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F1338" i="1" s="1"/>
  <c r="H1339" i="1"/>
  <c r="H1340" i="1"/>
  <c r="H1341" i="1"/>
  <c r="H1342" i="1"/>
  <c r="F1342" i="1" s="1"/>
  <c r="H1343" i="1"/>
  <c r="H1344" i="1"/>
  <c r="H1345" i="1"/>
  <c r="H1346" i="1"/>
  <c r="F1346" i="1" s="1"/>
  <c r="H1347" i="1"/>
  <c r="H1348" i="1"/>
  <c r="H1349" i="1"/>
  <c r="H1350" i="1"/>
  <c r="F1350" i="1" s="1"/>
  <c r="G1350" i="1" s="1"/>
  <c r="O1350" i="1" s="1"/>
  <c r="P1350" i="1" s="1"/>
  <c r="H1351" i="1"/>
  <c r="H1352" i="1"/>
  <c r="H1353" i="1"/>
  <c r="H1354" i="1"/>
  <c r="F1354" i="1" s="1"/>
  <c r="H1355" i="1"/>
  <c r="H1356" i="1"/>
  <c r="H1357" i="1"/>
  <c r="H1358" i="1"/>
  <c r="F1358" i="1" s="1"/>
  <c r="H1359" i="1"/>
  <c r="H1360" i="1"/>
  <c r="H1361" i="1"/>
  <c r="H1362" i="1"/>
  <c r="F1362" i="1" s="1"/>
  <c r="G1362" i="1" s="1"/>
  <c r="O1362" i="1" s="1"/>
  <c r="P1362" i="1" s="1"/>
  <c r="H1363" i="1"/>
  <c r="H1364" i="1"/>
  <c r="H1365" i="1"/>
  <c r="H1366" i="1"/>
  <c r="F1366" i="1" s="1"/>
  <c r="G1366" i="1" s="1"/>
  <c r="O1366" i="1" s="1"/>
  <c r="P1366" i="1" s="1"/>
  <c r="H1367" i="1"/>
  <c r="H1368" i="1"/>
  <c r="H1369" i="1"/>
  <c r="H1370" i="1"/>
  <c r="F1370" i="1" s="1"/>
  <c r="H1371" i="1"/>
  <c r="H1372" i="1"/>
  <c r="H1373" i="1"/>
  <c r="H1374" i="1"/>
  <c r="F1374" i="1" s="1"/>
  <c r="H1375" i="1"/>
  <c r="H1376" i="1"/>
  <c r="H1377" i="1"/>
  <c r="H1378" i="1"/>
  <c r="F1378" i="1" s="1"/>
  <c r="G1378" i="1" s="1"/>
  <c r="O1378" i="1" s="1"/>
  <c r="P1378" i="1" s="1"/>
  <c r="H1379" i="1"/>
  <c r="H1380" i="1"/>
  <c r="H1381" i="1"/>
  <c r="H1382" i="1"/>
  <c r="F1382" i="1" s="1"/>
  <c r="G1382" i="1" s="1"/>
  <c r="O1382" i="1" s="1"/>
  <c r="P1382" i="1" s="1"/>
  <c r="H1383" i="1"/>
  <c r="H1384" i="1"/>
  <c r="H1385" i="1"/>
  <c r="H1386" i="1"/>
  <c r="F1386" i="1" s="1"/>
  <c r="H1387" i="1"/>
  <c r="H1388" i="1"/>
  <c r="H1389" i="1"/>
  <c r="H1390" i="1"/>
  <c r="F1390" i="1" s="1"/>
  <c r="H1391" i="1"/>
  <c r="H1392" i="1"/>
  <c r="H1393" i="1"/>
  <c r="H1394" i="1"/>
  <c r="F1394" i="1" s="1"/>
  <c r="G1394" i="1" s="1"/>
  <c r="O1394" i="1" s="1"/>
  <c r="P1394" i="1" s="1"/>
  <c r="H1395" i="1"/>
  <c r="H1396" i="1"/>
  <c r="H1397" i="1"/>
  <c r="H1398" i="1"/>
  <c r="F1398" i="1" s="1"/>
  <c r="G1398" i="1" s="1"/>
  <c r="O1398" i="1" s="1"/>
  <c r="P1398" i="1" s="1"/>
  <c r="H1399" i="1"/>
  <c r="H1400" i="1"/>
  <c r="H1401" i="1"/>
  <c r="H1402" i="1"/>
  <c r="F1402" i="1" s="1"/>
  <c r="H1403" i="1"/>
  <c r="H1404" i="1"/>
  <c r="H1405" i="1"/>
  <c r="H1406" i="1"/>
  <c r="F1406" i="1" s="1"/>
  <c r="H1407" i="1"/>
  <c r="H1408" i="1"/>
  <c r="H1409" i="1"/>
  <c r="H1410" i="1"/>
  <c r="F1410" i="1" s="1"/>
  <c r="G1410" i="1" s="1"/>
  <c r="O1410" i="1" s="1"/>
  <c r="P1410" i="1" s="1"/>
  <c r="H1411" i="1"/>
  <c r="H1412" i="1"/>
  <c r="H1413" i="1"/>
  <c r="H1414" i="1"/>
  <c r="F1414" i="1" s="1"/>
  <c r="G1414" i="1" s="1"/>
  <c r="O1414" i="1" s="1"/>
  <c r="P1414" i="1" s="1"/>
  <c r="H1415" i="1"/>
  <c r="H1416" i="1"/>
  <c r="H1417" i="1"/>
  <c r="H1418" i="1"/>
  <c r="F1418" i="1" s="1"/>
  <c r="H1419" i="1"/>
  <c r="H1420" i="1"/>
  <c r="H1421" i="1"/>
  <c r="H1422" i="1"/>
  <c r="F1422" i="1" s="1"/>
  <c r="H1423" i="1"/>
  <c r="H1424" i="1"/>
  <c r="H1425" i="1"/>
  <c r="H1426" i="1"/>
  <c r="F1426" i="1" s="1"/>
  <c r="G1426" i="1" s="1"/>
  <c r="O1426" i="1" s="1"/>
  <c r="P1426" i="1" s="1"/>
  <c r="H1427" i="1"/>
  <c r="H1428" i="1"/>
  <c r="H1429" i="1"/>
  <c r="F1429" i="1" s="1"/>
  <c r="G1429" i="1" s="1"/>
  <c r="O1429" i="1" s="1"/>
  <c r="P1429" i="1" s="1"/>
  <c r="H1430" i="1"/>
  <c r="F1430" i="1" s="1"/>
  <c r="G1430" i="1" s="1"/>
  <c r="O1430" i="1" s="1"/>
  <c r="P1430" i="1" s="1"/>
  <c r="H1431" i="1"/>
  <c r="H1432" i="1"/>
  <c r="H1433" i="1"/>
  <c r="H1434" i="1"/>
  <c r="F1434" i="1" s="1"/>
  <c r="H1435" i="1"/>
  <c r="H1436" i="1"/>
  <c r="H1437" i="1"/>
  <c r="H1438" i="1"/>
  <c r="F1438" i="1" s="1"/>
  <c r="H1439" i="1"/>
  <c r="H1440" i="1"/>
  <c r="H1441" i="1"/>
  <c r="H1442" i="1"/>
  <c r="F1442" i="1" s="1"/>
  <c r="G1442" i="1" s="1"/>
  <c r="O1442" i="1" s="1"/>
  <c r="P1442" i="1" s="1"/>
  <c r="H1443" i="1"/>
  <c r="H1444" i="1"/>
  <c r="H1445" i="1"/>
  <c r="F1445" i="1" s="1"/>
  <c r="G1445" i="1" s="1"/>
  <c r="O1445" i="1" s="1"/>
  <c r="P1445" i="1" s="1"/>
  <c r="H1446" i="1"/>
  <c r="F1446" i="1" s="1"/>
  <c r="G1446" i="1" s="1"/>
  <c r="O1446" i="1" s="1"/>
  <c r="P1446" i="1" s="1"/>
  <c r="H1447" i="1"/>
  <c r="H1448" i="1"/>
  <c r="H1449" i="1"/>
  <c r="F1449" i="1" s="1"/>
  <c r="G1449" i="1" s="1"/>
  <c r="O1449" i="1" s="1"/>
  <c r="P1449" i="1" s="1"/>
  <c r="H1450" i="1"/>
  <c r="F1450" i="1" s="1"/>
  <c r="H1451" i="1"/>
  <c r="H1452" i="1"/>
  <c r="H1453" i="1"/>
  <c r="H1454" i="1"/>
  <c r="F1454" i="1" s="1"/>
  <c r="G1454" i="1" s="1"/>
  <c r="O1454" i="1" s="1"/>
  <c r="P1454" i="1" s="1"/>
  <c r="H1455" i="1"/>
  <c r="H1456" i="1"/>
  <c r="H1457" i="1"/>
  <c r="H1458" i="1"/>
  <c r="F1458" i="1" s="1"/>
  <c r="G1458" i="1" s="1"/>
  <c r="O1458" i="1" s="1"/>
  <c r="P1458" i="1" s="1"/>
  <c r="H1459" i="1"/>
  <c r="H1460" i="1"/>
  <c r="H1461" i="1"/>
  <c r="F1461" i="1" s="1"/>
  <c r="G1461" i="1" s="1"/>
  <c r="O1461" i="1" s="1"/>
  <c r="P1461" i="1" s="1"/>
  <c r="H1462" i="1"/>
  <c r="F1462" i="1" s="1"/>
  <c r="G1462" i="1" s="1"/>
  <c r="O1462" i="1" s="1"/>
  <c r="P1462" i="1" s="1"/>
  <c r="H1463" i="1"/>
  <c r="H1464" i="1"/>
  <c r="H1465" i="1"/>
  <c r="F1465" i="1" s="1"/>
  <c r="G1465" i="1" s="1"/>
  <c r="O1465" i="1" s="1"/>
  <c r="P1465" i="1" s="1"/>
  <c r="H1466" i="1"/>
  <c r="F1466" i="1" s="1"/>
  <c r="H1467" i="1"/>
  <c r="H1468" i="1"/>
  <c r="H1469" i="1"/>
  <c r="H1470" i="1"/>
  <c r="F1470" i="1" s="1"/>
  <c r="G1470" i="1" s="1"/>
  <c r="O1470" i="1" s="1"/>
  <c r="P1470" i="1" s="1"/>
  <c r="H1471" i="1"/>
  <c r="H1472" i="1"/>
  <c r="H1473" i="1"/>
  <c r="H1474" i="1"/>
  <c r="F1474" i="1" s="1"/>
  <c r="G1474" i="1" s="1"/>
  <c r="O1474" i="1" s="1"/>
  <c r="P1474" i="1" s="1"/>
  <c r="H1475" i="1"/>
  <c r="H1476" i="1"/>
  <c r="H1477" i="1"/>
  <c r="F1477" i="1" s="1"/>
  <c r="G1477" i="1" s="1"/>
  <c r="O1477" i="1" s="1"/>
  <c r="P1477" i="1" s="1"/>
  <c r="H1478" i="1"/>
  <c r="F1478" i="1" s="1"/>
  <c r="G1478" i="1" s="1"/>
  <c r="O1478" i="1" s="1"/>
  <c r="P1478" i="1" s="1"/>
  <c r="H1479" i="1"/>
  <c r="H1480" i="1"/>
  <c r="H1481" i="1"/>
  <c r="F1481" i="1" s="1"/>
  <c r="G1481" i="1" s="1"/>
  <c r="O1481" i="1" s="1"/>
  <c r="P1481" i="1" s="1"/>
  <c r="H1482" i="1"/>
  <c r="F1482" i="1" s="1"/>
  <c r="H1483" i="1"/>
  <c r="H1484" i="1"/>
  <c r="H1485" i="1"/>
  <c r="H1486" i="1"/>
  <c r="F1486" i="1" s="1"/>
  <c r="G1486" i="1" s="1"/>
  <c r="O1486" i="1" s="1"/>
  <c r="P1486" i="1" s="1"/>
  <c r="H1487" i="1"/>
  <c r="H1488" i="1"/>
  <c r="H1489" i="1"/>
  <c r="H1490" i="1"/>
  <c r="F1490" i="1" s="1"/>
  <c r="G1490" i="1" s="1"/>
  <c r="O1490" i="1" s="1"/>
  <c r="P1490" i="1" s="1"/>
  <c r="H1491" i="1"/>
  <c r="H1492" i="1"/>
  <c r="H1493" i="1"/>
  <c r="F1493" i="1" s="1"/>
  <c r="G1493" i="1" s="1"/>
  <c r="O1493" i="1" s="1"/>
  <c r="P1493" i="1" s="1"/>
  <c r="H1494" i="1"/>
  <c r="F1494" i="1" s="1"/>
  <c r="G1494" i="1" s="1"/>
  <c r="O1494" i="1" s="1"/>
  <c r="P1494" i="1" s="1"/>
  <c r="H1495" i="1"/>
  <c r="H1496" i="1"/>
  <c r="H1497" i="1"/>
  <c r="F1497" i="1" s="1"/>
  <c r="G1497" i="1" s="1"/>
  <c r="O1497" i="1" s="1"/>
  <c r="P1497" i="1" s="1"/>
  <c r="H1498" i="1"/>
  <c r="F1498" i="1" s="1"/>
  <c r="H1499" i="1"/>
  <c r="H1500" i="1"/>
  <c r="H1501" i="1"/>
  <c r="H1502" i="1"/>
  <c r="F1502" i="1" s="1"/>
  <c r="G1502" i="1" s="1"/>
  <c r="O1502" i="1" s="1"/>
  <c r="P1502" i="1" s="1"/>
  <c r="H1503" i="1"/>
  <c r="H1504" i="1"/>
  <c r="H1505" i="1"/>
  <c r="H1506" i="1"/>
  <c r="F1506" i="1" s="1"/>
  <c r="G1506" i="1" s="1"/>
  <c r="O1506" i="1" s="1"/>
  <c r="P1506" i="1" s="1"/>
  <c r="H1507" i="1"/>
  <c r="H1508" i="1"/>
  <c r="H1509" i="1"/>
  <c r="F1509" i="1" s="1"/>
  <c r="G1509" i="1" s="1"/>
  <c r="O1509" i="1" s="1"/>
  <c r="P1509" i="1" s="1"/>
  <c r="H1510" i="1"/>
  <c r="F1510" i="1" s="1"/>
  <c r="G1510" i="1" s="1"/>
  <c r="O1510" i="1" s="1"/>
  <c r="P1510" i="1" s="1"/>
  <c r="H1511" i="1"/>
  <c r="H1512" i="1"/>
  <c r="H1513" i="1"/>
  <c r="F1513" i="1" s="1"/>
  <c r="G1513" i="1" s="1"/>
  <c r="O1513" i="1" s="1"/>
  <c r="P1513" i="1" s="1"/>
  <c r="H1514" i="1"/>
  <c r="F1514" i="1" s="1"/>
  <c r="H1515" i="1"/>
  <c r="H1516" i="1"/>
  <c r="H1517" i="1"/>
  <c r="H1518" i="1"/>
  <c r="F1518" i="1" s="1"/>
  <c r="G1518" i="1" s="1"/>
  <c r="O1518" i="1" s="1"/>
  <c r="P1518" i="1" s="1"/>
  <c r="H1519" i="1"/>
  <c r="H1520" i="1"/>
  <c r="H1521" i="1"/>
  <c r="H1522" i="1"/>
  <c r="F1522" i="1" s="1"/>
  <c r="G1522" i="1" s="1"/>
  <c r="O1522" i="1" s="1"/>
  <c r="P1522" i="1" s="1"/>
  <c r="H1523" i="1"/>
  <c r="H1524" i="1"/>
  <c r="H1525" i="1"/>
  <c r="F1525" i="1" s="1"/>
  <c r="G1525" i="1" s="1"/>
  <c r="O1525" i="1" s="1"/>
  <c r="P1525" i="1" s="1"/>
  <c r="H1526" i="1"/>
  <c r="F1526" i="1" s="1"/>
  <c r="G1526" i="1" s="1"/>
  <c r="O1526" i="1" s="1"/>
  <c r="P1526" i="1" s="1"/>
  <c r="H1527" i="1"/>
  <c r="H1528" i="1"/>
  <c r="H1529" i="1"/>
  <c r="F1529" i="1" s="1"/>
  <c r="G1529" i="1" s="1"/>
  <c r="O1529" i="1" s="1"/>
  <c r="P1529" i="1" s="1"/>
  <c r="H1530" i="1"/>
  <c r="F1530" i="1" s="1"/>
  <c r="H1531" i="1"/>
  <c r="H1532" i="1"/>
  <c r="H1533" i="1"/>
  <c r="H1534" i="1"/>
  <c r="F1534" i="1" s="1"/>
  <c r="G1534" i="1" s="1"/>
  <c r="O1534" i="1" s="1"/>
  <c r="P1534" i="1" s="1"/>
  <c r="H1535" i="1"/>
  <c r="H1536" i="1"/>
  <c r="H1537" i="1"/>
  <c r="H1538" i="1"/>
  <c r="F1538" i="1" s="1"/>
  <c r="G1538" i="1" s="1"/>
  <c r="O1538" i="1" s="1"/>
  <c r="P1538" i="1" s="1"/>
  <c r="H1539" i="1"/>
  <c r="H1540" i="1"/>
  <c r="H1541" i="1"/>
  <c r="F1541" i="1" s="1"/>
  <c r="G1541" i="1" s="1"/>
  <c r="O1541" i="1" s="1"/>
  <c r="P1541" i="1" s="1"/>
  <c r="H1542" i="1"/>
  <c r="F1542" i="1" s="1"/>
  <c r="G1542" i="1" s="1"/>
  <c r="O1542" i="1" s="1"/>
  <c r="P1542" i="1" s="1"/>
  <c r="H1543" i="1"/>
  <c r="H1544" i="1"/>
  <c r="H1545" i="1"/>
  <c r="F1545" i="1" s="1"/>
  <c r="G1545" i="1" s="1"/>
  <c r="O1545" i="1" s="1"/>
  <c r="P1545" i="1" s="1"/>
  <c r="H1546" i="1"/>
  <c r="F1546" i="1" s="1"/>
  <c r="H1547" i="1"/>
  <c r="H1548" i="1"/>
  <c r="H1549" i="1"/>
  <c r="H1550" i="1"/>
  <c r="F1550" i="1" s="1"/>
  <c r="G1550" i="1" s="1"/>
  <c r="O1550" i="1" s="1"/>
  <c r="P1550" i="1" s="1"/>
  <c r="H1551" i="1"/>
  <c r="H1552" i="1"/>
  <c r="H1553" i="1"/>
  <c r="H1554" i="1"/>
  <c r="F1554" i="1" s="1"/>
  <c r="G1554" i="1" s="1"/>
  <c r="O1554" i="1" s="1"/>
  <c r="P1554" i="1" s="1"/>
  <c r="H1555" i="1"/>
  <c r="H1556" i="1"/>
  <c r="H1557" i="1"/>
  <c r="F1557" i="1" s="1"/>
  <c r="G1557" i="1" s="1"/>
  <c r="O1557" i="1" s="1"/>
  <c r="P1557" i="1" s="1"/>
  <c r="H1558" i="1"/>
  <c r="F1558" i="1" s="1"/>
  <c r="G1558" i="1" s="1"/>
  <c r="O1558" i="1" s="1"/>
  <c r="P1558" i="1" s="1"/>
  <c r="H1559" i="1"/>
  <c r="H1560" i="1"/>
  <c r="H1561" i="1"/>
  <c r="F1561" i="1" s="1"/>
  <c r="G1561" i="1" s="1"/>
  <c r="O1561" i="1" s="1"/>
  <c r="P1561" i="1" s="1"/>
  <c r="H1562" i="1"/>
  <c r="F1562" i="1" s="1"/>
  <c r="H1563" i="1"/>
  <c r="H1564" i="1"/>
  <c r="H1565" i="1"/>
  <c r="H1566" i="1"/>
  <c r="F1566" i="1" s="1"/>
  <c r="G1566" i="1" s="1"/>
  <c r="O1566" i="1" s="1"/>
  <c r="P1566" i="1" s="1"/>
  <c r="H1567" i="1"/>
  <c r="H1568" i="1"/>
  <c r="H1569" i="1"/>
  <c r="H1570" i="1"/>
  <c r="F1570" i="1" s="1"/>
  <c r="G1570" i="1" s="1"/>
  <c r="O1570" i="1" s="1"/>
  <c r="P1570" i="1" s="1"/>
  <c r="H1571" i="1"/>
  <c r="H1572" i="1"/>
  <c r="H1573" i="1"/>
  <c r="F1573" i="1" s="1"/>
  <c r="G1573" i="1" s="1"/>
  <c r="O1573" i="1" s="1"/>
  <c r="P1573" i="1" s="1"/>
  <c r="H1574" i="1"/>
  <c r="F1574" i="1" s="1"/>
  <c r="G1574" i="1" s="1"/>
  <c r="O1574" i="1" s="1"/>
  <c r="P1574" i="1" s="1"/>
  <c r="H1575" i="1"/>
  <c r="H1576" i="1"/>
  <c r="H1577" i="1"/>
  <c r="F1577" i="1" s="1"/>
  <c r="G1577" i="1" s="1"/>
  <c r="O1577" i="1" s="1"/>
  <c r="P1577" i="1" s="1"/>
  <c r="H1578" i="1"/>
  <c r="F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F1589" i="1" s="1"/>
  <c r="G1589" i="1" s="1"/>
  <c r="O1589" i="1" s="1"/>
  <c r="P1589" i="1" s="1"/>
  <c r="H1590" i="1"/>
  <c r="F1590" i="1" s="1"/>
  <c r="G1590" i="1" s="1"/>
  <c r="O1590" i="1" s="1"/>
  <c r="P1590" i="1" s="1"/>
  <c r="H1591" i="1"/>
  <c r="H1592" i="1"/>
  <c r="H1593" i="1"/>
  <c r="F1593" i="1" s="1"/>
  <c r="G1593" i="1" s="1"/>
  <c r="O1593" i="1" s="1"/>
  <c r="P1593" i="1" s="1"/>
  <c r="H1594" i="1"/>
  <c r="F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F1605" i="1" s="1"/>
  <c r="G1605" i="1" s="1"/>
  <c r="O1605" i="1" s="1"/>
  <c r="P1605" i="1" s="1"/>
  <c r="H1606" i="1"/>
  <c r="F1606" i="1" s="1"/>
  <c r="G1606" i="1" s="1"/>
  <c r="O1606" i="1" s="1"/>
  <c r="P1606" i="1" s="1"/>
  <c r="H1607" i="1"/>
  <c r="H1608" i="1"/>
  <c r="H1609" i="1"/>
  <c r="F1609" i="1" s="1"/>
  <c r="G1609" i="1" s="1"/>
  <c r="O1609" i="1" s="1"/>
  <c r="P1609" i="1" s="1"/>
  <c r="H1610" i="1"/>
  <c r="F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F1621" i="1" s="1"/>
  <c r="G1621" i="1" s="1"/>
  <c r="O1621" i="1" s="1"/>
  <c r="P1621" i="1" s="1"/>
  <c r="H1622" i="1"/>
  <c r="F1622" i="1" s="1"/>
  <c r="G1622" i="1" s="1"/>
  <c r="O1622" i="1" s="1"/>
  <c r="P1622" i="1" s="1"/>
  <c r="H1623" i="1"/>
  <c r="H1624" i="1"/>
  <c r="H1625" i="1"/>
  <c r="F1625" i="1" s="1"/>
  <c r="G1625" i="1" s="1"/>
  <c r="O1625" i="1" s="1"/>
  <c r="P1625" i="1" s="1"/>
  <c r="H1626" i="1"/>
  <c r="F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F1637" i="1" s="1"/>
  <c r="G1637" i="1" s="1"/>
  <c r="O1637" i="1" s="1"/>
  <c r="P1637" i="1" s="1"/>
  <c r="H1638" i="1"/>
  <c r="F1638" i="1" s="1"/>
  <c r="G1638" i="1" s="1"/>
  <c r="O1638" i="1" s="1"/>
  <c r="P1638" i="1" s="1"/>
  <c r="H1639" i="1"/>
  <c r="H1640" i="1"/>
  <c r="H1641" i="1"/>
  <c r="F1641" i="1" s="1"/>
  <c r="G1641" i="1" s="1"/>
  <c r="O1641" i="1" s="1"/>
  <c r="P1641" i="1" s="1"/>
  <c r="H1642" i="1"/>
  <c r="F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30" i="1"/>
  <c r="O30" i="1" s="1"/>
  <c r="P30" i="1" s="1"/>
  <c r="G31" i="1"/>
  <c r="O31" i="1" s="1"/>
  <c r="P31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6" i="1"/>
  <c r="O46" i="1" s="1"/>
  <c r="P46" i="1" s="1"/>
  <c r="G47" i="1"/>
  <c r="O47" i="1" s="1"/>
  <c r="P47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2" i="1"/>
  <c r="O62" i="1" s="1"/>
  <c r="P62" i="1" s="1"/>
  <c r="G63" i="1"/>
  <c r="O63" i="1" s="1"/>
  <c r="P63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8" i="1"/>
  <c r="O78" i="1" s="1"/>
  <c r="P78" i="1" s="1"/>
  <c r="G79" i="1"/>
  <c r="O79" i="1" s="1"/>
  <c r="P79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4" i="1"/>
  <c r="O94" i="1" s="1"/>
  <c r="P94" i="1" s="1"/>
  <c r="G95" i="1"/>
  <c r="O95" i="1" s="1"/>
  <c r="P95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10" i="1"/>
  <c r="O110" i="1" s="1"/>
  <c r="P110" i="1" s="1"/>
  <c r="G111" i="1"/>
  <c r="O111" i="1" s="1"/>
  <c r="P111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6" i="1"/>
  <c r="O126" i="1" s="1"/>
  <c r="P126" i="1" s="1"/>
  <c r="G127" i="1"/>
  <c r="O127" i="1" s="1"/>
  <c r="P127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42" i="1"/>
  <c r="O142" i="1" s="1"/>
  <c r="P142" i="1" s="1"/>
  <c r="G143" i="1"/>
  <c r="O143" i="1" s="1"/>
  <c r="P143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8" i="1"/>
  <c r="O158" i="1" s="1"/>
  <c r="P158" i="1" s="1"/>
  <c r="G159" i="1"/>
  <c r="O159" i="1" s="1"/>
  <c r="P159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4" i="1"/>
  <c r="O174" i="1" s="1"/>
  <c r="P174" i="1" s="1"/>
  <c r="G175" i="1"/>
  <c r="O175" i="1" s="1"/>
  <c r="P175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0" i="1"/>
  <c r="O190" i="1" s="1"/>
  <c r="P190" i="1" s="1"/>
  <c r="G191" i="1"/>
  <c r="O191" i="1" s="1"/>
  <c r="P191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6" i="1"/>
  <c r="O206" i="1" s="1"/>
  <c r="P206" i="1" s="1"/>
  <c r="G207" i="1"/>
  <c r="O207" i="1" s="1"/>
  <c r="P207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22" i="1"/>
  <c r="O222" i="1" s="1"/>
  <c r="P222" i="1" s="1"/>
  <c r="G223" i="1"/>
  <c r="O223" i="1" s="1"/>
  <c r="P223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8" i="1"/>
  <c r="O238" i="1" s="1"/>
  <c r="P238" i="1" s="1"/>
  <c r="G239" i="1"/>
  <c r="O239" i="1" s="1"/>
  <c r="P239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4" i="1"/>
  <c r="O254" i="1" s="1"/>
  <c r="P254" i="1" s="1"/>
  <c r="G255" i="1"/>
  <c r="O255" i="1" s="1"/>
  <c r="P255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70" i="1"/>
  <c r="O270" i="1" s="1"/>
  <c r="P270" i="1" s="1"/>
  <c r="G271" i="1"/>
  <c r="O271" i="1" s="1"/>
  <c r="P271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39" i="1"/>
  <c r="O639" i="1" s="1"/>
  <c r="P639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5" i="1"/>
  <c r="O655" i="1" s="1"/>
  <c r="P655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8" i="1"/>
  <c r="O1348" i="1" s="1"/>
  <c r="P1348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0" i="1"/>
  <c r="O1360" i="1" s="1"/>
  <c r="P1360" i="1" s="1"/>
  <c r="G1364" i="1"/>
  <c r="O1364" i="1" s="1"/>
  <c r="P1364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76" i="1"/>
  <c r="O1376" i="1" s="1"/>
  <c r="P1376" i="1" s="1"/>
  <c r="G1380" i="1"/>
  <c r="O1380" i="1" s="1"/>
  <c r="P1380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2" i="1"/>
  <c r="O1392" i="1" s="1"/>
  <c r="P1392" i="1" s="1"/>
  <c r="G1396" i="1"/>
  <c r="O1396" i="1" s="1"/>
  <c r="P1396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08" i="1"/>
  <c r="O1408" i="1" s="1"/>
  <c r="P1408" i="1" s="1"/>
  <c r="G1412" i="1"/>
  <c r="O1412" i="1" s="1"/>
  <c r="P1412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24" i="1"/>
  <c r="O1424" i="1" s="1"/>
  <c r="P1424" i="1" s="1"/>
  <c r="G1428" i="1"/>
  <c r="O1428" i="1" s="1"/>
  <c r="P1428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0" i="1"/>
  <c r="O1440" i="1" s="1"/>
  <c r="P1440" i="1" s="1"/>
  <c r="G1444" i="1"/>
  <c r="O1444" i="1" s="1"/>
  <c r="P1444" i="1" s="1"/>
  <c r="G1450" i="1"/>
  <c r="O1450" i="1" s="1"/>
  <c r="P1450" i="1" s="1"/>
  <c r="G1451" i="1"/>
  <c r="O1451" i="1" s="1"/>
  <c r="P1451" i="1" s="1"/>
  <c r="G1455" i="1"/>
  <c r="O1455" i="1" s="1"/>
  <c r="P1455" i="1" s="1"/>
  <c r="G1456" i="1"/>
  <c r="O1456" i="1" s="1"/>
  <c r="P1456" i="1" s="1"/>
  <c r="G1460" i="1"/>
  <c r="O1460" i="1" s="1"/>
  <c r="P1460" i="1" s="1"/>
  <c r="G1466" i="1"/>
  <c r="O1466" i="1" s="1"/>
  <c r="P1466" i="1" s="1"/>
  <c r="G1467" i="1"/>
  <c r="O1467" i="1" s="1"/>
  <c r="P1467" i="1" s="1"/>
  <c r="G1471" i="1"/>
  <c r="O1471" i="1" s="1"/>
  <c r="P1471" i="1" s="1"/>
  <c r="G1472" i="1"/>
  <c r="O1472" i="1" s="1"/>
  <c r="P1472" i="1" s="1"/>
  <c r="G1476" i="1"/>
  <c r="O1476" i="1" s="1"/>
  <c r="P1476" i="1" s="1"/>
  <c r="G1482" i="1"/>
  <c r="O1482" i="1" s="1"/>
  <c r="P1482" i="1" s="1"/>
  <c r="G1483" i="1"/>
  <c r="O1483" i="1" s="1"/>
  <c r="P1483" i="1" s="1"/>
  <c r="G1487" i="1"/>
  <c r="O1487" i="1" s="1"/>
  <c r="P1487" i="1" s="1"/>
  <c r="G1488" i="1"/>
  <c r="O1488" i="1" s="1"/>
  <c r="P1488" i="1" s="1"/>
  <c r="G1492" i="1"/>
  <c r="O1492" i="1" s="1"/>
  <c r="P1492" i="1" s="1"/>
  <c r="G1498" i="1"/>
  <c r="O1498" i="1" s="1"/>
  <c r="P1498" i="1" s="1"/>
  <c r="G1499" i="1"/>
  <c r="O1499" i="1" s="1"/>
  <c r="P1499" i="1" s="1"/>
  <c r="G1503" i="1"/>
  <c r="O1503" i="1" s="1"/>
  <c r="P1503" i="1" s="1"/>
  <c r="G1504" i="1"/>
  <c r="O1504" i="1" s="1"/>
  <c r="P1504" i="1" s="1"/>
  <c r="G1508" i="1"/>
  <c r="O1508" i="1" s="1"/>
  <c r="P1508" i="1" s="1"/>
  <c r="G1514" i="1"/>
  <c r="O1514" i="1" s="1"/>
  <c r="P1514" i="1" s="1"/>
  <c r="G1515" i="1"/>
  <c r="O1515" i="1" s="1"/>
  <c r="P1515" i="1" s="1"/>
  <c r="G1519" i="1"/>
  <c r="O1519" i="1" s="1"/>
  <c r="P1519" i="1" s="1"/>
  <c r="G1520" i="1"/>
  <c r="O1520" i="1" s="1"/>
  <c r="P1520" i="1" s="1"/>
  <c r="G1524" i="1"/>
  <c r="O1524" i="1" s="1"/>
  <c r="P1524" i="1" s="1"/>
  <c r="G1530" i="1"/>
  <c r="O1530" i="1" s="1"/>
  <c r="P1530" i="1" s="1"/>
  <c r="G1531" i="1"/>
  <c r="O1531" i="1" s="1"/>
  <c r="P1531" i="1" s="1"/>
  <c r="G1535" i="1"/>
  <c r="O1535" i="1" s="1"/>
  <c r="P1535" i="1" s="1"/>
  <c r="G1536" i="1"/>
  <c r="O1536" i="1" s="1"/>
  <c r="P1536" i="1" s="1"/>
  <c r="G1540" i="1"/>
  <c r="O1540" i="1" s="1"/>
  <c r="P1540" i="1" s="1"/>
  <c r="G1546" i="1"/>
  <c r="O1546" i="1" s="1"/>
  <c r="P1546" i="1" s="1"/>
  <c r="G1547" i="1"/>
  <c r="O1547" i="1" s="1"/>
  <c r="P1547" i="1" s="1"/>
  <c r="G1551" i="1"/>
  <c r="O1551" i="1" s="1"/>
  <c r="P1551" i="1" s="1"/>
  <c r="G1552" i="1"/>
  <c r="O1552" i="1" s="1"/>
  <c r="P1552" i="1" s="1"/>
  <c r="G1556" i="1"/>
  <c r="O1556" i="1" s="1"/>
  <c r="P1556" i="1" s="1"/>
  <c r="G1562" i="1"/>
  <c r="O1562" i="1" s="1"/>
  <c r="P1562" i="1" s="1"/>
  <c r="G1563" i="1"/>
  <c r="O1563" i="1" s="1"/>
  <c r="P1563" i="1" s="1"/>
  <c r="G1567" i="1"/>
  <c r="O1567" i="1" s="1"/>
  <c r="P1567" i="1" s="1"/>
  <c r="G1568" i="1"/>
  <c r="O1568" i="1" s="1"/>
  <c r="P1568" i="1" s="1"/>
  <c r="G1572" i="1"/>
  <c r="O1572" i="1" s="1"/>
  <c r="P1572" i="1" s="1"/>
  <c r="G1578" i="1"/>
  <c r="O1578" i="1" s="1"/>
  <c r="P1578" i="1" s="1"/>
  <c r="G1579" i="1"/>
  <c r="O1579" i="1" s="1"/>
  <c r="P1579" i="1" s="1"/>
  <c r="G1583" i="1"/>
  <c r="O1583" i="1" s="1"/>
  <c r="P1583" i="1" s="1"/>
  <c r="G1584" i="1"/>
  <c r="O1584" i="1" s="1"/>
  <c r="P1584" i="1" s="1"/>
  <c r="G1588" i="1"/>
  <c r="O1588" i="1" s="1"/>
  <c r="P1588" i="1" s="1"/>
  <c r="G1594" i="1"/>
  <c r="O1594" i="1" s="1"/>
  <c r="P1594" i="1" s="1"/>
  <c r="G1595" i="1"/>
  <c r="O1595" i="1" s="1"/>
  <c r="P1595" i="1" s="1"/>
  <c r="G1599" i="1"/>
  <c r="O1599" i="1" s="1"/>
  <c r="P1599" i="1" s="1"/>
  <c r="G1600" i="1"/>
  <c r="O1600" i="1" s="1"/>
  <c r="P1600" i="1" s="1"/>
  <c r="G1604" i="1"/>
  <c r="O1604" i="1" s="1"/>
  <c r="P1604" i="1" s="1"/>
  <c r="G1610" i="1"/>
  <c r="O1610" i="1" s="1"/>
  <c r="P1610" i="1" s="1"/>
  <c r="G1611" i="1"/>
  <c r="O1611" i="1" s="1"/>
  <c r="P1611" i="1" s="1"/>
  <c r="G1615" i="1"/>
  <c r="O1615" i="1" s="1"/>
  <c r="P1615" i="1" s="1"/>
  <c r="G1616" i="1"/>
  <c r="O1616" i="1" s="1"/>
  <c r="P1616" i="1" s="1"/>
  <c r="G1620" i="1"/>
  <c r="O1620" i="1" s="1"/>
  <c r="P1620" i="1" s="1"/>
  <c r="G1626" i="1"/>
  <c r="O1626" i="1" s="1"/>
  <c r="P1626" i="1" s="1"/>
  <c r="G1627" i="1"/>
  <c r="O1627" i="1" s="1"/>
  <c r="P1627" i="1" s="1"/>
  <c r="G1631" i="1"/>
  <c r="O1631" i="1" s="1"/>
  <c r="P1631" i="1" s="1"/>
  <c r="G1632" i="1"/>
  <c r="O1632" i="1" s="1"/>
  <c r="P1632" i="1" s="1"/>
  <c r="G1636" i="1"/>
  <c r="O1636" i="1" s="1"/>
  <c r="P1636" i="1" s="1"/>
  <c r="G1642" i="1"/>
  <c r="O1642" i="1" s="1"/>
  <c r="P1642" i="1" s="1"/>
  <c r="G1643" i="1"/>
  <c r="O1643" i="1" s="1"/>
  <c r="P1643" i="1" s="1"/>
  <c r="G1647" i="1"/>
  <c r="O1647" i="1" s="1"/>
  <c r="P1647" i="1" s="1"/>
  <c r="G1648" i="1"/>
  <c r="O1648" i="1" s="1"/>
  <c r="P1648" i="1" s="1"/>
  <c r="G1652" i="1"/>
  <c r="O1652" i="1" s="1"/>
  <c r="P1652" i="1" s="1"/>
  <c r="G1658" i="1"/>
  <c r="O1658" i="1" s="1"/>
  <c r="P1658" i="1" s="1"/>
  <c r="G1659" i="1"/>
  <c r="O1659" i="1" s="1"/>
  <c r="P1659" i="1" s="1"/>
  <c r="G1663" i="1"/>
  <c r="O1663" i="1" s="1"/>
  <c r="P1663" i="1" s="1"/>
  <c r="G1664" i="1"/>
  <c r="O1664" i="1" s="1"/>
  <c r="P1664" i="1" s="1"/>
  <c r="G1668" i="1"/>
  <c r="O1668" i="1" s="1"/>
  <c r="P1668" i="1" s="1"/>
  <c r="G1674" i="1"/>
  <c r="O1674" i="1" s="1"/>
  <c r="P1674" i="1" s="1"/>
  <c r="G1675" i="1"/>
  <c r="O1675" i="1" s="1"/>
  <c r="P1675" i="1" s="1"/>
  <c r="G1679" i="1"/>
  <c r="O1679" i="1" s="1"/>
  <c r="P1679" i="1" s="1"/>
  <c r="G1680" i="1"/>
  <c r="O1680" i="1" s="1"/>
  <c r="P1680" i="1" s="1"/>
  <c r="G1684" i="1"/>
  <c r="O1684" i="1" s="1"/>
  <c r="P1684" i="1" s="1"/>
  <c r="G1690" i="1"/>
  <c r="O1690" i="1" s="1"/>
  <c r="P1690" i="1" s="1"/>
  <c r="G1691" i="1"/>
  <c r="O1691" i="1" s="1"/>
  <c r="P1691" i="1" s="1"/>
  <c r="G1695" i="1"/>
  <c r="O1695" i="1" s="1"/>
  <c r="P1695" i="1" s="1"/>
  <c r="G1696" i="1"/>
  <c r="O1696" i="1" s="1"/>
  <c r="P1696" i="1" s="1"/>
  <c r="G1700" i="1"/>
  <c r="O1700" i="1" s="1"/>
  <c r="P1700" i="1" s="1"/>
  <c r="G1706" i="1"/>
  <c r="O1706" i="1" s="1"/>
  <c r="P1706" i="1" s="1"/>
  <c r="G1707" i="1"/>
  <c r="O1707" i="1" s="1"/>
  <c r="P1707" i="1" s="1"/>
  <c r="G1711" i="1"/>
  <c r="O1711" i="1" s="1"/>
  <c r="P1711" i="1" s="1"/>
  <c r="G1712" i="1"/>
  <c r="O1712" i="1" s="1"/>
  <c r="P1712" i="1" s="1"/>
  <c r="G1716" i="1"/>
  <c r="O1716" i="1" s="1"/>
  <c r="P1716" i="1" s="1"/>
  <c r="G1722" i="1"/>
  <c r="O1722" i="1" s="1"/>
  <c r="P1722" i="1" s="1"/>
  <c r="G1723" i="1"/>
  <c r="O1723" i="1" s="1"/>
  <c r="P1723" i="1" s="1"/>
  <c r="G1727" i="1"/>
  <c r="O1727" i="1" s="1"/>
  <c r="P1727" i="1" s="1"/>
  <c r="G1728" i="1"/>
  <c r="O1728" i="1" s="1"/>
  <c r="P1728" i="1" s="1"/>
  <c r="G1732" i="1"/>
  <c r="O1732" i="1" s="1"/>
  <c r="P1732" i="1" s="1"/>
  <c r="G1738" i="1"/>
  <c r="O1738" i="1" s="1"/>
  <c r="P1738" i="1" s="1"/>
  <c r="G1739" i="1"/>
  <c r="O1739" i="1" s="1"/>
  <c r="P1739" i="1" s="1"/>
  <c r="G1743" i="1"/>
  <c r="O1743" i="1" s="1"/>
  <c r="P1743" i="1" s="1"/>
  <c r="G1744" i="1"/>
  <c r="O1744" i="1" s="1"/>
  <c r="P1744" i="1" s="1"/>
  <c r="G1748" i="1"/>
  <c r="O1748" i="1" s="1"/>
  <c r="P1748" i="1" s="1"/>
  <c r="G1754" i="1"/>
  <c r="O1754" i="1" s="1"/>
  <c r="P1754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9" i="1"/>
  <c r="F1340" i="1"/>
  <c r="G1340" i="1" s="1"/>
  <c r="O1340" i="1" s="1"/>
  <c r="P1340" i="1" s="1"/>
  <c r="F1341" i="1"/>
  <c r="G1341" i="1" s="1"/>
  <c r="O1341" i="1" s="1"/>
  <c r="P1341" i="1" s="1"/>
  <c r="F1343" i="1"/>
  <c r="F1344" i="1"/>
  <c r="F1345" i="1"/>
  <c r="G1345" i="1" s="1"/>
  <c r="O1345" i="1" s="1"/>
  <c r="P1345" i="1" s="1"/>
  <c r="F1347" i="1"/>
  <c r="G1347" i="1" s="1"/>
  <c r="O1347" i="1" s="1"/>
  <c r="P1347" i="1" s="1"/>
  <c r="F1348" i="1"/>
  <c r="F1349" i="1"/>
  <c r="G1349" i="1" s="1"/>
  <c r="O1349" i="1" s="1"/>
  <c r="P1349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5" i="1"/>
  <c r="F1356" i="1"/>
  <c r="G1356" i="1" s="1"/>
  <c r="O1356" i="1" s="1"/>
  <c r="P1356" i="1" s="1"/>
  <c r="F1357" i="1"/>
  <c r="G1357" i="1" s="1"/>
  <c r="O1357" i="1" s="1"/>
  <c r="P1357" i="1" s="1"/>
  <c r="F1359" i="1"/>
  <c r="F1360" i="1"/>
  <c r="F1361" i="1"/>
  <c r="G1361" i="1" s="1"/>
  <c r="O1361" i="1" s="1"/>
  <c r="P1361" i="1" s="1"/>
  <c r="F1363" i="1"/>
  <c r="G1363" i="1" s="1"/>
  <c r="O1363" i="1" s="1"/>
  <c r="P1363" i="1" s="1"/>
  <c r="F1364" i="1"/>
  <c r="F1365" i="1"/>
  <c r="G1365" i="1" s="1"/>
  <c r="O1365" i="1" s="1"/>
  <c r="P1365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1" i="1"/>
  <c r="F1372" i="1"/>
  <c r="G1372" i="1" s="1"/>
  <c r="O1372" i="1" s="1"/>
  <c r="P1372" i="1" s="1"/>
  <c r="F1373" i="1"/>
  <c r="G1373" i="1" s="1"/>
  <c r="O1373" i="1" s="1"/>
  <c r="P1373" i="1" s="1"/>
  <c r="F1375" i="1"/>
  <c r="F1376" i="1"/>
  <c r="F1377" i="1"/>
  <c r="G1377" i="1" s="1"/>
  <c r="O1377" i="1" s="1"/>
  <c r="P1377" i="1" s="1"/>
  <c r="F1379" i="1"/>
  <c r="G1379" i="1" s="1"/>
  <c r="O1379" i="1" s="1"/>
  <c r="P1379" i="1" s="1"/>
  <c r="F1380" i="1"/>
  <c r="F1381" i="1"/>
  <c r="G1381" i="1" s="1"/>
  <c r="O1381" i="1" s="1"/>
  <c r="P1381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7" i="1"/>
  <c r="F1388" i="1"/>
  <c r="G1388" i="1" s="1"/>
  <c r="O1388" i="1" s="1"/>
  <c r="P1388" i="1" s="1"/>
  <c r="F1389" i="1"/>
  <c r="G1389" i="1" s="1"/>
  <c r="O1389" i="1" s="1"/>
  <c r="P1389" i="1" s="1"/>
  <c r="F1391" i="1"/>
  <c r="F1392" i="1"/>
  <c r="F1393" i="1"/>
  <c r="G1393" i="1" s="1"/>
  <c r="O1393" i="1" s="1"/>
  <c r="P1393" i="1" s="1"/>
  <c r="F1395" i="1"/>
  <c r="G1395" i="1" s="1"/>
  <c r="O1395" i="1" s="1"/>
  <c r="P1395" i="1" s="1"/>
  <c r="F1396" i="1"/>
  <c r="F1397" i="1"/>
  <c r="G1397" i="1" s="1"/>
  <c r="O1397" i="1" s="1"/>
  <c r="P1397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3" i="1"/>
  <c r="F1404" i="1"/>
  <c r="G1404" i="1" s="1"/>
  <c r="O1404" i="1" s="1"/>
  <c r="P1404" i="1" s="1"/>
  <c r="F1405" i="1"/>
  <c r="G1405" i="1" s="1"/>
  <c r="O1405" i="1" s="1"/>
  <c r="P1405" i="1" s="1"/>
  <c r="F1407" i="1"/>
  <c r="F1408" i="1"/>
  <c r="F1409" i="1"/>
  <c r="G1409" i="1" s="1"/>
  <c r="O1409" i="1" s="1"/>
  <c r="P1409" i="1" s="1"/>
  <c r="F1411" i="1"/>
  <c r="G1411" i="1" s="1"/>
  <c r="O1411" i="1" s="1"/>
  <c r="P1411" i="1" s="1"/>
  <c r="F1412" i="1"/>
  <c r="F1413" i="1"/>
  <c r="G1413" i="1" s="1"/>
  <c r="O1413" i="1" s="1"/>
  <c r="P1413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9" i="1"/>
  <c r="F1420" i="1"/>
  <c r="G1420" i="1" s="1"/>
  <c r="O1420" i="1" s="1"/>
  <c r="P1420" i="1" s="1"/>
  <c r="F1421" i="1"/>
  <c r="G1421" i="1" s="1"/>
  <c r="O1421" i="1" s="1"/>
  <c r="P1421" i="1" s="1"/>
  <c r="F1423" i="1"/>
  <c r="F1424" i="1"/>
  <c r="F1425" i="1"/>
  <c r="G1425" i="1" s="1"/>
  <c r="O1425" i="1" s="1"/>
  <c r="P1425" i="1" s="1"/>
  <c r="F1427" i="1"/>
  <c r="G1427" i="1" s="1"/>
  <c r="O1427" i="1" s="1"/>
  <c r="P1427" i="1" s="1"/>
  <c r="F1428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5" i="1"/>
  <c r="F1436" i="1"/>
  <c r="G1436" i="1" s="1"/>
  <c r="O1436" i="1" s="1"/>
  <c r="P1436" i="1" s="1"/>
  <c r="F1437" i="1"/>
  <c r="G1437" i="1" s="1"/>
  <c r="O1437" i="1" s="1"/>
  <c r="P1437" i="1" s="1"/>
  <c r="F1439" i="1"/>
  <c r="F1440" i="1"/>
  <c r="F1441" i="1"/>
  <c r="G1441" i="1" s="1"/>
  <c r="O1441" i="1" s="1"/>
  <c r="P1441" i="1" s="1"/>
  <c r="F1443" i="1"/>
  <c r="G1443" i="1" s="1"/>
  <c r="O1443" i="1" s="1"/>
  <c r="P1443" i="1" s="1"/>
  <c r="F1444" i="1"/>
  <c r="F1447" i="1"/>
  <c r="G1447" i="1" s="1"/>
  <c r="O1447" i="1" s="1"/>
  <c r="P1447" i="1" s="1"/>
  <c r="F1448" i="1"/>
  <c r="G1448" i="1" s="1"/>
  <c r="O1448" i="1" s="1"/>
  <c r="P1448" i="1" s="1"/>
  <c r="F1451" i="1"/>
  <c r="F1452" i="1"/>
  <c r="G1452" i="1" s="1"/>
  <c r="O1452" i="1" s="1"/>
  <c r="P1452" i="1" s="1"/>
  <c r="F1453" i="1"/>
  <c r="G1453" i="1" s="1"/>
  <c r="O1453" i="1" s="1"/>
  <c r="P1453" i="1" s="1"/>
  <c r="F1455" i="1"/>
  <c r="F1456" i="1"/>
  <c r="F1457" i="1"/>
  <c r="G1457" i="1" s="1"/>
  <c r="O1457" i="1" s="1"/>
  <c r="P1457" i="1" s="1"/>
  <c r="F1459" i="1"/>
  <c r="G1459" i="1" s="1"/>
  <c r="O1459" i="1" s="1"/>
  <c r="P1459" i="1" s="1"/>
  <c r="F1460" i="1"/>
  <c r="F1463" i="1"/>
  <c r="G1463" i="1" s="1"/>
  <c r="O1463" i="1" s="1"/>
  <c r="P1463" i="1" s="1"/>
  <c r="F1464" i="1"/>
  <c r="G1464" i="1" s="1"/>
  <c r="O1464" i="1" s="1"/>
  <c r="P1464" i="1" s="1"/>
  <c r="F1467" i="1"/>
  <c r="F1468" i="1"/>
  <c r="G1468" i="1" s="1"/>
  <c r="O1468" i="1" s="1"/>
  <c r="P1468" i="1" s="1"/>
  <c r="F1469" i="1"/>
  <c r="G1469" i="1" s="1"/>
  <c r="O1469" i="1" s="1"/>
  <c r="P1469" i="1" s="1"/>
  <c r="F1471" i="1"/>
  <c r="F1472" i="1"/>
  <c r="F1473" i="1"/>
  <c r="G1473" i="1" s="1"/>
  <c r="O1473" i="1" s="1"/>
  <c r="P1473" i="1" s="1"/>
  <c r="F1475" i="1"/>
  <c r="G1475" i="1" s="1"/>
  <c r="O1475" i="1" s="1"/>
  <c r="P1475" i="1" s="1"/>
  <c r="F1476" i="1"/>
  <c r="F1479" i="1"/>
  <c r="G1479" i="1" s="1"/>
  <c r="O1479" i="1" s="1"/>
  <c r="P1479" i="1" s="1"/>
  <c r="F1480" i="1"/>
  <c r="G1480" i="1" s="1"/>
  <c r="O1480" i="1" s="1"/>
  <c r="P1480" i="1" s="1"/>
  <c r="F1483" i="1"/>
  <c r="F1484" i="1"/>
  <c r="G1484" i="1" s="1"/>
  <c r="O1484" i="1" s="1"/>
  <c r="P1484" i="1" s="1"/>
  <c r="F1485" i="1"/>
  <c r="G1485" i="1" s="1"/>
  <c r="O1485" i="1" s="1"/>
  <c r="P1485" i="1" s="1"/>
  <c r="F1487" i="1"/>
  <c r="F1488" i="1"/>
  <c r="F1489" i="1"/>
  <c r="G1489" i="1" s="1"/>
  <c r="O1489" i="1" s="1"/>
  <c r="P1489" i="1" s="1"/>
  <c r="F1491" i="1"/>
  <c r="G1491" i="1" s="1"/>
  <c r="O1491" i="1" s="1"/>
  <c r="P1491" i="1" s="1"/>
  <c r="F1492" i="1"/>
  <c r="F1495" i="1"/>
  <c r="G1495" i="1" s="1"/>
  <c r="O1495" i="1" s="1"/>
  <c r="P1495" i="1" s="1"/>
  <c r="F1496" i="1"/>
  <c r="G1496" i="1" s="1"/>
  <c r="O1496" i="1" s="1"/>
  <c r="P1496" i="1" s="1"/>
  <c r="F1499" i="1"/>
  <c r="F1500" i="1"/>
  <c r="G1500" i="1" s="1"/>
  <c r="O1500" i="1" s="1"/>
  <c r="P1500" i="1" s="1"/>
  <c r="F1501" i="1"/>
  <c r="G1501" i="1" s="1"/>
  <c r="O1501" i="1" s="1"/>
  <c r="P1501" i="1" s="1"/>
  <c r="F1503" i="1"/>
  <c r="F1504" i="1"/>
  <c r="F1505" i="1"/>
  <c r="G1505" i="1" s="1"/>
  <c r="O1505" i="1" s="1"/>
  <c r="P1505" i="1" s="1"/>
  <c r="F1507" i="1"/>
  <c r="G1507" i="1" s="1"/>
  <c r="O1507" i="1" s="1"/>
  <c r="P1507" i="1" s="1"/>
  <c r="F1508" i="1"/>
  <c r="F1511" i="1"/>
  <c r="G1511" i="1" s="1"/>
  <c r="O1511" i="1" s="1"/>
  <c r="P1511" i="1" s="1"/>
  <c r="F1512" i="1"/>
  <c r="G1512" i="1" s="1"/>
  <c r="O1512" i="1" s="1"/>
  <c r="P1512" i="1" s="1"/>
  <c r="F1515" i="1"/>
  <c r="F1516" i="1"/>
  <c r="G1516" i="1" s="1"/>
  <c r="O1516" i="1" s="1"/>
  <c r="P1516" i="1" s="1"/>
  <c r="F1517" i="1"/>
  <c r="G1517" i="1" s="1"/>
  <c r="O1517" i="1" s="1"/>
  <c r="P1517" i="1" s="1"/>
  <c r="F1519" i="1"/>
  <c r="F1520" i="1"/>
  <c r="F1521" i="1"/>
  <c r="G1521" i="1" s="1"/>
  <c r="O1521" i="1" s="1"/>
  <c r="P1521" i="1" s="1"/>
  <c r="F1523" i="1"/>
  <c r="G1523" i="1" s="1"/>
  <c r="O1523" i="1" s="1"/>
  <c r="P1523" i="1" s="1"/>
  <c r="F1524" i="1"/>
  <c r="F1527" i="1"/>
  <c r="G1527" i="1" s="1"/>
  <c r="O1527" i="1" s="1"/>
  <c r="P1527" i="1" s="1"/>
  <c r="F1528" i="1"/>
  <c r="G1528" i="1" s="1"/>
  <c r="O1528" i="1" s="1"/>
  <c r="P1528" i="1" s="1"/>
  <c r="F1531" i="1"/>
  <c r="F1532" i="1"/>
  <c r="G1532" i="1" s="1"/>
  <c r="O1532" i="1" s="1"/>
  <c r="P1532" i="1" s="1"/>
  <c r="F1533" i="1"/>
  <c r="G1533" i="1" s="1"/>
  <c r="O1533" i="1" s="1"/>
  <c r="P1533" i="1" s="1"/>
  <c r="F1535" i="1"/>
  <c r="F1536" i="1"/>
  <c r="F1537" i="1"/>
  <c r="G1537" i="1" s="1"/>
  <c r="O1537" i="1" s="1"/>
  <c r="P1537" i="1" s="1"/>
  <c r="F1539" i="1"/>
  <c r="G1539" i="1" s="1"/>
  <c r="O1539" i="1" s="1"/>
  <c r="P1539" i="1" s="1"/>
  <c r="F1540" i="1"/>
  <c r="F1543" i="1"/>
  <c r="G1543" i="1" s="1"/>
  <c r="O1543" i="1" s="1"/>
  <c r="P1543" i="1" s="1"/>
  <c r="F1544" i="1"/>
  <c r="G1544" i="1" s="1"/>
  <c r="O1544" i="1" s="1"/>
  <c r="P1544" i="1" s="1"/>
  <c r="F1547" i="1"/>
  <c r="F1548" i="1"/>
  <c r="G1548" i="1" s="1"/>
  <c r="O1548" i="1" s="1"/>
  <c r="P1548" i="1" s="1"/>
  <c r="F1549" i="1"/>
  <c r="G1549" i="1" s="1"/>
  <c r="O1549" i="1" s="1"/>
  <c r="P1549" i="1" s="1"/>
  <c r="F1551" i="1"/>
  <c r="F1552" i="1"/>
  <c r="F1553" i="1"/>
  <c r="G1553" i="1" s="1"/>
  <c r="O1553" i="1" s="1"/>
  <c r="P1553" i="1" s="1"/>
  <c r="F1555" i="1"/>
  <c r="G1555" i="1" s="1"/>
  <c r="O1555" i="1" s="1"/>
  <c r="P1555" i="1" s="1"/>
  <c r="F1556" i="1"/>
  <c r="F1559" i="1"/>
  <c r="G1559" i="1" s="1"/>
  <c r="O1559" i="1" s="1"/>
  <c r="P1559" i="1" s="1"/>
  <c r="F1560" i="1"/>
  <c r="G1560" i="1" s="1"/>
  <c r="O1560" i="1" s="1"/>
  <c r="P1560" i="1" s="1"/>
  <c r="F1563" i="1"/>
  <c r="F1564" i="1"/>
  <c r="G1564" i="1" s="1"/>
  <c r="O1564" i="1" s="1"/>
  <c r="P1564" i="1" s="1"/>
  <c r="F1565" i="1"/>
  <c r="G1565" i="1" s="1"/>
  <c r="O1565" i="1" s="1"/>
  <c r="P1565" i="1" s="1"/>
  <c r="F1567" i="1"/>
  <c r="F1568" i="1"/>
  <c r="F1569" i="1"/>
  <c r="G1569" i="1" s="1"/>
  <c r="O1569" i="1" s="1"/>
  <c r="P1569" i="1" s="1"/>
  <c r="F1571" i="1"/>
  <c r="G1571" i="1" s="1"/>
  <c r="O1571" i="1" s="1"/>
  <c r="P1571" i="1" s="1"/>
  <c r="F1572" i="1"/>
  <c r="F1575" i="1"/>
  <c r="G1575" i="1" s="1"/>
  <c r="O1575" i="1" s="1"/>
  <c r="P1575" i="1" s="1"/>
  <c r="F1576" i="1"/>
  <c r="G1576" i="1" s="1"/>
  <c r="O1576" i="1" s="1"/>
  <c r="P1576" i="1" s="1"/>
  <c r="F1579" i="1"/>
  <c r="F1580" i="1"/>
  <c r="G1580" i="1" s="1"/>
  <c r="O1580" i="1" s="1"/>
  <c r="P1580" i="1" s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G1587" i="1" s="1"/>
  <c r="O1587" i="1" s="1"/>
  <c r="P1587" i="1" s="1"/>
  <c r="F1588" i="1"/>
  <c r="F1591" i="1"/>
  <c r="G1591" i="1" s="1"/>
  <c r="O1591" i="1" s="1"/>
  <c r="P1591" i="1" s="1"/>
  <c r="F1592" i="1"/>
  <c r="G1592" i="1" s="1"/>
  <c r="O1592" i="1" s="1"/>
  <c r="P1592" i="1" s="1"/>
  <c r="F1595" i="1"/>
  <c r="F1596" i="1"/>
  <c r="G1596" i="1" s="1"/>
  <c r="O1596" i="1" s="1"/>
  <c r="P1596" i="1" s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3" i="1"/>
  <c r="G1603" i="1" s="1"/>
  <c r="O1603" i="1" s="1"/>
  <c r="P1603" i="1" s="1"/>
  <c r="F1604" i="1"/>
  <c r="F1607" i="1"/>
  <c r="G1607" i="1" s="1"/>
  <c r="O1607" i="1" s="1"/>
  <c r="P1607" i="1" s="1"/>
  <c r="F1608" i="1"/>
  <c r="G1608" i="1" s="1"/>
  <c r="O1608" i="1" s="1"/>
  <c r="P1608" i="1" s="1"/>
  <c r="F1611" i="1"/>
  <c r="F1612" i="1"/>
  <c r="G1612" i="1" s="1"/>
  <c r="O1612" i="1" s="1"/>
  <c r="P1612" i="1" s="1"/>
  <c r="F1613" i="1"/>
  <c r="G1613" i="1" s="1"/>
  <c r="O1613" i="1" s="1"/>
  <c r="P1613" i="1" s="1"/>
  <c r="F1615" i="1"/>
  <c r="F1616" i="1"/>
  <c r="F1617" i="1"/>
  <c r="G1617" i="1" s="1"/>
  <c r="O1617" i="1" s="1"/>
  <c r="P1617" i="1" s="1"/>
  <c r="F1619" i="1"/>
  <c r="G1619" i="1" s="1"/>
  <c r="O1619" i="1" s="1"/>
  <c r="P1619" i="1" s="1"/>
  <c r="F1620" i="1"/>
  <c r="F1623" i="1"/>
  <c r="G1623" i="1" s="1"/>
  <c r="O1623" i="1" s="1"/>
  <c r="P1623" i="1" s="1"/>
  <c r="F1624" i="1"/>
  <c r="G1624" i="1" s="1"/>
  <c r="O1624" i="1" s="1"/>
  <c r="P1624" i="1" s="1"/>
  <c r="F1627" i="1"/>
  <c r="F1628" i="1"/>
  <c r="G1628" i="1" s="1"/>
  <c r="O1628" i="1" s="1"/>
  <c r="P1628" i="1" s="1"/>
  <c r="F1629" i="1"/>
  <c r="G1629" i="1" s="1"/>
  <c r="O1629" i="1" s="1"/>
  <c r="P1629" i="1" s="1"/>
  <c r="F1631" i="1"/>
  <c r="F1632" i="1"/>
  <c r="F1633" i="1"/>
  <c r="G1633" i="1" s="1"/>
  <c r="O1633" i="1" s="1"/>
  <c r="P1633" i="1" s="1"/>
  <c r="F1635" i="1"/>
  <c r="G1635" i="1" s="1"/>
  <c r="O1635" i="1" s="1"/>
  <c r="P1635" i="1" s="1"/>
  <c r="F1636" i="1"/>
  <c r="F1639" i="1"/>
  <c r="G1639" i="1" s="1"/>
  <c r="O1639" i="1" s="1"/>
  <c r="P1639" i="1" s="1"/>
  <c r="F1640" i="1"/>
  <c r="G1640" i="1" s="1"/>
  <c r="O1640" i="1" s="1"/>
  <c r="P1640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F1649" i="1"/>
  <c r="G1649" i="1" s="1"/>
  <c r="O1649" i="1" s="1"/>
  <c r="P1649" i="1" s="1"/>
  <c r="F1651" i="1"/>
  <c r="G1651" i="1" s="1"/>
  <c r="O1651" i="1" s="1"/>
  <c r="P1651" i="1" s="1"/>
  <c r="F1652" i="1"/>
  <c r="F1655" i="1"/>
  <c r="G1655" i="1" s="1"/>
  <c r="O1655" i="1" s="1"/>
  <c r="P1655" i="1" s="1"/>
  <c r="F1656" i="1"/>
  <c r="G1656" i="1" s="1"/>
  <c r="O1656" i="1" s="1"/>
  <c r="P1656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G1667" i="1" s="1"/>
  <c r="O1667" i="1" s="1"/>
  <c r="P1667" i="1" s="1"/>
  <c r="F1668" i="1"/>
  <c r="F1671" i="1"/>
  <c r="G1671" i="1" s="1"/>
  <c r="O1671" i="1" s="1"/>
  <c r="P1671" i="1" s="1"/>
  <c r="F1672" i="1"/>
  <c r="G1672" i="1" s="1"/>
  <c r="O1672" i="1" s="1"/>
  <c r="P1672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G1683" i="1" s="1"/>
  <c r="O1683" i="1" s="1"/>
  <c r="P1683" i="1" s="1"/>
  <c r="F1684" i="1"/>
  <c r="F1687" i="1"/>
  <c r="G1687" i="1" s="1"/>
  <c r="O1687" i="1" s="1"/>
  <c r="P1687" i="1" s="1"/>
  <c r="F1688" i="1"/>
  <c r="G1688" i="1" s="1"/>
  <c r="O1688" i="1" s="1"/>
  <c r="P1688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G1699" i="1" s="1"/>
  <c r="O1699" i="1" s="1"/>
  <c r="P1699" i="1" s="1"/>
  <c r="F1700" i="1"/>
  <c r="F1703" i="1"/>
  <c r="G1703" i="1" s="1"/>
  <c r="O1703" i="1" s="1"/>
  <c r="P1703" i="1" s="1"/>
  <c r="F1704" i="1"/>
  <c r="G1704" i="1" s="1"/>
  <c r="O1704" i="1" s="1"/>
  <c r="P1704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F1719" i="1"/>
  <c r="G1719" i="1" s="1"/>
  <c r="O1719" i="1" s="1"/>
  <c r="P1719" i="1" s="1"/>
  <c r="F1720" i="1"/>
  <c r="G1720" i="1" s="1"/>
  <c r="O1720" i="1" s="1"/>
  <c r="P1720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F1735" i="1"/>
  <c r="G1735" i="1" s="1"/>
  <c r="O1735" i="1" s="1"/>
  <c r="P1735" i="1" s="1"/>
  <c r="F1736" i="1"/>
  <c r="G1736" i="1" s="1"/>
  <c r="O1736" i="1" s="1"/>
  <c r="P1736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F1751" i="1"/>
  <c r="G1751" i="1" s="1"/>
  <c r="O1751" i="1" s="1"/>
  <c r="P1751" i="1" s="1"/>
  <c r="F1752" i="1"/>
  <c r="G1752" i="1" s="1"/>
  <c r="O1752" i="1" s="1"/>
  <c r="P1752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9" i="1"/>
  <c r="X40" i="1"/>
  <c r="X62" i="1"/>
  <c r="X83" i="1"/>
  <c r="X104" i="1"/>
  <c r="X126" i="1"/>
  <c r="X140" i="1"/>
  <c r="X151" i="1"/>
  <c r="X162" i="1"/>
  <c r="X172" i="1"/>
  <c r="X183" i="1"/>
  <c r="X194" i="1"/>
  <c r="X204" i="1"/>
  <c r="X215" i="1"/>
  <c r="X226" i="1"/>
  <c r="X236" i="1"/>
  <c r="X247" i="1"/>
  <c r="X258" i="1"/>
  <c r="X268" i="1"/>
  <c r="X279" i="1"/>
  <c r="X290" i="1"/>
  <c r="X300" i="1"/>
  <c r="X308" i="1"/>
  <c r="X316" i="1"/>
  <c r="X323" i="1"/>
  <c r="X330" i="1"/>
  <c r="X338" i="1"/>
  <c r="X344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14" i="1"/>
  <c r="X35" i="1"/>
  <c r="X56" i="1"/>
  <c r="X78" i="1"/>
  <c r="X99" i="1"/>
  <c r="X120" i="1"/>
  <c r="X136" i="1"/>
  <c r="X147" i="1"/>
  <c r="X158" i="1"/>
  <c r="X168" i="1"/>
  <c r="X179" i="1"/>
  <c r="X190" i="1"/>
  <c r="X200" i="1"/>
  <c r="X211" i="1"/>
  <c r="X222" i="1"/>
  <c r="X232" i="1"/>
  <c r="X243" i="1"/>
  <c r="X254" i="1"/>
  <c r="X264" i="1"/>
  <c r="X275" i="1"/>
  <c r="X286" i="1"/>
  <c r="X296" i="1"/>
  <c r="X307" i="1"/>
  <c r="X314" i="1"/>
  <c r="X322" i="1"/>
  <c r="X328" i="1"/>
  <c r="X335" i="1"/>
  <c r="X343" i="1"/>
  <c r="X349" i="1"/>
  <c r="X354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38" i="1"/>
  <c r="X442" i="1"/>
  <c r="X446" i="1"/>
  <c r="X450" i="1"/>
  <c r="X454" i="1"/>
  <c r="X458" i="1"/>
  <c r="X462" i="1"/>
  <c r="X466" i="1"/>
  <c r="X470" i="1"/>
  <c r="X8" i="1"/>
  <c r="X51" i="1"/>
  <c r="X94" i="1"/>
  <c r="X135" i="1"/>
  <c r="X156" i="1"/>
  <c r="X178" i="1"/>
  <c r="X199" i="1"/>
  <c r="X220" i="1"/>
  <c r="X242" i="1"/>
  <c r="X263" i="1"/>
  <c r="X284" i="1"/>
  <c r="X306" i="1"/>
  <c r="X319" i="1"/>
  <c r="X334" i="1"/>
  <c r="X348" i="1"/>
  <c r="X358" i="1"/>
  <c r="X369" i="1"/>
  <c r="X380" i="1"/>
  <c r="X390" i="1"/>
  <c r="X401" i="1"/>
  <c r="X412" i="1"/>
  <c r="X422" i="1"/>
  <c r="X433" i="1"/>
  <c r="X441" i="1"/>
  <c r="X449" i="1"/>
  <c r="X457" i="1"/>
  <c r="X465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46" i="1"/>
  <c r="X110" i="1"/>
  <c r="X146" i="1"/>
  <c r="X174" i="1"/>
  <c r="X206" i="1"/>
  <c r="X231" i="1"/>
  <c r="X259" i="1"/>
  <c r="X291" i="1"/>
  <c r="X312" i="1"/>
  <c r="X332" i="1"/>
  <c r="X352" i="1"/>
  <c r="X364" i="1"/>
  <c r="X378" i="1"/>
  <c r="X394" i="1"/>
  <c r="X406" i="1"/>
  <c r="X421" i="1"/>
  <c r="X436" i="1"/>
  <c r="X445" i="1"/>
  <c r="X456" i="1"/>
  <c r="X468" i="1"/>
  <c r="X476" i="1"/>
  <c r="X482" i="1"/>
  <c r="X490" i="1"/>
  <c r="X497" i="1"/>
  <c r="X504" i="1"/>
  <c r="X512" i="1"/>
  <c r="X518" i="1"/>
  <c r="X525" i="1"/>
  <c r="X533" i="1"/>
  <c r="X540" i="1"/>
  <c r="X546" i="1"/>
  <c r="X554" i="1"/>
  <c r="X561" i="1"/>
  <c r="X568" i="1"/>
  <c r="X576" i="1"/>
  <c r="X582" i="1"/>
  <c r="X589" i="1"/>
  <c r="X597" i="1"/>
  <c r="X604" i="1"/>
  <c r="X610" i="1"/>
  <c r="X618" i="1"/>
  <c r="X625" i="1"/>
  <c r="X632" i="1"/>
  <c r="X640" i="1"/>
  <c r="X646" i="1"/>
  <c r="X653" i="1"/>
  <c r="X661" i="1"/>
  <c r="X668" i="1"/>
  <c r="X674" i="1"/>
  <c r="X682" i="1"/>
  <c r="X689" i="1"/>
  <c r="X696" i="1"/>
  <c r="X704" i="1"/>
  <c r="X710" i="1"/>
  <c r="X717" i="1"/>
  <c r="X725" i="1"/>
  <c r="X732" i="1"/>
  <c r="X738" i="1"/>
  <c r="X746" i="1"/>
  <c r="X753" i="1"/>
  <c r="X760" i="1"/>
  <c r="X768" i="1"/>
  <c r="X774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67" i="1"/>
  <c r="X115" i="1"/>
  <c r="X152" i="1"/>
  <c r="X184" i="1"/>
  <c r="X210" i="1"/>
  <c r="X238" i="1"/>
  <c r="X270" i="1"/>
  <c r="X295" i="1"/>
  <c r="X318" i="1"/>
  <c r="X339" i="1"/>
  <c r="X353" i="1"/>
  <c r="X368" i="1"/>
  <c r="X384" i="1"/>
  <c r="X396" i="1"/>
  <c r="X410" i="1"/>
  <c r="X426" i="1"/>
  <c r="X437" i="1"/>
  <c r="X448" i="1"/>
  <c r="X460" i="1"/>
  <c r="X469" i="1"/>
  <c r="X477" i="1"/>
  <c r="X485" i="1"/>
  <c r="X492" i="1"/>
  <c r="X498" i="1"/>
  <c r="X506" i="1"/>
  <c r="X513" i="1"/>
  <c r="X520" i="1"/>
  <c r="X528" i="1"/>
  <c r="X534" i="1"/>
  <c r="X541" i="1"/>
  <c r="X549" i="1"/>
  <c r="X556" i="1"/>
  <c r="X562" i="1"/>
  <c r="X570" i="1"/>
  <c r="X577" i="1"/>
  <c r="X584" i="1"/>
  <c r="X592" i="1"/>
  <c r="X598" i="1"/>
  <c r="X605" i="1"/>
  <c r="X613" i="1"/>
  <c r="X620" i="1"/>
  <c r="X626" i="1"/>
  <c r="X634" i="1"/>
  <c r="X641" i="1"/>
  <c r="X648" i="1"/>
  <c r="X656" i="1"/>
  <c r="X662" i="1"/>
  <c r="X669" i="1"/>
  <c r="X677" i="1"/>
  <c r="X684" i="1"/>
  <c r="X690" i="1"/>
  <c r="X698" i="1"/>
  <c r="X705" i="1"/>
  <c r="X712" i="1"/>
  <c r="X720" i="1"/>
  <c r="X726" i="1"/>
  <c r="X733" i="1"/>
  <c r="X741" i="1"/>
  <c r="X748" i="1"/>
  <c r="X754" i="1"/>
  <c r="X762" i="1"/>
  <c r="X769" i="1"/>
  <c r="X776" i="1"/>
  <c r="X782" i="1"/>
  <c r="X788" i="1"/>
  <c r="X793" i="1"/>
  <c r="X798" i="1"/>
  <c r="X804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72" i="1"/>
  <c r="X163" i="1"/>
  <c r="X216" i="1"/>
  <c r="X274" i="1"/>
  <c r="X324" i="1"/>
  <c r="X357" i="1"/>
  <c r="X385" i="1"/>
  <c r="X416" i="1"/>
  <c r="X440" i="1"/>
  <c r="X461" i="1"/>
  <c r="X480" i="1"/>
  <c r="X493" i="1"/>
  <c r="X508" i="1"/>
  <c r="X522" i="1"/>
  <c r="X536" i="1"/>
  <c r="X550" i="1"/>
  <c r="X565" i="1"/>
  <c r="X578" i="1"/>
  <c r="X593" i="1"/>
  <c r="X608" i="1"/>
  <c r="X621" i="1"/>
  <c r="X636" i="1"/>
  <c r="X650" i="1"/>
  <c r="X664" i="1"/>
  <c r="X678" i="1"/>
  <c r="X693" i="1"/>
  <c r="X706" i="1"/>
  <c r="X721" i="1"/>
  <c r="X736" i="1"/>
  <c r="X749" i="1"/>
  <c r="X764" i="1"/>
  <c r="X778" i="1"/>
  <c r="X789" i="1"/>
  <c r="X800" i="1"/>
  <c r="X810" i="1"/>
  <c r="X821" i="1"/>
  <c r="X832" i="1"/>
  <c r="X842" i="1"/>
  <c r="X853" i="1"/>
  <c r="X864" i="1"/>
  <c r="X874" i="1"/>
  <c r="X885" i="1"/>
  <c r="X896" i="1"/>
  <c r="X906" i="1"/>
  <c r="X917" i="1"/>
  <c r="X928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0" i="1"/>
  <c r="X1166" i="1"/>
  <c r="X1171" i="1"/>
  <c r="X1176" i="1"/>
  <c r="X1182" i="1"/>
  <c r="X1187" i="1"/>
  <c r="X1192" i="1"/>
  <c r="X1198" i="1"/>
  <c r="X1203" i="1"/>
  <c r="X1208" i="1"/>
  <c r="X1214" i="1"/>
  <c r="X1219" i="1"/>
  <c r="X1224" i="1"/>
  <c r="X1230" i="1"/>
  <c r="X1235" i="1"/>
  <c r="X1240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8" i="1"/>
  <c r="X167" i="1"/>
  <c r="X227" i="1"/>
  <c r="X280" i="1"/>
  <c r="X327" i="1"/>
  <c r="X362" i="1"/>
  <c r="X389" i="1"/>
  <c r="X417" i="1"/>
  <c r="X444" i="1"/>
  <c r="X464" i="1"/>
  <c r="X481" i="1"/>
  <c r="X496" i="1"/>
  <c r="X509" i="1"/>
  <c r="X524" i="1"/>
  <c r="X538" i="1"/>
  <c r="X552" i="1"/>
  <c r="X566" i="1"/>
  <c r="X581" i="1"/>
  <c r="X594" i="1"/>
  <c r="X609" i="1"/>
  <c r="X624" i="1"/>
  <c r="X637" i="1"/>
  <c r="X652" i="1"/>
  <c r="X666" i="1"/>
  <c r="X680" i="1"/>
  <c r="X694" i="1"/>
  <c r="X709" i="1"/>
  <c r="X722" i="1"/>
  <c r="X737" i="1"/>
  <c r="X752" i="1"/>
  <c r="X765" i="1"/>
  <c r="X780" i="1"/>
  <c r="X790" i="1"/>
  <c r="X801" i="1"/>
  <c r="X812" i="1"/>
  <c r="X822" i="1"/>
  <c r="X833" i="1"/>
  <c r="X844" i="1"/>
  <c r="X854" i="1"/>
  <c r="X865" i="1"/>
  <c r="X876" i="1"/>
  <c r="X886" i="1"/>
  <c r="X897" i="1"/>
  <c r="X908" i="1"/>
  <c r="X918" i="1"/>
  <c r="X929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2" i="1"/>
  <c r="X1167" i="1"/>
  <c r="X1172" i="1"/>
  <c r="X1178" i="1"/>
  <c r="X1183" i="1"/>
  <c r="X1188" i="1"/>
  <c r="X1194" i="1"/>
  <c r="X1199" i="1"/>
  <c r="X1204" i="1"/>
  <c r="X1210" i="1"/>
  <c r="X1215" i="1"/>
  <c r="X1220" i="1"/>
  <c r="X1226" i="1"/>
  <c r="X1231" i="1"/>
  <c r="X1236" i="1"/>
  <c r="X1242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31" i="1"/>
  <c r="X248" i="1"/>
  <c r="X340" i="1"/>
  <c r="X400" i="1"/>
  <c r="X452" i="1"/>
  <c r="X486" i="1"/>
  <c r="X514" i="1"/>
  <c r="X544" i="1"/>
  <c r="X572" i="1"/>
  <c r="X600" i="1"/>
  <c r="X629" i="1"/>
  <c r="X657" i="1"/>
  <c r="X685" i="1"/>
  <c r="X714" i="1"/>
  <c r="X742" i="1"/>
  <c r="X770" i="1"/>
  <c r="X794" i="1"/>
  <c r="X816" i="1"/>
  <c r="X837" i="1"/>
  <c r="X858" i="1"/>
  <c r="X880" i="1"/>
  <c r="X901" i="1"/>
  <c r="X922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3" i="1"/>
  <c r="X1174" i="1"/>
  <c r="X1184" i="1"/>
  <c r="X1195" i="1"/>
  <c r="X1206" i="1"/>
  <c r="X1216" i="1"/>
  <c r="X1227" i="1"/>
  <c r="X1238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496" i="1"/>
  <c r="X1504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142" i="1"/>
  <c r="X252" i="1"/>
  <c r="X346" i="1"/>
  <c r="X405" i="1"/>
  <c r="X453" i="1"/>
  <c r="X488" i="1"/>
  <c r="X517" i="1"/>
  <c r="X545" i="1"/>
  <c r="X573" i="1"/>
  <c r="X602" i="1"/>
  <c r="X630" i="1"/>
  <c r="X658" i="1"/>
  <c r="X688" i="1"/>
  <c r="X716" i="1"/>
  <c r="X744" i="1"/>
  <c r="X773" i="1"/>
  <c r="X796" i="1"/>
  <c r="X817" i="1"/>
  <c r="X838" i="1"/>
  <c r="X860" i="1"/>
  <c r="X881" i="1"/>
  <c r="X902" i="1"/>
  <c r="X924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4" i="1"/>
  <c r="X1175" i="1"/>
  <c r="X1186" i="1"/>
  <c r="X1196" i="1"/>
  <c r="X1207" i="1"/>
  <c r="X1218" i="1"/>
  <c r="X1228" i="1"/>
  <c r="X1239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9" i="1"/>
  <c r="X1537" i="1"/>
  <c r="X1545" i="1"/>
  <c r="X1553" i="1"/>
  <c r="X1561" i="1"/>
  <c r="X1569" i="1"/>
  <c r="X1577" i="1"/>
  <c r="X1585" i="1"/>
  <c r="X1593" i="1"/>
  <c r="X1601" i="1"/>
  <c r="X1609" i="1"/>
  <c r="X1617" i="1"/>
  <c r="X1625" i="1"/>
  <c r="X1633" i="1"/>
  <c r="X1641" i="1"/>
  <c r="X1649" i="1"/>
  <c r="X1657" i="1"/>
  <c r="X1665" i="1"/>
  <c r="X1673" i="1"/>
  <c r="X1681" i="1"/>
  <c r="X1689" i="1"/>
  <c r="X1697" i="1"/>
  <c r="X1705" i="1"/>
  <c r="X1713" i="1"/>
  <c r="X1721" i="1"/>
  <c r="X1729" i="1"/>
  <c r="X1737" i="1"/>
  <c r="X1745" i="1"/>
  <c r="X1753" i="1"/>
  <c r="X188" i="1"/>
  <c r="X373" i="1"/>
  <c r="X472" i="1"/>
  <c r="X529" i="1"/>
  <c r="X586" i="1"/>
  <c r="X642" i="1"/>
  <c r="X700" i="1"/>
  <c r="X757" i="1"/>
  <c r="X805" i="1"/>
  <c r="X848" i="1"/>
  <c r="X890" i="1"/>
  <c r="X933" i="1"/>
  <c r="X966" i="1"/>
  <c r="X998" i="1"/>
  <c r="X1030" i="1"/>
  <c r="X1062" i="1"/>
  <c r="X1094" i="1"/>
  <c r="X1126" i="1"/>
  <c r="X1158" i="1"/>
  <c r="X1179" i="1"/>
  <c r="X1200" i="1"/>
  <c r="X1222" i="1"/>
  <c r="X1243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195" i="1"/>
  <c r="X374" i="1"/>
  <c r="X474" i="1"/>
  <c r="X530" i="1"/>
  <c r="X588" i="1"/>
  <c r="X645" i="1"/>
  <c r="X701" i="1"/>
  <c r="X758" i="1"/>
  <c r="X806" i="1"/>
  <c r="X849" i="1"/>
  <c r="X892" i="1"/>
  <c r="X934" i="1"/>
  <c r="X967" i="1"/>
  <c r="X999" i="1"/>
  <c r="X1031" i="1"/>
  <c r="X1063" i="1"/>
  <c r="X1095" i="1"/>
  <c r="X1127" i="1"/>
  <c r="X1159" i="1"/>
  <c r="X1180" i="1"/>
  <c r="X1202" i="1"/>
  <c r="X1223" i="1"/>
  <c r="X1244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302" i="1"/>
  <c r="X501" i="1"/>
  <c r="X614" i="1"/>
  <c r="X728" i="1"/>
  <c r="X826" i="1"/>
  <c r="X912" i="1"/>
  <c r="X982" i="1"/>
  <c r="X1046" i="1"/>
  <c r="X1110" i="1"/>
  <c r="X1168" i="1"/>
  <c r="X1211" i="1"/>
  <c r="X1252" i="1"/>
  <c r="X1284" i="1"/>
  <c r="X1316" i="1"/>
  <c r="X1348" i="1"/>
  <c r="X1380" i="1"/>
  <c r="X1412" i="1"/>
  <c r="X1444" i="1"/>
  <c r="X1476" i="1"/>
  <c r="X1508" i="1"/>
  <c r="X1540" i="1"/>
  <c r="X1572" i="1"/>
  <c r="X1604" i="1"/>
  <c r="X1636" i="1"/>
  <c r="X1668" i="1"/>
  <c r="X1700" i="1"/>
  <c r="X1732" i="1"/>
  <c r="X311" i="1"/>
  <c r="X502" i="1"/>
  <c r="X616" i="1"/>
  <c r="X730" i="1"/>
  <c r="X828" i="1"/>
  <c r="X913" i="1"/>
  <c r="X983" i="1"/>
  <c r="X1047" i="1"/>
  <c r="X1111" i="1"/>
  <c r="X1170" i="1"/>
  <c r="X1212" i="1"/>
  <c r="X1253" i="1"/>
  <c r="X1285" i="1"/>
  <c r="X1317" i="1"/>
  <c r="X1349" i="1"/>
  <c r="X1381" i="1"/>
  <c r="X1413" i="1"/>
  <c r="X1445" i="1"/>
  <c r="X1477" i="1"/>
  <c r="X1509" i="1"/>
  <c r="X1541" i="1"/>
  <c r="X1573" i="1"/>
  <c r="X1605" i="1"/>
  <c r="X1637" i="1"/>
  <c r="X1669" i="1"/>
  <c r="X1701" i="1"/>
  <c r="X1733" i="1"/>
  <c r="X24" i="1"/>
  <c r="X428" i="1"/>
  <c r="X557" i="1"/>
  <c r="X672" i="1"/>
  <c r="X784" i="1"/>
  <c r="X869" i="1"/>
  <c r="X950" i="1"/>
  <c r="X1014" i="1"/>
  <c r="X1078" i="1"/>
  <c r="X1142" i="1"/>
  <c r="X1190" i="1"/>
  <c r="X1232" i="1"/>
  <c r="X1268" i="1"/>
  <c r="X1300" i="1"/>
  <c r="X1332" i="1"/>
  <c r="X1364" i="1"/>
  <c r="X1396" i="1"/>
  <c r="X1428" i="1"/>
  <c r="X1460" i="1"/>
  <c r="X1492" i="1"/>
  <c r="X1524" i="1"/>
  <c r="X1556" i="1"/>
  <c r="X1588" i="1"/>
  <c r="X1620" i="1"/>
  <c r="X1652" i="1"/>
  <c r="X1684" i="1"/>
  <c r="X1716" i="1"/>
  <c r="X1748" i="1"/>
  <c r="X560" i="1"/>
  <c r="X951" i="1"/>
  <c r="X1191" i="1"/>
  <c r="X1333" i="1"/>
  <c r="X1461" i="1"/>
  <c r="X1589" i="1"/>
  <c r="X1717" i="1"/>
  <c r="X673" i="1"/>
  <c r="X1015" i="1"/>
  <c r="X1234" i="1"/>
  <c r="X1365" i="1"/>
  <c r="X1493" i="1"/>
  <c r="X1621" i="1"/>
  <c r="X1749" i="1"/>
  <c r="X30" i="1"/>
  <c r="X785" i="1"/>
  <c r="X1079" i="1"/>
  <c r="X1269" i="1"/>
  <c r="X1397" i="1"/>
  <c r="X1525" i="1"/>
  <c r="X1653" i="1"/>
  <c r="X432" i="1"/>
  <c r="X870" i="1"/>
  <c r="X1143" i="1"/>
  <c r="X1301" i="1"/>
  <c r="X1429" i="1"/>
  <c r="X1557" i="1"/>
  <c r="X168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<sst xmlns="http://schemas.openxmlformats.org/spreadsheetml/2006/main" count="35040" uniqueCount="10363">
  <si>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</si>
  <si>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</si>
  <si>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</si>
  <si>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</si>
  <si>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</si>
  <si>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</si>
  <si>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</si>
  <si>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</si>
  <si>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</si>
  <si>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</si>
  <si>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</si>
  <si>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</si>
  <si>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</si>
  <si>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</si>
  <si>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</si>
  <si>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</si>
  <si>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</si>
  <si>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</si>
  <si>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</si>
  <si>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</si>
  <si>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</si>
  <si>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</si>
  <si>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</si>
  <si>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</si>
  <si>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</si>
  <si>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</si>
  <si>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</si>
  <si>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</si>
  <si>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</si>
  <si>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</si>
  <si>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</si>
  <si>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</si>
  <si>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</si>
  <si>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</si>
  <si>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</si>
  <si>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</si>
  <si>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</si>
  <si>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</si>
  <si>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</si>
  <si>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</si>
  <si>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</si>
  <si>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</si>
  <si>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</si>
  <si>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</si>
  <si>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</si>
  <si>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</si>
  <si>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</si>
  <si>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</si>
  <si>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</si>
  <si>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</si>
  <si>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</si>
  <si>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</si>
  <si>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</si>
  <si>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</si>
  <si>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</si>
  <si>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</si>
  <si>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</si>
  <si>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</si>
  <si>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</si>
  <si>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</si>
  <si>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</si>
  <si>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</si>
  <si>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</si>
  <si>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</si>
  <si>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</si>
  <si>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</si>
  <si>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</si>
  <si>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</si>
  <si>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</si>
  <si>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</si>
  <si>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</si>
  <si>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</si>
  <si>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</si>
  <si>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</si>
  <si>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</si>
  <si>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</si>
  <si>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</si>
  <si>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</si>
  <si>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</si>
  <si>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</si>
  <si>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</si>
  <si>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</si>
  <si>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</si>
  <si>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</si>
  <si>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</si>
  <si>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</si>
  <si>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</si>
  <si>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</si>
  <si>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</si>
  <si>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</si>
  <si>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</si>
  <si>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</si>
  <si>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</si>
  <si>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</si>
  <si>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</si>
  <si>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</si>
  <si>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</si>
  <si>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</si>
  <si>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</si>
  <si>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</si>
  <si>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</si>
  <si>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</si>
  <si>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</si>
  <si>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</si>
  <si>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</si>
  <si>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</si>
  <si>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</si>
  <si>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</si>
  <si>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</si>
  <si>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</si>
  <si>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</si>
  <si>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</si>
  <si>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</si>
  <si>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</si>
  <si>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</si>
  <si>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</si>
  <si>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</si>
  <si>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</si>
  <si>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</si>
  <si>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</si>
  <si>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</si>
  <si>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</si>
  <si>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</si>
  <si>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</si>
  <si>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</si>
  <si>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</si>
  <si>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</si>
  <si>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</si>
  <si>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</si>
  <si>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</si>
  <si>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</si>
  <si>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</si>
  <si>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</si>
  <si>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</si>
  <si>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</si>
  <si>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</si>
  <si>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</si>
  <si>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</si>
  <si>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</si>
  <si>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</si>
  <si>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</si>
  <si>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</si>
  <si>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</si>
  <si>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</si>
  <si>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</si>
  <si>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</si>
  <si>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</si>
  <si>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</si>
  <si>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</si>
  <si>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</si>
  <si>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</si>
  <si>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</si>
  <si>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</si>
  <si>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</si>
  <si>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</si>
  <si>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</si>
  <si>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</si>
  <si>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</si>
  <si>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</si>
  <si>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</si>
  <si>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</si>
  <si>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</si>
  <si>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</si>
  <si>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</si>
  <si>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</si>
  <si>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</si>
  <si>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</si>
  <si>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</si>
  <si>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</si>
  <si>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</si>
  <si>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</si>
  <si>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</si>
  <si>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</si>
  <si>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</si>
  <si>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</si>
  <si>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</si>
  <si>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</si>
  <si>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</si>
  <si>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</si>
  <si>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</si>
  <si>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</si>
  <si>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</si>
  <si>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</si>
  <si>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</si>
  <si>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</si>
  <si>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</si>
  <si>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</si>
  <si>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</si>
  <si>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</si>
  <si>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</si>
  <si>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</si>
  <si>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</si>
  <si>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</si>
  <si>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</si>
  <si>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</si>
  <si>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</si>
  <si>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</si>
  <si>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</si>
  <si>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</si>
  <si>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</si>
  <si>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</si>
  <si>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</si>
  <si>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</si>
  <si>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</si>
  <si>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</si>
  <si>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</si>
  <si>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</si>
  <si>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</si>
  <si>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</si>
  <si>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</si>
  <si>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</si>
  <si>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</si>
  <si>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</si>
  <si>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</si>
  <si>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</si>
  <si>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</si>
  <si>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</si>
  <si>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</si>
  <si>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</si>
  <si>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</si>
  <si>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</si>
  <si>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</si>
  <si>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</si>
  <si>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</si>
  <si>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</si>
  <si>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</si>
  <si>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</si>
  <si>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</si>
  <si>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</si>
  <si>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</si>
  <si>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</si>
  <si>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</si>
  <si>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</si>
  <si>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</si>
  <si>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</si>
  <si>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</si>
  <si>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</si>
  <si>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</si>
  <si>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</si>
  <si>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</si>
  <si>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</si>
  <si>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</si>
  <si>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</si>
  <si>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</si>
  <si>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</si>
  <si>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</si>
  <si>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</si>
  <si>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</si>
  <si>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</si>
  <si>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</si>
  <si>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</si>
  <si>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</si>
  <si>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</si>
  <si>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</si>
  <si>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</si>
  <si>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</si>
  <si>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</si>
  <si>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</si>
  <si>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</si>
  <si>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</si>
  <si>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</si>
  <si>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</si>
  <si>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</si>
  <si>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</si>
  <si>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</si>
  <si>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</si>
  <si>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</si>
  <si>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</si>
  <si>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</si>
  <si>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</si>
  <si>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</si>
  <si>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</si>
  <si>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</si>
  <si>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</si>
  <si>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</si>
  <si>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</si>
  <si>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</si>
  <si>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</si>
  <si>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</si>
  <si>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</si>
  <si>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</si>
  <si>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</si>
  <si>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</si>
  <si>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</si>
  <si>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</si>
  <si>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</si>
  <si>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</si>
  <si>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</si>
  <si>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</si>
  <si>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</si>
  <si>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</si>
  <si>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</si>
  <si>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</si>
  <si>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</si>
  <si>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</si>
  <si>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</si>
  <si>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</si>
  <si>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</si>
  <si>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</si>
  <si>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</si>
  <si>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</si>
  <si>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</si>
  <si>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</si>
  <si>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</si>
  <si>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</si>
  <si>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</si>
  <si>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</si>
  <si>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</si>
  <si>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</si>
  <si>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</si>
  <si>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</si>
  <si>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</si>
  <si>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</si>
  <si>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</si>
  <si>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</si>
  <si>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</si>
  <si>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</si>
  <si>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</si>
  <si>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</si>
  <si>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</si>
  <si>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</si>
  <si>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</si>
  <si>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</si>
  <si>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</si>
  <si>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</si>
  <si>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</si>
  <si>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</si>
  <si>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</si>
  <si>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</si>
  <si>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</si>
  <si>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</si>
  <si>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</si>
  <si>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</si>
  <si>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</si>
  <si>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</si>
  <si>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</si>
  <si>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</si>
  <si>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</si>
  <si>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</si>
  <si>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</si>
  <si>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</si>
  <si>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</si>
  <si>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</si>
  <si>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</si>
  <si>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</si>
  <si>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</si>
  <si>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</si>
  <si>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</si>
  <si>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</si>
  <si>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</si>
  <si>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</si>
  <si>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</si>
  <si>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</si>
  <si>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</si>
  <si>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</si>
  <si>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</si>
  <si>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</si>
  <si>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</si>
  <si>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</si>
  <si>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</si>
  <si>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</si>
  <si>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</si>
  <si>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</si>
  <si>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</si>
  <si>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</si>
  <si>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</si>
  <si>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</si>
  <si>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</si>
  <si>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</si>
  <si>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</si>
  <si>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</si>
  <si>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</si>
  <si>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</si>
  <si>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</si>
  <si>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</si>
  <si>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</si>
  <si>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</si>
  <si>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</si>
  <si>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</si>
  <si>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</si>
  <si>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</si>
  <si>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</si>
  <si>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</si>
  <si>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</si>
  <si>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</si>
  <si>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</si>
  <si>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</si>
  <si>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</si>
  <si>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</si>
  <si>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</si>
  <si>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</si>
  <si>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</si>
  <si>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</si>
  <si>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</si>
  <si>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</si>
  <si>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</si>
  <si>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</si>
  <si>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</si>
  <si>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</si>
  <si>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</si>
  <si>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</si>
  <si>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</si>
  <si>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</si>
  <si>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</si>
  <si>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</si>
  <si>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</si>
  <si>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</si>
  <si>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</si>
  <si>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</si>
  <si>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</si>
  <si>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</si>
  <si>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</si>
  <si>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</si>
  <si>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</si>
  <si>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</si>
  <si>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</si>
  <si>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</si>
  <si>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</si>
  <si>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</si>
  <si>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</si>
  <si>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</si>
  <si>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</si>
  <si>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</si>
  <si>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</si>
  <si>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</si>
  <si>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</si>
  <si>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</si>
  <si>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</si>
  <si>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</si>
  <si>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</si>
  <si>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</si>
  <si>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</si>
  <si>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</si>
  <si>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</si>
  <si>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</si>
  <si>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</si>
  <si>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</si>
  <si>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</si>
  <si>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</si>
  <si>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</si>
  <si>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</si>
  <si>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</si>
  <si>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</si>
  <si>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</si>
  <si>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</si>
  <si>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</si>
  <si>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</si>
  <si>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</si>
  <si>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</si>
  <si>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</si>
  <si>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</si>
  <si>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</si>
  <si>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</si>
  <si>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</si>
  <si>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</si>
  <si>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</si>
  <si>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</si>
  <si>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</si>
  <si>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</si>
  <si>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</si>
  <si>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</si>
  <si>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</si>
  <si>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</si>
  <si>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</si>
  <si>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</si>
  <si>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</si>
  <si>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</si>
  <si>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</si>
  <si>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</si>
  <si>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</si>
  <si>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</si>
  <si>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</si>
  <si>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</si>
  <si>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</si>
  <si>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</si>
  <si>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</si>
  <si>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</si>
  <si>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</si>
  <si>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</si>
  <si>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</si>
  <si>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</si>
  <si>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</si>
  <si>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</si>
  <si>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</si>
  <si>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</si>
  <si>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</si>
  <si>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</si>
  <si>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</si>
  <si>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</si>
  <si>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</si>
  <si>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</si>
  <si>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</si>
  <si>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</si>
  <si>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</si>
  <si>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</si>
  <si>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</si>
  <si>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</si>
  <si>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</si>
  <si>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</si>
  <si>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</si>
  <si>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</si>
  <si>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</si>
  <si>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</si>
  <si>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</si>
  <si>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</si>
  <si>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</si>
  <si>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</si>
  <si>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</si>
  <si>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</si>
  <si>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</si>
  <si>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</si>
  <si>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</si>
  <si>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</si>
  <si>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</si>
  <si>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</si>
  <si>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</si>
  <si>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</si>
  <si>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</si>
  <si>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</si>
  <si>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</si>
  <si>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</si>
  <si>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</si>
  <si>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</si>
  <si>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</si>
  <si>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</si>
  <si>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</si>
  <si>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</si>
  <si>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</si>
  <si>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</si>
  <si>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</si>
  <si>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</si>
  <si>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</si>
  <si>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</si>
  <si>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</si>
  <si>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</si>
  <si>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</si>
  <si>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</si>
  <si>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</si>
  <si>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</si>
  <si>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</si>
  <si>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</si>
  <si>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</si>
  <si>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</si>
  <si>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</si>
  <si>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</si>
  <si>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</si>
  <si>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</si>
  <si>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</si>
  <si>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</si>
  <si>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</si>
  <si>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</si>
  <si>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</si>
  <si>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</si>
  <si>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</si>
  <si>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</si>
  <si>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</si>
  <si>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</si>
  <si>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</si>
  <si>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</si>
  <si>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</si>
  <si>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</si>
  <si>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</si>
  <si>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</si>
  <si>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</si>
  <si>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</si>
  <si>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</si>
  <si>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</si>
  <si>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</si>
  <si>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</si>
  <si>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</si>
  <si>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</si>
  <si>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</si>
  <si>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</si>
  <si>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</si>
  <si>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</si>
  <si>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</si>
  <si>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</si>
  <si>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</si>
  <si>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</si>
  <si>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</si>
  <si>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</si>
  <si>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</si>
  <si>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</si>
  <si>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</si>
  <si>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</si>
  <si>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</si>
  <si>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</si>
  <si>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</si>
  <si>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</si>
  <si>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</si>
  <si>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</si>
  <si>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</si>
  <si>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</si>
  <si>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</si>
  <si>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</si>
  <si>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</si>
  <si>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</si>
  <si>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</si>
  <si>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</si>
  <si>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</si>
  <si>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</si>
  <si>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</si>
  <si>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</si>
  <si>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</si>
  <si>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</si>
  <si>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</si>
  <si>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</si>
  <si>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</si>
  <si>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</si>
  <si>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</si>
  <si>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</si>
  <si>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</si>
  <si>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</si>
  <si>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</si>
  <si>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</si>
  <si>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</si>
  <si>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</si>
  <si>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</si>
  <si>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</si>
  <si>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</si>
  <si>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</si>
  <si>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</si>
  <si>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</si>
  <si>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</si>
  <si>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</si>
  <si>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</si>
  <si>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</si>
  <si>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</si>
  <si>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</si>
  <si>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</si>
  <si>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</si>
  <si>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</si>
  <si>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</si>
  <si>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</si>
  <si>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</si>
  <si>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</si>
  <si>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</si>
  <si>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</si>
  <si>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</si>
  <si>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</si>
  <si>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</si>
  <si>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</si>
  <si>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</si>
  <si>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</si>
  <si>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</si>
  <si>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</si>
  <si>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</si>
  <si>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</si>
  <si>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</si>
  <si>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</si>
  <si>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</si>
  <si>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</si>
  <si>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</si>
  <si>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</si>
  <si>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</si>
  <si>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</si>
  <si>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</si>
  <si>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</si>
  <si>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</si>
  <si>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</si>
  <si>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</si>
  <si>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</si>
  <si>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</si>
  <si>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</si>
  <si>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</si>
  <si>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</si>
  <si>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</si>
  <si>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</si>
  <si>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</si>
  <si>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</si>
  <si>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</si>
  <si>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</si>
  <si>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</si>
  <si>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</si>
  <si>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</si>
  <si>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</si>
  <si>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</si>
  <si>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</si>
  <si>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</si>
  <si>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</si>
  <si>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</si>
  <si>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</si>
  <si>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</si>
  <si>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</si>
  <si>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</si>
  <si>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</si>
  <si>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</si>
  <si>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</si>
  <si>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</si>
  <si>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</si>
  <si>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</si>
  <si>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</si>
  <si>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</si>
  <si>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</si>
  <si>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</si>
  <si>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</si>
  <si>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</si>
  <si>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</si>
  <si>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</si>
  <si>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</si>
  <si>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</si>
  <si>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</si>
  <si>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</si>
  <si>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</si>
  <si>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</si>
  <si>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</si>
  <si>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</si>
  <si>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</si>
  <si>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</si>
  <si>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</si>
  <si>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</si>
  <si>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</si>
  <si>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</si>
  <si>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</si>
  <si>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</si>
  <si>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</si>
  <si>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</si>
  <si>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</si>
  <si>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</si>
  <si>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</si>
  <si>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</si>
  <si>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</si>
  <si>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</si>
  <si>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</si>
  <si>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</si>
  <si>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</si>
  <si>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</si>
  <si>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</si>
  <si>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</si>
  <si>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</si>
  <si>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</si>
  <si>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</si>
  <si>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</si>
  <si>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</si>
  <si>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</si>
  <si>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</si>
  <si>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</si>
  <si>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</si>
  <si>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</si>
  <si>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</si>
  <si>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</si>
  <si>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</si>
  <si>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</si>
  <si>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</si>
  <si>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</si>
  <si>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</si>
  <si>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</si>
  <si>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</si>
  <si>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</si>
  <si>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</si>
  <si>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</si>
  <si>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</si>
  <si>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</si>
  <si>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</si>
  <si>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</si>
  <si>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</si>
  <si>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</si>
  <si>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</si>
  <si>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</si>
  <si>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</si>
  <si>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</si>
  <si>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</si>
  <si>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</si>
  <si>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</si>
  <si>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</si>
  <si>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</si>
  <si>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</si>
  <si>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</si>
  <si>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</si>
  <si>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</si>
  <si>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</si>
  <si>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</si>
  <si>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</si>
  <si>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</si>
  <si>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</si>
  <si>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</si>
  <si>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</si>
  <si>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</si>
  <si>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</si>
  <si>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</si>
  <si>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</si>
  <si>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</si>
  <si>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</si>
  <si>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</si>
  <si>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</si>
  <si>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</si>
  <si>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</si>
  <si>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</si>
  <si>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</si>
  <si>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</si>
  <si>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</si>
  <si>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</si>
  <si>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</si>
  <si>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</si>
  <si>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</si>
  <si>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</si>
  <si>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</si>
  <si>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</si>
  <si>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</si>
  <si>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</si>
  <si>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</si>
  <si>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</si>
  <si>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</si>
  <si>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</si>
  <si>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</si>
  <si>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</si>
  <si>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</si>
  <si>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</si>
  <si>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</si>
  <si>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</si>
  <si>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</si>
  <si>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</si>
  <si>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</si>
  <si>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</si>
  <si>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</si>
  <si>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</si>
  <si>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</si>
  <si>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</si>
  <si>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</si>
  <si>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</si>
  <si>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</si>
  <si>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</si>
  <si>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</si>
  <si>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</si>
  <si>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</si>
  <si>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</si>
  <si>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</si>
  <si>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</si>
  <si>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</si>
  <si>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</si>
  <si>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</si>
  <si>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</si>
  <si>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</si>
  <si>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</si>
  <si>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</si>
  <si>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</si>
  <si>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</si>
  <si>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</si>
  <si>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</si>
  <si>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</si>
  <si>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</si>
  <si>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</si>
  <si>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</si>
  <si>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</si>
  <si>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</si>
  <si>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</si>
  <si>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</si>
  <si>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</si>
  <si>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</si>
  <si>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</si>
  <si>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</si>
  <si>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</si>
  <si>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</si>
  <si>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</si>
  <si>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</si>
  <si>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</si>
  <si>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</si>
  <si>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</si>
  <si>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</si>
  <si>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</si>
  <si>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</si>
  <si>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</si>
  <si>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</si>
  <si>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</si>
  <si>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</si>
  <si>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</si>
  <si>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</si>
  <si>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</si>
  <si>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</si>
  <si>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</si>
  <si>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</si>
  <si>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</si>
  <si>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</si>
  <si>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</si>
  <si>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</si>
  <si>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</si>
  <si>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</si>
  <si>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</si>
  <si>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</si>
  <si>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</si>
  <si>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</si>
  <si>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</si>
  <si>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</si>
  <si>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</si>
  <si>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</si>
  <si>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</si>
  <si>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</si>
  <si>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</si>
  <si>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</si>
  <si>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</si>
  <si>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</si>
  <si>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</si>
  <si>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</si>
  <si>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</si>
  <si>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</si>
  <si>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</si>
  <si>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</si>
  <si>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</si>
  <si>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</si>
  <si>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</si>
  <si>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</si>
  <si>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</si>
  <si>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</si>
  <si>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</si>
  <si>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</si>
  <si>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</si>
  <si>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</si>
  <si>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</si>
  <si>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</si>
  <si>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</si>
  <si>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</si>
  <si>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</si>
  <si>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</si>
  <si>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</si>
  <si>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</si>
  <si>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</si>
  <si>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</si>
  <si>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</si>
  <si>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</si>
  <si>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</si>
  <si>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</si>
  <si>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</si>
  <si>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</si>
  <si>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</si>
  <si>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</si>
  <si>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</si>
  <si>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</si>
  <si>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</si>
  <si>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</si>
  <si>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</si>
  <si>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</si>
  <si>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</si>
  <si>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</si>
  <si>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</si>
  <si>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</si>
  <si>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</si>
  <si>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</si>
  <si>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</si>
  <si>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</si>
  <si>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</si>
  <si>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</si>
  <si>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</si>
  <si>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</si>
  <si>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</si>
  <si>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</si>
  <si>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</si>
  <si>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</si>
  <si>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</si>
  <si>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</si>
  <si>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</si>
  <si>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</si>
  <si>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</si>
  <si>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</si>
  <si>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</si>
  <si>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</si>
  <si>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</si>
  <si>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</si>
  <si>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</si>
  <si>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</si>
  <si>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</si>
  <si>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</si>
  <si>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</si>
  <si>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</si>
  <si>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</si>
  <si>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</si>
  <si>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</si>
  <si>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</si>
  <si>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</si>
  <si>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</si>
  <si>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</si>
  <si>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</si>
  <si>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</si>
  <si>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</si>
  <si>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</si>
  <si>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</si>
  <si>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</si>
  <si>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</si>
  <si>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</si>
  <si>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</si>
  <si>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</si>
  <si>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</si>
  <si>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</si>
  <si>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</si>
  <si>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</si>
  <si>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</si>
  <si>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</si>
  <si>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</si>
  <si>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</si>
  <si>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</si>
  <si>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</si>
  <si>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</si>
  <si>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</si>
  <si>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</si>
  <si>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</si>
  <si>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</si>
  <si>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</si>
  <si>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</si>
  <si>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</si>
  <si>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</si>
  <si>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</si>
  <si>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</si>
  <si>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</si>
  <si>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</si>
  <si>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</si>
  <si>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</si>
  <si>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</si>
  <si>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</si>
  <si>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</si>
  <si>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</si>
  <si>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</si>
  <si>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</si>
  <si>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</si>
  <si>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</si>
  <si>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</si>
  <si>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</si>
  <si>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</si>
  <si>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</si>
  <si>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</si>
  <si>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</si>
  <si>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</si>
  <si>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</si>
  <si>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</si>
  <si>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</si>
  <si>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</si>
  <si>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</si>
  <si>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</si>
  <si>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</si>
  <si>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</si>
  <si>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</si>
  <si>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</si>
  <si>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</si>
  <si>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</si>
  <si>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</si>
  <si>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</si>
  <si>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</si>
  <si>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</si>
  <si>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</si>
  <si>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</si>
  <si>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</si>
  <si>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</si>
  <si>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</si>
  <si>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</si>
  <si>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</si>
  <si>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</si>
  <si>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</si>
  <si>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</si>
  <si>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</si>
  <si>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</si>
  <si>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</si>
  <si>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</si>
  <si>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</si>
  <si>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</si>
  <si>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</si>
  <si>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</si>
  <si>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</si>
  <si>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</si>
  <si>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</si>
  <si>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</si>
  <si>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</si>
  <si>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</si>
  <si>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</si>
  <si>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</si>
  <si>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</si>
  <si>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</si>
  <si>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</si>
  <si>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</si>
  <si>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</si>
  <si>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</si>
  <si>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</si>
  <si>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</si>
  <si>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</si>
  <si>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</si>
  <si>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</si>
  <si>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</si>
  <si>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</si>
  <si>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</si>
  <si>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</si>
  <si>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</si>
  <si>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</si>
  <si>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</si>
  <si>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</si>
  <si>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</si>
  <si>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</si>
  <si>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</si>
  <si>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</si>
  <si>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</si>
  <si>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</si>
  <si>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</si>
  <si>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</si>
  <si>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</si>
  <si>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</si>
  <si>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</si>
  <si>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</si>
  <si>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</si>
  <si>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</si>
  <si>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</si>
  <si>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</si>
  <si>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</si>
  <si>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</si>
  <si>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</si>
  <si>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</si>
  <si>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</si>
  <si>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</si>
  <si>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</si>
  <si>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</si>
  <si>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</si>
  <si>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</si>
  <si>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</si>
  <si>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</si>
  <si>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</si>
  <si>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</si>
  <si>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</si>
  <si>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</si>
  <si>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</si>
  <si>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</si>
  <si>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</si>
  <si>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</si>
  <si>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</si>
  <si>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</si>
  <si>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</si>
  <si>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</si>
  <si>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</si>
  <si>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</si>
  <si>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</si>
  <si>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</si>
  <si>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</si>
  <si>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</si>
  <si>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</si>
  <si>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</si>
  <si>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</si>
  <si>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</si>
  <si>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</si>
  <si>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</si>
  <si>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</si>
  <si>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</si>
  <si>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</si>
  <si>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</si>
  <si>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</si>
  <si>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</si>
  <si>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</si>
  <si>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</si>
  <si>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</si>
  <si>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</si>
  <si>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</si>
  <si>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</si>
  <si>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</si>
  <si>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</si>
  <si>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</si>
  <si>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</si>
  <si>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</si>
  <si>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</si>
  <si>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</si>
  <si>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</si>
  <si>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</si>
  <si>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</si>
  <si>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</si>
  <si>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</si>
  <si>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</si>
  <si>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</si>
  <si>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</si>
  <si>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</si>
  <si>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</si>
  <si>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</si>
  <si>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</si>
  <si>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</si>
  <si>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</si>
  <si>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</si>
  <si>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</si>
  <si>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</si>
  <si>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</si>
  <si>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</si>
  <si>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</si>
  <si>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</si>
  <si>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</si>
  <si>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</si>
  <si>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</si>
  <si>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</si>
  <si>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</si>
  <si>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</si>
  <si>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</si>
  <si>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</si>
  <si>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</si>
  <si>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</si>
  <si>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</si>
  <si>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</si>
  <si>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</si>
  <si>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</si>
  <si>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</si>
  <si>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</si>
  <si>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</si>
  <si>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</si>
  <si>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</si>
  <si>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</si>
  <si>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</si>
  <si>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</si>
  <si>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</si>
  <si>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</si>
  <si>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</si>
  <si>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</si>
  <si>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</si>
  <si>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</si>
  <si>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</si>
  <si>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</si>
  <si>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</si>
  <si>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</si>
  <si>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</si>
  <si>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</si>
  <si>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</si>
  <si>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</si>
  <si>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</si>
  <si>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</si>
  <si>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</si>
  <si>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</si>
  <si>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</si>
  <si>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</si>
  <si>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</si>
  <si>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</si>
  <si>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</si>
  <si>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</si>
  <si>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</si>
  <si>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</si>
  <si>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</si>
  <si>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</si>
  <si>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</si>
  <si>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</si>
  <si>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</si>
  <si>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</si>
  <si>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</si>
  <si>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</si>
  <si>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</si>
  <si>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</si>
  <si>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</si>
  <si>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</si>
  <si>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</si>
  <si>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</si>
  <si>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</si>
  <si>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</si>
  <si>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</si>
  <si>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</si>
  <si>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</si>
  <si>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</si>
  <si>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</si>
  <si>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</si>
  <si>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</si>
  <si>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</si>
  <si>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</si>
  <si>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</si>
  <si>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</si>
  <si>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</si>
  <si>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</si>
  <si>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</si>
  <si>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</si>
  <si>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</si>
  <si>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</si>
  <si>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</si>
  <si>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</si>
  <si>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</si>
  <si>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</si>
  <si>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</si>
  <si>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</si>
  <si>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</si>
  <si>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</si>
  <si>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</si>
  <si>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</si>
  <si>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</si>
  <si>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</si>
  <si>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</si>
  <si>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</si>
  <si>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</si>
  <si>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</si>
  <si>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</si>
  <si>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</si>
  <si>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</si>
  <si>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</si>
  <si>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</si>
  <si>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</si>
  <si>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</si>
  <si>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</si>
  <si>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</si>
  <si>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</si>
  <si>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</si>
  <si>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</si>
  <si>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</si>
  <si>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</si>
  <si>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</si>
  <si>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</si>
  <si>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</si>
  <si>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</si>
  <si>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</si>
  <si>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</si>
  <si>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</si>
  <si>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</si>
  <si>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</si>
  <si>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</si>
  <si>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</si>
  <si>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</si>
  <si>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</si>
  <si>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</si>
  <si>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</si>
  <si>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</si>
  <si>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</si>
  <si>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</si>
  <si>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</si>
  <si>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</si>
  <si>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</si>
  <si>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</si>
  <si>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</si>
  <si>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</si>
  <si>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</si>
  <si>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</si>
  <si>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</si>
  <si>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</si>
  <si>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</si>
  <si>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</si>
  <si>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</si>
  <si>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</si>
  <si>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</si>
  <si>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</si>
  <si>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</si>
  <si>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</si>
  <si>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</si>
  <si>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</si>
  <si>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</si>
  <si>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</si>
  <si>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</si>
  <si>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</si>
  <si>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</si>
  <si>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</si>
  <si>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</si>
  <si>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</si>
  <si>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</si>
  <si>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</si>
  <si>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</si>
  <si>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</si>
  <si>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</si>
  <si>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</si>
  <si>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</si>
  <si>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</si>
  <si>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</si>
  <si>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</si>
  <si>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</si>
  <si>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</si>
  <si>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</si>
  <si>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</si>
  <si>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</si>
  <si>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</si>
  <si>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</si>
  <si>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</si>
  <si>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</si>
  <si>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</si>
  <si>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</si>
  <si>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</si>
  <si>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</si>
  <si>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</si>
  <si>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</si>
  <si>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</si>
  <si>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</si>
  <si>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</si>
  <si>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</si>
  <si>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</si>
  <si>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</si>
  <si>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</si>
  <si>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</si>
  <si>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</si>
  <si>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</si>
  <si>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</si>
  <si>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</si>
  <si>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</si>
  <si>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</si>
  <si>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</si>
  <si>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</si>
  <si>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</si>
  <si>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</si>
  <si>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</si>
  <si>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</si>
  <si>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</si>
  <si>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</si>
  <si>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</si>
  <si>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</si>
  <si>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</si>
  <si>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</si>
  <si>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</si>
  <si>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</si>
  <si>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</si>
  <si>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</si>
  <si>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</si>
  <si>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</si>
  <si>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</si>
  <si>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</si>
  <si>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</si>
  <si>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</si>
  <si>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</si>
  <si>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</si>
  <si>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</si>
  <si>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</si>
  <si>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</si>
  <si>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</si>
  <si>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</si>
  <si>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</si>
  <si>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</si>
  <si>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</si>
  <si>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</si>
  <si>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</si>
  <si>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</si>
  <si>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</si>
  <si>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</si>
  <si>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</si>
  <si>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</si>
  <si>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</si>
  <si>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</si>
  <si>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</si>
  <si>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</si>
  <si>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</si>
  <si>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</si>
  <si>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</si>
  <si>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</si>
  <si>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</si>
  <si>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</si>
  <si>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</si>
  <si>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</si>
  <si>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</si>
  <si>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</si>
  <si>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</si>
  <si>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</si>
  <si>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</si>
  <si>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</si>
  <si>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</si>
  <si>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</si>
  <si>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</si>
  <si>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</si>
  <si>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</si>
  <si>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</si>
  <si>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</si>
  <si>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</si>
  <si>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</si>
  <si>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</si>
  <si>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</si>
  <si>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</si>
  <si>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</si>
  <si>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</si>
  <si>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</si>
  <si>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</si>
  <si>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</si>
  <si>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</si>
  <si>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</si>
  <si>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</si>
  <si>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</si>
  <si>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</si>
  <si>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</si>
  <si>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</si>
  <si>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</si>
  <si>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</si>
  <si>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</si>
  <si>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</si>
  <si>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</si>
  <si>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</si>
  <si>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</si>
  <si>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</si>
  <si>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</si>
  <si>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</si>
  <si>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</si>
  <si>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</si>
  <si>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</si>
  <si>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</si>
  <si>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</si>
  <si>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</si>
  <si>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</si>
  <si>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</si>
  <si>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</si>
  <si>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</si>
  <si>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</si>
  <si>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</si>
  <si>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</si>
  <si>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</si>
  <si>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</si>
  <si>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</si>
  <si>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</si>
  <si>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</si>
  <si>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</si>
  <si>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</si>
  <si>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</si>
  <si>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</si>
  <si>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</si>
  <si>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</si>
  <si>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</si>
  <si>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</si>
  <si>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</si>
  <si>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</si>
  <si>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</si>
  <si>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</si>
  <si>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</si>
  <si>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</si>
  <si>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</si>
  <si>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</si>
  <si>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</si>
  <si>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</si>
  <si>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</si>
  <si>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</si>
  <si>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</si>
  <si>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</si>
  <si>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</si>
  <si>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</si>
  <si>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</si>
  <si>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</si>
  <si>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</si>
  <si>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</si>
  <si>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</si>
  <si>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</si>
  <si>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</si>
  <si>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</si>
  <si>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</si>
  <si>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</si>
  <si>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</si>
  <si>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</si>
  <si>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</si>
  <si>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</si>
  <si>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</si>
  <si>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</si>
  <si>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</si>
  <si>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</si>
  <si>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</si>
  <si>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</si>
  <si>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</si>
  <si>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</si>
  <si>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</si>
  <si>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</si>
  <si>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</si>
  <si>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</si>
  <si>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</si>
  <si>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</si>
  <si>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</si>
  <si>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</si>
  <si>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</si>
  <si>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</si>
  <si>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</si>
  <si>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</si>
  <si>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</si>
  <si>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</si>
  <si>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</si>
  <si>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</si>
  <si>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</si>
  <si>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</si>
  <si>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</si>
  <si>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</si>
  <si>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</si>
  <si>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</si>
  <si>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</si>
  <si>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</si>
  <si>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</si>
  <si>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</si>
  <si>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</si>
  <si>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</si>
  <si>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</si>
  <si>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</si>
  <si>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</si>
  <si>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</si>
  <si>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</si>
  <si>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</si>
  <si>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</si>
  <si>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</si>
  <si>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</si>
  <si>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</si>
  <si>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</si>
  <si>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</si>
  <si>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</si>
  <si>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</si>
  <si>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</si>
  <si>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</si>
  <si>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</si>
  <si>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</si>
  <si>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</si>
  <si>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</si>
  <si>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</si>
  <si>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</si>
  <si>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</si>
  <si>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</si>
  <si>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</si>
  <si>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</si>
  <si>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</si>
  <si>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</si>
  <si>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</si>
  <si>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</si>
  <si>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</si>
  <si>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</si>
  <si>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</si>
  <si>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</si>
  <si>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</si>
  <si>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</si>
  <si>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</si>
  <si>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</si>
  <si>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</si>
  <si>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</si>
  <si>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</si>
  <si>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</si>
  <si>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</si>
  <si>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</si>
  <si>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</si>
  <si>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</si>
  <si>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</si>
  <si>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</si>
  <si>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</si>
  <si>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</si>
  <si>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</si>
  <si>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</si>
  <si>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</si>
  <si>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</si>
  <si>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</si>
  <si>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</si>
  <si>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</si>
  <si>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</si>
  <si>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</si>
  <si>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</si>
  <si>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</si>
  <si>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</si>
  <si>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</si>
  <si>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</si>
  <si>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</si>
  <si>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</si>
  <si>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</si>
  <si>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</si>
  <si>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</si>
  <si>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</si>
  <si>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</si>
  <si>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</si>
  <si>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</si>
  <si>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</si>
  <si>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</si>
  <si>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</si>
  <si>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</si>
  <si>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</si>
  <si>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</si>
  <si>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</si>
  <si>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</si>
  <si>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</si>
  <si>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</si>
  <si>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</si>
  <si>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</si>
  <si>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</si>
  <si>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</si>
  <si>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</si>
  <si>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</si>
  <si>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</si>
  <si>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</si>
  <si>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</si>
  <si>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</si>
  <si>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</si>
  <si>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</si>
  <si>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</si>
  <si>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</si>
  <si>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</si>
  <si>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</si>
  <si>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</si>
  <si>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</si>
  <si>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</si>
  <si>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</si>
  <si>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</si>
  <si>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</si>
  <si>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</si>
  <si>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</si>
  <si>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</si>
  <si>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</si>
  <si>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</si>
  <si>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</si>
  <si>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</si>
  <si>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</si>
  <si>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</si>
  <si>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</si>
  <si>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</si>
  <si>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</si>
  <si>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</si>
  <si>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</si>
  <si>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</si>
  <si>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</si>
  <si>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</si>
  <si>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</si>
  <si>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</si>
  <si>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</si>
  <si>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</si>
  <si>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</si>
  <si>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</si>
  <si>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</si>
  <si>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</si>
  <si>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</si>
  <si>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</si>
  <si>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</si>
  <si>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</si>
  <si>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</si>
  <si>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</si>
  <si>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</si>
  <si>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</si>
  <si>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</si>
  <si>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</si>
  <si>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</si>
  <si>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</si>
  <si>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</si>
  <si>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</si>
  <si>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</si>
  <si>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</si>
  <si>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</si>
  <si>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</si>
  <si>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</si>
  <si>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</si>
  <si>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</si>
  <si>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</si>
  <si>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</si>
  <si>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</si>
  <si>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</si>
  <si>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</si>
  <si>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</si>
  <si>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</si>
  <si>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</si>
  <si>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</si>
  <si>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</si>
  <si>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</si>
  <si>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</si>
  <si>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</si>
  <si>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</si>
  <si>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</si>
  <si>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</si>
  <si>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</si>
  <si>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</si>
  <si>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</si>
  <si>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</si>
  <si>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</si>
  <si>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</si>
  <si>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</si>
  <si>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</si>
  <si>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</si>
  <si>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</si>
  <si>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</si>
  <si>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</si>
  <si>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</si>
  <si>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</si>
  <si>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</si>
  <si>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</si>
  <si>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</si>
  <si>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</si>
  <si>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</si>
  <si>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</si>
  <si>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</si>
  <si>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</si>
  <si>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</si>
  <si>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</si>
  <si>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</si>
  <si>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</si>
  <si>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</si>
  <si>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</si>
  <si>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</si>
  <si>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</si>
  <si>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</si>
  <si>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</si>
  <si>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</si>
  <si>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</si>
  <si>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</si>
  <si>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</si>
  <si>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</si>
  <si>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</si>
  <si>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</si>
  <si>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</si>
  <si>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</si>
  <si>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</si>
  <si>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</si>
  <si>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</si>
  <si>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</si>
  <si>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</si>
  <si>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</si>
  <si>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</si>
  <si>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</si>
  <si>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</si>
  <si>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</si>
  <si>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</si>
  <si>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</si>
  <si>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</si>
  <si>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</si>
  <si>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</si>
  <si>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</si>
  <si>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</si>
  <si>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</si>
  <si>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</si>
  <si>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</si>
  <si>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</si>
  <si>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</si>
  <si>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</si>
  <si>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</si>
  <si>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</si>
  <si>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</si>
  <si>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</si>
  <si>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</si>
  <si>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</si>
  <si>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</si>
  <si>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</si>
  <si>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</si>
  <si>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</si>
  <si>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</si>
  <si>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</si>
  <si>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</si>
  <si>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</si>
  <si>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</si>
  <si>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</si>
  <si>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</si>
  <si>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</si>
  <si>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</si>
  <si>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</si>
  <si>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</si>
  <si>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</si>
  <si>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</si>
  <si>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</si>
  <si>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</si>
  <si>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</si>
  <si>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</si>
  <si>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</si>
  <si>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</si>
  <si>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</si>
  <si>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</si>
  <si>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</si>
  <si>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</si>
  <si>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</si>
  <si>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</si>
  <si>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</si>
  <si>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</si>
  <si>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</si>
  <si>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</si>
  <si>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</si>
  <si>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</si>
  <si>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</si>
  <si>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</si>
  <si>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</si>
  <si>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</si>
  <si>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</si>
  <si>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</si>
  <si>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</si>
  <si>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</si>
  <si>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</si>
  <si>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</si>
  <si>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</si>
  <si>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</si>
  <si>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</si>
  <si>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</si>
  <si>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</si>
  <si>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</si>
  <si>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</si>
  <si>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</si>
  <si>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</si>
  <si>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</si>
  <si>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</si>
  <si>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</si>
  <si>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</si>
  <si>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</si>
  <si>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</si>
  <si>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</si>
  <si>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</si>
  <si>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</si>
  <si>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</si>
  <si>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</si>
  <si>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</si>
  <si>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</si>
  <si>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</si>
  <si>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</si>
  <si>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</si>
  <si>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</si>
  <si>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</si>
  <si>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</si>
  <si>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</si>
  <si>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</si>
  <si>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</si>
  <si>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</si>
  <si>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</si>
  <si>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</si>
  <si>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</si>
  <si>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</si>
  <si>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</si>
  <si>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</si>
  <si>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</si>
  <si>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</si>
  <si>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</si>
  <si>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</si>
  <si>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</si>
  <si>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</si>
  <si>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</si>
  <si>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</si>
  <si>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</si>
  <si>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</si>
  <si>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</si>
  <si>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</si>
  <si>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</si>
  <si>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</si>
  <si>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</si>
  <si>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</si>
  <si>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</si>
  <si>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</si>
  <si>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</si>
  <si>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</si>
  <si>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</si>
  <si>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</si>
  <si>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</si>
  <si>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</si>
  <si>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</si>
  <si>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</si>
  <si>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</si>
  <si>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</si>
  <si>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</si>
  <si>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</si>
  <si>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</si>
  <si>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</si>
  <si>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</si>
  <si>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</si>
  <si>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</si>
  <si>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</si>
  <si>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</si>
  <si>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</si>
  <si>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</si>
  <si>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</si>
  <si>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</si>
  <si>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</si>
  <si>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</si>
  <si>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</si>
  <si>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</si>
  <si>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</si>
  <si>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</si>
  <si>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</si>
  <si>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</si>
  <si>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</si>
  <si>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</si>
  <si>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</si>
  <si>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</si>
  <si>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</si>
  <si>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</si>
  <si>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</si>
  <si>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</si>
  <si>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</si>
  <si>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</si>
  <si>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</si>
  <si>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</si>
  <si>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</si>
  <si>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</si>
  <si>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</si>
  <si>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</si>
  <si>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</si>
  <si>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</si>
  <si>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</si>
  <si>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</si>
  <si>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</si>
  <si>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</si>
  <si>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</si>
  <si>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</si>
  <si>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</si>
  <si>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</si>
  <si>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</si>
  <si>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</si>
  <si>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</si>
  <si>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</si>
  <si>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</si>
  <si>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</si>
  <si>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</si>
  <si>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</si>
  <si>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</si>
  <si>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</si>
  <si>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</si>
  <si>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</si>
  <si>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</si>
  <si>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</si>
  <si>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</si>
  <si>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</si>
  <si>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</si>
  <si>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</si>
  <si>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</si>
  <si>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</si>
  <si>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</si>
  <si>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</si>
  <si>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</si>
  <si>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</si>
  <si>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</si>
  <si>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</si>
  <si>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</si>
  <si>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</si>
  <si>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</si>
  <si>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</si>
  <si>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</si>
  <si>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</si>
  <si>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</si>
  <si>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</si>
  <si>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</si>
  <si>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</si>
  <si>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</si>
  <si>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</si>
  <si>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</si>
  <si>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</si>
  <si>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</si>
  <si>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</si>
  <si>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</si>
  <si>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</si>
  <si>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</si>
  <si>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</si>
  <si>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</si>
  <si>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</si>
  <si>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</si>
  <si>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</si>
  <si>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</si>
  <si>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</si>
  <si>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</si>
  <si>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</si>
  <si>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</si>
  <si>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</si>
  <si>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</si>
  <si>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</si>
  <si>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</si>
  <si>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</si>
  <si>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</si>
  <si>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</si>
  <si>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</si>
  <si>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</si>
  <si>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</si>
  <si>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</si>
  <si>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</si>
  <si>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</si>
  <si>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</si>
  <si>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</si>
  <si>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</si>
  <si>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</si>
  <si>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</si>
  <si>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</si>
  <si>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</si>
  <si>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</si>
  <si>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</si>
  <si>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</si>
  <si>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</si>
  <si>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</si>
  <si>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</si>
  <si>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</si>
  <si>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</si>
  <si>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</si>
  <si>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</si>
  <si>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</si>
  <si>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</si>
  <si>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</si>
  <si>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</si>
  <si>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</si>
  <si>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</si>
  <si>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</si>
  <si>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</si>
  <si>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</si>
  <si>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</si>
  <si>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</si>
  <si>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</si>
  <si>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</si>
  <si>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</si>
  <si>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</si>
  <si>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</si>
  <si>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</si>
  <si>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</si>
  <si>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</si>
  <si>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</si>
  <si>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</si>
  <si>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</si>
  <si>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</si>
  <si>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</si>
  <si>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</si>
  <si>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</si>
  <si>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</si>
  <si>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</si>
  <si>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</si>
  <si>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</si>
  <si>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</si>
  <si>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</si>
  <si>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</si>
  <si>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</si>
  <si>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</si>
  <si>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</si>
  <si>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</si>
  <si>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</si>
  <si>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</si>
  <si>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</si>
  <si>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</si>
  <si>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</si>
  <si>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</si>
  <si>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</si>
  <si>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</si>
  <si>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</si>
  <si>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</si>
  <si>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</si>
  <si>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</si>
  <si>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</si>
  <si>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</si>
  <si>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</si>
  <si>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</si>
  <si>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</si>
  <si>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</si>
  <si>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</si>
  <si>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</si>
  <si>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</si>
  <si>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</si>
  <si>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</si>
  <si>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</si>
  <si>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</si>
  <si>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</si>
  <si>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</si>
  <si>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</si>
  <si>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</si>
  <si>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</si>
  <si>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</si>
  <si>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</si>
  <si>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</si>
  <si>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</si>
  <si>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</si>
  <si>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</si>
  <si>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</si>
  <si>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</si>
  <si>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</si>
  <si>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</si>
  <si>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</si>
  <si>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</si>
  <si>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</si>
  <si>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</si>
  <si>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</si>
  <si>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</si>
  <si>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</si>
  <si>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</si>
  <si>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</si>
  <si>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</si>
  <si>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</si>
  <si>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</si>
  <si>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</si>
  <si>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</si>
  <si>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</si>
  <si>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</si>
  <si>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</si>
  <si>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</si>
  <si>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</si>
  <si>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</si>
  <si>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</si>
  <si>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</si>
  <si>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</si>
  <si>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</si>
  <si>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</si>
  <si>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</si>
  <si>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</si>
  <si>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</si>
  <si>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</si>
  <si>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</si>
  <si>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</si>
  <si>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</si>
  <si>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</si>
  <si>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</si>
  <si>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</si>
  <si>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</si>
  <si>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</si>
  <si>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</si>
  <si>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</si>
  <si>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</si>
  <si>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</si>
  <si>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</si>
  <si>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</si>
  <si>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</si>
  <si>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</si>
  <si>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</si>
  <si>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</si>
  <si>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</si>
  <si>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</si>
  <si>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</si>
  <si>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</si>
  <si>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</si>
  <si>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</si>
  <si>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</si>
  <si>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</si>
  <si>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</si>
  <si>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</si>
  <si>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</si>
  <si>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</si>
  <si>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</si>
  <si>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</si>
  <si>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</si>
  <si>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</si>
  <si>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</si>
  <si>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</si>
  <si>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</si>
  <si>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</si>
  <si>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</si>
  <si>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</si>
  <si>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</si>
  <si>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</si>
  <si>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</si>
  <si>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</si>
  <si>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</si>
  <si>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</si>
  <si>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</si>
  <si>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</si>
  <si>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</si>
  <si>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</si>
  <si>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</si>
  <si>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</si>
  <si>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</si>
  <si>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</si>
  <si>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</si>
  <si>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</si>
  <si>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</si>
  <si>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</si>
  <si>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</si>
  <si>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</si>
  <si>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</si>
  <si>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</si>
  <si>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</si>
  <si>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</si>
  <si>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</si>
  <si>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</si>
  <si>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</si>
  <si>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</si>
  <si>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</si>
  <si>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</si>
  <si>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</si>
  <si>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</si>
  <si>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</si>
  <si>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</si>
  <si>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</si>
  <si>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</si>
  <si>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</si>
  <si>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</si>
  <si>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</si>
  <si>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</si>
  <si>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</si>
  <si>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</si>
  <si>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</si>
  <si>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</si>
  <si>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</si>
  <si>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</si>
  <si>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</si>
  <si>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</si>
  <si>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</si>
  <si>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</si>
  <si>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</si>
  <si>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</si>
  <si>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</si>
  <si>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</si>
  <si>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</si>
  <si>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</si>
  <si>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</si>
  <si>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</si>
  <si>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</si>
  <si>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</si>
  <si>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</si>
  <si>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</si>
  <si>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</si>
  <si>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</si>
  <si>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</si>
  <si>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</si>
  <si>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</si>
  <si>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</si>
  <si>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</si>
  <si>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</si>
  <si>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</si>
  <si>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</si>
  <si>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</si>
  <si>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</si>
  <si>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</si>
  <si>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</si>
  <si>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</si>
  <si>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</si>
  <si>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</si>
  <si>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</si>
  <si>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</si>
  <si>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</si>
  <si>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</si>
  <si>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</si>
  <si>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</si>
  <si>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</si>
  <si>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</si>
  <si>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</si>
  <si>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</si>
  <si>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</si>
  <si>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</si>
  <si>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</si>
  <si>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</si>
  <si>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</si>
  <si>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</si>
  <si>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</si>
  <si>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</si>
  <si>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</si>
  <si>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</si>
  <si>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</si>
  <si>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</si>
  <si>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</si>
  <si>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</si>
  <si>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</si>
  <si>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</si>
  <si>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</si>
  <si>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</si>
  <si>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</si>
  <si>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</si>
  <si>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</si>
  <si>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</si>
  <si>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</si>
  <si>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</si>
  <si>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</si>
  <si>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</si>
  <si>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</si>
  <si>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</si>
  <si>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</si>
  <si>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</si>
  <si>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</si>
  <si>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</si>
  <si>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</si>
  <si>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</si>
  <si>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</si>
  <si>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</si>
  <si>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</si>
  <si>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</si>
  <si>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</si>
  <si>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</si>
  <si>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</si>
  <si>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</si>
  <si>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</si>
  <si>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</si>
  <si>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</si>
  <si>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</si>
  <si>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</si>
  <si>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</si>
  <si>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</si>
  <si>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</si>
  <si>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</si>
  <si>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</si>
  <si>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</si>
  <si>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</si>
  <si>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</si>
  <si>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</si>
  <si>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</si>
  <si>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</si>
  <si>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</si>
  <si>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</si>
  <si>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</si>
  <si>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</si>
  <si>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</si>
  <si>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</si>
  <si>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</si>
  <si>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</si>
  <si>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</si>
  <si>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</si>
  <si>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</si>
  <si>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</si>
  <si>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</si>
  <si>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</si>
  <si>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</si>
  <si>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</si>
  <si>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</si>
  <si>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</si>
  <si>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</si>
  <si>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</si>
  <si>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</si>
  <si>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</si>
  <si>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</si>
  <si>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</si>
  <si>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</si>
  <si>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</si>
  <si>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</si>
  <si>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</si>
  <si>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</si>
  <si>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</si>
  <si>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</si>
  <si>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</si>
  <si>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</si>
  <si>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</si>
  <si>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</si>
  <si>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</si>
  <si>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</si>
  <si>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</si>
  <si>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</si>
  <si>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</si>
  <si>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</si>
  <si>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</si>
  <si>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</si>
  <si>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</si>
  <si>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</si>
  <si>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</si>
  <si>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</si>
  <si>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</si>
  <si>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</si>
  <si>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</si>
  <si>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</si>
  <si>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</si>
  <si>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</si>
  <si>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</si>
  <si>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</si>
  <si>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</si>
  <si>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</si>
  <si>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</si>
  <si>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</si>
  <si>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</si>
  <si>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</si>
  <si>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</si>
  <si>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</si>
  <si>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</si>
  <si>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</si>
  <si>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</si>
  <si>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</si>
  <si>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</si>
  <si>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</si>
  <si>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</si>
  <si>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</si>
  <si>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</si>
  <si>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</si>
  <si>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</si>
  <si>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</si>
  <si>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</si>
  <si>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</si>
  <si>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</si>
  <si>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</si>
  <si>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</si>
  <si>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</si>
  <si>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</si>
  <si>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</si>
  <si>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</si>
  <si>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</si>
  <si>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</si>
  <si>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</si>
  <si>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</si>
  <si>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</si>
  <si>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</si>
  <si>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</si>
  <si>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</si>
  <si>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</si>
  <si>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</si>
  <si>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</si>
  <si>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</si>
  <si>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</si>
  <si>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</si>
  <si>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</si>
  <si>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</si>
  <si>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</si>
  <si>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</si>
  <si>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</si>
  <si>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</si>
  <si>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</si>
  <si>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</si>
  <si>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</si>
  <si>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</si>
  <si>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</si>
  <si>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</si>
  <si>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</si>
  <si>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</si>
  <si>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</si>
  <si>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</si>
  <si>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</si>
  <si>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</si>
  <si>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</si>
  <si>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</si>
  <si>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</si>
  <si>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</si>
  <si>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</si>
  <si>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</si>
  <si>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</si>
  <si>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</si>
  <si>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</si>
  <si>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</si>
  <si>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</si>
  <si>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</si>
  <si>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</si>
  <si>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</si>
  <si>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</si>
  <si>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</si>
  <si>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</si>
  <si>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</si>
  <si>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</si>
  <si>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</si>
  <si>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</si>
  <si>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</si>
  <si>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</si>
  <si>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</si>
  <si>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</si>
  <si>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</si>
  <si>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</si>
  <si>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</si>
  <si>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</si>
  <si>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</si>
  <si>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</si>
  <si>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</si>
  <si>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</si>
  <si>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</si>
  <si>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</si>
  <si>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</si>
  <si>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</si>
  <si>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</si>
  <si>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</si>
  <si>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</si>
  <si>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</si>
  <si>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</si>
  <si>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</si>
  <si>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</si>
  <si>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</si>
  <si>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</si>
  <si>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</si>
  <si>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</si>
  <si>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</si>
  <si>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</si>
  <si>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</si>
  <si>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</si>
  <si>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</si>
  <si>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</si>
  <si>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</si>
  <si>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</si>
  <si>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</si>
  <si>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</si>
  <si>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</si>
  <si>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</si>
  <si>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</si>
  <si>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</si>
  <si>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</si>
  <si>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</si>
  <si>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</si>
  <si>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</si>
  <si>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</si>
  <si>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</si>
  <si>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</si>
  <si>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</si>
  <si>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</si>
  <si>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</si>
  <si>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</si>
  <si>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</si>
  <si>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</si>
  <si>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</si>
  <si>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</si>
  <si>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</si>
  <si>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</si>
  <si>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</si>
  <si>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</si>
  <si>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</si>
  <si>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</si>
  <si>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</si>
  <si>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</si>
  <si>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</si>
  <si>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</si>
  <si>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</si>
  <si>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</si>
  <si>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</si>
  <si>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</si>
  <si>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</si>
  <si>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</si>
  <si>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</si>
  <si>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</si>
  <si>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</si>
  <si>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</si>
  <si>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</si>
  <si>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</si>
  <si>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</si>
  <si>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</si>
  <si>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</si>
  <si>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</si>
  <si>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</si>
  <si>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</si>
  <si>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</si>
  <si>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</si>
  <si>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</si>
  <si>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</si>
  <si>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</si>
  <si>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</si>
  <si>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</si>
  <si>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</si>
  <si>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</si>
  <si>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</si>
  <si>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</si>
  <si>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</si>
  <si>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</si>
  <si>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</si>
  <si>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</si>
  <si>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</si>
  <si>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</si>
  <si>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</si>
  <si>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</si>
  <si>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</si>
  <si>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</si>
  <si>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</si>
  <si>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</si>
  <si>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</si>
  <si>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</si>
  <si>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</si>
  <si>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</si>
  <si>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</si>
  <si>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</si>
  <si>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</si>
  <si>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</si>
  <si>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</si>
  <si>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</si>
  <si>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</si>
  <si>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</si>
  <si>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</si>
  <si>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</si>
  <si>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</si>
  <si>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</si>
  <si>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</si>
  <si>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</si>
  <si>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</si>
  <si>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</si>
  <si>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</si>
  <si>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</si>
  <si>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</si>
  <si>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</si>
  <si>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</si>
  <si>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</si>
  <si>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</si>
  <si>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</si>
  <si>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</si>
  <si>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</si>
  <si>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</si>
  <si>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</si>
  <si>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</si>
  <si>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</si>
  <si>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</si>
  <si>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</si>
  <si>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</si>
  <si>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</si>
  <si>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</si>
  <si>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</si>
  <si>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</si>
  <si>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</si>
  <si>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</si>
  <si>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</si>
  <si>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</si>
  <si>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</si>
  <si>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</si>
  <si>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</si>
  <si>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</si>
  <si>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</si>
  <si>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</si>
  <si>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</si>
  <si>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</si>
  <si>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</si>
  <si>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</si>
  <si>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</si>
  <si>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</si>
  <si>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</si>
  <si>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</si>
  <si>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</si>
  <si>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</si>
  <si>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</si>
  <si>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</si>
  <si>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</si>
  <si>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</si>
  <si>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</si>
  <si>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</si>
  <si>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</si>
  <si>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</si>
  <si>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</si>
  <si>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</si>
  <si>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</si>
  <si>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</si>
  <si>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</si>
  <si>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</si>
  <si>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</si>
  <si>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</si>
  <si>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</si>
  <si>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</si>
  <si>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</si>
  <si>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</si>
  <si>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</si>
  <si>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</si>
  <si>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</si>
  <si>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</si>
  <si>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</si>
  <si>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</si>
  <si>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</si>
  <si>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</si>
  <si>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</si>
  <si>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</si>
  <si>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</si>
  <si>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</si>
  <si>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</si>
  <si>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</si>
  <si>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</si>
  <si>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</si>
  <si>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</si>
  <si>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</si>
  <si>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</si>
  <si>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</si>
  <si>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</si>
  <si>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</si>
  <si>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</si>
  <si>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</si>
  <si>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</si>
  <si>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</si>
  <si>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</si>
  <si>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</si>
  <si>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</si>
  <si>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</si>
  <si>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</si>
  <si>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</si>
  <si>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</si>
  <si>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</si>
  <si>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</si>
  <si>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</si>
  <si>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</si>
  <si>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</si>
  <si>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</si>
  <si>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</si>
  <si>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</si>
  <si>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</si>
  <si>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</si>
  <si>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</si>
  <si>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</si>
  <si>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</si>
  <si>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</si>
  <si>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</si>
  <si>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</si>
  <si>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</si>
  <si>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</si>
  <si>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</si>
  <si>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</si>
  <si>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</si>
  <si>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</si>
  <si>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</si>
  <si>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</si>
  <si>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</si>
  <si>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</si>
  <si>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</si>
  <si>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</si>
  <si>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</si>
  <si>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</si>
  <si>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</si>
  <si>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</si>
  <si>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</si>
  <si>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</si>
  <si>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</si>
  <si>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</si>
  <si>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</si>
  <si>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</si>
  <si>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</si>
  <si>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</si>
  <si>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</si>
  <si>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</si>
  <si>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</si>
  <si>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</si>
  <si>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</si>
  <si>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</si>
  <si>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</si>
  <si>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</si>
  <si>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</si>
  <si>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</si>
  <si>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</si>
  <si>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</si>
  <si>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</si>
  <si>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</si>
  <si>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</si>
  <si>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</si>
  <si>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</si>
  <si>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</si>
  <si>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</si>
  <si>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</si>
  <si>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</si>
  <si>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</si>
  <si>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</si>
  <si>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</si>
  <si>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</si>
  <si>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</si>
  <si>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</si>
  <si>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</si>
  <si>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</si>
  <si>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</si>
  <si>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</si>
  <si>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</si>
  <si>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</si>
  <si>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</si>
  <si>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</si>
  <si>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</si>
  <si>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</si>
  <si>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</si>
  <si>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</si>
  <si>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</si>
  <si>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</si>
  <si>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</si>
  <si>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</si>
  <si>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</si>
  <si>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</si>
  <si>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</si>
  <si>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</si>
  <si>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</si>
  <si>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</si>
  <si>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</si>
  <si>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</si>
  <si>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</si>
  <si>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</si>
  <si>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</si>
  <si>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</si>
  <si>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</si>
  <si>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</si>
  <si>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</si>
  <si>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</si>
  <si>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</si>
  <si>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</si>
  <si>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</si>
  <si>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</si>
  <si>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</si>
  <si>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</si>
  <si>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</si>
  <si>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</si>
  <si>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</si>
  <si>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</si>
  <si>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</si>
  <si>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</si>
  <si>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</si>
  <si>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</si>
  <si>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</si>
  <si>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</si>
  <si>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</si>
  <si>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</si>
  <si>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</si>
  <si>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</si>
  <si>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</si>
  <si>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</si>
  <si>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</si>
  <si>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</si>
  <si>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</si>
  <si>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</si>
  <si>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</si>
  <si>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</si>
  <si>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</si>
  <si>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</si>
  <si>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</si>
  <si>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</si>
  <si>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</si>
  <si>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</si>
  <si>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</si>
  <si>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</si>
  <si>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</si>
  <si>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</si>
  <si>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</si>
  <si>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</si>
  <si>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</si>
  <si>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</si>
  <si>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</si>
  <si>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</si>
  <si>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</si>
  <si>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</si>
  <si>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</si>
  <si>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</si>
  <si>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</si>
  <si>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</si>
  <si>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</si>
  <si>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</si>
  <si>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</si>
  <si>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</si>
  <si>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</si>
  <si>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</si>
  <si>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</si>
  <si>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</si>
  <si>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</si>
  <si>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</si>
  <si>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</si>
  <si>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</si>
  <si>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</si>
  <si>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</si>
  <si>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</si>
  <si>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</si>
  <si>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</si>
  <si>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</si>
  <si>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</si>
  <si>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</si>
  <si>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</si>
  <si>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</si>
  <si>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</si>
  <si>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</si>
  <si>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</si>
  <si>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</si>
  <si>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</si>
  <si>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</si>
  <si>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</si>
  <si>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</si>
  <si>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</si>
  <si>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</si>
  <si>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</si>
  <si>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</si>
  <si>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</si>
  <si>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</si>
  <si>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</si>
  <si>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</si>
  <si>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</si>
  <si>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</si>
  <si>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</si>
  <si>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</si>
  <si>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</si>
  <si>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</si>
  <si>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</si>
  <si>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</si>
  <si>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</si>
  <si>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</si>
  <si>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</si>
  <si>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</si>
  <si>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</si>
  <si>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</si>
  <si>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</si>
  <si>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</si>
  <si>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</si>
  <si>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</si>
  <si>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</si>
  <si>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</si>
  <si>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</si>
  <si>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</si>
  <si>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</si>
  <si>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</si>
  <si>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</si>
  <si>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</si>
  <si>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</si>
  <si>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</si>
  <si>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</si>
  <si>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</si>
  <si>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</si>
  <si>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</si>
  <si>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</si>
  <si>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</si>
  <si>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</si>
  <si>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</si>
  <si>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</si>
  <si>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</si>
  <si>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</si>
  <si>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</si>
  <si>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</si>
  <si>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</si>
  <si>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</si>
  <si>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</si>
  <si>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</si>
  <si>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</si>
  <si>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</si>
  <si>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</si>
  <si>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</si>
  <si>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</si>
  <si>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</si>
  <si>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</si>
  <si>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</si>
  <si>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</si>
  <si>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</si>
  <si>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</si>
  <si>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</si>
  <si>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</si>
  <si>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</si>
  <si>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</si>
  <si>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</si>
  <si>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</si>
  <si>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</si>
  <si>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</si>
  <si>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</si>
  <si>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</si>
  <si>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</si>
  <si>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</si>
  <si>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</si>
  <si>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</si>
  <si>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</si>
  <si>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</si>
  <si>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</si>
  <si>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</si>
  <si>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</si>
  <si>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</si>
  <si>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</si>
  <si>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</si>
  <si>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</si>
  <si>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</si>
  <si>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</si>
  <si>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</si>
  <si>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</si>
  <si>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</si>
  <si>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</si>
  <si>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</si>
  <si>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</si>
  <si>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</si>
  <si>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</si>
  <si>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</si>
  <si>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</si>
  <si>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</si>
  <si>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</si>
  <si>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</si>
  <si>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</si>
  <si>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</si>
  <si>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</si>
  <si>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</si>
  <si>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</si>
  <si>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</si>
  <si>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</si>
  <si>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</si>
  <si>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</si>
  <si>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</si>
  <si>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</si>
  <si>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</si>
  <si>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</si>
  <si>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</si>
  <si>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</si>
  <si>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</si>
  <si>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</si>
  <si>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</si>
  <si>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</si>
  <si>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</si>
  <si>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</si>
  <si>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</si>
  <si>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</si>
  <si>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</si>
  <si>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</si>
  <si>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</si>
  <si>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</si>
  <si>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</si>
  <si>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</si>
  <si>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</si>
  <si>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</si>
  <si>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</si>
  <si>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</si>
  <si>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</si>
  <si>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</si>
  <si>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</si>
  <si>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</si>
  <si>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</si>
  <si>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</si>
  <si>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</si>
  <si>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</si>
  <si>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</si>
  <si>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</si>
  <si>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</si>
  <si>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</si>
  <si>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</si>
  <si>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</si>
  <si>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</si>
  <si>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</si>
  <si>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</si>
  <si>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</si>
  <si>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</si>
  <si>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</si>
  <si>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</si>
  <si>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</si>
  <si>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</si>
  <si>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</si>
  <si>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</si>
  <si>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</si>
  <si>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</si>
  <si>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</si>
  <si>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</si>
  <si>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</si>
  <si>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</si>
  <si>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</si>
  <si>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</si>
  <si>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</si>
  <si>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</si>
  <si>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</si>
  <si>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</si>
  <si>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</si>
  <si>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</si>
  <si>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</si>
  <si>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</si>
  <si>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</si>
  <si>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</si>
  <si>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</si>
  <si>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</si>
  <si>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</si>
  <si>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</si>
  <si>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</si>
  <si>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</si>
  <si>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</si>
  <si>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</si>
  <si>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</si>
  <si>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</si>
  <si>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</si>
  <si>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</si>
  <si>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</si>
  <si>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</si>
  <si>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</si>
  <si>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</si>
  <si>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</si>
  <si>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</si>
  <si>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</si>
  <si>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</si>
  <si>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</si>
  <si>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</si>
  <si>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</si>
  <si>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</si>
  <si>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</si>
  <si>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</si>
  <si>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</si>
  <si>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</si>
  <si>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</si>
  <si>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</si>
  <si>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</si>
  <si>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</si>
  <si>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</si>
  <si>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</si>
  <si>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</si>
  <si>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</si>
  <si>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</si>
  <si>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</si>
  <si>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</si>
  <si>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</si>
  <si>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</si>
  <si>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</si>
  <si>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</si>
  <si>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</si>
  <si>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</si>
  <si>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</si>
  <si>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</si>
  <si>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</si>
  <si>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</si>
  <si>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</si>
  <si>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</si>
  <si>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</si>
  <si>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</si>
  <si>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</si>
  <si>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</si>
  <si>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</si>
  <si>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</si>
  <si>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</si>
  <si>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</si>
  <si>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</si>
  <si>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</si>
  <si>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</si>
  <si>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</si>
  <si>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</si>
  <si>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</si>
  <si>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</si>
  <si>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</si>
  <si>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</si>
  <si>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</si>
  <si>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</si>
  <si>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</si>
  <si>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</si>
  <si>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</si>
  <si>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</si>
  <si>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</si>
  <si>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</si>
  <si>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</si>
  <si>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</si>
  <si>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</si>
  <si>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</si>
  <si>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</si>
  <si>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</si>
  <si>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</si>
  <si>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</si>
  <si>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</si>
  <si>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</si>
  <si>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</si>
  <si>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</si>
  <si>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</si>
  <si>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</si>
  <si>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</si>
  <si>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</si>
  <si>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</si>
  <si>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</si>
  <si>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</si>
  <si>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</si>
  <si>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</si>
  <si>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</si>
  <si>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</si>
  <si>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</si>
  <si>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</si>
  <si>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</si>
  <si>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</si>
  <si>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</si>
  <si>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</si>
  <si>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</si>
  <si>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</si>
  <si>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</si>
  <si>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</si>
  <si>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</si>
  <si>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</si>
  <si>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</si>
  <si>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</si>
  <si>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</si>
  <si>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</si>
  <si>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</si>
  <si>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</si>
  <si>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</si>
  <si>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</si>
  <si>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</si>
  <si>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</si>
  <si>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</si>
  <si>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</si>
  <si>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</si>
  <si>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</si>
  <si>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</si>
  <si>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</si>
  <si>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</si>
  <si>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</si>
  <si>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</si>
  <si>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</si>
  <si>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</si>
  <si>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</si>
  <si>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</si>
  <si>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</si>
  <si>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</si>
  <si>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</si>
  <si>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</si>
  <si>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</si>
  <si>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</si>
  <si>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</si>
  <si>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</si>
  <si>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</si>
  <si>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</si>
  <si>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</si>
  <si>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</si>
  <si>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</si>
  <si>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</si>
  <si>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</si>
  <si>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</si>
  <si>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</si>
  <si>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</si>
  <si>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</si>
  <si>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</si>
  <si>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</si>
  <si>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</si>
  <si>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</si>
  <si>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</si>
  <si>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</si>
  <si>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</si>
  <si>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</si>
  <si>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</si>
  <si>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</si>
  <si>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</si>
  <si>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</si>
  <si>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</si>
  <si>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</si>
  <si>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</si>
  <si>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</si>
  <si>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</si>
  <si>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</si>
  <si>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</si>
  <si>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</si>
  <si>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</si>
  <si>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</si>
  <si>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</si>
  <si>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</si>
  <si>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</si>
  <si>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</si>
  <si>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</si>
  <si>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</si>
  <si>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</si>
  <si>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</si>
  <si>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</si>
  <si>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</si>
  <si>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</si>
  <si>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</si>
  <si>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</si>
  <si>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</si>
  <si>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</si>
  <si>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</si>
  <si>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</si>
  <si>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</si>
  <si>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</si>
  <si>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</si>
  <si>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</si>
  <si>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</si>
  <si>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</si>
  <si>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</si>
  <si>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</si>
  <si>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</si>
  <si>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</si>
  <si>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</si>
  <si>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</si>
  <si>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</si>
  <si>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</si>
  <si>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</si>
  <si>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</si>
  <si>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</si>
  <si>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</si>
  <si>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</si>
  <si>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</si>
  <si>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</si>
  <si>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</si>
  <si>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</si>
  <si>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</si>
  <si>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</si>
  <si>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</si>
  <si>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</si>
  <si>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</si>
  <si>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</si>
  <si>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</si>
  <si>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</si>
  <si>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</si>
  <si>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</si>
  <si>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</si>
  <si>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</si>
  <si>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</si>
  <si>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</si>
  <si>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</si>
  <si>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</si>
  <si>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</si>
  <si>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</si>
  <si>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</si>
  <si>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</si>
  <si>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</si>
  <si>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</si>
  <si>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</si>
  <si>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</si>
  <si>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</si>
  <si>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</si>
  <si>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</si>
  <si>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</si>
  <si>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</si>
  <si>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</si>
  <si>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</si>
  <si>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</si>
  <si>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</si>
  <si>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</si>
  <si>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</si>
  <si>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</si>
  <si>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</si>
  <si>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</si>
  <si>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</si>
  <si>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</si>
  <si>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</si>
  <si>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</si>
  <si>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</si>
  <si>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</si>
  <si>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</si>
  <si>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</si>
  <si>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</si>
  <si>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</si>
  <si>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</si>
  <si>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</si>
  <si>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</si>
  <si>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</si>
  <si>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</si>
  <si>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</si>
  <si>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</si>
  <si>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</si>
  <si>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</si>
  <si>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</si>
  <si>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</si>
  <si>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</si>
  <si>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</si>
  <si>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</si>
  <si>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</si>
  <si>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</si>
  <si>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</si>
  <si>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</si>
  <si>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</si>
  <si>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</si>
  <si>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</si>
  <si>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</si>
  <si>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</si>
  <si>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</si>
  <si>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</si>
  <si>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</si>
  <si>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</si>
  <si>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</si>
  <si>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</si>
  <si>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</si>
  <si>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</si>
  <si>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</si>
  <si>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</si>
  <si>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</si>
  <si>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</si>
  <si>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</si>
  <si>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</si>
  <si>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</si>
  <si>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</si>
  <si>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</si>
  <si>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</si>
  <si>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</si>
  <si>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</si>
  <si>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</si>
  <si>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</si>
  <si>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</si>
  <si>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</si>
  <si>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</si>
  <si>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</si>
  <si>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</si>
  <si>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</si>
  <si>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</si>
  <si>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</si>
  <si>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</si>
  <si>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</si>
  <si>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</si>
  <si>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</si>
  <si>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</si>
  <si>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</si>
  <si>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</si>
  <si>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</si>
  <si>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</si>
  <si>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</si>
  <si>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</si>
  <si>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</si>
  <si>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</si>
  <si>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</si>
  <si>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</si>
  <si>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</si>
  <si>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</si>
  <si>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</si>
  <si>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</si>
  <si>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</si>
  <si>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</si>
  <si>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</si>
  <si>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</si>
  <si>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</si>
  <si>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</si>
  <si>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</si>
  <si>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</si>
  <si>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</si>
  <si>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</si>
  <si>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</si>
  <si>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</si>
  <si>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</si>
  <si>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</si>
  <si>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</si>
  <si>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</si>
  <si>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</si>
  <si>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</si>
  <si>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</si>
  <si>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</si>
  <si>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</si>
  <si>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</si>
  <si>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</si>
  <si>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</si>
  <si>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</si>
  <si>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</si>
  <si>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</si>
  <si>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</si>
  <si>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</si>
  <si>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</si>
  <si>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</si>
  <si>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</si>
  <si>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</si>
  <si>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</si>
  <si>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</si>
  <si>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</si>
  <si>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</si>
  <si>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</si>
  <si>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</si>
  <si>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</si>
  <si>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</si>
  <si>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</si>
  <si>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</si>
  <si>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</si>
  <si>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</si>
  <si>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</si>
  <si>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</si>
  <si>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</si>
  <si>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</si>
  <si>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</si>
  <si>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</si>
  <si>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</si>
  <si>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</si>
  <si>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</si>
  <si>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</si>
  <si>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</si>
  <si>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</si>
  <si>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</si>
  <si>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</si>
  <si>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</si>
  <si>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</si>
  <si>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</si>
  <si>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</si>
  <si>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</si>
  <si>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</si>
  <si>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</si>
  <si>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</si>
  <si>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</si>
  <si>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</si>
  <si>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</si>
  <si>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</si>
  <si>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</si>
  <si>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</si>
  <si>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</si>
  <si>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</si>
  <si>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</si>
  <si>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</si>
  <si>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</si>
  <si>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</si>
  <si>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</si>
  <si>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</si>
  <si>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</si>
  <si>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</si>
  <si>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</si>
  <si>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</si>
  <si>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</si>
  <si>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</si>
  <si>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</si>
  <si>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</si>
  <si>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</si>
  <si>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</si>
  <si>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</si>
  <si>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</si>
  <si>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</si>
  <si>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</si>
  <si>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</si>
  <si>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</si>
  <si>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</si>
  <si>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</si>
  <si>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</si>
  <si>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</si>
  <si>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</si>
  <si>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</si>
  <si>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</si>
  <si>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</si>
  <si>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</si>
  <si>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</si>
  <si>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</si>
  <si>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</si>
  <si>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</si>
  <si>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</si>
  <si>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</si>
  <si>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</si>
  <si>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</si>
  <si>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</si>
  <si>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</si>
  <si>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</si>
  <si>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</si>
  <si>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</si>
  <si>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</si>
  <si>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</si>
  <si>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</si>
  <si>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</si>
  <si>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</si>
  <si>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</si>
  <si>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</si>
  <si>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</si>
  <si>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</si>
  <si>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</si>
  <si>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</si>
  <si>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</si>
  <si>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</si>
  <si>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</si>
  <si>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</si>
  <si>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</si>
  <si>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</si>
  <si>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</si>
  <si>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</si>
  <si>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</si>
  <si>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</si>
  <si>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</si>
  <si>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</si>
  <si>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</si>
  <si>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</si>
  <si>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</si>
  <si>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</si>
  <si>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</si>
  <si>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</si>
  <si>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</si>
  <si>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</si>
  <si>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</si>
  <si>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</si>
  <si>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</si>
  <si>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</si>
  <si>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</si>
  <si>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</si>
  <si>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</si>
  <si>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</si>
  <si>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</si>
  <si>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</si>
  <si>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</si>
  <si>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</si>
  <si>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</si>
  <si>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</si>
  <si>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</si>
  <si>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</si>
  <si>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</si>
  <si>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</si>
  <si>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</si>
  <si>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</si>
  <si>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</si>
  <si>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</si>
  <si>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</si>
  <si>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</si>
  <si>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</si>
  <si>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</si>
  <si>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</si>
  <si>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</si>
  <si>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</si>
  <si>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</si>
  <si>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</si>
  <si>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</si>
  <si>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</si>
  <si>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</si>
  <si>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</si>
  <si>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</si>
  <si>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</si>
  <si>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</si>
  <si>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</si>
  <si>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</si>
  <si>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</si>
  <si>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</si>
  <si>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</si>
  <si>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</si>
  <si>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</si>
  <si>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</si>
  <si>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</si>
  <si>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</si>
  <si>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</si>
  <si>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</si>
  <si>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</si>
  <si>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</si>
  <si>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</si>
  <si>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</si>
  <si>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</si>
  <si>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</si>
  <si>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</si>
  <si>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</si>
  <si>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</si>
  <si>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</si>
  <si>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</si>
  <si>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</si>
  <si>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</si>
  <si>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</si>
  <si>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</si>
  <si>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</si>
  <si>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</si>
  <si>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</si>
  <si>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</si>
  <si>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</si>
  <si>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</si>
  <si>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</si>
  <si>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</si>
  <si>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</si>
  <si>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</si>
  <si>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</si>
  <si>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</si>
  <si>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</si>
  <si>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</si>
  <si>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</si>
  <si>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</si>
  <si>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</si>
  <si>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</si>
  <si>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</si>
  <si>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</si>
  <si>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</si>
  <si>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</si>
  <si>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</si>
  <si>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</si>
  <si>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</si>
  <si>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</si>
  <si>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</si>
  <si>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</si>
  <si>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</si>
  <si>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</si>
  <si>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</si>
  <si>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</si>
  <si>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</si>
  <si>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</si>
  <si>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</si>
  <si>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</si>
  <si>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</si>
  <si>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</si>
  <si>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</si>
  <si>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</si>
  <si>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</si>
  <si>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</si>
  <si>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</si>
  <si>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</si>
  <si>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</si>
  <si>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</si>
  <si>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</si>
  <si>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</si>
  <si>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</si>
  <si>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</si>
  <si>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</si>
  <si>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</si>
  <si>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</si>
  <si>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</si>
  <si>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</si>
  <si>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</si>
  <si>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</si>
  <si>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</si>
  <si>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</si>
  <si>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</si>
  <si>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</si>
  <si>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</si>
  <si>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</si>
  <si>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</si>
  <si>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</si>
  <si>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</si>
  <si>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</si>
  <si>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</si>
  <si>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</si>
  <si>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</si>
  <si>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</si>
  <si>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</si>
  <si>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</si>
  <si>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</si>
  <si>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</si>
  <si>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</si>
  <si>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</si>
  <si>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</si>
  <si>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</si>
  <si>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</si>
  <si>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</si>
  <si>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</si>
  <si>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</si>
  <si>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</si>
  <si>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</si>
  <si>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</si>
  <si>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</si>
  <si>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</si>
  <si>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</si>
  <si>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</si>
  <si>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</si>
  <si>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</si>
  <si>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</si>
  <si>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</si>
  <si>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</si>
  <si>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</si>
  <si>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</si>
  <si>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</si>
  <si>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</si>
  <si>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</si>
  <si>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</si>
  <si>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</si>
  <si>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</si>
  <si>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</si>
  <si>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</si>
  <si>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</si>
  <si>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</si>
  <si>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</si>
  <si>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</si>
  <si>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</si>
  <si>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</si>
  <si>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</si>
  <si>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</si>
  <si>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</si>
  <si>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</si>
  <si>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</si>
  <si>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</si>
  <si>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</si>
  <si>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</si>
  <si>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</si>
  <si>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</si>
  <si>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</si>
  <si>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</si>
  <si>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</si>
  <si>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</si>
  <si>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</si>
  <si>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</si>
  <si>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</si>
  <si>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</si>
  <si>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</si>
  <si>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</si>
  <si>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</si>
  <si>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</si>
  <si>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</si>
  <si>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</si>
  <si>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</si>
  <si>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</si>
  <si>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</si>
  <si>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</si>
  <si>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</si>
  <si>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</si>
  <si>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</si>
  <si>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</si>
  <si>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</si>
  <si>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</si>
  <si>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</si>
  <si>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</si>
  <si>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</si>
  <si>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</si>
  <si>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</si>
  <si>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</si>
  <si>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</si>
  <si>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</si>
  <si>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</si>
  <si>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</si>
  <si>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</si>
  <si>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</si>
  <si>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</si>
  <si>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</si>
  <si>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</si>
  <si>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</si>
  <si>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</si>
  <si>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</si>
  <si>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</si>
  <si>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</si>
  <si>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</si>
  <si>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</si>
  <si>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</si>
  <si>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</si>
  <si>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</si>
  <si>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</si>
  <si>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</si>
  <si>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</si>
  <si>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</si>
  <si>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</si>
  <si>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</si>
  <si>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</si>
  <si>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</si>
  <si>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</si>
  <si>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</si>
  <si>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</si>
  <si>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</si>
  <si>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</si>
  <si>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</si>
  <si>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</si>
  <si>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</si>
  <si>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</si>
  <si>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</si>
  <si>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</si>
  <si>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</si>
  <si>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</si>
  <si>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</si>
  <si>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</si>
  <si>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</si>
  <si>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</si>
  <si>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</si>
  <si>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</si>
  <si>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</si>
  <si>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</si>
  <si>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</si>
  <si>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</si>
  <si>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</si>
  <si>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</si>
  <si>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</si>
  <si>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</si>
  <si>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</si>
  <si>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</si>
  <si>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</si>
  <si>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</si>
  <si>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</si>
  <si>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</si>
  <si>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</si>
  <si>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</si>
  <si>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</si>
  <si>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</si>
  <si>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</si>
  <si>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</si>
  <si>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</si>
  <si>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</si>
  <si>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</si>
  <si>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</si>
  <si>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</si>
  <si>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</si>
  <si>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</si>
  <si>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</si>
  <si>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</si>
  <si>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</si>
  <si>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</si>
  <si>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</si>
  <si>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</si>
  <si>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</si>
  <si>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</si>
  <si>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</si>
  <si>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</si>
  <si>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</si>
  <si>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</si>
  <si>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</si>
  <si>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</si>
  <si>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</si>
  <si>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</si>
  <si>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</si>
  <si>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</si>
  <si>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</si>
  <si>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</si>
  <si>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</si>
  <si>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</si>
  <si>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</si>
  <si>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</si>
  <si>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</si>
  <si>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</si>
  <si>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</si>
  <si>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</si>
  <si>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</si>
  <si>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</si>
  <si>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</si>
  <si>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</si>
  <si>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</si>
  <si>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</si>
  <si>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</si>
  <si>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</si>
  <si>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</si>
  <si>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</si>
  <si>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</si>
  <si>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</si>
  <si>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</si>
  <si>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</si>
  <si>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</si>
  <si>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</si>
  <si>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</si>
  <si>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</si>
  <si>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</si>
  <si>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</si>
  <si>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</si>
  <si>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</si>
  <si>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</si>
  <si>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</si>
  <si>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</si>
  <si>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</si>
  <si>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</si>
  <si>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</si>
  <si>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</si>
  <si>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</si>
  <si>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</si>
  <si>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</si>
  <si>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</si>
  <si>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</si>
  <si>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</si>
  <si>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</si>
  <si>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</si>
  <si>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</si>
  <si>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</si>
  <si>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</si>
  <si>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</si>
  <si>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</si>
  <si>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</si>
  <si>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</si>
  <si>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</si>
  <si>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</si>
  <si>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</si>
  <si>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</si>
  <si>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</si>
  <si>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</si>
  <si>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</si>
  <si>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</si>
  <si>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</si>
  <si>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</si>
  <si>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</si>
  <si>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</si>
  <si>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</si>
  <si>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</si>
  <si>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</si>
  <si>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</si>
  <si>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</si>
  <si>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</si>
  <si>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</si>
  <si>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</si>
  <si>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</si>
  <si>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</si>
  <si>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</si>
  <si>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</si>
  <si>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</si>
  <si>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</si>
  <si>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</si>
  <si>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</si>
  <si>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</si>
  <si>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</si>
  <si>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</si>
  <si>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</si>
  <si>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</si>
  <si>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</si>
  <si>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</si>
  <si>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</si>
  <si>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</si>
  <si>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</si>
  <si>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</si>
  <si>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</si>
  <si>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</si>
  <si>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</si>
  <si>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</si>
  <si>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</si>
  <si>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</si>
  <si>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</si>
  <si>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</si>
  <si>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</si>
  <si>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</si>
  <si>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</si>
  <si>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</si>
  <si>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</si>
  <si>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</si>
  <si>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</si>
  <si>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</si>
  <si>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</si>
  <si>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</si>
  <si>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</si>
  <si>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</si>
  <si>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</si>
  <si>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</si>
  <si>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</si>
  <si>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</si>
  <si>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</si>
  <si>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</si>
  <si>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</si>
  <si>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</si>
  <si>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</si>
  <si>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</si>
  <si>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</si>
  <si>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</si>
  <si>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</si>
  <si>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</si>
  <si>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</si>
  <si>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</si>
  <si>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</si>
  <si>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</si>
  <si>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</si>
  <si>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</si>
  <si>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</si>
  <si>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</si>
  <si>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</si>
  <si>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</si>
  <si>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</si>
  <si>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</si>
  <si>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</si>
  <si>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</si>
  <si>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</si>
  <si>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</si>
  <si>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</si>
  <si>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</si>
  <si>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</si>
  <si>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</si>
  <si>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</si>
  <si>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</si>
  <si>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</si>
  <si>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</si>
  <si>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</si>
  <si>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</si>
  <si>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</si>
  <si>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</si>
  <si>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</si>
  <si>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</si>
  <si>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</si>
  <si>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</si>
  <si>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</si>
  <si>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</si>
  <si>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</si>
  <si>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</si>
  <si>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</si>
  <si>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</si>
  <si>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</si>
  <si>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</si>
  <si>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</si>
  <si>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</si>
  <si>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</si>
  <si>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</si>
  <si>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</si>
  <si>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</si>
  <si>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</si>
  <si>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</si>
  <si>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</si>
  <si>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</si>
  <si>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</si>
  <si>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</si>
  <si>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</si>
  <si>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</si>
  <si>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</si>
  <si>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</si>
  <si>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</si>
  <si>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</si>
  <si>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</si>
  <si>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</si>
  <si>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</si>
  <si>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</si>
  <si>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</si>
  <si>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</si>
  <si>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</si>
  <si>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</si>
  <si>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</si>
  <si>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</si>
  <si>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</si>
  <si>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</si>
  <si>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</si>
  <si>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</si>
  <si>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</si>
  <si>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</si>
  <si>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</si>
  <si>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</si>
  <si>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</si>
  <si>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</si>
  <si>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</si>
  <si>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</si>
  <si>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</si>
  <si>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</si>
  <si>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</si>
  <si>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</si>
  <si>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</si>
  <si>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</si>
  <si>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</si>
  <si>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</si>
  <si>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</si>
  <si>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</si>
  <si>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</si>
  <si>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</si>
  <si>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</si>
  <si>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</si>
  <si>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</si>
  <si>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</si>
  <si>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</si>
  <si>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</si>
  <si>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</si>
  <si>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</si>
  <si>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</si>
  <si>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</si>
  <si>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</si>
  <si>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</si>
  <si>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</si>
  <si>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</si>
  <si>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</si>
  <si>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</si>
  <si>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</si>
  <si>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</si>
  <si>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</si>
  <si>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</si>
  <si>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</si>
  <si>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</si>
  <si>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</si>
  <si>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</si>
  <si>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</si>
  <si>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</si>
  <si>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</si>
  <si>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</si>
  <si>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</si>
  <si>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</si>
  <si>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</si>
  <si>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</si>
  <si>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</si>
  <si>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</si>
  <si>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</si>
  <si>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</si>
  <si>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</si>
  <si>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</si>
  <si>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</si>
  <si>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</si>
  <si>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</si>
  <si>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</si>
  <si>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</si>
  <si>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</si>
  <si>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</si>
  <si>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</si>
  <si>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</si>
  <si>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</si>
  <si>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</si>
  <si>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</si>
  <si>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</si>
  <si>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</si>
  <si>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</si>
  <si>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</si>
  <si>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</si>
  <si>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</si>
  <si>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</si>
  <si>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</si>
  <si>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</si>
  <si>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</si>
  <si>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</si>
  <si>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</si>
  <si>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</si>
  <si>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</si>
  <si>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</si>
  <si>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</si>
  <si>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</si>
  <si>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</si>
  <si>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</si>
  <si>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</si>
  <si>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</si>
  <si>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</si>
  <si>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</si>
  <si>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</si>
  <si>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</si>
  <si>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</si>
  <si>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</si>
  <si>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</si>
  <si>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</si>
  <si>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</si>
  <si>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</si>
  <si>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</si>
  <si>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</si>
  <si>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</si>
  <si>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</si>
  <si>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</si>
  <si>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</si>
  <si>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</si>
  <si>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</si>
  <si>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</si>
  <si>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</si>
  <si>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</si>
  <si>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</si>
  <si>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</si>
  <si>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</si>
  <si>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</si>
  <si>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</si>
  <si>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</si>
  <si>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</si>
  <si>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</si>
  <si>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</si>
  <si>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</si>
  <si>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</si>
  <si>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</si>
  <si>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</si>
  <si>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</si>
  <si>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</si>
  <si>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</si>
  <si>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</si>
  <si>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</si>
  <si>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</si>
  <si>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</si>
  <si>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</si>
  <si>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</si>
  <si>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</si>
  <si>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</si>
  <si>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</si>
  <si>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</si>
  <si>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</si>
  <si>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</si>
  <si>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</si>
  <si>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</si>
  <si>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</si>
  <si>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</si>
  <si>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</si>
  <si>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</si>
  <si>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</si>
  <si>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</si>
  <si>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</si>
  <si>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</si>
  <si>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</si>
  <si>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</si>
  <si>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</si>
  <si>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</si>
  <si>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</si>
  <si>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</si>
  <si>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</si>
  <si>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</si>
  <si>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</si>
  <si>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</si>
  <si>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</si>
  <si>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</si>
  <si>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</si>
  <si>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</si>
  <si>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</si>
  <si>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</si>
  <si>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</si>
  <si>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</si>
  <si>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</si>
  <si>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</si>
  <si>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</si>
  <si>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</si>
  <si>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</si>
  <si>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</si>
  <si>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</si>
  <si>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</si>
  <si>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</si>
  <si>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</si>
  <si>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</si>
  <si>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</si>
  <si>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</si>
  <si>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</si>
  <si>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</si>
  <si>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</si>
  <si>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</si>
  <si>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</si>
  <si>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</si>
  <si>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</si>
  <si>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</si>
  <si>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</si>
  <si>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</si>
  <si>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</si>
  <si>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</si>
  <si>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</si>
  <si>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</si>
  <si>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</si>
  <si>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</si>
  <si>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</si>
  <si>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</si>
  <si>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</si>
  <si>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</si>
  <si>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</si>
  <si>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</si>
  <si>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</si>
  <si>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</si>
  <si>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</si>
  <si>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</si>
  <si>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</si>
  <si>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</si>
  <si>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</si>
  <si>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</si>
  <si>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</si>
  <si>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</si>
  <si>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</si>
  <si>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</si>
  <si>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</si>
  <si>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</si>
  <si>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</si>
  <si>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</si>
  <si>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</si>
  <si>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</si>
  <si>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</si>
  <si>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</si>
  <si>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</si>
  <si>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</si>
  <si>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</si>
  <si>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</si>
  <si>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</si>
  <si>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</si>
  <si>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</si>
  <si>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</si>
  <si>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</si>
  <si>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</si>
  <si>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</si>
  <si>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</si>
  <si>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</si>
  <si>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</si>
  <si>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</si>
  <si>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</si>
  <si>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</si>
  <si>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</si>
  <si>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</si>
  <si>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</si>
  <si>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</si>
  <si>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</si>
  <si>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</si>
  <si>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</si>
  <si>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</si>
  <si>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</si>
  <si>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</si>
  <si>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</si>
  <si>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</si>
  <si>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</si>
  <si>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</si>
  <si>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</si>
  <si>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</si>
  <si>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</si>
  <si>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</si>
  <si>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</si>
  <si>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</si>
  <si>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</si>
  <si>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</si>
  <si>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</si>
  <si>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</si>
  <si>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</si>
  <si>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</si>
  <si>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</si>
  <si>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</si>
  <si>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</si>
  <si>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</si>
  <si>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</si>
  <si>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</si>
  <si>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</si>
  <si>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</si>
  <si>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</si>
  <si>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</si>
  <si>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</si>
  <si>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</si>
  <si>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</si>
  <si>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</si>
  <si>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</si>
  <si>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</si>
  <si>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</si>
  <si>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</si>
  <si>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</si>
  <si>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</si>
  <si>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</si>
  <si>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</si>
  <si>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</si>
  <si>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</si>
  <si>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</si>
  <si>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</si>
  <si>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</si>
  <si>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</si>
  <si>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</si>
  <si>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</si>
  <si>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</si>
  <si>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</si>
  <si>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</si>
  <si>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</si>
  <si>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</si>
  <si>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</si>
  <si>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</si>
  <si>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</si>
  <si>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</si>
  <si>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</si>
  <si>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</si>
  <si>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</si>
  <si>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</si>
  <si>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</si>
  <si>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</si>
  <si>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</si>
  <si>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</si>
  <si>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</si>
  <si>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</si>
  <si>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</si>
  <si>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</si>
  <si>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</si>
  <si>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</si>
  <si>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</si>
  <si>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</si>
  <si>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</si>
  <si>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</si>
  <si>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</si>
  <si>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</si>
  <si>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</si>
  <si>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</si>
  <si>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</si>
  <si>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</si>
  <si>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</si>
  <si>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</si>
  <si>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</si>
  <si>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</si>
  <si>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</si>
  <si>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</si>
  <si>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</si>
  <si>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</si>
  <si>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</si>
  <si>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</si>
  <si>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</si>
  <si>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</si>
  <si>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</si>
  <si>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</si>
  <si>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</si>
  <si>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</si>
  <si>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</si>
  <si>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</si>
  <si>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</si>
  <si>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</si>
  <si>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</si>
  <si>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</si>
  <si>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</si>
  <si>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</si>
  <si>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</si>
  <si>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</si>
  <si>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</si>
  <si>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</si>
  <si>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</si>
  <si>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</si>
  <si>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</si>
  <si>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</si>
  <si>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</si>
  <si>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</si>
  <si>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</si>
  <si>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</si>
  <si>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</si>
  <si>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</si>
  <si>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</si>
  <si>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</si>
  <si>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</si>
  <si>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</si>
  <si>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</si>
  <si>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</si>
  <si>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</si>
  <si>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</si>
  <si>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</si>
  <si>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</si>
  <si>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</si>
  <si>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</si>
  <si>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</si>
  <si>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</si>
  <si>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</si>
  <si>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</si>
  <si>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</si>
  <si>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</si>
  <si>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</si>
  <si>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</si>
  <si>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</si>
  <si>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</si>
  <si>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</si>
  <si>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</si>
  <si>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</si>
  <si>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</si>
  <si>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</si>
  <si>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</si>
  <si>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</si>
  <si>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</si>
  <si>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</si>
  <si>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</si>
  <si>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</si>
  <si>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</si>
  <si>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</si>
  <si>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</si>
  <si>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</si>
  <si>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</si>
  <si>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</si>
  <si>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</si>
  <si>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</si>
  <si>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</si>
  <si>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</si>
  <si>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</si>
  <si>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</si>
  <si>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</si>
  <si>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</si>
  <si>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</si>
  <si>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</si>
  <si>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</si>
  <si>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</si>
  <si>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</si>
  <si>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</si>
  <si>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</si>
  <si>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</si>
  <si>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</si>
  <si>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</si>
  <si>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</si>
  <si>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</si>
  <si>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</si>
  <si>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</si>
  <si>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</si>
  <si>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</si>
  <si>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</si>
  <si>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</si>
  <si>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</si>
  <si>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</si>
  <si>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</si>
  <si>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</si>
  <si>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</si>
  <si>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</si>
  <si>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</si>
  <si>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</si>
  <si>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</si>
  <si>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</si>
  <si>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</si>
  <si>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</si>
  <si>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</si>
  <si>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</si>
  <si>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</si>
  <si>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</si>
  <si>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</si>
  <si>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</si>
  <si>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</si>
  <si>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</si>
  <si>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</si>
  <si>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</si>
  <si>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</si>
  <si>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</si>
  <si>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</si>
  <si>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</si>
  <si>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</si>
  <si>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</si>
  <si>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</si>
  <si>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</si>
  <si>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</si>
  <si>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</si>
  <si>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</si>
  <si>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</si>
  <si>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</si>
  <si>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</si>
  <si>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</si>
  <si>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</si>
  <si>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</si>
  <si>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</si>
  <si>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</si>
  <si>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</si>
  <si>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</si>
  <si>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</si>
  <si>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</si>
  <si>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</si>
  <si>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</si>
  <si>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</si>
  <si>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</si>
  <si>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</si>
  <si>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</si>
  <si>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</si>
  <si>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</si>
  <si>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</si>
  <si>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</si>
  <si>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</si>
  <si>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</si>
  <si>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</si>
  <si>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</si>
  <si>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</si>
  <si>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</si>
  <si>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</si>
  <si>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</si>
  <si>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</si>
  <si>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</si>
  <si>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</si>
  <si>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</si>
  <si>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</si>
  <si>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</si>
  <si>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</si>
  <si>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</si>
  <si>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</si>
  <si>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</si>
  <si>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</si>
  <si>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</si>
  <si>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</si>
  <si>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</si>
  <si>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</si>
  <si>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</si>
  <si>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</si>
  <si>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</si>
  <si>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</si>
  <si>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</si>
  <si>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</si>
  <si>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</si>
  <si>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</si>
  <si>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</si>
  <si>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</si>
  <si>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</si>
  <si>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</si>
  <si>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</si>
  <si>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</si>
  <si>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</si>
  <si>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</si>
  <si>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</si>
  <si>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</si>
  <si>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</si>
  <si>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</si>
  <si>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</si>
  <si>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</si>
  <si>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</si>
  <si>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</si>
  <si>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</si>
  <si>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</si>
  <si>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</si>
  <si>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</si>
  <si>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</si>
  <si>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</si>
  <si>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</si>
  <si>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</si>
  <si>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</si>
  <si>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</si>
  <si>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</si>
  <si>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</si>
  <si>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</si>
  <si>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</si>
  <si>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</si>
  <si>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</si>
  <si>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</si>
  <si>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</si>
  <si>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</si>
  <si>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</si>
  <si>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</si>
  <si>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</si>
  <si>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</si>
  <si>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</si>
  <si>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</si>
  <si>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</si>
  <si>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</si>
  <si>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</si>
  <si>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</si>
  <si>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</si>
  <si>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</si>
  <si>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</si>
  <si>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</si>
  <si>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</si>
  <si>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</si>
  <si>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</si>
  <si>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</si>
  <si>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</si>
  <si>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</si>
  <si>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</si>
  <si>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</si>
  <si>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</si>
  <si>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</si>
  <si>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</si>
  <si>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</si>
  <si>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</si>
  <si>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</si>
  <si>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</si>
  <si>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</si>
  <si>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</si>
  <si>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</si>
  <si>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</si>
  <si>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</si>
  <si>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</si>
  <si>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</si>
  <si>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</si>
  <si>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</si>
  <si>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</si>
  <si>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</si>
  <si>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</si>
  <si>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</si>
  <si>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</si>
  <si>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</si>
  <si>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</si>
  <si>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</si>
  <si>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</si>
  <si>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</si>
  <si>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</si>
  <si>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</si>
  <si>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</si>
  <si>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</si>
  <si>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</si>
  <si>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</si>
  <si>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</si>
  <si>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</si>
  <si>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</si>
  <si>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</si>
  <si>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</si>
  <si>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</si>
  <si>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</si>
  <si>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</si>
  <si>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</si>
  <si>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</si>
  <si>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</si>
  <si>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</si>
  <si>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</si>
  <si>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</si>
  <si>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</si>
  <si>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</si>
  <si>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</si>
  <si>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</si>
  <si>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</si>
  <si>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</si>
  <si>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</si>
  <si>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</si>
  <si>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</si>
  <si>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</si>
  <si>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</si>
  <si>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</si>
  <si>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</si>
  <si>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</si>
  <si>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</si>
  <si>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</si>
  <si>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</si>
  <si>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</si>
  <si>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</si>
  <si>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</si>
  <si>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</si>
  <si>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</si>
  <si>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</si>
  <si>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</si>
  <si>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</si>
  <si>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</si>
  <si>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</si>
  <si>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</si>
  <si>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</si>
  <si>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</si>
  <si>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</si>
  <si>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</si>
  <si>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</si>
  <si>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</si>
  <si>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</si>
  <si>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</si>
  <si>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</si>
  <si>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</si>
  <si>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</si>
  <si>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</si>
  <si>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</si>
  <si>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</si>
  <si>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</si>
  <si>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</si>
  <si>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</si>
  <si>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</si>
  <si>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</si>
  <si>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</si>
  <si>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</si>
  <si>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</si>
  <si>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</si>
  <si>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</si>
  <si>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</si>
  <si>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</si>
  <si>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</si>
  <si>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</si>
  <si>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</si>
  <si>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</si>
  <si>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</si>
  <si>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</si>
  <si>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</si>
  <si>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</si>
  <si>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</si>
  <si>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</si>
  <si>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</si>
  <si>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</si>
  <si>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</si>
  <si>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</si>
  <si>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</si>
  <si>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</si>
  <si>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</si>
  <si>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</si>
  <si>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</si>
  <si>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</si>
  <si>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</si>
  <si>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</si>
  <si>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</si>
  <si>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</si>
  <si>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</si>
  <si>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</si>
  <si>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</si>
  <si>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</si>
  <si>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</si>
  <si>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</si>
  <si>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</si>
  <si>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</si>
  <si>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</si>
  <si>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</si>
  <si>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</si>
  <si>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</si>
  <si>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</si>
  <si>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</si>
  <si>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</si>
  <si>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</si>
  <si>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</si>
  <si>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</si>
  <si>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</si>
  <si>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</si>
  <si>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</si>
  <si>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</si>
  <si>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</si>
  <si>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</si>
  <si>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</si>
  <si>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</si>
  <si>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</si>
  <si>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</si>
  <si>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</si>
  <si>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</si>
  <si>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</si>
  <si>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</si>
  <si>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</si>
  <si>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</si>
  <si>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</si>
  <si>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</si>
  <si>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</si>
  <si>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</si>
  <si>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</si>
  <si>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</si>
  <si>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</si>
  <si>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</si>
  <si>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</si>
  <si>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</si>
  <si>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</si>
  <si>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</si>
  <si>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</si>
  <si>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</si>
  <si>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</si>
  <si>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</si>
  <si>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</si>
  <si>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</si>
  <si>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</si>
  <si>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</si>
  <si>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</si>
  <si>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</si>
  <si>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</si>
  <si>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</si>
  <si>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</si>
  <si>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</si>
  <si>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</si>
  <si>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</si>
  <si>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</si>
  <si>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</si>
  <si>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</si>
  <si>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</si>
  <si>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</si>
  <si>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</si>
  <si>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</si>
  <si>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</si>
  <si>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</si>
  <si>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</si>
  <si>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</si>
  <si>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</si>
  <si>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</si>
  <si>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</si>
  <si>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</si>
  <si>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</si>
  <si>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</si>
  <si>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</si>
  <si>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</si>
  <si>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</si>
  <si>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</si>
  <si>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</si>
  <si>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</si>
  <si>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</si>
  <si>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</si>
  <si>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</si>
  <si>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</si>
  <si>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</si>
  <si>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</si>
  <si>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</si>
  <si>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</si>
  <si>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</si>
  <si>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</si>
  <si>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</si>
  <si>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</si>
  <si>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</si>
  <si>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立凱-KY</t>
    <phoneticPr fontId="3" type="noConversion"/>
  </si>
  <si>
    <t>寶得利</t>
    <phoneticPr fontId="3" type="noConversion"/>
  </si>
  <si>
    <t>東典光電</t>
    <phoneticPr fontId="3" type="noConversion"/>
  </si>
  <si>
    <t>巨鎧精密-創</t>
  </si>
  <si>
    <t>富華新</t>
    <phoneticPr fontId="3" type="noConversion"/>
  </si>
  <si>
    <t>正文</t>
    <phoneticPr fontId="3" type="noConversion"/>
  </si>
  <si>
    <t>青鋼</t>
    <phoneticPr fontId="3" type="noConversion"/>
  </si>
  <si>
    <t>永記</t>
    <phoneticPr fontId="3" type="noConversion"/>
  </si>
  <si>
    <t>和康生</t>
    <phoneticPr fontId="3" type="noConversion"/>
  </si>
  <si>
    <t>潤隆</t>
    <phoneticPr fontId="3" type="noConversion"/>
  </si>
  <si>
    <t>光群雷</t>
    <phoneticPr fontId="3" type="noConversion"/>
  </si>
  <si>
    <t>麗嬰房</t>
    <phoneticPr fontId="3" type="noConversion"/>
  </si>
  <si>
    <t>歐格</t>
    <phoneticPr fontId="3" type="noConversion"/>
  </si>
  <si>
    <t>長盛</t>
    <phoneticPr fontId="3" type="noConversion"/>
  </si>
  <si>
    <t>研勤</t>
    <phoneticPr fontId="3" type="noConversion"/>
  </si>
  <si>
    <t>銘旺實</t>
    <phoneticPr fontId="3" type="noConversion"/>
  </si>
  <si>
    <t>新盛力</t>
    <phoneticPr fontId="3" type="noConversion"/>
  </si>
  <si>
    <t>蒙恬</t>
    <phoneticPr fontId="3" type="noConversion"/>
  </si>
  <si>
    <t>達輝-KY</t>
    <phoneticPr fontId="3" type="noConversion"/>
  </si>
  <si>
    <t>台林</t>
    <phoneticPr fontId="3" type="noConversion"/>
  </si>
  <si>
    <t>高技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</si>
  <si>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</si>
  <si>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</si>
  <si>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</si>
  <si>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勁豐</t>
    <phoneticPr fontId="3" type="noConversion"/>
  </si>
  <si>
    <t>來思達</t>
    <phoneticPr fontId="3" type="noConversion"/>
  </si>
  <si>
    <t>華冠</t>
    <phoneticPr fontId="3" type="noConversion"/>
  </si>
  <si>
    <t>宇瞻</t>
    <phoneticPr fontId="3" type="noConversion"/>
  </si>
  <si>
    <t>旭源</t>
    <phoneticPr fontId="3" type="noConversion"/>
  </si>
  <si>
    <t>東華</t>
    <phoneticPr fontId="3" type="noConversion"/>
  </si>
  <si>
    <t>中福</t>
    <phoneticPr fontId="3" type="noConversion"/>
  </si>
  <si>
    <t>耿鼎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</si>
  <si>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</si>
  <si>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</si>
  <si>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</si>
  <si>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生泰</t>
    <phoneticPr fontId="3" type="noConversion"/>
  </si>
  <si>
    <t>富喬</t>
    <phoneticPr fontId="3" type="noConversion"/>
  </si>
  <si>
    <t>瑞昱</t>
    <phoneticPr fontId="3" type="noConversion"/>
  </si>
  <si>
    <t>中華電</t>
    <phoneticPr fontId="3" type="noConversion"/>
  </si>
  <si>
    <t>聯昌</t>
    <phoneticPr fontId="3" type="noConversion"/>
  </si>
  <si>
    <t>國賓</t>
    <phoneticPr fontId="3" type="noConversion"/>
  </si>
  <si>
    <t>寒舍</t>
    <phoneticPr fontId="3" type="noConversion"/>
  </si>
  <si>
    <t>旺旺保</t>
    <phoneticPr fontId="3" type="noConversion"/>
  </si>
  <si>
    <t>聚積</t>
    <phoneticPr fontId="3" type="noConversion"/>
  </si>
  <si>
    <t>艾恩特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</si>
  <si>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</si>
  <si>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</si>
  <si>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</si>
  <si>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太極</t>
    <phoneticPr fontId="3" type="noConversion"/>
  </si>
  <si>
    <t>倍微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</si>
  <si>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</si>
  <si>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</si>
  <si>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</si>
  <si>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</si>
  <si>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</si>
  <si>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</si>
  <si>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高端疫苗</t>
    <phoneticPr fontId="3" type="noConversion"/>
  </si>
  <si>
    <t>陞泰</t>
    <phoneticPr fontId="3" type="noConversion"/>
  </si>
  <si>
    <t>保銳</t>
    <phoneticPr fontId="3" type="noConversion"/>
  </si>
  <si>
    <t>三竹</t>
    <phoneticPr fontId="3" type="noConversion"/>
  </si>
  <si>
    <t>吉源-KY</t>
    <phoneticPr fontId="3" type="noConversion"/>
  </si>
  <si>
    <t>文曄</t>
    <phoneticPr fontId="3" type="noConversion"/>
  </si>
  <si>
    <t>今國光</t>
    <phoneticPr fontId="3" type="noConversion"/>
  </si>
  <si>
    <t>台灣銘板</t>
    <phoneticPr fontId="3" type="noConversion"/>
  </si>
  <si>
    <t>聯陽</t>
    <phoneticPr fontId="3" type="noConversion"/>
  </si>
  <si>
    <t>創業家</t>
    <phoneticPr fontId="3" type="noConversion"/>
  </si>
  <si>
    <t>鑫傳</t>
  </si>
  <si>
    <t>亞泥</t>
    <phoneticPr fontId="3" type="noConversion"/>
  </si>
  <si>
    <t>台塑</t>
    <phoneticPr fontId="3" type="noConversion"/>
  </si>
  <si>
    <t>永裕</t>
    <phoneticPr fontId="3" type="noConversion"/>
  </si>
  <si>
    <t>大魯閣</t>
    <phoneticPr fontId="3" type="noConversion"/>
  </si>
  <si>
    <t>聚隆</t>
    <phoneticPr fontId="3" type="noConversion"/>
  </si>
  <si>
    <t>聚陽</t>
    <phoneticPr fontId="3" type="noConversion"/>
  </si>
  <si>
    <t>士電</t>
    <phoneticPr fontId="3" type="noConversion"/>
  </si>
  <si>
    <t>恩德</t>
    <phoneticPr fontId="3" type="noConversion"/>
  </si>
  <si>
    <t>喬福</t>
    <phoneticPr fontId="3" type="noConversion"/>
  </si>
  <si>
    <t>錩泰</t>
    <phoneticPr fontId="3" type="noConversion"/>
  </si>
  <si>
    <t>吉茂</t>
    <phoneticPr fontId="3" type="noConversion"/>
  </si>
  <si>
    <t>駿吉-KY</t>
    <phoneticPr fontId="3" type="noConversion"/>
  </si>
  <si>
    <t>大亞</t>
    <phoneticPr fontId="3" type="noConversion"/>
  </si>
  <si>
    <t>大山</t>
    <phoneticPr fontId="3" type="noConversion"/>
  </si>
  <si>
    <t>喬山</t>
    <phoneticPr fontId="3" type="noConversion"/>
  </si>
  <si>
    <t>臺鹽</t>
    <phoneticPr fontId="3" type="noConversion"/>
  </si>
  <si>
    <t>神隆</t>
    <phoneticPr fontId="3" type="noConversion"/>
  </si>
  <si>
    <t>燁興</t>
    <phoneticPr fontId="3" type="noConversion"/>
  </si>
  <si>
    <t>風青</t>
    <phoneticPr fontId="3" type="noConversion"/>
  </si>
  <si>
    <t>精湛</t>
    <phoneticPr fontId="3" type="noConversion"/>
  </si>
  <si>
    <t>六暉-KY</t>
    <phoneticPr fontId="3" type="noConversion"/>
  </si>
  <si>
    <t>宏旭-KY</t>
    <phoneticPr fontId="3" type="noConversion"/>
  </si>
  <si>
    <t>汎德永業</t>
    <phoneticPr fontId="3" type="noConversion"/>
  </si>
  <si>
    <t>華邦電</t>
    <phoneticPr fontId="3" type="noConversion"/>
  </si>
  <si>
    <t>佳能</t>
    <phoneticPr fontId="3" type="noConversion"/>
  </si>
  <si>
    <t>研華</t>
    <phoneticPr fontId="3" type="noConversion"/>
  </si>
  <si>
    <t>偉詮電</t>
    <phoneticPr fontId="3" type="noConversion"/>
  </si>
  <si>
    <t>新美齊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</si>
  <si>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</si>
  <si>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</si>
  <si>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</si>
  <si>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</si>
  <si>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聯上發</t>
    <phoneticPr fontId="3" type="noConversion"/>
  </si>
  <si>
    <t>潤弘</t>
    <phoneticPr fontId="3" type="noConversion"/>
  </si>
  <si>
    <t>宅配通</t>
    <phoneticPr fontId="3" type="noConversion"/>
  </si>
  <si>
    <t>遠雄來</t>
    <phoneticPr fontId="3" type="noConversion"/>
  </si>
  <si>
    <t>欣欣</t>
    <phoneticPr fontId="3" type="noConversion"/>
  </si>
  <si>
    <t>遠百</t>
    <phoneticPr fontId="3" type="noConversion"/>
  </si>
  <si>
    <t>鼎固-KY</t>
    <phoneticPr fontId="3" type="noConversion"/>
  </si>
  <si>
    <t>宏太-KY</t>
    <phoneticPr fontId="3" type="noConversion"/>
  </si>
  <si>
    <t>大立光</t>
    <phoneticPr fontId="3" type="noConversion"/>
  </si>
  <si>
    <t>亞光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</si>
  <si>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</si>
  <si>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</si>
  <si>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</si>
  <si>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弘塑</t>
    <phoneticPr fontId="3" type="noConversion"/>
  </si>
  <si>
    <t>基亞</t>
    <phoneticPr fontId="3" type="noConversion"/>
  </si>
  <si>
    <t>志豐</t>
    <phoneticPr fontId="3" type="noConversion"/>
  </si>
  <si>
    <t>錦明</t>
    <phoneticPr fontId="3" type="noConversion"/>
  </si>
  <si>
    <t>海德威</t>
    <phoneticPr fontId="3" type="noConversion"/>
  </si>
  <si>
    <t>微端</t>
    <phoneticPr fontId="3" type="noConversion"/>
  </si>
  <si>
    <t>鈊象</t>
    <phoneticPr fontId="3" type="noConversion"/>
  </si>
  <si>
    <t>臺慶科</t>
    <phoneticPr fontId="3" type="noConversion"/>
  </si>
  <si>
    <t>新世紀(下市)</t>
    <phoneticPr fontId="3" type="noConversion"/>
  </si>
  <si>
    <t>晶睿</t>
    <phoneticPr fontId="3" type="noConversion"/>
  </si>
  <si>
    <t>群創</t>
    <phoneticPr fontId="3" type="noConversion"/>
  </si>
  <si>
    <t>迎輝</t>
    <phoneticPr fontId="3" type="noConversion"/>
  </si>
  <si>
    <t>安馳</t>
    <phoneticPr fontId="3" type="noConversion"/>
  </si>
  <si>
    <t>堡達</t>
    <phoneticPr fontId="3" type="noConversion"/>
  </si>
  <si>
    <t>聯穎</t>
    <phoneticPr fontId="3" type="noConversion"/>
  </si>
  <si>
    <t>同致</t>
    <phoneticPr fontId="3" type="noConversion"/>
  </si>
  <si>
    <t>智易</t>
    <phoneticPr fontId="3" type="noConversion"/>
  </si>
  <si>
    <t>映興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</si>
  <si>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</si>
  <si>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</si>
  <si>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</si>
  <si>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營邦</t>
    <phoneticPr fontId="3" type="noConversion"/>
  </si>
  <si>
    <t>漢磊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</si>
  <si>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</si>
  <si>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</si>
  <si>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</si>
  <si>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興采</t>
    <phoneticPr fontId="3" type="noConversion"/>
  </si>
  <si>
    <t>高鋒</t>
    <phoneticPr fontId="3" type="noConversion"/>
  </si>
  <si>
    <t>慶騰</t>
    <phoneticPr fontId="3" type="noConversion"/>
  </si>
  <si>
    <t>力達-KY</t>
    <phoneticPr fontId="3" type="noConversion"/>
  </si>
  <si>
    <t>氣立</t>
    <phoneticPr fontId="3" type="noConversion"/>
  </si>
  <si>
    <t>大恭</t>
    <phoneticPr fontId="3" type="noConversion"/>
  </si>
  <si>
    <t>美琪瑪</t>
    <phoneticPr fontId="3" type="noConversion"/>
  </si>
  <si>
    <t>燦星網</t>
    <phoneticPr fontId="3" type="noConversion"/>
  </si>
  <si>
    <t>康控-KY</t>
    <phoneticPr fontId="3" type="noConversion"/>
  </si>
  <si>
    <t>陞達科技</t>
    <phoneticPr fontId="3" type="noConversion"/>
  </si>
  <si>
    <t>立積</t>
    <phoneticPr fontId="3" type="noConversion"/>
  </si>
  <si>
    <t>亞泰</t>
    <phoneticPr fontId="3" type="noConversion"/>
  </si>
  <si>
    <t>佳凌</t>
    <phoneticPr fontId="3" type="noConversion"/>
  </si>
  <si>
    <t>中茂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</si>
  <si>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</si>
  <si>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</si>
  <si>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</si>
  <si>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</si>
  <si>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系統電</t>
    <phoneticPr fontId="3" type="noConversion"/>
  </si>
  <si>
    <t>中菲</t>
    <phoneticPr fontId="3" type="noConversion"/>
  </si>
  <si>
    <t>振發</t>
    <phoneticPr fontId="3" type="noConversion"/>
  </si>
  <si>
    <t>皇鼎</t>
    <phoneticPr fontId="3" type="noConversion"/>
  </si>
  <si>
    <t>合邦</t>
    <phoneticPr fontId="3" type="noConversion"/>
  </si>
  <si>
    <t>彩晶</t>
    <phoneticPr fontId="3" type="noConversion"/>
  </si>
  <si>
    <t>業強</t>
    <phoneticPr fontId="3" type="noConversion"/>
  </si>
  <si>
    <t>富爾特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</si>
  <si>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</si>
  <si>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</si>
  <si>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</si>
  <si>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達麗</t>
    <phoneticPr fontId="3" type="noConversion"/>
  </si>
  <si>
    <t>關貿</t>
    <phoneticPr fontId="3" type="noConversion"/>
  </si>
  <si>
    <t>新潤</t>
    <phoneticPr fontId="3" type="noConversion"/>
  </si>
  <si>
    <t>旺玖</t>
    <phoneticPr fontId="3" type="noConversion"/>
  </si>
  <si>
    <t>矽格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</si>
  <si>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</si>
  <si>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</si>
  <si>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</si>
  <si>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元晶</t>
    <phoneticPr fontId="3" type="noConversion"/>
  </si>
  <si>
    <t>台數科</t>
    <phoneticPr fontId="3" type="noConversion"/>
  </si>
  <si>
    <t>普鴻</t>
    <phoneticPr fontId="3" type="noConversion"/>
  </si>
  <si>
    <t>富致</t>
    <phoneticPr fontId="3" type="noConversion"/>
  </si>
  <si>
    <t>M31</t>
    <phoneticPr fontId="3" type="noConversion"/>
  </si>
  <si>
    <t>科定</t>
    <phoneticPr fontId="3" type="noConversion"/>
  </si>
  <si>
    <t>復盛應用</t>
    <phoneticPr fontId="3" type="noConversion"/>
  </si>
  <si>
    <t>三能-KY</t>
    <phoneticPr fontId="3" type="noConversion"/>
  </si>
  <si>
    <t>惠特</t>
    <phoneticPr fontId="3" type="noConversion"/>
  </si>
  <si>
    <t>達亞</t>
    <phoneticPr fontId="3" type="noConversion"/>
  </si>
  <si>
    <t>長園科</t>
    <phoneticPr fontId="3" type="noConversion"/>
  </si>
  <si>
    <t>九暘</t>
    <phoneticPr fontId="3" type="noConversion"/>
  </si>
  <si>
    <t>大億金茂</t>
    <phoneticPr fontId="3" type="noConversion"/>
  </si>
  <si>
    <t>商丞</t>
    <phoneticPr fontId="3" type="noConversion"/>
  </si>
  <si>
    <t>恒耀</t>
    <phoneticPr fontId="3" type="noConversion"/>
  </si>
  <si>
    <t>建新國際</t>
    <phoneticPr fontId="3" type="noConversion"/>
  </si>
  <si>
    <t>福貞-KY</t>
    <phoneticPr fontId="3" type="noConversion"/>
  </si>
  <si>
    <t>實威</t>
    <phoneticPr fontId="3" type="noConversion"/>
  </si>
  <si>
    <t>弘帆</t>
    <phoneticPr fontId="3" type="noConversion"/>
  </si>
  <si>
    <t>大拓-KY</t>
    <phoneticPr fontId="3" type="noConversion"/>
  </si>
  <si>
    <t>柏文</t>
    <phoneticPr fontId="3" type="noConversion"/>
  </si>
  <si>
    <t>邦泰</t>
    <phoneticPr fontId="3" type="noConversion"/>
  </si>
  <si>
    <t>森鉅</t>
    <phoneticPr fontId="3" type="noConversion"/>
  </si>
  <si>
    <t>鈺齊-KY</t>
    <phoneticPr fontId="3" type="noConversion"/>
  </si>
  <si>
    <t>豐泰</t>
    <phoneticPr fontId="3" type="noConversion"/>
  </si>
  <si>
    <t>新保</t>
    <phoneticPr fontId="3" type="noConversion"/>
  </si>
  <si>
    <t>福懋油</t>
    <phoneticPr fontId="3" type="noConversion"/>
  </si>
  <si>
    <t>宏亞</t>
    <phoneticPr fontId="3" type="noConversion"/>
  </si>
  <si>
    <t>中石化</t>
    <phoneticPr fontId="3" type="noConversion"/>
  </si>
  <si>
    <t>南染</t>
    <phoneticPr fontId="3" type="noConversion"/>
  </si>
  <si>
    <t>華友聯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</si>
  <si>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</si>
  <si>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</si>
  <si>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</si>
  <si>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廣隆</t>
    <phoneticPr fontId="3" type="noConversion"/>
  </si>
  <si>
    <t>力肯</t>
    <phoneticPr fontId="3" type="noConversion"/>
  </si>
  <si>
    <t>新麥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</si>
  <si>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</si>
  <si>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</si>
  <si>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</si>
  <si>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艾美特-KY</t>
    <phoneticPr fontId="3" type="noConversion"/>
  </si>
  <si>
    <t>合世</t>
    <phoneticPr fontId="3" type="noConversion"/>
  </si>
  <si>
    <t>台玻</t>
    <phoneticPr fontId="3" type="noConversion"/>
  </si>
  <si>
    <t>春雨</t>
    <phoneticPr fontId="3" type="noConversion"/>
  </si>
  <si>
    <t>官田鋼</t>
    <phoneticPr fontId="3" type="noConversion"/>
  </si>
  <si>
    <t>世德</t>
    <phoneticPr fontId="3" type="noConversion"/>
  </si>
  <si>
    <t>國際中橡</t>
    <phoneticPr fontId="3" type="noConversion"/>
  </si>
  <si>
    <t>劍麟</t>
    <phoneticPr fontId="3" type="noConversion"/>
  </si>
  <si>
    <t>為升</t>
    <phoneticPr fontId="3" type="noConversion"/>
  </si>
  <si>
    <t>宏碁</t>
    <phoneticPr fontId="3" type="noConversion"/>
  </si>
  <si>
    <t>昆盈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</si>
  <si>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</si>
  <si>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</si>
  <si>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</si>
  <si>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</si>
  <si>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</si>
  <si>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</si>
  <si>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翔耀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</si>
  <si>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</si>
  <si>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</si>
  <si>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</si>
  <si>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</si>
  <si>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</si>
  <si>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</si>
  <si>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敦陽科</t>
    <phoneticPr fontId="3" type="noConversion"/>
  </si>
  <si>
    <t>華建</t>
    <phoneticPr fontId="3" type="noConversion"/>
  </si>
  <si>
    <t>宏普</t>
    <phoneticPr fontId="3" type="noConversion"/>
  </si>
  <si>
    <t>裕民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</si>
  <si>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</si>
  <si>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</si>
  <si>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</si>
  <si>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</si>
  <si>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</si>
  <si>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</si>
  <si>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高雄銀</t>
    <phoneticPr fontId="3" type="noConversion"/>
  </si>
  <si>
    <t>匯僑</t>
    <phoneticPr fontId="3" type="noConversion"/>
  </si>
  <si>
    <t>特力</t>
    <phoneticPr fontId="3" type="noConversion"/>
  </si>
  <si>
    <t>奇鋐</t>
    <phoneticPr fontId="3" type="noConversion"/>
  </si>
  <si>
    <t>欣興</t>
    <phoneticPr fontId="3" type="noConversion"/>
  </si>
  <si>
    <t>晶技</t>
    <phoneticPr fontId="3" type="noConversion"/>
  </si>
  <si>
    <t>精金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</si>
  <si>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</si>
  <si>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</si>
  <si>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</si>
  <si>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一零四</t>
    <phoneticPr fontId="3" type="noConversion"/>
  </si>
  <si>
    <t>波若威</t>
    <phoneticPr fontId="3" type="noConversion"/>
  </si>
  <si>
    <t>鑫龍騰</t>
    <phoneticPr fontId="3" type="noConversion"/>
  </si>
  <si>
    <t>大學光</t>
    <phoneticPr fontId="3" type="noConversion"/>
  </si>
  <si>
    <t>鼎天</t>
    <phoneticPr fontId="3" type="noConversion"/>
  </si>
  <si>
    <t>建舜電</t>
    <phoneticPr fontId="3" type="noConversion"/>
  </si>
  <si>
    <t>熱映</t>
    <phoneticPr fontId="3" type="noConversion"/>
  </si>
  <si>
    <t>譁裕</t>
    <phoneticPr fontId="3" type="noConversion"/>
  </si>
  <si>
    <t>力致</t>
    <phoneticPr fontId="3" type="noConversion"/>
  </si>
  <si>
    <t>誠創(下市)</t>
    <phoneticPr fontId="3" type="noConversion"/>
  </si>
  <si>
    <t>禾瑞亞</t>
    <phoneticPr fontId="3" type="noConversion"/>
  </si>
  <si>
    <t>友威科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</si>
  <si>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</si>
  <si>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</si>
  <si>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</si>
  <si>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世芯-KY</t>
    <phoneticPr fontId="3" type="noConversion"/>
  </si>
  <si>
    <t>聯上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</si>
  <si>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</si>
  <si>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</si>
  <si>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</si>
  <si>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</si>
  <si>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</si>
  <si>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宏易</t>
    <phoneticPr fontId="3" type="noConversion"/>
  </si>
  <si>
    <t>全球傳動</t>
    <phoneticPr fontId="3" type="noConversion"/>
  </si>
  <si>
    <t>橙的</t>
    <phoneticPr fontId="3" type="noConversion"/>
  </si>
  <si>
    <t>鈞興-KY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</si>
  <si>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</si>
  <si>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</si>
  <si>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</si>
  <si>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</si>
  <si>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新復興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</si>
  <si>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</si>
  <si>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</si>
  <si>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</si>
  <si>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訊連</t>
    <phoneticPr fontId="3" type="noConversion"/>
  </si>
  <si>
    <t>亞昕</t>
    <phoneticPr fontId="3" type="noConversion"/>
  </si>
  <si>
    <t>桂盟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</si>
  <si>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</si>
  <si>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</si>
  <si>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</si>
  <si>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</si>
  <si>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彩富</t>
    <phoneticPr fontId="3" type="noConversion"/>
  </si>
  <si>
    <t>永信建</t>
    <phoneticPr fontId="3" type="noConversion"/>
  </si>
  <si>
    <t>劍湖山</t>
    <phoneticPr fontId="3" type="noConversion"/>
  </si>
  <si>
    <t>台名</t>
    <phoneticPr fontId="3" type="noConversion"/>
  </si>
  <si>
    <t>德記</t>
    <phoneticPr fontId="3" type="noConversion"/>
  </si>
  <si>
    <t>寬魚國際</t>
    <phoneticPr fontId="3" type="noConversion"/>
  </si>
  <si>
    <t>金橋</t>
    <phoneticPr fontId="3" type="noConversion"/>
  </si>
  <si>
    <t>訊達</t>
    <phoneticPr fontId="3" type="noConversion"/>
  </si>
  <si>
    <t>驊宏資</t>
    <phoneticPr fontId="3" type="noConversion"/>
  </si>
  <si>
    <t>撼訊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</si>
  <si>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</si>
  <si>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</si>
  <si>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</si>
  <si>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大城地產</t>
    <phoneticPr fontId="3" type="noConversion"/>
  </si>
  <si>
    <t>萬潤</t>
    <phoneticPr fontId="3" type="noConversion"/>
  </si>
  <si>
    <t>詮欣</t>
    <phoneticPr fontId="3" type="noConversion"/>
  </si>
  <si>
    <t>岳豐</t>
    <phoneticPr fontId="3" type="noConversion"/>
  </si>
  <si>
    <t>力成</t>
    <phoneticPr fontId="3" type="noConversion"/>
  </si>
  <si>
    <t>臺龍</t>
    <phoneticPr fontId="3" type="noConversion"/>
  </si>
  <si>
    <t>元隆</t>
    <phoneticPr fontId="3" type="noConversion"/>
  </si>
  <si>
    <t>大樹</t>
    <phoneticPr fontId="3" type="noConversion"/>
  </si>
  <si>
    <t>安集</t>
    <phoneticPr fontId="3" type="noConversion"/>
  </si>
  <si>
    <t>科懋</t>
    <phoneticPr fontId="3" type="noConversion"/>
  </si>
  <si>
    <t>雙邦</t>
    <phoneticPr fontId="3" type="noConversion"/>
  </si>
  <si>
    <t>明達醫</t>
    <phoneticPr fontId="3" type="noConversion"/>
  </si>
  <si>
    <t>欣普羅</t>
    <phoneticPr fontId="3" type="noConversion"/>
  </si>
  <si>
    <t>帝寶</t>
    <phoneticPr fontId="3" type="noConversion"/>
  </si>
  <si>
    <t>特昇-KY</t>
    <phoneticPr fontId="3" type="noConversion"/>
  </si>
  <si>
    <t>緯穎</t>
    <phoneticPr fontId="3" type="noConversion"/>
  </si>
  <si>
    <t>安碁資訊</t>
    <phoneticPr fontId="3" type="noConversion"/>
  </si>
  <si>
    <t>長聖</t>
    <phoneticPr fontId="3" type="noConversion"/>
  </si>
  <si>
    <t>匯僑設計</t>
    <phoneticPr fontId="3" type="noConversion"/>
  </si>
  <si>
    <t>德勝</t>
    <phoneticPr fontId="3" type="noConversion"/>
  </si>
  <si>
    <t>凱碩</t>
    <phoneticPr fontId="3" type="noConversion"/>
  </si>
  <si>
    <t>致新</t>
    <phoneticPr fontId="3" type="noConversion"/>
  </si>
  <si>
    <t>立碁</t>
    <phoneticPr fontId="3" type="noConversion"/>
  </si>
  <si>
    <t>達方</t>
    <phoneticPr fontId="3" type="noConversion"/>
  </si>
  <si>
    <t>天宇</t>
    <phoneticPr fontId="3" type="noConversion"/>
  </si>
  <si>
    <t>益張</t>
    <phoneticPr fontId="3" type="noConversion"/>
  </si>
  <si>
    <t>千附</t>
    <phoneticPr fontId="3" type="noConversion"/>
  </si>
  <si>
    <t>阿瘦</t>
    <phoneticPr fontId="3" type="noConversion"/>
  </si>
  <si>
    <t>泰金寶-DR</t>
    <phoneticPr fontId="3" type="noConversion"/>
  </si>
  <si>
    <t>明輝-DR</t>
    <phoneticPr fontId="3" type="noConversion"/>
  </si>
  <si>
    <t>櫻花</t>
    <phoneticPr fontId="3" type="noConversion"/>
  </si>
  <si>
    <t>中保科</t>
    <phoneticPr fontId="3" type="noConversion"/>
  </si>
  <si>
    <t>巨大</t>
    <phoneticPr fontId="3" type="noConversion"/>
  </si>
  <si>
    <t>力麗</t>
    <phoneticPr fontId="3" type="noConversion"/>
  </si>
  <si>
    <t>中興電</t>
    <phoneticPr fontId="3" type="noConversion"/>
  </si>
  <si>
    <t>和勤</t>
    <phoneticPr fontId="3" type="noConversion"/>
  </si>
  <si>
    <t>中電</t>
    <phoneticPr fontId="3" type="noConversion"/>
  </si>
  <si>
    <t>志聯</t>
    <phoneticPr fontId="3" type="noConversion"/>
  </si>
  <si>
    <t>京元電子</t>
    <phoneticPr fontId="3" type="noConversion"/>
  </si>
  <si>
    <t>義隆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</si>
  <si>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</si>
  <si>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</si>
  <si>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</si>
  <si>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</si>
  <si>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</si>
  <si>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</si>
  <si>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</si>
  <si>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</si>
  <si>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揚秦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</si>
  <si>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</si>
  <si>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</si>
  <si>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</si>
  <si>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</si>
  <si>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</si>
  <si>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建碁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</si>
  <si>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</si>
  <si>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</si>
  <si>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</si>
  <si>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千如</t>
    <phoneticPr fontId="3" type="noConversion"/>
  </si>
  <si>
    <t>加百裕</t>
    <phoneticPr fontId="3" type="noConversion"/>
  </si>
  <si>
    <t>西柏</t>
    <phoneticPr fontId="3" type="noConversion"/>
  </si>
  <si>
    <t>嘉威</t>
    <phoneticPr fontId="3" type="noConversion"/>
  </si>
  <si>
    <t>大塚</t>
    <phoneticPr fontId="3" type="noConversion"/>
  </si>
  <si>
    <t>富晶通</t>
    <phoneticPr fontId="3" type="noConversion"/>
  </si>
  <si>
    <t>富采</t>
    <phoneticPr fontId="3" type="noConversion"/>
  </si>
  <si>
    <t>承業醫</t>
    <phoneticPr fontId="3" type="noConversion"/>
  </si>
  <si>
    <t>元勝</t>
    <phoneticPr fontId="3" type="noConversion"/>
  </si>
  <si>
    <t>駐龍</t>
    <phoneticPr fontId="3" type="noConversion"/>
  </si>
  <si>
    <t>康普</t>
    <phoneticPr fontId="3" type="noConversion"/>
  </si>
  <si>
    <t>鈺創</t>
    <phoneticPr fontId="3" type="noConversion"/>
  </si>
  <si>
    <t>佳總</t>
    <phoneticPr fontId="3" type="noConversion"/>
  </si>
  <si>
    <t>通泰</t>
    <phoneticPr fontId="3" type="noConversion"/>
  </si>
  <si>
    <t>松普</t>
    <phoneticPr fontId="3" type="noConversion"/>
  </si>
  <si>
    <t>雙喜</t>
    <phoneticPr fontId="3" type="noConversion"/>
  </si>
  <si>
    <t>順天</t>
    <phoneticPr fontId="3" type="noConversion"/>
  </si>
  <si>
    <t>宏遠證</t>
    <phoneticPr fontId="3" type="noConversion"/>
  </si>
  <si>
    <t>達運</t>
    <phoneticPr fontId="3" type="noConversion"/>
  </si>
  <si>
    <t>普誠</t>
    <phoneticPr fontId="3" type="noConversion"/>
  </si>
  <si>
    <t>得利影</t>
    <phoneticPr fontId="3" type="noConversion"/>
  </si>
  <si>
    <t>晉泰</t>
    <phoneticPr fontId="3" type="noConversion"/>
  </si>
  <si>
    <t>茂迪</t>
    <phoneticPr fontId="3" type="noConversion"/>
  </si>
  <si>
    <t>光聖</t>
    <phoneticPr fontId="3" type="noConversion"/>
  </si>
  <si>
    <t>訊芯-KY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</si>
  <si>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</si>
  <si>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</si>
  <si>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</si>
  <si>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奈米醫材</t>
    <phoneticPr fontId="3" type="noConversion"/>
  </si>
  <si>
    <t>華鎂鑫</t>
    <phoneticPr fontId="3" type="noConversion"/>
  </si>
  <si>
    <t>無敵</t>
    <phoneticPr fontId="3" type="noConversion"/>
  </si>
  <si>
    <t>大國鋼</t>
    <phoneticPr fontId="3" type="noConversion"/>
  </si>
  <si>
    <t>台境</t>
    <phoneticPr fontId="3" type="noConversion"/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</si>
  <si>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</si>
  <si>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</si>
  <si>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</si>
  <si>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</si>
  <si>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</si>
  <si>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</si>
  <si>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</si>
  <si>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</si>
  <si>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</si>
  <si>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</si>
  <si>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</si>
  <si>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</si>
  <si>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</si>
  <si>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</si>
  <si>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</si>
  <si>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</si>
  <si>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台苯</t>
    <phoneticPr fontId="3" type="noConversion"/>
  </si>
  <si>
    <t>地球</t>
    <phoneticPr fontId="3" type="noConversion"/>
  </si>
  <si>
    <t>英瑞-KY(下市)</t>
    <phoneticPr fontId="3" type="noConversion"/>
  </si>
  <si>
    <t>榮星</t>
    <phoneticPr fontId="3" type="noConversion"/>
  </si>
  <si>
    <t>南僑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</si>
  <si>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</si>
  <si>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</si>
  <si>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</si>
  <si>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中鴻</t>
    <phoneticPr fontId="3" type="noConversion"/>
  </si>
  <si>
    <t>旺宏</t>
    <phoneticPr fontId="3" type="noConversion"/>
  </si>
  <si>
    <t>佳世達</t>
    <phoneticPr fontId="3" type="noConversion"/>
  </si>
  <si>
    <t>倫飛</t>
    <phoneticPr fontId="3" type="noConversion"/>
  </si>
  <si>
    <t>基泰</t>
    <phoneticPr fontId="3" type="noConversion"/>
  </si>
  <si>
    <t>六角</t>
    <phoneticPr fontId="3" type="noConversion"/>
  </si>
  <si>
    <t>永豐金</t>
    <phoneticPr fontId="3" type="noConversion"/>
  </si>
  <si>
    <t>晟銘電</t>
    <phoneticPr fontId="3" type="noConversion"/>
  </si>
  <si>
    <t>新揚科(下櫃)</t>
    <phoneticPr fontId="3" type="noConversion"/>
  </si>
  <si>
    <t>公準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</si>
  <si>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</si>
  <si>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</si>
  <si>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</si>
  <si>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神準</t>
    <phoneticPr fontId="3" type="noConversion"/>
  </si>
  <si>
    <t>辛耘</t>
    <phoneticPr fontId="3" type="noConversion"/>
  </si>
  <si>
    <t>世坤</t>
    <phoneticPr fontId="3" type="noConversion"/>
  </si>
  <si>
    <t>崇友</t>
    <phoneticPr fontId="3" type="noConversion"/>
  </si>
  <si>
    <t>江興鍛</t>
    <phoneticPr fontId="3" type="noConversion"/>
  </si>
  <si>
    <t>協易機</t>
    <phoneticPr fontId="3" type="noConversion"/>
  </si>
  <si>
    <t>元翎</t>
    <phoneticPr fontId="3" type="noConversion"/>
  </si>
  <si>
    <t>熒茂</t>
    <phoneticPr fontId="3" type="noConversion"/>
  </si>
  <si>
    <t>華星光</t>
    <phoneticPr fontId="3" type="noConversion"/>
  </si>
  <si>
    <t>久陽</t>
    <phoneticPr fontId="3" type="noConversion"/>
  </si>
  <si>
    <t>同協</t>
    <phoneticPr fontId="3" type="noConversion"/>
  </si>
  <si>
    <t>台聯櫃</t>
    <phoneticPr fontId="3" type="noConversion"/>
  </si>
  <si>
    <t>建達</t>
    <phoneticPr fontId="3" type="noConversion"/>
  </si>
  <si>
    <t>富旺</t>
    <phoneticPr fontId="3" type="noConversion"/>
  </si>
  <si>
    <t>泰詠</t>
    <phoneticPr fontId="3" type="noConversion"/>
  </si>
  <si>
    <t>金山電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</si>
  <si>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</si>
  <si>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</si>
  <si>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</si>
  <si>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智捷</t>
    <phoneticPr fontId="3" type="noConversion"/>
  </si>
  <si>
    <t>金可-KY(下櫃)</t>
    <phoneticPr fontId="3" type="noConversion"/>
  </si>
  <si>
    <t>信義</t>
    <phoneticPr fontId="3" type="noConversion"/>
  </si>
  <si>
    <t>聯策</t>
  </si>
  <si>
    <t>大成</t>
    <phoneticPr fontId="3" type="noConversion"/>
  </si>
  <si>
    <t>聯華食</t>
    <phoneticPr fontId="3" type="noConversion"/>
  </si>
  <si>
    <t>三芳</t>
    <phoneticPr fontId="3" type="noConversion"/>
  </si>
  <si>
    <t>聯成</t>
    <phoneticPr fontId="3" type="noConversion"/>
  </si>
  <si>
    <t>台翰</t>
    <phoneticPr fontId="3" type="noConversion"/>
  </si>
  <si>
    <t>三地開發</t>
    <phoneticPr fontId="3" type="noConversion"/>
  </si>
  <si>
    <t>大宇</t>
    <phoneticPr fontId="3" type="noConversion"/>
  </si>
  <si>
    <t>大統新創</t>
    <phoneticPr fontId="3" type="noConversion"/>
  </si>
  <si>
    <t>業旺</t>
    <phoneticPr fontId="3" type="noConversion"/>
  </si>
  <si>
    <t>勤美</t>
    <phoneticPr fontId="3" type="noConversion"/>
  </si>
  <si>
    <t>巨庭</t>
    <phoneticPr fontId="3" type="noConversion"/>
  </si>
  <si>
    <t>精華</t>
    <phoneticPr fontId="3" type="noConversion"/>
  </si>
  <si>
    <t>精剛</t>
    <phoneticPr fontId="3" type="noConversion"/>
  </si>
  <si>
    <t>宏泰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</si>
  <si>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</si>
  <si>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</si>
  <si>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</si>
  <si>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杏昌</t>
    <phoneticPr fontId="3" type="noConversion"/>
  </si>
  <si>
    <t>金穎生技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</si>
  <si>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</si>
  <si>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</si>
  <si>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</si>
  <si>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威致</t>
    <phoneticPr fontId="3" type="noConversion"/>
  </si>
  <si>
    <t>川湖</t>
    <phoneticPr fontId="3" type="noConversion"/>
  </si>
  <si>
    <t>建大</t>
    <phoneticPr fontId="3" type="noConversion"/>
  </si>
  <si>
    <t>裕隆</t>
    <phoneticPr fontId="3" type="noConversion"/>
  </si>
  <si>
    <t>麗正</t>
    <phoneticPr fontId="3" type="noConversion"/>
  </si>
  <si>
    <t>光罩</t>
    <phoneticPr fontId="3" type="noConversion"/>
  </si>
  <si>
    <t>順德</t>
    <phoneticPr fontId="3" type="noConversion"/>
  </si>
  <si>
    <t>矽統</t>
    <phoneticPr fontId="3" type="noConversion"/>
  </si>
  <si>
    <t>燿華</t>
    <phoneticPr fontId="3" type="noConversion"/>
  </si>
  <si>
    <t>台光電</t>
    <phoneticPr fontId="3" type="noConversion"/>
  </si>
  <si>
    <t>群光</t>
    <phoneticPr fontId="3" type="noConversion"/>
  </si>
  <si>
    <t>南亞科</t>
    <phoneticPr fontId="3" type="noConversion"/>
  </si>
  <si>
    <t>三商電</t>
    <phoneticPr fontId="3" type="noConversion"/>
  </si>
  <si>
    <t>神腦</t>
    <phoneticPr fontId="3" type="noConversion"/>
  </si>
  <si>
    <t>華經</t>
    <phoneticPr fontId="3" type="noConversion"/>
  </si>
  <si>
    <t>希華</t>
    <phoneticPr fontId="3" type="noConversion"/>
  </si>
  <si>
    <t>怡利電</t>
    <phoneticPr fontId="3" type="noConversion"/>
  </si>
  <si>
    <t>太設</t>
    <phoneticPr fontId="3" type="noConversion"/>
  </si>
  <si>
    <t>全坤建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</si>
  <si>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</si>
  <si>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</si>
  <si>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</si>
  <si>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</si>
  <si>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</si>
  <si>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</si>
  <si>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</si>
  <si>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</si>
  <si>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</si>
  <si>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</si>
  <si>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</si>
  <si>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統一證</t>
    <phoneticPr fontId="3" type="noConversion"/>
  </si>
  <si>
    <t>新光金</t>
    <phoneticPr fontId="3" type="noConversion"/>
  </si>
  <si>
    <t>第一金</t>
    <phoneticPr fontId="3" type="noConversion"/>
  </si>
  <si>
    <t>三商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</si>
  <si>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</si>
  <si>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</si>
  <si>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</si>
  <si>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</si>
  <si>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增你強</t>
    <phoneticPr fontId="3" type="noConversion"/>
  </si>
  <si>
    <t>威健</t>
    <phoneticPr fontId="3" type="noConversion"/>
  </si>
  <si>
    <t>全台</t>
    <phoneticPr fontId="3" type="noConversion"/>
  </si>
  <si>
    <t>立萬利</t>
    <phoneticPr fontId="3" type="noConversion"/>
  </si>
  <si>
    <t>泰偉</t>
    <phoneticPr fontId="3" type="noConversion"/>
  </si>
  <si>
    <t>李洲</t>
    <phoneticPr fontId="3" type="noConversion"/>
  </si>
  <si>
    <t>港建*</t>
    <phoneticPr fontId="3" type="noConversion"/>
  </si>
  <si>
    <t>進階</t>
    <phoneticPr fontId="3" type="noConversion"/>
  </si>
  <si>
    <t>耀登</t>
    <phoneticPr fontId="3" type="noConversion"/>
  </si>
  <si>
    <t>精確</t>
    <phoneticPr fontId="3" type="noConversion"/>
  </si>
  <si>
    <t>樺晟</t>
    <phoneticPr fontId="3" type="noConversion"/>
  </si>
  <si>
    <t>茂訊</t>
    <phoneticPr fontId="3" type="noConversion"/>
  </si>
  <si>
    <t>威剛</t>
    <phoneticPr fontId="3" type="noConversion"/>
  </si>
  <si>
    <t>昇陽</t>
    <phoneticPr fontId="3" type="noConversion"/>
  </si>
  <si>
    <t>岱稜</t>
    <phoneticPr fontId="3" type="noConversion"/>
  </si>
  <si>
    <t>聯德</t>
    <phoneticPr fontId="3" type="noConversion"/>
  </si>
  <si>
    <t>尼克森</t>
    <phoneticPr fontId="3" type="noConversion"/>
  </si>
  <si>
    <t>奇偶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</si>
  <si>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</si>
  <si>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</si>
  <si>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</si>
  <si>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</si>
  <si>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台端</t>
    <phoneticPr fontId="3" type="noConversion"/>
  </si>
  <si>
    <t>單井</t>
    <phoneticPr fontId="3" type="noConversion"/>
  </si>
  <si>
    <t>環天科</t>
    <phoneticPr fontId="3" type="noConversion"/>
  </si>
  <si>
    <t>柏騰</t>
    <phoneticPr fontId="3" type="noConversion"/>
  </si>
  <si>
    <t>嘉澤</t>
    <phoneticPr fontId="3" type="noConversion"/>
  </si>
  <si>
    <t>曜越</t>
    <phoneticPr fontId="3" type="noConversion"/>
  </si>
  <si>
    <t>兆利</t>
    <phoneticPr fontId="3" type="noConversion"/>
  </si>
  <si>
    <t>牧德</t>
    <phoneticPr fontId="3" type="noConversion"/>
  </si>
  <si>
    <t>通嘉</t>
    <phoneticPr fontId="3" type="noConversion"/>
  </si>
  <si>
    <t>艾笛森</t>
    <phoneticPr fontId="3" type="noConversion"/>
  </si>
  <si>
    <t>駿熠電(下櫃)</t>
    <phoneticPr fontId="3" type="noConversion"/>
  </si>
  <si>
    <t>新至陞</t>
    <phoneticPr fontId="3" type="noConversion"/>
  </si>
  <si>
    <t>達能</t>
    <phoneticPr fontId="3" type="noConversion"/>
  </si>
  <si>
    <t>碩禾</t>
    <phoneticPr fontId="3" type="noConversion"/>
  </si>
  <si>
    <t>大眾控</t>
    <phoneticPr fontId="3" type="noConversion"/>
  </si>
  <si>
    <t>明基醫</t>
    <phoneticPr fontId="3" type="noConversion"/>
  </si>
  <si>
    <t>天良</t>
    <phoneticPr fontId="3" type="noConversion"/>
  </si>
  <si>
    <t>杏一</t>
    <phoneticPr fontId="3" type="noConversion"/>
  </si>
  <si>
    <t>炎洲</t>
    <phoneticPr fontId="3" type="noConversion"/>
  </si>
  <si>
    <t>聚紡(下櫃)</t>
    <phoneticPr fontId="3" type="noConversion"/>
  </si>
  <si>
    <t>健信</t>
    <phoneticPr fontId="3" type="noConversion"/>
  </si>
  <si>
    <t>福裕</t>
    <phoneticPr fontId="3" type="noConversion"/>
  </si>
  <si>
    <t>淳紳</t>
    <phoneticPr fontId="3" type="noConversion"/>
  </si>
  <si>
    <t>至興</t>
    <phoneticPr fontId="3" type="noConversion"/>
  </si>
  <si>
    <t>桓達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</si>
  <si>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</si>
  <si>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</si>
  <si>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</si>
  <si>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捷流閥業</t>
    <phoneticPr fontId="3" type="noConversion"/>
  </si>
  <si>
    <t>南璋</t>
    <phoneticPr fontId="3" type="noConversion"/>
  </si>
  <si>
    <t>德淵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</si>
  <si>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</si>
  <si>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</si>
  <si>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</si>
  <si>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</si>
  <si>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</si>
  <si>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</si>
  <si>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眾達-KY</t>
    <phoneticPr fontId="3" type="noConversion"/>
  </si>
  <si>
    <t>榮科</t>
    <phoneticPr fontId="3" type="noConversion"/>
  </si>
  <si>
    <t>新鼎</t>
    <phoneticPr fontId="3" type="noConversion"/>
  </si>
  <si>
    <t>萬達光電</t>
    <phoneticPr fontId="3" type="noConversion"/>
  </si>
  <si>
    <t>天鉞電</t>
    <phoneticPr fontId="3" type="noConversion"/>
  </si>
  <si>
    <t>杰力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</si>
  <si>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</si>
  <si>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</si>
  <si>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</si>
  <si>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</si>
  <si>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</si>
  <si>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</si>
  <si>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</si>
  <si>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</si>
  <si>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永固-KY</t>
    <phoneticPr fontId="3" type="noConversion"/>
  </si>
  <si>
    <t>日盛金(下櫃)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</si>
  <si>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</si>
  <si>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</si>
  <si>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</si>
  <si>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廣運</t>
    <phoneticPr fontId="3" type="noConversion"/>
  </si>
  <si>
    <t>上福</t>
    <phoneticPr fontId="3" type="noConversion"/>
  </si>
  <si>
    <t>萬旭</t>
    <phoneticPr fontId="3" type="noConversion"/>
  </si>
  <si>
    <t>亞翔</t>
    <phoneticPr fontId="3" type="noConversion"/>
  </si>
  <si>
    <t>順發</t>
    <phoneticPr fontId="3" type="noConversion"/>
  </si>
  <si>
    <t>華興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</si>
  <si>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</si>
  <si>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</si>
  <si>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</si>
  <si>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</si>
  <si>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</si>
  <si>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</si>
  <si>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</si>
  <si>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</si>
  <si>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</si>
  <si>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中湛</t>
    <phoneticPr fontId="3" type="noConversion"/>
  </si>
  <si>
    <t>立康</t>
    <phoneticPr fontId="3" type="noConversion"/>
  </si>
  <si>
    <t>富裔</t>
    <phoneticPr fontId="3" type="noConversion"/>
  </si>
  <si>
    <t>康舒</t>
    <phoneticPr fontId="3" type="noConversion"/>
  </si>
  <si>
    <t>群電</t>
    <phoneticPr fontId="3" type="noConversion"/>
  </si>
  <si>
    <t>瑞祺電通</t>
    <phoneticPr fontId="3" type="noConversion"/>
  </si>
  <si>
    <t>鈺邦</t>
    <phoneticPr fontId="3" type="noConversion"/>
  </si>
  <si>
    <t>神盾</t>
    <phoneticPr fontId="3" type="noConversion"/>
  </si>
  <si>
    <t>弘煜科</t>
    <phoneticPr fontId="3" type="noConversion"/>
  </si>
  <si>
    <t>芮特-KY</t>
    <phoneticPr fontId="3" type="noConversion"/>
  </si>
  <si>
    <t>捷敏-KY</t>
    <phoneticPr fontId="3" type="noConversion"/>
  </si>
  <si>
    <t>愛普*</t>
    <phoneticPr fontId="3" type="noConversion"/>
  </si>
  <si>
    <t>興能高</t>
    <phoneticPr fontId="3" type="noConversion"/>
  </si>
  <si>
    <t>霈方</t>
    <phoneticPr fontId="3" type="noConversion"/>
  </si>
  <si>
    <t>研揚</t>
    <phoneticPr fontId="3" type="noConversion"/>
  </si>
  <si>
    <t>ABC-KY</t>
    <phoneticPr fontId="3" type="noConversion"/>
  </si>
  <si>
    <t>全宇昕</t>
    <phoneticPr fontId="3" type="noConversion"/>
  </si>
  <si>
    <t>天正國際</t>
    <phoneticPr fontId="3" type="noConversion"/>
  </si>
  <si>
    <t>羅麗芬-KY</t>
    <phoneticPr fontId="3" type="noConversion"/>
  </si>
  <si>
    <t>亨泰光</t>
    <phoneticPr fontId="3" type="noConversion"/>
  </si>
  <si>
    <t>意德士</t>
    <phoneticPr fontId="3" type="noConversion"/>
  </si>
  <si>
    <t>鈦昇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</si>
  <si>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</si>
  <si>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</si>
  <si>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</si>
  <si>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巨虹</t>
    <phoneticPr fontId="3" type="noConversion"/>
  </si>
  <si>
    <t>翔名</t>
    <phoneticPr fontId="3" type="noConversion"/>
  </si>
  <si>
    <t>錸寶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</si>
  <si>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</si>
  <si>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</si>
  <si>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</si>
  <si>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</si>
  <si>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志超</t>
    <phoneticPr fontId="3" type="noConversion"/>
  </si>
  <si>
    <t>菱光</t>
    <phoneticPr fontId="3" type="noConversion"/>
  </si>
  <si>
    <t>百和興業-KY</t>
    <phoneticPr fontId="3" type="noConversion"/>
  </si>
  <si>
    <t>森田</t>
    <phoneticPr fontId="3" type="noConversion"/>
  </si>
  <si>
    <t>東生華</t>
    <phoneticPr fontId="3" type="noConversion"/>
  </si>
  <si>
    <t>億豐</t>
    <phoneticPr fontId="3" type="noConversion"/>
  </si>
  <si>
    <t>富堡</t>
    <phoneticPr fontId="3" type="noConversion"/>
  </si>
  <si>
    <t>國統</t>
    <phoneticPr fontId="3" type="noConversion"/>
  </si>
  <si>
    <t>康師傅-DR</t>
    <phoneticPr fontId="3" type="noConversion"/>
  </si>
  <si>
    <t>越南控-DR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</si>
  <si>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</si>
  <si>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</si>
  <si>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</si>
  <si>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</si>
  <si>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</si>
  <si>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</si>
  <si>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潤泰新</t>
    <phoneticPr fontId="3" type="noConversion"/>
  </si>
  <si>
    <t>泰山</t>
    <phoneticPr fontId="3" type="noConversion"/>
  </si>
  <si>
    <t>達新</t>
    <phoneticPr fontId="3" type="noConversion"/>
  </si>
  <si>
    <t>恆大</t>
    <phoneticPr fontId="3" type="noConversion"/>
  </si>
  <si>
    <t>八貫</t>
    <phoneticPr fontId="3" type="noConversion"/>
  </si>
  <si>
    <t>力鵬</t>
    <phoneticPr fontId="3" type="noConversion"/>
  </si>
  <si>
    <t>儒鴻</t>
    <phoneticPr fontId="3" type="noConversion"/>
  </si>
  <si>
    <t>和大</t>
    <phoneticPr fontId="3" type="noConversion"/>
  </si>
  <si>
    <t>川寶</t>
    <phoneticPr fontId="3" type="noConversion"/>
  </si>
  <si>
    <t>永光</t>
    <phoneticPr fontId="3" type="noConversion"/>
  </si>
  <si>
    <t>中碳</t>
    <phoneticPr fontId="3" type="noConversion"/>
  </si>
  <si>
    <t>光洋科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</si>
  <si>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</si>
  <si>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</si>
  <si>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</si>
  <si>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裕日車</t>
    <phoneticPr fontId="3" type="noConversion"/>
  </si>
  <si>
    <t>台亞</t>
    <phoneticPr fontId="3" type="noConversion"/>
  </si>
  <si>
    <t>藍天</t>
    <phoneticPr fontId="3" type="noConversion"/>
  </si>
  <si>
    <t>菱生</t>
    <phoneticPr fontId="3" type="noConversion"/>
  </si>
  <si>
    <t>映泰</t>
    <phoneticPr fontId="3" type="noConversion"/>
  </si>
  <si>
    <t>輔信</t>
    <phoneticPr fontId="3" type="noConversion"/>
  </si>
  <si>
    <t>圓剛</t>
    <phoneticPr fontId="3" type="noConversion"/>
  </si>
  <si>
    <t>固緯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</si>
  <si>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</si>
  <si>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</si>
  <si>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</si>
  <si>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強茂</t>
    <phoneticPr fontId="3" type="noConversion"/>
  </si>
  <si>
    <t>兆赫</t>
    <phoneticPr fontId="3" type="noConversion"/>
  </si>
  <si>
    <t>達欣工</t>
    <phoneticPr fontId="3" type="noConversion"/>
  </si>
  <si>
    <t>中櫃</t>
    <phoneticPr fontId="3" type="noConversion"/>
  </si>
  <si>
    <t>夏都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</si>
  <si>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</si>
  <si>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</si>
  <si>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</si>
  <si>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</si>
  <si>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開發金</t>
    <phoneticPr fontId="3" type="noConversion"/>
  </si>
  <si>
    <t>紅馬-KY(下櫃)</t>
    <phoneticPr fontId="3" type="noConversion"/>
  </si>
  <si>
    <t>星通</t>
    <phoneticPr fontId="3" type="noConversion"/>
  </si>
  <si>
    <t>遠見</t>
    <phoneticPr fontId="3" type="noConversion"/>
  </si>
  <si>
    <t>鈺德</t>
    <phoneticPr fontId="3" type="noConversion"/>
  </si>
  <si>
    <t>銘異</t>
    <phoneticPr fontId="3" type="noConversion"/>
  </si>
  <si>
    <t>協禧</t>
    <phoneticPr fontId="3" type="noConversion"/>
  </si>
  <si>
    <t>好德</t>
    <phoneticPr fontId="3" type="noConversion"/>
  </si>
  <si>
    <t>晶宏</t>
    <phoneticPr fontId="3" type="noConversion"/>
  </si>
  <si>
    <t>耀勝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</si>
  <si>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</si>
  <si>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</si>
  <si>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</si>
  <si>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虹冠電</t>
    <phoneticPr fontId="3" type="noConversion"/>
  </si>
  <si>
    <t>彬台</t>
    <phoneticPr fontId="3" type="noConversion"/>
  </si>
  <si>
    <t>力旺</t>
    <phoneticPr fontId="3" type="noConversion"/>
  </si>
  <si>
    <t>世禾</t>
    <phoneticPr fontId="3" type="noConversion"/>
  </si>
  <si>
    <t>博士旺</t>
    <phoneticPr fontId="3" type="noConversion"/>
  </si>
  <si>
    <t>碩天</t>
    <phoneticPr fontId="3" type="noConversion"/>
  </si>
  <si>
    <t>洋華</t>
    <phoneticPr fontId="3" type="noConversion"/>
  </si>
  <si>
    <t>海華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</si>
  <si>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</si>
  <si>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</si>
  <si>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</si>
  <si>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</si>
  <si>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懷特</t>
    <phoneticPr fontId="3" type="noConversion"/>
  </si>
  <si>
    <t>台微體(下櫃)</t>
    <phoneticPr fontId="3" type="noConversion"/>
  </si>
  <si>
    <t>永彰</t>
    <phoneticPr fontId="3" type="noConversion"/>
  </si>
  <si>
    <t>百德</t>
    <phoneticPr fontId="3" type="noConversion"/>
  </si>
  <si>
    <t>時碩工業</t>
    <phoneticPr fontId="3" type="noConversion"/>
  </si>
  <si>
    <t>光隆精密-KY</t>
    <phoneticPr fontId="3" type="noConversion"/>
  </si>
  <si>
    <t>國碳科</t>
    <phoneticPr fontId="3" type="noConversion"/>
  </si>
  <si>
    <t>三福化</t>
    <phoneticPr fontId="3" type="noConversion"/>
  </si>
  <si>
    <t>遠傳</t>
    <phoneticPr fontId="3" type="noConversion"/>
  </si>
  <si>
    <t>辣椒</t>
    <phoneticPr fontId="3" type="noConversion"/>
  </si>
  <si>
    <t>牧東</t>
    <phoneticPr fontId="3" type="noConversion"/>
  </si>
  <si>
    <t>寶碩</t>
    <phoneticPr fontId="3" type="noConversion"/>
  </si>
  <si>
    <t>雷笛克光學</t>
    <phoneticPr fontId="3" type="noConversion"/>
  </si>
  <si>
    <t>智崴</t>
    <phoneticPr fontId="3" type="noConversion"/>
  </si>
  <si>
    <t>天剛</t>
    <phoneticPr fontId="3" type="noConversion"/>
  </si>
  <si>
    <t>世紀</t>
    <phoneticPr fontId="3" type="noConversion"/>
  </si>
  <si>
    <t>中光電</t>
    <phoneticPr fontId="3" type="noConversion"/>
  </si>
  <si>
    <t>金利</t>
    <phoneticPr fontId="3" type="noConversion"/>
  </si>
  <si>
    <t>松翰</t>
    <phoneticPr fontId="3" type="noConversion"/>
  </si>
  <si>
    <t>凱崴</t>
    <phoneticPr fontId="3" type="noConversion"/>
  </si>
  <si>
    <t>群益證</t>
    <phoneticPr fontId="3" type="noConversion"/>
  </si>
  <si>
    <t>新普</t>
    <phoneticPr fontId="3" type="noConversion"/>
  </si>
  <si>
    <t>上奇</t>
    <phoneticPr fontId="3" type="noConversion"/>
  </si>
  <si>
    <t>合晶</t>
    <phoneticPr fontId="3" type="noConversion"/>
  </si>
  <si>
    <t>日揚</t>
    <phoneticPr fontId="3" type="noConversion"/>
  </si>
  <si>
    <t>尼得科超眾</t>
    <phoneticPr fontId="3" type="noConversion"/>
  </si>
  <si>
    <t>定穎(下市)</t>
    <phoneticPr fontId="3" type="noConversion"/>
  </si>
  <si>
    <t>方土昶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</si>
  <si>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</si>
  <si>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</si>
  <si>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</si>
  <si>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</si>
  <si>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</si>
  <si>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</si>
  <si>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</si>
  <si>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</si>
  <si>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晶碩</t>
    <phoneticPr fontId="3" type="noConversion"/>
  </si>
  <si>
    <t>鋐寶科技</t>
    <phoneticPr fontId="3" type="noConversion"/>
  </si>
  <si>
    <t>鈺太</t>
    <phoneticPr fontId="3" type="noConversion"/>
  </si>
  <si>
    <t>應廣</t>
    <phoneticPr fontId="3" type="noConversion"/>
  </si>
  <si>
    <t>榮群</t>
    <phoneticPr fontId="3" type="noConversion"/>
  </si>
  <si>
    <t>安國</t>
    <phoneticPr fontId="3" type="noConversion"/>
  </si>
  <si>
    <t>洛碁</t>
    <phoneticPr fontId="3" type="noConversion"/>
  </si>
  <si>
    <t>白紗科</t>
    <phoneticPr fontId="3" type="noConversion"/>
  </si>
  <si>
    <t>可寧衛</t>
    <phoneticPr fontId="3" type="noConversion"/>
  </si>
  <si>
    <t>匯鑽科</t>
    <phoneticPr fontId="3" type="noConversion"/>
  </si>
  <si>
    <t>波力-KY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</si>
  <si>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</si>
  <si>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</si>
  <si>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</si>
  <si>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</si>
  <si>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</si>
  <si>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</si>
  <si>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關中</t>
    <phoneticPr fontId="3" type="noConversion"/>
  </si>
  <si>
    <t>同方友友-DR</t>
    <phoneticPr fontId="3" type="noConversion"/>
  </si>
  <si>
    <t>中聯資源</t>
    <phoneticPr fontId="3" type="noConversion"/>
  </si>
  <si>
    <t>百和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</si>
  <si>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</si>
  <si>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</si>
  <si>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</si>
  <si>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202310董監持股比例(%)</t>
  </si>
  <si>
    <t>東泥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</si>
  <si>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</si>
  <si>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</si>
  <si>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</si>
  <si>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</si>
  <si>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</si>
  <si>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</si>
  <si>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台達化</t>
    <phoneticPr fontId="3" type="noConversion"/>
  </si>
  <si>
    <t>國喬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</si>
  <si>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</si>
  <si>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</si>
  <si>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</si>
  <si>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</si>
  <si>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</si>
  <si>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</si>
  <si>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</si>
  <si>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</si>
  <si>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</si>
  <si>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宜進</t>
    <phoneticPr fontId="3" type="noConversion"/>
  </si>
  <si>
    <t>宏遠</t>
    <phoneticPr fontId="3" type="noConversion"/>
  </si>
  <si>
    <t>昶和</t>
    <phoneticPr fontId="3" type="noConversion"/>
  </si>
  <si>
    <t>台南</t>
    <phoneticPr fontId="3" type="noConversion"/>
  </si>
  <si>
    <t>利奇</t>
    <phoneticPr fontId="3" type="noConversion"/>
  </si>
  <si>
    <t>高林股</t>
    <phoneticPr fontId="3" type="noConversion"/>
  </si>
  <si>
    <t>正峰</t>
    <phoneticPr fontId="3" type="noConversion"/>
  </si>
  <si>
    <t>華電</t>
    <phoneticPr fontId="3" type="noConversion"/>
  </si>
  <si>
    <t>億泰</t>
    <phoneticPr fontId="3" type="noConversion"/>
  </si>
  <si>
    <t>興農</t>
    <phoneticPr fontId="3" type="noConversion"/>
  </si>
  <si>
    <t>花仙子</t>
    <phoneticPr fontId="3" type="noConversion"/>
  </si>
  <si>
    <t>美吾華</t>
    <phoneticPr fontId="3" type="noConversion"/>
  </si>
  <si>
    <t>台蠟</t>
    <phoneticPr fontId="3" type="noConversion"/>
  </si>
  <si>
    <t>勝一</t>
    <phoneticPr fontId="3" type="noConversion"/>
  </si>
  <si>
    <t>訊聯</t>
    <phoneticPr fontId="3" type="noConversion"/>
  </si>
  <si>
    <t>寶徠</t>
    <phoneticPr fontId="3" type="noConversion"/>
  </si>
  <si>
    <t>士紙</t>
    <phoneticPr fontId="3" type="noConversion"/>
  </si>
  <si>
    <t>美亞</t>
    <phoneticPr fontId="3" type="noConversion"/>
  </si>
  <si>
    <t>聚亨</t>
    <phoneticPr fontId="3" type="noConversion"/>
  </si>
  <si>
    <t>允強</t>
    <phoneticPr fontId="3" type="noConversion"/>
  </si>
  <si>
    <t>嘉鋼</t>
    <phoneticPr fontId="3" type="noConversion"/>
  </si>
  <si>
    <t>正新</t>
    <phoneticPr fontId="3" type="noConversion"/>
  </si>
  <si>
    <t>長榮鋼</t>
    <phoneticPr fontId="3" type="noConversion"/>
  </si>
  <si>
    <t>百達-KY</t>
    <phoneticPr fontId="3" type="noConversion"/>
  </si>
  <si>
    <t>華通</t>
    <phoneticPr fontId="3" type="noConversion"/>
  </si>
  <si>
    <t>敬鵬</t>
    <phoneticPr fontId="3" type="noConversion"/>
  </si>
  <si>
    <t>威盛</t>
    <phoneticPr fontId="3" type="noConversion"/>
  </si>
  <si>
    <t>友通</t>
    <phoneticPr fontId="3" type="noConversion"/>
  </si>
  <si>
    <t>國碩</t>
    <phoneticPr fontId="3" type="noConversion"/>
  </si>
  <si>
    <t>銘旺科</t>
    <phoneticPr fontId="3" type="noConversion"/>
  </si>
  <si>
    <t>聯發科</t>
    <phoneticPr fontId="3" type="noConversion"/>
  </si>
  <si>
    <t>可成</t>
    <phoneticPr fontId="3" type="noConversion"/>
  </si>
  <si>
    <t>普安</t>
    <phoneticPr fontId="3" type="noConversion"/>
  </si>
  <si>
    <t>國產</t>
    <phoneticPr fontId="3" type="noConversion"/>
  </si>
  <si>
    <t>中航</t>
    <phoneticPr fontId="3" type="noConversion"/>
  </si>
  <si>
    <t>慧洋-KY</t>
    <phoneticPr fontId="3" type="noConversion"/>
  </si>
  <si>
    <t>第一店</t>
    <phoneticPr fontId="3" type="noConversion"/>
  </si>
  <si>
    <t>雲品</t>
    <phoneticPr fontId="3" type="noConversion"/>
  </si>
  <si>
    <t>豆府</t>
    <phoneticPr fontId="3" type="noConversion"/>
  </si>
  <si>
    <t>京城銀</t>
    <phoneticPr fontId="3" type="noConversion"/>
  </si>
  <si>
    <t>華票</t>
    <phoneticPr fontId="3" type="noConversion"/>
  </si>
  <si>
    <t>中再保</t>
    <phoneticPr fontId="3" type="noConversion"/>
  </si>
  <si>
    <t>第一保</t>
    <phoneticPr fontId="3" type="noConversion"/>
  </si>
  <si>
    <t>元大金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</si>
  <si>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</si>
  <si>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</si>
  <si>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</si>
  <si>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威強電</t>
    <phoneticPr fontId="3" type="noConversion"/>
  </si>
  <si>
    <t>德律</t>
    <phoneticPr fontId="3" type="noConversion"/>
  </si>
  <si>
    <t>全域</t>
    <phoneticPr fontId="3" type="noConversion"/>
  </si>
  <si>
    <t>億杰</t>
    <phoneticPr fontId="3" type="noConversion"/>
  </si>
  <si>
    <t>亞信</t>
    <phoneticPr fontId="3" type="noConversion"/>
  </si>
  <si>
    <t>景碩</t>
    <phoneticPr fontId="3" type="noConversion"/>
  </si>
  <si>
    <t>三顧</t>
    <phoneticPr fontId="3" type="noConversion"/>
  </si>
  <si>
    <t>光環</t>
    <phoneticPr fontId="3" type="noConversion"/>
  </si>
  <si>
    <t>台星科</t>
    <phoneticPr fontId="3" type="noConversion"/>
  </si>
  <si>
    <t>宜特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</si>
  <si>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</si>
  <si>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</si>
  <si>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</si>
  <si>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</si>
  <si>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</si>
  <si>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</si>
  <si>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</si>
  <si>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台興</t>
    <phoneticPr fontId="3" type="noConversion"/>
  </si>
  <si>
    <t>榮創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</si>
  <si>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</si>
  <si>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</si>
  <si>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</si>
  <si>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</si>
  <si>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先益</t>
    <phoneticPr fontId="3" type="noConversion"/>
  </si>
  <si>
    <t>台勝科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</si>
  <si>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</si>
  <si>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</si>
  <si>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</si>
  <si>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</si>
  <si>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三一東林</t>
    <phoneticPr fontId="3" type="noConversion"/>
  </si>
  <si>
    <t>地心引力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</si>
  <si>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</si>
  <si>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</si>
  <si>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</si>
  <si>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日月光投控</t>
    <phoneticPr fontId="3" type="noConversion"/>
  </si>
  <si>
    <t>東洋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</si>
  <si>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</si>
  <si>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</si>
  <si>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</si>
  <si>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亞諾法</t>
    <phoneticPr fontId="3" type="noConversion"/>
  </si>
  <si>
    <t>龍燈-KY(下市)</t>
    <phoneticPr fontId="3" type="noConversion"/>
  </si>
  <si>
    <t>太景*-KY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</si>
  <si>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</si>
  <si>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</si>
  <si>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</si>
  <si>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</si>
  <si>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</si>
  <si>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金雨</t>
    <phoneticPr fontId="3" type="noConversion"/>
  </si>
  <si>
    <t>穎漢</t>
    <phoneticPr fontId="3" type="noConversion"/>
  </si>
  <si>
    <t>永純</t>
    <phoneticPr fontId="3" type="noConversion"/>
  </si>
  <si>
    <t>永捷</t>
    <phoneticPr fontId="3" type="noConversion"/>
  </si>
  <si>
    <t>國精化</t>
    <phoneticPr fontId="3" type="noConversion"/>
  </si>
  <si>
    <t>泰博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</si>
  <si>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</si>
  <si>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</si>
  <si>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</si>
  <si>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</si>
  <si>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日成-KY</t>
    <phoneticPr fontId="3" type="noConversion"/>
  </si>
  <si>
    <t>德英</t>
    <phoneticPr fontId="3" type="noConversion"/>
  </si>
  <si>
    <t>致伸</t>
    <phoneticPr fontId="3" type="noConversion"/>
  </si>
  <si>
    <t>亞電</t>
    <phoneticPr fontId="3" type="noConversion"/>
  </si>
  <si>
    <t>兆遠(下櫃)</t>
  </si>
  <si>
    <t>IET-KY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</si>
  <si>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</si>
  <si>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</si>
  <si>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</si>
  <si>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</si>
  <si>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</si>
  <si>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</si>
  <si>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尚凡</t>
    <phoneticPr fontId="3" type="noConversion"/>
  </si>
  <si>
    <t>大峽谷-KY(下櫃)</t>
  </si>
  <si>
    <t>大峽谷-KY(下櫃)</t>
    <phoneticPr fontId="3" type="noConversion"/>
  </si>
  <si>
    <t>jpp-KY</t>
    <phoneticPr fontId="3" type="noConversion"/>
  </si>
  <si>
    <t>邑昇</t>
    <phoneticPr fontId="3" type="noConversion"/>
  </si>
  <si>
    <t>世界</t>
    <phoneticPr fontId="3" type="noConversion"/>
  </si>
  <si>
    <t>系通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</si>
  <si>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</si>
  <si>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</si>
  <si>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</si>
  <si>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工信</t>
    <phoneticPr fontId="3" type="noConversion"/>
  </si>
  <si>
    <t>遠雄</t>
    <phoneticPr fontId="3" type="noConversion"/>
  </si>
  <si>
    <t>長虹</t>
    <phoneticPr fontId="3" type="noConversion"/>
  </si>
  <si>
    <t>中菲行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</si>
  <si>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</si>
  <si>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</si>
  <si>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</si>
  <si>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</si>
  <si>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迎廣</t>
    <phoneticPr fontId="3" type="noConversion"/>
  </si>
  <si>
    <t>擎邦</t>
    <phoneticPr fontId="3" type="noConversion"/>
  </si>
  <si>
    <t>茂達</t>
    <phoneticPr fontId="3" type="noConversion"/>
  </si>
  <si>
    <t>頎邦</t>
    <phoneticPr fontId="3" type="noConversion"/>
  </si>
  <si>
    <t>鈞寶</t>
    <phoneticPr fontId="3" type="noConversion"/>
  </si>
  <si>
    <t>久正</t>
    <phoneticPr fontId="3" type="noConversion"/>
  </si>
  <si>
    <t>橘子</t>
    <phoneticPr fontId="3" type="noConversion"/>
  </si>
  <si>
    <t>中探針</t>
    <phoneticPr fontId="3" type="noConversion"/>
  </si>
  <si>
    <t>天瀚</t>
    <phoneticPr fontId="3" type="noConversion"/>
  </si>
  <si>
    <t>研通</t>
    <phoneticPr fontId="3" type="noConversion"/>
  </si>
  <si>
    <t>系微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</si>
  <si>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</si>
  <si>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</si>
  <si>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</si>
  <si>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</si>
  <si>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啟碁</t>
    <phoneticPr fontId="3" type="noConversion"/>
  </si>
  <si>
    <t>易發</t>
    <phoneticPr fontId="3" type="noConversion"/>
  </si>
  <si>
    <t>迅得</t>
    <phoneticPr fontId="3" type="noConversion"/>
  </si>
  <si>
    <t>互動</t>
    <phoneticPr fontId="3" type="noConversion"/>
  </si>
  <si>
    <t>台塑化</t>
    <phoneticPr fontId="3" type="noConversion"/>
  </si>
  <si>
    <t>長科*</t>
    <phoneticPr fontId="3" type="noConversion"/>
  </si>
  <si>
    <t>是方</t>
    <phoneticPr fontId="3" type="noConversion"/>
  </si>
  <si>
    <t>逸達</t>
    <phoneticPr fontId="3" type="noConversion"/>
  </si>
  <si>
    <t>展匯科(下櫃)</t>
    <phoneticPr fontId="3" type="noConversion"/>
  </si>
  <si>
    <t>慧智</t>
    <phoneticPr fontId="3" type="noConversion"/>
  </si>
  <si>
    <t>泰金-KY</t>
    <phoneticPr fontId="3" type="noConversion"/>
  </si>
  <si>
    <t>威健生技</t>
    <phoneticPr fontId="3" type="noConversion"/>
  </si>
  <si>
    <t>鑫創電子</t>
    <phoneticPr fontId="3" type="noConversion"/>
  </si>
  <si>
    <t>雍智科技</t>
    <phoneticPr fontId="3" type="noConversion"/>
  </si>
  <si>
    <t>昇佳電子</t>
    <phoneticPr fontId="3" type="noConversion"/>
  </si>
  <si>
    <t>叡揚</t>
    <phoneticPr fontId="3" type="noConversion"/>
  </si>
  <si>
    <t>邑錡</t>
    <phoneticPr fontId="3" type="noConversion"/>
  </si>
  <si>
    <t>廣積</t>
    <phoneticPr fontId="3" type="noConversion"/>
  </si>
  <si>
    <t>鉅橡</t>
    <phoneticPr fontId="3" type="noConversion"/>
  </si>
  <si>
    <t>印鉐</t>
    <phoneticPr fontId="3" type="noConversion"/>
  </si>
  <si>
    <t>品安</t>
    <phoneticPr fontId="3" type="noConversion"/>
  </si>
  <si>
    <t>振樺電</t>
    <phoneticPr fontId="3" type="noConversion"/>
  </si>
  <si>
    <t>博智</t>
    <phoneticPr fontId="3" type="noConversion"/>
  </si>
  <si>
    <t>冠好</t>
    <phoneticPr fontId="3" type="noConversion"/>
  </si>
  <si>
    <t>明揚</t>
    <phoneticPr fontId="3" type="noConversion"/>
  </si>
  <si>
    <t>明安</t>
    <phoneticPr fontId="3" type="noConversion"/>
  </si>
  <si>
    <t>美德醫療-DR</t>
    <phoneticPr fontId="3" type="noConversion"/>
  </si>
  <si>
    <t>泰聚亨-DR</t>
    <phoneticPr fontId="3" type="noConversion"/>
  </si>
  <si>
    <t>巨騰-DR</t>
    <phoneticPr fontId="3" type="noConversion"/>
  </si>
  <si>
    <t>康那香</t>
    <phoneticPr fontId="3" type="noConversion"/>
  </si>
  <si>
    <t>福興</t>
    <phoneticPr fontId="3" type="noConversion"/>
  </si>
  <si>
    <t>全國</t>
    <phoneticPr fontId="3" type="noConversion"/>
  </si>
  <si>
    <t>裕融</t>
    <phoneticPr fontId="3" type="noConversion"/>
  </si>
  <si>
    <t>萬國通</t>
    <phoneticPr fontId="3" type="noConversion"/>
  </si>
  <si>
    <t>佳龍</t>
    <phoneticPr fontId="3" type="noConversion"/>
  </si>
  <si>
    <t>20231106買賣超合計</t>
  </si>
  <si>
    <t>20231106收盤價</t>
  </si>
  <si>
    <t>20231106外資買賣超</t>
  </si>
  <si>
    <t>20231106投信買賣超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</si>
  <si>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</si>
  <si>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</si>
  <si>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</si>
  <si>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</si>
  <si>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</si>
  <si>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</si>
  <si>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</si>
  <si>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</si>
  <si>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</si>
  <si>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</si>
  <si>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</si>
  <si>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</si>
  <si>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</si>
  <si>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</si>
  <si>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</si>
  <si>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</si>
  <si>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</si>
  <si>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</si>
  <si>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</si>
  <si>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</si>
  <si>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</si>
  <si>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</si>
  <si>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</si>
  <si>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</si>
  <si>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</si>
  <si>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</si>
  <si>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</si>
  <si>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</si>
  <si>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</si>
  <si>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</si>
  <si>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</si>
  <si>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</si>
  <si>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勤益控</t>
    <phoneticPr fontId="3" type="noConversion"/>
  </si>
  <si>
    <t>南紡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</si>
  <si>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</si>
  <si>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</si>
  <si>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</si>
  <si>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</si>
  <si>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</si>
  <si>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</si>
  <si>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</si>
  <si>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</si>
  <si>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</si>
  <si>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</si>
  <si>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</si>
  <si>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</si>
  <si>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</si>
  <si>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</si>
  <si>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</si>
  <si>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</si>
  <si>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</si>
  <si>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</si>
  <si>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</si>
  <si>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</si>
  <si>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</si>
  <si>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</si>
  <si>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</si>
  <si>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</si>
  <si>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</si>
  <si>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</si>
  <si>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</si>
  <si>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</si>
  <si>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</si>
  <si>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</si>
  <si>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</si>
  <si>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</si>
  <si>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</si>
  <si>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</si>
  <si>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</si>
  <si>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</si>
  <si>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</si>
  <si>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</si>
  <si>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合機</t>
    <phoneticPr fontId="3" type="noConversion"/>
  </si>
  <si>
    <t>和益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</si>
  <si>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</si>
  <si>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</si>
  <si>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</si>
  <si>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</si>
  <si>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</si>
  <si>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</si>
  <si>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</si>
  <si>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</si>
  <si>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</si>
  <si>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</si>
  <si>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</si>
  <si>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</si>
  <si>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</si>
  <si>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</si>
  <si>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</si>
  <si>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</si>
  <si>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</si>
  <si>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</si>
  <si>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</si>
  <si>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</si>
  <si>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</si>
  <si>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</si>
  <si>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</si>
  <si>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</si>
  <si>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</si>
  <si>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</si>
  <si>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</si>
  <si>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豐興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</si>
  <si>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</si>
  <si>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</si>
  <si>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</si>
  <si>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</si>
  <si>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</si>
  <si>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</si>
  <si>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</si>
  <si>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</si>
  <si>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</si>
  <si>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</si>
  <si>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</si>
  <si>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</si>
  <si>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</si>
  <si>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</si>
  <si>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</si>
  <si>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</si>
  <si>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</si>
  <si>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</si>
  <si>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</si>
  <si>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</si>
  <si>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</si>
  <si>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</si>
  <si>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</si>
  <si>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</si>
  <si>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</si>
  <si>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</si>
  <si>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</si>
  <si>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</si>
  <si>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</si>
  <si>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</si>
  <si>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</si>
  <si>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</si>
  <si>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</si>
  <si>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</si>
  <si>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</si>
  <si>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</si>
  <si>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</si>
  <si>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</si>
  <si>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</si>
  <si>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</si>
  <si>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</si>
  <si>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</si>
  <si>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</si>
  <si>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</si>
  <si>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</si>
  <si>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</si>
  <si>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</si>
  <si>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</si>
  <si>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</si>
  <si>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</si>
  <si>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</si>
  <si>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</si>
  <si>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</si>
  <si>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</si>
  <si>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</si>
  <si>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漢唐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</si>
  <si>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</si>
  <si>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</si>
  <si>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</si>
  <si>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</si>
  <si>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</si>
  <si>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</si>
  <si>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</si>
  <si>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</si>
  <si>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</si>
  <si>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</si>
  <si>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</si>
  <si>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</si>
  <si>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</si>
  <si>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</si>
  <si>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</si>
  <si>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</si>
  <si>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</si>
  <si>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</si>
  <si>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</si>
  <si>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</si>
  <si>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</si>
  <si>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</si>
  <si>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</si>
  <si>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</si>
  <si>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</si>
  <si>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</si>
  <si>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</si>
  <si>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</si>
  <si>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</si>
  <si>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</si>
  <si>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</si>
  <si>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</si>
  <si>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</si>
  <si>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</si>
  <si>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</si>
  <si>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</si>
  <si>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</si>
  <si>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</si>
  <si>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</si>
  <si>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</si>
  <si>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</si>
  <si>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</si>
  <si>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</si>
  <si>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</si>
  <si>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</si>
  <si>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</si>
  <si>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</si>
  <si>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</si>
  <si>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</si>
  <si>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</si>
  <si>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</si>
  <si>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</si>
  <si>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</si>
  <si>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</si>
  <si>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</si>
  <si>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</si>
  <si>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</si>
  <si>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</si>
  <si>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</si>
  <si>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山富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</si>
  <si>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</si>
  <si>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</si>
  <si>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</si>
  <si>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</si>
  <si>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</si>
  <si>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</si>
  <si>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</si>
  <si>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</si>
  <si>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</si>
  <si>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高林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</si>
  <si>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</si>
  <si>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</si>
  <si>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</si>
  <si>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</si>
  <si>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</si>
  <si>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</si>
  <si>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</si>
  <si>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</si>
  <si>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</si>
  <si>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</si>
  <si>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</si>
  <si>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</si>
  <si>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</si>
  <si>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</si>
  <si>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</si>
  <si>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</si>
  <si>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</si>
  <si>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</si>
  <si>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</si>
  <si>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</si>
  <si>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</si>
  <si>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</si>
  <si>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</si>
  <si>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</si>
  <si>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</si>
  <si>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</si>
  <si>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</si>
  <si>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</si>
  <si>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</si>
  <si>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</si>
  <si>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</si>
  <si>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</si>
  <si>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</si>
  <si>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</si>
  <si>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</si>
  <si>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</si>
  <si>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</si>
  <si>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</si>
  <si>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</si>
  <si>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</si>
  <si>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</si>
  <si>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</si>
  <si>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</si>
  <si>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</si>
  <si>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</si>
  <si>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</si>
  <si>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</si>
  <si>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</si>
  <si>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</si>
  <si>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</si>
  <si>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</si>
  <si>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</si>
  <si>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</si>
  <si>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</si>
  <si>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</si>
  <si>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</si>
  <si>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</si>
  <si>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</si>
  <si>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</si>
  <si>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</si>
  <si>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</si>
  <si>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</si>
  <si>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</si>
  <si>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</si>
  <si>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</si>
  <si>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</si>
  <si>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</si>
  <si>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</si>
  <si>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</si>
  <si>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新日興</t>
    <phoneticPr fontId="3" type="noConversion"/>
  </si>
  <si>
    <t>明泰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</si>
  <si>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</si>
  <si>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</si>
  <si>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</si>
  <si>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</si>
  <si>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</si>
  <si>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</si>
  <si>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</si>
  <si>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</si>
  <si>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</si>
  <si>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</si>
  <si>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昇達科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</si>
  <si>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</si>
  <si>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</si>
  <si>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</si>
  <si>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</si>
  <si>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</si>
  <si>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</si>
  <si>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</si>
  <si>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</si>
  <si>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</si>
  <si>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晶彩科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</si>
  <si>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</si>
  <si>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</si>
  <si>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</si>
  <si>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</si>
  <si>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谷崧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</si>
  <si>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</si>
  <si>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</si>
  <si>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</si>
  <si>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</si>
  <si>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</si>
  <si>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</si>
  <si>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</si>
  <si>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</si>
  <si>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</si>
  <si>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</si>
  <si>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</si>
  <si>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</si>
  <si>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</si>
  <si>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</si>
  <si>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</si>
  <si>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</si>
  <si>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</si>
  <si>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</si>
  <si>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</si>
  <si>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</si>
  <si>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佳醫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</si>
  <si>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</si>
  <si>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</si>
  <si>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</si>
  <si>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</si>
  <si>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</si>
  <si>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</si>
  <si>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</si>
  <si>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</si>
  <si>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</si>
  <si>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</si>
  <si>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</si>
  <si>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</si>
  <si>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</si>
  <si>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</si>
  <si>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</si>
  <si>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</si>
  <si>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</si>
  <si>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</si>
  <si>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</si>
  <si>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</si>
  <si>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</si>
  <si>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</si>
  <si>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</si>
  <si>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</si>
  <si>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</si>
  <si>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</si>
  <si>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</si>
  <si>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</si>
  <si>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</si>
  <si>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</si>
  <si>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</si>
  <si>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</si>
  <si>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</si>
  <si>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</si>
  <si>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</si>
  <si>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</si>
  <si>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</si>
  <si>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</si>
  <si>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</si>
  <si>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</si>
  <si>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</si>
  <si>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</si>
  <si>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</si>
  <si>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</si>
  <si>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</si>
  <si>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</si>
  <si>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</si>
  <si>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</si>
  <si>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</si>
  <si>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</si>
  <si>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</si>
  <si>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</si>
  <si>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</si>
  <si>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</si>
  <si>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</si>
  <si>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</si>
  <si>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</si>
  <si>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富宇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</si>
  <si>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</si>
  <si>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</si>
  <si>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</si>
  <si>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</si>
  <si>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</si>
  <si>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</si>
  <si>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</si>
  <si>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</si>
  <si>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</si>
  <si>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</si>
  <si>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</si>
  <si>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</si>
  <si>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</si>
  <si>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</si>
  <si>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</si>
  <si>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</si>
  <si>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</si>
  <si>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</si>
  <si>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環宇-KY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</si>
  <si>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</si>
  <si>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</si>
  <si>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</si>
  <si>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</si>
  <si>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</si>
  <si>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</si>
  <si>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</si>
  <si>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</si>
  <si>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</si>
  <si>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</si>
  <si>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</si>
  <si>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</si>
  <si>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</si>
  <si>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</si>
  <si>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</si>
  <si>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太欣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</si>
  <si>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</si>
  <si>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</si>
  <si>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</si>
  <si>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</si>
  <si>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</si>
  <si>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</si>
  <si>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</si>
  <si>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</si>
  <si>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</si>
  <si>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</si>
  <si>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</si>
  <si>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新門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</si>
  <si>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</si>
  <si>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</si>
  <si>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</si>
  <si>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</si>
  <si>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</si>
  <si>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</si>
  <si>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</si>
  <si>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</si>
  <si>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</si>
  <si>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</si>
  <si>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</si>
  <si>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</si>
  <si>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</si>
  <si>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</si>
  <si>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</si>
  <si>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</si>
  <si>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</si>
  <si>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</si>
  <si>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</si>
  <si>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</si>
  <si>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</si>
  <si>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</si>
  <si>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</si>
  <si>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</si>
  <si>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</si>
  <si>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</si>
  <si>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</si>
  <si>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</si>
  <si>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</si>
  <si>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</si>
  <si>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</si>
  <si>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</si>
  <si>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</si>
  <si>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</si>
  <si>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</si>
  <si>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</si>
  <si>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</si>
  <si>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</si>
  <si>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</si>
  <si>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</si>
  <si>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</si>
  <si>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</si>
  <si>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</si>
  <si>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</si>
  <si>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振曜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</si>
  <si>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</si>
  <si>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</si>
  <si>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</si>
  <si>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</si>
  <si>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</si>
  <si>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</si>
  <si>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</si>
  <si>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</si>
  <si>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</si>
  <si>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</si>
  <si>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</si>
  <si>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</si>
  <si>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</si>
  <si>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</si>
  <si>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</si>
  <si>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</si>
  <si>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</si>
  <si>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</si>
  <si>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</si>
  <si>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</si>
  <si>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</si>
  <si>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</si>
  <si>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</si>
  <si>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</si>
  <si>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</si>
  <si>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</si>
  <si>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</si>
  <si>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</si>
  <si>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</si>
  <si>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</si>
  <si>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</si>
  <si>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</si>
  <si>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</si>
  <si>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</si>
  <si>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</si>
  <si>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</si>
  <si>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</si>
  <si>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百徽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</si>
  <si>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</si>
  <si>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</si>
  <si>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</si>
  <si>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</si>
  <si>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</si>
  <si>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</si>
  <si>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</si>
  <si>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</si>
  <si>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</si>
  <si>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</si>
  <si>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</si>
  <si>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</si>
  <si>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</si>
  <si>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</si>
  <si>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</si>
  <si>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</si>
  <si>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</si>
  <si>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</si>
  <si>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</si>
  <si>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</si>
  <si>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</si>
  <si>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</si>
  <si>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</si>
  <si>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</si>
  <si>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</si>
  <si>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</si>
  <si>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</si>
  <si>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</si>
  <si>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</si>
  <si>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</si>
  <si>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</si>
  <si>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</si>
  <si>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</si>
  <si>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</si>
  <si>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</si>
  <si>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</si>
  <si>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</si>
  <si>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</si>
  <si>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</si>
  <si>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</si>
  <si>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</si>
  <si>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</si>
  <si>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</si>
  <si>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</si>
  <si>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</si>
  <si>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</si>
  <si>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</si>
  <si>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</si>
  <si>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</si>
  <si>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</si>
  <si>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</si>
  <si>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</si>
  <si>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</si>
  <si>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</si>
  <si>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</si>
  <si>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</si>
  <si>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</si>
  <si>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</si>
  <si>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</si>
  <si>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</si>
  <si>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</si>
  <si>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</si>
  <si>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</si>
  <si>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</si>
  <si>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</si>
  <si>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</si>
  <si>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</si>
  <si>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</si>
  <si>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</si>
  <si>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</si>
  <si>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</si>
  <si>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</si>
  <si>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</si>
  <si>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</si>
  <si>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</si>
  <si>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</si>
  <si>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</si>
  <si>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</si>
  <si>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</si>
  <si>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</si>
  <si>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</si>
  <si>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</si>
  <si>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</si>
  <si>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東捷</t>
    <phoneticPr fontId="3" type="noConversion"/>
  </si>
  <si>
    <t>全達</t>
    <phoneticPr fontId="3" type="noConversion"/>
  </si>
  <si>
    <t>瑞穎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</si>
  <si>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</si>
  <si>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</si>
  <si>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</si>
  <si>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</si>
  <si>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</si>
  <si>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</si>
  <si>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越峰</t>
    <phoneticPr fontId="3" type="noConversion"/>
  </si>
  <si>
    <t>正淩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</si>
  <si>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</si>
  <si>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</si>
  <si>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</si>
  <si>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</si>
  <si>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</si>
  <si>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</si>
  <si>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</si>
  <si>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</si>
  <si>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</si>
  <si>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</si>
  <si>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</si>
  <si>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</si>
  <si>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</si>
  <si>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</si>
  <si>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</si>
  <si>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</si>
  <si>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</si>
  <si>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</si>
  <si>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</si>
  <si>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</si>
  <si>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</si>
  <si>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</si>
  <si>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</si>
  <si>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</si>
  <si>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</si>
  <si>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</si>
  <si>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</si>
  <si>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</si>
  <si>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</si>
  <si>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</si>
  <si>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</si>
  <si>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</si>
  <si>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</si>
  <si>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</si>
  <si>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</si>
  <si>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</si>
  <si>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</si>
  <si>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</si>
  <si>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</si>
  <si>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</si>
  <si>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</si>
  <si>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</si>
  <si>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</si>
  <si>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</si>
  <si>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</si>
  <si>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</si>
  <si>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</si>
  <si>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</si>
  <si>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</si>
  <si>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</si>
  <si>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</si>
  <si>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</si>
  <si>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特藝-DR(下櫃)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</si>
  <si>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</si>
  <si>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</si>
  <si>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</si>
  <si>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</si>
  <si>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</si>
  <si>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</si>
  <si>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</si>
  <si>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</si>
  <si>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</si>
  <si>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</si>
  <si>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</si>
  <si>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</si>
  <si>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</si>
  <si>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</si>
  <si>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</si>
  <si>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新麗</t>
    <phoneticPr fontId="3" type="noConversion"/>
  </si>
  <si>
    <t>世紀鋼</t>
    <phoneticPr fontId="3" type="noConversion"/>
  </si>
  <si>
    <t>有益</t>
    <phoneticPr fontId="3" type="noConversion"/>
  </si>
  <si>
    <t>20231107買賣超合計</t>
  </si>
  <si>
    <t>20231107收盤價</t>
  </si>
  <si>
    <t>東明-KY</t>
    <phoneticPr fontId="3" type="noConversion"/>
  </si>
  <si>
    <t>20231107外資買賣超</t>
  </si>
  <si>
    <t>20231107投信買賣超</t>
  </si>
  <si>
    <t>AMAX-KY</t>
  </si>
  <si>
    <t>新紡</t>
    <phoneticPr fontId="3" type="noConversion"/>
  </si>
  <si>
    <t>弘裕</t>
    <phoneticPr fontId="3" type="noConversion"/>
  </si>
  <si>
    <t>日馳</t>
    <phoneticPr fontId="3" type="noConversion"/>
  </si>
  <si>
    <t>中化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</si>
  <si>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</si>
  <si>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</si>
  <si>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</si>
  <si>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泰豐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</si>
  <si>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</si>
  <si>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</si>
  <si>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</si>
  <si>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精英</t>
    <phoneticPr fontId="3" type="noConversion"/>
  </si>
  <si>
    <t>大同</t>
    <phoneticPr fontId="3" type="noConversion"/>
  </si>
  <si>
    <t>友達</t>
    <phoneticPr fontId="3" type="noConversion"/>
  </si>
  <si>
    <t>統懋</t>
    <phoneticPr fontId="3" type="noConversion"/>
  </si>
  <si>
    <t>大毅</t>
    <phoneticPr fontId="3" type="noConversion"/>
  </si>
  <si>
    <t>宏璟</t>
    <phoneticPr fontId="3" type="noConversion"/>
  </si>
  <si>
    <t>宏盛</t>
    <phoneticPr fontId="3" type="noConversion"/>
  </si>
  <si>
    <t>安泰銀</t>
    <phoneticPr fontId="3" type="noConversion"/>
  </si>
  <si>
    <t>新產</t>
    <phoneticPr fontId="3" type="noConversion"/>
  </si>
  <si>
    <t>網龍</t>
    <phoneticPr fontId="3" type="noConversion"/>
  </si>
  <si>
    <t>景岳</t>
    <phoneticPr fontId="3" type="noConversion"/>
  </si>
  <si>
    <t>緯創</t>
    <phoneticPr fontId="3" type="noConversion"/>
  </si>
  <si>
    <t>斐成</t>
    <phoneticPr fontId="3" type="noConversion"/>
  </si>
  <si>
    <t>聯一光</t>
    <phoneticPr fontId="3" type="noConversion"/>
  </si>
  <si>
    <t>維熹</t>
    <phoneticPr fontId="3" type="noConversion"/>
  </si>
  <si>
    <t>位速</t>
    <phoneticPr fontId="3" type="noConversion"/>
  </si>
  <si>
    <t>逸昌</t>
    <phoneticPr fontId="3" type="noConversion"/>
  </si>
  <si>
    <t>新晶投控</t>
    <phoneticPr fontId="3" type="noConversion"/>
  </si>
  <si>
    <t>邦特</t>
    <phoneticPr fontId="3" type="noConversion"/>
  </si>
  <si>
    <t>旭富</t>
    <phoneticPr fontId="3" type="noConversion"/>
  </si>
  <si>
    <t>冠星-KY</t>
    <phoneticPr fontId="3" type="noConversion"/>
  </si>
  <si>
    <t>台聯電</t>
    <phoneticPr fontId="3" type="noConversion"/>
  </si>
  <si>
    <t>禾聯碩</t>
    <phoneticPr fontId="3" type="noConversion"/>
  </si>
  <si>
    <t>寶島科</t>
    <phoneticPr fontId="3" type="noConversion"/>
  </si>
  <si>
    <t>國眾</t>
    <phoneticPr fontId="3" type="noConversion"/>
  </si>
  <si>
    <t>陸海</t>
    <phoneticPr fontId="3" type="noConversion"/>
  </si>
  <si>
    <t>百一</t>
    <phoneticPr fontId="3" type="noConversion"/>
  </si>
  <si>
    <t>統振</t>
    <phoneticPr fontId="3" type="noConversion"/>
  </si>
  <si>
    <t>驊訊</t>
    <phoneticPr fontId="3" type="noConversion"/>
  </si>
  <si>
    <t>悅城</t>
    <phoneticPr fontId="3" type="noConversion"/>
  </si>
  <si>
    <t>藥華藥</t>
    <phoneticPr fontId="3" type="noConversion"/>
  </si>
  <si>
    <t>泰福-KY</t>
    <phoneticPr fontId="3" type="noConversion"/>
  </si>
  <si>
    <t>晶采</t>
    <phoneticPr fontId="3" type="noConversion"/>
  </si>
  <si>
    <t>常珵</t>
    <phoneticPr fontId="3" type="noConversion"/>
  </si>
  <si>
    <t>華東</t>
    <phoneticPr fontId="3" type="noConversion"/>
  </si>
  <si>
    <t>精星</t>
    <phoneticPr fontId="3" type="noConversion"/>
  </si>
  <si>
    <t>盛弘</t>
    <phoneticPr fontId="3" type="noConversion"/>
  </si>
  <si>
    <t>欣雄</t>
    <phoneticPr fontId="3" type="noConversion"/>
  </si>
  <si>
    <t>時報</t>
    <phoneticPr fontId="3" type="noConversion"/>
  </si>
  <si>
    <t>統一實</t>
    <phoneticPr fontId="3" type="noConversion"/>
  </si>
  <si>
    <t>邁達康</t>
    <phoneticPr fontId="3" type="noConversion"/>
  </si>
  <si>
    <t>20231108買賣超合計</t>
  </si>
  <si>
    <t>20231108收盤價</t>
  </si>
  <si>
    <t>20231108外資買賣超</t>
  </si>
  <si>
    <t>20231108投信買賣超</t>
  </si>
  <si>
    <t>富世達</t>
  </si>
  <si>
    <t>宸曜</t>
  </si>
  <si>
    <t>20231109買賣超合計</t>
  </si>
  <si>
    <t>20231109收盤價</t>
  </si>
  <si>
    <t>20231109外資買賣超</t>
  </si>
  <si>
    <t>20231109投信買賣超</t>
  </si>
  <si>
    <t>味王</t>
    <phoneticPr fontId="3" type="noConversion"/>
  </si>
  <si>
    <t>大成</t>
    <phoneticPr fontId="3" type="noConversion"/>
  </si>
  <si>
    <t>華城</t>
    <phoneticPr fontId="3" type="noConversion"/>
  </si>
  <si>
    <t>大億</t>
    <phoneticPr fontId="3" type="noConversion"/>
  </si>
  <si>
    <t>祺驊</t>
    <phoneticPr fontId="3" type="noConversion"/>
  </si>
  <si>
    <t>第一銅</t>
    <phoneticPr fontId="3" type="noConversion"/>
  </si>
  <si>
    <t>春源</t>
    <phoneticPr fontId="3" type="noConversion"/>
  </si>
  <si>
    <t>國際中橡</t>
    <phoneticPr fontId="3" type="noConversion"/>
  </si>
  <si>
    <t>友訊</t>
    <phoneticPr fontId="3" type="noConversion"/>
  </si>
  <si>
    <t>英業達</t>
    <phoneticPr fontId="3" type="noConversion"/>
  </si>
  <si>
    <t>建通</t>
    <phoneticPr fontId="3" type="noConversion"/>
  </si>
  <si>
    <t>光群雷</t>
    <phoneticPr fontId="3" type="noConversion"/>
  </si>
  <si>
    <t>太子</t>
    <phoneticPr fontId="3" type="noConversion"/>
  </si>
  <si>
    <t>東森</t>
    <phoneticPr fontId="3" type="noConversion"/>
  </si>
  <si>
    <t>萬海</t>
    <phoneticPr fontId="3" type="noConversion"/>
  </si>
  <si>
    <t>五福</t>
    <phoneticPr fontId="3" type="noConversion"/>
  </si>
  <si>
    <t>台開(下市)</t>
    <phoneticPr fontId="3" type="noConversion"/>
  </si>
  <si>
    <t>元大金</t>
    <phoneticPr fontId="3" type="noConversion"/>
  </si>
  <si>
    <t>麗嬰房</t>
    <phoneticPr fontId="3" type="noConversion"/>
  </si>
  <si>
    <t>統一超</t>
    <phoneticPr fontId="3" type="noConversion"/>
  </si>
  <si>
    <t>零壹</t>
    <phoneticPr fontId="3" type="noConversion"/>
  </si>
  <si>
    <t>台灣大</t>
    <phoneticPr fontId="3" type="noConversion"/>
  </si>
  <si>
    <t>志豐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</si>
  <si>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</si>
  <si>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</si>
  <si>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</si>
  <si>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宇峻</t>
    <phoneticPr fontId="3" type="noConversion"/>
  </si>
  <si>
    <t>博磊</t>
    <phoneticPr fontId="3" type="noConversion"/>
  </si>
  <si>
    <t>辛耘</t>
    <phoneticPr fontId="3" type="noConversion"/>
  </si>
  <si>
    <t>TPK-KY</t>
    <phoneticPr fontId="3" type="noConversion"/>
  </si>
  <si>
    <t>欣陸</t>
    <phoneticPr fontId="3" type="noConversion"/>
  </si>
  <si>
    <t>光隆精密-KY</t>
    <phoneticPr fontId="3" type="noConversion"/>
  </si>
  <si>
    <t>唐鋒</t>
    <phoneticPr fontId="3" type="noConversion"/>
  </si>
  <si>
    <t>聯光通</t>
    <phoneticPr fontId="3" type="noConversion"/>
  </si>
  <si>
    <t>亞電</t>
    <phoneticPr fontId="3" type="noConversion"/>
  </si>
  <si>
    <t>佳總</t>
    <phoneticPr fontId="3" type="noConversion"/>
  </si>
  <si>
    <t>協益</t>
    <phoneticPr fontId="3" type="noConversion"/>
  </si>
  <si>
    <t>智冠</t>
    <phoneticPr fontId="3" type="noConversion"/>
  </si>
  <si>
    <t>德昌</t>
    <phoneticPr fontId="3" type="noConversion"/>
  </si>
  <si>
    <t>長虹</t>
    <phoneticPr fontId="3" type="noConversion"/>
  </si>
  <si>
    <t>百一</t>
    <phoneticPr fontId="3" type="noConversion"/>
  </si>
  <si>
    <t>嘉聯益</t>
    <phoneticPr fontId="3" type="noConversion"/>
  </si>
  <si>
    <t>茂綸</t>
    <phoneticPr fontId="3" type="noConversion"/>
  </si>
  <si>
    <t>全譜</t>
    <phoneticPr fontId="3" type="noConversion"/>
  </si>
  <si>
    <t>胡連</t>
    <phoneticPr fontId="3" type="noConversion"/>
  </si>
  <si>
    <t>旭隼</t>
    <phoneticPr fontId="3" type="noConversion"/>
  </si>
  <si>
    <t>均華</t>
    <phoneticPr fontId="3" type="noConversion"/>
  </si>
  <si>
    <t>基士德-KY</t>
    <phoneticPr fontId="3" type="noConversion"/>
  </si>
  <si>
    <t>智聯服務</t>
    <phoneticPr fontId="3" type="noConversion"/>
  </si>
  <si>
    <t>佑華</t>
    <phoneticPr fontId="3" type="noConversion"/>
  </si>
  <si>
    <t>安國</t>
    <phoneticPr fontId="3" type="noConversion"/>
  </si>
  <si>
    <t>巨虹</t>
    <phoneticPr fontId="3" type="noConversion"/>
  </si>
  <si>
    <t>福華</t>
    <phoneticPr fontId="3" type="noConversion"/>
  </si>
  <si>
    <t>寶一</t>
    <phoneticPr fontId="3" type="noConversion"/>
  </si>
  <si>
    <t>恒耀</t>
    <phoneticPr fontId="3" type="noConversion"/>
  </si>
  <si>
    <t>邦泰</t>
    <phoneticPr fontId="3" type="noConversion"/>
  </si>
  <si>
    <t>杜康-DR(下市)</t>
    <phoneticPr fontId="3" type="noConversion"/>
  </si>
  <si>
    <t>20231110外資持股比率(%)</t>
  </si>
  <si>
    <t>20231110投信持股比率(%)</t>
  </si>
  <si>
    <t>20231110自營商持股比率(%)</t>
  </si>
  <si>
    <t>20231110買賣超合計</t>
  </si>
  <si>
    <t>20231110收盤價</t>
  </si>
  <si>
    <t>20231103-20231110收盤價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</si>
  <si>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</si>
  <si>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</si>
  <si>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</si>
  <si>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</si>
  <si>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</si>
  <si>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</si>
  <si>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</si>
  <si>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</si>
  <si>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</si>
  <si>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</si>
  <si>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</si>
  <si>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</si>
  <si>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</si>
  <si>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</si>
  <si>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</si>
  <si>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</si>
  <si>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</si>
  <si>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</si>
  <si>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</si>
  <si>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</si>
  <si>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</si>
  <si>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</si>
  <si>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</si>
  <si>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</si>
  <si>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</si>
  <si>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</si>
  <si>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</si>
  <si>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</si>
  <si>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</si>
  <si>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</si>
  <si>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</si>
  <si>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</si>
  <si>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</si>
  <si>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</si>
  <si>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</si>
  <si>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</si>
  <si>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</si>
  <si>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</si>
  <si>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</si>
  <si>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</si>
  <si>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</si>
  <si>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</si>
  <si>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</si>
  <si>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</si>
  <si>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</si>
  <si>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</si>
  <si>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</si>
  <si>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</si>
  <si>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</si>
  <si>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</si>
  <si>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</si>
  <si>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</si>
  <si>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</si>
  <si>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</si>
  <si>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</si>
  <si>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</si>
  <si>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</si>
  <si>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</si>
  <si>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</si>
  <si>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</si>
  <si>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</si>
  <si>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</si>
  <si>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</si>
  <si>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</si>
  <si>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</si>
  <si>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</si>
  <si>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</si>
  <si>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</si>
  <si>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</si>
  <si>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</si>
  <si>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</si>
  <si>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</si>
  <si>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</si>
  <si>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</si>
  <si>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</si>
  <si>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</si>
  <si>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</si>
  <si>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</si>
  <si>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</si>
  <si>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</si>
  <si>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</si>
  <si>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</si>
  <si>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</si>
  <si>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</si>
  <si>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</si>
  <si>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</si>
  <si>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</si>
  <si>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</si>
  <si>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</si>
  <si>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</si>
  <si>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</si>
  <si>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</si>
  <si>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</si>
  <si>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</si>
  <si>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</si>
  <si>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</si>
  <si>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</si>
  <si>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</si>
  <si>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</si>
  <si>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</si>
  <si>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</si>
  <si>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</si>
  <si>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</si>
  <si>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</si>
  <si>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</si>
  <si>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</si>
  <si>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</si>
  <si>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</si>
  <si>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</si>
  <si>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</si>
  <si>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</si>
  <si>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</si>
  <si>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</si>
  <si>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</si>
  <si>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</si>
  <si>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</si>
  <si>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</si>
  <si>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</si>
  <si>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</si>
  <si>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</si>
  <si>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</si>
  <si>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</si>
  <si>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</si>
  <si>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</si>
  <si>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</si>
  <si>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</si>
  <si>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</si>
  <si>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</si>
  <si>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</si>
  <si>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</si>
  <si>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</si>
  <si>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</si>
  <si>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</si>
  <si>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</si>
  <si>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</si>
  <si>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</si>
  <si>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</si>
  <si>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</si>
  <si>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</si>
  <si>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</si>
  <si>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</si>
  <si>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</si>
  <si>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</si>
  <si>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</si>
  <si>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</si>
  <si>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</si>
  <si>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</si>
  <si>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</si>
  <si>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</si>
  <si>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</si>
  <si>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</si>
  <si>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</si>
  <si>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</si>
  <si>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</si>
  <si>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</si>
  <si>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</si>
  <si>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</si>
  <si>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</si>
  <si>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</si>
  <si>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</si>
  <si>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</si>
  <si>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</si>
  <si>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</si>
  <si>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</si>
  <si>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</si>
  <si>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</si>
  <si>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</si>
  <si>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</si>
  <si>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</si>
  <si>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</si>
  <si>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</si>
  <si>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</si>
  <si>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</si>
  <si>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</si>
  <si>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</si>
  <si>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</si>
  <si>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</si>
  <si>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</si>
  <si>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</si>
  <si>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</si>
  <si>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</si>
  <si>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</si>
  <si>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</si>
  <si>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</si>
  <si>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</si>
  <si>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</si>
  <si>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</si>
  <si>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</si>
  <si>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</si>
  <si>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</si>
  <si>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</si>
  <si>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</si>
  <si>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</si>
  <si>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</si>
  <si>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</si>
  <si>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</si>
  <si>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</si>
  <si>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</si>
  <si>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</si>
  <si>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</si>
  <si>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</si>
  <si>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</si>
  <si>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</si>
  <si>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</si>
  <si>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</si>
  <si>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</si>
  <si>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</si>
  <si>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</si>
  <si>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</si>
  <si>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</si>
  <si>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</si>
  <si>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</si>
  <si>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</si>
  <si>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</si>
  <si>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</si>
  <si>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</si>
  <si>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</si>
  <si>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</si>
  <si>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</si>
  <si>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</si>
  <si>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</si>
  <si>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</si>
  <si>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</si>
  <si>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</si>
  <si>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</si>
  <si>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</si>
  <si>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</si>
  <si>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</si>
  <si>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</si>
  <si>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</si>
  <si>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</si>
  <si>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</si>
  <si>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</si>
  <si>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</si>
  <si>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</si>
  <si>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</si>
  <si>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</si>
  <si>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</si>
  <si>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</si>
  <si>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</si>
  <si>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</si>
  <si>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</si>
  <si>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</si>
  <si>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</si>
  <si>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</si>
  <si>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</si>
  <si>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</si>
  <si>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</si>
  <si>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</si>
  <si>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</si>
  <si>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</si>
  <si>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</si>
  <si>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</si>
  <si>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</si>
  <si>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</si>
  <si>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</si>
  <si>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</si>
  <si>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</si>
  <si>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</si>
  <si>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</si>
  <si>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</si>
  <si>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</si>
  <si>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</si>
  <si>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</si>
  <si>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</si>
  <si>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</si>
  <si>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</si>
  <si>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</si>
  <si>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</si>
  <si>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</si>
  <si>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</si>
  <si>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</si>
  <si>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</si>
  <si>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</si>
  <si>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</si>
  <si>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</si>
  <si>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</si>
  <si>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</si>
  <si>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</si>
  <si>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</si>
  <si>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</si>
  <si>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</si>
  <si>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</si>
  <si>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</si>
  <si>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</si>
  <si>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</si>
  <si>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</si>
  <si>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</si>
  <si>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</si>
  <si>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</si>
  <si>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</si>
  <si>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</si>
  <si>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</si>
  <si>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</si>
  <si>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</si>
  <si>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</si>
  <si>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</si>
  <si>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</si>
  <si>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</si>
  <si>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</si>
  <si>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</si>
  <si>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</si>
  <si>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</si>
  <si>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</si>
  <si>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</si>
  <si>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</si>
  <si>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</si>
  <si>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</si>
  <si>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</si>
  <si>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</si>
  <si>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</si>
  <si>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</si>
  <si>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</si>
  <si>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</si>
  <si>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</si>
  <si>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</si>
  <si>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</si>
  <si>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</si>
  <si>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</si>
  <si>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</si>
  <si>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</si>
  <si>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</si>
  <si>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</si>
  <si>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</si>
  <si>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</si>
  <si>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</si>
  <si>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</si>
  <si>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</si>
  <si>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</si>
  <si>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</si>
  <si>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</si>
  <si>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</si>
  <si>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</si>
  <si>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</si>
  <si>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</si>
  <si>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</si>
  <si>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</si>
  <si>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</si>
  <si>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</si>
  <si>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</si>
  <si>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</si>
  <si>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</si>
  <si>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</si>
  <si>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</si>
  <si>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</si>
  <si>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</si>
  <si>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</si>
  <si>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</si>
  <si>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</si>
  <si>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</si>
  <si>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</si>
  <si>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</si>
  <si>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</si>
  <si>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</si>
  <si>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</si>
  <si>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</si>
  <si>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</si>
  <si>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</si>
  <si>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</si>
  <si>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</si>
  <si>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</si>
  <si>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</si>
  <si>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</si>
  <si>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</si>
  <si>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</si>
  <si>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</si>
  <si>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</si>
  <si>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</si>
  <si>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</si>
  <si>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</si>
  <si>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</si>
  <si>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</si>
  <si>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</si>
  <si>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</si>
  <si>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</si>
  <si>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</si>
  <si>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</si>
  <si>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</si>
  <si>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</si>
  <si>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</si>
  <si>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</si>
  <si>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</si>
  <si>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</si>
  <si>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</si>
  <si>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</si>
  <si>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</si>
  <si>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</si>
  <si>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</si>
  <si>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</si>
  <si>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</si>
  <si>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</si>
  <si>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</si>
  <si>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</si>
  <si>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</si>
  <si>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</si>
  <si>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</si>
  <si>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</si>
  <si>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</si>
  <si>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</si>
  <si>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</si>
  <si>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</si>
  <si>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</si>
  <si>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</si>
  <si>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</si>
  <si>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</si>
  <si>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</si>
  <si>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</si>
  <si>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</si>
  <si>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</si>
  <si>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</si>
  <si>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</si>
  <si>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</si>
  <si>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</si>
  <si>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</si>
  <si>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</si>
  <si>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</si>
  <si>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</si>
  <si>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</si>
  <si>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</si>
  <si>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</si>
  <si>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</si>
  <si>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</si>
  <si>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</si>
  <si>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</si>
  <si>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</si>
  <si>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</si>
  <si>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</si>
  <si>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</si>
  <si>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</si>
  <si>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</si>
  <si>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</si>
  <si>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</si>
  <si>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</si>
  <si>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</si>
  <si>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</si>
  <si>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</si>
  <si>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</si>
  <si>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</si>
  <si>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</si>
  <si>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</si>
  <si>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</si>
  <si>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</si>
  <si>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</si>
  <si>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</si>
  <si>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</si>
  <si>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</si>
  <si>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</si>
  <si>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</si>
  <si>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</si>
  <si>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</si>
  <si>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</si>
  <si>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</si>
  <si>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</si>
  <si>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</si>
  <si>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</si>
  <si>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</si>
  <si>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</si>
  <si>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</si>
  <si>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</si>
  <si>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</si>
  <si>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</si>
  <si>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</si>
  <si>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</si>
  <si>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</si>
  <si>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</si>
  <si>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</si>
  <si>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</si>
  <si>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</si>
  <si>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</si>
  <si>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</si>
  <si>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</si>
  <si>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</si>
  <si>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</si>
  <si>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</si>
  <si>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</si>
  <si>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</si>
  <si>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</si>
  <si>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</si>
  <si>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</si>
  <si>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</si>
  <si>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</si>
  <si>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</si>
  <si>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</si>
  <si>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傳產-食品</t>
    <phoneticPr fontId="3" type="noConversion"/>
  </si>
  <si>
    <t>傳產-營建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</si>
  <si>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</si>
  <si>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</si>
  <si>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</si>
  <si>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</si>
  <si>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</si>
  <si>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</si>
  <si>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</si>
  <si>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</si>
  <si>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</si>
  <si>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</si>
  <si>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</si>
  <si>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</si>
  <si>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</si>
  <si>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</si>
  <si>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</si>
  <si>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</si>
  <si>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</si>
  <si>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</si>
  <si>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</si>
  <si>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</si>
  <si>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</si>
  <si>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</si>
  <si>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</si>
  <si>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</si>
  <si>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</si>
  <si>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</si>
  <si>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</si>
  <si>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</si>
  <si>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</si>
  <si>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</si>
  <si>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電子上游-連接元件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</si>
  <si>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</si>
  <si>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</si>
  <si>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</si>
  <si>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</si>
  <si>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</si>
  <si>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</si>
  <si>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</si>
  <si>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電子下游-其他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</si>
  <si>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</si>
  <si>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</si>
  <si>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</si>
  <si>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</si>
  <si>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</si>
  <si>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</si>
  <si>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</si>
  <si>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</si>
  <si>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</si>
  <si>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</si>
  <si>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</si>
  <si>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</si>
  <si>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</si>
  <si>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</si>
  <si>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</si>
  <si>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</si>
  <si>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</si>
  <si>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</si>
  <si>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</si>
  <si>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</si>
  <si>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</si>
  <si>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</si>
  <si>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</si>
  <si>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</si>
  <si>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</si>
  <si>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</si>
  <si>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</si>
  <si>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</si>
  <si>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</si>
  <si>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</si>
  <si>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</si>
  <si>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</si>
  <si>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</si>
  <si>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</si>
  <si>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</si>
  <si>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</si>
  <si>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</si>
  <si>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</si>
  <si>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</si>
  <si>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</si>
  <si>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</si>
  <si>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</si>
  <si>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</si>
  <si>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</si>
  <si>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</si>
  <si>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</si>
  <si>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</si>
  <si>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</si>
  <si>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</si>
  <si>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</si>
  <si>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</si>
  <si>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</si>
  <si>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</si>
  <si>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</si>
  <si>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</si>
  <si>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</si>
  <si>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</si>
  <si>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</si>
  <si>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</si>
  <si>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</si>
  <si>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</si>
  <si>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</si>
  <si>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</si>
  <si>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</si>
  <si>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</si>
  <si>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</si>
  <si>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</si>
  <si>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</si>
  <si>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</si>
  <si>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</si>
  <si>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</si>
  <si>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</si>
  <si>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</si>
  <si>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</si>
  <si>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</si>
  <si>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</si>
  <si>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</si>
  <si>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</si>
  <si>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</si>
  <si>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</si>
  <si>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</si>
  <si>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</si>
  <si>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</si>
  <si>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</si>
  <si>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</si>
  <si>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</si>
  <si>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</si>
  <si>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傳產-其他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</si>
  <si>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</si>
  <si>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</si>
  <si>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</si>
  <si>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</si>
  <si>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</si>
  <si>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</si>
  <si>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</si>
  <si>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</si>
  <si>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</si>
  <si>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</si>
  <si>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</si>
  <si>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</si>
  <si>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</si>
  <si>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</si>
  <si>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</si>
  <si>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</si>
  <si>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</si>
  <si>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</si>
  <si>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</si>
  <si>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</si>
  <si>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</si>
  <si>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</si>
  <si>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</si>
  <si>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</si>
  <si>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</si>
  <si>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</si>
  <si>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</si>
  <si>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</si>
  <si>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</si>
  <si>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</si>
  <si>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</si>
  <si>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</si>
  <si>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</si>
  <si>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</si>
  <si>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</si>
  <si>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</si>
  <si>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</si>
  <si>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</si>
  <si>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</si>
  <si>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</si>
  <si>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</si>
  <si>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</si>
  <si>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</si>
  <si>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</si>
  <si>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傳產-化學工業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</si>
  <si>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</si>
  <si>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</si>
  <si>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</si>
  <si>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</si>
  <si>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</si>
  <si>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</si>
  <si>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</si>
  <si>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</si>
  <si>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</si>
  <si>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</si>
  <si>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</si>
  <si>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</si>
  <si>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</si>
  <si>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</si>
  <si>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</si>
  <si>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</si>
  <si>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</si>
  <si>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</si>
  <si>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</si>
  <si>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</si>
  <si>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</si>
  <si>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</si>
  <si>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</si>
  <si>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</si>
  <si>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</si>
  <si>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</si>
  <si>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</si>
  <si>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</si>
  <si>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</si>
  <si>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</si>
  <si>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</si>
  <si>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</si>
  <si>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</si>
  <si>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</si>
  <si>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傳產-食品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</si>
  <si>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</si>
  <si>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</si>
  <si>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</si>
  <si>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</si>
  <si>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</si>
  <si>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</si>
  <si>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</si>
  <si>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</si>
  <si>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</si>
  <si>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</si>
  <si>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</si>
  <si>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</si>
  <si>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</si>
  <si>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</si>
  <si>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</si>
  <si>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電子上游-PCB-製造</t>
    <phoneticPr fontId="3" type="noConversion"/>
  </si>
  <si>
    <t>傳產-電機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</si>
  <si>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</si>
  <si>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</si>
  <si>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</si>
  <si>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</si>
  <si>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</si>
  <si>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</si>
  <si>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電子上游-IC-設計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</si>
  <si>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</si>
  <si>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</si>
  <si>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</si>
  <si>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</si>
  <si>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</si>
  <si>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</si>
  <si>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</si>
  <si>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</si>
  <si>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</si>
  <si>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</si>
  <si>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</si>
  <si>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</si>
  <si>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</si>
  <si>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</si>
  <si>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</si>
  <si>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</si>
  <si>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</si>
  <si>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</si>
  <si>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</si>
  <si>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</si>
  <si>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</si>
  <si>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</si>
  <si>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</si>
  <si>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</si>
  <si>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</si>
  <si>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</si>
  <si>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</si>
  <si>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</si>
  <si>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</si>
  <si>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</si>
  <si>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</si>
  <si>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傳產-汽車零組件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</si>
  <si>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</si>
  <si>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</si>
  <si>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</si>
  <si>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</si>
  <si>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</si>
  <si>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</si>
  <si>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</si>
  <si>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</si>
  <si>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軟體-其他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</si>
  <si>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</si>
  <si>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</si>
  <si>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</si>
  <si>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</si>
  <si>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</si>
  <si>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</si>
  <si>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</si>
  <si>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</si>
  <si>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</si>
  <si>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</si>
  <si>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</si>
  <si>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</si>
  <si>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</si>
  <si>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電子中游-網通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</si>
  <si>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</si>
  <si>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</si>
  <si>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</si>
  <si>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</si>
  <si>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</si>
  <si>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</si>
  <si>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</si>
  <si>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</si>
  <si>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</si>
  <si>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</si>
  <si>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</si>
  <si>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</si>
  <si>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</si>
  <si>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</si>
  <si>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</si>
  <si>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</si>
  <si>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</si>
  <si>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</si>
  <si>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</si>
  <si>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</si>
  <si>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</si>
  <si>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</si>
  <si>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</si>
  <si>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</si>
  <si>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</si>
  <si>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</si>
  <si>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</si>
  <si>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</si>
  <si>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</si>
  <si>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</si>
  <si>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</si>
  <si>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</si>
  <si>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</si>
  <si>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</si>
  <si>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</si>
  <si>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</si>
  <si>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</si>
  <si>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</si>
  <si>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</si>
  <si>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</si>
  <si>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</si>
  <si>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</si>
  <si>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</si>
  <si>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</si>
  <si>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</si>
  <si>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</si>
  <si>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</si>
  <si>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</si>
  <si>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</si>
  <si>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</si>
  <si>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</si>
  <si>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</si>
  <si>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</si>
  <si>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</si>
  <si>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</si>
  <si>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</si>
  <si>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</si>
  <si>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</si>
  <si>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</si>
  <si>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</si>
  <si>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</si>
  <si>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</si>
  <si>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軟體-遊戲</t>
    <phoneticPr fontId="3" type="noConversion"/>
  </si>
  <si>
    <t>電子中游-LCD-零組件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</si>
  <si>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</si>
  <si>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</si>
  <si>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</si>
  <si>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</si>
  <si>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</si>
  <si>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</si>
  <si>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</si>
  <si>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</si>
  <si>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</si>
  <si>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</si>
  <si>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</si>
  <si>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</si>
  <si>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</si>
  <si>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</si>
  <si>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</si>
  <si>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</si>
  <si>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</si>
  <si>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</si>
  <si>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電子中游-網通</t>
    <phoneticPr fontId="3" type="noConversion"/>
  </si>
  <si>
    <t>電子上游-PCB-材料設備</t>
    <phoneticPr fontId="3" type="noConversion"/>
  </si>
  <si>
    <t>軟體-系統整合</t>
    <phoneticPr fontId="3" type="noConversion"/>
  </si>
  <si>
    <t>傳產-營建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</si>
  <si>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</si>
  <si>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</si>
  <si>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</si>
  <si>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</si>
  <si>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</si>
  <si>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</si>
  <si>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</si>
  <si>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</si>
  <si>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電子下游-其他</t>
    <phoneticPr fontId="3" type="noConversion"/>
  </si>
  <si>
    <t>傳產-生技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</si>
  <si>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</si>
  <si>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</si>
  <si>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</si>
  <si>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</si>
  <si>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</si>
  <si>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</si>
  <si>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</si>
  <si>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</si>
  <si>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</si>
  <si>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</si>
  <si>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</si>
  <si>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</si>
  <si>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</si>
  <si>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</si>
  <si>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</si>
  <si>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</si>
  <si>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</si>
  <si>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</si>
  <si>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</si>
  <si>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</si>
  <si>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</si>
  <si>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</si>
  <si>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</si>
  <si>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</si>
  <si>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</si>
  <si>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</si>
  <si>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</si>
  <si>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</si>
  <si>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</si>
  <si>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</si>
  <si>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</si>
  <si>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</si>
  <si>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</si>
  <si>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電子中游-通訊設備</t>
    <phoneticPr fontId="3" type="noConversion"/>
  </si>
  <si>
    <t>傳產-生技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</si>
  <si>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</si>
  <si>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</si>
  <si>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</si>
  <si>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電子上游-IC-設計</t>
    <phoneticPr fontId="3" type="noConversion"/>
  </si>
  <si>
    <t>傳產-塑膠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</si>
  <si>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</si>
  <si>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</si>
  <si>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</si>
  <si>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</si>
  <si>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軟體-遊戲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</si>
  <si>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</si>
  <si>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</si>
  <si>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</si>
  <si>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</si>
  <si>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</si>
  <si>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</si>
  <si>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</si>
  <si>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</si>
  <si>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</si>
  <si>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</si>
  <si>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</si>
  <si>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</si>
  <si>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</si>
  <si>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</si>
  <si>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電子上游-IC-其他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</si>
  <si>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</si>
  <si>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</si>
  <si>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</si>
  <si>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</si>
  <si>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</si>
  <si>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</si>
  <si>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</si>
  <si>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</si>
  <si>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</si>
  <si>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</si>
  <si>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電子下游-資訊通路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</si>
  <si>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</si>
  <si>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</si>
  <si>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</si>
  <si>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</si>
  <si>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</si>
  <si>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電子上游-被動元件</t>
    <phoneticPr fontId="3" type="noConversion"/>
  </si>
  <si>
    <t>軟體-其他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</si>
  <si>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</si>
  <si>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</si>
  <si>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</si>
  <si>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</si>
  <si>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</si>
  <si>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</si>
  <si>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</si>
  <si>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</si>
  <si>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</si>
  <si>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</si>
  <si>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</si>
  <si>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</si>
  <si>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</si>
  <si>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</si>
  <si>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</si>
  <si>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</si>
  <si>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</si>
  <si>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</si>
  <si>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</si>
  <si>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</si>
  <si>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</si>
  <si>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</si>
  <si>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</si>
  <si>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</si>
  <si>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</si>
  <si>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</si>
  <si>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</si>
  <si>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</si>
  <si>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</si>
  <si>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</si>
  <si>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</si>
  <si>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</si>
  <si>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</si>
  <si>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傳產-生技</t>
    <phoneticPr fontId="3" type="noConversion"/>
  </si>
  <si>
    <t>傳產-鋼鐵</t>
    <phoneticPr fontId="3" type="noConversion"/>
  </si>
  <si>
    <t>傳產-高爾夫球</t>
    <phoneticPr fontId="3" type="noConversion"/>
  </si>
  <si>
    <t>傳產-橡膠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</si>
  <si>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</si>
  <si>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</si>
  <si>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</si>
  <si>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</si>
  <si>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</si>
  <si>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</si>
  <si>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</si>
  <si>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</si>
  <si>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</si>
  <si>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</si>
  <si>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</si>
  <si>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</si>
  <si>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</si>
  <si>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傳產-食品</t>
    <phoneticPr fontId="3" type="noConversion"/>
  </si>
  <si>
    <t>傳產-汽車零組件</t>
    <phoneticPr fontId="3" type="noConversion"/>
  </si>
  <si>
    <t>電子中游-機殼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</si>
  <si>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</si>
  <si>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</si>
  <si>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</si>
  <si>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傳產-自行車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</si>
  <si>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</si>
  <si>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</si>
  <si>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</si>
  <si>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傳產-高爾夫球</t>
    <phoneticPr fontId="3" type="noConversion"/>
  </si>
  <si>
    <t>傳產-鋼鐵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</si>
  <si>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</si>
  <si>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</si>
  <si>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</si>
  <si>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</si>
  <si>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</si>
  <si>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</si>
  <si>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</si>
  <si>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</si>
  <si>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</si>
  <si>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</si>
  <si>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</si>
  <si>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</si>
  <si>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</si>
  <si>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</si>
  <si>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</si>
  <si>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</si>
  <si>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</si>
  <si>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</si>
  <si>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</si>
  <si>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</si>
  <si>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</si>
  <si>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</si>
  <si>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</si>
  <si>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</si>
  <si>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</si>
  <si>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</si>
  <si>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</si>
  <si>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</si>
  <si>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</si>
  <si>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</si>
  <si>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</si>
  <si>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</si>
  <si>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</si>
  <si>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</si>
  <si>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</si>
  <si>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</si>
  <si>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</si>
  <si>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</si>
  <si>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</si>
  <si>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</si>
  <si>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</si>
  <si>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</si>
  <si>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</si>
  <si>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</si>
  <si>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</si>
  <si>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</si>
  <si>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</si>
  <si>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</si>
  <si>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</si>
  <si>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</si>
  <si>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</si>
  <si>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</si>
  <si>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</si>
  <si>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</si>
  <si>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</si>
  <si>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</si>
  <si>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</si>
  <si>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</si>
  <si>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</si>
  <si>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</si>
  <si>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</si>
  <si>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</si>
  <si>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</si>
  <si>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</si>
  <si>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</si>
  <si>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</si>
  <si>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</si>
  <si>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</si>
  <si>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</si>
  <si>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</si>
  <si>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</si>
  <si>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</si>
  <si>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</si>
  <si>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</si>
  <si>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</si>
  <si>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</si>
  <si>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</si>
  <si>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</si>
  <si>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</si>
  <si>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</si>
  <si>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</si>
  <si>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</si>
  <si>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</si>
  <si>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</si>
  <si>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</si>
  <si>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</si>
  <si>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</si>
  <si>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</si>
  <si>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</si>
  <si>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</si>
  <si>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</si>
  <si>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</si>
  <si>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</si>
  <si>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</si>
  <si>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</si>
  <si>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</si>
  <si>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</si>
  <si>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</si>
  <si>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</si>
  <si>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</si>
  <si>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</si>
  <si>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</si>
  <si>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</si>
  <si>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</si>
  <si>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</si>
  <si>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</si>
  <si>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</si>
  <si>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</si>
  <si>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</si>
  <si>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</si>
  <si>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</si>
  <si>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</si>
  <si>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</si>
  <si>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</si>
  <si>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</si>
  <si>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</si>
  <si>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</si>
  <si>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</si>
  <si>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</si>
  <si>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</si>
  <si>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</si>
  <si>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</si>
  <si>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</si>
  <si>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</si>
  <si>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</si>
  <si>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</si>
  <si>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</si>
  <si>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</si>
  <si>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</si>
  <si>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</si>
  <si>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</si>
  <si>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</si>
  <si>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</si>
  <si>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</si>
  <si>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</si>
  <si>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</si>
  <si>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</si>
  <si>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</si>
  <si>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</si>
  <si>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</si>
  <si>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</si>
  <si>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</si>
  <si>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</si>
  <si>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</si>
  <si>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</si>
  <si>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</si>
  <si>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</si>
  <si>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</si>
  <si>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</si>
  <si>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</si>
  <si>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</si>
  <si>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</si>
  <si>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</si>
  <si>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</si>
  <si>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</si>
  <si>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</si>
  <si>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</si>
  <si>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</si>
  <si>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</si>
  <si>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</si>
  <si>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</si>
  <si>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</si>
  <si>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</si>
  <si>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</si>
  <si>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</si>
  <si>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</si>
  <si>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</si>
  <si>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</si>
  <si>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</si>
  <si>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</si>
  <si>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</si>
  <si>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</si>
  <si>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</si>
  <si>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</si>
  <si>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</si>
  <si>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</si>
  <si>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</si>
  <si>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</si>
  <si>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</si>
  <si>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</si>
  <si>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</si>
  <si>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</si>
  <si>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</si>
  <si>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</si>
  <si>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</si>
  <si>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</si>
  <si>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</si>
  <si>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</si>
  <si>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</si>
  <si>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</si>
  <si>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</si>
  <si>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</si>
  <si>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</si>
  <si>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</si>
  <si>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</si>
  <si>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</si>
  <si>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</si>
  <si>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</si>
  <si>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</si>
  <si>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</si>
  <si>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</si>
  <si>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</si>
  <si>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</si>
  <si>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</si>
  <si>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</si>
  <si>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</si>
  <si>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</si>
  <si>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</si>
  <si>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</si>
  <si>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</si>
  <si>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</si>
  <si>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</si>
  <si>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</si>
  <si>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</si>
  <si>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</si>
  <si>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</si>
  <si>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</si>
  <si>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</si>
  <si>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</si>
  <si>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</si>
  <si>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</si>
  <si>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</si>
  <si>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</si>
  <si>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</si>
  <si>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</si>
  <si>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</si>
  <si>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</si>
  <si>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</si>
  <si>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</si>
  <si>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</si>
  <si>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</si>
  <si>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</si>
  <si>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</si>
  <si>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</si>
  <si>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</si>
  <si>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</si>
  <si>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</si>
  <si>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</si>
  <si>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</si>
  <si>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</si>
  <si>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</si>
  <si>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</si>
  <si>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</si>
  <si>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</si>
  <si>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</si>
  <si>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</si>
  <si>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</si>
  <si>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</si>
  <si>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</si>
  <si>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</si>
  <si>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</si>
  <si>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</si>
  <si>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</si>
  <si>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</si>
  <si>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</si>
  <si>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</si>
  <si>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</si>
  <si>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</si>
  <si>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</si>
  <si>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</si>
  <si>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</si>
  <si>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</si>
  <si>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</si>
  <si>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</si>
  <si>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</si>
  <si>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</si>
  <si>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</si>
  <si>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</si>
  <si>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</si>
  <si>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</si>
  <si>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</si>
  <si>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</si>
  <si>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</si>
  <si>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</si>
  <si>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</si>
  <si>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</si>
  <si>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</si>
  <si>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</si>
  <si>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</si>
  <si>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</si>
  <si>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</si>
  <si>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</si>
  <si>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</si>
  <si>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</si>
  <si>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</si>
  <si>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</si>
  <si>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</si>
  <si>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</si>
  <si>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</si>
  <si>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</si>
  <si>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</si>
  <si>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</si>
  <si>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</si>
  <si>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</si>
  <si>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</si>
  <si>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</si>
  <si>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</si>
  <si>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</si>
  <si>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</si>
  <si>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</si>
  <si>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</si>
  <si>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</si>
  <si>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</si>
  <si>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</si>
  <si>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</si>
  <si>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</si>
  <si>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</si>
  <si>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</si>
  <si>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</si>
  <si>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</si>
  <si>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</si>
  <si>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</si>
  <si>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</si>
  <si>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</si>
  <si>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</si>
  <si>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</si>
  <si>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</si>
  <si>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</si>
  <si>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</si>
  <si>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</si>
  <si>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</si>
  <si>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</si>
  <si>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</si>
  <si>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</si>
  <si>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</si>
  <si>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</si>
  <si>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</si>
  <si>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</si>
  <si>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</si>
  <si>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</si>
  <si>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</si>
  <si>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</si>
  <si>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</si>
  <si>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</si>
  <si>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</si>
  <si>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</si>
  <si>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</si>
  <si>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</si>
  <si>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</si>
  <si>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</si>
  <si>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</si>
  <si>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</si>
  <si>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</si>
  <si>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</si>
  <si>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</si>
  <si>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</si>
  <si>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</si>
  <si>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</si>
  <si>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</si>
  <si>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</si>
  <si>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</si>
  <si>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</si>
  <si>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</si>
  <si>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</si>
  <si>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</si>
  <si>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</si>
  <si>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</si>
  <si>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</si>
  <si>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</si>
  <si>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</si>
  <si>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</si>
  <si>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</si>
  <si>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</si>
  <si>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</si>
  <si>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</si>
  <si>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</si>
  <si>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</si>
  <si>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</si>
  <si>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</si>
  <si>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</si>
  <si>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</si>
  <si>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</si>
  <si>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</si>
  <si>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</si>
  <si>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</si>
  <si>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</si>
  <si>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</si>
  <si>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</si>
  <si>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</si>
  <si>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</si>
  <si>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</si>
  <si>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</si>
  <si>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</si>
  <si>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</si>
  <si>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</si>
  <si>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</si>
  <si>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</si>
  <si>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</si>
  <si>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</si>
  <si>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</si>
  <si>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</si>
  <si>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</si>
  <si>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</si>
  <si>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</si>
  <si>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</si>
  <si>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</si>
  <si>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</si>
  <si>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</si>
  <si>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</si>
  <si>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</si>
  <si>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</si>
  <si>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</si>
  <si>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</si>
  <si>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</si>
  <si>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</si>
  <si>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</si>
  <si>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</si>
  <si>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</si>
  <si>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</si>
  <si>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</si>
  <si>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</si>
  <si>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</si>
  <si>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</si>
  <si>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</si>
  <si>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</si>
  <si>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</si>
  <si>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</si>
  <si>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</si>
  <si>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</si>
  <si>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</si>
  <si>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</si>
  <si>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</si>
  <si>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</si>
  <si>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</si>
  <si>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</si>
  <si>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</si>
  <si>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</si>
  <si>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</si>
  <si>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</si>
  <si>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</si>
  <si>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</si>
  <si>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</si>
  <si>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</si>
  <si>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</si>
  <si>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</si>
  <si>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</si>
  <si>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</si>
  <si>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</si>
  <si>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</si>
  <si>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</si>
  <si>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</si>
  <si>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</si>
  <si>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</si>
  <si>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</si>
  <si>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</si>
  <si>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</si>
  <si>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</si>
  <si>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</si>
  <si>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</si>
  <si>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</si>
  <si>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</si>
  <si>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</si>
  <si>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</si>
  <si>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</si>
  <si>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</si>
  <si>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</si>
  <si>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</si>
  <si>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</si>
  <si>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</si>
  <si>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</si>
  <si>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</si>
  <si>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</si>
  <si>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</si>
  <si>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</si>
  <si>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</si>
  <si>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</si>
  <si>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</si>
  <si>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</si>
  <si>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</si>
  <si>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</si>
  <si>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</si>
  <si>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</si>
  <si>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</si>
  <si>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</si>
  <si>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</si>
  <si>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</si>
  <si>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</si>
  <si>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</si>
  <si>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</si>
  <si>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</si>
  <si>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</si>
  <si>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</si>
  <si>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</si>
  <si>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</si>
  <si>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</si>
  <si>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</si>
  <si>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</si>
  <si>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</si>
  <si>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</si>
  <si>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</si>
  <si>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</si>
  <si>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</si>
  <si>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</si>
  <si>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</si>
  <si>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</si>
  <si>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</si>
  <si>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</si>
  <si>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</si>
  <si>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</si>
  <si>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</si>
  <si>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</si>
  <si>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</si>
  <si>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</si>
  <si>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</si>
  <si>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</si>
  <si>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</si>
  <si>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</si>
  <si>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</si>
  <si>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</si>
  <si>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</si>
  <si>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</si>
  <si>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</si>
  <si>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</si>
  <si>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</si>
  <si>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</si>
  <si>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</si>
  <si>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</si>
  <si>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</si>
  <si>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</si>
  <si>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</si>
  <si>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</si>
  <si>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</si>
  <si>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</si>
  <si>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</si>
  <si>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</si>
  <si>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</si>
  <si>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</si>
  <si>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</si>
  <si>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</si>
  <si>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</si>
  <si>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</si>
  <si>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</si>
  <si>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</si>
  <si>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</si>
  <si>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</si>
  <si>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</si>
  <si>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</si>
  <si>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</si>
  <si>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</si>
  <si>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</si>
  <si>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</si>
  <si>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</si>
  <si>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</si>
  <si>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</si>
  <si>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</si>
  <si>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</si>
  <si>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</si>
  <si>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</si>
  <si>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</si>
  <si>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</si>
  <si>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</si>
  <si>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</si>
  <si>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</si>
  <si>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</si>
  <si>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</si>
  <si>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</si>
  <si>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</si>
  <si>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</si>
  <si>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</si>
  <si>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</si>
  <si>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</si>
  <si>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</si>
  <si>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</si>
  <si>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</si>
  <si>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</si>
  <si>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</si>
  <si>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</si>
  <si>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</si>
  <si>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</si>
  <si>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</si>
  <si>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</si>
  <si>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</si>
  <si>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</si>
  <si>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</si>
  <si>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</si>
  <si>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</si>
  <si>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</si>
  <si>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</si>
  <si>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</si>
  <si>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</si>
  <si>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</si>
  <si>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</si>
  <si>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</si>
  <si>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</si>
  <si>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</si>
  <si>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</si>
  <si>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</si>
  <si>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</si>
  <si>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</si>
  <si>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</si>
  <si>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</si>
  <si>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</si>
  <si>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</si>
  <si>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</si>
  <si>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</si>
  <si>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</si>
  <si>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</si>
  <si>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</si>
  <si>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</si>
  <si>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</si>
  <si>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</si>
  <si>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</si>
  <si>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</si>
  <si>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</si>
  <si>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</si>
  <si>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</si>
  <si>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</si>
  <si>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</si>
  <si>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</si>
  <si>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</si>
  <si>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</si>
  <si>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</si>
  <si>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</si>
  <si>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</si>
  <si>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</si>
  <si>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</si>
  <si>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</si>
  <si>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</si>
  <si>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</si>
  <si>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</si>
  <si>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</si>
  <si>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</si>
  <si>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</si>
  <si>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</si>
  <si>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</si>
  <si>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</si>
  <si>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</si>
  <si>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</si>
  <si>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</si>
  <si>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</si>
  <si>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</si>
  <si>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</si>
  <si>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</si>
  <si>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</si>
  <si>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</si>
  <si>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</si>
  <si>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</si>
  <si>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</si>
  <si>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</si>
  <si>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</si>
  <si>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</si>
  <si>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</si>
  <si>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</si>
  <si>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</si>
  <si>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</si>
  <si>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</si>
  <si>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</si>
  <si>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</si>
  <si>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</si>
  <si>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</si>
  <si>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</si>
  <si>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</si>
  <si>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</si>
  <si>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</si>
  <si>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</si>
  <si>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</si>
  <si>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</si>
  <si>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</si>
  <si>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</si>
  <si>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</si>
  <si>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</si>
  <si>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</si>
  <si>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</si>
  <si>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</si>
  <si>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</si>
  <si>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</si>
  <si>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</si>
  <si>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</si>
  <si>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</si>
  <si>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</si>
  <si>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</si>
  <si>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</si>
  <si>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</si>
  <si>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</si>
  <si>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</si>
  <si>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</si>
  <si>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</si>
  <si>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</si>
  <si>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</si>
  <si>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</si>
  <si>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</si>
  <si>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</si>
  <si>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</si>
  <si>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</si>
  <si>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</si>
  <si>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</si>
  <si>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</si>
  <si>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</si>
  <si>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</si>
  <si>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</si>
  <si>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</si>
  <si>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</si>
  <si>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</si>
  <si>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</si>
  <si>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</si>
  <si>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</si>
  <si>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</si>
  <si>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</si>
  <si>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</si>
  <si>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</si>
  <si>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</si>
  <si>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</si>
  <si>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</si>
  <si>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</si>
  <si>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</si>
  <si>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</si>
  <si>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</si>
  <si>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</si>
  <si>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</si>
  <si>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</si>
  <si>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</si>
  <si>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</si>
  <si>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</si>
  <si>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</si>
  <si>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</si>
  <si>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</si>
  <si>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</si>
  <si>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</si>
  <si>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</si>
  <si>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</si>
  <si>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</si>
  <si>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</si>
  <si>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</si>
  <si>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</si>
  <si>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</si>
  <si>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</si>
  <si>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</si>
  <si>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</si>
  <si>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</si>
  <si>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</si>
  <si>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</si>
  <si>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</si>
  <si>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</si>
  <si>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</si>
  <si>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</si>
  <si>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</si>
  <si>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</si>
  <si>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</si>
  <si>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</si>
  <si>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</si>
  <si>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</si>
  <si>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</si>
  <si>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</si>
  <si>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</si>
  <si>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</si>
  <si>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</si>
  <si>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</si>
  <si>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</si>
  <si>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</si>
  <si>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</si>
  <si>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</si>
  <si>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</si>
  <si>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</si>
  <si>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</si>
  <si>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</si>
  <si>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</si>
  <si>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</si>
  <si>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</si>
  <si>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</si>
  <si>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</si>
  <si>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</si>
  <si>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</si>
  <si>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</si>
  <si>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</si>
  <si>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</si>
  <si>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</si>
  <si>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</si>
  <si>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</si>
  <si>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</si>
  <si>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</si>
  <si>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</si>
  <si>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</si>
  <si>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</si>
  <si>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</si>
  <si>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</si>
  <si>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</si>
  <si>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</si>
  <si>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</si>
  <si>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</si>
  <si>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</si>
  <si>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</si>
  <si>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</si>
  <si>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</si>
  <si>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</si>
  <si>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</si>
  <si>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</si>
  <si>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</si>
  <si>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</si>
  <si>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</si>
  <si>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</si>
  <si>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</si>
  <si>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</si>
  <si>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</si>
  <si>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</si>
  <si>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</si>
  <si>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</si>
  <si>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</si>
  <si>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</si>
  <si>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</si>
  <si>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</si>
  <si>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</si>
  <si>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</si>
  <si>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</si>
  <si>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</si>
  <si>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</si>
  <si>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</si>
  <si>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</si>
  <si>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</si>
  <si>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</si>
  <si>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</si>
  <si>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</si>
  <si>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</si>
  <si>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</si>
  <si>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</si>
  <si>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</si>
  <si>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</si>
  <si>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</si>
  <si>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</si>
  <si>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</si>
  <si>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</si>
  <si>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</si>
  <si>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</si>
  <si>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</si>
  <si>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</si>
  <si>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</si>
  <si>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</si>
  <si>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</si>
  <si>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</si>
  <si>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</si>
  <si>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</si>
  <si>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</si>
  <si>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</si>
  <si>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</si>
  <si>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</si>
  <si>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</si>
  <si>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</si>
  <si>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</si>
  <si>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</si>
  <si>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</si>
  <si>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</si>
  <si>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</si>
  <si>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</si>
  <si>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</si>
  <si>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</si>
  <si>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</si>
  <si>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</si>
  <si>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</si>
  <si>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</si>
  <si>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</si>
  <si>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</si>
  <si>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</si>
  <si>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</si>
  <si>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</si>
  <si>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</si>
  <si>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</si>
  <si>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</si>
  <si>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</si>
  <si>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</si>
  <si>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</si>
  <si>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</si>
  <si>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</si>
  <si>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</si>
  <si>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</si>
  <si>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</si>
  <si>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</si>
  <si>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</si>
  <si>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</si>
  <si>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</si>
  <si>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</si>
  <si>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</si>
  <si>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</si>
  <si>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</si>
  <si>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</si>
  <si>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</si>
  <si>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</si>
  <si>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</si>
  <si>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</si>
  <si>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</si>
  <si>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</si>
  <si>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</si>
  <si>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</si>
  <si>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</si>
  <si>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</si>
  <si>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</si>
  <si>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</si>
  <si>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</si>
  <si>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</si>
  <si>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</si>
  <si>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</si>
  <si>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</si>
  <si>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</si>
  <si>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</si>
  <si>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</si>
  <si>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</si>
  <si>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</si>
  <si>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</si>
  <si>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</si>
  <si>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</si>
  <si>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</si>
  <si>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</si>
  <si>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</si>
  <si>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</si>
  <si>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</si>
  <si>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</si>
  <si>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</si>
  <si>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</si>
  <si>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</si>
  <si>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</si>
  <si>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</si>
  <si>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</si>
  <si>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</si>
  <si>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</si>
  <si>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</si>
  <si>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</si>
  <si>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</si>
  <si>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</si>
  <si>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</si>
  <si>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</si>
  <si>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</si>
  <si>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</si>
  <si>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</si>
  <si>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</si>
  <si>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</si>
  <si>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</si>
  <si>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</si>
  <si>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</si>
  <si>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</si>
  <si>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</si>
  <si>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</si>
  <si>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</si>
  <si>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</si>
  <si>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</si>
  <si>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</si>
  <si>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</si>
  <si>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</si>
  <si>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</si>
  <si>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</si>
  <si>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</si>
  <si>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</si>
  <si>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</si>
  <si>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</si>
  <si>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</si>
  <si>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</si>
  <si>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</si>
  <si>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</si>
  <si>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</si>
  <si>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</si>
  <si>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</si>
  <si>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</si>
  <si>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</si>
  <si>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</si>
  <si>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</si>
  <si>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</si>
  <si>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</si>
  <si>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</si>
  <si>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</si>
  <si>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</si>
  <si>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</si>
  <si>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</si>
  <si>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</si>
  <si>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</si>
  <si>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</si>
  <si>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</si>
  <si>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</si>
  <si>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</si>
  <si>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</si>
  <si>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</si>
  <si>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</si>
  <si>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</si>
  <si>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</si>
  <si>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</si>
  <si>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</si>
  <si>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</si>
  <si>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</si>
  <si>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</si>
  <si>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</si>
  <si>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</si>
  <si>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</si>
  <si>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</si>
  <si>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</si>
  <si>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</si>
  <si>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</si>
  <si>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</si>
  <si>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</si>
  <si>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</si>
  <si>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</si>
  <si>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</si>
  <si>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</si>
  <si>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</si>
  <si>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</si>
  <si>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</si>
  <si>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</si>
  <si>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</si>
  <si>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</si>
  <si>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</si>
  <si>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</si>
  <si>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</si>
  <si>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</si>
  <si>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</si>
  <si>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</si>
  <si>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</si>
  <si>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</si>
  <si>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</si>
  <si>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</si>
  <si>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</si>
  <si>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</si>
  <si>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</si>
  <si>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</si>
  <si>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</si>
  <si>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</si>
  <si>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</si>
  <si>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</si>
  <si>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</si>
  <si>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</si>
  <si>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</si>
  <si>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</si>
  <si>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</si>
  <si>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</si>
  <si>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</si>
  <si>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</si>
  <si>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</si>
  <si>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</si>
  <si>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</si>
  <si>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</si>
  <si>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</si>
  <si>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</si>
  <si>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</si>
  <si>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</si>
  <si>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</si>
  <si>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</si>
  <si>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</si>
  <si>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</si>
  <si>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</si>
  <si>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</si>
  <si>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</si>
  <si>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</si>
  <si>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</si>
  <si>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</si>
  <si>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</si>
  <si>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</si>
  <si>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</si>
  <si>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</si>
  <si>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</si>
  <si>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</si>
  <si>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</si>
  <si>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</si>
  <si>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</si>
  <si>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</si>
  <si>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</si>
  <si>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</si>
  <si>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</si>
  <si>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</si>
  <si>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</si>
  <si>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</si>
  <si>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</si>
  <si>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</si>
  <si>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</si>
  <si>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</si>
  <si>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</si>
  <si>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</si>
  <si>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</si>
  <si>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</si>
  <si>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</si>
  <si>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</si>
  <si>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</si>
  <si>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</si>
  <si>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</si>
  <si>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</si>
  <si>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</si>
  <si>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</si>
  <si>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</si>
  <si>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</si>
  <si>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</si>
  <si>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</si>
  <si>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</si>
  <si>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</si>
  <si>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</si>
  <si>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</si>
  <si>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</si>
  <si>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</si>
  <si>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</si>
  <si>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</si>
  <si>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</si>
  <si>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</si>
  <si>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</si>
  <si>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</si>
  <si>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</si>
  <si>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</si>
  <si>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</si>
  <si>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</si>
  <si>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</si>
  <si>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</si>
  <si>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</si>
  <si>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</si>
  <si>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</si>
  <si>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</si>
  <si>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</si>
  <si>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</si>
  <si>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</si>
  <si>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</si>
  <si>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</si>
  <si>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</si>
  <si>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</si>
  <si>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</si>
  <si>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</si>
  <si>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</si>
  <si>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</si>
  <si>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</si>
  <si>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</si>
  <si>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</si>
  <si>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</si>
  <si>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</si>
  <si>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</si>
  <si>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</si>
  <si>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</si>
  <si>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</si>
  <si>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</si>
  <si>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</si>
  <si>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</si>
  <si>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</si>
  <si>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</si>
  <si>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</si>
  <si>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</si>
  <si>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</si>
  <si>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</si>
  <si>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</si>
  <si>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</si>
  <si>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</si>
  <si>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</si>
  <si>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</si>
  <si>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</si>
  <si>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</si>
  <si>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</si>
  <si>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</si>
  <si>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</si>
  <si>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</si>
  <si>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</si>
  <si>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</si>
  <si>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</si>
  <si>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</si>
  <si>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</si>
  <si>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</si>
  <si>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</si>
  <si>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</si>
  <si>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</si>
  <si>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</si>
  <si>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</si>
  <si>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</si>
  <si>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</si>
  <si>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</si>
  <si>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</si>
  <si>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</si>
  <si>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</si>
  <si>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</si>
  <si>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</si>
  <si>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</si>
  <si>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</si>
  <si>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</si>
  <si>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</si>
  <si>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</si>
  <si>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</si>
  <si>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</si>
  <si>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</si>
  <si>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</si>
  <si>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</si>
  <si>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</si>
  <si>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</si>
  <si>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</si>
  <si>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</si>
  <si>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</si>
  <si>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</si>
  <si>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</si>
  <si>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</si>
  <si>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</si>
  <si>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</si>
  <si>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</si>
  <si>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</si>
  <si>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</si>
  <si>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</si>
  <si>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</si>
  <si>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</si>
  <si>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</si>
  <si>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</si>
  <si>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</si>
  <si>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</si>
  <si>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</si>
  <si>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</si>
  <si>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</si>
  <si>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</si>
  <si>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</si>
  <si>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</si>
  <si>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</si>
  <si>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</si>
  <si>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</si>
  <si>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</si>
  <si>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</si>
  <si>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</si>
  <si>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</si>
  <si>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</si>
  <si>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</si>
  <si>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</si>
  <si>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</si>
  <si>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</si>
  <si>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</si>
  <si>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</si>
  <si>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</si>
  <si>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</si>
  <si>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</si>
  <si>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</si>
  <si>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</si>
  <si>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</si>
  <si>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</si>
  <si>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</si>
  <si>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</si>
  <si>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</si>
  <si>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</si>
  <si>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</si>
  <si>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</si>
  <si>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</si>
  <si>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</si>
  <si>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</si>
  <si>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</si>
  <si>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</si>
  <si>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</si>
  <si>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</si>
  <si>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</si>
  <si>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</si>
  <si>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</si>
  <si>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</si>
  <si>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</si>
  <si>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</si>
  <si>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</si>
  <si>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</si>
  <si>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</si>
  <si>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</si>
  <si>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</si>
  <si>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</si>
  <si>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</si>
  <si>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</si>
  <si>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</si>
  <si>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</si>
  <si>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</si>
  <si>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</si>
  <si>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</si>
  <si>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</si>
  <si>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</si>
  <si>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</si>
  <si>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</si>
  <si>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</si>
  <si>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</si>
  <si>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</si>
  <si>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</si>
  <si>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</si>
  <si>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</si>
  <si>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</si>
  <si>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</si>
  <si>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</si>
  <si>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</si>
  <si>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</si>
  <si>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</si>
  <si>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</si>
  <si>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</si>
  <si>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</si>
  <si>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</si>
  <si>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</si>
  <si>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</si>
  <si>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</si>
  <si>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</si>
  <si>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</si>
  <si>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</si>
  <si>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</si>
  <si>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</si>
  <si>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</si>
  <si>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</si>
  <si>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</si>
  <si>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</si>
  <si>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</si>
  <si>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</si>
  <si>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</si>
  <si>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</si>
  <si>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</si>
  <si>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</si>
  <si>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</si>
  <si>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</si>
  <si>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</si>
  <si>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</si>
  <si>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</si>
  <si>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</si>
  <si>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</si>
  <si>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</si>
  <si>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</si>
  <si>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</si>
  <si>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</si>
  <si>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</si>
  <si>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</si>
  <si>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</si>
  <si>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</si>
  <si>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</si>
  <si>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</si>
  <si>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</si>
  <si>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</si>
  <si>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</si>
  <si>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</si>
  <si>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</si>
  <si>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</si>
  <si>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</si>
  <si>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</si>
  <si>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</si>
  <si>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</si>
  <si>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</si>
  <si>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</si>
  <si>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</si>
  <si>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</si>
  <si>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</si>
  <si>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</si>
  <si>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</si>
  <si>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</si>
  <si>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</si>
  <si>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</si>
  <si>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</si>
  <si>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</si>
  <si>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</si>
  <si>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</si>
  <si>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</si>
  <si>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</si>
  <si>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</si>
  <si>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</si>
  <si>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</si>
  <si>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</si>
  <si>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</si>
  <si>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</si>
  <si>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</si>
  <si>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</si>
  <si>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</si>
  <si>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</si>
  <si>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</si>
  <si>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</si>
  <si>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</si>
  <si>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</si>
  <si>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</si>
  <si>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</si>
  <si>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</si>
  <si>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</si>
  <si>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</si>
  <si>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</si>
  <si>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</si>
  <si>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</si>
  <si>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</si>
  <si>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</si>
  <si>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</si>
  <si>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</si>
  <si>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</si>
  <si>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</si>
  <si>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</si>
  <si>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</si>
  <si>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</si>
  <si>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</si>
  <si>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</si>
  <si>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</si>
  <si>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</si>
  <si>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</si>
  <si>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</si>
  <si>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</si>
  <si>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</si>
  <si>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</si>
  <si>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</si>
  <si>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</si>
  <si>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</si>
  <si>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</si>
  <si>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</si>
  <si>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</si>
  <si>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</si>
  <si>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</si>
  <si>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</si>
  <si>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</si>
  <si>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</si>
  <si>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</si>
  <si>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</si>
  <si>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</si>
  <si>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</si>
  <si>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</si>
  <si>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</si>
  <si>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</si>
  <si>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</si>
  <si>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</si>
  <si>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</si>
  <si>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</si>
  <si>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</si>
  <si>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</si>
  <si>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</si>
  <si>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</si>
  <si>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</si>
  <si>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</si>
  <si>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</si>
  <si>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</si>
  <si>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</si>
  <si>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</si>
  <si>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</si>
  <si>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</si>
  <si>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</si>
  <si>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</si>
  <si>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</si>
  <si>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</si>
  <si>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</si>
  <si>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</si>
  <si>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</si>
  <si>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</si>
  <si>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</si>
  <si>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</si>
  <si>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</si>
  <si>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</si>
  <si>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</si>
  <si>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</si>
  <si>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</si>
  <si>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</si>
  <si>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</si>
  <si>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</si>
  <si>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</si>
  <si>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</si>
  <si>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</si>
  <si>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</si>
  <si>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</si>
  <si>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</si>
  <si>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</si>
  <si>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</si>
  <si>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</si>
  <si>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</si>
  <si>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</si>
  <si>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</si>
  <si>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</si>
  <si>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</si>
  <si>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</si>
  <si>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</si>
  <si>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</si>
  <si>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</si>
  <si>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</si>
  <si>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</si>
  <si>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</si>
  <si>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</si>
  <si>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</si>
  <si>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</si>
  <si>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</si>
  <si>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</si>
  <si>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</si>
  <si>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</si>
  <si>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</si>
  <si>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</si>
  <si>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</si>
  <si>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</si>
  <si>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</si>
  <si>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</si>
  <si>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</si>
  <si>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</si>
  <si>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</si>
  <si>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</si>
  <si>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</si>
  <si>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</si>
  <si>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</si>
  <si>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</si>
  <si>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</si>
  <si>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</si>
  <si>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</si>
  <si>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</si>
  <si>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</si>
  <si>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</si>
  <si>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</si>
  <si>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</si>
  <si>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</si>
  <si>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</si>
  <si>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</si>
  <si>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</si>
  <si>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</si>
  <si>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</si>
  <si>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</si>
  <si>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</si>
  <si>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</si>
  <si>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</si>
  <si>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</si>
  <si>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</si>
  <si>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</si>
  <si>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</si>
  <si>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</si>
  <si>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</si>
  <si>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</si>
  <si>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</si>
  <si>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</si>
  <si>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</si>
  <si>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</si>
  <si>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</si>
  <si>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</si>
  <si>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</si>
  <si>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</si>
  <si>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</si>
  <si>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</si>
  <si>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</si>
  <si>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</si>
  <si>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</si>
  <si>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</si>
  <si>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</si>
  <si>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</si>
  <si>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</si>
  <si>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</si>
  <si>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</si>
  <si>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</si>
  <si>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</si>
  <si>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</si>
  <si>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</si>
  <si>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</si>
  <si>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</si>
  <si>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</si>
  <si>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</si>
  <si>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</si>
  <si>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</si>
  <si>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</si>
  <si>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</si>
  <si>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</si>
  <si>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</si>
  <si>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</si>
  <si>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</si>
  <si>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</si>
  <si>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</si>
  <si>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</si>
  <si>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</si>
  <si>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</si>
  <si>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</si>
  <si>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</si>
  <si>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</si>
  <si>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</si>
  <si>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</si>
  <si>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</si>
  <si>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</si>
  <si>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</si>
  <si>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</si>
  <si>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</si>
  <si>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</si>
  <si>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</si>
  <si>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</si>
  <si>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</si>
  <si>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</si>
  <si>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</si>
  <si>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</si>
  <si>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</si>
  <si>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</si>
  <si>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</si>
  <si>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</si>
  <si>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</si>
  <si>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</si>
  <si>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</si>
  <si>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</si>
  <si>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</si>
  <si>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</si>
  <si>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</si>
  <si>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</si>
  <si>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</si>
  <si>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</si>
  <si>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</si>
  <si>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</si>
  <si>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</si>
  <si>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</si>
  <si>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</si>
  <si>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</si>
  <si>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</si>
  <si>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</si>
  <si>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</si>
  <si>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</si>
  <si>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</si>
  <si>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</si>
  <si>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</si>
  <si>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</si>
  <si>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</si>
  <si>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</si>
  <si>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</si>
  <si>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</si>
  <si>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</si>
  <si>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</si>
  <si>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</si>
  <si>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</si>
  <si>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</si>
  <si>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</si>
  <si>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</si>
  <si>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</si>
  <si>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</si>
  <si>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</si>
  <si>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</si>
  <si>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</si>
  <si>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</si>
  <si>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</si>
  <si>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</si>
  <si>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</si>
  <si>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</si>
  <si>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</si>
  <si>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</si>
  <si>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</si>
  <si>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</si>
  <si>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</si>
  <si>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</si>
  <si>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</si>
  <si>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</si>
  <si>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</si>
  <si>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</si>
  <si>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</si>
  <si>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</si>
  <si>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</si>
  <si>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</si>
  <si>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</si>
  <si>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</si>
  <si>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</si>
  <si>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</si>
  <si>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</si>
  <si>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</si>
  <si>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</si>
  <si>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</si>
  <si>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</si>
  <si>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</si>
  <si>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</si>
  <si>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</si>
  <si>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</si>
  <si>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</si>
  <si>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</si>
  <si>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</si>
  <si>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</si>
  <si>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</si>
  <si>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</si>
  <si>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</si>
  <si>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</si>
  <si>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</si>
  <si>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</si>
  <si>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</si>
  <si>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</si>
  <si>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</si>
  <si>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</si>
  <si>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</si>
  <si>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</si>
  <si>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</si>
  <si>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</si>
  <si>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</si>
  <si>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</si>
  <si>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</si>
  <si>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</si>
  <si>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</si>
  <si>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</si>
  <si>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</si>
  <si>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</si>
  <si>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</si>
  <si>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</si>
  <si>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</si>
  <si>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</si>
  <si>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</si>
  <si>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</si>
  <si>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</si>
  <si>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</si>
  <si>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</si>
  <si>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</si>
  <si>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</si>
  <si>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</si>
  <si>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</si>
  <si>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</si>
  <si>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</si>
  <si>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</si>
  <si>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</si>
  <si>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</si>
  <si>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</si>
  <si>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</si>
  <si>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</si>
  <si>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</si>
  <si>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</si>
  <si>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</si>
  <si>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</si>
  <si>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</si>
  <si>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</si>
  <si>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</si>
  <si>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</si>
  <si>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</si>
  <si>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</si>
  <si>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</si>
  <si>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</si>
  <si>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</si>
  <si>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</si>
  <si>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</si>
  <si>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</si>
  <si>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</si>
  <si>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</si>
  <si>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</si>
  <si>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</si>
  <si>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</si>
  <si>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</si>
  <si>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</si>
  <si>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</si>
  <si>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</si>
  <si>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</si>
  <si>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</si>
  <si>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</si>
  <si>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</si>
  <si>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</si>
  <si>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</si>
  <si>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</si>
  <si>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</si>
  <si>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</si>
  <si>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</si>
  <si>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</si>
  <si>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</si>
  <si>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</si>
  <si>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</si>
  <si>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</si>
  <si>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</si>
  <si>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</si>
  <si>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</si>
  <si>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</si>
  <si>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</si>
  <si>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</si>
  <si>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</si>
  <si>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</si>
  <si>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</si>
  <si>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</si>
  <si>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</si>
  <si>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</si>
  <si>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</si>
  <si>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</si>
  <si>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</si>
  <si>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</si>
  <si>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</si>
  <si>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</si>
  <si>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</si>
  <si>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</si>
  <si>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</si>
  <si>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</si>
  <si>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</si>
  <si>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</si>
  <si>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</si>
  <si>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</si>
  <si>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</si>
  <si>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</si>
  <si>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</si>
  <si>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</si>
  <si>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</si>
  <si>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</si>
  <si>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</si>
  <si>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</si>
  <si>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</si>
  <si>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</si>
  <si>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</si>
  <si>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</si>
  <si>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</si>
  <si>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</si>
  <si>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</si>
  <si>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</si>
  <si>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</si>
  <si>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</si>
  <si>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</si>
  <si>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</si>
  <si>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</si>
  <si>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</si>
  <si>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</si>
  <si>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</si>
  <si>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</si>
  <si>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</si>
  <si>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</si>
  <si>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</si>
  <si>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</si>
  <si>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</si>
  <si>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</si>
  <si>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</si>
  <si>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</si>
  <si>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</si>
  <si>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</si>
  <si>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</si>
  <si>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</si>
  <si>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</si>
  <si>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</si>
  <si>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</si>
  <si>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</si>
  <si>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</si>
  <si>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</si>
  <si>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</si>
  <si>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</si>
  <si>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</si>
  <si>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</si>
  <si>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</si>
  <si>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</si>
  <si>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</si>
  <si>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</si>
  <si>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</si>
  <si>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</si>
  <si>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</si>
  <si>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</si>
  <si>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</si>
  <si>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</si>
  <si>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</si>
  <si>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</si>
  <si>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</si>
  <si>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</si>
  <si>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</si>
  <si>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</si>
  <si>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</si>
  <si>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</si>
  <si>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</si>
  <si>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</si>
  <si>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</si>
  <si>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</si>
  <si>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</si>
  <si>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</si>
  <si>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</si>
  <si>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</si>
  <si>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</si>
  <si>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</si>
  <si>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</si>
  <si>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</si>
  <si>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</si>
  <si>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</si>
  <si>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</si>
  <si>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</si>
  <si>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</si>
  <si>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</si>
  <si>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</si>
  <si>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</si>
  <si>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</si>
  <si>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</si>
  <si>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</si>
  <si>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</si>
  <si>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</si>
  <si>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</si>
  <si>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</si>
  <si>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</si>
  <si>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</si>
  <si>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</si>
  <si>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</si>
  <si>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</si>
  <si>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</si>
  <si>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</si>
  <si>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</si>
  <si>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</si>
  <si>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</si>
  <si>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</si>
  <si>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</si>
  <si>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</si>
  <si>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</si>
  <si>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</si>
  <si>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</si>
  <si>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</si>
  <si>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</si>
  <si>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</si>
  <si>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</si>
  <si>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</si>
  <si>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</si>
  <si>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</si>
  <si>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</si>
  <si>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</si>
  <si>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</si>
  <si>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</si>
  <si>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</si>
  <si>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</si>
  <si>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</si>
  <si>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</si>
  <si>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</si>
  <si>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</si>
  <si>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</si>
  <si>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</si>
  <si>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</si>
  <si>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</si>
  <si>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</si>
  <si>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</si>
  <si>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</si>
  <si>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</si>
  <si>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</si>
  <si>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</si>
  <si>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</si>
  <si>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</si>
  <si>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</si>
  <si>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</si>
  <si>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</si>
  <si>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</si>
  <si>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</si>
  <si>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</si>
  <si>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</si>
  <si>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</si>
  <si>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</si>
  <si>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</si>
  <si>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</si>
  <si>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</si>
  <si>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</si>
  <si>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</si>
  <si>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</si>
  <si>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</si>
  <si>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</si>
  <si>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</si>
  <si>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</si>
  <si>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</si>
  <si>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</si>
  <si>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</si>
  <si>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</si>
  <si>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</si>
  <si>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</si>
  <si>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</si>
  <si>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</si>
  <si>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</si>
  <si>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</si>
  <si>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</si>
  <si>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</si>
  <si>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</si>
  <si>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</si>
  <si>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</si>
  <si>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</si>
  <si>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</si>
  <si>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</si>
  <si>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</si>
  <si>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</si>
  <si>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</si>
  <si>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</si>
  <si>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</si>
  <si>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</si>
  <si>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</si>
  <si>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</si>
  <si>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</si>
  <si>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</si>
  <si>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</si>
  <si>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</si>
  <si>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</si>
  <si>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</si>
  <si>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</si>
  <si>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</si>
  <si>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</si>
  <si>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</si>
  <si>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</si>
  <si>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</si>
  <si>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</si>
  <si>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</si>
  <si>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</si>
  <si>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</si>
  <si>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</si>
  <si>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</si>
  <si>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</si>
  <si>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</si>
  <si>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</si>
  <si>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</si>
  <si>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</si>
  <si>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</si>
  <si>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</si>
  <si>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</si>
  <si>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</si>
  <si>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</si>
  <si>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</si>
  <si>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</si>
  <si>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</si>
  <si>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</si>
  <si>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</si>
  <si>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</si>
  <si>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</si>
  <si>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</si>
  <si>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</si>
  <si>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</si>
  <si>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</si>
  <si>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</si>
  <si>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</si>
  <si>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</si>
  <si>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</si>
  <si>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</si>
  <si>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</si>
  <si>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</si>
  <si>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</si>
  <si>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</si>
  <si>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</si>
  <si>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</si>
  <si>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</si>
  <si>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</si>
  <si>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</si>
  <si>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</si>
  <si>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</si>
  <si>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</si>
  <si>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</si>
  <si>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</si>
  <si>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</si>
  <si>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</si>
  <si>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</si>
  <si>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</si>
  <si>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</si>
  <si>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</si>
  <si>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</si>
  <si>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</si>
  <si>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</si>
  <si>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</si>
  <si>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</si>
  <si>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</si>
  <si>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</si>
  <si>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</si>
  <si>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</si>
  <si>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</si>
  <si>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</si>
  <si>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</si>
  <si>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</si>
  <si>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</si>
  <si>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</si>
  <si>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</si>
  <si>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</si>
  <si>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</si>
  <si>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</si>
  <si>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</si>
  <si>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</si>
  <si>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</si>
  <si>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</si>
  <si>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</si>
  <si>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</si>
  <si>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</si>
  <si>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</si>
  <si>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</si>
  <si>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</si>
  <si>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</si>
  <si>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</si>
  <si>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</si>
  <si>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</si>
  <si>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</si>
  <si>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</si>
  <si>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</si>
  <si>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</si>
  <si>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</si>
  <si>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</si>
  <si>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</si>
  <si>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</si>
  <si>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</si>
  <si>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</si>
  <si>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</si>
  <si>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</si>
  <si>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</si>
  <si>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</si>
  <si>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</si>
  <si>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</si>
  <si>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</si>
  <si>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</si>
  <si>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</si>
  <si>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</si>
  <si>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</si>
  <si>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</si>
  <si>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</si>
  <si>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</si>
  <si>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</si>
  <si>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</si>
  <si>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</si>
  <si>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</si>
  <si>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</si>
  <si>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</si>
  <si>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</si>
  <si>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</si>
  <si>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</si>
  <si>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</si>
  <si>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</si>
  <si>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</si>
  <si>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</si>
  <si>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</si>
  <si>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</si>
  <si>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</si>
  <si>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</si>
  <si>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</si>
  <si>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</si>
  <si>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</si>
  <si>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</si>
  <si>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</si>
  <si>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</si>
  <si>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</si>
  <si>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</si>
  <si>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</si>
  <si>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</si>
  <si>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</si>
  <si>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</si>
  <si>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</si>
  <si>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</si>
  <si>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</si>
  <si>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</si>
  <si>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</si>
  <si>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</si>
  <si>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</si>
  <si>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</si>
  <si>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</si>
  <si>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</si>
  <si>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</si>
  <si>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</si>
  <si>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</si>
  <si>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</si>
  <si>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</si>
  <si>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</si>
  <si>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</si>
  <si>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</si>
  <si>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</si>
  <si>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</si>
  <si>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</si>
  <si>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</si>
  <si>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</si>
  <si>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</si>
  <si>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</si>
  <si>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</si>
  <si>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</si>
  <si>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</si>
  <si>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</si>
  <si>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</si>
  <si>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</si>
  <si>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</si>
  <si>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</si>
  <si>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</si>
  <si>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</si>
  <si>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</si>
  <si>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</si>
  <si>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</si>
  <si>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</si>
  <si>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</si>
  <si>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</si>
  <si>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</si>
  <si>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</si>
  <si>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</si>
  <si>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</si>
  <si>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</si>
  <si>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</si>
  <si>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</si>
  <si>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</si>
  <si>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</si>
  <si>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</si>
  <si>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</si>
  <si>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</si>
  <si>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</si>
  <si>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</si>
  <si>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</si>
  <si>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</si>
  <si>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</si>
  <si>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</si>
  <si>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</si>
  <si>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</si>
  <si>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</si>
  <si>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</si>
  <si>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</si>
  <si>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</si>
  <si>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</si>
  <si>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</si>
  <si>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</si>
  <si>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</si>
  <si>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</si>
  <si>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</si>
  <si>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</si>
  <si>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</si>
  <si>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</si>
  <si>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</si>
  <si>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</si>
  <si>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</si>
  <si>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</si>
  <si>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</si>
  <si>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</si>
  <si>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</si>
  <si>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</si>
  <si>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</si>
  <si>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</si>
  <si>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</si>
  <si>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</si>
  <si>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</si>
  <si>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</si>
  <si>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</si>
  <si>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</si>
  <si>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</si>
  <si>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</si>
  <si>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</si>
  <si>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</si>
  <si>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</si>
  <si>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</si>
  <si>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</si>
  <si>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</si>
  <si>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</si>
  <si>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</si>
  <si>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</si>
  <si>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</si>
  <si>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</si>
  <si>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</si>
  <si>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</si>
  <si>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</si>
  <si>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</si>
  <si>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</si>
  <si>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</si>
  <si>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</si>
  <si>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</si>
  <si>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</si>
  <si>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</si>
  <si>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</si>
  <si>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</si>
  <si>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</si>
  <si>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</si>
  <si>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</si>
  <si>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</si>
  <si>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</si>
  <si>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</si>
  <si>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</si>
  <si>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</si>
  <si>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</si>
  <si>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</si>
  <si>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</si>
  <si>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</si>
  <si>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</si>
  <si>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</si>
  <si>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</si>
  <si>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</si>
  <si>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</si>
  <si>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</si>
  <si>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</si>
  <si>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</si>
  <si>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</si>
  <si>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</si>
  <si>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</si>
  <si>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</si>
  <si>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</si>
  <si>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</si>
  <si>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</si>
  <si>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</si>
  <si>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</si>
  <si>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</si>
  <si>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</si>
  <si>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</si>
  <si>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</si>
  <si>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</si>
  <si>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</si>
  <si>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</si>
  <si>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</si>
  <si>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</si>
  <si>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</si>
  <si>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</si>
  <si>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</si>
  <si>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</si>
  <si>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</si>
  <si>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</si>
  <si>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</si>
  <si>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</si>
  <si>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</si>
  <si>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</si>
  <si>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</si>
  <si>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</si>
  <si>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</si>
  <si>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</si>
  <si>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</si>
  <si>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</si>
  <si>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</si>
  <si>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</si>
  <si>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</si>
  <si>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</si>
  <si>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</si>
  <si>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</si>
  <si>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</si>
  <si>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</si>
  <si>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</si>
  <si>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</si>
  <si>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</si>
  <si>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</si>
  <si>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</si>
  <si>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</si>
  <si>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</si>
  <si>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</si>
  <si>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</si>
  <si>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</si>
  <si>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</si>
  <si>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</si>
  <si>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</si>
  <si>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</si>
  <si>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</si>
  <si>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</si>
  <si>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</si>
  <si>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</si>
  <si>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</si>
  <si>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</si>
  <si>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</si>
  <si>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</si>
  <si>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</si>
  <si>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</si>
  <si>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</si>
  <si>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</si>
  <si>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</si>
  <si>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</si>
  <si>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</si>
  <si>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</si>
  <si>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</si>
  <si>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</si>
  <si>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</si>
  <si>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</si>
  <si>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</si>
  <si>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</si>
  <si>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</si>
  <si>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</si>
  <si>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</si>
  <si>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</si>
  <si>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</si>
  <si>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</si>
  <si>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</si>
  <si>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</si>
  <si>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</si>
  <si>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</si>
  <si>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</si>
  <si>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</si>
  <si>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</si>
  <si>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</si>
  <si>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</si>
  <si>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</si>
  <si>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</si>
  <si>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</si>
  <si>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</si>
  <si>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</si>
  <si>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</si>
  <si>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</si>
  <si>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</si>
  <si>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</si>
  <si>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</si>
  <si>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</si>
  <si>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</si>
  <si>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</si>
  <si>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</si>
  <si>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</si>
  <si>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</si>
  <si>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</si>
  <si>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</si>
  <si>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</si>
  <si>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</si>
  <si>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</si>
  <si>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</si>
  <si>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</si>
  <si>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</si>
  <si>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</si>
  <si>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</si>
  <si>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</si>
  <si>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</si>
  <si>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</si>
  <si>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</si>
  <si>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</si>
  <si>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</si>
  <si>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</si>
  <si>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</si>
  <si>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</si>
  <si>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</si>
  <si>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</si>
  <si>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</si>
  <si>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</si>
  <si>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</si>
  <si>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</si>
  <si>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</si>
  <si>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</si>
  <si>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</si>
  <si>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</si>
  <si>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</si>
  <si>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</si>
  <si>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</si>
  <si>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</si>
  <si>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</si>
  <si>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</si>
  <si>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</si>
  <si>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</si>
  <si>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</si>
  <si>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</si>
  <si>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</si>
  <si>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</si>
  <si>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</si>
  <si>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</si>
  <si>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</si>
  <si>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</si>
  <si>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</si>
  <si>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</si>
  <si>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</si>
  <si>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</si>
  <si>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</si>
  <si>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</si>
  <si>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</si>
  <si>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</si>
  <si>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</si>
  <si>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</si>
  <si>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</si>
  <si>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</si>
  <si>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</si>
  <si>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</si>
  <si>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</si>
  <si>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</si>
  <si>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</si>
  <si>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</si>
  <si>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</si>
  <si>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</si>
  <si>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</si>
  <si>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</si>
  <si>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</si>
  <si>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</si>
  <si>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</si>
  <si>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</si>
  <si>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</si>
  <si>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</si>
  <si>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</si>
  <si>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</si>
  <si>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</si>
  <si>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</si>
  <si>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</si>
  <si>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</si>
  <si>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</si>
  <si>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</si>
  <si>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</si>
  <si>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</si>
  <si>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</si>
  <si>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</si>
  <si>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</si>
  <si>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</si>
  <si>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</si>
  <si>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</si>
  <si>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</si>
  <si>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</si>
  <si>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</si>
  <si>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</si>
  <si>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</si>
  <si>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</si>
  <si>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</si>
  <si>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</si>
  <si>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</si>
  <si>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</si>
  <si>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</si>
  <si>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</si>
  <si>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</si>
  <si>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</si>
  <si>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</si>
  <si>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</si>
  <si>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</si>
  <si>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</si>
  <si>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</si>
  <si>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</si>
  <si>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</si>
  <si>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統新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</si>
  <si>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</si>
  <si>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</si>
  <si>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</si>
  <si>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</si>
  <si>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</si>
  <si>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</si>
  <si>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</si>
  <si>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</si>
  <si>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</si>
  <si>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</si>
  <si>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</si>
  <si>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</si>
  <si>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</si>
  <si>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</si>
  <si>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</si>
  <si>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</si>
  <si>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</si>
  <si>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</si>
  <si>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</si>
  <si>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</si>
  <si>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</si>
  <si>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</si>
  <si>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</si>
  <si>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</si>
  <si>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</si>
  <si>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</si>
  <si>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</si>
  <si>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</si>
  <si>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</si>
  <si>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</si>
  <si>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</si>
  <si>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</si>
  <si>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</si>
  <si>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</si>
  <si>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</si>
  <si>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</si>
  <si>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</si>
  <si>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</si>
  <si>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</si>
  <si>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</si>
  <si>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</si>
  <si>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</si>
  <si>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</si>
  <si>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</si>
  <si>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</si>
  <si>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</si>
  <si>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</si>
  <si>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帝寶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</si>
  <si>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</si>
  <si>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</si>
  <si>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</si>
  <si>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</si>
  <si>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</si>
  <si>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</si>
  <si>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</si>
  <si>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</si>
  <si>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</si>
  <si>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</si>
  <si>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</si>
  <si>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</si>
  <si>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</si>
  <si>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</si>
  <si>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</si>
  <si>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</si>
  <si>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</si>
  <si>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</si>
  <si>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</si>
  <si>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</si>
  <si>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</si>
  <si>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</si>
  <si>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</si>
  <si>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</si>
  <si>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</si>
  <si>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</si>
  <si>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</si>
  <si>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</si>
  <si>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</si>
  <si>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</si>
  <si>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</si>
  <si>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</si>
  <si>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</si>
  <si>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</si>
  <si>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</si>
  <si>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</si>
  <si>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</si>
  <si>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</si>
  <si>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</si>
  <si>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</si>
  <si>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</si>
  <si>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</si>
  <si>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</si>
  <si>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</si>
  <si>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</si>
  <si>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</si>
  <si>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</si>
  <si>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</si>
  <si>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</si>
  <si>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</si>
  <si>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</si>
  <si>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</si>
  <si>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</si>
  <si>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</si>
  <si>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</si>
  <si>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</si>
  <si>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</si>
  <si>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</si>
  <si>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</si>
  <si>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</si>
  <si>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</si>
  <si>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</si>
  <si>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</si>
  <si>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</si>
  <si>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</si>
  <si>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</si>
  <si>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</si>
  <si>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</si>
  <si>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</si>
  <si>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</si>
  <si>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</si>
  <si>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</si>
  <si>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</si>
  <si>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</si>
  <si>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</si>
  <si>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</si>
  <si>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</si>
  <si>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</si>
  <si>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</si>
  <si>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</si>
  <si>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</si>
  <si>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</si>
  <si>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</si>
  <si>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</si>
  <si>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</si>
  <si>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</si>
  <si>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</si>
  <si>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</si>
  <si>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</si>
  <si>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</si>
  <si>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</si>
  <si>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</si>
  <si>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</si>
  <si>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</si>
  <si>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</si>
  <si>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</si>
  <si>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</si>
  <si>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</si>
  <si>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</si>
  <si>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</si>
  <si>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</si>
  <si>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</si>
  <si>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</si>
  <si>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</si>
  <si>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</si>
  <si>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</si>
  <si>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</si>
  <si>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</si>
  <si>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</si>
  <si>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</si>
  <si>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</si>
  <si>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</si>
  <si>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</si>
  <si>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</si>
  <si>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</si>
  <si>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</si>
  <si>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</si>
  <si>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</si>
  <si>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</si>
  <si>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</si>
  <si>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</si>
  <si>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</si>
  <si>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</si>
  <si>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</si>
  <si>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</si>
  <si>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</si>
  <si>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</si>
  <si>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</si>
  <si>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</si>
  <si>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</si>
  <si>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</si>
  <si>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</si>
  <si>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</si>
  <si>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</si>
  <si>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</si>
  <si>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</si>
  <si>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</si>
  <si>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</si>
  <si>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</si>
  <si>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</si>
  <si>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</si>
  <si>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</si>
  <si>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</si>
  <si>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</si>
  <si>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</si>
  <si>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</si>
  <si>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</si>
  <si>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</si>
  <si>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</si>
  <si>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</si>
  <si>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</si>
  <si>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</si>
  <si>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</si>
  <si>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</si>
  <si>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</si>
  <si>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</si>
  <si>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</si>
  <si>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</si>
  <si>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</si>
  <si>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</si>
  <si>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</si>
  <si>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</si>
  <si>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</si>
  <si>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</si>
  <si>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</si>
  <si>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</si>
  <si>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</si>
  <si>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</si>
  <si>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</si>
  <si>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</si>
  <si>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</si>
  <si>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</si>
  <si>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</si>
  <si>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</si>
  <si>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</si>
  <si>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</si>
  <si>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20231110外資買賣超</t>
  </si>
  <si>
    <t>20231110投信買賣超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</si>
  <si>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</si>
  <si>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</si>
  <si>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</si>
  <si>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</si>
  <si>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</si>
  <si>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</si>
  <si>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</si>
  <si>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</si>
  <si>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</si>
  <si>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</si>
  <si>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</si>
  <si>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</si>
  <si>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</si>
  <si>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</si>
  <si>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</si>
  <si>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</si>
  <si>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</si>
  <si>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</si>
  <si>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</si>
  <si>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</si>
  <si>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</si>
  <si>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</si>
  <si>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</si>
  <si>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</si>
  <si>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</si>
  <si>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</si>
  <si>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</si>
  <si>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</si>
  <si>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</si>
  <si>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電子下游-顯示器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</si>
  <si>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</si>
  <si>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</si>
  <si>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</si>
  <si>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</si>
  <si>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</si>
  <si>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</si>
  <si>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</si>
  <si>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</si>
  <si>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</si>
  <si>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</si>
  <si>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</si>
  <si>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</si>
  <si>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</si>
  <si>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</si>
  <si>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</si>
  <si>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</si>
  <si>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</si>
  <si>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</si>
  <si>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</si>
  <si>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</si>
  <si>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</si>
  <si>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</si>
  <si>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</si>
  <si>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</si>
  <si>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傳產-自行車</t>
    <phoneticPr fontId="3" type="noConversion"/>
  </si>
  <si>
    <t>傳產-百貨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</si>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</sst>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40.71062037037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自訂.外資day0" numFmtId="176">
      <sharedItems containsSemiMixedTypes="0" containsString="0" containsNumber="1" minValue="-8.7650816000000003" maxValue="70.572226999999998"/>
    </cacheField>
    <cacheField name="自訂.外資day1" numFmtId="176">
      <sharedItems containsSemiMixedTypes="0" containsString="0" containsNumber="1" minValue="-10.516282582000001" maxValue="35.912113049999995"/>
    </cacheField>
    <cacheField name="自訂.外資day2" numFmtId="176">
      <sharedItems containsSemiMixedTypes="0" containsString="0" containsNumber="1" minValue="-16.150462125000001" maxValue="21.534752919999999"/>
    </cacheField>
    <cacheField name="自訂.外資day3" numFmtId="176">
      <sharedItems containsSemiMixedTypes="0" containsString="0" containsNumber="1" minValue="-10.760821050000001" maxValue="13.379797399999999"/>
    </cacheField>
    <cacheField name="自訂.外資day4" numFmtId="176">
      <sharedItems containsSemiMixedTypes="0" containsString="0" containsNumber="1" minValue="-18.258156179999997" maxValue="16.5880827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40.71062187499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06收盤價" numFmtId="176">
      <sharedItems containsString="0" containsBlank="1" containsNumber="1" minValue="1.1200000000000001" maxValue="2955"/>
    </cacheField>
    <cacheField name="20231107收盤價" numFmtId="176">
      <sharedItems containsString="0" containsBlank="1" containsNumber="1" minValue="1.1100000000000001" maxValue="3000"/>
    </cacheField>
    <cacheField name="20231108收盤價" numFmtId="176">
      <sharedItems containsString="0" containsBlank="1" containsNumber="1" minValue="1.1100000000000001" maxValue="3045"/>
    </cacheField>
    <cacheField name="20231109收盤價" numFmtId="176">
      <sharedItems containsString="0" containsBlank="1" containsNumber="1" minValue="1.1200000000000001" maxValue="3240"/>
    </cacheField>
    <cacheField name="20231110收盤價" numFmtId="176">
      <sharedItems containsString="0" containsBlank="1" containsNumber="1" minValue="1.1000000000000001" maxValue="3200"/>
    </cacheField>
    <cacheField name="20231106外資買賣超" numFmtId="0">
      <sharedItems containsString="0" containsBlank="1" containsNumber="1" minValue="-25480.32" maxValue="12831.314"/>
    </cacheField>
    <cacheField name="20231107外資買賣超" numFmtId="0">
      <sharedItems containsString="0" containsBlank="1" containsNumber="1" minValue="-13338.955" maxValue="6470.6509999999998"/>
    </cacheField>
    <cacheField name="20231108外資買賣超" numFmtId="0">
      <sharedItems containsString="0" containsBlank="1" containsNumber="1" minValue="-27632.166000000001" maxValue="8630"/>
    </cacheField>
    <cacheField name="20231109外資買賣超" numFmtId="0">
      <sharedItems containsString="0" containsBlank="1" containsNumber="1" minValue="-13704.33" maxValue="11918.373"/>
    </cacheField>
    <cacheField name="20231110外資買賣超" numFmtId="0">
      <sharedItems containsString="0" containsBlank="1" containsNumber="1" minValue="-18611.78" maxValue="14773.009"/>
    </cacheField>
    <cacheField name="20231106投信買賣超" numFmtId="0">
      <sharedItems containsString="0" containsBlank="1" containsNumber="1" minValue="-2987.7159999999999" maxValue="3210.0929999999998"/>
    </cacheField>
    <cacheField name="20231107投信買賣超" numFmtId="0">
      <sharedItems containsString="0" containsBlank="1" containsNumber="1" minValue="-2000" maxValue="1664"/>
    </cacheField>
    <cacheField name="20231108投信買賣超" numFmtId="0">
      <sharedItems containsString="0" containsBlank="1" containsNumber="1" minValue="-2318.3829999999998" maxValue="2136"/>
    </cacheField>
    <cacheField name="20231109投信買賣超" numFmtId="0">
      <sharedItems containsString="0" containsBlank="1" containsNumber="1" minValue="-2772" maxValue="4713"/>
    </cacheField>
    <cacheField name="20231110投信買賣超" numFmtId="0">
      <sharedItems containsString="0" containsBlank="1" containsNumber="1" minValue="-1219.673" maxValue="3038"/>
    </cacheField>
    <cacheField name="自訂.外資day0" numFmtId="176">
      <sharedItems containsSemiMixedTypes="0" containsString="0" containsNumber="1" minValue="-8.7650816000000003" maxValue="70.572226999999998"/>
    </cacheField>
    <cacheField name="自訂.外資day1" numFmtId="176">
      <sharedItems containsSemiMixedTypes="0" containsString="0" containsNumber="1" minValue="-10.516282582000001" maxValue="35.912113049999995"/>
    </cacheField>
    <cacheField name="自訂.外資day2" numFmtId="176">
      <sharedItems containsSemiMixedTypes="0" containsString="0" containsNumber="1" minValue="-16.150462125000001" maxValue="21.534752919999999"/>
    </cacheField>
    <cacheField name="自訂.外資day3" numFmtId="176">
      <sharedItems containsSemiMixedTypes="0" containsString="0" containsNumber="1" minValue="-10.760821050000001" maxValue="13.379797399999999"/>
    </cacheField>
    <cacheField name="自訂.外資day4" numFmtId="176">
      <sharedItems containsSemiMixedTypes="0" containsString="0" containsNumber="1" minValue="-18.258156179999997" maxValue="16.588082700000001"/>
    </cacheField>
    <cacheField name="自訂.投信day0" numFmtId="176">
      <sharedItems containsSemiMixedTypes="0" containsString="0" containsNumber="1" minValue="-4.6288" maxValue="6.7759999999999998"/>
    </cacheField>
    <cacheField name="自訂.投信day1" numFmtId="176">
      <sharedItems containsSemiMixedTypes="0" containsString="0" containsNumber="1" minValue="-4.0475313599999998" maxValue="3.1505999999999998"/>
    </cacheField>
    <cacheField name="自訂.投信day2" numFmtId="176">
      <sharedItems containsSemiMixedTypes="0" containsString="0" containsNumber="1" minValue="-8.1310000000000002" maxValue="2.93607"/>
    </cacheField>
    <cacheField name="自訂.投信day3" numFmtId="176">
      <sharedItems containsSemiMixedTypes="0" containsString="0" containsNumber="1" minValue="-2.8115999999999999" maxValue="5.4637500000000001"/>
    </cacheField>
    <cacheField name="自訂.投信day4" numFmtId="176">
      <sharedItems containsSemiMixedTypes="0" containsString="0" containsNumber="1" minValue="-3.456" maxValue="2.81456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99999999999997"/>
    <n v="32.549999999999997"/>
    <n v="32.9"/>
    <n v="32.9"/>
    <n v="32.85"/>
    <n v="-2890.5509999999999"/>
    <n v="-1014.0359999999999"/>
    <n v="2787.2339999999999"/>
    <n v="46.082999999999998"/>
    <n v="-1645.7950000000001"/>
    <n v="152.38999999999999"/>
    <n v="352.39100000000002"/>
    <n v="-11"/>
    <n v="419"/>
    <n v="527"/>
    <n v="-0.94810072799999989"/>
    <n v="-0.33006871799999993"/>
    <n v="0.91699998599999988"/>
    <n v="1.5161306999999999E-2"/>
    <n v="-0.5406436575000001"/>
  </r>
  <r>
    <s v="1102"/>
    <s v="亞泥"/>
    <x v="0"/>
    <n v="40.4"/>
    <n v="40.4"/>
    <n v="40.35"/>
    <n v="40.4"/>
    <n v="40.35"/>
    <n v="1422.383"/>
    <n v="190"/>
    <n v="541.54300000000001"/>
    <n v="1030.825"/>
    <n v="936"/>
    <n v="-217.655"/>
    <n v="153.005"/>
    <n v="-178.398"/>
    <n v="122.71"/>
    <n v="-160.99100000000001"/>
    <n v="0.57464273199999993"/>
    <n v="7.6759999999999995E-2"/>
    <n v="0.21851260050000001"/>
    <n v="0.41645330000000003"/>
    <n v="0.37767600000000001"/>
  </r>
  <r>
    <s v="1103"/>
    <s v="嘉泥"/>
    <x v="0"/>
    <n v="18.399999999999999"/>
    <n v="18.3"/>
    <n v="18.3"/>
    <n v="18.399999999999999"/>
    <n v="18.3"/>
    <n v="150.84299999999999"/>
    <n v="52"/>
    <n v="33"/>
    <n v="41"/>
    <n v="2"/>
    <n v="0"/>
    <n v="0"/>
    <n v="0"/>
    <n v="0"/>
    <n v="0"/>
    <n v="2.7755111999999995E-2"/>
    <n v="9.5160000000000002E-3"/>
    <n v="6.0390000000000001E-3"/>
    <n v="7.5439999999999995E-3"/>
    <n v="3.6600000000000001E-4"/>
  </r>
  <r>
    <s v="1104"/>
    <s v="環泥"/>
    <x v="0"/>
    <n v="26.35"/>
    <n v="26.25"/>
    <n v="26.5"/>
    <n v="26.6"/>
    <n v="26.75"/>
    <n v="54"/>
    <n v="-32"/>
    <n v="104"/>
    <n v="-41"/>
    <n v="165"/>
    <n v="-0.71"/>
    <n v="0"/>
    <n v="0"/>
    <n v="0"/>
    <n v="0"/>
    <n v="1.4229E-2"/>
    <n v="-8.3999999999999995E-3"/>
    <n v="2.7560000000000001E-2"/>
    <n v="-1.0906000000000001E-2"/>
    <n v="4.4137500000000003E-2"/>
  </r>
  <r>
    <s v="1108"/>
    <s v="幸福"/>
    <x v="0"/>
    <n v="13.9"/>
    <n v="13.9"/>
    <n v="14"/>
    <n v="14.3"/>
    <n v="14.3"/>
    <n v="-40"/>
    <n v="-93"/>
    <n v="-37"/>
    <n v="-22"/>
    <n v="-50"/>
    <n v="0"/>
    <n v="0"/>
    <n v="0"/>
    <n v="0"/>
    <n v="0"/>
    <n v="-5.5599999999999998E-3"/>
    <n v="-1.2927000000000001E-2"/>
    <n v="-5.1799999999999997E-3"/>
    <n v="-3.1460000000000004E-3"/>
    <n v="-7.1500000000000001E-3"/>
  </r>
  <r>
    <s v="1109"/>
    <s v="信大"/>
    <x v="0"/>
    <n v="17.75"/>
    <n v="17.75"/>
    <n v="17.75"/>
    <n v="17.7"/>
    <n v="17.7"/>
    <n v="-3"/>
    <n v="-8"/>
    <n v="8"/>
    <n v="-47.154000000000003"/>
    <n v="-15"/>
    <n v="0"/>
    <n v="0"/>
    <n v="0"/>
    <n v="0"/>
    <n v="0"/>
    <n v="-5.3249999999999999E-4"/>
    <n v="-1.42E-3"/>
    <n v="1.42E-3"/>
    <n v="-8.3462580000000005E-3"/>
    <n v="-2.6549999999999998E-3"/>
  </r>
  <r>
    <s v="1110"/>
    <s v="東泥"/>
    <x v="0"/>
    <n v="18.399999999999999"/>
    <n v="18.45"/>
    <n v="18.55"/>
    <n v="18.45"/>
    <n v="18.399999999999999"/>
    <n v="36"/>
    <n v="2"/>
    <n v="6"/>
    <n v="12"/>
    <n v="-6"/>
    <n v="0"/>
    <n v="0"/>
    <n v="0"/>
    <n v="0"/>
    <n v="0"/>
    <n v="6.6239999999999997E-3"/>
    <n v="3.6899999999999997E-4"/>
    <n v="1.1130000000000001E-3"/>
    <n v="2.2139999999999998E-3"/>
    <n v="-1.1039999999999999E-3"/>
  </r>
  <r>
    <s v="1201"/>
    <s v="味全"/>
    <x v="1"/>
    <n v="18.649999999999999"/>
    <n v="18.8"/>
    <n v="18.899999999999999"/>
    <n v="18.75"/>
    <n v="18.7"/>
    <n v="40"/>
    <n v="70"/>
    <n v="-10"/>
    <n v="5"/>
    <n v="16"/>
    <n v="0"/>
    <n v="0"/>
    <n v="0"/>
    <n v="0"/>
    <n v="0"/>
    <n v="7.4599999999999996E-3"/>
    <n v="1.316E-2"/>
    <n v="-1.89E-3"/>
    <n v="9.3749999999999997E-4"/>
    <n v="2.9919999999999999E-3"/>
  </r>
  <r>
    <s v="1203"/>
    <s v="味王"/>
    <x v="1"/>
    <n v="43.25"/>
    <n v="42.6"/>
    <n v="43"/>
    <n v="43.3"/>
    <n v="43.2"/>
    <n v="4"/>
    <n v="-1"/>
    <n v="5"/>
    <n v="1"/>
    <n v="2"/>
    <n v="0"/>
    <n v="0"/>
    <n v="0"/>
    <n v="0"/>
    <n v="0"/>
    <n v="1.73E-3"/>
    <n v="-4.26E-4"/>
    <n v="2.15E-3"/>
    <n v="4.3299999999999995E-4"/>
    <n v="8.6400000000000008E-4"/>
  </r>
  <r>
    <s v="1210"/>
    <s v="大成"/>
    <x v="1"/>
    <n v="52.8"/>
    <n v="52.8"/>
    <n v="53"/>
    <n v="52.8"/>
    <n v="53.6"/>
    <n v="-215"/>
    <n v="-191.68799999999999"/>
    <n v="75"/>
    <n v="-147.054"/>
    <n v="268.98"/>
    <n v="0"/>
    <n v="0"/>
    <n v="-134"/>
    <n v="-121"/>
    <n v="-80"/>
    <n v="-0.11352"/>
    <n v="-0.101211264"/>
    <n v="3.9750000000000001E-2"/>
    <n v="-7.7644511999999999E-2"/>
    <n v="0.14417328000000001"/>
  </r>
  <r>
    <s v="1213"/>
    <s v="大飲"/>
    <x v="1"/>
    <n v="7.16"/>
    <n v="7.1"/>
    <n v="7.1"/>
    <n v="7.1"/>
    <n v="7.0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9"/>
    <n v="92.8"/>
    <n v="92.9"/>
    <n v="92"/>
    <n v="92.5"/>
    <n v="-94"/>
    <n v="-62"/>
    <n v="-25.454999999999998"/>
    <n v="-77"/>
    <n v="48.79"/>
    <n v="-60"/>
    <n v="0"/>
    <n v="0"/>
    <n v="-40"/>
    <n v="-70"/>
    <n v="-8.6386000000000004E-2"/>
    <n v="-5.7535999999999997E-2"/>
    <n v="-2.3647695E-2"/>
    <n v="-7.084E-2"/>
    <n v="4.5130749999999997E-2"/>
  </r>
  <r>
    <s v="1216"/>
    <s v="統一"/>
    <x v="1"/>
    <n v="70.2"/>
    <n v="69.7"/>
    <n v="70.099999999999994"/>
    <n v="70.400000000000006"/>
    <n v="69.8"/>
    <n v="664.57399999999996"/>
    <n v="-1071.99"/>
    <n v="281.86099999999999"/>
    <n v="401.25900000000001"/>
    <n v="-984.71699999999998"/>
    <n v="317.89800000000002"/>
    <n v="305.18"/>
    <n v="-142"/>
    <n v="358.14600000000002"/>
    <n v="-53"/>
    <n v="0.466530948"/>
    <n v="-0.74717703000000013"/>
    <n v="0.19758456099999999"/>
    <n v="0.28248633600000006"/>
    <n v="-0.68733246599999998"/>
  </r>
  <r>
    <s v="1217"/>
    <s v="愛之味"/>
    <x v="1"/>
    <n v="12"/>
    <n v="11.85"/>
    <n v="11.75"/>
    <n v="11.8"/>
    <n v="11.7"/>
    <n v="888"/>
    <n v="-564"/>
    <n v="-342"/>
    <n v="-438"/>
    <n v="-57"/>
    <n v="0"/>
    <n v="0"/>
    <n v="0"/>
    <n v="0"/>
    <n v="0"/>
    <n v="0.10656"/>
    <n v="-6.6833999999999991E-2"/>
    <n v="-4.0184999999999998E-2"/>
    <n v="-5.1684000000000008E-2"/>
    <n v="-6.6689999999999996E-3"/>
  </r>
  <r>
    <s v="1218"/>
    <s v="泰山"/>
    <x v="1"/>
    <n v="21"/>
    <n v="20.7"/>
    <n v="20.8"/>
    <n v="20.65"/>
    <n v="20.45"/>
    <n v="321"/>
    <n v="-336"/>
    <n v="-26"/>
    <n v="-82"/>
    <n v="-128.94999999999999"/>
    <n v="0"/>
    <n v="0"/>
    <n v="0"/>
    <n v="0"/>
    <n v="0"/>
    <n v="6.7409999999999998E-2"/>
    <n v="-6.9552000000000003E-2"/>
    <n v="-5.4080000000000005E-3"/>
    <n v="-1.6933E-2"/>
    <n v="-2.6370274999999999E-2"/>
  </r>
  <r>
    <s v="1219"/>
    <s v="福壽"/>
    <x v="1"/>
    <n v="19"/>
    <n v="19.149999999999999"/>
    <n v="19.05"/>
    <n v="19"/>
    <n v="19.05"/>
    <n v="97"/>
    <n v="32"/>
    <n v="-32"/>
    <n v="-22"/>
    <n v="10"/>
    <n v="0"/>
    <n v="0"/>
    <n v="0"/>
    <n v="0"/>
    <n v="0"/>
    <n v="1.8429999999999998E-2"/>
    <n v="6.1279999999999998E-3"/>
    <n v="-6.0959999999999999E-3"/>
    <n v="-4.1799999999999997E-3"/>
    <n v="1.905E-3"/>
  </r>
  <r>
    <s v="1220"/>
    <s v="台榮"/>
    <x v="1"/>
    <n v="13.6"/>
    <n v="13.6"/>
    <n v="13.6"/>
    <n v="13.55"/>
    <n v="13.45"/>
    <n v="6"/>
    <n v="13"/>
    <n v="4.9560000000000004"/>
    <n v="5"/>
    <n v="-24"/>
    <n v="0"/>
    <n v="0"/>
    <n v="0"/>
    <n v="0"/>
    <n v="0"/>
    <n v="8.1599999999999999E-4"/>
    <n v="1.7679999999999998E-3"/>
    <n v="6.7401600000000005E-4"/>
    <n v="6.7750000000000004E-4"/>
    <n v="-3.2279999999999995E-3"/>
  </r>
  <r>
    <s v="1225"/>
    <s v="福懋油"/>
    <x v="1"/>
    <n v="53.8"/>
    <n v="53.4"/>
    <n v="54.4"/>
    <n v="53.3"/>
    <n v="53"/>
    <n v="8"/>
    <n v="-1"/>
    <n v="1"/>
    <n v="-5"/>
    <n v="-5.7"/>
    <n v="0"/>
    <n v="0"/>
    <n v="0"/>
    <n v="0"/>
    <n v="0"/>
    <n v="4.3039999999999997E-3"/>
    <n v="-5.3399999999999997E-4"/>
    <n v="5.44E-4"/>
    <n v="-2.6649999999999998E-3"/>
    <n v="-3.0210000000000002E-3"/>
  </r>
  <r>
    <s v="1227"/>
    <s v="佳格"/>
    <x v="1"/>
    <n v="38"/>
    <n v="38"/>
    <n v="38.1"/>
    <n v="38.1"/>
    <n v="38"/>
    <n v="66.058000000000007"/>
    <n v="-51"/>
    <n v="-1"/>
    <n v="-4.4089999999999998"/>
    <n v="-20"/>
    <n v="0"/>
    <n v="0"/>
    <n v="0"/>
    <n v="0"/>
    <n v="0"/>
    <n v="2.5102040000000003E-2"/>
    <n v="-1.9380000000000001E-2"/>
    <n v="-3.8099999999999999E-4"/>
    <n v="-1.6798290000000001E-3"/>
    <n v="-7.6E-3"/>
  </r>
  <r>
    <s v="1229"/>
    <s v="聯華"/>
    <x v="1"/>
    <n v="61.8"/>
    <n v="61.8"/>
    <n v="62.5"/>
    <n v="62.4"/>
    <n v="61.8"/>
    <n v="167.02"/>
    <n v="-66"/>
    <n v="314"/>
    <n v="-92.548000000000002"/>
    <n v="-77.001000000000005"/>
    <n v="0"/>
    <n v="0"/>
    <n v="-7"/>
    <n v="0"/>
    <n v="-4"/>
    <n v="0.10321836"/>
    <n v="-4.0787999999999998E-2"/>
    <n v="0.19625000000000001"/>
    <n v="-5.7749952E-2"/>
    <n v="-4.7586617999999997E-2"/>
  </r>
  <r>
    <s v="1231"/>
    <s v="聯華食"/>
    <x v="1"/>
    <n v="88.3"/>
    <n v="88.2"/>
    <n v="87.6"/>
    <n v="87.5"/>
    <n v="87.5"/>
    <n v="77"/>
    <n v="9"/>
    <n v="32"/>
    <n v="3"/>
    <n v="-6"/>
    <n v="0"/>
    <n v="0"/>
    <n v="0"/>
    <n v="0"/>
    <n v="0"/>
    <n v="6.7990999999999996E-2"/>
    <n v="7.9380000000000006E-3"/>
    <n v="2.8031999999999998E-2"/>
    <n v="2.6250000000000002E-3"/>
    <n v="-5.2500000000000003E-3"/>
  </r>
  <r>
    <s v="1232"/>
    <s v="大統益"/>
    <x v="1"/>
    <n v="141.5"/>
    <n v="141"/>
    <n v="142"/>
    <n v="142.5"/>
    <n v="141.5"/>
    <n v="6"/>
    <n v="0"/>
    <n v="15"/>
    <n v="3.9969999999999999"/>
    <n v="0"/>
    <n v="0"/>
    <n v="0"/>
    <n v="0"/>
    <n v="0"/>
    <n v="0"/>
    <n v="8.4899999999999993E-3"/>
    <n v="0"/>
    <n v="2.1299999999999999E-2"/>
    <n v="5.6957249999999996E-3"/>
    <n v="0"/>
  </r>
  <r>
    <s v="1233"/>
    <s v="天仁"/>
    <x v="1"/>
    <n v="34.75"/>
    <n v="34.85"/>
    <n v="34.950000000000003"/>
    <n v="34.85"/>
    <n v="34.75"/>
    <n v="0"/>
    <n v="0"/>
    <n v="0"/>
    <n v="-1"/>
    <n v="0"/>
    <n v="0"/>
    <n v="0"/>
    <n v="0"/>
    <n v="0"/>
    <n v="0"/>
    <n v="0"/>
    <n v="0"/>
    <n v="0"/>
    <n v="-3.4850000000000001E-4"/>
    <n v="0"/>
  </r>
  <r>
    <s v="1234"/>
    <s v="黑松"/>
    <x v="1"/>
    <n v="38.700000000000003"/>
    <n v="38.6"/>
    <n v="38.700000000000003"/>
    <n v="38.700000000000003"/>
    <n v="38.700000000000003"/>
    <n v="28"/>
    <n v="-8"/>
    <n v="26"/>
    <n v="-3"/>
    <n v="-12"/>
    <n v="0"/>
    <n v="0"/>
    <n v="0"/>
    <n v="0"/>
    <n v="0"/>
    <n v="1.0836000000000002E-2"/>
    <n v="-3.088E-3"/>
    <n v="1.0062E-2"/>
    <n v="-1.1610000000000001E-3"/>
    <n v="-4.6440000000000006E-3"/>
  </r>
  <r>
    <s v="1235"/>
    <s v="興泰"/>
    <x v="1"/>
    <n v="80.599999999999994"/>
    <n v="80.3"/>
    <n v="79.5"/>
    <n v="79.5"/>
    <n v="79.900000000000006"/>
    <n v="8"/>
    <n v="3"/>
    <n v="0"/>
    <n v="0"/>
    <n v="0"/>
    <n v="0"/>
    <n v="0"/>
    <n v="0"/>
    <n v="0"/>
    <n v="0"/>
    <n v="6.4479999999999997E-3"/>
    <n v="2.4089999999999997E-3"/>
    <n v="0"/>
    <n v="0"/>
    <n v="0"/>
  </r>
  <r>
    <s v="1236"/>
    <s v="宏亞"/>
    <x v="1"/>
    <n v="24.9"/>
    <n v="24.9"/>
    <n v="25.1"/>
    <n v="24.9"/>
    <n v="24.9"/>
    <n v="-1"/>
    <n v="-1"/>
    <n v="-2"/>
    <n v="-2"/>
    <n v="-1"/>
    <n v="0"/>
    <n v="0"/>
    <n v="0"/>
    <n v="0"/>
    <n v="0"/>
    <n v="-2.4899999999999998E-4"/>
    <n v="-2.4899999999999998E-4"/>
    <n v="-5.0200000000000006E-4"/>
    <n v="-4.9799999999999996E-4"/>
    <n v="-2.4899999999999998E-4"/>
  </r>
  <r>
    <s v="1240"/>
    <s v="茂生農經"/>
    <x v="2"/>
    <n v="45"/>
    <n v="45"/>
    <n v="45.45"/>
    <n v="44.85"/>
    <n v="45.2"/>
    <n v="4"/>
    <n v="2"/>
    <n v="0"/>
    <n v="0"/>
    <n v="1"/>
    <n v="0"/>
    <n v="0"/>
    <n v="0"/>
    <n v="0"/>
    <n v="0"/>
    <n v="1.8E-3"/>
    <n v="8.9999999999999998E-4"/>
    <n v="0"/>
    <n v="0"/>
    <n v="4.5200000000000004E-4"/>
  </r>
  <r>
    <s v="1256"/>
    <s v="鮮活果汁-KY"/>
    <x v="1"/>
    <n v="240"/>
    <n v="239"/>
    <n v="235.5"/>
    <n v="234"/>
    <n v="232"/>
    <n v="-2"/>
    <n v="1"/>
    <n v="1"/>
    <n v="-1"/>
    <n v="-3"/>
    <n v="0"/>
    <n v="0"/>
    <n v="0"/>
    <n v="0"/>
    <n v="0"/>
    <n v="-4.7999999999999996E-3"/>
    <n v="2.3900000000000002E-3"/>
    <n v="2.3549999999999999E-3"/>
    <n v="-2.3400000000000001E-3"/>
    <n v="-6.9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099999999999994"/>
    <n v="75"/>
    <n v="75.7"/>
    <n v="75.7"/>
    <n v="75.7"/>
    <n v="0"/>
    <n v="0"/>
    <n v="-1"/>
    <n v="-1"/>
    <n v="0"/>
    <n v="0"/>
    <n v="0"/>
    <n v="0"/>
    <n v="0"/>
    <n v="0"/>
    <n v="0"/>
    <n v="0"/>
    <n v="-7.5700000000000008E-4"/>
    <n v="-7.5700000000000008E-4"/>
    <n v="0"/>
  </r>
  <r>
    <s v="1264"/>
    <s v="德麥"/>
    <x v="1"/>
    <n v="289"/>
    <n v="291.5"/>
    <n v="289.5"/>
    <n v="291.5"/>
    <n v="289"/>
    <n v="0"/>
    <n v="-1"/>
    <n v="-1"/>
    <n v="0"/>
    <n v="0"/>
    <n v="0"/>
    <n v="0"/>
    <n v="0"/>
    <n v="0"/>
    <n v="0"/>
    <n v="0"/>
    <n v="-2.9150000000000001E-3"/>
    <n v="-2.895E-3"/>
    <n v="0"/>
    <n v="0"/>
  </r>
  <r>
    <s v="1268"/>
    <s v="漢來美食"/>
    <x v="4"/>
    <n v="148.5"/>
    <n v="147.5"/>
    <n v="149"/>
    <n v="148.5"/>
    <n v="144.5"/>
    <n v="18"/>
    <n v="2"/>
    <n v="4"/>
    <n v="-9.9450000000000003"/>
    <n v="-41"/>
    <n v="0"/>
    <n v="0"/>
    <n v="0"/>
    <n v="0"/>
    <n v="0"/>
    <n v="2.673E-2"/>
    <n v="2.9499999999999999E-3"/>
    <n v="5.96E-3"/>
    <n v="-1.4768325000000001E-2"/>
    <n v="-5.9244999999999999E-2"/>
  </r>
  <r>
    <s v="1301"/>
    <s v="台塑"/>
    <x v="5"/>
    <n v="78.599999999999994"/>
    <n v="78.099999999999994"/>
    <n v="77.900000000000006"/>
    <n v="78.3"/>
    <n v="77.7"/>
    <n v="1127.4380000000001"/>
    <n v="-467.9"/>
    <n v="-78.215999999999994"/>
    <n v="1350.9159999999999"/>
    <n v="-426.49900000000002"/>
    <n v="-114.771"/>
    <n v="-14.589"/>
    <n v="-31.716999999999999"/>
    <n v="-140.727"/>
    <n v="-36.572000000000003"/>
    <n v="0.88616626799999998"/>
    <n v="-0.36542989999999997"/>
    <n v="-6.0930263999999998E-2"/>
    <n v="1.0577672279999999"/>
    <n v="-0.33138972300000002"/>
  </r>
  <r>
    <s v="1303"/>
    <s v="南亞"/>
    <x v="5"/>
    <n v="64.8"/>
    <n v="64.3"/>
    <n v="64.5"/>
    <n v="65.3"/>
    <n v="64.900000000000006"/>
    <n v="1881.4"/>
    <n v="366"/>
    <n v="1130.586"/>
    <n v="1955.39"/>
    <n v="555.36800000000005"/>
    <n v="-23.184999999999999"/>
    <n v="214.15600000000001"/>
    <n v="-9.4309999999999992"/>
    <n v="259.06099999999998"/>
    <n v="304.74200000000002"/>
    <n v="1.2191472000000001"/>
    <n v="0.23533799999999999"/>
    <n v="0.72922797000000006"/>
    <n v="1.27686967"/>
    <n v="0.36043383200000007"/>
  </r>
  <r>
    <s v="1304"/>
    <s v="台聚"/>
    <x v="5"/>
    <n v="19.55"/>
    <n v="19.45"/>
    <n v="19.25"/>
    <n v="19.149999999999999"/>
    <n v="19"/>
    <n v="893.67"/>
    <n v="-158"/>
    <n v="-339"/>
    <n v="-237.066"/>
    <n v="-463"/>
    <n v="0"/>
    <n v="0"/>
    <n v="0"/>
    <n v="0"/>
    <n v="0"/>
    <n v="0.17471248500000003"/>
    <n v="-3.0730999999999998E-2"/>
    <n v="-6.5257499999999996E-2"/>
    <n v="-4.5398139000000004E-2"/>
    <n v="-8.7970000000000007E-2"/>
  </r>
  <r>
    <s v="1305"/>
    <s v="華夏"/>
    <x v="5"/>
    <n v="22.7"/>
    <n v="22.25"/>
    <n v="22.65"/>
    <n v="22.75"/>
    <n v="22.35"/>
    <n v="562"/>
    <n v="-663"/>
    <n v="-332"/>
    <n v="-100"/>
    <n v="-377"/>
    <n v="-13.176"/>
    <n v="-65.222999999999999"/>
    <n v="-13.042999999999999"/>
    <n v="-58.691000000000003"/>
    <n v="5.0739999999999998"/>
    <n v="0.12757399999999999"/>
    <n v="-0.1475175"/>
    <n v="-7.5197999999999987E-2"/>
    <n v="-2.2749999999999999E-2"/>
    <n v="-8.4259500000000001E-2"/>
  </r>
  <r>
    <s v="1307"/>
    <s v="三芳"/>
    <x v="5"/>
    <n v="24.2"/>
    <n v="24.2"/>
    <n v="24.8"/>
    <n v="25.7"/>
    <n v="26.2"/>
    <n v="60"/>
    <n v="12"/>
    <n v="55"/>
    <n v="-388"/>
    <n v="849"/>
    <n v="0"/>
    <n v="0"/>
    <n v="0"/>
    <n v="0"/>
    <n v="0"/>
    <n v="1.452E-2"/>
    <n v="2.9039999999999999E-3"/>
    <n v="1.3639999999999999E-2"/>
    <n v="-9.9715999999999999E-2"/>
    <n v="0.222438"/>
  </r>
  <r>
    <s v="1308"/>
    <s v="亞聚"/>
    <x v="5"/>
    <n v="24.35"/>
    <n v="24"/>
    <n v="23.8"/>
    <n v="23.65"/>
    <n v="23.55"/>
    <n v="-27"/>
    <n v="-7.95"/>
    <n v="141"/>
    <n v="-37"/>
    <n v="-113"/>
    <n v="-12.48"/>
    <n v="-62.506"/>
    <n v="-202.5"/>
    <n v="-56.246000000000002"/>
    <n v="4.718"/>
    <n v="-6.5745000000000005E-3"/>
    <n v="-1.9080000000000002E-3"/>
    <n v="3.3558000000000004E-2"/>
    <n v="-8.7504999999999996E-3"/>
    <n v="-2.66115E-2"/>
  </r>
  <r>
    <s v="1309"/>
    <s v="台達化"/>
    <x v="5"/>
    <n v="17"/>
    <n v="16.899999999999999"/>
    <n v="16.850000000000001"/>
    <n v="16.8"/>
    <n v="16.600000000000001"/>
    <n v="232"/>
    <n v="0.05"/>
    <n v="-33"/>
    <n v="-10"/>
    <n v="1"/>
    <n v="0"/>
    <n v="0"/>
    <n v="0"/>
    <n v="0"/>
    <n v="0"/>
    <n v="3.9440000000000003E-2"/>
    <n v="8.4500000000000004E-6"/>
    <n v="-5.5605000000000003E-3"/>
    <n v="-1.6800000000000001E-3"/>
    <n v="1.6600000000000002E-4"/>
  </r>
  <r>
    <s v="1310"/>
    <s v="台苯"/>
    <x v="5"/>
    <n v="15.75"/>
    <n v="15.75"/>
    <n v="15.8"/>
    <n v="16.100000000000001"/>
    <n v="15.6"/>
    <n v="143"/>
    <n v="52"/>
    <n v="429"/>
    <n v="500"/>
    <n v="-597"/>
    <n v="0"/>
    <n v="0"/>
    <n v="0"/>
    <n v="0"/>
    <n v="0"/>
    <n v="2.2522500000000001E-2"/>
    <n v="8.1899999999999994E-3"/>
    <n v="6.7782000000000009E-2"/>
    <n v="8.0500000000000016E-2"/>
    <n v="-9.3131999999999993E-2"/>
  </r>
  <r>
    <s v="1312"/>
    <s v="國喬"/>
    <x v="5"/>
    <n v="16.149999999999999"/>
    <n v="16.05"/>
    <n v="16"/>
    <n v="15.85"/>
    <n v="15.8"/>
    <n v="213"/>
    <n v="-26"/>
    <n v="5"/>
    <n v="164"/>
    <n v="-10"/>
    <n v="0"/>
    <n v="0"/>
    <n v="0"/>
    <n v="0"/>
    <n v="0"/>
    <n v="3.43995E-2"/>
    <n v="-4.1730000000000005E-3"/>
    <n v="8.0000000000000004E-4"/>
    <n v="2.5994E-2"/>
    <n v="-1.58E-3"/>
  </r>
  <r>
    <s v="1313"/>
    <s v="聯成"/>
    <x v="5"/>
    <n v="15.3"/>
    <n v="15.2"/>
    <n v="15.25"/>
    <n v="15.25"/>
    <n v="15.55"/>
    <n v="116.425"/>
    <n v="84"/>
    <n v="752"/>
    <n v="556.96600000000001"/>
    <n v="1893"/>
    <n v="0"/>
    <n v="0"/>
    <n v="0"/>
    <n v="0"/>
    <n v="0"/>
    <n v="1.7813025E-2"/>
    <n v="1.2768E-2"/>
    <n v="0.11468"/>
    <n v="8.4937314999999999E-2"/>
    <n v="0.2943615"/>
  </r>
  <r>
    <s v="1314"/>
    <s v="中石化"/>
    <x v="5"/>
    <n v="10.25"/>
    <n v="10.15"/>
    <n v="10.050000000000001"/>
    <n v="9.74"/>
    <n v="9.7100000000000009"/>
    <n v="1214.05"/>
    <n v="259.62400000000002"/>
    <n v="-2763"/>
    <n v="-9055"/>
    <n v="-1207"/>
    <n v="0"/>
    <n v="0"/>
    <n v="0"/>
    <n v="0"/>
    <n v="0"/>
    <n v="0.12444012499999998"/>
    <n v="2.6351836000000003E-2"/>
    <n v="-0.27768150000000003"/>
    <n v="-0.88195699999999999"/>
    <n v="-0.11719970000000002"/>
  </r>
  <r>
    <s v="1315"/>
    <s v="達新"/>
    <x v="5"/>
    <n v="71.599999999999994"/>
    <n v="71.3"/>
    <n v="71.5"/>
    <n v="71.5"/>
    <n v="71.3"/>
    <n v="0"/>
    <n v="0"/>
    <n v="0"/>
    <n v="-1"/>
    <n v="0"/>
    <n v="0"/>
    <n v="0"/>
    <n v="0"/>
    <n v="0"/>
    <n v="0"/>
    <n v="0"/>
    <n v="0"/>
    <n v="0"/>
    <n v="-7.1500000000000003E-4"/>
    <n v="0"/>
  </r>
  <r>
    <s v="1316"/>
    <s v="上曜"/>
    <x v="6"/>
    <n v="10.4"/>
    <n v="10.35"/>
    <n v="10.45"/>
    <n v="10.5"/>
    <n v="10.55"/>
    <n v="-37"/>
    <n v="-35"/>
    <n v="373"/>
    <n v="301"/>
    <n v="626"/>
    <n v="0"/>
    <n v="0"/>
    <n v="0"/>
    <n v="0"/>
    <n v="0"/>
    <n v="-3.8480000000000003E-3"/>
    <n v="-3.6224999999999999E-3"/>
    <n v="3.8978499999999999E-2"/>
    <n v="3.1605000000000001E-2"/>
    <n v="6.6043000000000004E-2"/>
  </r>
  <r>
    <s v="1319"/>
    <s v="東陽"/>
    <x v="7"/>
    <n v="76.8"/>
    <n v="79"/>
    <n v="79.599999999999994"/>
    <n v="80"/>
    <n v="78.5"/>
    <n v="-413"/>
    <n v="-1470.96"/>
    <n v="-1334.5830000000001"/>
    <n v="-1214.1489999999999"/>
    <n v="-1033.07"/>
    <n v="484"/>
    <n v="410"/>
    <n v="1737"/>
    <n v="403"/>
    <n v="401"/>
    <n v="-0.31718399999999997"/>
    <n v="-1.1620584"/>
    <n v="-1.062328068"/>
    <n v="-0.97131919999999983"/>
    <n v="-0.81095994999999998"/>
  </r>
  <r>
    <s v="1321"/>
    <s v="大洋"/>
    <x v="5"/>
    <n v="36.049999999999997"/>
    <n v="36.1"/>
    <n v="36.15"/>
    <n v="36"/>
    <n v="36.1"/>
    <n v="14"/>
    <n v="26"/>
    <n v="20"/>
    <n v="-2"/>
    <n v="14"/>
    <n v="0"/>
    <n v="0"/>
    <n v="0"/>
    <n v="0"/>
    <n v="0"/>
    <n v="5.0469999999999994E-3"/>
    <n v="9.3860000000000002E-3"/>
    <n v="7.2300000000000003E-3"/>
    <n v="-7.2000000000000005E-4"/>
    <n v="5.0540000000000003E-3"/>
  </r>
  <r>
    <s v="1323"/>
    <s v="永裕"/>
    <x v="5"/>
    <n v="31.3"/>
    <n v="31.25"/>
    <n v="31.25"/>
    <n v="31.25"/>
    <n v="31.25"/>
    <n v="0"/>
    <n v="-7"/>
    <n v="-7"/>
    <n v="-7"/>
    <n v="-9"/>
    <n v="0"/>
    <n v="0"/>
    <n v="0"/>
    <n v="0"/>
    <n v="0"/>
    <n v="0"/>
    <n v="-2.1875000000000002E-3"/>
    <n v="-2.1875000000000002E-3"/>
    <n v="-2.1875000000000002E-3"/>
    <n v="-2.8124999999999999E-3"/>
  </r>
  <r>
    <s v="1324"/>
    <s v="地球"/>
    <x v="5"/>
    <n v="18.25"/>
    <n v="17.8"/>
    <n v="19.55"/>
    <n v="17.7"/>
    <n v="17.2"/>
    <n v="12"/>
    <n v="-483"/>
    <n v="1281"/>
    <n v="-1078"/>
    <n v="-210"/>
    <n v="0"/>
    <n v="0"/>
    <n v="0"/>
    <n v="0"/>
    <n v="0"/>
    <n v="2.1900000000000001E-3"/>
    <n v="-8.5973999999999995E-2"/>
    <n v="0.25043549999999998"/>
    <n v="-0.19080599999999998"/>
    <n v="-3.6119999999999999E-2"/>
  </r>
  <r>
    <s v="1325"/>
    <s v="恆大"/>
    <x v="5"/>
    <n v="22.45"/>
    <n v="22.45"/>
    <n v="22.55"/>
    <n v="22.45"/>
    <n v="22.3"/>
    <n v="7"/>
    <n v="8"/>
    <n v="16"/>
    <n v="11"/>
    <n v="0"/>
    <n v="0"/>
    <n v="0"/>
    <n v="0"/>
    <n v="0"/>
    <n v="0"/>
    <n v="1.5715E-3"/>
    <n v="1.7959999999999999E-3"/>
    <n v="3.6080000000000001E-3"/>
    <n v="2.4694999999999999E-3"/>
    <n v="0"/>
  </r>
  <r>
    <s v="1326"/>
    <s v="台化"/>
    <x v="5"/>
    <n v="63.2"/>
    <n v="63.2"/>
    <n v="62.8"/>
    <n v="62.8"/>
    <n v="62.6"/>
    <n v="3150.4859999999999"/>
    <n v="1409"/>
    <n v="293.38299999999998"/>
    <n v="756.25800000000004"/>
    <n v="166.70699999999999"/>
    <n v="3.992"/>
    <n v="4"/>
    <n v="10"/>
    <n v="0"/>
    <n v="11"/>
    <n v="1.9911071520000001"/>
    <n v="0.89048800000000006"/>
    <n v="0.18424452399999999"/>
    <n v="0.47493002399999995"/>
    <n v="0.10435858200000001"/>
  </r>
  <r>
    <s v="1336"/>
    <s v="台翰"/>
    <x v="8"/>
    <n v="20.3"/>
    <n v="20.5"/>
    <n v="20.7"/>
    <n v="20.7"/>
    <n v="20.45"/>
    <n v="7"/>
    <n v="0"/>
    <n v="-2"/>
    <n v="-1"/>
    <n v="-4"/>
    <n v="0"/>
    <n v="0"/>
    <n v="0"/>
    <n v="0"/>
    <n v="0"/>
    <n v="1.421E-3"/>
    <n v="0"/>
    <n v="-4.1399999999999998E-4"/>
    <n v="-2.0699999999999999E-4"/>
    <n v="-8.1799999999999993E-4"/>
  </r>
  <r>
    <s v="1337"/>
    <s v="再生-KY"/>
    <x v="5"/>
    <n v="7.03"/>
    <n v="7.04"/>
    <n v="7.01"/>
    <n v="7.02"/>
    <n v="7.05"/>
    <n v="6"/>
    <n v="-16"/>
    <n v="-9"/>
    <n v="-22"/>
    <n v="-30"/>
    <n v="0"/>
    <n v="0"/>
    <n v="0"/>
    <n v="0"/>
    <n v="0"/>
    <n v="4.2180000000000001E-4"/>
    <n v="-1.1264000000000001E-3"/>
    <n v="-6.3089999999999999E-4"/>
    <n v="-1.5444E-3"/>
    <n v="-2.1150000000000001E-3"/>
  </r>
  <r>
    <s v="1338"/>
    <s v="廣華-KY"/>
    <x v="7"/>
    <n v="36.6"/>
    <n v="36.75"/>
    <n v="36.950000000000003"/>
    <n v="37.1"/>
    <n v="36.9"/>
    <n v="-4"/>
    <n v="10"/>
    <n v="15"/>
    <n v="-9"/>
    <n v="-8"/>
    <n v="0"/>
    <n v="0"/>
    <n v="0"/>
    <n v="0"/>
    <n v="0"/>
    <n v="-1.464E-3"/>
    <n v="3.6749999999999999E-3"/>
    <n v="5.5424999999999997E-3"/>
    <n v="-3.3390000000000004E-3"/>
    <n v="-2.9519999999999998E-3"/>
  </r>
  <r>
    <s v="1339"/>
    <s v="昭輝"/>
    <x v="7"/>
    <n v="61.1"/>
    <n v="61.3"/>
    <n v="61.9"/>
    <n v="60.2"/>
    <n v="61.8"/>
    <n v="48"/>
    <n v="47"/>
    <n v="10"/>
    <n v="-181"/>
    <n v="142"/>
    <n v="0"/>
    <n v="0"/>
    <n v="0"/>
    <n v="0"/>
    <n v="0"/>
    <n v="2.9328000000000003E-2"/>
    <n v="2.8811E-2"/>
    <n v="6.1900000000000002E-3"/>
    <n v="-0.108962"/>
    <n v="8.7756000000000001E-2"/>
  </r>
  <r>
    <s v="1340"/>
    <s v="勝悅-KY"/>
    <x v="5"/>
    <n v="11.65"/>
    <n v="11.5"/>
    <n v="11.45"/>
    <n v="11.5"/>
    <n v="11.5"/>
    <n v="4"/>
    <n v="-2"/>
    <n v="-11.95"/>
    <n v="0"/>
    <n v="3"/>
    <n v="0"/>
    <n v="0"/>
    <n v="0"/>
    <n v="0"/>
    <n v="0"/>
    <n v="4.66E-4"/>
    <n v="-2.3000000000000001E-4"/>
    <n v="-1.368275E-3"/>
    <n v="0"/>
    <n v="3.4499999999999998E-4"/>
  </r>
  <r>
    <s v="1341"/>
    <s v="富林-KY"/>
    <x v="5"/>
    <n v="64"/>
    <n v="63.5"/>
    <n v="63.5"/>
    <n v="63.6"/>
    <n v="63.5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5"/>
    <n v="115"/>
    <n v="113.5"/>
    <n v="113.5"/>
    <n v="79.5"/>
    <n v="93"/>
    <n v="-41"/>
    <n v="-53"/>
    <n v="34"/>
    <n v="0"/>
    <n v="0"/>
    <n v="0"/>
    <n v="0"/>
    <n v="0"/>
    <n v="9.1425000000000006E-2"/>
    <n v="0.10695"/>
    <n v="-4.7149999999999997E-2"/>
    <n v="-6.0155E-2"/>
    <n v="3.8589999999999999E-2"/>
  </r>
  <r>
    <s v="1402"/>
    <s v="遠東新"/>
    <x v="9"/>
    <n v="30.25"/>
    <n v="30.2"/>
    <n v="30.15"/>
    <n v="30.25"/>
    <n v="30.25"/>
    <n v="3765.1419999999998"/>
    <n v="856.31399999999996"/>
    <n v="2193.8530000000001"/>
    <n v="1503.5920000000001"/>
    <n v="1550.9570000000001"/>
    <n v="-143"/>
    <n v="441"/>
    <n v="-3"/>
    <n v="522"/>
    <n v="516"/>
    <n v="1.1389554549999998"/>
    <n v="0.25860682800000001"/>
    <n v="0.66144667950000002"/>
    <n v="0.45483658000000005"/>
    <n v="0.46916449250000003"/>
  </r>
  <r>
    <s v="1409"/>
    <s v="新纖"/>
    <x v="9"/>
    <n v="15.35"/>
    <n v="15.3"/>
    <n v="15.2"/>
    <n v="15.2"/>
    <n v="15.2"/>
    <n v="576"/>
    <n v="173"/>
    <n v="165"/>
    <n v="-14"/>
    <n v="-16"/>
    <n v="0"/>
    <n v="0"/>
    <n v="0"/>
    <n v="0"/>
    <n v="0"/>
    <n v="8.8416000000000008E-2"/>
    <n v="2.6468999999999999E-2"/>
    <n v="2.5080000000000002E-2"/>
    <n v="-2.1279999999999997E-3"/>
    <n v="-2.4319999999999997E-3"/>
  </r>
  <r>
    <s v="1410"/>
    <s v="南染"/>
    <x v="9"/>
    <n v="37.4"/>
    <n v="37.4"/>
    <n v="37.299999999999997"/>
    <n v="37.299999999999997"/>
    <n v="37.25"/>
    <n v="0"/>
    <n v="-2"/>
    <n v="1"/>
    <n v="-2"/>
    <n v="-1"/>
    <n v="0"/>
    <n v="0"/>
    <n v="0"/>
    <n v="0"/>
    <n v="0"/>
    <n v="0"/>
    <n v="-7.4799999999999997E-4"/>
    <n v="3.7299999999999996E-4"/>
    <n v="-7.4599999999999992E-4"/>
    <n v="-3.725E-4"/>
  </r>
  <r>
    <s v="1413"/>
    <s v="宏洲"/>
    <x v="9"/>
    <n v="8.15"/>
    <n v="8.1"/>
    <n v="8.1199999999999992"/>
    <n v="8.09"/>
    <n v="8.06"/>
    <n v="-2"/>
    <n v="-1"/>
    <n v="0"/>
    <n v="-1"/>
    <n v="-2"/>
    <n v="0"/>
    <n v="0"/>
    <n v="0"/>
    <n v="0"/>
    <n v="0"/>
    <n v="-1.63E-4"/>
    <n v="-8.099999999999999E-5"/>
    <n v="0"/>
    <n v="-8.0900000000000001E-5"/>
    <n v="-1.6120000000000002E-4"/>
  </r>
  <r>
    <s v="1414"/>
    <s v="東和"/>
    <x v="9"/>
    <n v="17.45"/>
    <n v="17.5"/>
    <n v="17.5"/>
    <n v="17.5"/>
    <n v="17.55"/>
    <n v="-4"/>
    <n v="-9"/>
    <n v="-6"/>
    <n v="-6"/>
    <n v="-5"/>
    <n v="0"/>
    <n v="0"/>
    <n v="0"/>
    <n v="0"/>
    <n v="0"/>
    <n v="-6.9799999999999994E-4"/>
    <n v="-1.575E-3"/>
    <n v="-1.0499999999999999E-3"/>
    <n v="-1.0499999999999999E-3"/>
    <n v="-8.7750000000000002E-4"/>
  </r>
  <r>
    <s v="1416"/>
    <s v="廣豐"/>
    <x v="2"/>
    <n v="10.45"/>
    <n v="10.65"/>
    <n v="10.65"/>
    <n v="10.7"/>
    <n v="10.65"/>
    <n v="-11"/>
    <n v="-28"/>
    <n v="-9.9"/>
    <n v="-3"/>
    <n v="1"/>
    <n v="0"/>
    <n v="0"/>
    <n v="0"/>
    <n v="0"/>
    <n v="0"/>
    <n v="-1.1494999999999999E-3"/>
    <n v="-2.9819999999999998E-3"/>
    <n v="-1.0543500000000001E-3"/>
    <n v="-3.2099999999999994E-4"/>
    <n v="1.065E-4"/>
  </r>
  <r>
    <s v="1417"/>
    <s v="嘉裕"/>
    <x v="9"/>
    <n v="12.15"/>
    <n v="12.05"/>
    <n v="11.95"/>
    <n v="11.95"/>
    <n v="11.9"/>
    <n v="18.501000000000001"/>
    <n v="-16"/>
    <n v="-17"/>
    <n v="-2"/>
    <n v="-4"/>
    <n v="0"/>
    <n v="0"/>
    <n v="0"/>
    <n v="0"/>
    <n v="0"/>
    <n v="2.2478715000000004E-3"/>
    <n v="-1.928E-3"/>
    <n v="-2.0314999999999999E-3"/>
    <n v="-2.3899999999999998E-4"/>
    <n v="-4.7600000000000002E-4"/>
  </r>
  <r>
    <s v="1418"/>
    <s v="東華"/>
    <x v="9"/>
    <n v="21.9"/>
    <n v="21.65"/>
    <n v="21.7"/>
    <n v="21.5"/>
    <n v="21.45"/>
    <n v="-1"/>
    <n v="-2"/>
    <n v="-2"/>
    <n v="0"/>
    <n v="0"/>
    <n v="0"/>
    <n v="0"/>
    <n v="0"/>
    <n v="0"/>
    <n v="0"/>
    <n v="-2.1899999999999998E-4"/>
    <n v="-4.3299999999999995E-4"/>
    <n v="-4.3399999999999998E-4"/>
    <n v="0"/>
    <n v="0"/>
  </r>
  <r>
    <s v="1419"/>
    <s v="新紡"/>
    <x v="9"/>
    <n v="44.5"/>
    <n v="44.2"/>
    <n v="44"/>
    <n v="44"/>
    <n v="43.7"/>
    <n v="14"/>
    <n v="-2"/>
    <n v="8"/>
    <n v="2"/>
    <n v="1"/>
    <n v="0"/>
    <n v="0"/>
    <n v="0"/>
    <n v="0"/>
    <n v="0"/>
    <n v="6.2300000000000003E-3"/>
    <n v="-8.8400000000000002E-4"/>
    <n v="3.5200000000000001E-3"/>
    <n v="8.8000000000000003E-4"/>
    <n v="4.3700000000000005E-4"/>
  </r>
  <r>
    <s v="1423"/>
    <s v="利華"/>
    <x v="9"/>
    <n v="29.95"/>
    <n v="29.85"/>
    <n v="30"/>
    <n v="30"/>
    <n v="30.95"/>
    <n v="0"/>
    <n v="4"/>
    <n v="3"/>
    <n v="5"/>
    <n v="21"/>
    <n v="0"/>
    <n v="0"/>
    <n v="0"/>
    <n v="0"/>
    <n v="0"/>
    <n v="0"/>
    <n v="1.194E-3"/>
    <n v="8.9999999999999998E-4"/>
    <n v="1.5E-3"/>
    <n v="6.4994999999999992E-3"/>
  </r>
  <r>
    <s v="1432"/>
    <s v="大魯閣"/>
    <x v="10"/>
    <n v="16.25"/>
    <n v="16.350000000000001"/>
    <n v="16.25"/>
    <n v="16.149999999999999"/>
    <n v="16.2"/>
    <n v="27"/>
    <n v="9"/>
    <n v="5"/>
    <n v="-1"/>
    <n v="-13"/>
    <n v="0"/>
    <n v="0"/>
    <n v="0"/>
    <n v="0"/>
    <n v="0"/>
    <n v="4.3874999999999999E-3"/>
    <n v="1.4715000000000002E-3"/>
    <n v="8.1249999999999996E-4"/>
    <n v="-1.615E-4"/>
    <n v="-2.1059999999999998E-3"/>
  </r>
  <r>
    <s v="1434"/>
    <s v="福懋"/>
    <x v="9"/>
    <n v="25.3"/>
    <n v="25.35"/>
    <n v="25.45"/>
    <n v="25.4"/>
    <n v="25.4"/>
    <n v="448"/>
    <n v="-56"/>
    <n v="-61"/>
    <n v="-172"/>
    <n v="-309"/>
    <n v="182"/>
    <n v="224"/>
    <n v="511"/>
    <n v="329"/>
    <n v="217"/>
    <n v="0.113344"/>
    <n v="-1.4196000000000002E-2"/>
    <n v="-1.55245E-2"/>
    <n v="-4.3688000000000005E-2"/>
    <n v="-7.8486E-2"/>
  </r>
  <r>
    <s v="1435"/>
    <s v="中福"/>
    <x v="2"/>
    <n v="35.549999999999997"/>
    <n v="35.200000000000003"/>
    <n v="35.200000000000003"/>
    <n v="35.200000000000003"/>
    <n v="34"/>
    <n v="1"/>
    <n v="0"/>
    <n v="0"/>
    <n v="0"/>
    <n v="0"/>
    <n v="0"/>
    <n v="0"/>
    <n v="0"/>
    <n v="0"/>
    <n v="0"/>
    <n v="3.5549999999999997E-4"/>
    <n v="0"/>
    <n v="0"/>
    <n v="0"/>
    <n v="0"/>
  </r>
  <r>
    <s v="1436"/>
    <s v="華友聯"/>
    <x v="6"/>
    <n v="76"/>
    <n v="75.900000000000006"/>
    <n v="77.3"/>
    <n v="78"/>
    <n v="77.7"/>
    <n v="-1.5"/>
    <n v="-25"/>
    <n v="4"/>
    <n v="30"/>
    <n v="9"/>
    <n v="0"/>
    <n v="0"/>
    <n v="0"/>
    <n v="0"/>
    <n v="0"/>
    <n v="-1.14E-3"/>
    <n v="-1.8975000000000002E-2"/>
    <n v="3.0919999999999997E-3"/>
    <n v="2.3400000000000001E-2"/>
    <n v="6.993000000000001E-3"/>
  </r>
  <r>
    <s v="1437"/>
    <s v="勤益控"/>
    <x v="2"/>
    <n v="30.3"/>
    <n v="29.95"/>
    <n v="29.75"/>
    <n v="29.7"/>
    <n v="30.1"/>
    <n v="212"/>
    <n v="-33"/>
    <n v="-15"/>
    <n v="-8"/>
    <n v="-5"/>
    <n v="0"/>
    <n v="0"/>
    <n v="0"/>
    <n v="0"/>
    <n v="0"/>
    <n v="6.4236000000000001E-2"/>
    <n v="-9.8834999999999999E-3"/>
    <n v="-4.4625000000000003E-3"/>
    <n v="-2.3760000000000001E-3"/>
    <n v="-1.505E-3"/>
  </r>
  <r>
    <s v="1438"/>
    <s v="三地開發"/>
    <x v="6"/>
    <n v="29.4"/>
    <n v="29.9"/>
    <n v="29.6"/>
    <n v="29.6"/>
    <n v="29.75"/>
    <n v="-1"/>
    <n v="5"/>
    <n v="7"/>
    <n v="-2"/>
    <n v="-1"/>
    <n v="0"/>
    <n v="0"/>
    <n v="0"/>
    <n v="0"/>
    <n v="0"/>
    <n v="-2.9399999999999999E-4"/>
    <n v="1.495E-3"/>
    <n v="2.0720000000000001E-3"/>
    <n v="-5.9200000000000008E-4"/>
    <n v="-2.9750000000000002E-4"/>
  </r>
  <r>
    <s v="1439"/>
    <s v="雋揚"/>
    <x v="9"/>
    <n v="22.65"/>
    <n v="22.7"/>
    <n v="22.7"/>
    <n v="22.4"/>
    <n v="22.4"/>
    <n v="3"/>
    <n v="-1"/>
    <n v="0"/>
    <n v="2"/>
    <n v="0"/>
    <n v="0"/>
    <n v="0"/>
    <n v="0"/>
    <n v="0"/>
    <n v="0"/>
    <n v="6.7949999999999987E-4"/>
    <n v="-2.2699999999999999E-4"/>
    <n v="0"/>
    <n v="4.4799999999999999E-4"/>
    <n v="0"/>
  </r>
  <r>
    <s v="1440"/>
    <s v="南紡"/>
    <x v="9"/>
    <n v="14.5"/>
    <n v="14.5"/>
    <n v="14.5"/>
    <n v="14.55"/>
    <n v="15.1"/>
    <n v="455"/>
    <n v="-8.0549999999999997"/>
    <n v="842"/>
    <n v="100"/>
    <n v="706"/>
    <n v="0"/>
    <n v="0"/>
    <n v="0"/>
    <n v="0"/>
    <n v="0"/>
    <n v="6.5975000000000006E-2"/>
    <n v="-1.1679749999999999E-3"/>
    <n v="0.12209"/>
    <n v="1.455E-2"/>
    <n v="0.10660600000000001"/>
  </r>
  <r>
    <s v="1441"/>
    <s v="大東"/>
    <x v="9"/>
    <n v="13.1"/>
    <n v="13.05"/>
    <n v="13"/>
    <n v="13"/>
    <n v="13.3"/>
    <n v="3"/>
    <n v="0"/>
    <n v="4"/>
    <n v="-1"/>
    <n v="-2"/>
    <n v="0"/>
    <n v="0"/>
    <n v="0"/>
    <n v="0"/>
    <n v="0"/>
    <n v="3.9299999999999996E-4"/>
    <n v="0"/>
    <n v="5.1999999999999995E-4"/>
    <n v="-1.2999999999999999E-4"/>
    <n v="-2.6600000000000001E-4"/>
  </r>
  <r>
    <s v="1442"/>
    <s v="名軒"/>
    <x v="6"/>
    <n v="37.450000000000003"/>
    <n v="37.65"/>
    <n v="37.9"/>
    <n v="38.25"/>
    <n v="36"/>
    <n v="414"/>
    <n v="454"/>
    <n v="198"/>
    <n v="153.98599999999999"/>
    <n v="-640"/>
    <n v="0"/>
    <n v="0"/>
    <n v="0"/>
    <n v="0"/>
    <n v="0"/>
    <n v="0.15504300000000001"/>
    <n v="0.17093099999999997"/>
    <n v="7.5041999999999998E-2"/>
    <n v="5.8899645E-2"/>
    <n v="-0.23039999999999999"/>
  </r>
  <r>
    <s v="1443"/>
    <s v="立益物流"/>
    <x v="11"/>
    <n v="28.2"/>
    <n v="28.35"/>
    <n v="28.4"/>
    <n v="28.5"/>
    <n v="28.4"/>
    <n v="1"/>
    <n v="0"/>
    <n v="-5"/>
    <n v="9"/>
    <n v="-5"/>
    <n v="0"/>
    <n v="0"/>
    <n v="0"/>
    <n v="0"/>
    <n v="0"/>
    <n v="2.8199999999999997E-4"/>
    <n v="0"/>
    <n v="-1.42E-3"/>
    <n v="2.565E-3"/>
    <n v="-1.42E-3"/>
  </r>
  <r>
    <s v="1444"/>
    <s v="力麗"/>
    <x v="9"/>
    <n v="10.4"/>
    <n v="10.3"/>
    <n v="10.35"/>
    <n v="10.35"/>
    <n v="10.3"/>
    <n v="661"/>
    <n v="128"/>
    <n v="130"/>
    <n v="1"/>
    <n v="-122"/>
    <n v="0"/>
    <n v="0"/>
    <n v="0"/>
    <n v="0"/>
    <n v="0"/>
    <n v="6.8744E-2"/>
    <n v="1.3184000000000001E-2"/>
    <n v="1.3455E-2"/>
    <n v="1.0349999999999999E-4"/>
    <n v="-1.2566000000000001E-2"/>
  </r>
  <r>
    <s v="1445"/>
    <s v="大宇"/>
    <x v="9"/>
    <n v="19.149999999999999"/>
    <n v="19.2"/>
    <n v="19.2"/>
    <n v="19.2"/>
    <n v="19.350000000000001"/>
    <n v="12"/>
    <n v="8"/>
    <n v="14"/>
    <n v="-4"/>
    <n v="13"/>
    <n v="0"/>
    <n v="0"/>
    <n v="0"/>
    <n v="0"/>
    <n v="0"/>
    <n v="2.2979999999999997E-3"/>
    <n v="1.536E-3"/>
    <n v="2.6880000000000003E-3"/>
    <n v="-7.6800000000000002E-4"/>
    <n v="2.5154999999999999E-3"/>
  </r>
  <r>
    <s v="1446"/>
    <s v="宏和"/>
    <x v="9"/>
    <n v="38.200000000000003"/>
    <n v="38.25"/>
    <n v="38.299999999999997"/>
    <n v="38.049999999999997"/>
    <n v="38"/>
    <n v="45"/>
    <n v="37"/>
    <n v="28"/>
    <n v="-20"/>
    <n v="8"/>
    <n v="0"/>
    <n v="0"/>
    <n v="0"/>
    <n v="0"/>
    <n v="0"/>
    <n v="1.7190000000000004E-2"/>
    <n v="1.41525E-2"/>
    <n v="1.0723999999999999E-2"/>
    <n v="-7.6099999999999996E-3"/>
    <n v="3.0400000000000002E-3"/>
  </r>
  <r>
    <s v="1447"/>
    <s v="力鵬"/>
    <x v="9"/>
    <n v="7.59"/>
    <n v="7.58"/>
    <n v="7.57"/>
    <n v="7.56"/>
    <n v="7.56"/>
    <n v="16.471"/>
    <n v="9"/>
    <n v="22"/>
    <n v="-77"/>
    <n v="-54"/>
    <n v="0"/>
    <n v="0"/>
    <n v="0"/>
    <n v="0"/>
    <n v="0"/>
    <n v="1.2501488999999998E-3"/>
    <n v="6.8219999999999999E-4"/>
    <n v="1.6654000000000003E-3"/>
    <n v="-5.8212000000000003E-3"/>
    <n v="-4.0823999999999999E-3"/>
  </r>
  <r>
    <s v="1449"/>
    <s v="佳和"/>
    <x v="9"/>
    <n v="19.25"/>
    <n v="20"/>
    <n v="20.05"/>
    <n v="20"/>
    <n v="19.649999999999999"/>
    <n v="400"/>
    <n v="-331"/>
    <n v="981"/>
    <n v="-291"/>
    <n v="-170.00200000000001"/>
    <n v="0"/>
    <n v="0"/>
    <n v="0"/>
    <n v="0"/>
    <n v="0"/>
    <n v="7.6999999999999999E-2"/>
    <n v="-6.6199999999999995E-2"/>
    <n v="0.19669049999999999"/>
    <n v="-5.8200000000000002E-2"/>
    <n v="-3.3405392999999999E-2"/>
  </r>
  <r>
    <s v="1451"/>
    <s v="年興"/>
    <x v="9"/>
    <n v="18.850000000000001"/>
    <n v="18.850000000000001"/>
    <n v="18.8"/>
    <n v="18.8"/>
    <n v="18.8"/>
    <n v="29"/>
    <n v="-1"/>
    <n v="4"/>
    <n v="5"/>
    <n v="3"/>
    <n v="0"/>
    <n v="0"/>
    <n v="0"/>
    <n v="0"/>
    <n v="0"/>
    <n v="5.4665000000000009E-3"/>
    <n v="-1.885E-4"/>
    <n v="7.5200000000000006E-4"/>
    <n v="9.3999999999999997E-4"/>
    <n v="5.6400000000000005E-4"/>
  </r>
  <r>
    <s v="1452"/>
    <s v="宏益"/>
    <x v="9"/>
    <n v="16.3"/>
    <n v="16.399999999999999"/>
    <n v="16.649999999999999"/>
    <n v="16.600000000000001"/>
    <n v="16.649999999999999"/>
    <n v="7"/>
    <n v="11"/>
    <n v="5"/>
    <n v="-23"/>
    <n v="-5"/>
    <n v="0"/>
    <n v="0"/>
    <n v="0"/>
    <n v="0"/>
    <n v="0"/>
    <n v="1.1410000000000001E-3"/>
    <n v="1.8039999999999998E-3"/>
    <n v="8.3250000000000002E-4"/>
    <n v="-3.8180000000000002E-3"/>
    <n v="-8.3250000000000002E-4"/>
  </r>
  <r>
    <s v="1453"/>
    <s v="大將"/>
    <x v="6"/>
    <n v="14.1"/>
    <n v="14.05"/>
    <n v="14.1"/>
    <n v="13.9"/>
    <n v="14"/>
    <n v="33"/>
    <n v="24.141999999999999"/>
    <n v="17"/>
    <n v="-5"/>
    <n v="-4"/>
    <n v="0"/>
    <n v="0"/>
    <n v="0"/>
    <n v="0"/>
    <n v="0"/>
    <n v="4.653E-3"/>
    <n v="3.3919510000000003E-3"/>
    <n v="2.3969999999999998E-3"/>
    <n v="-6.9499999999999998E-4"/>
    <n v="-5.5999999999999995E-4"/>
  </r>
  <r>
    <s v="1454"/>
    <s v="台富"/>
    <x v="9"/>
    <n v="15.45"/>
    <n v="15.65"/>
    <n v="15.95"/>
    <n v="16"/>
    <n v="16.350000000000001"/>
    <n v="1"/>
    <n v="-1"/>
    <n v="-2"/>
    <n v="1"/>
    <n v="-2"/>
    <n v="0"/>
    <n v="0"/>
    <n v="0"/>
    <n v="0"/>
    <n v="0"/>
    <n v="1.5449999999999999E-4"/>
    <n v="-1.5650000000000001E-4"/>
    <n v="-3.19E-4"/>
    <n v="1.6000000000000001E-4"/>
    <n v="-3.2700000000000003E-4"/>
  </r>
  <r>
    <s v="1455"/>
    <s v="集盛"/>
    <x v="9"/>
    <n v="10.4"/>
    <n v="10.4"/>
    <n v="10.5"/>
    <n v="10.55"/>
    <n v="10.75"/>
    <n v="469"/>
    <n v="363"/>
    <n v="384"/>
    <n v="344"/>
    <n v="707"/>
    <n v="0"/>
    <n v="0"/>
    <n v="0"/>
    <n v="0"/>
    <n v="0"/>
    <n v="4.8776000000000007E-2"/>
    <n v="3.7752000000000001E-2"/>
    <n v="4.0320000000000002E-2"/>
    <n v="3.6292000000000005E-2"/>
    <n v="7.6002500000000001E-2"/>
  </r>
  <r>
    <s v="1456"/>
    <s v="怡華"/>
    <x v="6"/>
    <n v="16.350000000000001"/>
    <n v="16.350000000000001"/>
    <n v="16.25"/>
    <n v="16.350000000000001"/>
    <n v="16.350000000000001"/>
    <n v="0"/>
    <n v="2"/>
    <n v="7"/>
    <n v="0"/>
    <n v="-1"/>
    <n v="0"/>
    <n v="0"/>
    <n v="0"/>
    <n v="0"/>
    <n v="0"/>
    <n v="0"/>
    <n v="3.2700000000000003E-4"/>
    <n v="1.1375000000000001E-3"/>
    <n v="0"/>
    <n v="-1.6350000000000002E-4"/>
  </r>
  <r>
    <s v="1457"/>
    <s v="宜進"/>
    <x v="9"/>
    <n v="17.55"/>
    <n v="17.45"/>
    <n v="17.45"/>
    <n v="17.55"/>
    <n v="17.45"/>
    <n v="20"/>
    <n v="0"/>
    <n v="16"/>
    <n v="19"/>
    <n v="9"/>
    <n v="0"/>
    <n v="0"/>
    <n v="0"/>
    <n v="0"/>
    <n v="0"/>
    <n v="3.5100000000000001E-3"/>
    <n v="0"/>
    <n v="2.7919999999999998E-3"/>
    <n v="3.3344999999999998E-3"/>
    <n v="1.5704999999999998E-3"/>
  </r>
  <r>
    <s v="1459"/>
    <s v="聯發"/>
    <x v="9"/>
    <n v="9.8699999999999992"/>
    <n v="10"/>
    <n v="10"/>
    <n v="10.050000000000001"/>
    <n v="10.050000000000001"/>
    <n v="16"/>
    <n v="-3.08"/>
    <n v="2"/>
    <n v="1.8"/>
    <n v="-4.0940000000000003"/>
    <n v="0"/>
    <n v="0"/>
    <n v="0"/>
    <n v="0"/>
    <n v="0"/>
    <n v="1.5791999999999998E-3"/>
    <n v="-3.0800000000000001E-4"/>
    <n v="2.0000000000000001E-4"/>
    <n v="1.8090000000000003E-4"/>
    <n v="-4.1144700000000006E-4"/>
  </r>
  <r>
    <s v="1460"/>
    <s v="宏遠"/>
    <x v="9"/>
    <n v="7.58"/>
    <n v="7.62"/>
    <n v="7.59"/>
    <n v="7.52"/>
    <n v="7.33"/>
    <n v="261"/>
    <n v="80"/>
    <n v="58"/>
    <n v="-111"/>
    <n v="-604"/>
    <n v="0"/>
    <n v="0"/>
    <n v="0"/>
    <n v="0"/>
    <n v="0"/>
    <n v="1.9783800000000001E-2"/>
    <n v="6.0959999999999999E-3"/>
    <n v="4.4021999999999993E-3"/>
    <n v="-8.3471999999999991E-3"/>
    <n v="-4.4273199999999999E-2"/>
  </r>
  <r>
    <s v="1463"/>
    <s v="強盛"/>
    <x v="9"/>
    <n v="17.8"/>
    <n v="17.850000000000001"/>
    <n v="17.95"/>
    <n v="17.95"/>
    <n v="17.95"/>
    <n v="504"/>
    <n v="165"/>
    <n v="528"/>
    <n v="143"/>
    <n v="21"/>
    <n v="0"/>
    <n v="0"/>
    <n v="0"/>
    <n v="0"/>
    <n v="0"/>
    <n v="8.9712000000000014E-2"/>
    <n v="2.9452500000000003E-2"/>
    <n v="9.4775999999999999E-2"/>
    <n v="2.56685E-2"/>
    <n v="3.7694999999999998E-3"/>
  </r>
  <r>
    <s v="1464"/>
    <s v="得力"/>
    <x v="9"/>
    <n v="13.1"/>
    <n v="13.05"/>
    <n v="13.1"/>
    <n v="13.05"/>
    <n v="13.05"/>
    <n v="26"/>
    <n v="11"/>
    <n v="9"/>
    <n v="-4"/>
    <n v="-7.42"/>
    <n v="0"/>
    <n v="0"/>
    <n v="0"/>
    <n v="0"/>
    <n v="0"/>
    <n v="3.4059999999999997E-3"/>
    <n v="1.4355000000000001E-3"/>
    <n v="1.1789999999999999E-3"/>
    <n v="-5.22E-4"/>
    <n v="-9.6831E-4"/>
  </r>
  <r>
    <s v="1465"/>
    <s v="偉全"/>
    <x v="9"/>
    <n v="13.15"/>
    <n v="13.2"/>
    <n v="13.25"/>
    <n v="13.2"/>
    <n v="13.15"/>
    <n v="-1"/>
    <n v="3"/>
    <n v="-1"/>
    <n v="-2"/>
    <n v="0"/>
    <n v="0"/>
    <n v="0"/>
    <n v="0"/>
    <n v="0"/>
    <n v="0"/>
    <n v="-1.315E-4"/>
    <n v="3.9599999999999992E-4"/>
    <n v="-1.325E-4"/>
    <n v="-2.6399999999999997E-4"/>
    <n v="0"/>
  </r>
  <r>
    <s v="1466"/>
    <s v="聚隆"/>
    <x v="9"/>
    <n v="10.65"/>
    <n v="10.65"/>
    <n v="10.7"/>
    <n v="10.6"/>
    <n v="10.6"/>
    <n v="0"/>
    <n v="-1"/>
    <n v="-1"/>
    <n v="-3"/>
    <n v="-15"/>
    <n v="0"/>
    <n v="0"/>
    <n v="0"/>
    <n v="0"/>
    <n v="0"/>
    <n v="0"/>
    <n v="-1.065E-4"/>
    <n v="-1.07E-4"/>
    <n v="-3.1799999999999998E-4"/>
    <n v="-1.5900000000000001E-3"/>
  </r>
  <r>
    <s v="1467"/>
    <s v="南緯"/>
    <x v="9"/>
    <n v="11.25"/>
    <n v="11.25"/>
    <n v="11.1"/>
    <n v="11.1"/>
    <n v="11"/>
    <n v="29"/>
    <n v="32"/>
    <n v="-30"/>
    <n v="-51"/>
    <n v="-171"/>
    <n v="0"/>
    <n v="0"/>
    <n v="0"/>
    <n v="0"/>
    <n v="0"/>
    <n v="3.2625000000000002E-3"/>
    <n v="3.5999999999999999E-3"/>
    <n v="-3.3300000000000001E-3"/>
    <n v="-5.6610000000000002E-3"/>
    <n v="-1.881E-2"/>
  </r>
  <r>
    <s v="1468"/>
    <s v="昶和"/>
    <x v="9"/>
    <n v="13.1"/>
    <n v="13.05"/>
    <n v="13"/>
    <n v="13.1"/>
    <n v="12.95"/>
    <n v="3"/>
    <n v="0"/>
    <n v="3"/>
    <n v="1"/>
    <n v="0"/>
    <n v="0"/>
    <n v="0"/>
    <n v="0"/>
    <n v="0"/>
    <n v="0"/>
    <n v="3.9299999999999996E-4"/>
    <n v="0"/>
    <n v="3.8999999999999999E-4"/>
    <n v="1.3099999999999999E-4"/>
    <n v="0"/>
  </r>
  <r>
    <s v="1470"/>
    <s v="大統新創"/>
    <x v="9"/>
    <n v="19.05"/>
    <n v="19.399999999999999"/>
    <n v="19.45"/>
    <n v="19"/>
    <n v="18.75"/>
    <n v="1"/>
    <n v="0"/>
    <n v="0"/>
    <n v="1"/>
    <n v="0"/>
    <n v="0"/>
    <n v="0"/>
    <n v="0"/>
    <n v="0"/>
    <n v="0"/>
    <n v="1.905E-4"/>
    <n v="0"/>
    <n v="0"/>
    <n v="1.9000000000000001E-4"/>
    <n v="0"/>
  </r>
  <r>
    <s v="1471"/>
    <s v="首利"/>
    <x v="12"/>
    <n v="18.3"/>
    <n v="18.05"/>
    <n v="18.7"/>
    <n v="18.149999999999999"/>
    <n v="18"/>
    <n v="88"/>
    <n v="-108"/>
    <n v="294"/>
    <n v="-517"/>
    <n v="65"/>
    <n v="0"/>
    <n v="0"/>
    <n v="0"/>
    <n v="0"/>
    <n v="0"/>
    <n v="1.6104E-2"/>
    <n v="-1.9494000000000001E-2"/>
    <n v="5.4977999999999999E-2"/>
    <n v="-9.3835499999999988E-2"/>
    <n v="1.17E-2"/>
  </r>
  <r>
    <s v="1472"/>
    <s v="三洋實業"/>
    <x v="9"/>
    <n v="51.5"/>
    <n v="56.6"/>
    <n v="54"/>
    <n v="52.8"/>
    <n v="53.1"/>
    <n v="-31"/>
    <n v="-1"/>
    <n v="-16"/>
    <n v="-38"/>
    <n v="-14"/>
    <n v="0"/>
    <n v="0"/>
    <n v="0"/>
    <n v="0"/>
    <n v="0"/>
    <n v="-1.5965E-2"/>
    <n v="-5.6599999999999999E-4"/>
    <n v="-8.6400000000000001E-3"/>
    <n v="-2.0063999999999999E-2"/>
    <n v="-7.4339999999999996E-3"/>
  </r>
  <r>
    <s v="1473"/>
    <s v="台南"/>
    <x v="9"/>
    <n v="31.85"/>
    <n v="31.55"/>
    <n v="31.75"/>
    <n v="31.7"/>
    <n v="30.6"/>
    <n v="174"/>
    <n v="-108"/>
    <n v="-27"/>
    <n v="-28.379000000000001"/>
    <n v="-244"/>
    <n v="0"/>
    <n v="0"/>
    <n v="0"/>
    <n v="0"/>
    <n v="0"/>
    <n v="5.5419000000000003E-2"/>
    <n v="-3.4074E-2"/>
    <n v="-8.5725000000000003E-3"/>
    <n v="-8.9961429999999998E-3"/>
    <n v="-7.4664000000000008E-2"/>
  </r>
  <r>
    <s v="1474"/>
    <s v="弘裕"/>
    <x v="9"/>
    <n v="11.6"/>
    <n v="11.7"/>
    <n v="11.7"/>
    <n v="11.55"/>
    <n v="11.4"/>
    <n v="-5.9880000000000004"/>
    <n v="-1"/>
    <n v="-3"/>
    <n v="-8"/>
    <n v="-1"/>
    <n v="0"/>
    <n v="0"/>
    <n v="0"/>
    <n v="0"/>
    <n v="0"/>
    <n v="-6.946080000000001E-4"/>
    <n v="-1.17E-4"/>
    <n v="-3.5099999999999997E-4"/>
    <n v="-9.2400000000000002E-4"/>
    <n v="-1.1400000000000001E-4"/>
  </r>
  <r>
    <s v="1475"/>
    <s v="業旺"/>
    <x v="9"/>
    <n v="53"/>
    <n v="53.5"/>
    <n v="53.3"/>
    <n v="52.9"/>
    <n v="53.4"/>
    <n v="3"/>
    <n v="4"/>
    <n v="1"/>
    <n v="1"/>
    <n v="15"/>
    <n v="0"/>
    <n v="0"/>
    <n v="0"/>
    <n v="0"/>
    <n v="0"/>
    <n v="1.5900000000000001E-3"/>
    <n v="2.14E-3"/>
    <n v="5.3299999999999995E-4"/>
    <n v="5.2899999999999996E-4"/>
    <n v="8.0099999999999998E-3"/>
  </r>
  <r>
    <s v="1476"/>
    <s v="儒鴻"/>
    <x v="9"/>
    <n v="565"/>
    <n v="567"/>
    <n v="583"/>
    <n v="593"/>
    <n v="583"/>
    <n v="-39.713999999999999"/>
    <n v="37.273000000000003"/>
    <n v="-90.975999999999999"/>
    <n v="114.89400000000001"/>
    <n v="126.339"/>
    <n v="72.400999999999996"/>
    <n v="56.401000000000003"/>
    <n v="220"/>
    <n v="69"/>
    <n v="32"/>
    <n v="-0.2243841"/>
    <n v="0.21133791000000002"/>
    <n v="-0.53039007999999999"/>
    <n v="0.68132142000000007"/>
    <n v="0.73655637000000007"/>
  </r>
  <r>
    <s v="1477"/>
    <s v="聚陽"/>
    <x v="9"/>
    <n v="390"/>
    <n v="395"/>
    <n v="389.5"/>
    <n v="399.5"/>
    <n v="398.5"/>
    <n v="473.52"/>
    <n v="-233.59700000000001"/>
    <n v="-278.80700000000002"/>
    <n v="-231.75"/>
    <n v="-70.33"/>
    <n v="450.21300000000002"/>
    <n v="60"/>
    <n v="169"/>
    <n v="356.47500000000002"/>
    <n v="-193"/>
    <n v="1.8467279999999999"/>
    <n v="-0.92270815000000006"/>
    <n v="-1.0859532650000001"/>
    <n v="-0.92584124999999995"/>
    <n v="-0.28026505000000002"/>
  </r>
  <r>
    <s v="1503"/>
    <s v="士電"/>
    <x v="13"/>
    <n v="99.1"/>
    <n v="98.4"/>
    <n v="98.6"/>
    <n v="96.7"/>
    <n v="95.9"/>
    <n v="263"/>
    <n v="-183"/>
    <n v="132"/>
    <n v="-408"/>
    <n v="-160"/>
    <n v="0"/>
    <n v="0"/>
    <n v="0"/>
    <n v="0"/>
    <n v="0"/>
    <n v="0.260633"/>
    <n v="-0.18007200000000001"/>
    <n v="0.13015199999999999"/>
    <n v="-0.394536"/>
    <n v="-0.15343999999999999"/>
  </r>
  <r>
    <s v="1504"/>
    <s v="東元"/>
    <x v="13"/>
    <n v="47.4"/>
    <n v="47"/>
    <n v="46.6"/>
    <n v="46.2"/>
    <n v="45.75"/>
    <n v="-4211.2"/>
    <n v="-1967.05"/>
    <n v="-1883.01"/>
    <n v="-1266"/>
    <n v="-1402.847"/>
    <n v="3"/>
    <n v="412"/>
    <n v="6"/>
    <n v="2"/>
    <n v="6"/>
    <n v="-1.9961087999999998"/>
    <n v="-0.92451349999999988"/>
    <n v="-0.87748266000000008"/>
    <n v="-0.58489200000000008"/>
    <n v="-0.64180250249999993"/>
  </r>
  <r>
    <s v="1506"/>
    <s v="正道"/>
    <x v="7"/>
    <n v="16.149999999999999"/>
    <n v="16.100000000000001"/>
    <n v="16"/>
    <n v="16"/>
    <n v="15.95"/>
    <n v="-1"/>
    <n v="-6"/>
    <n v="-7"/>
    <n v="23"/>
    <n v="-4"/>
    <n v="0"/>
    <n v="0"/>
    <n v="0"/>
    <n v="0"/>
    <n v="0"/>
    <n v="-1.615E-4"/>
    <n v="-9.6600000000000006E-4"/>
    <n v="-1.1199999999999999E-3"/>
    <n v="3.6800000000000001E-3"/>
    <n v="-6.38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1"/>
    <n v="12.35"/>
    <n v="12.3"/>
    <n v="12.4"/>
    <n v="6"/>
    <n v="0"/>
    <n v="0"/>
    <n v="5"/>
    <n v="0"/>
    <n v="0"/>
    <n v="0"/>
    <n v="0"/>
    <n v="0"/>
    <n v="0"/>
    <n v="7.4400000000000009E-4"/>
    <n v="0"/>
    <n v="0"/>
    <n v="6.1499999999999999E-4"/>
    <n v="0"/>
  </r>
  <r>
    <s v="1513"/>
    <s v="中興電"/>
    <x v="13"/>
    <n v="100.5"/>
    <n v="102.5"/>
    <n v="100.5"/>
    <n v="99.3"/>
    <n v="102.5"/>
    <n v="2089.6260000000002"/>
    <n v="1853"/>
    <n v="-1659.8710000000001"/>
    <n v="-1198.519"/>
    <n v="4572.1679999999997"/>
    <n v="0"/>
    <n v="0"/>
    <n v="-80"/>
    <n v="0"/>
    <n v="0"/>
    <n v="2.1000741300000003"/>
    <n v="1.8993249999999999"/>
    <n v="-1.668170355"/>
    <n v="-1.1901293669999999"/>
    <n v="4.6864721999999999"/>
  </r>
  <r>
    <s v="1514"/>
    <s v="亞力"/>
    <x v="13"/>
    <n v="53.3"/>
    <n v="54.5"/>
    <n v="53.4"/>
    <n v="55.1"/>
    <n v="55.4"/>
    <n v="935.072"/>
    <n v="792"/>
    <n v="-791.71199999999999"/>
    <n v="3593.7289999999998"/>
    <n v="656.80200000000002"/>
    <n v="0"/>
    <n v="0"/>
    <n v="0"/>
    <n v="0"/>
    <n v="0"/>
    <n v="0.498393376"/>
    <n v="0.43164000000000002"/>
    <n v="-0.42277420799999998"/>
    <n v="1.9801446789999999"/>
    <n v="0.36386830800000003"/>
  </r>
  <r>
    <s v="1515"/>
    <s v="力山"/>
    <x v="13"/>
    <n v="40"/>
    <n v="39.200000000000003"/>
    <n v="43.1"/>
    <n v="42.65"/>
    <n v="45.9"/>
    <n v="106"/>
    <n v="-229"/>
    <n v="51"/>
    <n v="-384"/>
    <n v="1205"/>
    <n v="0"/>
    <n v="0"/>
    <n v="0"/>
    <n v="0"/>
    <n v="1200"/>
    <n v="4.24E-2"/>
    <n v="-8.9768000000000014E-2"/>
    <n v="2.1981000000000001E-2"/>
    <n v="-0.16377599999999998"/>
    <n v="0.553095"/>
  </r>
  <r>
    <s v="1516"/>
    <s v="川飛"/>
    <x v="2"/>
    <n v="16.75"/>
    <n v="16.75"/>
    <n v="16.899999999999999"/>
    <n v="16.850000000000001"/>
    <n v="17.149999999999999"/>
    <n v="-11"/>
    <n v="1"/>
    <n v="1"/>
    <n v="0"/>
    <n v="7"/>
    <n v="0"/>
    <n v="0"/>
    <n v="0"/>
    <n v="0"/>
    <n v="0"/>
    <n v="-1.8425E-3"/>
    <n v="1.6750000000000001E-4"/>
    <n v="1.6899999999999999E-4"/>
    <n v="0"/>
    <n v="1.2004999999999997E-3"/>
  </r>
  <r>
    <s v="1517"/>
    <s v="利奇"/>
    <x v="13"/>
    <n v="15"/>
    <n v="15.05"/>
    <n v="15"/>
    <n v="14.9"/>
    <n v="14.85"/>
    <n v="147"/>
    <n v="30"/>
    <n v="31"/>
    <n v="1"/>
    <n v="12"/>
    <n v="0"/>
    <n v="0"/>
    <n v="0"/>
    <n v="0"/>
    <n v="0"/>
    <n v="2.205E-2"/>
    <n v="4.5149999999999999E-3"/>
    <n v="4.6499999999999996E-3"/>
    <n v="1.4900000000000002E-4"/>
    <n v="1.7819999999999999E-3"/>
  </r>
  <r>
    <s v="1519"/>
    <s v="華城"/>
    <x v="13"/>
    <n v="241"/>
    <n v="242"/>
    <n v="242"/>
    <n v="234.5"/>
    <n v="237.5"/>
    <n v="-277.50099999999998"/>
    <n v="-2450.0700000000002"/>
    <n v="-618.76599999999996"/>
    <n v="-1374.4269999999999"/>
    <n v="285.26499999999999"/>
    <n v="200"/>
    <n v="835"/>
    <n v="2"/>
    <n v="-22"/>
    <n v="0"/>
    <n v="-0.66877740999999991"/>
    <n v="-5.929169400000001"/>
    <n v="-1.4974137199999999"/>
    <n v="-3.2230313149999996"/>
    <n v="0.67750437500000005"/>
  </r>
  <r>
    <s v="1521"/>
    <s v="大億"/>
    <x v="7"/>
    <n v="35.450000000000003"/>
    <n v="37.35"/>
    <n v="36.9"/>
    <n v="36.549999999999997"/>
    <n v="35.9"/>
    <n v="4"/>
    <n v="13"/>
    <n v="-4"/>
    <n v="-4"/>
    <n v="9"/>
    <n v="0"/>
    <n v="0"/>
    <n v="0"/>
    <n v="0"/>
    <n v="0"/>
    <n v="1.4180000000000002E-3"/>
    <n v="4.8555000000000004E-3"/>
    <n v="-1.4759999999999999E-3"/>
    <n v="-1.462E-3"/>
    <n v="3.2309999999999995E-3"/>
  </r>
  <r>
    <s v="1522"/>
    <s v="堤維西"/>
    <x v="7"/>
    <n v="38.35"/>
    <n v="38.049999999999997"/>
    <n v="38.25"/>
    <n v="38.25"/>
    <n v="36.950000000000003"/>
    <n v="13"/>
    <n v="-240"/>
    <n v="-209"/>
    <n v="-6459.0129999999999"/>
    <n v="-1081"/>
    <n v="0"/>
    <n v="0"/>
    <n v="0"/>
    <n v="0"/>
    <n v="0"/>
    <n v="4.9855000000000003E-3"/>
    <n v="-9.1319999999999998E-2"/>
    <n v="-7.99425E-2"/>
    <n v="-2.4705724724999998"/>
    <n v="-0.39942950000000005"/>
  </r>
  <r>
    <s v="1524"/>
    <s v="耿鼎"/>
    <x v="7"/>
    <n v="29.2"/>
    <n v="28.65"/>
    <n v="29.2"/>
    <n v="28.7"/>
    <n v="27.8"/>
    <n v="-125.98399999999999"/>
    <n v="1770.1"/>
    <n v="-715"/>
    <n v="437.05399999999997"/>
    <n v="697"/>
    <n v="0"/>
    <n v="0"/>
    <n v="0"/>
    <n v="0"/>
    <n v="0"/>
    <n v="-3.6787328000000001E-2"/>
    <n v="0.50713364999999999"/>
    <n v="-0.20877999999999999"/>
    <n v="0.12543449799999998"/>
    <n v="0.19376600000000002"/>
  </r>
  <r>
    <s v="1525"/>
    <s v="江申"/>
    <x v="7"/>
    <n v="75.099999999999994"/>
    <n v="75"/>
    <n v="75.599999999999994"/>
    <n v="74.599999999999994"/>
    <n v="74.099999999999994"/>
    <n v="29"/>
    <n v="8"/>
    <n v="11"/>
    <n v="-22"/>
    <n v="-27"/>
    <n v="0"/>
    <n v="0"/>
    <n v="0"/>
    <n v="0"/>
    <n v="0"/>
    <n v="2.1778999999999996E-2"/>
    <n v="6.0000000000000001E-3"/>
    <n v="8.3159999999999987E-3"/>
    <n v="-1.6412E-2"/>
    <n v="-2.0006999999999997E-2"/>
  </r>
  <r>
    <s v="1526"/>
    <s v="日馳"/>
    <x v="13"/>
    <n v="32"/>
    <n v="31.9"/>
    <n v="32"/>
    <n v="32.1"/>
    <n v="32.1"/>
    <n v="15"/>
    <n v="2"/>
    <n v="1"/>
    <n v="3"/>
    <n v="3"/>
    <n v="0"/>
    <n v="0"/>
    <n v="0"/>
    <n v="0"/>
    <n v="0"/>
    <n v="4.7999999999999996E-3"/>
    <n v="6.38E-4"/>
    <n v="3.2000000000000003E-4"/>
    <n v="9.630000000000001E-4"/>
    <n v="9.630000000000001E-4"/>
  </r>
  <r>
    <s v="1527"/>
    <s v="鑽全"/>
    <x v="13"/>
    <n v="39.5"/>
    <n v="39.4"/>
    <n v="39.549999999999997"/>
    <n v="39.75"/>
    <n v="39.799999999999997"/>
    <n v="5"/>
    <n v="-4"/>
    <n v="4"/>
    <n v="26"/>
    <n v="-15"/>
    <n v="0"/>
    <n v="0"/>
    <n v="0"/>
    <n v="0"/>
    <n v="0"/>
    <n v="1.9750000000000002E-3"/>
    <n v="-1.5759999999999999E-3"/>
    <n v="1.5819999999999999E-3"/>
    <n v="1.0335E-2"/>
    <n v="-5.9699999999999996E-3"/>
  </r>
  <r>
    <s v="1528"/>
    <s v="恩德"/>
    <x v="13"/>
    <n v="11.1"/>
    <n v="11.1"/>
    <n v="11.1"/>
    <n v="11"/>
    <n v="10.85"/>
    <n v="99"/>
    <n v="4"/>
    <n v="17"/>
    <n v="-5"/>
    <n v="-64"/>
    <n v="0"/>
    <n v="0"/>
    <n v="0"/>
    <n v="0"/>
    <n v="0"/>
    <n v="1.0988999999999999E-2"/>
    <n v="4.44E-4"/>
    <n v="1.8869999999999998E-3"/>
    <n v="-5.5000000000000003E-4"/>
    <n v="-6.9439999999999997E-3"/>
  </r>
  <r>
    <s v="1529"/>
    <s v="樂事綠能"/>
    <x v="13"/>
    <n v="30.6"/>
    <n v="30.45"/>
    <n v="30.15"/>
    <n v="29.5"/>
    <n v="28.85"/>
    <n v="258"/>
    <n v="-67"/>
    <n v="-67.995000000000005"/>
    <n v="-70"/>
    <n v="-239.96299999999999"/>
    <n v="0"/>
    <n v="0"/>
    <n v="0"/>
    <n v="0"/>
    <n v="0"/>
    <n v="7.8948000000000004E-2"/>
    <n v="-2.0401499999999999E-2"/>
    <n v="-2.0500492500000002E-2"/>
    <n v="-2.0650000000000002E-2"/>
    <n v="-6.9229325500000008E-2"/>
  </r>
  <r>
    <s v="1530"/>
    <s v="亞崴"/>
    <x v="13"/>
    <n v="29.8"/>
    <n v="30.1"/>
    <n v="30.05"/>
    <n v="30.1"/>
    <n v="29.8"/>
    <n v="2"/>
    <n v="-1"/>
    <n v="0"/>
    <n v="-2"/>
    <n v="0"/>
    <n v="0"/>
    <n v="0"/>
    <n v="0"/>
    <n v="0"/>
    <n v="0"/>
    <n v="5.9600000000000007E-4"/>
    <n v="-3.01E-4"/>
    <n v="0"/>
    <n v="-6.02E-4"/>
    <n v="0"/>
  </r>
  <r>
    <s v="1531"/>
    <s v="高林股"/>
    <x v="13"/>
    <n v="13.2"/>
    <n v="13.1"/>
    <n v="13.1"/>
    <n v="13"/>
    <n v="13.05"/>
    <n v="1"/>
    <n v="1"/>
    <n v="-6"/>
    <n v="2"/>
    <n v="0"/>
    <n v="0"/>
    <n v="0"/>
    <n v="0"/>
    <n v="0"/>
    <n v="0"/>
    <n v="1.3199999999999998E-4"/>
    <n v="1.3099999999999999E-4"/>
    <n v="-7.8599999999999991E-4"/>
    <n v="2.5999999999999998E-4"/>
    <n v="0"/>
  </r>
  <r>
    <s v="1532"/>
    <s v="勤美"/>
    <x v="14"/>
    <n v="36.1"/>
    <n v="36.4"/>
    <n v="36.4"/>
    <n v="36.4"/>
    <n v="36.049999999999997"/>
    <n v="-25"/>
    <n v="54"/>
    <n v="192"/>
    <n v="127.991"/>
    <n v="-90"/>
    <n v="0"/>
    <n v="0"/>
    <n v="0"/>
    <n v="0"/>
    <n v="0"/>
    <n v="-9.025E-3"/>
    <n v="1.9656E-2"/>
    <n v="6.9887999999999992E-2"/>
    <n v="4.6588724000000005E-2"/>
    <n v="-3.2444999999999995E-2"/>
  </r>
  <r>
    <s v="1533"/>
    <s v="車王電"/>
    <x v="7"/>
    <n v="54.1"/>
    <n v="53.9"/>
    <n v="54.3"/>
    <n v="53.8"/>
    <n v="53.5"/>
    <n v="141"/>
    <n v="-4"/>
    <n v="-58"/>
    <n v="-13"/>
    <n v="-7"/>
    <n v="0"/>
    <n v="0"/>
    <n v="0"/>
    <n v="0"/>
    <n v="0"/>
    <n v="7.6281000000000002E-2"/>
    <n v="-2.1559999999999999E-3"/>
    <n v="-3.1493999999999994E-2"/>
    <n v="-6.9939999999999993E-3"/>
    <n v="-3.7450000000000001E-3"/>
  </r>
  <r>
    <s v="1535"/>
    <s v="中宇"/>
    <x v="13"/>
    <n v="52.6"/>
    <n v="53.3"/>
    <n v="53.9"/>
    <n v="54"/>
    <n v="54"/>
    <n v="15"/>
    <n v="43"/>
    <n v="15"/>
    <n v="28"/>
    <n v="-7"/>
    <n v="0"/>
    <n v="0"/>
    <n v="0"/>
    <n v="0"/>
    <n v="0"/>
    <n v="7.8899999999999994E-3"/>
    <n v="2.2919000000000002E-2"/>
    <n v="8.0850000000000002E-3"/>
    <n v="1.512E-2"/>
    <n v="-3.7799999999999999E-3"/>
  </r>
  <r>
    <s v="1536"/>
    <s v="和大"/>
    <x v="7"/>
    <n v="63.5"/>
    <n v="63.6"/>
    <n v="63.7"/>
    <n v="62.6"/>
    <n v="62.4"/>
    <n v="144"/>
    <n v="21.506"/>
    <n v="-4"/>
    <n v="-84.197000000000003"/>
    <n v="41"/>
    <n v="0"/>
    <n v="0"/>
    <n v="0"/>
    <n v="0"/>
    <n v="0"/>
    <n v="9.1439999999999994E-2"/>
    <n v="1.3677816000000001E-2"/>
    <n v="-2.5479999999999999E-3"/>
    <n v="-5.2707322000000001E-2"/>
    <n v="2.5584000000000003E-2"/>
  </r>
  <r>
    <s v="1537"/>
    <s v="廣隆"/>
    <x v="7"/>
    <n v="131.5"/>
    <n v="132"/>
    <n v="132.5"/>
    <n v="133"/>
    <n v="131.5"/>
    <n v="-2"/>
    <n v="2"/>
    <n v="26"/>
    <n v="31.803999999999998"/>
    <n v="32"/>
    <n v="0"/>
    <n v="0"/>
    <n v="0"/>
    <n v="0"/>
    <n v="0"/>
    <n v="-2.63E-3"/>
    <n v="2.64E-3"/>
    <n v="3.4450000000000001E-2"/>
    <n v="4.2299319999999994E-2"/>
    <n v="4.2079999999999999E-2"/>
  </r>
  <r>
    <s v="1538"/>
    <s v="正峰"/>
    <x v="13"/>
    <n v="13.4"/>
    <n v="13.45"/>
    <n v="13.5"/>
    <n v="13"/>
    <n v="13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3"/>
    <n v="22.5"/>
    <n v="23.55"/>
    <n v="23.5"/>
    <n v="27"/>
    <n v="5"/>
    <n v="13"/>
    <n v="21"/>
    <n v="-47"/>
    <n v="0"/>
    <n v="0"/>
    <n v="0"/>
    <n v="0"/>
    <n v="0"/>
    <n v="6.0074999999999998E-3"/>
    <n v="1.1150000000000001E-3"/>
    <n v="2.9250000000000001E-3"/>
    <n v="4.9455000000000002E-3"/>
    <n v="-1.1044999999999999E-2"/>
  </r>
  <r>
    <s v="1540"/>
    <s v="喬福"/>
    <x v="13"/>
    <n v="16.600000000000001"/>
    <n v="16.649999999999999"/>
    <n v="16.7"/>
    <n v="17.3"/>
    <n v="17.350000000000001"/>
    <n v="34"/>
    <n v="37"/>
    <n v="33"/>
    <n v="-308"/>
    <n v="26"/>
    <n v="0"/>
    <n v="0"/>
    <n v="0"/>
    <n v="0"/>
    <n v="0"/>
    <n v="5.6440000000000006E-3"/>
    <n v="6.1604999999999993E-3"/>
    <n v="5.5110000000000003E-3"/>
    <n v="-5.3284000000000005E-2"/>
    <n v="4.5110000000000003E-3"/>
  </r>
  <r>
    <s v="1541"/>
    <s v="錩泰"/>
    <x v="13"/>
    <n v="30.1"/>
    <n v="31.1"/>
    <n v="32.549999999999997"/>
    <n v="32.85"/>
    <n v="33.75"/>
    <n v="0"/>
    <n v="3"/>
    <n v="3"/>
    <n v="-25"/>
    <n v="-9"/>
    <n v="0"/>
    <n v="0"/>
    <n v="0"/>
    <n v="0"/>
    <n v="0"/>
    <n v="0"/>
    <n v="9.3300000000000013E-4"/>
    <n v="9.7649999999999994E-4"/>
    <n v="-8.2124999999999993E-3"/>
    <n v="-3.0374999999999998E-3"/>
  </r>
  <r>
    <s v="1558"/>
    <s v="伸興"/>
    <x v="13"/>
    <n v="107"/>
    <n v="107.5"/>
    <n v="107"/>
    <n v="106.5"/>
    <n v="104"/>
    <n v="2"/>
    <n v="0"/>
    <n v="14"/>
    <n v="-4"/>
    <n v="-47"/>
    <n v="0"/>
    <n v="0"/>
    <n v="0"/>
    <n v="0"/>
    <n v="0"/>
    <n v="2.14E-3"/>
    <n v="0"/>
    <n v="1.498E-2"/>
    <n v="-4.2599999999999999E-3"/>
    <n v="-4.888E-2"/>
  </r>
  <r>
    <s v="1560"/>
    <s v="中砂"/>
    <x v="13"/>
    <n v="178.5"/>
    <n v="169.5"/>
    <n v="169.5"/>
    <n v="173.5"/>
    <n v="171"/>
    <n v="1903.15"/>
    <n v="648"/>
    <n v="3114"/>
    <n v="-174.155"/>
    <n v="211"/>
    <n v="250"/>
    <n v="54"/>
    <n v="256"/>
    <n v="143"/>
    <n v="-33"/>
    <n v="3.3971227500000003"/>
    <n v="1.09836"/>
    <n v="5.2782299999999998"/>
    <n v="-0.30215892500000002"/>
    <n v="0.36081000000000002"/>
  </r>
  <r>
    <s v="1565"/>
    <s v="精華"/>
    <x v="15"/>
    <n v="183"/>
    <n v="182"/>
    <n v="182.5"/>
    <n v="183.5"/>
    <n v="185"/>
    <n v="-2"/>
    <n v="37"/>
    <n v="11"/>
    <n v="-5"/>
    <n v="-9"/>
    <n v="0"/>
    <n v="0"/>
    <n v="0"/>
    <n v="0"/>
    <n v="0"/>
    <n v="-3.6600000000000001E-3"/>
    <n v="6.7339999999999997E-2"/>
    <n v="2.0074999999999999E-2"/>
    <n v="-9.1750000000000009E-3"/>
    <n v="-1.6650000000000002E-2"/>
  </r>
  <r>
    <s v="1568"/>
    <s v="倉佑"/>
    <x v="7"/>
    <n v="32.15"/>
    <n v="32.450000000000003"/>
    <n v="30.55"/>
    <n v="29.8"/>
    <n v="30.1"/>
    <n v="85"/>
    <n v="-296"/>
    <n v="-731"/>
    <n v="232"/>
    <n v="14"/>
    <n v="0"/>
    <n v="0"/>
    <n v="0"/>
    <n v="0"/>
    <n v="0"/>
    <n v="2.7327500000000001E-2"/>
    <n v="-9.6052000000000012E-2"/>
    <n v="-0.22332050000000001"/>
    <n v="6.9136000000000003E-2"/>
    <n v="4.2140000000000007E-3"/>
  </r>
  <r>
    <s v="1569"/>
    <s v="濱川"/>
    <x v="16"/>
    <n v="22.25"/>
    <n v="22.55"/>
    <n v="22.95"/>
    <n v="22.75"/>
    <n v="22.45"/>
    <n v="7"/>
    <n v="3"/>
    <n v="19"/>
    <n v="0"/>
    <n v="-3"/>
    <n v="0"/>
    <n v="0"/>
    <n v="0"/>
    <n v="0"/>
    <n v="0"/>
    <n v="1.5575000000000001E-3"/>
    <n v="6.7650000000000002E-4"/>
    <n v="4.3604999999999998E-3"/>
    <n v="0"/>
    <n v="-6.7349999999999995E-4"/>
  </r>
  <r>
    <s v="1570"/>
    <s v="力肯"/>
    <x v="13"/>
    <n v="20.399999999999999"/>
    <n v="20.399999999999999"/>
    <n v="20.5"/>
    <n v="20.3"/>
    <n v="20.2"/>
    <n v="2"/>
    <n v="0"/>
    <n v="0"/>
    <n v="-4"/>
    <n v="-1"/>
    <n v="0"/>
    <n v="0"/>
    <n v="0"/>
    <n v="0"/>
    <n v="0"/>
    <n v="4.08E-4"/>
    <n v="0"/>
    <n v="0"/>
    <n v="-8.12E-4"/>
    <n v="-2.02E-4"/>
  </r>
  <r>
    <s v="1580"/>
    <s v="新麥"/>
    <x v="2"/>
    <n v="146.5"/>
    <n v="145"/>
    <n v="144.5"/>
    <n v="146.5"/>
    <n v="150"/>
    <n v="-33"/>
    <n v="-37"/>
    <n v="9"/>
    <n v="30"/>
    <n v="32"/>
    <n v="0"/>
    <n v="0"/>
    <n v="0"/>
    <n v="0"/>
    <n v="0"/>
    <n v="-4.8344999999999999E-2"/>
    <n v="-5.3650000000000003E-2"/>
    <n v="1.3004999999999999E-2"/>
    <n v="4.3950000000000003E-2"/>
    <n v="4.8000000000000001E-2"/>
  </r>
  <r>
    <s v="1582"/>
    <s v="信錦"/>
    <x v="17"/>
    <n v="74"/>
    <n v="73.7"/>
    <n v="72.8"/>
    <n v="74.5"/>
    <n v="72.8"/>
    <n v="947"/>
    <n v="-151.5"/>
    <n v="406"/>
    <n v="69"/>
    <n v="-38"/>
    <n v="0"/>
    <n v="0"/>
    <n v="0"/>
    <n v="0"/>
    <n v="0"/>
    <n v="0.70077999999999996"/>
    <n v="-0.1116555"/>
    <n v="0.295568"/>
    <n v="5.1404999999999999E-2"/>
    <n v="-2.7664000000000001E-2"/>
  </r>
  <r>
    <s v="1583"/>
    <s v="程泰"/>
    <x v="13"/>
    <n v="62.7"/>
    <n v="63"/>
    <n v="63.5"/>
    <n v="63.5"/>
    <n v="63.6"/>
    <n v="3"/>
    <n v="1"/>
    <n v="1"/>
    <n v="0"/>
    <n v="0"/>
    <n v="0"/>
    <n v="0"/>
    <n v="0"/>
    <n v="0"/>
    <n v="0"/>
    <n v="1.8810000000000003E-3"/>
    <n v="6.3000000000000003E-4"/>
    <n v="6.3500000000000004E-4"/>
    <n v="0"/>
    <n v="0"/>
  </r>
  <r>
    <s v="1584"/>
    <s v="精剛"/>
    <x v="2"/>
    <n v="33.799999999999997"/>
    <n v="33.25"/>
    <n v="33.450000000000003"/>
    <n v="34.4"/>
    <n v="33.799999999999997"/>
    <n v="642"/>
    <n v="-524"/>
    <n v="127"/>
    <n v="-366"/>
    <n v="-1492"/>
    <n v="0"/>
    <n v="0"/>
    <n v="0"/>
    <n v="0"/>
    <n v="0"/>
    <n v="0.21699599999999999"/>
    <n v="-0.17423"/>
    <n v="4.2481500000000005E-2"/>
    <n v="-0.12590399999999999"/>
    <n v="-0.50429599999999997"/>
  </r>
  <r>
    <s v="1586"/>
    <s v="和勤"/>
    <x v="18"/>
    <n v="32"/>
    <n v="31.85"/>
    <n v="31.85"/>
    <n v="31.7"/>
    <n v="31.7"/>
    <n v="21.835000000000001"/>
    <n v="1.9419999999999999"/>
    <n v="0"/>
    <n v="-10"/>
    <n v="45"/>
    <n v="0"/>
    <n v="0"/>
    <n v="0"/>
    <n v="0"/>
    <n v="0"/>
    <n v="6.9872000000000007E-3"/>
    <n v="6.1852700000000001E-4"/>
    <n v="0"/>
    <n v="-3.1700000000000001E-3"/>
    <n v="1.4265E-2"/>
  </r>
  <r>
    <s v="1587"/>
    <s v="吉茂"/>
    <x v="13"/>
    <n v="22.85"/>
    <n v="22.6"/>
    <n v="22.8"/>
    <n v="22.8"/>
    <n v="22.6"/>
    <n v="-3"/>
    <n v="2"/>
    <n v="-1"/>
    <n v="-7"/>
    <n v="1"/>
    <n v="0"/>
    <n v="0"/>
    <n v="0"/>
    <n v="0"/>
    <n v="0"/>
    <n v="-6.8550000000000013E-4"/>
    <n v="4.5200000000000004E-4"/>
    <n v="-2.2800000000000001E-4"/>
    <n v="-1.596E-3"/>
    <n v="2.2600000000000002E-4"/>
  </r>
  <r>
    <s v="1589"/>
    <s v="永冠-KY"/>
    <x v="13"/>
    <n v="51.4"/>
    <n v="51.6"/>
    <n v="52"/>
    <n v="51.8"/>
    <n v="52"/>
    <n v="41"/>
    <n v="1"/>
    <n v="115"/>
    <n v="-43"/>
    <n v="-40"/>
    <n v="0"/>
    <n v="0"/>
    <n v="0"/>
    <n v="0"/>
    <n v="0"/>
    <n v="2.1074000000000002E-2"/>
    <n v="5.1599999999999997E-4"/>
    <n v="5.9799999999999999E-2"/>
    <n v="-2.2274000000000002E-2"/>
    <n v="-2.0799999999999999E-2"/>
  </r>
  <r>
    <s v="1590"/>
    <s v="亞德客-KY"/>
    <x v="13"/>
    <n v="1095"/>
    <n v="1100"/>
    <n v="1100"/>
    <n v="1095"/>
    <n v="1075"/>
    <n v="243.70099999999999"/>
    <n v="66.792000000000002"/>
    <n v="-57.289000000000001"/>
    <n v="97.881"/>
    <n v="19.204000000000001"/>
    <n v="1.222"/>
    <n v="-0.27800000000000002"/>
    <n v="16"/>
    <n v="-190"/>
    <n v="-50"/>
    <n v="2.6685259499999998"/>
    <n v="0.73471199999999992"/>
    <n v="-0.63017900000000004"/>
    <n v="1.07179695"/>
    <n v="0.20644299999999999"/>
  </r>
  <r>
    <s v="1591"/>
    <s v="駿吉-KY"/>
    <x v="13"/>
    <n v="41.7"/>
    <n v="40.5"/>
    <n v="39.700000000000003"/>
    <n v="38.75"/>
    <n v="40"/>
    <n v="581"/>
    <n v="3"/>
    <n v="-390"/>
    <n v="-117.398"/>
    <n v="32"/>
    <n v="0"/>
    <n v="0"/>
    <n v="0"/>
    <n v="0"/>
    <n v="0"/>
    <n v="0.24227700000000002"/>
    <n v="1.2149999999999999E-3"/>
    <n v="-0.15483000000000002"/>
    <n v="-4.5491724999999997E-2"/>
    <n v="1.2800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.6"/>
    <n v="56.5"/>
    <n v="56.5"/>
    <n v="57"/>
    <n v="56.9"/>
    <n v="-1"/>
    <n v="-1"/>
    <n v="0"/>
    <n v="0"/>
    <n v="1"/>
    <n v="0"/>
    <n v="0"/>
    <n v="0"/>
    <n v="0"/>
    <n v="0"/>
    <n v="-5.5599999999999996E-4"/>
    <n v="-5.6499999999999996E-4"/>
    <n v="0"/>
    <n v="0"/>
    <n v="5.6899999999999995E-4"/>
  </r>
  <r>
    <s v="1595"/>
    <s v="川寶"/>
    <x v="19"/>
    <n v="37.9"/>
    <n v="37.950000000000003"/>
    <n v="38.049999999999997"/>
    <n v="38.15"/>
    <n v="38.049999999999997"/>
    <n v="1"/>
    <n v="-1"/>
    <n v="2"/>
    <n v="-1"/>
    <n v="-1"/>
    <n v="0"/>
    <n v="0"/>
    <n v="0"/>
    <n v="0"/>
    <n v="0"/>
    <n v="3.79E-4"/>
    <n v="-3.7950000000000001E-4"/>
    <n v="7.6099999999999996E-4"/>
    <n v="-3.815E-4"/>
    <n v="-3.8049999999999998E-4"/>
  </r>
  <r>
    <s v="1597"/>
    <s v="直得"/>
    <x v="13"/>
    <n v="63.3"/>
    <n v="62.9"/>
    <n v="62.8"/>
    <n v="62.3"/>
    <n v="62.2"/>
    <n v="13"/>
    <n v="-1"/>
    <n v="-3"/>
    <n v="-2"/>
    <n v="-2"/>
    <n v="0"/>
    <n v="0"/>
    <n v="0"/>
    <n v="0"/>
    <n v="0"/>
    <n v="8.2290000000000002E-3"/>
    <n v="-6.29E-4"/>
    <n v="-1.8839999999999998E-3"/>
    <n v="-1.2459999999999999E-3"/>
    <n v="-1.2440000000000001E-3"/>
  </r>
  <r>
    <s v="1598"/>
    <s v="岱宇"/>
    <x v="15"/>
    <n v="32.35"/>
    <n v="32.35"/>
    <n v="32.549999999999997"/>
    <n v="32.200000000000003"/>
    <n v="32.25"/>
    <n v="-28"/>
    <n v="-6"/>
    <n v="-24"/>
    <n v="-30"/>
    <n v="-4"/>
    <n v="0"/>
    <n v="0"/>
    <n v="0"/>
    <n v="0"/>
    <n v="0"/>
    <n v="-9.0580000000000001E-3"/>
    <n v="-1.9410000000000002E-3"/>
    <n v="-7.8119999999999995E-3"/>
    <n v="-9.6600000000000019E-3"/>
    <n v="-1.2899999999999999E-3"/>
  </r>
  <r>
    <s v="1599"/>
    <s v="宏佳騰"/>
    <x v="13"/>
    <n v="35.6"/>
    <n v="35.700000000000003"/>
    <n v="35.65"/>
    <n v="35.299999999999997"/>
    <n v="35.65"/>
    <n v="-7"/>
    <n v="-2"/>
    <n v="-2"/>
    <n v="-4"/>
    <n v="1"/>
    <n v="0"/>
    <n v="0"/>
    <n v="0"/>
    <n v="0"/>
    <n v="0"/>
    <n v="-2.4920000000000003E-3"/>
    <n v="-7.1400000000000001E-4"/>
    <n v="-7.1299999999999998E-4"/>
    <n v="-1.4119999999999998E-3"/>
    <n v="3.5649999999999999E-4"/>
  </r>
  <r>
    <s v="1603"/>
    <s v="華電"/>
    <x v="20"/>
    <n v="35.75"/>
    <n v="35.75"/>
    <n v="35.65"/>
    <n v="35.25"/>
    <n v="35.049999999999997"/>
    <n v="82"/>
    <n v="-166.97300000000001"/>
    <n v="-123"/>
    <n v="9"/>
    <n v="-216.125"/>
    <n v="0"/>
    <n v="0"/>
    <n v="0"/>
    <n v="0"/>
    <n v="0"/>
    <n v="2.9315000000000001E-2"/>
    <n v="-5.9692847500000007E-2"/>
    <n v="-4.38495E-2"/>
    <n v="3.1725E-3"/>
    <n v="-7.5751812500000001E-2"/>
  </r>
  <r>
    <s v="1604"/>
    <s v="聲寶"/>
    <x v="21"/>
    <n v="28.55"/>
    <n v="28.4"/>
    <n v="28.25"/>
    <n v="28.5"/>
    <n v="28.35"/>
    <n v="-28"/>
    <n v="-67"/>
    <n v="-41"/>
    <n v="10.972"/>
    <n v="-33"/>
    <n v="0"/>
    <n v="0"/>
    <n v="0"/>
    <n v="0"/>
    <n v="0"/>
    <n v="-7.9939999999999994E-3"/>
    <n v="-1.9028E-2"/>
    <n v="-1.1582500000000001E-2"/>
    <n v="3.1270199999999999E-3"/>
    <n v="-9.355500000000001E-3"/>
  </r>
  <r>
    <s v="1605"/>
    <s v="華新"/>
    <x v="20"/>
    <n v="36.15"/>
    <n v="36.200000000000003"/>
    <n v="35.6"/>
    <n v="35.549999999999997"/>
    <n v="35.450000000000003"/>
    <n v="4824.866"/>
    <n v="1302.384"/>
    <n v="-5307.5460000000003"/>
    <n v="-515.45500000000004"/>
    <n v="-84.078000000000003"/>
    <n v="164.536"/>
    <n v="738.53700000000003"/>
    <n v="308"/>
    <n v="361"/>
    <n v="1"/>
    <n v="1.7441890589999998"/>
    <n v="0.47146300800000007"/>
    <n v="-1.8894863760000002"/>
    <n v="-0.18324425250000001"/>
    <n v="-2.9805651000000002E-2"/>
  </r>
  <r>
    <s v="1608"/>
    <s v="華榮"/>
    <x v="20"/>
    <n v="19.75"/>
    <n v="19.55"/>
    <n v="19.399999999999999"/>
    <n v="19.149999999999999"/>
    <n v="18.95"/>
    <n v="278"/>
    <n v="215"/>
    <n v="-209"/>
    <n v="-162.02600000000001"/>
    <n v="-113"/>
    <n v="0"/>
    <n v="0"/>
    <n v="0"/>
    <n v="0"/>
    <n v="0"/>
    <n v="5.4905000000000002E-2"/>
    <n v="4.20325E-2"/>
    <n v="-4.0545999999999999E-2"/>
    <n v="-3.1027979000000001E-2"/>
    <n v="-2.1413499999999999E-2"/>
  </r>
  <r>
    <s v="1609"/>
    <s v="大亞"/>
    <x v="20"/>
    <n v="33.450000000000003"/>
    <n v="33.15"/>
    <n v="32.6"/>
    <n v="32.549999999999997"/>
    <n v="32.25"/>
    <n v="2009.38"/>
    <n v="-531"/>
    <n v="-2789.3069999999998"/>
    <n v="410.73"/>
    <n v="-65.86"/>
    <n v="0"/>
    <n v="0"/>
    <n v="0"/>
    <n v="0"/>
    <n v="0"/>
    <n v="0.67213761000000016"/>
    <n v="-0.17602649999999997"/>
    <n v="-0.90931408199999986"/>
    <n v="0.13369261499999999"/>
    <n v="-2.1239850000000001E-2"/>
  </r>
  <r>
    <s v="1611"/>
    <s v="中電"/>
    <x v="13"/>
    <n v="16.25"/>
    <n v="16.100000000000001"/>
    <n v="15.9"/>
    <n v="15.8"/>
    <n v="15.8"/>
    <n v="286"/>
    <n v="-6"/>
    <n v="24"/>
    <n v="-5"/>
    <n v="-3"/>
    <n v="0"/>
    <n v="0"/>
    <n v="0"/>
    <n v="0"/>
    <n v="0"/>
    <n v="4.6475000000000002E-2"/>
    <n v="-9.6600000000000006E-4"/>
    <n v="3.8160000000000004E-3"/>
    <n v="-7.9000000000000001E-4"/>
    <n v="-4.7400000000000008E-4"/>
  </r>
  <r>
    <s v="1612"/>
    <s v="宏泰"/>
    <x v="20"/>
    <n v="24.85"/>
    <n v="24.6"/>
    <n v="24.75"/>
    <n v="24.8"/>
    <n v="24.3"/>
    <n v="288"/>
    <n v="126"/>
    <n v="173"/>
    <n v="-123"/>
    <n v="-275"/>
    <n v="0"/>
    <n v="0"/>
    <n v="0"/>
    <n v="0"/>
    <n v="0"/>
    <n v="7.1568000000000007E-2"/>
    <n v="3.0996000000000003E-2"/>
    <n v="4.2817500000000001E-2"/>
    <n v="-3.0504E-2"/>
    <n v="-6.6824999999999996E-2"/>
  </r>
  <r>
    <s v="1614"/>
    <s v="三洋電"/>
    <x v="13"/>
    <n v="37.85"/>
    <n v="37.799999999999997"/>
    <n v="37.85"/>
    <n v="37.700000000000003"/>
    <n v="37.75"/>
    <n v="10"/>
    <n v="2"/>
    <n v="1"/>
    <n v="-8"/>
    <n v="-1"/>
    <n v="0"/>
    <n v="0"/>
    <n v="0"/>
    <n v="0"/>
    <n v="0"/>
    <n v="3.7850000000000002E-3"/>
    <n v="7.5599999999999994E-4"/>
    <n v="3.7850000000000004E-4"/>
    <n v="-3.016E-3"/>
    <n v="-3.7750000000000001E-4"/>
  </r>
  <r>
    <s v="1615"/>
    <s v="大山"/>
    <x v="20"/>
    <n v="37.85"/>
    <n v="37.700000000000003"/>
    <n v="37.85"/>
    <n v="37.65"/>
    <n v="37.65"/>
    <n v="0"/>
    <n v="-2"/>
    <n v="-1"/>
    <n v="-5"/>
    <n v="-3"/>
    <n v="0"/>
    <n v="0"/>
    <n v="0"/>
    <n v="0"/>
    <n v="0"/>
    <n v="0"/>
    <n v="-7.54E-4"/>
    <n v="-3.7850000000000004E-4"/>
    <n v="-1.8825000000000001E-3"/>
    <n v="-1.1294999999999999E-3"/>
  </r>
  <r>
    <s v="1616"/>
    <s v="億泰"/>
    <x v="20"/>
    <n v="10.6"/>
    <n v="10.75"/>
    <n v="10.55"/>
    <n v="10.45"/>
    <n v="10.45"/>
    <n v="287"/>
    <n v="-65"/>
    <n v="-152"/>
    <n v="-7"/>
    <n v="-41"/>
    <n v="0"/>
    <n v="0"/>
    <n v="0"/>
    <n v="0"/>
    <n v="0"/>
    <n v="3.0421999999999998E-2"/>
    <n v="-6.9874999999999998E-3"/>
    <n v="-1.6036000000000002E-2"/>
    <n v="-7.3149999999999995E-4"/>
    <n v="-4.2845000000000001E-3"/>
  </r>
  <r>
    <s v="1617"/>
    <s v="榮星"/>
    <x v="20"/>
    <n v="16.3"/>
    <n v="16.25"/>
    <n v="16.100000000000001"/>
    <n v="16.05"/>
    <n v="16.05"/>
    <n v="8"/>
    <n v="0"/>
    <n v="0"/>
    <n v="-2"/>
    <n v="-1"/>
    <n v="0"/>
    <n v="0"/>
    <n v="0"/>
    <n v="0"/>
    <n v="0"/>
    <n v="1.304E-3"/>
    <n v="0"/>
    <n v="0"/>
    <n v="-3.21E-4"/>
    <n v="-1.605E-4"/>
  </r>
  <r>
    <s v="1618"/>
    <s v="合機"/>
    <x v="20"/>
    <n v="26.85"/>
    <n v="26.65"/>
    <n v="27.25"/>
    <n v="27.65"/>
    <n v="25.25"/>
    <n v="200"/>
    <n v="-210"/>
    <n v="161"/>
    <n v="65"/>
    <n v="-1202"/>
    <n v="0"/>
    <n v="0"/>
    <n v="0"/>
    <n v="0"/>
    <n v="0"/>
    <n v="5.3699999999999998E-2"/>
    <n v="-5.5965000000000001E-2"/>
    <n v="4.3872500000000002E-2"/>
    <n v="1.7972499999999999E-2"/>
    <n v="-0.30350500000000002"/>
  </r>
  <r>
    <s v="1626"/>
    <s v="艾美特-KY"/>
    <x v="13"/>
    <n v="16.899999999999999"/>
    <n v="16.850000000000001"/>
    <n v="16.7"/>
    <n v="16.600000000000001"/>
    <n v="16.55"/>
    <n v="-5"/>
    <n v="0"/>
    <n v="-3"/>
    <n v="-3"/>
    <n v="-2"/>
    <n v="0"/>
    <n v="0"/>
    <n v="0"/>
    <n v="0"/>
    <n v="0"/>
    <n v="-8.4500000000000005E-4"/>
    <n v="0"/>
    <n v="-5.0099999999999993E-4"/>
    <n v="-4.9800000000000007E-4"/>
    <n v="-3.3100000000000002E-4"/>
  </r>
  <r>
    <s v="1701"/>
    <s v="中化"/>
    <x v="15"/>
    <n v="23.2"/>
    <n v="23.35"/>
    <n v="23.25"/>
    <n v="23.2"/>
    <n v="23.15"/>
    <n v="74"/>
    <n v="118"/>
    <n v="-11"/>
    <n v="56"/>
    <n v="-9"/>
    <n v="0"/>
    <n v="0"/>
    <n v="0"/>
    <n v="0"/>
    <n v="0"/>
    <n v="1.7167999999999999E-2"/>
    <n v="2.7553000000000001E-2"/>
    <n v="-2.5574999999999999E-3"/>
    <n v="1.2992E-2"/>
    <n v="-2.0834999999999998E-3"/>
  </r>
  <r>
    <s v="1702"/>
    <s v="南僑"/>
    <x v="1"/>
    <n v="49.45"/>
    <n v="49.15"/>
    <n v="49.2"/>
    <n v="49.1"/>
    <n v="49.3"/>
    <n v="-20"/>
    <n v="-53"/>
    <n v="-2.3109999999999999"/>
    <n v="4.9829999999999997"/>
    <n v="-30"/>
    <n v="0"/>
    <n v="0"/>
    <n v="0"/>
    <n v="0"/>
    <n v="0"/>
    <n v="-9.8899999999999995E-3"/>
    <n v="-2.60495E-2"/>
    <n v="-1.137012E-3"/>
    <n v="2.446653E-3"/>
    <n v="-1.4789999999999999E-2"/>
  </r>
  <r>
    <s v="1707"/>
    <s v="葡萄王"/>
    <x v="15"/>
    <n v="151"/>
    <n v="152.5"/>
    <n v="151.5"/>
    <n v="150.5"/>
    <n v="150.5"/>
    <n v="36"/>
    <n v="-28"/>
    <n v="-69"/>
    <n v="-66.003"/>
    <n v="-18"/>
    <n v="0"/>
    <n v="0"/>
    <n v="-1"/>
    <n v="0"/>
    <n v="0"/>
    <n v="5.4359999999999999E-2"/>
    <n v="-4.2700000000000002E-2"/>
    <n v="-0.104535"/>
    <n v="-9.9334514999999998E-2"/>
    <n v="-2.7089999999999999E-2"/>
  </r>
  <r>
    <s v="1708"/>
    <s v="東鹼"/>
    <x v="22"/>
    <n v="31.1"/>
    <n v="30.6"/>
    <n v="30.3"/>
    <n v="30.35"/>
    <n v="30.1"/>
    <n v="375"/>
    <n v="-198"/>
    <n v="-133"/>
    <n v="-3.714"/>
    <n v="8"/>
    <n v="0"/>
    <n v="0"/>
    <n v="0"/>
    <n v="0"/>
    <n v="0"/>
    <n v="0.11662500000000001"/>
    <n v="-6.0588000000000003E-2"/>
    <n v="-4.0299000000000001E-2"/>
    <n v="-1.1271990000000002E-3"/>
    <n v="2.408E-3"/>
  </r>
  <r>
    <s v="1709"/>
    <s v="和益"/>
    <x v="22"/>
    <n v="20.8"/>
    <n v="20.8"/>
    <n v="20.85"/>
    <n v="20.9"/>
    <n v="20.45"/>
    <n v="124.999"/>
    <n v="15"/>
    <n v="27"/>
    <n v="35"/>
    <n v="-60"/>
    <n v="0"/>
    <n v="0"/>
    <n v="0"/>
    <n v="0"/>
    <n v="0"/>
    <n v="2.5999791999999997E-2"/>
    <n v="3.1199999999999999E-3"/>
    <n v="5.6295000000000008E-3"/>
    <n v="7.3150000000000003E-3"/>
    <n v="-1.227E-2"/>
  </r>
  <r>
    <s v="1710"/>
    <s v="東聯"/>
    <x v="5"/>
    <n v="18.7"/>
    <n v="18.600000000000001"/>
    <n v="18.7"/>
    <n v="18.649999999999999"/>
    <n v="18.899999999999999"/>
    <n v="-120.4"/>
    <n v="-208"/>
    <n v="-249"/>
    <n v="-183"/>
    <n v="-78"/>
    <n v="0"/>
    <n v="0"/>
    <n v="0"/>
    <n v="0"/>
    <n v="0"/>
    <n v="-2.2514800000000001E-2"/>
    <n v="-3.8688E-2"/>
    <n v="-4.6563E-2"/>
    <n v="-3.41295E-2"/>
    <n v="-1.4741999999999998E-2"/>
  </r>
  <r>
    <s v="1711"/>
    <s v="永光"/>
    <x v="22"/>
    <n v="19.850000000000001"/>
    <n v="19.7"/>
    <n v="19.600000000000001"/>
    <n v="19.600000000000001"/>
    <n v="19.350000000000001"/>
    <n v="377"/>
    <n v="82"/>
    <n v="20"/>
    <n v="72"/>
    <n v="93"/>
    <n v="0"/>
    <n v="0"/>
    <n v="0"/>
    <n v="0"/>
    <n v="0"/>
    <n v="7.4834500000000012E-2"/>
    <n v="1.6153999999999998E-2"/>
    <n v="3.9199999999999999E-3"/>
    <n v="1.4112000000000001E-2"/>
    <n v="1.7995500000000001E-2"/>
  </r>
  <r>
    <s v="1712"/>
    <s v="興農"/>
    <x v="15"/>
    <n v="36.65"/>
    <n v="36.75"/>
    <n v="36.799999999999997"/>
    <n v="36.65"/>
    <n v="36.65"/>
    <n v="-657"/>
    <n v="-58"/>
    <n v="-360"/>
    <n v="-421"/>
    <n v="-179"/>
    <n v="175.51499999999999"/>
    <n v="121"/>
    <n v="505"/>
    <n v="319.67700000000002"/>
    <n v="110"/>
    <n v="-0.24079049999999999"/>
    <n v="-2.1315000000000001E-2"/>
    <n v="-0.13247999999999999"/>
    <n v="-0.1542965"/>
    <n v="-6.5603499999999995E-2"/>
  </r>
  <r>
    <s v="1713"/>
    <s v="國化"/>
    <x v="22"/>
    <n v="39.700000000000003"/>
    <n v="39.75"/>
    <n v="40.6"/>
    <n v="40.6"/>
    <n v="41.25"/>
    <n v="19"/>
    <n v="21"/>
    <n v="2"/>
    <n v="3"/>
    <n v="28"/>
    <n v="0"/>
    <n v="0"/>
    <n v="0"/>
    <n v="0"/>
    <n v="0"/>
    <n v="7.5430000000000011E-3"/>
    <n v="8.3475000000000008E-3"/>
    <n v="8.12E-4"/>
    <n v="1.2180000000000001E-3"/>
    <n v="1.155E-2"/>
  </r>
  <r>
    <s v="1714"/>
    <s v="和桐"/>
    <x v="22"/>
    <n v="8.51"/>
    <n v="8.51"/>
    <n v="8.48"/>
    <n v="8.66"/>
    <n v="8.68"/>
    <n v="712.1"/>
    <n v="155"/>
    <n v="138"/>
    <n v="964"/>
    <n v="-8"/>
    <n v="0"/>
    <n v="0"/>
    <n v="0"/>
    <n v="0"/>
    <n v="0"/>
    <n v="6.0599710000000008E-2"/>
    <n v="1.3190499999999999E-2"/>
    <n v="1.17024E-2"/>
    <n v="8.3482399999999998E-2"/>
    <n v="-6.9439999999999997E-4"/>
  </r>
  <r>
    <s v="1717"/>
    <s v="長興"/>
    <x v="22"/>
    <n v="28.5"/>
    <n v="28.65"/>
    <n v="28.65"/>
    <n v="28.5"/>
    <n v="28.15"/>
    <n v="709"/>
    <n v="124.84099999999999"/>
    <n v="88"/>
    <n v="-216.35"/>
    <n v="-221"/>
    <n v="1"/>
    <n v="1"/>
    <n v="1"/>
    <n v="1"/>
    <n v="0"/>
    <n v="0.20206499999999999"/>
    <n v="3.5766946499999994E-2"/>
    <n v="2.5211999999999998E-2"/>
    <n v="-6.1659749999999992E-2"/>
    <n v="-6.2211499999999996E-2"/>
  </r>
  <r>
    <s v="1718"/>
    <s v="中纖"/>
    <x v="5"/>
    <n v="8.11"/>
    <n v="8.0500000000000007"/>
    <n v="8.0399999999999991"/>
    <n v="8.0399999999999991"/>
    <n v="8"/>
    <n v="552.1"/>
    <n v="-49"/>
    <n v="-80.900000000000006"/>
    <n v="33"/>
    <n v="-161"/>
    <n v="0"/>
    <n v="0"/>
    <n v="0"/>
    <n v="0"/>
    <n v="0"/>
    <n v="4.4775309999999999E-2"/>
    <n v="-3.9445000000000001E-3"/>
    <n v="-6.504359999999999E-3"/>
    <n v="2.6532000000000001E-3"/>
    <n v="-1.2880000000000001E-2"/>
  </r>
  <r>
    <s v="1720"/>
    <s v="生達"/>
    <x v="15"/>
    <n v="61.7"/>
    <n v="61.5"/>
    <n v="61"/>
    <n v="61.2"/>
    <n v="60.8"/>
    <n v="114"/>
    <n v="-50"/>
    <n v="27"/>
    <n v="40.741999999999997"/>
    <n v="-113"/>
    <n v="0"/>
    <n v="0"/>
    <n v="0"/>
    <n v="0"/>
    <n v="0"/>
    <n v="7.0337999999999998E-2"/>
    <n v="-3.075E-2"/>
    <n v="1.6469999999999999E-2"/>
    <n v="2.4934103999999999E-2"/>
    <n v="-6.8704000000000001E-2"/>
  </r>
  <r>
    <s v="1721"/>
    <s v="三晃"/>
    <x v="22"/>
    <n v="18.3"/>
    <n v="18.3"/>
    <n v="17.850000000000001"/>
    <n v="17.100000000000001"/>
    <n v="16.899999999999999"/>
    <n v="-2249"/>
    <n v="-301"/>
    <n v="-288"/>
    <n v="803"/>
    <n v="-862"/>
    <n v="0"/>
    <n v="0"/>
    <n v="0"/>
    <n v="0"/>
    <n v="0"/>
    <n v="-0.41156700000000002"/>
    <n v="-5.5083E-2"/>
    <n v="-5.1408000000000002E-2"/>
    <n v="0.13731300000000002"/>
    <n v="-0.145678"/>
  </r>
  <r>
    <s v="1722"/>
    <s v="台肥"/>
    <x v="22"/>
    <n v="61"/>
    <n v="60.9"/>
    <n v="60.7"/>
    <n v="61"/>
    <n v="60.8"/>
    <n v="111"/>
    <n v="-149"/>
    <n v="-257"/>
    <n v="238.11199999999999"/>
    <n v="75"/>
    <n v="0"/>
    <n v="1"/>
    <n v="-4"/>
    <n v="0"/>
    <n v="-1"/>
    <n v="6.7710000000000006E-2"/>
    <n v="-9.0741000000000002E-2"/>
    <n v="-0.15599900000000003"/>
    <n v="0.14524832000000001"/>
    <n v="4.5600000000000002E-2"/>
  </r>
  <r>
    <s v="1723"/>
    <s v="中碳"/>
    <x v="22"/>
    <n v="121.5"/>
    <n v="119.5"/>
    <n v="117"/>
    <n v="116"/>
    <n v="115"/>
    <n v="-1"/>
    <n v="-169"/>
    <n v="-138"/>
    <n v="-49.371000000000002"/>
    <n v="0"/>
    <n v="61"/>
    <n v="5"/>
    <n v="1"/>
    <n v="37"/>
    <n v="0"/>
    <n v="-1.2149999999999999E-3"/>
    <n v="-0.201955"/>
    <n v="-0.16145999999999999"/>
    <n v="-5.7270359999999999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399999999999999"/>
    <n v="20.399999999999999"/>
    <n v="20.350000000000001"/>
    <n v="20.350000000000001"/>
    <n v="-1"/>
    <n v="-1"/>
    <n v="0"/>
    <n v="1"/>
    <n v="-2"/>
    <n v="0"/>
    <n v="0"/>
    <n v="0"/>
    <n v="0"/>
    <n v="0"/>
    <n v="-2.0449999999999998E-4"/>
    <n v="-2.04E-4"/>
    <n v="0"/>
    <n v="2.0350000000000001E-4"/>
    <n v="-4.0700000000000003E-4"/>
  </r>
  <r>
    <s v="1726"/>
    <s v="永記"/>
    <x v="22"/>
    <n v="73.599999999999994"/>
    <n v="73.7"/>
    <n v="73.400000000000006"/>
    <n v="73.599999999999994"/>
    <n v="73.599999999999994"/>
    <n v="4"/>
    <n v="1"/>
    <n v="0"/>
    <n v="0"/>
    <n v="-1"/>
    <n v="0"/>
    <n v="0"/>
    <n v="0"/>
    <n v="0"/>
    <n v="0"/>
    <n v="2.9439999999999996E-3"/>
    <n v="7.3700000000000002E-4"/>
    <n v="0"/>
    <n v="0"/>
    <n v="-7.3599999999999989E-4"/>
  </r>
  <r>
    <s v="1727"/>
    <s v="中華化"/>
    <x v="22"/>
    <n v="29.15"/>
    <n v="29"/>
    <n v="28.95"/>
    <n v="28.65"/>
    <n v="28.25"/>
    <n v="337"/>
    <n v="-35"/>
    <n v="-33"/>
    <n v="-28"/>
    <n v="-100"/>
    <n v="0"/>
    <n v="0"/>
    <n v="0"/>
    <n v="0"/>
    <n v="0"/>
    <n v="9.8235499999999989E-2"/>
    <n v="-1.0149999999999999E-2"/>
    <n v="-9.5534999999999995E-3"/>
    <n v="-8.0219999999999996E-3"/>
    <n v="-2.8250000000000001E-2"/>
  </r>
  <r>
    <s v="1730"/>
    <s v="花仙子"/>
    <x v="22"/>
    <n v="56.4"/>
    <n v="56.6"/>
    <n v="56.6"/>
    <n v="56.5"/>
    <n v="56.4"/>
    <n v="1"/>
    <n v="1"/>
    <n v="1"/>
    <n v="-1.0669999999999999"/>
    <n v="0"/>
    <n v="0"/>
    <n v="0"/>
    <n v="0"/>
    <n v="0"/>
    <n v="0"/>
    <n v="5.6399999999999994E-4"/>
    <n v="5.6599999999999999E-4"/>
    <n v="5.6599999999999999E-4"/>
    <n v="-6.0285500000000001E-4"/>
    <n v="0"/>
  </r>
  <r>
    <s v="1731"/>
    <s v="美吾華"/>
    <x v="15"/>
    <n v="22.05"/>
    <n v="22.3"/>
    <n v="22"/>
    <n v="21.55"/>
    <n v="21.55"/>
    <n v="-108"/>
    <n v="-135"/>
    <n v="-168"/>
    <n v="65"/>
    <n v="142"/>
    <n v="0"/>
    <n v="0"/>
    <n v="0"/>
    <n v="0"/>
    <n v="0"/>
    <n v="-2.3814000000000002E-2"/>
    <n v="-3.0105E-2"/>
    <n v="-3.696E-2"/>
    <n v="1.4007500000000001E-2"/>
    <n v="3.0601E-2"/>
  </r>
  <r>
    <s v="1732"/>
    <s v="毛寶"/>
    <x v="22"/>
    <n v="23.2"/>
    <n v="24"/>
    <n v="23.8"/>
    <n v="23.25"/>
    <n v="23.25"/>
    <n v="11"/>
    <n v="6"/>
    <n v="-7"/>
    <n v="-15"/>
    <n v="-5"/>
    <n v="0"/>
    <n v="0"/>
    <n v="0"/>
    <n v="0"/>
    <n v="0"/>
    <n v="2.552E-3"/>
    <n v="1.4400000000000001E-3"/>
    <n v="-1.6659999999999999E-3"/>
    <n v="-3.4875000000000001E-3"/>
    <n v="-1.1624999999999999E-3"/>
  </r>
  <r>
    <s v="1733"/>
    <s v="五鼎"/>
    <x v="15"/>
    <n v="27.1"/>
    <n v="27.05"/>
    <n v="26.95"/>
    <n v="26.9"/>
    <n v="26.85"/>
    <n v="3"/>
    <n v="-11"/>
    <n v="-1"/>
    <n v="-4"/>
    <n v="9"/>
    <n v="0"/>
    <n v="0"/>
    <n v="0"/>
    <n v="0"/>
    <n v="0"/>
    <n v="8.1300000000000014E-4"/>
    <n v="-2.9755000000000003E-3"/>
    <n v="-2.6949999999999999E-4"/>
    <n v="-1.0759999999999999E-3"/>
    <n v="2.4165000000000002E-3"/>
  </r>
  <r>
    <s v="1734"/>
    <s v="杏輝"/>
    <x v="15"/>
    <n v="32.9"/>
    <n v="33.450000000000003"/>
    <n v="33.25"/>
    <n v="32.85"/>
    <n v="33.049999999999997"/>
    <n v="85.912999999999997"/>
    <n v="-16"/>
    <n v="-3"/>
    <n v="14"/>
    <n v="-163"/>
    <n v="0"/>
    <n v="0"/>
    <n v="0"/>
    <n v="0"/>
    <n v="0"/>
    <n v="2.8265376999999998E-2"/>
    <n v="-5.3520000000000009E-3"/>
    <n v="-9.9749999999999991E-4"/>
    <n v="4.5990000000000007E-3"/>
    <n v="-5.3871499999999996E-2"/>
  </r>
  <r>
    <s v="1735"/>
    <s v="日勝化"/>
    <x v="5"/>
    <n v="16.600000000000001"/>
    <n v="16.649999999999999"/>
    <n v="16.75"/>
    <n v="16.600000000000001"/>
    <n v="16.600000000000001"/>
    <n v="0"/>
    <n v="2"/>
    <n v="-1"/>
    <n v="-1"/>
    <n v="0"/>
    <n v="0"/>
    <n v="0"/>
    <n v="0"/>
    <n v="0"/>
    <n v="0"/>
    <n v="0"/>
    <n v="3.3299999999999996E-4"/>
    <n v="-1.6750000000000001E-4"/>
    <n v="-1.6600000000000002E-4"/>
    <n v="0"/>
  </r>
  <r>
    <s v="1736"/>
    <s v="喬山"/>
    <x v="15"/>
    <n v="69.599999999999994"/>
    <n v="69"/>
    <n v="70.2"/>
    <n v="68.599999999999994"/>
    <n v="67.8"/>
    <n v="56"/>
    <n v="-74"/>
    <n v="-20"/>
    <n v="-84"/>
    <n v="8"/>
    <n v="0"/>
    <n v="0"/>
    <n v="-80"/>
    <n v="0"/>
    <n v="-104"/>
    <n v="3.8975999999999997E-2"/>
    <n v="-5.1060000000000001E-2"/>
    <n v="-1.404E-2"/>
    <n v="-5.7623999999999995E-2"/>
    <n v="5.424E-3"/>
  </r>
  <r>
    <s v="1737"/>
    <s v="臺鹽"/>
    <x v="1"/>
    <n v="33.5"/>
    <n v="33.6"/>
    <n v="33.799999999999997"/>
    <n v="33.9"/>
    <n v="33.950000000000003"/>
    <n v="76"/>
    <n v="28"/>
    <n v="21"/>
    <n v="20.991"/>
    <n v="-16"/>
    <n v="0"/>
    <n v="0"/>
    <n v="0"/>
    <n v="0"/>
    <n v="0"/>
    <n v="2.546E-2"/>
    <n v="9.4080000000000014E-3"/>
    <n v="7.0979999999999993E-3"/>
    <n v="7.115948999999999E-3"/>
    <n v="-5.4320000000000002E-3"/>
  </r>
  <r>
    <s v="1742"/>
    <s v="台蠟"/>
    <x v="22"/>
    <n v="16.399999999999999"/>
    <n v="16.5"/>
    <n v="16.399999999999999"/>
    <n v="16.649999999999999"/>
    <n v="16.7"/>
    <n v="3"/>
    <n v="2"/>
    <n v="3"/>
    <n v="5"/>
    <n v="4"/>
    <n v="0"/>
    <n v="0"/>
    <n v="0"/>
    <n v="0"/>
    <n v="0"/>
    <n v="4.9199999999999992E-4"/>
    <n v="3.3E-4"/>
    <n v="4.9199999999999992E-4"/>
    <n v="8.3250000000000002E-4"/>
    <n v="6.6799999999999997E-4"/>
  </r>
  <r>
    <s v="1752"/>
    <s v="南光"/>
    <x v="15"/>
    <n v="52.1"/>
    <n v="51.9"/>
    <n v="52.1"/>
    <n v="52.5"/>
    <n v="51.8"/>
    <n v="276"/>
    <n v="72"/>
    <n v="-35"/>
    <n v="19"/>
    <n v="-111"/>
    <n v="0"/>
    <n v="0"/>
    <n v="0"/>
    <n v="0"/>
    <n v="0"/>
    <n v="0.14379600000000001"/>
    <n v="3.7367999999999998E-2"/>
    <n v="-1.8235000000000001E-2"/>
    <n v="9.9749999999999995E-3"/>
    <n v="-5.7497999999999994E-2"/>
  </r>
  <r>
    <s v="1760"/>
    <s v="寶齡富錦"/>
    <x v="15"/>
    <n v="110.5"/>
    <n v="110"/>
    <n v="111"/>
    <n v="108.5"/>
    <n v="113.5"/>
    <n v="126"/>
    <n v="-341"/>
    <n v="154"/>
    <n v="-367"/>
    <n v="64.05"/>
    <n v="0"/>
    <n v="0"/>
    <n v="0"/>
    <n v="0"/>
    <n v="0"/>
    <n v="0.13922999999999999"/>
    <n v="-0.37509999999999999"/>
    <n v="0.17094000000000001"/>
    <n v="-0.39819500000000002"/>
    <n v="7.2696749999999991E-2"/>
  </r>
  <r>
    <s v="1762"/>
    <s v="中化生"/>
    <x v="15"/>
    <n v="55.1"/>
    <n v="55.1"/>
    <n v="55.5"/>
    <n v="54.7"/>
    <n v="54.9"/>
    <n v="55"/>
    <n v="-186"/>
    <n v="11"/>
    <n v="-134"/>
    <n v="-77"/>
    <n v="-75"/>
    <n v="0"/>
    <n v="0"/>
    <n v="0"/>
    <n v="0"/>
    <n v="3.0304999999999999E-2"/>
    <n v="-0.10248600000000001"/>
    <n v="6.1050000000000002E-3"/>
    <n v="-7.3298000000000002E-2"/>
    <n v="-4.2273000000000005E-2"/>
  </r>
  <r>
    <s v="1773"/>
    <s v="勝一"/>
    <x v="22"/>
    <n v="127.5"/>
    <n v="127.5"/>
    <n v="128"/>
    <n v="127"/>
    <n v="126.5"/>
    <n v="10"/>
    <n v="-3"/>
    <n v="7.718"/>
    <n v="4"/>
    <n v="0"/>
    <n v="0"/>
    <n v="0"/>
    <n v="0"/>
    <n v="0"/>
    <n v="0"/>
    <n v="1.2749999999999999E-2"/>
    <n v="-3.8249999999999998E-3"/>
    <n v="9.8790400000000004E-3"/>
    <n v="5.0800000000000003E-3"/>
    <n v="0"/>
  </r>
  <r>
    <s v="1776"/>
    <s v="展宇"/>
    <x v="22"/>
    <n v="16.55"/>
    <n v="16.600000000000001"/>
    <n v="16.95"/>
    <n v="16.95"/>
    <n v="16.850000000000001"/>
    <n v="-1"/>
    <n v="1"/>
    <n v="0"/>
    <n v="-4"/>
    <n v="-2"/>
    <n v="0"/>
    <n v="0"/>
    <n v="0"/>
    <n v="0"/>
    <n v="0"/>
    <n v="-1.6550000000000001E-4"/>
    <n v="1.6600000000000002E-4"/>
    <n v="0"/>
    <n v="-6.78E-4"/>
    <n v="-3.3700000000000001E-4"/>
  </r>
  <r>
    <s v="1777"/>
    <s v="生泰"/>
    <x v="15"/>
    <n v="85.1"/>
    <n v="85"/>
    <n v="84.7"/>
    <n v="84.6"/>
    <n v="84.4"/>
    <n v="0"/>
    <n v="0"/>
    <n v="-3"/>
    <n v="-1"/>
    <n v="-3"/>
    <n v="0"/>
    <n v="0"/>
    <n v="0"/>
    <n v="0"/>
    <n v="0"/>
    <n v="0"/>
    <n v="0"/>
    <n v="-2.5410000000000003E-3"/>
    <n v="-8.4599999999999996E-4"/>
    <n v="-2.532E-3"/>
  </r>
  <r>
    <s v="1781"/>
    <s v="合世"/>
    <x v="15"/>
    <n v="13.55"/>
    <n v="14.9"/>
    <n v="14.5"/>
    <n v="14.3"/>
    <n v="14"/>
    <n v="4"/>
    <n v="42"/>
    <n v="-31"/>
    <n v="-3"/>
    <n v="4"/>
    <n v="0"/>
    <n v="0"/>
    <n v="0"/>
    <n v="0"/>
    <n v="0"/>
    <n v="5.4200000000000006E-4"/>
    <n v="6.2580000000000005E-3"/>
    <n v="-4.4949999999999999E-3"/>
    <n v="-4.2900000000000007E-4"/>
    <n v="5.5999999999999995E-4"/>
  </r>
  <r>
    <s v="1783"/>
    <s v="和康生"/>
    <x v="15"/>
    <n v="48.2"/>
    <n v="48.65"/>
    <n v="48.9"/>
    <n v="46.95"/>
    <n v="46.6"/>
    <n v="56"/>
    <n v="-8"/>
    <n v="61"/>
    <n v="-259"/>
    <n v="-57"/>
    <n v="0"/>
    <n v="0"/>
    <n v="0"/>
    <n v="0"/>
    <n v="0"/>
    <n v="2.6992000000000002E-2"/>
    <n v="-3.8920000000000001E-3"/>
    <n v="2.9829000000000001E-2"/>
    <n v="-0.12160050000000001"/>
    <n v="-2.6562000000000002E-2"/>
  </r>
  <r>
    <s v="1784"/>
    <s v="訊聯"/>
    <x v="15"/>
    <n v="58.6"/>
    <n v="58.7"/>
    <n v="58.8"/>
    <n v="59.6"/>
    <n v="58.4"/>
    <n v="35"/>
    <n v="-16"/>
    <n v="27"/>
    <n v="-104"/>
    <n v="-75"/>
    <n v="0"/>
    <n v="0"/>
    <n v="0"/>
    <n v="0"/>
    <n v="0"/>
    <n v="2.051E-2"/>
    <n v="-9.392000000000001E-3"/>
    <n v="1.5875999999999998E-2"/>
    <n v="-6.1984000000000004E-2"/>
    <n v="-4.3799999999999999E-2"/>
  </r>
  <r>
    <s v="1785"/>
    <s v="光洋科"/>
    <x v="23"/>
    <n v="40.799999999999997"/>
    <n v="40.049999999999997"/>
    <n v="39.35"/>
    <n v="39.049999999999997"/>
    <n v="38.1"/>
    <n v="1159.373"/>
    <n v="-1230"/>
    <n v="-1218"/>
    <n v="29"/>
    <n v="79"/>
    <n v="0"/>
    <n v="0"/>
    <n v="0"/>
    <n v="0"/>
    <n v="0"/>
    <n v="0.47302418399999996"/>
    <n v="-0.49261500000000003"/>
    <n v="-0.47928300000000001"/>
    <n v="1.1324499999999998E-2"/>
    <n v="3.0099000000000001E-2"/>
  </r>
  <r>
    <s v="1786"/>
    <s v="科妍"/>
    <x v="15"/>
    <n v="76.7"/>
    <n v="77.8"/>
    <n v="77.099999999999994"/>
    <n v="77.3"/>
    <n v="76"/>
    <n v="50"/>
    <n v="-18"/>
    <n v="10"/>
    <n v="44"/>
    <n v="-69"/>
    <n v="0"/>
    <n v="0"/>
    <n v="0"/>
    <n v="0"/>
    <n v="0"/>
    <n v="3.8350000000000002E-2"/>
    <n v="-1.4003999999999999E-2"/>
    <n v="7.7099999999999998E-3"/>
    <n v="3.4012000000000001E-2"/>
    <n v="-5.2440000000000001E-2"/>
  </r>
  <r>
    <s v="1788"/>
    <s v="杏昌"/>
    <x v="15"/>
    <n v="132.5"/>
    <n v="132"/>
    <n v="132.5"/>
    <n v="132"/>
    <n v="132.5"/>
    <n v="-1"/>
    <n v="1"/>
    <n v="0"/>
    <n v="1"/>
    <n v="3"/>
    <n v="0"/>
    <n v="0"/>
    <n v="0"/>
    <n v="0"/>
    <n v="0"/>
    <n v="-1.325E-3"/>
    <n v="1.32E-3"/>
    <n v="0"/>
    <n v="1.32E-3"/>
    <n v="3.9750000000000002E-3"/>
  </r>
  <r>
    <s v="1789"/>
    <s v="神隆"/>
    <x v="15"/>
    <n v="26.65"/>
    <n v="27.45"/>
    <n v="26.05"/>
    <n v="25.9"/>
    <n v="25.85"/>
    <n v="140"/>
    <n v="-423"/>
    <n v="-698"/>
    <n v="-445"/>
    <n v="-186.001"/>
    <n v="0"/>
    <n v="0"/>
    <n v="0"/>
    <n v="0"/>
    <n v="0"/>
    <n v="3.7310000000000003E-2"/>
    <n v="-0.11611350000000001"/>
    <n v="-0.18182900000000002"/>
    <n v="-0.115255"/>
    <n v="-4.8081258500000001E-2"/>
  </r>
  <r>
    <s v="1795"/>
    <s v="美時"/>
    <x v="15"/>
    <n v="247"/>
    <n v="243.5"/>
    <n v="242"/>
    <n v="236"/>
    <n v="240.5"/>
    <n v="573"/>
    <n v="-2196"/>
    <n v="-92"/>
    <n v="-963"/>
    <n v="-179"/>
    <n v="-610.92899999999997"/>
    <n v="-8.9290000000000003"/>
    <n v="-492"/>
    <n v="-1000"/>
    <n v="-309"/>
    <n v="1.4153100000000001"/>
    <n v="-5.3472600000000003"/>
    <n v="-0.22264"/>
    <n v="-2.2726799999999998"/>
    <n v="-0.43049500000000002"/>
  </r>
  <r>
    <s v="1796"/>
    <s v="金穎生技"/>
    <x v="15"/>
    <n v="75.8"/>
    <n v="77"/>
    <n v="79.8"/>
    <n v="78.599999999999994"/>
    <n v="77.8"/>
    <n v="-1"/>
    <n v="-3"/>
    <n v="11"/>
    <n v="-21"/>
    <n v="-11"/>
    <n v="0"/>
    <n v="0"/>
    <n v="0"/>
    <n v="0"/>
    <n v="0"/>
    <n v="-7.5799999999999999E-4"/>
    <n v="-2.31E-3"/>
    <n v="8.7779999999999993E-3"/>
    <n v="-1.6506E-2"/>
    <n v="-8.5579999999999996E-3"/>
  </r>
  <r>
    <s v="1799"/>
    <s v="易威"/>
    <x v="15"/>
    <n v="31.9"/>
    <n v="32.9"/>
    <n v="33.6"/>
    <n v="33.9"/>
    <n v="33.9"/>
    <n v="5"/>
    <n v="-3"/>
    <n v="-14"/>
    <n v="32"/>
    <n v="-3"/>
    <n v="0"/>
    <n v="0"/>
    <n v="0"/>
    <n v="0"/>
    <n v="0"/>
    <n v="1.5950000000000001E-3"/>
    <n v="-9.8699999999999981E-4"/>
    <n v="-4.7040000000000007E-3"/>
    <n v="1.0848E-2"/>
    <n v="-1.0169999999999999E-3"/>
  </r>
  <r>
    <s v="1802"/>
    <s v="台玻"/>
    <x v="24"/>
    <n v="19"/>
    <n v="19"/>
    <n v="19.05"/>
    <n v="19"/>
    <n v="18.75"/>
    <n v="-248"/>
    <n v="-402"/>
    <n v="937"/>
    <n v="555"/>
    <n v="457"/>
    <n v="0"/>
    <n v="0"/>
    <n v="0"/>
    <n v="0"/>
    <n v="0"/>
    <n v="-4.7120000000000002E-2"/>
    <n v="-7.6380000000000003E-2"/>
    <n v="0.17849850000000003"/>
    <n v="0.10545"/>
    <n v="8.56875E-2"/>
  </r>
  <r>
    <s v="1805"/>
    <s v="寶徠"/>
    <x v="6"/>
    <n v="14.85"/>
    <n v="14.75"/>
    <n v="14.95"/>
    <n v="14.2"/>
    <n v="13.7"/>
    <n v="1"/>
    <n v="2"/>
    <n v="2"/>
    <n v="-3.2000000000000001E-2"/>
    <n v="-5"/>
    <n v="0"/>
    <n v="0"/>
    <n v="0"/>
    <n v="0"/>
    <n v="0"/>
    <n v="1.485E-4"/>
    <n v="2.9500000000000001E-4"/>
    <n v="2.99E-4"/>
    <n v="-4.544E-6"/>
    <n v="-6.8499999999999995E-4"/>
  </r>
  <r>
    <s v="1806"/>
    <s v="冠軍"/>
    <x v="24"/>
    <n v="9.09"/>
    <n v="9.06"/>
    <n v="9.0500000000000007"/>
    <n v="9.0500000000000007"/>
    <n v="9.07"/>
    <n v="16"/>
    <n v="42"/>
    <n v="-14"/>
    <n v="-3"/>
    <n v="-1"/>
    <n v="0"/>
    <n v="0"/>
    <n v="0"/>
    <n v="0"/>
    <n v="0"/>
    <n v="1.4544E-3"/>
    <n v="3.8052000000000003E-3"/>
    <n v="-1.2670000000000001E-3"/>
    <n v="-2.7150000000000004E-4"/>
    <n v="-9.0700000000000009E-5"/>
  </r>
  <r>
    <s v="1808"/>
    <s v="潤隆"/>
    <x v="6"/>
    <n v="95.4"/>
    <n v="96.2"/>
    <n v="97.3"/>
    <n v="97"/>
    <n v="94.8"/>
    <n v="-29"/>
    <n v="342"/>
    <n v="377"/>
    <n v="186.624"/>
    <n v="-370"/>
    <n v="0"/>
    <n v="0"/>
    <n v="0"/>
    <n v="0"/>
    <n v="0"/>
    <n v="-2.7666000000000003E-2"/>
    <n v="0.32900400000000002"/>
    <n v="0.36682100000000001"/>
    <n v="0.18102527999999998"/>
    <n v="-0.35076000000000002"/>
  </r>
  <r>
    <s v="1809"/>
    <s v="中釉"/>
    <x v="24"/>
    <n v="15.25"/>
    <n v="15.05"/>
    <n v="14.95"/>
    <n v="14.9"/>
    <n v="14.8"/>
    <n v="-678"/>
    <n v="-8"/>
    <n v="205"/>
    <n v="17"/>
    <n v="150"/>
    <n v="0"/>
    <n v="0"/>
    <n v="0"/>
    <n v="0"/>
    <n v="0"/>
    <n v="-0.103395"/>
    <n v="-1.204E-3"/>
    <n v="3.0647500000000001E-2"/>
    <n v="2.5330000000000001E-3"/>
    <n v="2.2200000000000001E-2"/>
  </r>
  <r>
    <s v="1810"/>
    <s v="和成"/>
    <x v="24"/>
    <n v="18.75"/>
    <n v="18.899999999999999"/>
    <n v="18.649999999999999"/>
    <n v="18.7"/>
    <n v="18.5"/>
    <n v="309"/>
    <n v="-72"/>
    <n v="185"/>
    <n v="94.977000000000004"/>
    <n v="-135"/>
    <n v="0"/>
    <n v="0"/>
    <n v="0"/>
    <n v="0"/>
    <n v="0"/>
    <n v="5.7937500000000003E-2"/>
    <n v="-1.3608E-2"/>
    <n v="3.4502499999999998E-2"/>
    <n v="1.7760699000000001E-2"/>
    <n v="-2.4975000000000001E-2"/>
  </r>
  <r>
    <s v="1813"/>
    <s v="寶利徠"/>
    <x v="15"/>
    <n v="20.149999999999999"/>
    <n v="20"/>
    <n v="20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</r>
  <r>
    <s v="1815"/>
    <s v="富喬"/>
    <x v="19"/>
    <n v="20.100000000000001"/>
    <n v="20.05"/>
    <n v="18.649999999999999"/>
    <n v="18"/>
    <n v="17.850000000000001"/>
    <n v="6539.0680000000002"/>
    <n v="3668.8339999999998"/>
    <n v="-6843"/>
    <n v="1807.08"/>
    <n v="-2068.7829999999999"/>
    <n v="0"/>
    <n v="0"/>
    <n v="0"/>
    <n v="0"/>
    <n v="0"/>
    <n v="1.3143526680000002"/>
    <n v="0.73560121700000003"/>
    <n v="-1.2762195000000001"/>
    <n v="0.32527439999999996"/>
    <n v="-0.36927776550000002"/>
  </r>
  <r>
    <s v="1817"/>
    <s v="凱撒衛"/>
    <x v="24"/>
    <n v="35.450000000000003"/>
    <n v="35.6"/>
    <n v="35.65"/>
    <n v="35.950000000000003"/>
    <n v="35.9"/>
    <n v="0"/>
    <n v="7"/>
    <n v="10"/>
    <n v="19"/>
    <n v="3"/>
    <n v="0"/>
    <n v="0"/>
    <n v="0"/>
    <n v="0"/>
    <n v="0"/>
    <n v="0"/>
    <n v="2.4920000000000003E-3"/>
    <n v="3.565E-3"/>
    <n v="6.8305000000000006E-3"/>
    <n v="1.0769999999999998E-3"/>
  </r>
  <r>
    <s v="1903"/>
    <s v="士紙"/>
    <x v="25"/>
    <n v="54.7"/>
    <n v="54.5"/>
    <n v="54.3"/>
    <n v="54.1"/>
    <n v="54.8"/>
    <n v="81"/>
    <n v="14"/>
    <n v="15.999000000000001"/>
    <n v="12"/>
    <n v="47"/>
    <n v="0"/>
    <n v="0"/>
    <n v="0"/>
    <n v="0"/>
    <n v="0"/>
    <n v="4.4306999999999999E-2"/>
    <n v="7.6299999999999996E-3"/>
    <n v="8.6874569999999991E-3"/>
    <n v="6.4920000000000004E-3"/>
    <n v="2.5755999999999998E-2"/>
  </r>
  <r>
    <s v="1904"/>
    <s v="正隆"/>
    <x v="25"/>
    <n v="28.8"/>
    <n v="28.9"/>
    <n v="28.85"/>
    <n v="28.85"/>
    <n v="28.9"/>
    <n v="353"/>
    <n v="138"/>
    <n v="-63"/>
    <n v="122.91800000000001"/>
    <n v="134"/>
    <n v="-8.9659999999999993"/>
    <n v="-8.9649999999999999"/>
    <n v="0"/>
    <n v="0"/>
    <n v="0"/>
    <n v="0.10166399999999999"/>
    <n v="3.9882000000000001E-2"/>
    <n v="-1.8175500000000001E-2"/>
    <n v="3.5461843000000007E-2"/>
    <n v="3.8725999999999997E-2"/>
  </r>
  <r>
    <s v="1905"/>
    <s v="華紙"/>
    <x v="25"/>
    <n v="21.35"/>
    <n v="21.2"/>
    <n v="21.05"/>
    <n v="20.75"/>
    <n v="20.5"/>
    <n v="777"/>
    <n v="-224"/>
    <n v="-122.905"/>
    <n v="-541"/>
    <n v="-412"/>
    <n v="0"/>
    <n v="0"/>
    <n v="0"/>
    <n v="0"/>
    <n v="0"/>
    <n v="0.1658895"/>
    <n v="-4.7488000000000002E-2"/>
    <n v="-2.5871502500000001E-2"/>
    <n v="-0.1122575"/>
    <n v="-8.4459999999999993E-2"/>
  </r>
  <r>
    <s v="1906"/>
    <s v="寶隆"/>
    <x v="25"/>
    <n v="15.35"/>
    <n v="15.35"/>
    <n v="15.4"/>
    <n v="15.4"/>
    <n v="15.3"/>
    <n v="10"/>
    <n v="2"/>
    <n v="-3"/>
    <n v="-5"/>
    <n v="-10"/>
    <n v="0"/>
    <n v="0"/>
    <n v="0"/>
    <n v="0"/>
    <n v="0"/>
    <n v="1.5349999999999999E-3"/>
    <n v="3.0699999999999998E-4"/>
    <n v="-4.6200000000000001E-4"/>
    <n v="-7.6999999999999996E-4"/>
    <n v="-1.5299999999999999E-3"/>
  </r>
  <r>
    <s v="1907"/>
    <s v="永豐餘"/>
    <x v="25"/>
    <n v="29.6"/>
    <n v="29.45"/>
    <n v="29.2"/>
    <n v="29.1"/>
    <n v="28.95"/>
    <n v="-164"/>
    <n v="-97"/>
    <n v="-459"/>
    <n v="-276.96300000000002"/>
    <n v="-679"/>
    <n v="0"/>
    <n v="0"/>
    <n v="0"/>
    <n v="0"/>
    <n v="0"/>
    <n v="-4.8544000000000004E-2"/>
    <n v="-2.8566500000000002E-2"/>
    <n v="-0.13402799999999998"/>
    <n v="-8.0596233000000017E-2"/>
    <n v="-0.19657049999999998"/>
  </r>
  <r>
    <s v="1909"/>
    <s v="榮成"/>
    <x v="25"/>
    <n v="14.2"/>
    <n v="14.1"/>
    <n v="14.25"/>
    <n v="14.1"/>
    <n v="14.1"/>
    <n v="397.01"/>
    <n v="-59.281999999999996"/>
    <n v="138.16999999999999"/>
    <n v="-231"/>
    <n v="-27"/>
    <n v="0"/>
    <n v="0"/>
    <n v="0"/>
    <n v="0"/>
    <n v="0"/>
    <n v="5.6375419999999996E-2"/>
    <n v="-8.3587619999999987E-3"/>
    <n v="1.9689224999999998E-2"/>
    <n v="-3.2570999999999996E-2"/>
    <n v="-3.8070000000000001E-3"/>
  </r>
  <r>
    <s v="2002"/>
    <s v="中鋼"/>
    <x v="14"/>
    <n v="25"/>
    <n v="24.8"/>
    <n v="24.6"/>
    <n v="24.55"/>
    <n v="24.65"/>
    <n v="-3571.6350000000002"/>
    <n v="-13338.955"/>
    <n v="-10979.634"/>
    <n v="-7631.3779999999997"/>
    <n v="-645.85799999999995"/>
    <n v="-165"/>
    <n v="-175"/>
    <n v="-317"/>
    <n v="-245"/>
    <n v="-93"/>
    <n v="-0.89290875000000003"/>
    <n v="-3.3080608400000004"/>
    <n v="-2.7009899640000001"/>
    <n v="-1.873503299"/>
    <n v="-0.15920399699999999"/>
  </r>
  <r>
    <s v="2006"/>
    <s v="東和鋼鐵"/>
    <x v="14"/>
    <n v="65.900000000000006"/>
    <n v="67.900000000000006"/>
    <n v="67.8"/>
    <n v="67.8"/>
    <n v="67.599999999999994"/>
    <n v="324"/>
    <n v="2348.1999999999998"/>
    <n v="-295.94799999999998"/>
    <n v="82.021000000000001"/>
    <n v="-127.1"/>
    <n v="54"/>
    <n v="224"/>
    <n v="112"/>
    <n v="80"/>
    <n v="-55"/>
    <n v="0.21351600000000001"/>
    <n v="1.5944278000000001"/>
    <n v="-0.20065274399999999"/>
    <n v="5.5610237999999999E-2"/>
    <n v="-8.5919599999999985E-2"/>
  </r>
  <r>
    <s v="2007"/>
    <s v="燁興"/>
    <x v="14"/>
    <n v="9.66"/>
    <n v="10.3"/>
    <n v="10.199999999999999"/>
    <n v="9.9"/>
    <n v="9.82"/>
    <n v="182"/>
    <n v="-95"/>
    <n v="-60"/>
    <n v="-46"/>
    <n v="-39"/>
    <n v="0"/>
    <n v="0"/>
    <n v="0"/>
    <n v="0"/>
    <n v="0"/>
    <n v="1.7581200000000002E-2"/>
    <n v="-9.7850000000000003E-3"/>
    <n v="-6.1199999999999996E-3"/>
    <n v="-4.5540000000000008E-3"/>
    <n v="-3.8298000000000004E-3"/>
  </r>
  <r>
    <s v="2008"/>
    <s v="高興昌"/>
    <x v="14"/>
    <n v="20.55"/>
    <n v="20.45"/>
    <n v="20.45"/>
    <n v="20.399999999999999"/>
    <n v="20.350000000000001"/>
    <n v="-3"/>
    <n v="7"/>
    <n v="1"/>
    <n v="-1"/>
    <n v="1"/>
    <n v="0"/>
    <n v="0"/>
    <n v="0"/>
    <n v="0"/>
    <n v="0"/>
    <n v="-6.1650000000000008E-4"/>
    <n v="1.4315E-3"/>
    <n v="2.0449999999999998E-4"/>
    <n v="-2.04E-4"/>
    <n v="2.0350000000000001E-4"/>
  </r>
  <r>
    <s v="2009"/>
    <s v="第一銅"/>
    <x v="14"/>
    <n v="29.1"/>
    <n v="29.05"/>
    <n v="28.75"/>
    <n v="28.65"/>
    <n v="28.5"/>
    <n v="210"/>
    <n v="28"/>
    <n v="-74"/>
    <n v="-11.013999999999999"/>
    <n v="11"/>
    <n v="0"/>
    <n v="0"/>
    <n v="0"/>
    <n v="0"/>
    <n v="0"/>
    <n v="6.1109999999999998E-2"/>
    <n v="8.1340000000000006E-3"/>
    <n v="-2.1274999999999999E-2"/>
    <n v="-3.1555109999999997E-3"/>
    <n v="3.1350000000000002E-3"/>
  </r>
  <r>
    <s v="2010"/>
    <s v="春源"/>
    <x v="14"/>
    <n v="16.350000000000001"/>
    <n v="16.3"/>
    <n v="16.350000000000001"/>
    <n v="16.600000000000001"/>
    <n v="16.5"/>
    <n v="35"/>
    <n v="-75"/>
    <n v="-99"/>
    <n v="102"/>
    <n v="-7"/>
    <n v="0"/>
    <n v="0"/>
    <n v="0"/>
    <n v="0"/>
    <n v="0"/>
    <n v="5.7225000000000002E-3"/>
    <n v="-1.2225E-2"/>
    <n v="-1.6186499999999999E-2"/>
    <n v="1.6931999999999999E-2"/>
    <n v="-1.155E-3"/>
  </r>
  <r>
    <s v="2012"/>
    <s v="春雨"/>
    <x v="14"/>
    <n v="22.3"/>
    <n v="22.25"/>
    <n v="22.2"/>
    <n v="22.05"/>
    <n v="22"/>
    <n v="12"/>
    <n v="14"/>
    <n v="1"/>
    <n v="-1"/>
    <n v="2"/>
    <n v="0"/>
    <n v="0"/>
    <n v="0"/>
    <n v="0"/>
    <n v="0"/>
    <n v="2.6760000000000004E-3"/>
    <n v="3.1150000000000001E-3"/>
    <n v="2.22E-4"/>
    <n v="-2.2050000000000002E-4"/>
    <n v="4.4000000000000002E-4"/>
  </r>
  <r>
    <s v="2013"/>
    <s v="中鋼構"/>
    <x v="14"/>
    <n v="52.3"/>
    <n v="52.6"/>
    <n v="52.8"/>
    <n v="53"/>
    <n v="52.7"/>
    <n v="12"/>
    <n v="0"/>
    <n v="2"/>
    <n v="2"/>
    <n v="0"/>
    <n v="0"/>
    <n v="0"/>
    <n v="0"/>
    <n v="0"/>
    <n v="0"/>
    <n v="6.2759999999999995E-3"/>
    <n v="0"/>
    <n v="1.0559999999999999E-3"/>
    <n v="1.06E-3"/>
    <n v="0"/>
  </r>
  <r>
    <s v="2014"/>
    <s v="中鴻"/>
    <x v="14"/>
    <n v="21.9"/>
    <n v="21.7"/>
    <n v="21.15"/>
    <n v="21.15"/>
    <n v="20.95"/>
    <n v="805"/>
    <n v="147"/>
    <n v="-2527"/>
    <n v="86"/>
    <n v="-844"/>
    <n v="0"/>
    <n v="0"/>
    <n v="0"/>
    <n v="0"/>
    <n v="0"/>
    <n v="0.17629500000000001"/>
    <n v="3.1899000000000004E-2"/>
    <n v="-0.53446050000000001"/>
    <n v="1.8189E-2"/>
    <n v="-0.176818"/>
  </r>
  <r>
    <s v="2015"/>
    <s v="豐興"/>
    <x v="14"/>
    <n v="63.5"/>
    <n v="63.9"/>
    <n v="64.2"/>
    <n v="65"/>
    <n v="64.400000000000006"/>
    <n v="38"/>
    <n v="-27"/>
    <n v="8.1"/>
    <n v="16.696999999999999"/>
    <n v="8"/>
    <n v="45"/>
    <n v="65"/>
    <n v="1"/>
    <n v="62"/>
    <n v="1"/>
    <n v="2.4129999999999999E-2"/>
    <n v="-1.7253000000000001E-2"/>
    <n v="5.2001999999999994E-3"/>
    <n v="1.0853049999999998E-2"/>
    <n v="5.1520000000000003E-3"/>
  </r>
  <r>
    <s v="2017"/>
    <s v="官田鋼"/>
    <x v="14"/>
    <n v="13.4"/>
    <n v="13.25"/>
    <n v="13.15"/>
    <n v="13.05"/>
    <n v="13.05"/>
    <n v="308"/>
    <n v="20.512"/>
    <n v="4"/>
    <n v="-75"/>
    <n v="-22"/>
    <n v="0"/>
    <n v="0"/>
    <n v="0"/>
    <n v="0"/>
    <n v="0"/>
    <n v="4.1271999999999996E-2"/>
    <n v="2.71784E-3"/>
    <n v="5.2599999999999999E-4"/>
    <n v="-9.7874999999999993E-3"/>
    <n v="-2.8710000000000003E-3"/>
  </r>
  <r>
    <s v="2020"/>
    <s v="美亞"/>
    <x v="14"/>
    <n v="28.9"/>
    <n v="28.75"/>
    <n v="28.5"/>
    <n v="29.2"/>
    <n v="28.85"/>
    <n v="75"/>
    <n v="-67"/>
    <n v="-79"/>
    <n v="291"/>
    <n v="-58"/>
    <n v="0"/>
    <n v="0"/>
    <n v="0"/>
    <n v="0"/>
    <n v="0"/>
    <n v="2.1675E-2"/>
    <n v="-1.9262499999999998E-2"/>
    <n v="-2.2515E-2"/>
    <n v="8.4971999999999992E-2"/>
    <n v="-1.6733000000000001E-2"/>
  </r>
  <r>
    <s v="2022"/>
    <s v="聚亨"/>
    <x v="14"/>
    <n v="12"/>
    <n v="11.9"/>
    <n v="11.85"/>
    <n v="11.8"/>
    <n v="11.7"/>
    <n v="43"/>
    <n v="25"/>
    <n v="53"/>
    <n v="-87.106999999999999"/>
    <n v="-32"/>
    <n v="0"/>
    <n v="0"/>
    <n v="0"/>
    <n v="0"/>
    <n v="0"/>
    <n v="5.1599999999999997E-3"/>
    <n v="2.9750000000000002E-3"/>
    <n v="6.2804999999999996E-3"/>
    <n v="-1.0278626000000001E-2"/>
    <n v="-3.7439999999999999E-3"/>
  </r>
  <r>
    <s v="2023"/>
    <s v="燁輝"/>
    <x v="14"/>
    <n v="15.55"/>
    <n v="15.45"/>
    <n v="15.35"/>
    <n v="15.3"/>
    <n v="15.25"/>
    <n v="332"/>
    <n v="123"/>
    <n v="4"/>
    <n v="6"/>
    <n v="-40"/>
    <n v="0"/>
    <n v="0"/>
    <n v="0"/>
    <n v="0"/>
    <n v="0"/>
    <n v="5.1626000000000005E-2"/>
    <n v="1.90035E-2"/>
    <n v="6.1399999999999996E-4"/>
    <n v="9.1800000000000009E-4"/>
    <n v="-6.1000000000000004E-3"/>
  </r>
  <r>
    <s v="2024"/>
    <s v="志聯"/>
    <x v="14"/>
    <n v="19.45"/>
    <n v="19.55"/>
    <n v="20"/>
    <n v="19.95"/>
    <n v="20"/>
    <n v="1"/>
    <n v="5"/>
    <n v="-3"/>
    <n v="0"/>
    <n v="2"/>
    <n v="0"/>
    <n v="0"/>
    <n v="0"/>
    <n v="0"/>
    <n v="0"/>
    <n v="1.9449999999999998E-4"/>
    <n v="9.7750000000000007E-4"/>
    <n v="-5.9999999999999995E-4"/>
    <n v="0"/>
    <n v="4.0000000000000002E-4"/>
  </r>
  <r>
    <s v="2025"/>
    <s v="千興"/>
    <x v="14"/>
    <n v="8.1"/>
    <n v="8.11"/>
    <n v="7.89"/>
    <n v="7.67"/>
    <n v="7.5"/>
    <n v="1010"/>
    <n v="299"/>
    <n v="-325"/>
    <n v="-198"/>
    <n v="-135"/>
    <n v="0"/>
    <n v="0"/>
    <n v="0"/>
    <n v="0"/>
    <n v="0"/>
    <n v="8.1809999999999994E-2"/>
    <n v="2.42489E-2"/>
    <n v="-2.5642499999999999E-2"/>
    <n v="-1.5186600000000001E-2"/>
    <n v="-1.0125E-2"/>
  </r>
  <r>
    <s v="2027"/>
    <s v="大成鋼"/>
    <x v="14"/>
    <n v="37.15"/>
    <n v="37.299999999999997"/>
    <n v="37.200000000000003"/>
    <n v="37.299999999999997"/>
    <n v="37"/>
    <n v="481"/>
    <n v="1089.6199999999999"/>
    <n v="205.78200000000001"/>
    <n v="1742.5029999999999"/>
    <n v="-465"/>
    <n v="-365.45100000000002"/>
    <n v="-86.450999999999993"/>
    <n v="-155"/>
    <n v="-89"/>
    <n v="-160"/>
    <n v="0.17869149999999998"/>
    <n v="0.40642825999999993"/>
    <n v="7.6550904000000003E-2"/>
    <n v="0.64995361899999993"/>
    <n v="-0.17205000000000001"/>
  </r>
  <r>
    <s v="2028"/>
    <s v="威致"/>
    <x v="14"/>
    <n v="22.95"/>
    <n v="22.9"/>
    <n v="22.75"/>
    <n v="22.7"/>
    <n v="22.6"/>
    <n v="89"/>
    <n v="-2"/>
    <n v="5"/>
    <n v="56"/>
    <n v="7"/>
    <n v="0"/>
    <n v="0"/>
    <n v="0"/>
    <n v="0"/>
    <n v="0"/>
    <n v="2.0425499999999999E-2"/>
    <n v="-4.5799999999999997E-4"/>
    <n v="1.1375000000000001E-3"/>
    <n v="1.2712000000000001E-2"/>
    <n v="1.5820000000000001E-3"/>
  </r>
  <r>
    <s v="2029"/>
    <s v="盛餘"/>
    <x v="14"/>
    <n v="25.05"/>
    <n v="25"/>
    <n v="24.9"/>
    <n v="25"/>
    <n v="25.05"/>
    <n v="-23"/>
    <n v="-2"/>
    <n v="10"/>
    <n v="3"/>
    <n v="77"/>
    <n v="0"/>
    <n v="0"/>
    <n v="0"/>
    <n v="0"/>
    <n v="0"/>
    <n v="-5.7615000000000001E-3"/>
    <n v="-5.0000000000000001E-4"/>
    <n v="2.49E-3"/>
    <n v="7.5000000000000002E-4"/>
    <n v="1.92885E-2"/>
  </r>
  <r>
    <s v="2030"/>
    <s v="彰源"/>
    <x v="14"/>
    <n v="17.850000000000001"/>
    <n v="17.7"/>
    <n v="17.7"/>
    <n v="17.7"/>
    <n v="17.75"/>
    <n v="86"/>
    <n v="18"/>
    <n v="81"/>
    <n v="225"/>
    <n v="118"/>
    <n v="0"/>
    <n v="0"/>
    <n v="0"/>
    <n v="0"/>
    <n v="0"/>
    <n v="1.5351000000000002E-2"/>
    <n v="3.1859999999999996E-3"/>
    <n v="1.4337000000000001E-2"/>
    <n v="3.9824999999999999E-2"/>
    <n v="2.0944999999999998E-2"/>
  </r>
  <r>
    <s v="2031"/>
    <s v="新光鋼"/>
    <x v="14"/>
    <n v="47.35"/>
    <n v="46.9"/>
    <n v="47"/>
    <n v="47.95"/>
    <n v="47.75"/>
    <n v="241"/>
    <n v="-327"/>
    <n v="-464"/>
    <n v="480.85700000000003"/>
    <n v="-202"/>
    <n v="0"/>
    <n v="0"/>
    <n v="0"/>
    <n v="0"/>
    <n v="0"/>
    <n v="0.11411350000000001"/>
    <n v="-0.153363"/>
    <n v="-0.21808"/>
    <n v="0.23057093150000005"/>
    <n v="-9.6454999999999999E-2"/>
  </r>
  <r>
    <s v="2032"/>
    <s v="新鋼"/>
    <x v="14"/>
    <n v="15.7"/>
    <n v="15.6"/>
    <n v="15.65"/>
    <n v="15.65"/>
    <n v="15.65"/>
    <n v="24"/>
    <n v="5"/>
    <n v="1"/>
    <n v="3"/>
    <n v="2"/>
    <n v="0"/>
    <n v="0"/>
    <n v="0"/>
    <n v="0"/>
    <n v="0"/>
    <n v="3.7679999999999996E-3"/>
    <n v="7.7999999999999999E-4"/>
    <n v="1.5650000000000001E-4"/>
    <n v="4.6950000000000003E-4"/>
    <n v="3.1300000000000002E-4"/>
  </r>
  <r>
    <s v="2033"/>
    <s v="佳大"/>
    <x v="14"/>
    <n v="14.55"/>
    <n v="14.45"/>
    <n v="14.4"/>
    <n v="14.35"/>
    <n v="14.35"/>
    <n v="-1"/>
    <n v="5"/>
    <n v="-2"/>
    <n v="-3"/>
    <n v="-2"/>
    <n v="0"/>
    <n v="0"/>
    <n v="0"/>
    <n v="0"/>
    <n v="0"/>
    <n v="-1.4550000000000001E-4"/>
    <n v="7.2250000000000005E-4"/>
    <n v="-2.8800000000000001E-4"/>
    <n v="-4.3049999999999995E-4"/>
    <n v="-2.8699999999999998E-4"/>
  </r>
  <r>
    <s v="2034"/>
    <s v="允強"/>
    <x v="14"/>
    <n v="26.55"/>
    <n v="26.55"/>
    <n v="26.55"/>
    <n v="26.8"/>
    <n v="26.75"/>
    <n v="41"/>
    <n v="77"/>
    <n v="39"/>
    <n v="107"/>
    <n v="84"/>
    <n v="0"/>
    <n v="0"/>
    <n v="0"/>
    <n v="0"/>
    <n v="0"/>
    <n v="1.0885499999999999E-2"/>
    <n v="2.04435E-2"/>
    <n v="1.0354500000000001E-2"/>
    <n v="2.8676E-2"/>
    <n v="2.247E-2"/>
  </r>
  <r>
    <s v="2035"/>
    <s v="唐榮"/>
    <x v="14"/>
    <n v="33.6"/>
    <n v="33.15"/>
    <n v="33.200000000000003"/>
    <n v="33.25"/>
    <n v="33.1"/>
    <n v="0"/>
    <n v="1"/>
    <n v="0"/>
    <n v="-1"/>
    <n v="1"/>
    <n v="0"/>
    <n v="0"/>
    <n v="0"/>
    <n v="0"/>
    <n v="0"/>
    <n v="0"/>
    <n v="3.3149999999999998E-4"/>
    <n v="0"/>
    <n v="-3.325E-4"/>
    <n v="3.3100000000000002E-4"/>
  </r>
  <r>
    <s v="2038"/>
    <s v="海光"/>
    <x v="14"/>
    <n v="17.55"/>
    <n v="17.25"/>
    <n v="17.3"/>
    <n v="17.2"/>
    <n v="17.2"/>
    <n v="30"/>
    <n v="7"/>
    <n v="-4"/>
    <n v="9"/>
    <n v="-2"/>
    <n v="0"/>
    <n v="0"/>
    <n v="0"/>
    <n v="0"/>
    <n v="0"/>
    <n v="5.2649999999999997E-3"/>
    <n v="1.2075E-3"/>
    <n v="-6.9200000000000002E-4"/>
    <n v="1.5479999999999999E-3"/>
    <n v="-3.4399999999999996E-4"/>
  </r>
  <r>
    <s v="2049"/>
    <s v="上銀"/>
    <x v="13"/>
    <n v="206"/>
    <n v="204"/>
    <n v="205.5"/>
    <n v="207.5"/>
    <n v="207.5"/>
    <n v="565"/>
    <n v="-50.094999999999999"/>
    <n v="20.437999999999999"/>
    <n v="199"/>
    <n v="194.334"/>
    <n v="27"/>
    <n v="0"/>
    <n v="98.995999999999995"/>
    <n v="0"/>
    <n v="23"/>
    <n v="1.1638999999999999"/>
    <n v="-0.10219379999999999"/>
    <n v="4.2000089999999997E-2"/>
    <n v="0.41292499999999999"/>
    <n v="0.40324304999999999"/>
  </r>
  <r>
    <s v="2059"/>
    <s v="川湖"/>
    <x v="18"/>
    <n v="724"/>
    <n v="796"/>
    <n v="875"/>
    <n v="854"/>
    <n v="848"/>
    <n v="-264"/>
    <n v="14.99"/>
    <n v="405.95"/>
    <n v="-659.048"/>
    <n v="-46"/>
    <n v="-152"/>
    <n v="268"/>
    <n v="165"/>
    <n v="23"/>
    <n v="20"/>
    <n v="-1.9113599999999999"/>
    <n v="0.11932040000000001"/>
    <n v="3.5520624999999999"/>
    <n v="-5.6282699199999993"/>
    <n v="-0.39007999999999998"/>
  </r>
  <r>
    <s v="2061"/>
    <s v="風青"/>
    <x v="20"/>
    <n v="14.95"/>
    <n v="15"/>
    <n v="15"/>
    <n v="15"/>
    <n v="15.1"/>
    <n v="-3"/>
    <n v="-1"/>
    <n v="-2"/>
    <n v="1"/>
    <n v="2"/>
    <n v="0"/>
    <n v="0"/>
    <n v="0"/>
    <n v="0"/>
    <n v="0"/>
    <n v="-4.4849999999999995E-4"/>
    <n v="-1.4999999999999999E-4"/>
    <n v="-2.9999999999999997E-4"/>
    <n v="1.4999999999999999E-4"/>
    <n v="3.0199999999999997E-4"/>
  </r>
  <r>
    <s v="2062"/>
    <s v="橋椿"/>
    <x v="2"/>
    <n v="23"/>
    <n v="23.05"/>
    <n v="23.65"/>
    <n v="23.6"/>
    <n v="23.55"/>
    <n v="9"/>
    <n v="8"/>
    <n v="27"/>
    <n v="7"/>
    <n v="11"/>
    <n v="0"/>
    <n v="0"/>
    <n v="0"/>
    <n v="0"/>
    <n v="0"/>
    <n v="2.0699999999999998E-3"/>
    <n v="1.8440000000000002E-3"/>
    <n v="6.3854999999999997E-3"/>
    <n v="1.6520000000000003E-3"/>
    <n v="2.5904999999999999E-3"/>
  </r>
  <r>
    <s v="2063"/>
    <s v="世鎧"/>
    <x v="14"/>
    <n v="55.8"/>
    <n v="55.4"/>
    <n v="55.6"/>
    <n v="55.4"/>
    <n v="54.9"/>
    <n v="-4"/>
    <n v="-7"/>
    <n v="3"/>
    <n v="-6"/>
    <n v="2"/>
    <n v="0"/>
    <n v="0"/>
    <n v="0"/>
    <n v="0"/>
    <n v="0"/>
    <n v="-2.232E-3"/>
    <n v="-3.8779999999999999E-3"/>
    <n v="1.6680000000000002E-3"/>
    <n v="-3.3239999999999997E-3"/>
    <n v="1.098E-3"/>
  </r>
  <r>
    <s v="2064"/>
    <s v="晉椿"/>
    <x v="14"/>
    <n v="16.100000000000001"/>
    <n v="16.05"/>
    <n v="16.05"/>
    <n v="16.100000000000001"/>
    <n v="16"/>
    <n v="-1"/>
    <n v="0"/>
    <n v="1"/>
    <n v="0"/>
    <n v="0"/>
    <n v="0"/>
    <n v="0"/>
    <n v="0"/>
    <n v="0"/>
    <n v="0"/>
    <n v="-1.6100000000000001E-4"/>
    <n v="0"/>
    <n v="1.605E-4"/>
    <n v="0"/>
    <n v="0"/>
  </r>
  <r>
    <s v="2065"/>
    <s v="世豐"/>
    <x v="14"/>
    <n v="59.8"/>
    <n v="59.7"/>
    <n v="59.9"/>
    <n v="59.9"/>
    <n v="60"/>
    <n v="5"/>
    <n v="2"/>
    <n v="4"/>
    <n v="0"/>
    <n v="4"/>
    <n v="0"/>
    <n v="0"/>
    <n v="0"/>
    <n v="0"/>
    <n v="0"/>
    <n v="2.99E-3"/>
    <n v="1.194E-3"/>
    <n v="2.3960000000000001E-3"/>
    <n v="0"/>
    <n v="2.3999999999999998E-3"/>
  </r>
  <r>
    <s v="2066"/>
    <s v="世德"/>
    <x v="7"/>
    <n v="79"/>
    <n v="79.599999999999994"/>
    <n v="79.099999999999994"/>
    <n v="78.8"/>
    <n v="80.400000000000006"/>
    <n v="8"/>
    <n v="-24"/>
    <n v="-19"/>
    <n v="-2"/>
    <n v="32"/>
    <n v="0"/>
    <n v="0"/>
    <n v="0"/>
    <n v="0"/>
    <n v="0"/>
    <n v="6.3200000000000001E-3"/>
    <n v="-1.9103999999999999E-2"/>
    <n v="-1.5028999999999999E-2"/>
    <n v="-1.5759999999999999E-3"/>
    <n v="2.5728000000000001E-2"/>
  </r>
  <r>
    <s v="2067"/>
    <s v="嘉鋼"/>
    <x v="13"/>
    <n v="13.1"/>
    <n v="13.3"/>
    <n v="13.3"/>
    <n v="13.3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85"/>
    <n v="16"/>
    <n v="15.85"/>
    <n v="15.95"/>
    <n v="19"/>
    <n v="1"/>
    <n v="12"/>
    <n v="-4"/>
    <n v="-2"/>
    <n v="0"/>
    <n v="0"/>
    <n v="0"/>
    <n v="0"/>
    <n v="0"/>
    <n v="3.0210000000000002E-3"/>
    <n v="1.585E-4"/>
    <n v="1.92E-3"/>
    <n v="-6.3400000000000001E-4"/>
    <n v="-3.19E-4"/>
  </r>
  <r>
    <s v="2070"/>
    <s v="精湛"/>
    <x v="13"/>
    <n v="30.6"/>
    <n v="30.2"/>
    <n v="30.2"/>
    <n v="29.2"/>
    <n v="29.8"/>
    <n v="1"/>
    <n v="0"/>
    <n v="0"/>
    <n v="0"/>
    <n v="0"/>
    <n v="0"/>
    <n v="0"/>
    <n v="0"/>
    <n v="0"/>
    <n v="0"/>
    <n v="3.0600000000000001E-4"/>
    <n v="0"/>
    <n v="0"/>
    <n v="0"/>
    <n v="0"/>
  </r>
  <r>
    <s v="2101"/>
    <s v="南港"/>
    <x v="26"/>
    <n v="37.049999999999997"/>
    <n v="37.15"/>
    <n v="37.35"/>
    <n v="37.549999999999997"/>
    <n v="37.299999999999997"/>
    <n v="243"/>
    <n v="56"/>
    <n v="20"/>
    <n v="39"/>
    <n v="-7"/>
    <n v="0"/>
    <n v="0"/>
    <n v="0"/>
    <n v="0"/>
    <n v="0"/>
    <n v="9.00315E-2"/>
    <n v="2.0804E-2"/>
    <n v="7.4700000000000001E-3"/>
    <n v="1.4644499999999998E-2"/>
    <n v="-2.6109999999999996E-3"/>
  </r>
  <r>
    <s v="2102"/>
    <s v="泰豐"/>
    <x v="26"/>
    <n v="17.7"/>
    <n v="17.7"/>
    <n v="17.7"/>
    <n v="17.75"/>
    <n v="17.7"/>
    <n v="-13.002000000000001"/>
    <n v="-1"/>
    <n v="11"/>
    <n v="-18"/>
    <n v="-8"/>
    <n v="0"/>
    <n v="0"/>
    <n v="0"/>
    <n v="0"/>
    <n v="0"/>
    <n v="-2.3013540000000002E-3"/>
    <n v="-1.7699999999999999E-4"/>
    <n v="1.9469999999999999E-3"/>
    <n v="-3.1949999999999999E-3"/>
    <n v="-1.4159999999999999E-3"/>
  </r>
  <r>
    <s v="2103"/>
    <s v="台橡"/>
    <x v="26"/>
    <n v="23.3"/>
    <n v="23.2"/>
    <n v="23.45"/>
    <n v="23.55"/>
    <n v="23.35"/>
    <n v="190"/>
    <n v="24.09"/>
    <n v="127"/>
    <n v="136.04400000000001"/>
    <n v="66"/>
    <n v="0"/>
    <n v="1"/>
    <n v="1"/>
    <n v="0"/>
    <n v="2"/>
    <n v="4.4269999999999997E-2"/>
    <n v="5.5888800000000001E-3"/>
    <n v="2.9781500000000002E-2"/>
    <n v="3.2038362000000001E-2"/>
    <n v="1.5411000000000001E-2"/>
  </r>
  <r>
    <s v="2104"/>
    <s v="國際中橡"/>
    <x v="26"/>
    <n v="19.600000000000001"/>
    <n v="19.45"/>
    <n v="19.45"/>
    <n v="19.350000000000001"/>
    <n v="19.3"/>
    <n v="417.108"/>
    <n v="-33"/>
    <n v="-27"/>
    <n v="-44"/>
    <n v="-79"/>
    <n v="0"/>
    <n v="0"/>
    <n v="0"/>
    <n v="0"/>
    <n v="0"/>
    <n v="8.1753168000000001E-2"/>
    <n v="-6.4185000000000006E-3"/>
    <n v="-5.2515000000000001E-3"/>
    <n v="-8.5140000000000007E-3"/>
    <n v="-1.5247E-2"/>
  </r>
  <r>
    <s v="2105"/>
    <s v="正新"/>
    <x v="26"/>
    <n v="44.8"/>
    <n v="44.95"/>
    <n v="45"/>
    <n v="44.8"/>
    <n v="44.8"/>
    <n v="1992.011"/>
    <n v="1633"/>
    <n v="1720.2940000000001"/>
    <n v="1443.8409999999999"/>
    <n v="2375.89"/>
    <n v="-6.2510000000000003"/>
    <n v="-6.25"/>
    <n v="3"/>
    <n v="1"/>
    <n v="-132"/>
    <n v="0.89242092799999995"/>
    <n v="0.73403350000000001"/>
    <n v="0.77413230000000011"/>
    <n v="0.6468407679999999"/>
    <n v="1.0643987199999998"/>
  </r>
  <r>
    <s v="2106"/>
    <s v="建大"/>
    <x v="26"/>
    <n v="29.45"/>
    <n v="29.3"/>
    <n v="29.55"/>
    <n v="29.5"/>
    <n v="29.4"/>
    <n v="129.017"/>
    <n v="31.7"/>
    <n v="220"/>
    <n v="39"/>
    <n v="92.701999999999998"/>
    <n v="0"/>
    <n v="0"/>
    <n v="0"/>
    <n v="0"/>
    <n v="0"/>
    <n v="3.7995506499999998E-2"/>
    <n v="9.2880999999999988E-3"/>
    <n v="6.5009999999999998E-2"/>
    <n v="1.1505E-2"/>
    <n v="2.7254387999999997E-2"/>
  </r>
  <r>
    <s v="2107"/>
    <s v="厚生"/>
    <x v="26"/>
    <n v="23.35"/>
    <n v="23.35"/>
    <n v="23.5"/>
    <n v="23.45"/>
    <n v="23.45"/>
    <n v="23"/>
    <n v="-2"/>
    <n v="-6"/>
    <n v="-9"/>
    <n v="-24"/>
    <n v="0"/>
    <n v="0"/>
    <n v="0"/>
    <n v="0"/>
    <n v="0"/>
    <n v="5.3705000000000003E-3"/>
    <n v="-4.6700000000000002E-4"/>
    <n v="-1.41E-3"/>
    <n v="-2.1105E-3"/>
    <n v="-5.6279999999999993E-3"/>
  </r>
  <r>
    <s v="2108"/>
    <s v="南帝"/>
    <x v="26"/>
    <n v="34.75"/>
    <n v="34.549999999999997"/>
    <n v="34.700000000000003"/>
    <n v="34.799999999999997"/>
    <n v="34.4"/>
    <n v="16.221"/>
    <n v="-28"/>
    <n v="-21"/>
    <n v="0.98599999999999999"/>
    <n v="-101"/>
    <n v="0"/>
    <n v="0"/>
    <n v="-2"/>
    <n v="0"/>
    <n v="-1"/>
    <n v="5.6367975000000004E-3"/>
    <n v="-9.6739999999999986E-3"/>
    <n v="-7.2870000000000001E-3"/>
    <n v="3.4312799999999994E-4"/>
    <n v="-3.4743999999999997E-2"/>
  </r>
  <r>
    <s v="2109"/>
    <s v="華豐"/>
    <x v="26"/>
    <n v="13.85"/>
    <n v="13.85"/>
    <n v="13.85"/>
    <n v="14.05"/>
    <n v="14"/>
    <n v="-16"/>
    <n v="-3"/>
    <n v="-7"/>
    <n v="-7"/>
    <n v="-34"/>
    <n v="0"/>
    <n v="0"/>
    <n v="0"/>
    <n v="0"/>
    <n v="0"/>
    <n v="-2.2160000000000001E-3"/>
    <n v="-4.1549999999999996E-4"/>
    <n v="-9.6949999999999998E-4"/>
    <n v="-9.835E-4"/>
    <n v="-4.7600000000000003E-3"/>
  </r>
  <r>
    <s v="2114"/>
    <s v="鑫永銓"/>
    <x v="26"/>
    <n v="105"/>
    <n v="105.5"/>
    <n v="105"/>
    <n v="105"/>
    <n v="104.5"/>
    <n v="3"/>
    <n v="2"/>
    <n v="-1"/>
    <n v="7"/>
    <n v="-1"/>
    <n v="0"/>
    <n v="0"/>
    <n v="0"/>
    <n v="0"/>
    <n v="0"/>
    <n v="3.15E-3"/>
    <n v="2.1099999999999999E-3"/>
    <n v="-1.0499999999999999E-3"/>
    <n v="7.3499999999999998E-3"/>
    <n v="-1.0449999999999999E-3"/>
  </r>
  <r>
    <s v="2115"/>
    <s v="六暉-KY"/>
    <x v="7"/>
    <n v="31.1"/>
    <n v="30.85"/>
    <n v="30.5"/>
    <n v="29.95"/>
    <n v="30"/>
    <n v="1"/>
    <n v="1"/>
    <n v="14"/>
    <n v="-3"/>
    <n v="0"/>
    <n v="0"/>
    <n v="0"/>
    <n v="0"/>
    <n v="0"/>
    <n v="0"/>
    <n v="3.1100000000000002E-4"/>
    <n v="3.0850000000000002E-4"/>
    <n v="4.2700000000000004E-3"/>
    <n v="-8.9849999999999999E-4"/>
    <n v="0"/>
  </r>
  <r>
    <s v="2201"/>
    <s v="裕隆"/>
    <x v="27"/>
    <n v="78.8"/>
    <n v="79.099999999999994"/>
    <n v="78.599999999999994"/>
    <n v="79.2"/>
    <n v="77.099999999999994"/>
    <n v="1267"/>
    <n v="956.24"/>
    <n v="-149"/>
    <n v="849.76"/>
    <n v="-3680.0050000000001"/>
    <n v="0"/>
    <n v="0"/>
    <n v="0"/>
    <n v="0"/>
    <n v="0"/>
    <n v="0.99839599999999995"/>
    <n v="0.75638583999999998"/>
    <n v="-0.117114"/>
    <n v="0.67300991999999993"/>
    <n v="-2.8372838549999999"/>
  </r>
  <r>
    <s v="2204"/>
    <s v="中華"/>
    <x v="27"/>
    <n v="94.6"/>
    <n v="94.6"/>
    <n v="97.5"/>
    <n v="103"/>
    <n v="100.5"/>
    <n v="-33.99"/>
    <n v="192.88900000000001"/>
    <n v="-106"/>
    <n v="2042.5260000000001"/>
    <n v="-507"/>
    <n v="0"/>
    <n v="0"/>
    <n v="1193"/>
    <n v="279"/>
    <n v="643"/>
    <n v="-3.2154540000000002E-2"/>
    <n v="0.182472994"/>
    <n v="-0.10335"/>
    <n v="2.10380178"/>
    <n v="-0.50953499999999996"/>
  </r>
  <r>
    <s v="2206"/>
    <s v="三陽工業"/>
    <x v="27"/>
    <n v="71.5"/>
    <n v="71.7"/>
    <n v="72.400000000000006"/>
    <n v="72.8"/>
    <n v="73"/>
    <n v="763"/>
    <n v="31.195"/>
    <n v="988"/>
    <n v="962.83600000000001"/>
    <n v="-68.3"/>
    <n v="-3.1829999999999998"/>
    <n v="-3.1819999999999999"/>
    <n v="0"/>
    <n v="0"/>
    <n v="0"/>
    <n v="0.54554499999999995"/>
    <n v="2.2366815000000002E-2"/>
    <n v="0.71531200000000017"/>
    <n v="0.70094460800000002"/>
    <n v="-4.9858999999999994E-2"/>
  </r>
  <r>
    <s v="2207"/>
    <s v="和泰車"/>
    <x v="27"/>
    <n v="646"/>
    <n v="643"/>
    <n v="646"/>
    <n v="645"/>
    <n v="636"/>
    <n v="28.097999999999999"/>
    <n v="-28.44"/>
    <n v="3"/>
    <n v="-7.1029999999999998"/>
    <n v="-24.7"/>
    <n v="18"/>
    <n v="1"/>
    <n v="-1"/>
    <n v="0"/>
    <n v="0"/>
    <n v="0.18151308000000002"/>
    <n v="-0.18286920000000001"/>
    <n v="1.9380000000000001E-2"/>
    <n v="-4.5814349999999997E-2"/>
    <n v="-0.15709199999999998"/>
  </r>
  <r>
    <s v="2208"/>
    <s v="台船"/>
    <x v="11"/>
    <n v="20.9"/>
    <n v="20.95"/>
    <n v="20.6"/>
    <n v="20.45"/>
    <n v="20.2"/>
    <n v="637"/>
    <n v="-49.997999999999998"/>
    <n v="-314.90100000000001"/>
    <n v="-28.998000000000001"/>
    <n v="-77"/>
    <n v="0"/>
    <n v="0"/>
    <n v="0"/>
    <n v="0"/>
    <n v="0"/>
    <n v="0.133133"/>
    <n v="-1.0474580999999998E-2"/>
    <n v="-6.486960600000001E-2"/>
    <n v="-5.9300910000000002E-3"/>
    <n v="-1.5553999999999998E-2"/>
  </r>
  <r>
    <s v="2211"/>
    <s v="長榮鋼"/>
    <x v="14"/>
    <n v="74.3"/>
    <n v="73.599999999999994"/>
    <n v="72.2"/>
    <n v="73.099999999999994"/>
    <n v="72.8"/>
    <n v="-86"/>
    <n v="-12"/>
    <n v="-368.37900000000002"/>
    <n v="135.57400000000001"/>
    <n v="-15"/>
    <n v="124.83199999999999"/>
    <n v="-21.431000000000001"/>
    <n v="-4.2859999999999996"/>
    <n v="42.716000000000001"/>
    <n v="1.4750000000000001"/>
    <n v="-6.3897999999999996E-2"/>
    <n v="-8.8319999999999996E-3"/>
    <n v="-0.26596963800000001"/>
    <n v="9.9104594000000004E-2"/>
    <n v="-1.0919999999999999E-2"/>
  </r>
  <r>
    <s v="2221"/>
    <s v="大甲"/>
    <x v="14"/>
    <n v="34.450000000000003"/>
    <n v="34.6"/>
    <n v="34.799999999999997"/>
    <n v="34.950000000000003"/>
    <n v="34.450000000000003"/>
    <n v="0"/>
    <n v="0"/>
    <n v="1"/>
    <n v="-1"/>
    <n v="0"/>
    <n v="0"/>
    <n v="0"/>
    <n v="0"/>
    <n v="0"/>
    <n v="0"/>
    <n v="0"/>
    <n v="0"/>
    <n v="3.4799999999999995E-4"/>
    <n v="-3.4950000000000004E-4"/>
    <n v="0"/>
  </r>
  <r>
    <s v="2227"/>
    <s v="裕日車"/>
    <x v="27"/>
    <n v="184.5"/>
    <n v="184.5"/>
    <n v="185.5"/>
    <n v="185"/>
    <n v="183"/>
    <n v="7"/>
    <n v="2"/>
    <n v="3"/>
    <n v="0"/>
    <n v="-1"/>
    <n v="0"/>
    <n v="0"/>
    <n v="0"/>
    <n v="0"/>
    <n v="0"/>
    <n v="1.2914999999999999E-2"/>
    <n v="3.6900000000000001E-3"/>
    <n v="5.5649999999999996E-3"/>
    <n v="0"/>
    <n v="-1.83E-3"/>
  </r>
  <r>
    <s v="2228"/>
    <s v="劍麟"/>
    <x v="7"/>
    <n v="86.9"/>
    <n v="87.7"/>
    <n v="88.9"/>
    <n v="88.5"/>
    <n v="87.1"/>
    <n v="46"/>
    <n v="14"/>
    <n v="-12"/>
    <n v="-74"/>
    <n v="-39"/>
    <n v="0"/>
    <n v="0"/>
    <n v="0"/>
    <n v="0"/>
    <n v="0"/>
    <n v="3.9974000000000003E-2"/>
    <n v="1.2277999999999999E-2"/>
    <n v="-1.0668000000000002E-2"/>
    <n v="-6.5490000000000007E-2"/>
    <n v="-3.3968999999999999E-2"/>
  </r>
  <r>
    <s v="2230"/>
    <s v="泰茂"/>
    <x v="7"/>
    <n v="129.5"/>
    <n v="130.5"/>
    <n v="125"/>
    <n v="121.5"/>
    <n v="123"/>
    <n v="177"/>
    <n v="165"/>
    <n v="-174"/>
    <n v="55"/>
    <n v="-59"/>
    <n v="0"/>
    <n v="0"/>
    <n v="0"/>
    <n v="0"/>
    <n v="0"/>
    <n v="0.229215"/>
    <n v="0.21532499999999999"/>
    <n v="-0.2175"/>
    <n v="6.6824999999999996E-2"/>
    <n v="-7.2569999999999996E-2"/>
  </r>
  <r>
    <s v="2231"/>
    <s v="為升"/>
    <x v="7"/>
    <n v="136"/>
    <n v="135"/>
    <n v="134"/>
    <n v="134.5"/>
    <n v="133"/>
    <n v="118.803"/>
    <n v="-67.031000000000006"/>
    <n v="-148.547"/>
    <n v="-22"/>
    <n v="-82"/>
    <n v="0"/>
    <n v="0"/>
    <n v="0"/>
    <n v="0"/>
    <n v="0"/>
    <n v="0.16157207999999998"/>
    <n v="-9.0491850000000013E-2"/>
    <n v="-0.19905297999999999"/>
    <n v="-2.9590000000000002E-2"/>
    <n v="-0.10906"/>
  </r>
  <r>
    <s v="2233"/>
    <s v="宇隆"/>
    <x v="7"/>
    <n v="138"/>
    <n v="137.5"/>
    <n v="141"/>
    <n v="140"/>
    <n v="137"/>
    <n v="163"/>
    <n v="-156"/>
    <n v="496"/>
    <n v="-17"/>
    <n v="-54.598999999999997"/>
    <n v="0"/>
    <n v="50"/>
    <n v="0"/>
    <n v="0"/>
    <n v="-15"/>
    <n v="0.22494"/>
    <n v="-0.2145"/>
    <n v="0.69935999999999998"/>
    <n v="-2.3800000000000002E-2"/>
    <n v="-7.4800629999999993E-2"/>
  </r>
  <r>
    <s v="2235"/>
    <s v="謚源"/>
    <x v="7"/>
    <n v="42.3"/>
    <n v="42.35"/>
    <n v="42.5"/>
    <n v="43.8"/>
    <n v="43.8"/>
    <n v="0"/>
    <n v="0"/>
    <n v="-1"/>
    <n v="0"/>
    <n v="0"/>
    <n v="0"/>
    <n v="0"/>
    <n v="0"/>
    <n v="0"/>
    <n v="0"/>
    <n v="0"/>
    <n v="0"/>
    <n v="-4.2499999999999998E-4"/>
    <n v="0"/>
    <n v="0"/>
  </r>
  <r>
    <s v="2236"/>
    <s v="百達-KY"/>
    <x v="7"/>
    <n v="71"/>
    <n v="71.7"/>
    <n v="70.5"/>
    <n v="71"/>
    <n v="71.8"/>
    <n v="31"/>
    <n v="67"/>
    <n v="-48"/>
    <n v="-55"/>
    <n v="-1"/>
    <n v="0"/>
    <n v="0"/>
    <n v="0"/>
    <n v="0"/>
    <n v="0"/>
    <n v="2.2009999999999998E-2"/>
    <n v="4.8039000000000005E-2"/>
    <n v="-3.3840000000000002E-2"/>
    <n v="-3.9050000000000001E-2"/>
    <n v="-7.18E-4"/>
  </r>
  <r>
    <s v="2239"/>
    <s v="英利-KY"/>
    <x v="7"/>
    <n v="56"/>
    <n v="57.8"/>
    <n v="57.1"/>
    <n v="57"/>
    <n v="57.3"/>
    <n v="10"/>
    <n v="-525"/>
    <n v="-19"/>
    <n v="-4"/>
    <n v="-21"/>
    <n v="0"/>
    <n v="0"/>
    <n v="0"/>
    <n v="0"/>
    <n v="0"/>
    <n v="5.5999999999999999E-3"/>
    <n v="-0.30345"/>
    <n v="-1.0849000000000001E-2"/>
    <n v="-2.2799999999999999E-3"/>
    <n v="-1.2033E-2"/>
  </r>
  <r>
    <s v="2241"/>
    <s v="艾姆勒"/>
    <x v="7"/>
    <n v="35.25"/>
    <n v="35.049999999999997"/>
    <n v="35.700000000000003"/>
    <n v="35.700000000000003"/>
    <n v="35.65"/>
    <n v="-1"/>
    <n v="-27"/>
    <n v="15"/>
    <n v="1"/>
    <n v="-13"/>
    <n v="0"/>
    <n v="0"/>
    <n v="0"/>
    <n v="0"/>
    <n v="0"/>
    <n v="-3.525E-4"/>
    <n v="-9.4634999999999997E-3"/>
    <n v="5.3550000000000004E-3"/>
    <n v="3.57E-4"/>
    <n v="-4.6344999999999997E-3"/>
  </r>
  <r>
    <s v="2243"/>
    <s v="宏旭-KY"/>
    <x v="7"/>
    <n v="16.350000000000001"/>
    <n v="16.55"/>
    <n v="16.55"/>
    <n v="16.649999999999999"/>
    <n v="16.25"/>
    <n v="7"/>
    <n v="3"/>
    <n v="9"/>
    <n v="1"/>
    <n v="-6"/>
    <n v="0"/>
    <n v="0"/>
    <n v="0"/>
    <n v="0"/>
    <n v="0"/>
    <n v="1.1445000000000001E-3"/>
    <n v="4.9650000000000009E-4"/>
    <n v="1.4895000000000002E-3"/>
    <n v="1.6649999999999998E-4"/>
    <n v="-9.7499999999999996E-4"/>
  </r>
  <r>
    <s v="2247"/>
    <s v="汎德永業"/>
    <x v="27"/>
    <n v="311"/>
    <n v="309.5"/>
    <n v="309"/>
    <n v="308"/>
    <n v="308.5"/>
    <n v="9"/>
    <n v="-3"/>
    <n v="-9"/>
    <n v="-1"/>
    <n v="-6"/>
    <n v="0"/>
    <n v="0"/>
    <n v="0"/>
    <n v="0"/>
    <n v="0"/>
    <n v="2.7990000000000001E-2"/>
    <n v="-9.2849999999999999E-3"/>
    <n v="-2.7810000000000001E-2"/>
    <n v="-3.0799999999999998E-3"/>
    <n v="-1.8509999999999999E-2"/>
  </r>
  <r>
    <s v="2301"/>
    <s v="光寶科"/>
    <x v="28"/>
    <n v="111"/>
    <n v="110.5"/>
    <n v="113.5"/>
    <n v="112"/>
    <n v="112.5"/>
    <n v="-978.29899999999998"/>
    <n v="-4180.7"/>
    <n v="-4464.0330000000004"/>
    <n v="-706.57600000000002"/>
    <n v="-2445.9740000000002"/>
    <n v="148"/>
    <n v="326"/>
    <n v="-85"/>
    <n v="375"/>
    <n v="211"/>
    <n v="-1.08591189"/>
    <n v="-4.6196735000000002"/>
    <n v="-5.0666774549999998"/>
    <n v="-0.79136512000000003"/>
    <n v="-2.75172075"/>
  </r>
  <r>
    <s v="2302"/>
    <s v="麗正"/>
    <x v="29"/>
    <n v="18.399999999999999"/>
    <n v="18.3"/>
    <n v="18.149999999999999"/>
    <n v="18.149999999999999"/>
    <n v="17.899999999999999"/>
    <n v="1"/>
    <n v="59"/>
    <n v="15"/>
    <n v="-24"/>
    <n v="-28"/>
    <n v="0"/>
    <n v="0"/>
    <n v="0"/>
    <n v="0"/>
    <n v="0"/>
    <n v="1.8399999999999997E-4"/>
    <n v="1.0797000000000001E-2"/>
    <n v="2.7225000000000001E-3"/>
    <n v="-4.3559999999999996E-3"/>
    <n v="-5.0119999999999991E-3"/>
  </r>
  <r>
    <s v="2303"/>
    <s v="聯電"/>
    <x v="30"/>
    <n v="49.4"/>
    <n v="49.4"/>
    <n v="48.5"/>
    <n v="48.6"/>
    <n v="48.55"/>
    <n v="7270.2870000000003"/>
    <n v="-1683.192"/>
    <n v="-6000.3710000000001"/>
    <n v="4407.2020000000002"/>
    <n v="-6918.0510000000004"/>
    <n v="3210.0929999999998"/>
    <n v="-220.37299999999999"/>
    <n v="-2318.3829999999998"/>
    <n v="-1295.855"/>
    <n v="-537.37300000000005"/>
    <n v="3.5915217780000002"/>
    <n v="-0.83149684800000001"/>
    <n v="-2.9101799349999999"/>
    <n v="2.1419001720000002"/>
    <n v="-3.3587137605000001"/>
  </r>
  <r>
    <s v="2305"/>
    <s v="全友"/>
    <x v="31"/>
    <n v="24.6"/>
    <n v="24.7"/>
    <n v="24.85"/>
    <n v="25.25"/>
    <n v="24.65"/>
    <n v="307"/>
    <n v="-26"/>
    <n v="244"/>
    <n v="-410"/>
    <n v="-181"/>
    <n v="0"/>
    <n v="0"/>
    <n v="0"/>
    <n v="0"/>
    <n v="0"/>
    <n v="7.5522000000000006E-2"/>
    <n v="-6.4219999999999989E-3"/>
    <n v="6.0634000000000007E-2"/>
    <n v="-0.10352500000000001"/>
    <n v="-4.4616499999999996E-2"/>
  </r>
  <r>
    <s v="2308"/>
    <s v="台達電"/>
    <x v="28"/>
    <n v="308"/>
    <n v="306"/>
    <n v="301"/>
    <n v="302"/>
    <n v="303.5"/>
    <n v="-863.12300000000005"/>
    <n v="-1357.5989999999999"/>
    <n v="-1542.9590000000001"/>
    <n v="-638.46699999999998"/>
    <n v="829.65"/>
    <n v="156.75299999999999"/>
    <n v="-384"/>
    <n v="-504"/>
    <n v="-119.831"/>
    <n v="-583"/>
    <n v="-2.6584188400000004"/>
    <n v="-4.1542529400000001"/>
    <n v="-4.6443065900000002"/>
    <n v="-1.9281703399999999"/>
    <n v="2.5179877500000001"/>
  </r>
  <r>
    <s v="2312"/>
    <s v="金寶"/>
    <x v="28"/>
    <n v="14.65"/>
    <n v="14.4"/>
    <n v="14.5"/>
    <n v="14.3"/>
    <n v="14.4"/>
    <n v="1340"/>
    <n v="-352"/>
    <n v="689"/>
    <n v="-214.47200000000001"/>
    <n v="-150"/>
    <n v="0"/>
    <n v="0"/>
    <n v="0"/>
    <n v="0"/>
    <n v="0"/>
    <n v="0.19631000000000001"/>
    <n v="-5.0688000000000004E-2"/>
    <n v="9.9904999999999994E-2"/>
    <n v="-3.0669496000000004E-2"/>
    <n v="-2.1600000000000001E-2"/>
  </r>
  <r>
    <s v="2313"/>
    <s v="華通"/>
    <x v="32"/>
    <n v="53.9"/>
    <n v="54.4"/>
    <n v="54.9"/>
    <n v="54.8"/>
    <n v="57.2"/>
    <n v="-2353.8209999999999"/>
    <n v="1893"/>
    <n v="2164.5070000000001"/>
    <n v="-3699.7840000000001"/>
    <n v="14773.009"/>
    <n v="649.01800000000003"/>
    <n v="253"/>
    <n v="724"/>
    <n v="1161.346"/>
    <n v="3038"/>
    <n v="-1.268709519"/>
    <n v="1.029792"/>
    <n v="1.1883143429999998"/>
    <n v="-2.0274816319999998"/>
    <n v="8.4501611480000012"/>
  </r>
  <r>
    <s v="2314"/>
    <s v="台揚"/>
    <x v="33"/>
    <n v="36.049999999999997"/>
    <n v="36.6"/>
    <n v="36.35"/>
    <n v="36.049999999999997"/>
    <n v="35.450000000000003"/>
    <n v="-82"/>
    <n v="92"/>
    <n v="-37"/>
    <n v="-132"/>
    <n v="-199"/>
    <n v="0"/>
    <n v="0"/>
    <n v="0"/>
    <n v="0"/>
    <n v="0"/>
    <n v="-2.9561E-2"/>
    <n v="3.3672000000000001E-2"/>
    <n v="-1.34495E-2"/>
    <n v="-4.7585999999999996E-2"/>
    <n v="-7.0545499999999997E-2"/>
  </r>
  <r>
    <s v="2316"/>
    <s v="楠梓電"/>
    <x v="32"/>
    <n v="35.700000000000003"/>
    <n v="35.65"/>
    <n v="35.950000000000003"/>
    <n v="36.049999999999997"/>
    <n v="36.549999999999997"/>
    <n v="532"/>
    <n v="-82"/>
    <n v="-164"/>
    <n v="139.98500000000001"/>
    <n v="483"/>
    <n v="0"/>
    <n v="0"/>
    <n v="0"/>
    <n v="0"/>
    <n v="0"/>
    <n v="0.18992400000000001"/>
    <n v="-2.9232999999999999E-2"/>
    <n v="-5.8958000000000003E-2"/>
    <n v="5.0464592500000002E-2"/>
    <n v="0.17653649999999999"/>
  </r>
  <r>
    <s v="2317"/>
    <s v="鴻海"/>
    <x v="28"/>
    <n v="96.4"/>
    <n v="96.1"/>
    <n v="97"/>
    <n v="97.9"/>
    <n v="97.2"/>
    <n v="2585.4749999999999"/>
    <n v="-10943.062"/>
    <n v="6135.4989999999998"/>
    <n v="4115.9440000000004"/>
    <n v="-4733.192"/>
    <n v="-1035.1020000000001"/>
    <n v="-934.55200000000002"/>
    <n v="-716.80399999999997"/>
    <n v="-790.63499999999999"/>
    <n v="-1219.673"/>
    <n v="2.4923979000000003"/>
    <n v="-10.516282582000001"/>
    <n v="5.9514340299999997"/>
    <n v="4.0295091760000004"/>
    <n v="-4.6006626239999999"/>
  </r>
  <r>
    <s v="2321"/>
    <s v="東訊"/>
    <x v="33"/>
    <n v="16.3"/>
    <n v="16.100000000000001"/>
    <n v="16.149999999999999"/>
    <n v="16.2"/>
    <n v="1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6"/>
    <n v="11.55"/>
    <n v="11.5"/>
    <n v="11.4"/>
    <n v="1572"/>
    <n v="911"/>
    <n v="981"/>
    <n v="397.68"/>
    <n v="-1150"/>
    <n v="0"/>
    <n v="0"/>
    <n v="0"/>
    <n v="0"/>
    <n v="0"/>
    <n v="0.18156600000000003"/>
    <n v="0.10567600000000001"/>
    <n v="0.11330550000000002"/>
    <n v="4.5733199999999995E-2"/>
    <n v="-0.13109999999999999"/>
  </r>
  <r>
    <s v="2324"/>
    <s v="仁寶"/>
    <x v="34"/>
    <n v="29.8"/>
    <n v="29.4"/>
    <n v="29.95"/>
    <n v="29.6"/>
    <n v="29.75"/>
    <n v="4936.6949999999997"/>
    <n v="-3219.8180000000002"/>
    <n v="4844.3900000000003"/>
    <n v="-1532.348"/>
    <n v="-554.09"/>
    <n v="574.02200000000005"/>
    <n v="1398.2940000000001"/>
    <n v="-6.74"/>
    <n v="2012.172"/>
    <n v="885.91499999999996"/>
    <n v="1.4711351100000001"/>
    <n v="-0.94662649200000004"/>
    <n v="1.4508948050000001"/>
    <n v="-0.453575008"/>
    <n v="-0.16484177500000002"/>
  </r>
  <r>
    <s v="2327"/>
    <s v="國巨"/>
    <x v="35"/>
    <n v="551"/>
    <n v="557"/>
    <n v="549"/>
    <n v="545"/>
    <n v="545"/>
    <n v="566.41"/>
    <n v="1099.412"/>
    <n v="49.42"/>
    <n v="-140.90700000000001"/>
    <n v="66.47"/>
    <n v="138"/>
    <n v="6"/>
    <n v="-1"/>
    <n v="-18.081"/>
    <n v="0"/>
    <n v="3.1209190999999996"/>
    <n v="6.1237248400000004"/>
    <n v="0.2713158"/>
    <n v="-0.76794315000000002"/>
    <n v="0.36226150000000001"/>
  </r>
  <r>
    <s v="2328"/>
    <s v="廣宇"/>
    <x v="17"/>
    <n v="35"/>
    <n v="34.700000000000003"/>
    <n v="34.549999999999997"/>
    <n v="34.35"/>
    <n v="34"/>
    <n v="102"/>
    <n v="-140.952"/>
    <n v="147"/>
    <n v="-206.42699999999999"/>
    <n v="-281"/>
    <n v="0"/>
    <n v="0"/>
    <n v="0"/>
    <n v="0"/>
    <n v="0"/>
    <n v="3.5700000000000003E-2"/>
    <n v="-4.8910344000000001E-2"/>
    <n v="5.0788499999999993E-2"/>
    <n v="-7.0907674500000004E-2"/>
    <n v="-9.554E-2"/>
  </r>
  <r>
    <s v="2329"/>
    <s v="華泰"/>
    <x v="36"/>
    <n v="44.35"/>
    <n v="44.55"/>
    <n v="49"/>
    <n v="46.4"/>
    <n v="47.1"/>
    <n v="-2345.0830000000001"/>
    <n v="2931"/>
    <n v="2204.4499999999998"/>
    <n v="-3902.991"/>
    <n v="3244.78"/>
    <n v="0"/>
    <n v="0"/>
    <n v="0"/>
    <n v="0"/>
    <n v="0"/>
    <n v="-1.0400443105000001"/>
    <n v="1.3057604999999999"/>
    <n v="1.0801805"/>
    <n v="-1.8109878239999999"/>
    <n v="1.52829138"/>
  </r>
  <r>
    <s v="2330"/>
    <s v="台積電"/>
    <x v="30"/>
    <n v="550"/>
    <n v="555"/>
    <n v="556"/>
    <n v="557"/>
    <n v="557"/>
    <n v="12831.314"/>
    <n v="6470.6509999999998"/>
    <n v="3873.1570000000002"/>
    <n v="1931.904"/>
    <n v="1377.0909999999999"/>
    <n v="-104.432"/>
    <n v="284.505"/>
    <n v="8"/>
    <n v="142"/>
    <n v="10"/>
    <n v="70.572226999999998"/>
    <n v="35.912113049999995"/>
    <n v="21.534752919999999"/>
    <n v="10.76070528"/>
    <n v="7.6703968699999994"/>
  </r>
  <r>
    <s v="2331"/>
    <s v="精英"/>
    <x v="37"/>
    <n v="26.6"/>
    <n v="26.4"/>
    <n v="26.6"/>
    <n v="26.8"/>
    <n v="27.15"/>
    <n v="-414.89"/>
    <n v="-432"/>
    <n v="-255"/>
    <n v="-12951"/>
    <n v="-412"/>
    <n v="0"/>
    <n v="0"/>
    <n v="0"/>
    <n v="0"/>
    <n v="0"/>
    <n v="-0.11036074"/>
    <n v="-0.114048"/>
    <n v="-6.7830000000000001E-2"/>
    <n v="-3.4708679999999998"/>
    <n v="-0.111858"/>
  </r>
  <r>
    <s v="2332"/>
    <s v="友訊"/>
    <x v="38"/>
    <n v="19"/>
    <n v="18.649999999999999"/>
    <n v="18.7"/>
    <n v="18.399999999999999"/>
    <n v="18.399999999999999"/>
    <n v="-1002"/>
    <n v="-1622"/>
    <n v="-308"/>
    <n v="-1039"/>
    <n v="-385"/>
    <n v="0"/>
    <n v="0"/>
    <n v="0"/>
    <n v="0"/>
    <n v="0"/>
    <n v="-0.19037999999999999"/>
    <n v="-0.30250299999999997"/>
    <n v="-5.7595999999999994E-2"/>
    <n v="-0.19117599999999998"/>
    <n v="-7.0839999999999986E-2"/>
  </r>
  <r>
    <s v="2337"/>
    <s v="旺宏"/>
    <x v="39"/>
    <n v="28.3"/>
    <n v="28.15"/>
    <n v="27.7"/>
    <n v="27.4"/>
    <n v="27.45"/>
    <n v="844.61400000000003"/>
    <n v="-1148.4760000000001"/>
    <n v="-2682.326"/>
    <n v="-2205.1219999999998"/>
    <n v="-336.2"/>
    <n v="32.68"/>
    <n v="-15.736000000000001"/>
    <n v="-6.1459999999999999"/>
    <n v="135.845"/>
    <n v="-2.0190000000000001"/>
    <n v="0.23902576200000003"/>
    <n v="-0.32329599400000003"/>
    <n v="-0.74300430200000001"/>
    <n v="-0.60420342799999993"/>
    <n v="-9.2286899999999991E-2"/>
  </r>
  <r>
    <s v="2338"/>
    <s v="光罩"/>
    <x v="40"/>
    <n v="72.400000000000006"/>
    <n v="71.900000000000006"/>
    <n v="71.5"/>
    <n v="67"/>
    <n v="66.2"/>
    <n v="558"/>
    <n v="104"/>
    <n v="-118"/>
    <n v="-1588"/>
    <n v="-860"/>
    <n v="0"/>
    <n v="0"/>
    <n v="0"/>
    <n v="0"/>
    <n v="0"/>
    <n v="0.40399200000000002"/>
    <n v="7.4776000000000009E-2"/>
    <n v="-8.4370000000000001E-2"/>
    <n v="-1.06396"/>
    <n v="-0.56932000000000005"/>
  </r>
  <r>
    <s v="2340"/>
    <s v="台亞"/>
    <x v="29"/>
    <n v="47.15"/>
    <n v="46.9"/>
    <n v="46.95"/>
    <n v="45.8"/>
    <n v="44.6"/>
    <n v="387"/>
    <n v="3"/>
    <n v="536"/>
    <n v="-704.995"/>
    <n v="-812.99"/>
    <n v="0"/>
    <n v="0"/>
    <n v="0"/>
    <n v="0"/>
    <n v="0"/>
    <n v="0.18247049999999998"/>
    <n v="1.4069999999999998E-3"/>
    <n v="0.25165199999999999"/>
    <n v="-0.32288770999999999"/>
    <n v="-0.36259353999999999"/>
  </r>
  <r>
    <s v="2342"/>
    <s v="茂矽"/>
    <x v="41"/>
    <n v="34.6"/>
    <n v="34.549999999999997"/>
    <n v="34.549999999999997"/>
    <n v="34"/>
    <n v="33.65"/>
    <n v="111"/>
    <n v="1"/>
    <n v="-10"/>
    <n v="-18.012"/>
    <n v="-8"/>
    <n v="0"/>
    <n v="0"/>
    <n v="0"/>
    <n v="0"/>
    <n v="0"/>
    <n v="3.8406000000000003E-2"/>
    <n v="3.455E-4"/>
    <n v="-3.4550000000000002E-3"/>
    <n v="-6.1240800000000005E-3"/>
    <n v="-2.6919999999999999E-3"/>
  </r>
  <r>
    <s v="2344"/>
    <s v="華邦電"/>
    <x v="39"/>
    <n v="25.85"/>
    <n v="25.4"/>
    <n v="25.4"/>
    <n v="25.1"/>
    <n v="25"/>
    <n v="2942"/>
    <n v="-5955.7809999999999"/>
    <n v="-1479.579"/>
    <n v="-2080.3989999999999"/>
    <n v="-1473.046"/>
    <n v="-1345.1769999999999"/>
    <n v="-37"/>
    <n v="-192"/>
    <n v="-108"/>
    <n v="-737"/>
    <n v="0.76050699999999993"/>
    <n v="-1.512768374"/>
    <n v="-0.37581306599999997"/>
    <n v="-0.52218014899999998"/>
    <n v="-0.36826150000000002"/>
  </r>
  <r>
    <s v="2345"/>
    <s v="智邦"/>
    <x v="38"/>
    <n v="535"/>
    <n v="550"/>
    <n v="554"/>
    <n v="554"/>
    <n v="545"/>
    <n v="-401.76400000000001"/>
    <n v="-226.06"/>
    <n v="115.148"/>
    <n v="-494.834"/>
    <n v="-710.04200000000003"/>
    <n v="71.210999999999999"/>
    <n v="29.210999999999999"/>
    <n v="136"/>
    <n v="230"/>
    <n v="-16"/>
    <n v="-2.1494374000000001"/>
    <n v="-1.24333"/>
    <n v="0.63791991999999997"/>
    <n v="-2.7413803600000004"/>
    <n v="-3.8697289000000001"/>
  </r>
  <r>
    <s v="2347"/>
    <s v="聯強"/>
    <x v="42"/>
    <n v="69.2"/>
    <n v="69.599999999999994"/>
    <n v="68.8"/>
    <n v="68.599999999999994"/>
    <n v="68.900000000000006"/>
    <n v="835.00699999999995"/>
    <n v="989"/>
    <n v="-97.403000000000006"/>
    <n v="1099.021"/>
    <n v="622"/>
    <n v="-8.7010000000000005"/>
    <n v="273.87099999999998"/>
    <n v="-64.450999999999993"/>
    <n v="461.97199999999998"/>
    <n v="364.01900000000001"/>
    <n v="0.577824844"/>
    <n v="0.68834399999999996"/>
    <n v="-6.7013264000000003E-2"/>
    <n v="0.753928406"/>
    <n v="0.42855800000000005"/>
  </r>
  <r>
    <s v="2348"/>
    <s v="海悅"/>
    <x v="2"/>
    <n v="83.1"/>
    <n v="85"/>
    <n v="85.5"/>
    <n v="84.9"/>
    <n v="84.7"/>
    <n v="19"/>
    <n v="20"/>
    <n v="-19"/>
    <n v="5.9820000000000002"/>
    <n v="3"/>
    <n v="0"/>
    <n v="0"/>
    <n v="0"/>
    <n v="0"/>
    <n v="0"/>
    <n v="1.5788999999999997E-2"/>
    <n v="1.7000000000000001E-2"/>
    <n v="-1.6244999999999999E-2"/>
    <n v="5.0787180000000003E-3"/>
    <n v="2.5410000000000003E-3"/>
  </r>
  <r>
    <s v="2349"/>
    <s v="錸德"/>
    <x v="23"/>
    <n v="8.18"/>
    <n v="8.19"/>
    <n v="8.15"/>
    <n v="8.0500000000000007"/>
    <n v="8.09"/>
    <n v="99"/>
    <n v="-32"/>
    <n v="-11"/>
    <n v="-50"/>
    <n v="141"/>
    <n v="0"/>
    <n v="0"/>
    <n v="0"/>
    <n v="0"/>
    <n v="0"/>
    <n v="8.0981999999999998E-3"/>
    <n v="-2.6208E-3"/>
    <n v="-8.9650000000000005E-4"/>
    <n v="-4.0250000000000008E-3"/>
    <n v="1.1406900000000001E-2"/>
  </r>
  <r>
    <s v="2351"/>
    <s v="順德"/>
    <x v="40"/>
    <n v="108"/>
    <n v="108"/>
    <n v="107"/>
    <n v="102.5"/>
    <n v="103.5"/>
    <n v="-41"/>
    <n v="13"/>
    <n v="75"/>
    <n v="387"/>
    <n v="207"/>
    <n v="0"/>
    <n v="0"/>
    <n v="0"/>
    <n v="0"/>
    <n v="0"/>
    <n v="-4.428E-2"/>
    <n v="1.404E-2"/>
    <n v="8.0250000000000002E-2"/>
    <n v="0.396675"/>
    <n v="0.21424499999999999"/>
  </r>
  <r>
    <s v="2352"/>
    <s v="佳世達"/>
    <x v="28"/>
    <n v="44.65"/>
    <n v="45.3"/>
    <n v="45.8"/>
    <n v="46.55"/>
    <n v="45.05"/>
    <n v="2418"/>
    <n v="3647"/>
    <n v="1996"/>
    <n v="2100.8040000000001"/>
    <n v="-4065.63"/>
    <n v="303.08800000000002"/>
    <n v="184.21299999999999"/>
    <n v="513.24300000000005"/>
    <n v="387.59699999999998"/>
    <n v="314.709"/>
    <n v="1.079637"/>
    <n v="1.6520909999999998"/>
    <n v="0.91416799999999987"/>
    <n v="0.97792426200000004"/>
    <n v="-1.8315663149999999"/>
  </r>
  <r>
    <s v="2353"/>
    <s v="宏碁"/>
    <x v="34"/>
    <n v="34.75"/>
    <n v="34.549999999999997"/>
    <n v="35.200000000000003"/>
    <n v="35"/>
    <n v="34.15"/>
    <n v="880.95"/>
    <n v="-1151"/>
    <n v="-1234.1759999999999"/>
    <n v="862.822"/>
    <n v="-5569.9859999999999"/>
    <n v="-72.241"/>
    <n v="504.78199999999998"/>
    <n v="-6.0430000000000001"/>
    <n v="738.81"/>
    <n v="658.27499999999998"/>
    <n v="0.30613012500000003"/>
    <n v="-0.39767049999999998"/>
    <n v="-0.43442995199999995"/>
    <n v="0.30198770000000003"/>
    <n v="-1.9021502189999999"/>
  </r>
  <r>
    <s v="2354"/>
    <s v="鴻準"/>
    <x v="43"/>
    <n v="52.5"/>
    <n v="52.2"/>
    <n v="52.2"/>
    <n v="52.3"/>
    <n v="52.2"/>
    <n v="329.50700000000001"/>
    <n v="-905"/>
    <n v="-256.50099999999998"/>
    <n v="-671.42200000000003"/>
    <n v="-408.69299999999998"/>
    <n v="0"/>
    <n v="-214"/>
    <n v="0"/>
    <n v="0"/>
    <n v="0"/>
    <n v="0.172991175"/>
    <n v="-0.47241"/>
    <n v="-0.13389352199999999"/>
    <n v="-0.35115370600000001"/>
    <n v="-0.21333774599999999"/>
  </r>
  <r>
    <s v="2355"/>
    <s v="敬鵬"/>
    <x v="32"/>
    <n v="36.35"/>
    <n v="37.15"/>
    <n v="36.6"/>
    <n v="36.049999999999997"/>
    <n v="36.450000000000003"/>
    <n v="797"/>
    <n v="-1075"/>
    <n v="-1164.0260000000001"/>
    <n v="30"/>
    <n v="796"/>
    <n v="0"/>
    <n v="0"/>
    <n v="0"/>
    <n v="0"/>
    <n v="0"/>
    <n v="0.28970950000000001"/>
    <n v="-0.39936250000000001"/>
    <n v="-0.426033516"/>
    <n v="1.0815E-2"/>
    <n v="0.29014200000000001"/>
  </r>
  <r>
    <s v="2356"/>
    <s v="英業達"/>
    <x v="34"/>
    <n v="42.2"/>
    <n v="42"/>
    <n v="43.2"/>
    <n v="42.65"/>
    <n v="42.5"/>
    <n v="894.42700000000002"/>
    <n v="2865"/>
    <n v="-1475.1"/>
    <n v="-2378.9389999999999"/>
    <n v="-624.25900000000001"/>
    <n v="-181"/>
    <n v="521"/>
    <n v="3"/>
    <n v="618"/>
    <n v="604"/>
    <n v="0.37744819400000001"/>
    <n v="1.2033"/>
    <n v="-0.63724320000000001"/>
    <n v="-1.0146174834999999"/>
    <n v="-0.26531007499999998"/>
  </r>
  <r>
    <s v="2357"/>
    <s v="華碩"/>
    <x v="34"/>
    <n v="360.5"/>
    <n v="353.5"/>
    <n v="357.5"/>
    <n v="357"/>
    <n v="355.5"/>
    <n v="459.54399999999998"/>
    <n v="-741.98"/>
    <n v="48.661000000000001"/>
    <n v="-228.46600000000001"/>
    <n v="-303.51499999999999"/>
    <n v="6.069"/>
    <n v="117.026"/>
    <n v="6.2050000000000001"/>
    <n v="122.42400000000001"/>
    <n v="134.428"/>
    <n v="1.6566561199999998"/>
    <n v="-2.6228992999999998"/>
    <n v="0.17396307499999999"/>
    <n v="-0.8156236200000001"/>
    <n v="-1.0789958249999998"/>
  </r>
  <r>
    <s v="2358"/>
    <s v="廷鑫"/>
    <x v="44"/>
    <n v="11.4"/>
    <n v="11.2"/>
    <n v="11.05"/>
    <n v="11.05"/>
    <n v="11"/>
    <n v="-145"/>
    <n v="-341"/>
    <n v="161"/>
    <n v="170"/>
    <n v="192"/>
    <n v="0"/>
    <n v="0"/>
    <n v="0"/>
    <n v="0"/>
    <n v="0"/>
    <n v="-1.653E-2"/>
    <n v="-3.8191999999999997E-2"/>
    <n v="1.7790500000000001E-2"/>
    <n v="1.8785000000000003E-2"/>
    <n v="2.112E-2"/>
  </r>
  <r>
    <s v="2359"/>
    <s v="所羅門"/>
    <x v="45"/>
    <n v="35.950000000000003"/>
    <n v="36.299999999999997"/>
    <n v="35.950000000000003"/>
    <n v="35.75"/>
    <n v="35.15"/>
    <n v="-161"/>
    <n v="-1571"/>
    <n v="195"/>
    <n v="-21"/>
    <n v="56.01"/>
    <n v="0"/>
    <n v="0"/>
    <n v="0"/>
    <n v="0"/>
    <n v="0"/>
    <n v="-5.7879500000000007E-2"/>
    <n v="-0.57027299999999992"/>
    <n v="7.0102500000000012E-2"/>
    <n v="-7.5075000000000003E-3"/>
    <n v="1.9687514999999999E-2"/>
  </r>
  <r>
    <s v="2360"/>
    <s v="致茂"/>
    <x v="46"/>
    <n v="219.5"/>
    <n v="217.5"/>
    <n v="218.5"/>
    <n v="212.5"/>
    <n v="208.5"/>
    <n v="98.406000000000006"/>
    <n v="-305.54500000000002"/>
    <n v="-124.3"/>
    <n v="-252.489"/>
    <n v="899.56700000000001"/>
    <n v="6.8019999999999996"/>
    <n v="12"/>
    <n v="-1"/>
    <n v="-68"/>
    <n v="-831"/>
    <n v="0.21600117000000002"/>
    <n v="-0.66456037500000009"/>
    <n v="-0.27159549999999999"/>
    <n v="-0.53653912500000001"/>
    <n v="1.8755971950000001"/>
  </r>
  <r>
    <s v="2362"/>
    <s v="藍天"/>
    <x v="34"/>
    <n v="32.549999999999997"/>
    <n v="32.200000000000003"/>
    <n v="32.6"/>
    <n v="32.549999999999997"/>
    <n v="32.200000000000003"/>
    <n v="179.85900000000001"/>
    <n v="-46"/>
    <n v="-26"/>
    <n v="7.8630000000000004"/>
    <n v="-63.069000000000003"/>
    <n v="0"/>
    <n v="0"/>
    <n v="0"/>
    <n v="0"/>
    <n v="0"/>
    <n v="5.8544104499999992E-2"/>
    <n v="-1.4812000000000001E-2"/>
    <n v="-8.4760000000000009E-3"/>
    <n v="2.5594064999999999E-3"/>
    <n v="-2.0308218000000003E-2"/>
  </r>
  <r>
    <s v="2363"/>
    <s v="矽統"/>
    <x v="47"/>
    <n v="53.7"/>
    <n v="52.8"/>
    <n v="49"/>
    <n v="44.15"/>
    <n v="45.1"/>
    <n v="-7787.4"/>
    <n v="-2440.5"/>
    <n v="-6191.6"/>
    <n v="10105.966"/>
    <n v="-6244.415"/>
    <n v="0"/>
    <n v="0"/>
    <n v="0"/>
    <n v="0"/>
    <n v="0"/>
    <n v="-4.1818337999999997"/>
    <n v="-1.288584"/>
    <n v="-3.033884"/>
    <n v="4.4617839890000006"/>
    <n v="-2.816231165"/>
  </r>
  <r>
    <s v="2364"/>
    <s v="倫飛"/>
    <x v="34"/>
    <n v="120"/>
    <n v="121.5"/>
    <n v="122"/>
    <n v="119.5"/>
    <n v="122"/>
    <n v="-191"/>
    <n v="-155"/>
    <n v="26.992999999999999"/>
    <n v="-91.25"/>
    <n v="293"/>
    <n v="0"/>
    <n v="0"/>
    <n v="0"/>
    <n v="0"/>
    <n v="0"/>
    <n v="-0.22919999999999999"/>
    <n v="-0.18832499999999999"/>
    <n v="3.2931459999999996E-2"/>
    <n v="-0.10904374999999999"/>
    <n v="0.35746"/>
  </r>
  <r>
    <s v="2365"/>
    <s v="昆盈"/>
    <x v="31"/>
    <n v="11.85"/>
    <n v="11.6"/>
    <n v="11.6"/>
    <n v="11.5"/>
    <n v="11.45"/>
    <n v="84"/>
    <n v="-22"/>
    <n v="169"/>
    <n v="-191"/>
    <n v="-44"/>
    <n v="0"/>
    <n v="0"/>
    <n v="0"/>
    <n v="0"/>
    <n v="0"/>
    <n v="9.9539999999999993E-3"/>
    <n v="-2.552E-3"/>
    <n v="1.9604E-2"/>
    <n v="-2.1964999999999998E-2"/>
    <n v="-5.0379999999999999E-3"/>
  </r>
  <r>
    <s v="2367"/>
    <s v="燿華"/>
    <x v="32"/>
    <n v="19.25"/>
    <n v="19.05"/>
    <n v="18.600000000000001"/>
    <n v="18.399999999999999"/>
    <n v="18.45"/>
    <n v="1256.5809999999999"/>
    <n v="-207"/>
    <n v="-1348"/>
    <n v="64"/>
    <n v="106"/>
    <n v="0"/>
    <n v="0"/>
    <n v="0"/>
    <n v="0"/>
    <n v="0"/>
    <n v="0.24189184249999998"/>
    <n v="-3.9433500000000003E-2"/>
    <n v="-0.25072800000000001"/>
    <n v="1.1775999999999998E-2"/>
    <n v="1.9556999999999998E-2"/>
  </r>
  <r>
    <s v="2368"/>
    <s v="金像電"/>
    <x v="32"/>
    <n v="197.5"/>
    <n v="200"/>
    <n v="209"/>
    <n v="215"/>
    <n v="220.5"/>
    <n v="-2209.1999999999998"/>
    <n v="-1877.1"/>
    <n v="247.94200000000001"/>
    <n v="1201.2719999999999"/>
    <n v="7522.94"/>
    <n v="1183"/>
    <n v="232"/>
    <n v="743"/>
    <n v="220"/>
    <n v="257"/>
    <n v="-4.3631699999999993"/>
    <n v="-3.7542"/>
    <n v="0.51819878000000008"/>
    <n v="2.5827347999999999"/>
    <n v="16.588082700000001"/>
  </r>
  <r>
    <s v="2369"/>
    <s v="菱生"/>
    <x v="36"/>
    <n v="21.15"/>
    <n v="20.75"/>
    <n v="20.399999999999999"/>
    <n v="20.05"/>
    <n v="20.100000000000001"/>
    <n v="-833"/>
    <n v="1628"/>
    <n v="-2249"/>
    <n v="911"/>
    <n v="-834"/>
    <n v="0"/>
    <n v="0"/>
    <n v="0"/>
    <n v="0"/>
    <n v="0"/>
    <n v="-0.17617949999999996"/>
    <n v="0.33781"/>
    <n v="-0.45879599999999998"/>
    <n v="0.1826555"/>
    <n v="-0.16763400000000001"/>
  </r>
  <r>
    <s v="2371"/>
    <s v="大同"/>
    <x v="13"/>
    <n v="36.950000000000003"/>
    <n v="36.6"/>
    <n v="36.799999999999997"/>
    <n v="36.6"/>
    <n v="35.950000000000003"/>
    <n v="1613"/>
    <n v="-2610"/>
    <n v="-166"/>
    <n v="-929.274"/>
    <n v="-1294"/>
    <n v="1"/>
    <n v="1"/>
    <n v="2"/>
    <n v="-1"/>
    <n v="-1"/>
    <n v="0.59600350000000002"/>
    <n v="-0.95526"/>
    <n v="-6.108799999999999E-2"/>
    <n v="-0.34011428400000004"/>
    <n v="-0.46519300000000002"/>
  </r>
  <r>
    <s v="2373"/>
    <s v="震旦行"/>
    <x v="42"/>
    <n v="73.2"/>
    <n v="73.400000000000006"/>
    <n v="73.900000000000006"/>
    <n v="74"/>
    <n v="73.5"/>
    <n v="12"/>
    <n v="2"/>
    <n v="-1"/>
    <n v="-1"/>
    <n v="0"/>
    <n v="0"/>
    <n v="0"/>
    <n v="0"/>
    <n v="0"/>
    <n v="0"/>
    <n v="8.7840000000000001E-3"/>
    <n v="1.4680000000000001E-3"/>
    <n v="-7.3900000000000007E-4"/>
    <n v="-7.3999999999999999E-4"/>
    <n v="0"/>
  </r>
  <r>
    <s v="2374"/>
    <s v="佳能"/>
    <x v="48"/>
    <n v="23.35"/>
    <n v="23.7"/>
    <n v="23.75"/>
    <n v="23.65"/>
    <n v="23.55"/>
    <n v="-36.950000000000003"/>
    <n v="144"/>
    <n v="-149"/>
    <n v="-441"/>
    <n v="45"/>
    <n v="0"/>
    <n v="0"/>
    <n v="0"/>
    <n v="0"/>
    <n v="0"/>
    <n v="-8.6278250000000022E-3"/>
    <n v="3.4127999999999999E-2"/>
    <n v="-3.5387500000000002E-2"/>
    <n v="-0.1042965"/>
    <n v="1.0597499999999999E-2"/>
  </r>
  <r>
    <s v="2375"/>
    <s v="凱美"/>
    <x v="35"/>
    <n v="65.8"/>
    <n v="66.5"/>
    <n v="65.599999999999994"/>
    <n v="65"/>
    <n v="64.5"/>
    <n v="172"/>
    <n v="269"/>
    <n v="45"/>
    <n v="38"/>
    <n v="-2"/>
    <n v="0"/>
    <n v="0"/>
    <n v="0"/>
    <n v="0"/>
    <n v="0"/>
    <n v="0.113176"/>
    <n v="0.17888499999999999"/>
    <n v="2.9519999999999994E-2"/>
    <n v="2.47E-2"/>
    <n v="-1.2899999999999999E-3"/>
  </r>
  <r>
    <s v="2376"/>
    <s v="技嘉"/>
    <x v="37"/>
    <n v="220"/>
    <n v="220.5"/>
    <n v="224.5"/>
    <n v="231"/>
    <n v="230.5"/>
    <n v="-2450.13"/>
    <n v="623.61900000000003"/>
    <n v="-1728.654"/>
    <n v="-405.58"/>
    <n v="-478.84300000000002"/>
    <n v="-2104"/>
    <n v="-861"/>
    <n v="-1058"/>
    <n v="-7"/>
    <n v="-489"/>
    <n v="-5.3902859999999997"/>
    <n v="1.3750798950000001"/>
    <n v="-3.8808282299999997"/>
    <n v="-0.93688979999999999"/>
    <n v="-1.103733115"/>
  </r>
  <r>
    <s v="2377"/>
    <s v="微星"/>
    <x v="37"/>
    <n v="172.5"/>
    <n v="171"/>
    <n v="173"/>
    <n v="172"/>
    <n v="174.5"/>
    <n v="672.70699999999999"/>
    <n v="-208.2"/>
    <n v="668.548"/>
    <n v="4.55"/>
    <n v="1028.982"/>
    <n v="-48.935000000000002"/>
    <n v="99.304000000000002"/>
    <n v="-33.738999999999997"/>
    <n v="102.17400000000001"/>
    <n v="111.843"/>
    <n v="1.1604195750000001"/>
    <n v="-0.35602199999999995"/>
    <n v="1.1565880399999999"/>
    <n v="7.8259999999999996E-3"/>
    <n v="1.7955735900000001"/>
  </r>
  <r>
    <s v="2379"/>
    <s v="瑞昱"/>
    <x v="47"/>
    <n v="410.5"/>
    <n v="406"/>
    <n v="415"/>
    <n v="412.5"/>
    <n v="407.5"/>
    <n v="361.94900000000001"/>
    <n v="144.482"/>
    <n v="1662.085"/>
    <n v="-275.07799999999997"/>
    <n v="-295.548"/>
    <n v="-37.515000000000001"/>
    <n v="-45.576000000000001"/>
    <n v="-144.715"/>
    <n v="-74.715999999999994"/>
    <n v="31.093"/>
    <n v="1.4858006450000001"/>
    <n v="0.58659692000000008"/>
    <n v="6.8976527500000007"/>
    <n v="-1.1346967499999998"/>
    <n v="-1.2043580999999999"/>
  </r>
  <r>
    <s v="2380"/>
    <s v="虹光"/>
    <x v="31"/>
    <n v="9.5"/>
    <n v="9.6"/>
    <n v="9.4600000000000009"/>
    <n v="9.3699999999999992"/>
    <n v="9.3699999999999992"/>
    <n v="170"/>
    <n v="0"/>
    <n v="-2"/>
    <n v="-26"/>
    <n v="-11"/>
    <n v="0"/>
    <n v="0"/>
    <n v="0"/>
    <n v="0"/>
    <n v="0"/>
    <n v="1.6150000000000001E-2"/>
    <n v="0"/>
    <n v="-1.8920000000000002E-4"/>
    <n v="-2.4361999999999999E-3"/>
    <n v="-1.0306999999999998E-3"/>
  </r>
  <r>
    <s v="2382"/>
    <s v="廣達"/>
    <x v="34"/>
    <n v="205.5"/>
    <n v="204"/>
    <n v="215"/>
    <n v="219"/>
    <n v="213.5"/>
    <n v="2132.2539999999999"/>
    <n v="1428.9449999999999"/>
    <n v="8513.9969999999994"/>
    <n v="1940.34"/>
    <n v="-4375.4340000000002"/>
    <n v="-2239.085"/>
    <n v="-1984.0840000000001"/>
    <n v="-527"/>
    <n v="-193"/>
    <n v="-481"/>
    <n v="4.3817819699999996"/>
    <n v="2.9150477999999995"/>
    <n v="18.305093549999999"/>
    <n v="4.2493445999999997"/>
    <n v="-9.3415515899999999"/>
  </r>
  <r>
    <s v="2383"/>
    <s v="台光電"/>
    <x v="19"/>
    <n v="400.5"/>
    <n v="399.5"/>
    <n v="404"/>
    <n v="413.5"/>
    <n v="417"/>
    <n v="-90.454999999999998"/>
    <n v="-686.98900000000003"/>
    <n v="-24.231000000000002"/>
    <n v="721.87199999999996"/>
    <n v="762.73699999999997"/>
    <n v="100"/>
    <n v="185"/>
    <n v="19"/>
    <n v="-13"/>
    <n v="-11"/>
    <n v="-0.36227227500000003"/>
    <n v="-2.7445210549999999"/>
    <n v="-9.7893240000000006E-2"/>
    <n v="2.98494072"/>
    <n v="3.1806132899999997"/>
  </r>
  <r>
    <s v="2385"/>
    <s v="群光"/>
    <x v="45"/>
    <n v="136"/>
    <n v="140.5"/>
    <n v="142"/>
    <n v="146"/>
    <n v="146"/>
    <n v="2735"/>
    <n v="1786.5889999999999"/>
    <n v="-98.081000000000003"/>
    <n v="164.80600000000001"/>
    <n v="720"/>
    <n v="-642.05200000000002"/>
    <n v="745.70399999999995"/>
    <n v="596.54100000000005"/>
    <n v="653.77"/>
    <n v="372.27"/>
    <n v="3.7195999999999998"/>
    <n v="2.5101575449999998"/>
    <n v="-0.13927502"/>
    <n v="0.24061676000000004"/>
    <n v="1.0511999999999999"/>
  </r>
  <r>
    <s v="2387"/>
    <s v="精元"/>
    <x v="8"/>
    <n v="50.2"/>
    <n v="49.8"/>
    <n v="50.2"/>
    <n v="50"/>
    <n v="53.7"/>
    <n v="617"/>
    <n v="-111"/>
    <n v="137"/>
    <n v="42.543999999999997"/>
    <n v="2120"/>
    <n v="0"/>
    <n v="0"/>
    <n v="0"/>
    <n v="0"/>
    <n v="0"/>
    <n v="0.30973400000000001"/>
    <n v="-5.5277999999999994E-2"/>
    <n v="6.8774000000000002E-2"/>
    <n v="2.1271999999999999E-2"/>
    <n v="1.1384399999999999"/>
  </r>
  <r>
    <s v="2388"/>
    <s v="威盛"/>
    <x v="47"/>
    <n v="135"/>
    <n v="133.5"/>
    <n v="129"/>
    <n v="129"/>
    <n v="126"/>
    <n v="-2234.4670000000001"/>
    <n v="-3651.38"/>
    <n v="-963.93499999999995"/>
    <n v="-2031.99"/>
    <n v="-3550.85"/>
    <n v="-236"/>
    <n v="-850"/>
    <n v="-38"/>
    <n v="-950"/>
    <n v="0"/>
    <n v="-3.0165304500000003"/>
    <n v="-4.8745923000000007"/>
    <n v="-1.24347615"/>
    <n v="-2.6212670999999999"/>
    <n v="-4.4740709999999995"/>
  </r>
  <r>
    <s v="2390"/>
    <s v="云辰"/>
    <x v="49"/>
    <n v="15.95"/>
    <n v="15.8"/>
    <n v="15.7"/>
    <n v="15.3"/>
    <n v="15"/>
    <n v="883"/>
    <n v="-360"/>
    <n v="195"/>
    <n v="-1518"/>
    <n v="737"/>
    <n v="0"/>
    <n v="0"/>
    <n v="0"/>
    <n v="0"/>
    <n v="0"/>
    <n v="0.14083849999999998"/>
    <n v="-5.688E-2"/>
    <n v="3.0615E-2"/>
    <n v="-0.23225400000000002"/>
    <n v="0.11055"/>
  </r>
  <r>
    <s v="2392"/>
    <s v="正崴"/>
    <x v="17"/>
    <n v="39.1"/>
    <n v="39"/>
    <n v="39.65"/>
    <n v="39.1"/>
    <n v="39.15"/>
    <n v="-148"/>
    <n v="-259"/>
    <n v="179.047"/>
    <n v="-539"/>
    <n v="-325"/>
    <n v="0"/>
    <n v="0"/>
    <n v="0"/>
    <n v="0"/>
    <n v="0"/>
    <n v="-5.7868000000000003E-2"/>
    <n v="-0.10101"/>
    <n v="7.0992135499999998E-2"/>
    <n v="-0.21074900000000002"/>
    <n v="-0.1272375"/>
  </r>
  <r>
    <s v="2393"/>
    <s v="億光"/>
    <x v="29"/>
    <n v="45.55"/>
    <n v="45.05"/>
    <n v="45.6"/>
    <n v="45.4"/>
    <n v="45.15"/>
    <n v="-19"/>
    <n v="-378.45400000000001"/>
    <n v="131"/>
    <n v="-294"/>
    <n v="-262"/>
    <n v="0"/>
    <n v="0"/>
    <n v="0"/>
    <n v="0"/>
    <n v="0"/>
    <n v="-8.654499999999999E-3"/>
    <n v="-0.17049352700000001"/>
    <n v="5.9736000000000004E-2"/>
    <n v="-0.13347600000000001"/>
    <n v="-0.118293"/>
  </r>
  <r>
    <s v="2395"/>
    <s v="研華"/>
    <x v="50"/>
    <n v="345"/>
    <n v="344.5"/>
    <n v="345"/>
    <n v="341.5"/>
    <n v="340"/>
    <n v="-77.561000000000007"/>
    <n v="-97.418000000000006"/>
    <n v="-32.061999999999998"/>
    <n v="-55.308999999999997"/>
    <n v="-330.31200000000001"/>
    <n v="-1"/>
    <n v="3"/>
    <n v="-3"/>
    <n v="0"/>
    <n v="0"/>
    <n v="-0.26758545"/>
    <n v="-0.33560501000000004"/>
    <n v="-0.1106139"/>
    <n v="-0.18888023499999998"/>
    <n v="-1.1230608"/>
  </r>
  <r>
    <s v="2397"/>
    <s v="友通"/>
    <x v="37"/>
    <n v="62.5"/>
    <n v="62.5"/>
    <n v="62.9"/>
    <n v="62.5"/>
    <n v="63"/>
    <n v="3"/>
    <n v="-2"/>
    <n v="-3"/>
    <n v="-4"/>
    <n v="-2"/>
    <n v="0"/>
    <n v="0"/>
    <n v="0"/>
    <n v="0"/>
    <n v="0"/>
    <n v="1.8749999999999999E-3"/>
    <n v="-1.25E-3"/>
    <n v="-1.8869999999999998E-3"/>
    <n v="-2.5000000000000001E-3"/>
    <n v="-1.2600000000000001E-3"/>
  </r>
  <r>
    <s v="2399"/>
    <s v="映泰"/>
    <x v="37"/>
    <n v="24.5"/>
    <n v="24.35"/>
    <n v="24.15"/>
    <n v="24.1"/>
    <n v="23.55"/>
    <n v="452"/>
    <n v="510"/>
    <n v="-74"/>
    <n v="-1227.1289999999999"/>
    <n v="-403"/>
    <n v="0"/>
    <n v="0"/>
    <n v="0"/>
    <n v="0"/>
    <n v="0"/>
    <n v="0.11074000000000001"/>
    <n v="0.124185"/>
    <n v="-1.7870999999999998E-2"/>
    <n v="-0.29573808899999998"/>
    <n v="-9.4906499999999991E-2"/>
  </r>
  <r>
    <s v="2401"/>
    <s v="凌陽"/>
    <x v="47"/>
    <n v="32.549999999999997"/>
    <n v="33.049999999999997"/>
    <n v="32.15"/>
    <n v="31.85"/>
    <n v="31.1"/>
    <n v="5328"/>
    <n v="-390.995"/>
    <n v="-894"/>
    <n v="-260.01600000000002"/>
    <n v="-1027"/>
    <n v="0"/>
    <n v="0"/>
    <n v="0"/>
    <n v="0"/>
    <n v="0"/>
    <n v="1.734264"/>
    <n v="-0.12922384749999999"/>
    <n v="-0.28742099999999998"/>
    <n v="-8.2815096000000019E-2"/>
    <n v="-0.31939699999999999"/>
  </r>
  <r>
    <s v="2402"/>
    <s v="毅嘉"/>
    <x v="8"/>
    <n v="33.25"/>
    <n v="32.950000000000003"/>
    <n v="32.75"/>
    <n v="32.4"/>
    <n v="32.5"/>
    <n v="589"/>
    <n v="-982"/>
    <n v="-1104.009"/>
    <n v="45"/>
    <n v="-305"/>
    <n v="0"/>
    <n v="0"/>
    <n v="0"/>
    <n v="0"/>
    <n v="0"/>
    <n v="0.1958425"/>
    <n v="-0.323569"/>
    <n v="-0.36156294750000001"/>
    <n v="1.4579999999999999E-2"/>
    <n v="-9.9125000000000005E-2"/>
  </r>
  <r>
    <s v="2404"/>
    <s v="漢唐"/>
    <x v="46"/>
    <n v="249"/>
    <n v="247"/>
    <n v="243"/>
    <n v="244.5"/>
    <n v="246"/>
    <n v="242"/>
    <n v="0.3"/>
    <n v="82.06"/>
    <n v="320.02800000000002"/>
    <n v="252"/>
    <n v="16"/>
    <n v="-2"/>
    <n v="-16"/>
    <n v="34"/>
    <n v="1"/>
    <n v="0.60258"/>
    <n v="7.4099999999999991E-4"/>
    <n v="0.19940580000000002"/>
    <n v="0.78246846000000003"/>
    <n v="0.61992000000000003"/>
  </r>
  <r>
    <s v="2405"/>
    <s v="輔信"/>
    <x v="37"/>
    <n v="16.149999999999999"/>
    <n v="16.350000000000001"/>
    <n v="16"/>
    <n v="15.65"/>
    <n v="15.2"/>
    <n v="1061"/>
    <n v="535"/>
    <n v="-138"/>
    <n v="-1472"/>
    <n v="-1348.9"/>
    <n v="0"/>
    <n v="0"/>
    <n v="0"/>
    <n v="0"/>
    <n v="0"/>
    <n v="0.17135149999999999"/>
    <n v="8.7472499999999995E-2"/>
    <n v="-2.2079999999999999E-2"/>
    <n v="-0.23036799999999999"/>
    <n v="-0.20503279999999999"/>
  </r>
  <r>
    <s v="2406"/>
    <s v="國碩"/>
    <x v="51"/>
    <n v="16.05"/>
    <n v="16.100000000000001"/>
    <n v="16"/>
    <n v="15.7"/>
    <n v="15.6"/>
    <n v="-78"/>
    <n v="145"/>
    <n v="-205.9"/>
    <n v="-248"/>
    <n v="-71"/>
    <n v="0"/>
    <n v="0"/>
    <n v="0"/>
    <n v="0"/>
    <n v="0"/>
    <n v="-1.2519000000000001E-2"/>
    <n v="2.3345000000000001E-2"/>
    <n v="-3.2944000000000001E-2"/>
    <n v="-3.8935999999999998E-2"/>
    <n v="-1.1075999999999999E-2"/>
  </r>
  <r>
    <s v="2408"/>
    <s v="南亞科"/>
    <x v="52"/>
    <n v="65.400000000000006"/>
    <n v="65.900000000000006"/>
    <n v="65.400000000000006"/>
    <n v="64.599999999999994"/>
    <n v="63.7"/>
    <n v="-2491"/>
    <n v="-1671.662"/>
    <n v="-420.12200000000001"/>
    <n v="-2463"/>
    <n v="-2729.0450000000001"/>
    <n v="-2987.7159999999999"/>
    <n v="-871"/>
    <n v="-625"/>
    <n v="-1"/>
    <n v="-91"/>
    <n v="-1.6291140000000002"/>
    <n v="-1.1016252580000001"/>
    <n v="-0.27475978800000006"/>
    <n v="-1.5910979999999999"/>
    <n v="-1.7384016650000003"/>
  </r>
  <r>
    <s v="2409"/>
    <s v="友達"/>
    <x v="53"/>
    <n v="16.3"/>
    <n v="15.95"/>
    <n v="15.9"/>
    <n v="16"/>
    <n v="15.8"/>
    <n v="5566.0320000000002"/>
    <n v="-5236.55"/>
    <n v="797"/>
    <n v="1901.828"/>
    <n v="-3005.1750000000002"/>
    <n v="-655"/>
    <n v="0"/>
    <n v="0"/>
    <n v="0"/>
    <n v="-226"/>
    <n v="0.90726321600000015"/>
    <n v="-0.83522972500000003"/>
    <n v="0.126723"/>
    <n v="0.30429247999999998"/>
    <n v="-0.47481765000000009"/>
  </r>
  <r>
    <s v="2412"/>
    <s v="中華電"/>
    <x v="54"/>
    <n v="117.5"/>
    <n v="118"/>
    <n v="118.5"/>
    <n v="117.5"/>
    <n v="117"/>
    <n v="1086.259"/>
    <n v="704"/>
    <n v="776.18499999999995"/>
    <n v="-635.70299999999997"/>
    <n v="-1474.78"/>
    <n v="7.4999999999999997E-2"/>
    <n v="4"/>
    <n v="-9"/>
    <n v="-6.6159999999999997"/>
    <n v="5"/>
    <n v="1.276354325"/>
    <n v="0.83072000000000001"/>
    <n v="0.91977922499999998"/>
    <n v="-0.74695102499999999"/>
    <n v="-1.7254926000000002"/>
  </r>
  <r>
    <s v="2413"/>
    <s v="環科"/>
    <x v="12"/>
    <n v="25.85"/>
    <n v="26.15"/>
    <n v="26.3"/>
    <n v="26.25"/>
    <n v="26"/>
    <n v="-47"/>
    <n v="94"/>
    <n v="-34"/>
    <n v="26"/>
    <n v="-38"/>
    <n v="0"/>
    <n v="0"/>
    <n v="0"/>
    <n v="0"/>
    <n v="0"/>
    <n v="-1.2149500000000001E-2"/>
    <n v="2.4580999999999999E-2"/>
    <n v="-8.9420000000000003E-3"/>
    <n v="6.8250000000000003E-3"/>
    <n v="-9.8799999999999999E-3"/>
  </r>
  <r>
    <s v="2414"/>
    <s v="精技"/>
    <x v="42"/>
    <n v="32.700000000000003"/>
    <n v="32.950000000000003"/>
    <n v="32.9"/>
    <n v="33"/>
    <n v="33.1"/>
    <n v="1"/>
    <n v="-4"/>
    <n v="-24"/>
    <n v="3"/>
    <n v="-1"/>
    <n v="0"/>
    <n v="0"/>
    <n v="0"/>
    <n v="0"/>
    <n v="0"/>
    <n v="3.2700000000000003E-4"/>
    <n v="-1.3180000000000002E-3"/>
    <n v="-7.8959999999999985E-3"/>
    <n v="9.8999999999999999E-4"/>
    <n v="-3.3100000000000002E-4"/>
  </r>
  <r>
    <s v="2415"/>
    <s v="錩新"/>
    <x v="18"/>
    <n v="28.1"/>
    <n v="28.7"/>
    <n v="29.85"/>
    <n v="31"/>
    <n v="30"/>
    <n v="-62"/>
    <n v="15"/>
    <n v="120"/>
    <n v="164.988"/>
    <n v="78"/>
    <n v="0"/>
    <n v="0"/>
    <n v="0"/>
    <n v="0"/>
    <n v="0"/>
    <n v="-1.7422E-2"/>
    <n v="4.3049999999999998E-3"/>
    <n v="3.5819999999999998E-2"/>
    <n v="5.1146279999999995E-2"/>
    <n v="2.3400000000000001E-2"/>
  </r>
  <r>
    <s v="2417"/>
    <s v="圓剛"/>
    <x v="55"/>
    <n v="33.549999999999997"/>
    <n v="33.5"/>
    <n v="33.35"/>
    <n v="32.6"/>
    <n v="33.25"/>
    <n v="-250.98599999999999"/>
    <n v="-490"/>
    <n v="-22"/>
    <n v="530.971"/>
    <n v="-746"/>
    <n v="0"/>
    <n v="0"/>
    <n v="0"/>
    <n v="0"/>
    <n v="0"/>
    <n v="-8.4205802999999996E-2"/>
    <n v="-0.16414999999999999"/>
    <n v="-7.3370000000000006E-3"/>
    <n v="0.17309654600000002"/>
    <n v="-0.24804499999999999"/>
  </r>
  <r>
    <s v="2419"/>
    <s v="仲琦"/>
    <x v="33"/>
    <n v="30.45"/>
    <n v="30"/>
    <n v="30.5"/>
    <n v="29.6"/>
    <n v="28.9"/>
    <n v="-65"/>
    <n v="58"/>
    <n v="335"/>
    <n v="-1062"/>
    <n v="-247"/>
    <n v="0"/>
    <n v="0"/>
    <n v="0"/>
    <n v="0"/>
    <n v="0"/>
    <n v="-1.9792500000000001E-2"/>
    <n v="1.7399999999999999E-2"/>
    <n v="0.102175"/>
    <n v="-0.31435200000000002"/>
    <n v="-7.1382999999999988E-2"/>
  </r>
  <r>
    <s v="2420"/>
    <s v="新巨"/>
    <x v="12"/>
    <n v="46.6"/>
    <n v="46.95"/>
    <n v="47.35"/>
    <n v="47.5"/>
    <n v="47.1"/>
    <n v="-20"/>
    <n v="3"/>
    <n v="79"/>
    <n v="170.995"/>
    <n v="75"/>
    <n v="0"/>
    <n v="0"/>
    <n v="0"/>
    <n v="0"/>
    <n v="0"/>
    <n v="-9.3200000000000002E-3"/>
    <n v="1.4085000000000002E-3"/>
    <n v="3.7406500000000002E-2"/>
    <n v="8.1222624999999993E-2"/>
    <n v="3.5325000000000002E-2"/>
  </r>
  <r>
    <s v="2421"/>
    <s v="建準"/>
    <x v="12"/>
    <n v="99.7"/>
    <n v="97.5"/>
    <n v="98.9"/>
    <n v="99.6"/>
    <n v="95.2"/>
    <n v="-2007.2"/>
    <n v="-1828"/>
    <n v="-1124.442"/>
    <n v="-1072.6479999999999"/>
    <n v="-535"/>
    <n v="20"/>
    <n v="0"/>
    <n v="0"/>
    <n v="0"/>
    <n v="0"/>
    <n v="-2.0011784000000001"/>
    <n v="-1.7823"/>
    <n v="-1.112073138"/>
    <n v="-1.0683574079999998"/>
    <n v="-0.50931999999999999"/>
  </r>
  <r>
    <s v="2423"/>
    <s v="固緯"/>
    <x v="46"/>
    <n v="35.35"/>
    <n v="35.200000000000003"/>
    <n v="35"/>
    <n v="35.549999999999997"/>
    <n v="35.1"/>
    <n v="74"/>
    <n v="-24"/>
    <n v="-2"/>
    <n v="138.97499999999999"/>
    <n v="-57"/>
    <n v="0"/>
    <n v="0"/>
    <n v="0"/>
    <n v="0"/>
    <n v="0"/>
    <n v="2.6159000000000002E-2"/>
    <n v="-8.4480000000000006E-3"/>
    <n v="-6.9999999999999999E-4"/>
    <n v="4.9405612499999994E-2"/>
    <n v="-2.0007E-2"/>
  </r>
  <r>
    <s v="2424"/>
    <s v="隴華"/>
    <x v="55"/>
    <n v="33.799999999999997"/>
    <n v="33.25"/>
    <n v="32.65"/>
    <n v="31.9"/>
    <n v="31.3"/>
    <n v="0"/>
    <n v="-1"/>
    <n v="2"/>
    <n v="-1"/>
    <n v="-4"/>
    <n v="0"/>
    <n v="0"/>
    <n v="0"/>
    <n v="0"/>
    <n v="0"/>
    <n v="0"/>
    <n v="-3.325E-4"/>
    <n v="6.5299999999999993E-4"/>
    <n v="-3.19E-4"/>
    <n v="-1.2520000000000001E-3"/>
  </r>
  <r>
    <s v="2425"/>
    <s v="承啟"/>
    <x v="37"/>
    <n v="45"/>
    <n v="44.4"/>
    <n v="44.75"/>
    <n v="45.45"/>
    <n v="45.5"/>
    <n v="-9"/>
    <n v="453"/>
    <n v="-137"/>
    <n v="-170.02199999999999"/>
    <n v="-129"/>
    <n v="0"/>
    <n v="0"/>
    <n v="0"/>
    <n v="0"/>
    <n v="0"/>
    <n v="-4.0499999999999998E-3"/>
    <n v="0.20113200000000001"/>
    <n v="-6.1307500000000001E-2"/>
    <n v="-7.7274998999999997E-2"/>
    <n v="-5.8694999999999997E-2"/>
  </r>
  <r>
    <s v="2426"/>
    <s v="鼎元"/>
    <x v="29"/>
    <n v="18.149999999999999"/>
    <n v="18.3"/>
    <n v="18.2"/>
    <n v="18"/>
    <n v="18"/>
    <n v="152"/>
    <n v="216"/>
    <n v="-48"/>
    <n v="-232"/>
    <n v="-83"/>
    <n v="0"/>
    <n v="0"/>
    <n v="0"/>
    <n v="0"/>
    <n v="0"/>
    <n v="2.7587999999999998E-2"/>
    <n v="3.9528000000000001E-2"/>
    <n v="-8.735999999999999E-3"/>
    <n v="-4.1759999999999999E-2"/>
    <n v="-1.494E-2"/>
  </r>
  <r>
    <s v="2427"/>
    <s v="三商電"/>
    <x v="56"/>
    <n v="29.2"/>
    <n v="29.45"/>
    <n v="29.45"/>
    <n v="26.8"/>
    <n v="27"/>
    <n v="-527"/>
    <n v="659"/>
    <n v="135"/>
    <n v="-3235"/>
    <n v="-49"/>
    <n v="0"/>
    <n v="0"/>
    <n v="0"/>
    <n v="0"/>
    <n v="0"/>
    <n v="-0.15388399999999999"/>
    <n v="0.19407549999999998"/>
    <n v="3.9757500000000001E-2"/>
    <n v="-0.86697999999999997"/>
    <n v="-1.323E-2"/>
  </r>
  <r>
    <s v="2428"/>
    <s v="興勤"/>
    <x v="35"/>
    <n v="143"/>
    <n v="144"/>
    <n v="143.5"/>
    <n v="143"/>
    <n v="141"/>
    <n v="43"/>
    <n v="28"/>
    <n v="-4"/>
    <n v="-59.345999999999997"/>
    <n v="-48"/>
    <n v="0"/>
    <n v="0"/>
    <n v="0"/>
    <n v="0"/>
    <n v="0"/>
    <n v="6.1490000000000003E-2"/>
    <n v="4.0320000000000002E-2"/>
    <n v="-5.7400000000000003E-3"/>
    <n v="-8.4864779999999987E-2"/>
    <n v="-6.7680000000000004E-2"/>
  </r>
  <r>
    <s v="2429"/>
    <s v="銘旺科"/>
    <x v="18"/>
    <n v="18.600000000000001"/>
    <n v="18.5"/>
    <n v="18.399999999999999"/>
    <n v="18.3"/>
    <n v="18.149999999999999"/>
    <n v="-4"/>
    <n v="5"/>
    <n v="-2.0190000000000001"/>
    <n v="0"/>
    <n v="-1"/>
    <n v="0"/>
    <n v="0"/>
    <n v="0"/>
    <n v="0"/>
    <n v="0"/>
    <n v="-7.4400000000000009E-4"/>
    <n v="9.2500000000000004E-4"/>
    <n v="-3.7149599999999997E-4"/>
    <n v="0"/>
    <n v="-1.8149999999999999E-4"/>
  </r>
  <r>
    <s v="2430"/>
    <s v="燦坤"/>
    <x v="42"/>
    <n v="38.549999999999997"/>
    <n v="38.65"/>
    <n v="38.75"/>
    <n v="38.5"/>
    <n v="38.700000000000003"/>
    <n v="-9"/>
    <n v="3"/>
    <n v="6"/>
    <n v="-29"/>
    <n v="-1"/>
    <n v="0"/>
    <n v="0"/>
    <n v="0"/>
    <n v="0"/>
    <n v="0"/>
    <n v="-3.4694999999999999E-3"/>
    <n v="1.1594999999999999E-3"/>
    <n v="2.3249999999999998E-3"/>
    <n v="-1.1165E-2"/>
    <n v="-3.8700000000000003E-4"/>
  </r>
  <r>
    <s v="2431"/>
    <s v="聯昌"/>
    <x v="57"/>
    <n v="10.95"/>
    <n v="11"/>
    <n v="10.9"/>
    <n v="11"/>
    <n v="11"/>
    <n v="-13"/>
    <n v="-19"/>
    <n v="-9"/>
    <n v="-16"/>
    <n v="-13"/>
    <n v="0"/>
    <n v="0"/>
    <n v="0"/>
    <n v="0"/>
    <n v="0"/>
    <n v="-1.4234999999999999E-3"/>
    <n v="-2.0899999999999998E-3"/>
    <n v="-9.810000000000001E-4"/>
    <n v="-1.7600000000000001E-3"/>
    <n v="-1.4300000000000001E-3"/>
  </r>
  <r>
    <s v="2433"/>
    <s v="互盛電"/>
    <x v="56"/>
    <n v="51.4"/>
    <n v="51.6"/>
    <n v="51.7"/>
    <n v="51.5"/>
    <n v="51.3"/>
    <n v="1.01"/>
    <n v="2"/>
    <n v="-1"/>
    <n v="-2.1000000000000001E-2"/>
    <n v="4"/>
    <n v="0"/>
    <n v="0"/>
    <n v="0"/>
    <n v="0"/>
    <n v="0"/>
    <n v="5.1913999999999997E-4"/>
    <n v="1.0319999999999999E-3"/>
    <n v="-5.1699999999999999E-4"/>
    <n v="-1.0815000000000001E-5"/>
    <n v="2.052E-3"/>
  </r>
  <r>
    <s v="2434"/>
    <s v="統懋"/>
    <x v="29"/>
    <n v="32.1"/>
    <n v="31.65"/>
    <n v="31.75"/>
    <n v="31.8"/>
    <n v="31.8"/>
    <n v="-1"/>
    <n v="2"/>
    <n v="1"/>
    <n v="-2"/>
    <n v="3"/>
    <n v="0"/>
    <n v="0"/>
    <n v="0"/>
    <n v="0"/>
    <n v="0"/>
    <n v="-3.21E-4"/>
    <n v="6.3299999999999999E-4"/>
    <n v="3.1750000000000002E-4"/>
    <n v="-6.3600000000000006E-4"/>
    <n v="9.540000000000001E-4"/>
  </r>
  <r>
    <s v="2436"/>
    <s v="偉詮電"/>
    <x v="47"/>
    <n v="67.7"/>
    <n v="66.900000000000006"/>
    <n v="66.599999999999994"/>
    <n v="65.400000000000006"/>
    <n v="63.6"/>
    <n v="-89"/>
    <n v="-437"/>
    <n v="37"/>
    <n v="-292.84500000000003"/>
    <n v="-8.0960000000000001"/>
    <n v="0"/>
    <n v="0"/>
    <n v="0"/>
    <n v="-179"/>
    <n v="0"/>
    <n v="-6.0253000000000001E-2"/>
    <n v="-0.29235300000000003"/>
    <n v="2.4641999999999997E-2"/>
    <n v="-0.19152063000000003"/>
    <n v="-5.1490560000000008E-3"/>
  </r>
  <r>
    <s v="2438"/>
    <s v="翔耀"/>
    <x v="29"/>
    <n v="23.1"/>
    <n v="23.1"/>
    <n v="22.9"/>
    <n v="23.35"/>
    <n v="23"/>
    <n v="4"/>
    <n v="-1"/>
    <n v="-2"/>
    <n v="-7"/>
    <n v="-65"/>
    <n v="0"/>
    <n v="0"/>
    <n v="0"/>
    <n v="0"/>
    <n v="0"/>
    <n v="9.2400000000000002E-4"/>
    <n v="-2.31E-4"/>
    <n v="-4.5799999999999997E-4"/>
    <n v="-1.6345000000000001E-3"/>
    <n v="-1.495E-2"/>
  </r>
  <r>
    <s v="2439"/>
    <s v="美律"/>
    <x v="8"/>
    <n v="98.7"/>
    <n v="100"/>
    <n v="101"/>
    <n v="101.5"/>
    <n v="103"/>
    <n v="2830.1089999999999"/>
    <n v="1891.3610000000001"/>
    <n v="1172.529"/>
    <n v="895.55399999999997"/>
    <n v="158.6"/>
    <n v="-2.4239999999999999"/>
    <n v="-16.395"/>
    <n v="7.7210000000000001"/>
    <n v="-14.753"/>
    <n v="-0.59"/>
    <n v="2.7933175829999999"/>
    <n v="1.8913610000000001"/>
    <n v="1.1842542899999999"/>
    <n v="0.90898730999999999"/>
    <n v="0.163358"/>
  </r>
  <r>
    <s v="2440"/>
    <s v="太空梭"/>
    <x v="17"/>
    <n v="12.55"/>
    <n v="12.5"/>
    <n v="12.6"/>
    <n v="12.45"/>
    <n v="12.35"/>
    <n v="24"/>
    <n v="17"/>
    <n v="32"/>
    <n v="1"/>
    <n v="-3"/>
    <n v="0"/>
    <n v="0"/>
    <n v="0"/>
    <n v="0"/>
    <n v="0"/>
    <n v="3.0120000000000004E-3"/>
    <n v="2.1250000000000002E-3"/>
    <n v="4.032E-3"/>
    <n v="1.2449999999999999E-4"/>
    <n v="-3.7049999999999995E-4"/>
  </r>
  <r>
    <s v="2441"/>
    <s v="超豐"/>
    <x v="36"/>
    <n v="58"/>
    <n v="58.3"/>
    <n v="58.5"/>
    <n v="58.3"/>
    <n v="57.5"/>
    <n v="58"/>
    <n v="-111"/>
    <n v="37"/>
    <n v="26.492000000000001"/>
    <n v="-85"/>
    <n v="-2.794"/>
    <n v="-14.375"/>
    <n v="-6.4740000000000002"/>
    <n v="-29.632999999999999"/>
    <n v="-3.669"/>
    <n v="3.3640000000000003E-2"/>
    <n v="-6.4712999999999993E-2"/>
    <n v="2.1645000000000001E-2"/>
    <n v="1.5444836E-2"/>
    <n v="-4.8875000000000002E-2"/>
  </r>
  <r>
    <s v="2442"/>
    <s v="新美齊"/>
    <x v="44"/>
    <n v="19.3"/>
    <n v="19.350000000000001"/>
    <n v="19.7"/>
    <n v="19.600000000000001"/>
    <n v="19.5"/>
    <n v="-325"/>
    <n v="-111"/>
    <n v="231"/>
    <n v="-364.161"/>
    <n v="-25"/>
    <n v="0"/>
    <n v="0"/>
    <n v="0"/>
    <n v="0"/>
    <n v="0"/>
    <n v="-6.2725000000000003E-2"/>
    <n v="-2.1478500000000005E-2"/>
    <n v="4.5506999999999999E-2"/>
    <n v="-7.1375556000000007E-2"/>
    <n v="-4.875E-3"/>
  </r>
  <r>
    <s v="2443"/>
    <s v="昶虹"/>
    <x v="45"/>
    <n v="2.96"/>
    <n v="2.95"/>
    <n v="2.94"/>
    <n v="2.93"/>
    <n v="2.92"/>
    <n v="0"/>
    <n v="11"/>
    <n v="11"/>
    <n v="6"/>
    <n v="53"/>
    <n v="0"/>
    <n v="0"/>
    <n v="0"/>
    <n v="0"/>
    <n v="0"/>
    <n v="0"/>
    <n v="3.2450000000000003E-4"/>
    <n v="3.2339999999999995E-4"/>
    <n v="1.7580000000000002E-4"/>
    <n v="1.5475999999999999E-3"/>
  </r>
  <r>
    <s v="2444"/>
    <s v="兆勁"/>
    <x v="38"/>
    <n v="13"/>
    <n v="12.9"/>
    <n v="13"/>
    <n v="13.4"/>
    <n v="13.2"/>
    <n v="104"/>
    <n v="61"/>
    <n v="27"/>
    <n v="167"/>
    <n v="30"/>
    <n v="0"/>
    <n v="0"/>
    <n v="0"/>
    <n v="0"/>
    <n v="0"/>
    <n v="1.3520000000000001E-2"/>
    <n v="7.8689999999999993E-3"/>
    <n v="3.5100000000000001E-3"/>
    <n v="2.2378000000000002E-2"/>
    <n v="3.96E-3"/>
  </r>
  <r>
    <s v="2449"/>
    <s v="京元電子"/>
    <x v="36"/>
    <n v="83.4"/>
    <n v="82.7"/>
    <n v="83.3"/>
    <n v="83.8"/>
    <n v="81.900000000000006"/>
    <n v="4127.6000000000004"/>
    <n v="-2017"/>
    <n v="1964.566"/>
    <n v="-455.142"/>
    <n v="-1404.9079999999999"/>
    <n v="45.082999999999998"/>
    <n v="442"/>
    <n v="556"/>
    <n v="570.39"/>
    <n v="241"/>
    <n v="3.4424184000000002"/>
    <n v="-1.668059"/>
    <n v="1.6364834779999999"/>
    <n v="-0.38140899599999994"/>
    <n v="-1.150619652"/>
  </r>
  <r>
    <s v="2450"/>
    <s v="神腦"/>
    <x v="42"/>
    <n v="36.85"/>
    <n v="36.9"/>
    <n v="36.85"/>
    <n v="37.1"/>
    <n v="37.700000000000003"/>
    <n v="12"/>
    <n v="-5"/>
    <n v="-6"/>
    <n v="19"/>
    <n v="78"/>
    <n v="0"/>
    <n v="0"/>
    <n v="0"/>
    <n v="0"/>
    <n v="0"/>
    <n v="4.4220000000000006E-3"/>
    <n v="-1.8450000000000001E-3"/>
    <n v="-2.2110000000000003E-3"/>
    <n v="7.0489999999999997E-3"/>
    <n v="2.9406000000000005E-2"/>
  </r>
  <r>
    <s v="2451"/>
    <s v="創見"/>
    <x v="41"/>
    <n v="76"/>
    <n v="79.400000000000006"/>
    <n v="79.3"/>
    <n v="80.8"/>
    <n v="80.599999999999994"/>
    <n v="365.29500000000002"/>
    <n v="1457"/>
    <n v="638"/>
    <n v="618.95000000000005"/>
    <n v="347"/>
    <n v="104"/>
    <n v="91"/>
    <n v="0"/>
    <n v="110"/>
    <n v="0"/>
    <n v="0.27762420000000004"/>
    <n v="1.1568579999999999"/>
    <n v="0.50593399999999999"/>
    <n v="0.50011159999999999"/>
    <n v="0.27968199999999999"/>
  </r>
  <r>
    <s v="2453"/>
    <s v="凌群"/>
    <x v="56"/>
    <n v="56.8"/>
    <n v="58.8"/>
    <n v="57.7"/>
    <n v="55.9"/>
    <n v="54.1"/>
    <n v="-104.05"/>
    <n v="-122.4"/>
    <n v="205"/>
    <n v="-140"/>
    <n v="64"/>
    <n v="0"/>
    <n v="0"/>
    <n v="0"/>
    <n v="0"/>
    <n v="0"/>
    <n v="-5.9100399999999997E-2"/>
    <n v="-7.1971199999999999E-2"/>
    <n v="0.118285"/>
    <n v="-7.8259999999999996E-2"/>
    <n v="3.4624000000000002E-2"/>
  </r>
  <r>
    <s v="2454"/>
    <s v="聯發科"/>
    <x v="47"/>
    <n v="882"/>
    <n v="888"/>
    <n v="914"/>
    <n v="905"/>
    <n v="884"/>
    <n v="127.51900000000001"/>
    <n v="385.68400000000003"/>
    <n v="1960.2750000000001"/>
    <n v="-1189.0409999999999"/>
    <n v="-1716.3689999999999"/>
    <n v="405.68799999999999"/>
    <n v="149.785"/>
    <n v="176.63200000000001"/>
    <n v="-120.84"/>
    <n v="-60.829000000000001"/>
    <n v="1.12471758"/>
    <n v="3.4248739200000005"/>
    <n v="17.9169135"/>
    <n v="-10.760821050000001"/>
    <n v="-15.172701959999999"/>
  </r>
  <r>
    <s v="2455"/>
    <s v="全新"/>
    <x v="29"/>
    <n v="150"/>
    <n v="157.5"/>
    <n v="156"/>
    <n v="156.5"/>
    <n v="155.5"/>
    <n v="849.97500000000002"/>
    <n v="538"/>
    <n v="159"/>
    <n v="144.99199999999999"/>
    <n v="-77.031999999999996"/>
    <n v="232"/>
    <n v="777"/>
    <n v="-145"/>
    <n v="-541"/>
    <n v="-279"/>
    <n v="1.2749625"/>
    <n v="0.84735000000000005"/>
    <n v="0.24804000000000001"/>
    <n v="0.22691248"/>
    <n v="-0.11978475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9"/>
    <n v="54.2"/>
    <n v="54.2"/>
    <n v="53.2"/>
    <n v="52.5"/>
    <n v="1215.4390000000001"/>
    <n v="-49.877000000000002"/>
    <n v="326"/>
    <n v="-176"/>
    <n v="461"/>
    <n v="0"/>
    <n v="0"/>
    <n v="0"/>
    <n v="0"/>
    <n v="0"/>
    <n v="0.667276011"/>
    <n v="-2.7033334000000006E-2"/>
    <n v="0.17669200000000002"/>
    <n v="-9.3632000000000007E-2"/>
    <n v="0.24202499999999999"/>
  </r>
  <r>
    <s v="2458"/>
    <s v="義隆"/>
    <x v="47"/>
    <n v="140"/>
    <n v="145"/>
    <n v="144.5"/>
    <n v="140.5"/>
    <n v="141.5"/>
    <n v="3776.4"/>
    <n v="3571.1"/>
    <n v="391"/>
    <n v="390.88400000000001"/>
    <n v="563"/>
    <n v="0.308"/>
    <n v="9.09"/>
    <n v="-64.182000000000002"/>
    <n v="-30.817"/>
    <n v="-16.798999999999999"/>
    <n v="5.2869599999999997"/>
    <n v="5.1780949999999999"/>
    <n v="0.56499500000000002"/>
    <n v="0.54919202"/>
    <n v="0.79664500000000005"/>
  </r>
  <r>
    <s v="2459"/>
    <s v="敦吉"/>
    <x v="18"/>
    <n v="57.7"/>
    <n v="57.9"/>
    <n v="57.8"/>
    <n v="57.4"/>
    <n v="57.4"/>
    <n v="-21"/>
    <n v="-2"/>
    <n v="5"/>
    <n v="-45.015000000000001"/>
    <n v="1"/>
    <n v="0"/>
    <n v="0"/>
    <n v="0"/>
    <n v="0"/>
    <n v="0"/>
    <n v="-1.2117000000000001E-2"/>
    <n v="-1.158E-3"/>
    <n v="2.8900000000000002E-3"/>
    <n v="-2.5838609999999998E-2"/>
    <n v="5.7399999999999997E-4"/>
  </r>
  <r>
    <s v="2460"/>
    <s v="建通"/>
    <x v="17"/>
    <n v="28.2"/>
    <n v="27.6"/>
    <n v="26.55"/>
    <n v="25.7"/>
    <n v="25.3"/>
    <n v="140"/>
    <n v="-606"/>
    <n v="-405"/>
    <n v="-467"/>
    <n v="-349"/>
    <n v="0"/>
    <n v="0"/>
    <n v="0"/>
    <n v="0"/>
    <n v="0"/>
    <n v="3.9480000000000001E-2"/>
    <n v="-0.16725600000000002"/>
    <n v="-0.1075275"/>
    <n v="-0.120019"/>
    <n v="-8.8297E-2"/>
  </r>
  <r>
    <s v="2461"/>
    <s v="光群雷"/>
    <x v="18"/>
    <n v="23.45"/>
    <n v="23.65"/>
    <n v="23.6"/>
    <n v="23.2"/>
    <n v="23.55"/>
    <n v="0"/>
    <n v="-47"/>
    <n v="-9"/>
    <n v="14"/>
    <n v="-2"/>
    <n v="0"/>
    <n v="0"/>
    <n v="0"/>
    <n v="0"/>
    <n v="0"/>
    <n v="0"/>
    <n v="-1.11155E-2"/>
    <n v="-2.124E-3"/>
    <n v="3.248E-3"/>
    <n v="-4.7100000000000001E-4"/>
  </r>
  <r>
    <s v="2462"/>
    <s v="良得電"/>
    <x v="17"/>
    <n v="37.450000000000003"/>
    <n v="38.5"/>
    <n v="40.950000000000003"/>
    <n v="41.6"/>
    <n v="40.299999999999997"/>
    <n v="-1490"/>
    <n v="349"/>
    <n v="2056"/>
    <n v="-842.03099999999995"/>
    <n v="-1717"/>
    <n v="0"/>
    <n v="0"/>
    <n v="0"/>
    <n v="0"/>
    <n v="0"/>
    <n v="-0.55800500000000008"/>
    <n v="0.13436500000000001"/>
    <n v="0.84193200000000012"/>
    <n v="-0.35028489600000001"/>
    <n v="-0.69195099999999987"/>
  </r>
  <r>
    <s v="2464"/>
    <s v="盟立"/>
    <x v="46"/>
    <n v="37.5"/>
    <n v="37.25"/>
    <n v="37.200000000000003"/>
    <n v="36.950000000000003"/>
    <n v="35.65"/>
    <n v="167"/>
    <n v="-111"/>
    <n v="-27"/>
    <n v="-144"/>
    <n v="-914"/>
    <n v="0"/>
    <n v="0"/>
    <n v="0"/>
    <n v="0"/>
    <n v="0"/>
    <n v="6.2625E-2"/>
    <n v="-4.1347500000000002E-2"/>
    <n v="-1.0044000000000001E-2"/>
    <n v="-5.3207999999999998E-2"/>
    <n v="-0.32584099999999999"/>
  </r>
  <r>
    <s v="2465"/>
    <s v="麗臺"/>
    <x v="55"/>
    <n v="54.3"/>
    <n v="52.7"/>
    <n v="51.8"/>
    <n v="56.9"/>
    <n v="54.6"/>
    <n v="298"/>
    <n v="-353"/>
    <n v="23"/>
    <n v="16"/>
    <n v="-51.6"/>
    <n v="0"/>
    <n v="0"/>
    <n v="0"/>
    <n v="0"/>
    <n v="0"/>
    <n v="0.16181399999999999"/>
    <n v="-0.18603100000000003"/>
    <n v="1.1913999999999999E-2"/>
    <n v="9.1039999999999992E-3"/>
    <n v="-2.81736E-2"/>
  </r>
  <r>
    <s v="2466"/>
    <s v="冠西電"/>
    <x v="29"/>
    <n v="37.5"/>
    <n v="37.5"/>
    <n v="37.4"/>
    <n v="37.299999999999997"/>
    <n v="37.200000000000003"/>
    <n v="5"/>
    <n v="4"/>
    <n v="4"/>
    <n v="2"/>
    <n v="0"/>
    <n v="0"/>
    <n v="0"/>
    <n v="0"/>
    <n v="0"/>
    <n v="0"/>
    <n v="1.8749999999999999E-3"/>
    <n v="1.5E-3"/>
    <n v="1.4959999999999999E-3"/>
    <n v="7.4599999999999992E-4"/>
    <n v="0"/>
  </r>
  <r>
    <s v="2467"/>
    <s v="志聖"/>
    <x v="19"/>
    <n v="47"/>
    <n v="46.9"/>
    <n v="46.15"/>
    <n v="45.25"/>
    <n v="49.75"/>
    <n v="153"/>
    <n v="-8"/>
    <n v="9"/>
    <n v="-112"/>
    <n v="51"/>
    <n v="0"/>
    <n v="0"/>
    <n v="0"/>
    <n v="0"/>
    <n v="0"/>
    <n v="7.1910000000000002E-2"/>
    <n v="-3.7519999999999997E-3"/>
    <n v="4.1535000000000001E-3"/>
    <n v="-5.0680000000000003E-2"/>
    <n v="2.5372499999999999E-2"/>
  </r>
  <r>
    <s v="2468"/>
    <s v="華經"/>
    <x v="56"/>
    <n v="29.35"/>
    <n v="29.25"/>
    <n v="29.25"/>
    <n v="28.75"/>
    <n v="28.6"/>
    <n v="131"/>
    <n v="58"/>
    <n v="-21"/>
    <n v="-149"/>
    <n v="10"/>
    <n v="0"/>
    <n v="0"/>
    <n v="0"/>
    <n v="0"/>
    <n v="0"/>
    <n v="3.8448500000000004E-2"/>
    <n v="1.6965000000000001E-2"/>
    <n v="-6.1425000000000004E-3"/>
    <n v="-4.2837500000000001E-2"/>
    <n v="2.8600000000000001E-3"/>
  </r>
  <r>
    <s v="2471"/>
    <s v="資通"/>
    <x v="56"/>
    <n v="53.4"/>
    <n v="53.9"/>
    <n v="53.5"/>
    <n v="52.9"/>
    <n v="52.3"/>
    <n v="220"/>
    <n v="177"/>
    <n v="115"/>
    <n v="34"/>
    <n v="-44"/>
    <n v="0"/>
    <n v="0"/>
    <n v="0"/>
    <n v="0"/>
    <n v="0"/>
    <n v="0.11748"/>
    <n v="9.5402999999999988E-2"/>
    <n v="6.1525000000000003E-2"/>
    <n v="1.7985999999999999E-2"/>
    <n v="-2.3011999999999998E-2"/>
  </r>
  <r>
    <s v="2472"/>
    <s v="立隆電"/>
    <x v="35"/>
    <n v="57.5"/>
    <n v="58.3"/>
    <n v="58.1"/>
    <n v="57.2"/>
    <n v="57.3"/>
    <n v="-17"/>
    <n v="7"/>
    <n v="-91"/>
    <n v="-2"/>
    <n v="-1"/>
    <n v="0"/>
    <n v="0"/>
    <n v="0"/>
    <n v="0"/>
    <n v="0"/>
    <n v="-9.7750000000000007E-3"/>
    <n v="4.0809999999999996E-3"/>
    <n v="-5.2871000000000001E-2"/>
    <n v="-1.1440000000000001E-3"/>
    <n v="-5.7299999999999994E-4"/>
  </r>
  <r>
    <s v="2474"/>
    <s v="可成"/>
    <x v="43"/>
    <n v="184"/>
    <n v="182.5"/>
    <n v="182"/>
    <n v="183.5"/>
    <n v="187.5"/>
    <n v="430.06599999999997"/>
    <n v="-104"/>
    <n v="92.164000000000001"/>
    <n v="18.962"/>
    <n v="1140.9359999999999"/>
    <n v="-42"/>
    <n v="62"/>
    <n v="-62"/>
    <n v="105"/>
    <n v="87"/>
    <n v="0.79132144000000004"/>
    <n v="-0.1898"/>
    <n v="0.16773848000000002"/>
    <n v="3.4795270000000003E-2"/>
    <n v="2.1392549999999999"/>
  </r>
  <r>
    <s v="2476"/>
    <s v="鉅祥"/>
    <x v="17"/>
    <n v="54.7"/>
    <n v="55.8"/>
    <n v="55.5"/>
    <n v="55.4"/>
    <n v="55.4"/>
    <n v="402"/>
    <n v="-223"/>
    <n v="-741"/>
    <n v="-31"/>
    <n v="17.100000000000001"/>
    <n v="0"/>
    <n v="0"/>
    <n v="0"/>
    <n v="0"/>
    <n v="0"/>
    <n v="0.21989400000000001"/>
    <n v="-0.124434"/>
    <n v="-0.41125499999999998"/>
    <n v="-1.7173999999999998E-2"/>
    <n v="9.4733999999999999E-3"/>
  </r>
  <r>
    <s v="2477"/>
    <s v="美隆電"/>
    <x v="21"/>
    <n v="19.05"/>
    <n v="19.149999999999999"/>
    <n v="19.3"/>
    <n v="19.2"/>
    <n v="19"/>
    <n v="3"/>
    <n v="-4"/>
    <n v="-1"/>
    <n v="-3"/>
    <n v="-4"/>
    <n v="0"/>
    <n v="0"/>
    <n v="0"/>
    <n v="0"/>
    <n v="0"/>
    <n v="5.7150000000000007E-4"/>
    <n v="-7.6599999999999997E-4"/>
    <n v="-1.93E-4"/>
    <n v="-5.7599999999999991E-4"/>
    <n v="-7.6000000000000004E-4"/>
  </r>
  <r>
    <s v="2478"/>
    <s v="大毅"/>
    <x v="35"/>
    <n v="47.2"/>
    <n v="47.05"/>
    <n v="46.9"/>
    <n v="46.9"/>
    <n v="46.35"/>
    <n v="-6"/>
    <n v="-6"/>
    <n v="0"/>
    <n v="-2.7E-2"/>
    <n v="3"/>
    <n v="0"/>
    <n v="0"/>
    <n v="0"/>
    <n v="0"/>
    <n v="0"/>
    <n v="-2.8320000000000003E-3"/>
    <n v="-2.8229999999999996E-3"/>
    <n v="0"/>
    <n v="-1.2663000000000001E-5"/>
    <n v="1.3905E-3"/>
  </r>
  <r>
    <s v="2480"/>
    <s v="敦陽科"/>
    <x v="56"/>
    <n v="118"/>
    <n v="117.5"/>
    <n v="118.5"/>
    <n v="117"/>
    <n v="117"/>
    <n v="113.95"/>
    <n v="94"/>
    <n v="67"/>
    <n v="10.984999999999999"/>
    <n v="45"/>
    <n v="-2.3439999999999999"/>
    <n v="-2.3439999999999999"/>
    <n v="0"/>
    <n v="0"/>
    <n v="0"/>
    <n v="0.134461"/>
    <n v="0.11045000000000001"/>
    <n v="7.9394999999999993E-2"/>
    <n v="1.285245E-2"/>
    <n v="5.2650000000000002E-2"/>
  </r>
  <r>
    <s v="2481"/>
    <s v="強茂"/>
    <x v="29"/>
    <n v="62"/>
    <n v="61.8"/>
    <n v="62"/>
    <n v="60.8"/>
    <n v="59.9"/>
    <n v="234.2"/>
    <n v="16"/>
    <n v="302.89999999999998"/>
    <n v="233"/>
    <n v="-369"/>
    <n v="0"/>
    <n v="0"/>
    <n v="0"/>
    <n v="0"/>
    <n v="0"/>
    <n v="0.145204"/>
    <n v="9.8879999999999992E-3"/>
    <n v="0.18779799999999999"/>
    <n v="0.14166399999999998"/>
    <n v="-0.22103099999999998"/>
  </r>
  <r>
    <s v="2482"/>
    <s v="連宇"/>
    <x v="58"/>
    <n v="41.05"/>
    <n v="40.15"/>
    <n v="40.25"/>
    <n v="39"/>
    <n v="37.75"/>
    <n v="378"/>
    <n v="-103"/>
    <n v="201"/>
    <n v="-417"/>
    <n v="259"/>
    <n v="0"/>
    <n v="0"/>
    <n v="0"/>
    <n v="0"/>
    <n v="0"/>
    <n v="0.155169"/>
    <n v="-4.1354499999999995E-2"/>
    <n v="8.0902500000000002E-2"/>
    <n v="-0.16263"/>
    <n v="9.7772499999999998E-2"/>
  </r>
  <r>
    <s v="2483"/>
    <s v="百容"/>
    <x v="17"/>
    <n v="24.4"/>
    <n v="24.2"/>
    <n v="24"/>
    <n v="24"/>
    <n v="23.8"/>
    <n v="2"/>
    <n v="3"/>
    <n v="4"/>
    <n v="-3"/>
    <n v="1"/>
    <n v="0"/>
    <n v="0"/>
    <n v="0"/>
    <n v="0"/>
    <n v="0"/>
    <n v="4.8799999999999999E-4"/>
    <n v="7.2599999999999997E-4"/>
    <n v="9.6000000000000002E-4"/>
    <n v="-7.2000000000000005E-4"/>
    <n v="2.3800000000000001E-4"/>
  </r>
  <r>
    <s v="2484"/>
    <s v="希華"/>
    <x v="35"/>
    <n v="32.35"/>
    <n v="32.700000000000003"/>
    <n v="33.65"/>
    <n v="32.85"/>
    <n v="32.700000000000003"/>
    <n v="265"/>
    <n v="141"/>
    <n v="498"/>
    <n v="-249"/>
    <n v="47"/>
    <n v="0"/>
    <n v="0"/>
    <n v="0"/>
    <n v="0"/>
    <n v="0"/>
    <n v="8.5727499999999998E-2"/>
    <n v="4.6107000000000009E-2"/>
    <n v="0.167577"/>
    <n v="-8.1796500000000008E-2"/>
    <n v="1.5369000000000001E-2"/>
  </r>
  <r>
    <s v="2485"/>
    <s v="兆赫"/>
    <x v="33"/>
    <n v="23.3"/>
    <n v="22.85"/>
    <n v="22.6"/>
    <n v="22.05"/>
    <n v="21.65"/>
    <n v="849"/>
    <n v="-492.04"/>
    <n v="1316"/>
    <n v="-535"/>
    <n v="622"/>
    <n v="0"/>
    <n v="0"/>
    <n v="0"/>
    <n v="0"/>
    <n v="0"/>
    <n v="0.19781700000000002"/>
    <n v="-0.11243114000000001"/>
    <n v="0.29741600000000001"/>
    <n v="-0.1179675"/>
    <n v="0.134663"/>
  </r>
  <r>
    <s v="2486"/>
    <s v="一詮"/>
    <x v="29"/>
    <n v="48.35"/>
    <n v="46.8"/>
    <n v="49.05"/>
    <n v="47.3"/>
    <n v="46.5"/>
    <n v="-4269"/>
    <n v="-3646"/>
    <n v="8630"/>
    <n v="-3081.0329999999999"/>
    <n v="-4932"/>
    <n v="0"/>
    <n v="0"/>
    <n v="0"/>
    <n v="0"/>
    <n v="0"/>
    <n v="-2.0640614999999998"/>
    <n v="-1.7063279999999998"/>
    <n v="4.233015"/>
    <n v="-1.4573286089999999"/>
    <n v="-2.29338"/>
  </r>
  <r>
    <s v="2488"/>
    <s v="漢平"/>
    <x v="21"/>
    <n v="40.1"/>
    <n v="44.1"/>
    <n v="39.700000000000003"/>
    <n v="39.4"/>
    <n v="39.299999999999997"/>
    <n v="143"/>
    <n v="1202"/>
    <n v="-2804"/>
    <n v="-546.02099999999996"/>
    <n v="-31"/>
    <n v="0"/>
    <n v="0"/>
    <n v="0"/>
    <n v="0"/>
    <n v="0"/>
    <n v="5.7343000000000005E-2"/>
    <n v="0.53008200000000005"/>
    <n v="-1.1131880000000001"/>
    <n v="-0.21513227399999996"/>
    <n v="-1.2182999999999999E-2"/>
  </r>
  <r>
    <s v="2489"/>
    <s v="瑞軒"/>
    <x v="44"/>
    <n v="11.8"/>
    <n v="11.7"/>
    <n v="11.65"/>
    <n v="11.6"/>
    <n v="11.55"/>
    <n v="219.05500000000001"/>
    <n v="-168"/>
    <n v="-267.95299999999997"/>
    <n v="-118.807"/>
    <n v="-160"/>
    <n v="-2.3E-2"/>
    <n v="0"/>
    <n v="0"/>
    <n v="0"/>
    <n v="0"/>
    <n v="2.5848490000000002E-2"/>
    <n v="-1.9656E-2"/>
    <n v="-3.1216524499999995E-2"/>
    <n v="-1.3781612E-2"/>
    <n v="-1.848E-2"/>
  </r>
  <r>
    <s v="2491"/>
    <s v="吉祥全"/>
    <x v="23"/>
    <n v="13.95"/>
    <n v="13.7"/>
    <n v="13.65"/>
    <n v="13.55"/>
    <n v="13.6"/>
    <n v="6"/>
    <n v="0"/>
    <n v="1"/>
    <n v="-3"/>
    <n v="0"/>
    <n v="0"/>
    <n v="0"/>
    <n v="0"/>
    <n v="0"/>
    <n v="0"/>
    <n v="8.3699999999999985E-4"/>
    <n v="0"/>
    <n v="1.3650000000000001E-4"/>
    <n v="-4.0650000000000007E-4"/>
    <n v="0"/>
  </r>
  <r>
    <s v="2492"/>
    <s v="華新科"/>
    <x v="35"/>
    <n v="123.5"/>
    <n v="124.5"/>
    <n v="123.5"/>
    <n v="124"/>
    <n v="121.5"/>
    <n v="717"/>
    <n v="240"/>
    <n v="-1236"/>
    <n v="605.85799999999995"/>
    <n v="465.5"/>
    <n v="22"/>
    <n v="180"/>
    <n v="3"/>
    <n v="1"/>
    <n v="0"/>
    <n v="0.88549500000000003"/>
    <n v="0.29880000000000001"/>
    <n v="-1.5264599999999999"/>
    <n v="0.75126391999999997"/>
    <n v="0.56558249999999999"/>
  </r>
  <r>
    <s v="2493"/>
    <s v="揚博"/>
    <x v="19"/>
    <n v="72.5"/>
    <n v="73"/>
    <n v="72.400000000000006"/>
    <n v="71.7"/>
    <n v="73.7"/>
    <n v="18"/>
    <n v="5"/>
    <n v="-10"/>
    <n v="-57.006999999999998"/>
    <n v="120"/>
    <n v="0"/>
    <n v="0"/>
    <n v="0"/>
    <n v="0"/>
    <n v="0"/>
    <n v="1.3050000000000001E-2"/>
    <n v="3.65E-3"/>
    <n v="-7.2399999999999999E-3"/>
    <n v="-4.0874018999999998E-2"/>
    <n v="8.8440000000000005E-2"/>
  </r>
  <r>
    <s v="2495"/>
    <s v="普安"/>
    <x v="18"/>
    <n v="19.2"/>
    <n v="19.3"/>
    <n v="20.25"/>
    <n v="20.399999999999999"/>
    <n v="19.850000000000001"/>
    <n v="-5"/>
    <n v="66"/>
    <n v="-236"/>
    <n v="386"/>
    <n v="-419"/>
    <n v="0"/>
    <n v="0"/>
    <n v="0"/>
    <n v="0"/>
    <n v="0"/>
    <n v="-9.6000000000000002E-4"/>
    <n v="1.2737999999999999E-2"/>
    <n v="-4.7789999999999999E-2"/>
    <n v="7.8743999999999995E-2"/>
    <n v="-8.3171500000000009E-2"/>
  </r>
  <r>
    <s v="2496"/>
    <s v="卓越"/>
    <x v="2"/>
    <n v="54.8"/>
    <n v="55"/>
    <n v="56"/>
    <n v="56.1"/>
    <n v="56.4"/>
    <n v="-1"/>
    <n v="0"/>
    <n v="2"/>
    <n v="-1"/>
    <n v="5"/>
    <n v="0"/>
    <n v="0"/>
    <n v="0"/>
    <n v="0"/>
    <n v="0"/>
    <n v="-5.4799999999999998E-4"/>
    <n v="0"/>
    <n v="1.1199999999999999E-3"/>
    <n v="-5.6099999999999998E-4"/>
    <n v="2.82E-3"/>
  </r>
  <r>
    <s v="2497"/>
    <s v="怡利電"/>
    <x v="7"/>
    <n v="65.7"/>
    <n v="64.7"/>
    <n v="64.2"/>
    <n v="64"/>
    <n v="63.9"/>
    <n v="168"/>
    <n v="14"/>
    <n v="-7"/>
    <n v="-31"/>
    <n v="41"/>
    <n v="0"/>
    <n v="0"/>
    <n v="0"/>
    <n v="0"/>
    <n v="0"/>
    <n v="0.110376"/>
    <n v="9.0580000000000001E-3"/>
    <n v="-4.4940000000000006E-3"/>
    <n v="-1.984E-2"/>
    <n v="2.6199E-2"/>
  </r>
  <r>
    <s v="2498"/>
    <s v="宏達電"/>
    <x v="59"/>
    <n v="48.1"/>
    <n v="46.05"/>
    <n v="47.4"/>
    <n v="46.3"/>
    <n v="45.9"/>
    <n v="719"/>
    <n v="-3961.6750000000002"/>
    <n v="3238.0430000000001"/>
    <n v="-1693"/>
    <n v="-693"/>
    <n v="0"/>
    <n v="0"/>
    <n v="12"/>
    <n v="0"/>
    <n v="316"/>
    <n v="0.34583900000000001"/>
    <n v="-1.8243513375"/>
    <n v="1.5348323819999998"/>
    <n v="-0.78385899999999997"/>
    <n v="-0.31808700000000001"/>
  </r>
  <r>
    <s v="2501"/>
    <s v="國建"/>
    <x v="6"/>
    <n v="15.45"/>
    <n v="15.4"/>
    <n v="15.4"/>
    <n v="15.45"/>
    <n v="15.45"/>
    <n v="445.3"/>
    <n v="70"/>
    <n v="101"/>
    <n v="111"/>
    <n v="101"/>
    <n v="0"/>
    <n v="0"/>
    <n v="0"/>
    <n v="0"/>
    <n v="0"/>
    <n v="6.8798850000000009E-2"/>
    <n v="1.078E-2"/>
    <n v="1.5554E-2"/>
    <n v="1.7149499999999998E-2"/>
    <n v="1.5604499999999999E-2"/>
  </r>
  <r>
    <s v="2504"/>
    <s v="國產"/>
    <x v="6"/>
    <n v="25.7"/>
    <n v="25.5"/>
    <n v="25.45"/>
    <n v="25.65"/>
    <n v="25.6"/>
    <n v="135"/>
    <n v="-190.32499999999999"/>
    <n v="-162"/>
    <n v="214.28800000000001"/>
    <n v="2"/>
    <n v="149"/>
    <n v="113"/>
    <n v="0"/>
    <n v="147"/>
    <n v="0"/>
    <n v="3.4694999999999997E-2"/>
    <n v="-4.8532874999999996E-2"/>
    <n v="-4.1228999999999995E-2"/>
    <n v="5.4964871999999998E-2"/>
    <n v="5.1199999999999998E-4"/>
  </r>
  <r>
    <s v="2505"/>
    <s v="國揚"/>
    <x v="6"/>
    <n v="18.399999999999999"/>
    <n v="18.45"/>
    <n v="18.2"/>
    <n v="18.149999999999999"/>
    <n v="18.149999999999999"/>
    <n v="10"/>
    <n v="14"/>
    <n v="7"/>
    <n v="1"/>
    <n v="3"/>
    <n v="0"/>
    <n v="0"/>
    <n v="0"/>
    <n v="0"/>
    <n v="0"/>
    <n v="1.8400000000000001E-3"/>
    <n v="2.5830000000000002E-3"/>
    <n v="1.274E-3"/>
    <n v="1.8149999999999999E-4"/>
    <n v="5.4449999999999995E-4"/>
  </r>
  <r>
    <s v="2506"/>
    <s v="太設"/>
    <x v="6"/>
    <n v="9.08"/>
    <n v="9.09"/>
    <n v="9.1"/>
    <n v="9.07"/>
    <n v="9.11"/>
    <n v="-7"/>
    <n v="0"/>
    <n v="-1"/>
    <n v="-10"/>
    <n v="16"/>
    <n v="0"/>
    <n v="0"/>
    <n v="0"/>
    <n v="0"/>
    <n v="0"/>
    <n v="-6.3560000000000005E-4"/>
    <n v="0"/>
    <n v="-9.1000000000000003E-5"/>
    <n v="-9.0700000000000004E-4"/>
    <n v="1.4575999999999999E-3"/>
  </r>
  <r>
    <s v="2509"/>
    <s v="全坤建"/>
    <x v="6"/>
    <n v="15.4"/>
    <n v="15.95"/>
    <n v="15.9"/>
    <n v="15.95"/>
    <n v="15.8"/>
    <n v="-1"/>
    <n v="-12"/>
    <n v="5.1760000000000002"/>
    <n v="3"/>
    <n v="4"/>
    <n v="0"/>
    <n v="0"/>
    <n v="0"/>
    <n v="0"/>
    <n v="0"/>
    <n v="-1.54E-4"/>
    <n v="-1.9139999999999997E-3"/>
    <n v="8.2298400000000002E-4"/>
    <n v="4.7849999999999992E-4"/>
    <n v="6.3200000000000007E-4"/>
  </r>
  <r>
    <s v="2511"/>
    <s v="太子"/>
    <x v="6"/>
    <n v="10.8"/>
    <n v="10.8"/>
    <n v="10.8"/>
    <n v="10.85"/>
    <n v="10.85"/>
    <n v="104"/>
    <n v="1"/>
    <n v="8"/>
    <n v="-29"/>
    <n v="-54"/>
    <n v="0"/>
    <n v="0"/>
    <n v="0"/>
    <n v="0"/>
    <n v="0"/>
    <n v="1.1232000000000001E-2"/>
    <n v="1.0800000000000001E-4"/>
    <n v="8.6400000000000008E-4"/>
    <n v="-3.1464999999999996E-3"/>
    <n v="-5.8589999999999996E-3"/>
  </r>
  <r>
    <s v="2514"/>
    <s v="龍邦"/>
    <x v="6"/>
    <n v="15.75"/>
    <n v="15.7"/>
    <n v="15.65"/>
    <n v="15.7"/>
    <n v="15.7"/>
    <n v="6"/>
    <n v="5"/>
    <n v="19"/>
    <n v="16"/>
    <n v="47"/>
    <n v="0"/>
    <n v="0"/>
    <n v="0"/>
    <n v="0"/>
    <n v="0"/>
    <n v="9.4499999999999998E-4"/>
    <n v="7.85E-4"/>
    <n v="2.9735E-3"/>
    <n v="2.5119999999999999E-3"/>
    <n v="7.3790000000000001E-3"/>
  </r>
  <r>
    <s v="2515"/>
    <s v="中工"/>
    <x v="6"/>
    <n v="11.8"/>
    <n v="11.85"/>
    <n v="11.6"/>
    <n v="11.4"/>
    <n v="11.6"/>
    <n v="4404"/>
    <n v="-7662"/>
    <n v="-3667.5"/>
    <n v="1020"/>
    <n v="4582"/>
    <n v="0"/>
    <n v="0"/>
    <n v="0"/>
    <n v="0"/>
    <n v="0"/>
    <n v="0.51967200000000002"/>
    <n v="-0.90794699999999995"/>
    <n v="-0.42542999999999997"/>
    <n v="0.11627999999999999"/>
    <n v="0.53151199999999998"/>
  </r>
  <r>
    <s v="2516"/>
    <s v="新建"/>
    <x v="6"/>
    <n v="9.14"/>
    <n v="9.31"/>
    <n v="9.11"/>
    <n v="9.14"/>
    <n v="8.91"/>
    <n v="99"/>
    <n v="192"/>
    <n v="-730"/>
    <n v="-99"/>
    <n v="-321"/>
    <n v="0"/>
    <n v="0"/>
    <n v="0"/>
    <n v="0"/>
    <n v="0"/>
    <n v="9.0486000000000004E-3"/>
    <n v="1.7875200000000001E-2"/>
    <n v="-6.6502999999999993E-2"/>
    <n v="-9.0486000000000004E-3"/>
    <n v="-2.8601100000000001E-2"/>
  </r>
  <r>
    <s v="2520"/>
    <s v="冠德"/>
    <x v="6"/>
    <n v="35.049999999999997"/>
    <n v="35.4"/>
    <n v="35.200000000000003"/>
    <n v="34.75"/>
    <n v="34.549999999999997"/>
    <n v="11"/>
    <n v="637"/>
    <n v="-330"/>
    <n v="-179.1"/>
    <n v="-102"/>
    <n v="0"/>
    <n v="0"/>
    <n v="0"/>
    <n v="0"/>
    <n v="0"/>
    <n v="3.8554999999999996E-3"/>
    <n v="0.225498"/>
    <n v="-0.11616000000000001"/>
    <n v="-6.2237249999999994E-2"/>
    <n v="-3.5241000000000001E-2"/>
  </r>
  <r>
    <s v="2524"/>
    <s v="京城"/>
    <x v="6"/>
    <n v="31"/>
    <n v="30.8"/>
    <n v="30.9"/>
    <n v="31"/>
    <n v="31"/>
    <n v="6"/>
    <n v="4"/>
    <n v="6"/>
    <n v="1"/>
    <n v="0"/>
    <n v="0"/>
    <n v="0"/>
    <n v="0"/>
    <n v="0"/>
    <n v="0"/>
    <n v="1.8600000000000001E-3"/>
    <n v="1.232E-3"/>
    <n v="1.8539999999999997E-3"/>
    <n v="3.1E-4"/>
    <n v="0"/>
  </r>
  <r>
    <s v="2527"/>
    <s v="宏璟"/>
    <x v="6"/>
    <n v="23.35"/>
    <n v="23.3"/>
    <n v="23.45"/>
    <n v="23.55"/>
    <n v="23.4"/>
    <n v="-78"/>
    <n v="9"/>
    <n v="-31"/>
    <n v="37"/>
    <n v="25"/>
    <n v="0"/>
    <n v="0"/>
    <n v="0"/>
    <n v="0"/>
    <n v="0"/>
    <n v="-1.8213000000000003E-2"/>
    <n v="2.0970000000000003E-3"/>
    <n v="-7.2694999999999991E-3"/>
    <n v="8.7135000000000008E-3"/>
    <n v="5.8500000000000002E-3"/>
  </r>
  <r>
    <s v="2528"/>
    <s v="皇普"/>
    <x v="6"/>
    <n v="27.5"/>
    <n v="28"/>
    <n v="28.15"/>
    <n v="27.9"/>
    <n v="27.9"/>
    <n v="12"/>
    <n v="-30"/>
    <n v="-42"/>
    <n v="-21"/>
    <n v="-3"/>
    <n v="0"/>
    <n v="0"/>
    <n v="0"/>
    <n v="0"/>
    <n v="0"/>
    <n v="3.3E-3"/>
    <n v="-8.3999999999999995E-3"/>
    <n v="-1.1823E-2"/>
    <n v="-5.8589999999999996E-3"/>
    <n v="-8.3699999999999985E-4"/>
  </r>
  <r>
    <s v="2530"/>
    <s v="華建"/>
    <x v="6"/>
    <n v="27.25"/>
    <n v="28.25"/>
    <n v="28.25"/>
    <n v="27.95"/>
    <n v="27.6"/>
    <n v="120"/>
    <n v="755"/>
    <n v="-129"/>
    <n v="-46.018999999999998"/>
    <n v="-733"/>
    <n v="0"/>
    <n v="1"/>
    <n v="0"/>
    <n v="0"/>
    <n v="1"/>
    <n v="3.27E-2"/>
    <n v="0.21328749999999999"/>
    <n v="-3.6442500000000003E-2"/>
    <n v="-1.2862310499999998E-2"/>
    <n v="-0.20230799999999999"/>
  </r>
  <r>
    <s v="2534"/>
    <s v="宏盛"/>
    <x v="6"/>
    <n v="18.649999999999999"/>
    <n v="18.7"/>
    <n v="19"/>
    <n v="19"/>
    <n v="19"/>
    <n v="33"/>
    <n v="-36"/>
    <n v="-122"/>
    <n v="-81"/>
    <n v="134"/>
    <n v="0"/>
    <n v="0"/>
    <n v="0"/>
    <n v="0"/>
    <n v="0"/>
    <n v="6.1544999999999994E-3"/>
    <n v="-6.7319999999999993E-3"/>
    <n v="-2.3179999999999999E-2"/>
    <n v="-1.5389999999999999E-2"/>
    <n v="2.546E-2"/>
  </r>
  <r>
    <s v="2535"/>
    <s v="達欣工"/>
    <x v="6"/>
    <n v="39.700000000000003"/>
    <n v="39.75"/>
    <n v="40.1"/>
    <n v="40.25"/>
    <n v="40.35"/>
    <n v="-42.8"/>
    <n v="-22.4"/>
    <n v="3"/>
    <n v="-9.2159999999999993"/>
    <n v="-36"/>
    <n v="0"/>
    <n v="0"/>
    <n v="0"/>
    <n v="0"/>
    <n v="0"/>
    <n v="-1.6991600000000003E-2"/>
    <n v="-8.9040000000000005E-3"/>
    <n v="1.2030000000000001E-3"/>
    <n v="-3.7094399999999996E-3"/>
    <n v="-1.4526000000000001E-2"/>
  </r>
  <r>
    <s v="2536"/>
    <s v="宏普"/>
    <x v="6"/>
    <n v="27.95"/>
    <n v="28"/>
    <n v="28.15"/>
    <n v="28.35"/>
    <n v="27.9"/>
    <n v="21"/>
    <n v="11"/>
    <n v="-3"/>
    <n v="-19"/>
    <n v="-58"/>
    <n v="0"/>
    <n v="0"/>
    <n v="0"/>
    <n v="0"/>
    <n v="0"/>
    <n v="5.8694999999999997E-3"/>
    <n v="3.0799999999999998E-3"/>
    <n v="-8.4449999999999987E-4"/>
    <n v="-5.3864999999999998E-3"/>
    <n v="-1.6181999999999998E-2"/>
  </r>
  <r>
    <s v="2537"/>
    <s v="聯上發"/>
    <x v="6"/>
    <n v="8.06"/>
    <n v="8.15"/>
    <n v="8.1199999999999992"/>
    <n v="8.01"/>
    <n v="8.02"/>
    <n v="-123.262"/>
    <n v="7"/>
    <n v="-126"/>
    <n v="-60"/>
    <n v="-9"/>
    <n v="0"/>
    <n v="0"/>
    <n v="0"/>
    <n v="0"/>
    <n v="0"/>
    <n v="-9.9349172000000006E-3"/>
    <n v="5.7050000000000004E-4"/>
    <n v="-1.0231199999999999E-2"/>
    <n v="-4.8059999999999995E-3"/>
    <n v="-7.2179999999999987E-4"/>
  </r>
  <r>
    <s v="2538"/>
    <s v="基泰"/>
    <x v="6"/>
    <n v="15.1"/>
    <n v="15.3"/>
    <n v="15.15"/>
    <n v="15.35"/>
    <n v="14.75"/>
    <n v="-120"/>
    <n v="386"/>
    <n v="-348"/>
    <n v="335"/>
    <n v="-2035"/>
    <n v="0"/>
    <n v="0"/>
    <n v="0"/>
    <n v="0"/>
    <n v="0"/>
    <n v="-1.8120000000000001E-2"/>
    <n v="5.9057999999999999E-2"/>
    <n v="-5.2721999999999998E-2"/>
    <n v="5.1422500000000003E-2"/>
    <n v="-0.3001625"/>
  </r>
  <r>
    <s v="2539"/>
    <s v="櫻花建"/>
    <x v="6"/>
    <n v="44.7"/>
    <n v="45.45"/>
    <n v="45.25"/>
    <n v="45"/>
    <n v="45.2"/>
    <n v="232"/>
    <n v="209"/>
    <n v="-181"/>
    <n v="-125"/>
    <n v="-38.054000000000002"/>
    <n v="0"/>
    <n v="0"/>
    <n v="0"/>
    <n v="0"/>
    <n v="0"/>
    <n v="0.10370400000000002"/>
    <n v="9.4990500000000005E-2"/>
    <n v="-8.1902500000000003E-2"/>
    <n v="-5.6250000000000001E-2"/>
    <n v="-1.7200408000000004E-2"/>
  </r>
  <r>
    <s v="2540"/>
    <s v="愛山林"/>
    <x v="6"/>
    <n v="79.8"/>
    <n v="81"/>
    <n v="81.900000000000006"/>
    <n v="81.7"/>
    <n v="80.900000000000006"/>
    <n v="54"/>
    <n v="124"/>
    <n v="248"/>
    <n v="-20.004999999999999"/>
    <n v="-32.200000000000003"/>
    <n v="0"/>
    <n v="0"/>
    <n v="0"/>
    <n v="0"/>
    <n v="0"/>
    <n v="4.3091999999999998E-2"/>
    <n v="0.10044"/>
    <n v="0.20311200000000001"/>
    <n v="-1.6344085000000001E-2"/>
    <n v="-2.6049800000000005E-2"/>
  </r>
  <r>
    <s v="2542"/>
    <s v="興富發"/>
    <x v="6"/>
    <n v="40.700000000000003"/>
    <n v="40.700000000000003"/>
    <n v="40.6"/>
    <n v="40.6"/>
    <n v="40.549999999999997"/>
    <n v="-636.78099999999995"/>
    <n v="-113.72"/>
    <n v="-645.27"/>
    <n v="-344.72"/>
    <n v="-231"/>
    <n v="-8.0050000000000008"/>
    <n v="-7.4649999999999999"/>
    <n v="0"/>
    <n v="0"/>
    <n v="0"/>
    <n v="-0.259169867"/>
    <n v="-4.6284040000000005E-2"/>
    <n v="-0.26197961999999997"/>
    <n v="-0.13995632000000002"/>
    <n v="-9.367049999999999E-2"/>
  </r>
  <r>
    <s v="2543"/>
    <s v="皇昌"/>
    <x v="6"/>
    <n v="20.55"/>
    <n v="20.399999999999999"/>
    <n v="20.5"/>
    <n v="20.5"/>
    <n v="21.3"/>
    <n v="498"/>
    <n v="407"/>
    <n v="305"/>
    <n v="-39.130000000000003"/>
    <n v="49"/>
    <n v="0"/>
    <n v="0"/>
    <n v="0"/>
    <n v="0"/>
    <n v="0"/>
    <n v="0.102339"/>
    <n v="8.3027999999999991E-2"/>
    <n v="6.2524999999999997E-2"/>
    <n v="-8.02165E-3"/>
    <n v="1.0437E-2"/>
  </r>
  <r>
    <s v="2545"/>
    <s v="皇翔"/>
    <x v="6"/>
    <n v="38.75"/>
    <n v="38.700000000000003"/>
    <n v="38.65"/>
    <n v="38.65"/>
    <n v="38.700000000000003"/>
    <n v="16"/>
    <n v="9"/>
    <n v="10"/>
    <n v="6"/>
    <n v="43"/>
    <n v="0"/>
    <n v="0"/>
    <n v="0"/>
    <n v="0"/>
    <n v="0"/>
    <n v="6.1999999999999998E-3"/>
    <n v="3.483E-3"/>
    <n v="3.8649999999999999E-3"/>
    <n v="2.3189999999999999E-3"/>
    <n v="1.6641000000000003E-2"/>
  </r>
  <r>
    <s v="2546"/>
    <s v="根基"/>
    <x v="6"/>
    <n v="74.5"/>
    <n v="74.3"/>
    <n v="74.5"/>
    <n v="75.5"/>
    <n v="75.599999999999994"/>
    <n v="32.923000000000002"/>
    <n v="1"/>
    <n v="4"/>
    <n v="33.988"/>
    <n v="-3"/>
    <n v="0"/>
    <n v="0"/>
    <n v="1"/>
    <n v="0"/>
    <n v="0"/>
    <n v="2.4527634999999999E-2"/>
    <n v="7.4299999999999995E-4"/>
    <n v="2.98E-3"/>
    <n v="2.566094E-2"/>
    <n v="-2.2679999999999996E-3"/>
  </r>
  <r>
    <s v="2547"/>
    <s v="日勝生"/>
    <x v="6"/>
    <n v="9.06"/>
    <n v="9.1"/>
    <n v="9.07"/>
    <n v="9.0500000000000007"/>
    <n v="9"/>
    <n v="362"/>
    <n v="143"/>
    <n v="32"/>
    <n v="28"/>
    <n v="8.08"/>
    <n v="0"/>
    <n v="0"/>
    <n v="0"/>
    <n v="0"/>
    <n v="0"/>
    <n v="3.2797200000000006E-2"/>
    <n v="1.3013E-2"/>
    <n v="2.9024000000000003E-3"/>
    <n v="2.5340000000000002E-3"/>
    <n v="7.272E-4"/>
  </r>
  <r>
    <s v="2548"/>
    <s v="華固"/>
    <x v="6"/>
    <n v="92.1"/>
    <n v="92.3"/>
    <n v="93.4"/>
    <n v="93.8"/>
    <n v="93.2"/>
    <n v="65"/>
    <n v="102.95699999999999"/>
    <n v="451"/>
    <n v="333.50599999999997"/>
    <n v="17"/>
    <n v="4"/>
    <n v="19"/>
    <n v="7"/>
    <n v="7"/>
    <n v="1"/>
    <n v="5.9865000000000002E-2"/>
    <n v="9.5029310999999991E-2"/>
    <n v="0.421234"/>
    <n v="0.31282862799999994"/>
    <n v="1.5844E-2"/>
  </r>
  <r>
    <s v="2596"/>
    <s v="綠意"/>
    <x v="6"/>
    <n v="22.6"/>
    <n v="22.8"/>
    <n v="22.8"/>
    <n v="22.8"/>
    <n v="22.85"/>
    <n v="-1"/>
    <n v="-10"/>
    <n v="0"/>
    <n v="-4"/>
    <n v="0"/>
    <n v="0"/>
    <n v="0"/>
    <n v="0"/>
    <n v="0"/>
    <n v="0"/>
    <n v="-2.2600000000000002E-4"/>
    <n v="-2.2799999999999999E-3"/>
    <n v="0"/>
    <n v="-9.1200000000000005E-4"/>
    <n v="0"/>
  </r>
  <r>
    <s v="2597"/>
    <s v="潤弘"/>
    <x v="6"/>
    <n v="101"/>
    <n v="102.5"/>
    <n v="105"/>
    <n v="105"/>
    <n v="104"/>
    <n v="11"/>
    <n v="-1"/>
    <n v="21.78"/>
    <n v="1"/>
    <n v="-2"/>
    <n v="0"/>
    <n v="0"/>
    <n v="0"/>
    <n v="0"/>
    <n v="0"/>
    <n v="1.111E-2"/>
    <n v="-1.0250000000000001E-3"/>
    <n v="2.2869E-2"/>
    <n v="1.0499999999999999E-3"/>
    <n v="-2.0799999999999998E-3"/>
  </r>
  <r>
    <s v="2601"/>
    <s v="益航"/>
    <x v="10"/>
    <n v="8.17"/>
    <n v="8.16"/>
    <n v="8.14"/>
    <n v="8.1"/>
    <n v="8.08"/>
    <n v="247"/>
    <n v="-84"/>
    <n v="-21"/>
    <n v="91"/>
    <n v="-87"/>
    <n v="0"/>
    <n v="0"/>
    <n v="0"/>
    <n v="0"/>
    <n v="0"/>
    <n v="2.0179900000000001E-2"/>
    <n v="-6.8544000000000009E-3"/>
    <n v="-1.7094E-3"/>
    <n v="7.3709999999999999E-3"/>
    <n v="-7.0296000000000004E-3"/>
  </r>
  <r>
    <s v="2603"/>
    <s v="長榮"/>
    <x v="11"/>
    <n v="109"/>
    <n v="108.5"/>
    <n v="107.5"/>
    <n v="109"/>
    <n v="109"/>
    <n v="-5874.0510000000004"/>
    <n v="507.67399999999998"/>
    <n v="-2947.0230000000001"/>
    <n v="2805.7649999999999"/>
    <n v="-1327"/>
    <n v="70.192999999999998"/>
    <n v="-74.807000000000002"/>
    <n v="14"/>
    <n v="-45"/>
    <n v="8"/>
    <n v="-6.4027155899999997"/>
    <n v="0.55082629000000005"/>
    <n v="-3.1680497250000004"/>
    <n v="3.05828385"/>
    <n v="-1.4464300000000001"/>
  </r>
  <r>
    <s v="2605"/>
    <s v="新興"/>
    <x v="11"/>
    <n v="21.7"/>
    <n v="21.4"/>
    <n v="21.25"/>
    <n v="20.55"/>
    <n v="20.25"/>
    <n v="229.16"/>
    <n v="-1149"/>
    <n v="-1203"/>
    <n v="-1684"/>
    <n v="583"/>
    <n v="0"/>
    <n v="0"/>
    <n v="0"/>
    <n v="0"/>
    <n v="-1053"/>
    <n v="4.9727719999999996E-2"/>
    <n v="-0.24588599999999999"/>
    <n v="-0.25563750000000002"/>
    <n v="-0.34606200000000004"/>
    <n v="0.1180575"/>
  </r>
  <r>
    <s v="2606"/>
    <s v="裕民"/>
    <x v="11"/>
    <n v="47.5"/>
    <n v="47.2"/>
    <n v="47.3"/>
    <n v="46.2"/>
    <n v="45"/>
    <n v="1596"/>
    <n v="495"/>
    <n v="546"/>
    <n v="-209"/>
    <n v="-2352"/>
    <n v="897.25599999999997"/>
    <n v="-14.089"/>
    <n v="562.58299999999997"/>
    <n v="-132.875"/>
    <n v="-163.27799999999999"/>
    <n v="0.7581"/>
    <n v="0.23363999999999999"/>
    <n v="0.25825799999999999"/>
    <n v="-9.6558000000000005E-2"/>
    <n v="-1.0584"/>
  </r>
  <r>
    <s v="2607"/>
    <s v="榮運"/>
    <x v="11"/>
    <n v="30.8"/>
    <n v="30.85"/>
    <n v="30.7"/>
    <n v="32"/>
    <n v="32"/>
    <n v="-162.98400000000001"/>
    <n v="-66"/>
    <n v="-409"/>
    <n v="1369.8420000000001"/>
    <n v="-1094"/>
    <n v="393"/>
    <n v="221"/>
    <n v="692"/>
    <n v="445"/>
    <n v="443"/>
    <n v="-5.0199072000000004E-2"/>
    <n v="-2.0361000000000001E-2"/>
    <n v="-0.12556299999999998"/>
    <n v="0.43834944000000003"/>
    <n v="-0.35008"/>
  </r>
  <r>
    <s v="2608"/>
    <s v="嘉里大榮"/>
    <x v="11"/>
    <n v="37.65"/>
    <n v="37.6"/>
    <n v="37.65"/>
    <n v="37.799999999999997"/>
    <n v="37.450000000000003"/>
    <n v="69"/>
    <n v="-8"/>
    <n v="27"/>
    <n v="56.976999999999997"/>
    <n v="-53"/>
    <n v="0"/>
    <n v="0"/>
    <n v="0"/>
    <n v="0"/>
    <n v="0"/>
    <n v="2.5978499999999998E-2"/>
    <n v="-3.0080000000000003E-3"/>
    <n v="1.0165499999999999E-2"/>
    <n v="2.1537305999999999E-2"/>
    <n v="-1.9848500000000002E-2"/>
  </r>
  <r>
    <s v="2609"/>
    <s v="陽明"/>
    <x v="11"/>
    <n v="42.3"/>
    <n v="42.25"/>
    <n v="41.9"/>
    <n v="41.85"/>
    <n v="41.3"/>
    <n v="-924.92200000000003"/>
    <n v="1034.3"/>
    <n v="-4266.57"/>
    <n v="-994.48099999999999"/>
    <n v="-3609.252"/>
    <n v="3"/>
    <n v="2"/>
    <n v="6"/>
    <n v="1"/>
    <n v="7"/>
    <n v="-0.39124200599999998"/>
    <n v="0.43699174999999996"/>
    <n v="-1.7876928299999999"/>
    <n v="-0.4161902985"/>
    <n v="-1.4906210759999998"/>
  </r>
  <r>
    <s v="2610"/>
    <s v="華航"/>
    <x v="11"/>
    <n v="21.45"/>
    <n v="21"/>
    <n v="21.15"/>
    <n v="20.95"/>
    <n v="20.8"/>
    <n v="5995.0929999999998"/>
    <n v="-6492.7839999999997"/>
    <n v="-2142.9580000000001"/>
    <n v="-6950.1750000000002"/>
    <n v="-2676.94"/>
    <n v="2"/>
    <n v="3"/>
    <n v="4"/>
    <n v="2"/>
    <n v="2"/>
    <n v="1.2859474485"/>
    <n v="-1.3634846399999998"/>
    <n v="-0.45323561699999998"/>
    <n v="-1.4560616625"/>
    <n v="-0.55680352000000011"/>
  </r>
  <r>
    <s v="2611"/>
    <s v="志信"/>
    <x v="11"/>
    <n v="12.6"/>
    <n v="12.65"/>
    <n v="12.6"/>
    <n v="12.7"/>
    <n v="12.75"/>
    <n v="196"/>
    <n v="2"/>
    <n v="-71"/>
    <n v="79"/>
    <n v="17.5"/>
    <n v="0"/>
    <n v="0"/>
    <n v="0"/>
    <n v="0"/>
    <n v="0"/>
    <n v="2.4695999999999999E-2"/>
    <n v="2.5300000000000002E-4"/>
    <n v="-8.9460000000000008E-3"/>
    <n v="1.0033E-2"/>
    <n v="2.2312500000000002E-3"/>
  </r>
  <r>
    <s v="2612"/>
    <s v="中航"/>
    <x v="11"/>
    <n v="40.1"/>
    <n v="39.75"/>
    <n v="39.65"/>
    <n v="39.299999999999997"/>
    <n v="39.299999999999997"/>
    <n v="-20"/>
    <n v="-62"/>
    <n v="36"/>
    <n v="-5"/>
    <n v="-78"/>
    <n v="0"/>
    <n v="0"/>
    <n v="-95"/>
    <n v="0"/>
    <n v="0"/>
    <n v="-8.0199999999999994E-3"/>
    <n v="-2.4645E-2"/>
    <n v="1.4273999999999998E-2"/>
    <n v="-1.9650000000000002E-3"/>
    <n v="-3.0653999999999997E-2"/>
  </r>
  <r>
    <s v="2613"/>
    <s v="中櫃"/>
    <x v="11"/>
    <n v="20.05"/>
    <n v="19.95"/>
    <n v="20"/>
    <n v="20.05"/>
    <n v="20.05"/>
    <n v="0"/>
    <n v="-1"/>
    <n v="-2"/>
    <n v="-3"/>
    <n v="-3"/>
    <n v="0"/>
    <n v="0"/>
    <n v="0"/>
    <n v="0"/>
    <n v="0"/>
    <n v="0"/>
    <n v="-1.995E-4"/>
    <n v="-4.0000000000000002E-4"/>
    <n v="-6.0150000000000004E-4"/>
    <n v="-6.0150000000000004E-4"/>
  </r>
  <r>
    <s v="2614"/>
    <s v="東森"/>
    <x v="2"/>
    <n v="22.5"/>
    <n v="22.3"/>
    <n v="22.6"/>
    <n v="22.4"/>
    <n v="22.15"/>
    <n v="109"/>
    <n v="-41"/>
    <n v="232"/>
    <n v="-80"/>
    <n v="-111"/>
    <n v="0"/>
    <n v="0"/>
    <n v="0"/>
    <n v="0"/>
    <n v="0"/>
    <n v="2.4525000000000002E-2"/>
    <n v="-9.1430000000000001E-3"/>
    <n v="5.2432000000000006E-2"/>
    <n v="-1.7919999999999998E-2"/>
    <n v="-2.4586499999999997E-2"/>
  </r>
  <r>
    <s v="2615"/>
    <s v="萬海"/>
    <x v="11"/>
    <n v="47.45"/>
    <n v="46.25"/>
    <n v="46.1"/>
    <n v="46.35"/>
    <n v="45"/>
    <n v="911.774"/>
    <n v="-1475.1"/>
    <n v="229"/>
    <n v="366.74700000000001"/>
    <n v="-3009.6619999999998"/>
    <n v="101"/>
    <n v="-82"/>
    <n v="-10"/>
    <n v="7"/>
    <n v="15"/>
    <n v="0.43263676299999998"/>
    <n v="-0.68223374999999997"/>
    <n v="0.105569"/>
    <n v="0.1699872345"/>
    <n v="-1.3543478999999998"/>
  </r>
  <r>
    <s v="2616"/>
    <s v="山隆"/>
    <x v="2"/>
    <n v="30.45"/>
    <n v="30.45"/>
    <n v="30.55"/>
    <n v="30.7"/>
    <n v="30.7"/>
    <n v="20"/>
    <n v="-3"/>
    <n v="13"/>
    <n v="-10"/>
    <n v="7"/>
    <n v="0"/>
    <n v="0"/>
    <n v="0"/>
    <n v="0"/>
    <n v="0"/>
    <n v="6.0899999999999999E-3"/>
    <n v="-9.1349999999999992E-4"/>
    <n v="3.9715000000000002E-3"/>
    <n v="-3.0699999999999998E-3"/>
    <n v="2.1489999999999999E-3"/>
  </r>
  <r>
    <s v="2617"/>
    <s v="台航"/>
    <x v="11"/>
    <n v="28.7"/>
    <n v="28.5"/>
    <n v="28.6"/>
    <n v="28.65"/>
    <n v="28.8"/>
    <n v="4"/>
    <n v="-262"/>
    <n v="-39"/>
    <n v="301"/>
    <n v="154"/>
    <n v="0"/>
    <n v="0"/>
    <n v="0"/>
    <n v="0"/>
    <n v="0"/>
    <n v="1.1479999999999999E-3"/>
    <n v="-7.467E-2"/>
    <n v="-1.1154000000000001E-2"/>
    <n v="8.6236499999999994E-2"/>
    <n v="4.4351999999999996E-2"/>
  </r>
  <r>
    <s v="2618"/>
    <s v="長榮航"/>
    <x v="11"/>
    <n v="30.1"/>
    <n v="29.6"/>
    <n v="29.25"/>
    <n v="29.65"/>
    <n v="29.7"/>
    <n v="-25480.32"/>
    <n v="-11805.566000000001"/>
    <n v="-27632.166000000001"/>
    <n v="3286.4690000000001"/>
    <n v="-8068.2430000000004"/>
    <n v="3124"/>
    <n v="4"/>
    <n v="14"/>
    <n v="3"/>
    <n v="10"/>
    <n v="-7.66957632"/>
    <n v="-3.4944475360000005"/>
    <n v="-8.0824085550000007"/>
    <n v="0.97443805849999987"/>
    <n v="-2.396268171"/>
  </r>
  <r>
    <s v="2630"/>
    <s v="亞航"/>
    <x v="11"/>
    <n v="33.6"/>
    <n v="32.9"/>
    <n v="33.15"/>
    <n v="32.65"/>
    <n v="32.25"/>
    <n v="489.35700000000003"/>
    <n v="-199"/>
    <n v="25"/>
    <n v="-143"/>
    <n v="168"/>
    <n v="0"/>
    <n v="0"/>
    <n v="0"/>
    <n v="0"/>
    <n v="0"/>
    <n v="0.16442395200000004"/>
    <n v="-6.5471000000000001E-2"/>
    <n v="8.2874999999999997E-3"/>
    <n v="-4.6689499999999995E-2"/>
    <n v="5.4179999999999999E-2"/>
  </r>
  <r>
    <s v="2633"/>
    <s v="台灣高鐵"/>
    <x v="11"/>
    <n v="30.15"/>
    <n v="30.25"/>
    <n v="30.25"/>
    <n v="29.85"/>
    <n v="29.9"/>
    <n v="2055.473"/>
    <n v="1115"/>
    <n v="133.43899999999999"/>
    <n v="-32.261000000000003"/>
    <n v="-48"/>
    <n v="2"/>
    <n v="3"/>
    <n v="7"/>
    <n v="2"/>
    <n v="6"/>
    <n v="0.61972510949999993"/>
    <n v="0.33728750000000002"/>
    <n v="4.0365297499999994E-2"/>
    <n v="-9.629908500000001E-3"/>
    <n v="-1.4351999999999998E-2"/>
  </r>
  <r>
    <s v="2634"/>
    <s v="漢翔"/>
    <x v="11"/>
    <n v="51.6"/>
    <n v="49.35"/>
    <n v="49.5"/>
    <n v="49.1"/>
    <n v="48.55"/>
    <n v="-1230"/>
    <n v="-8166.7"/>
    <n v="-1236"/>
    <n v="-2459.85"/>
    <n v="-2347.9499999999998"/>
    <n v="0"/>
    <n v="-240"/>
    <n v="2"/>
    <n v="-38"/>
    <n v="2"/>
    <n v="-0.63468000000000002"/>
    <n v="-4.0302664500000001"/>
    <n v="-0.61182000000000003"/>
    <n v="-1.2077863499999999"/>
    <n v="-1.1399297249999998"/>
  </r>
  <r>
    <s v="2636"/>
    <s v="台驊投控"/>
    <x v="11"/>
    <n v="75"/>
    <n v="76.8"/>
    <n v="77.3"/>
    <n v="76.900000000000006"/>
    <n v="77"/>
    <n v="119"/>
    <n v="560"/>
    <n v="128"/>
    <n v="122"/>
    <n v="20"/>
    <n v="0"/>
    <n v="0"/>
    <n v="0"/>
    <n v="0"/>
    <n v="0"/>
    <n v="8.9249999999999996E-2"/>
    <n v="0.43008000000000002"/>
    <n v="9.894399999999999E-2"/>
    <n v="9.3818000000000012E-2"/>
    <n v="1.54E-2"/>
  </r>
  <r>
    <s v="2637"/>
    <s v="慧洋-KY"/>
    <x v="11"/>
    <n v="43.4"/>
    <n v="42.85"/>
    <n v="43.45"/>
    <n v="43"/>
    <n v="42.35"/>
    <n v="39"/>
    <n v="-643.529"/>
    <n v="566"/>
    <n v="-549.10799999999995"/>
    <n v="-504.4"/>
    <n v="0"/>
    <n v="0"/>
    <n v="2"/>
    <n v="0"/>
    <n v="1"/>
    <n v="1.6926E-2"/>
    <n v="-0.2757521765"/>
    <n v="0.24592700000000001"/>
    <n v="-0.23611643999999996"/>
    <n v="-0.21361340000000001"/>
  </r>
  <r>
    <s v="2640"/>
    <s v="大車隊"/>
    <x v="2"/>
    <n v="108"/>
    <n v="108.5"/>
    <n v="109"/>
    <n v="109"/>
    <n v="108.5"/>
    <n v="-23"/>
    <n v="13"/>
    <n v="5"/>
    <n v="5"/>
    <n v="2"/>
    <n v="0"/>
    <n v="0"/>
    <n v="0"/>
    <n v="0"/>
    <n v="0"/>
    <n v="-2.4840000000000001E-2"/>
    <n v="1.4104999999999999E-2"/>
    <n v="5.45E-3"/>
    <n v="5.45E-3"/>
    <n v="2.1700000000000001E-3"/>
  </r>
  <r>
    <s v="2641"/>
    <s v="正德"/>
    <x v="11"/>
    <n v="16.25"/>
    <n v="16.05"/>
    <n v="16.05"/>
    <n v="16.45"/>
    <n v="16.600000000000001"/>
    <n v="-3"/>
    <n v="-206"/>
    <n v="-38"/>
    <n v="144"/>
    <n v="72"/>
    <n v="0"/>
    <n v="0"/>
    <n v="0"/>
    <n v="0"/>
    <n v="0"/>
    <n v="-4.8749999999999998E-4"/>
    <n v="-3.3063000000000002E-2"/>
    <n v="-6.0989999999999994E-3"/>
    <n v="2.3687999999999997E-2"/>
    <n v="1.1952000000000001E-2"/>
  </r>
  <r>
    <s v="2642"/>
    <s v="宅配通"/>
    <x v="11"/>
    <n v="39.950000000000003"/>
    <n v="39.65"/>
    <n v="39.85"/>
    <n v="40.799999999999997"/>
    <n v="39.700000000000003"/>
    <n v="30"/>
    <n v="12"/>
    <n v="3"/>
    <n v="17"/>
    <n v="-14"/>
    <n v="0"/>
    <n v="0"/>
    <n v="0"/>
    <n v="0"/>
    <n v="0"/>
    <n v="1.1985000000000001E-2"/>
    <n v="4.7579999999999992E-3"/>
    <n v="1.1955000000000002E-3"/>
    <n v="6.9359999999999995E-3"/>
    <n v="-5.5580000000000004E-3"/>
  </r>
  <r>
    <s v="2643"/>
    <s v="捷迅"/>
    <x v="11"/>
    <n v="66.5"/>
    <n v="66.599999999999994"/>
    <n v="66.900000000000006"/>
    <n v="66.7"/>
    <n v="66.400000000000006"/>
    <n v="-1"/>
    <n v="10"/>
    <n v="14"/>
    <n v="4"/>
    <n v="5"/>
    <n v="0"/>
    <n v="0"/>
    <n v="0"/>
    <n v="0"/>
    <n v="0"/>
    <n v="-6.6500000000000001E-4"/>
    <n v="6.6600000000000001E-3"/>
    <n v="9.3660000000000011E-3"/>
    <n v="2.6680000000000002E-3"/>
    <n v="3.32E-3"/>
  </r>
  <r>
    <s v="2701"/>
    <s v="萬企"/>
    <x v="4"/>
    <n v="12.4"/>
    <n v="12.35"/>
    <n v="12.3"/>
    <n v="12.35"/>
    <n v="12.45"/>
    <n v="134"/>
    <n v="52"/>
    <n v="28.744"/>
    <n v="24"/>
    <n v="29"/>
    <n v="0"/>
    <n v="0"/>
    <n v="0"/>
    <n v="0"/>
    <n v="0"/>
    <n v="1.6616000000000002E-2"/>
    <n v="6.4219999999999989E-3"/>
    <n v="3.5355119999999998E-3"/>
    <n v="2.9639999999999996E-3"/>
    <n v="3.6104999999999996E-3"/>
  </r>
  <r>
    <s v="2702"/>
    <s v="華園"/>
    <x v="4"/>
    <n v="20.6"/>
    <n v="20.8"/>
    <n v="20.45"/>
    <n v="20.25"/>
    <n v="20.55"/>
    <n v="136"/>
    <n v="-56"/>
    <n v="5"/>
    <n v="4"/>
    <n v="14"/>
    <n v="0"/>
    <n v="0"/>
    <n v="0"/>
    <n v="0"/>
    <n v="0"/>
    <n v="2.8016000000000003E-2"/>
    <n v="-1.1648E-2"/>
    <n v="1.0225E-3"/>
    <n v="8.0999999999999996E-4"/>
    <n v="2.8769999999999998E-3"/>
  </r>
  <r>
    <s v="2704"/>
    <s v="國賓"/>
    <x v="4"/>
    <n v="49.5"/>
    <n v="50.1"/>
    <n v="49.85"/>
    <n v="49.65"/>
    <n v="48.65"/>
    <n v="52"/>
    <n v="7"/>
    <n v="-3"/>
    <n v="65.992000000000004"/>
    <n v="-10"/>
    <n v="0"/>
    <n v="0"/>
    <n v="0"/>
    <n v="0"/>
    <n v="0"/>
    <n v="2.5739999999999999E-2"/>
    <n v="3.5069999999999997E-3"/>
    <n v="-1.4955000000000001E-3"/>
    <n v="3.2765028000000002E-2"/>
    <n v="-4.8650000000000004E-3"/>
  </r>
  <r>
    <s v="2705"/>
    <s v="六福"/>
    <x v="4"/>
    <n v="17.5"/>
    <n v="17.5"/>
    <n v="17.3"/>
    <n v="17.2"/>
    <n v="17.350000000000001"/>
    <n v="121.93899999999999"/>
    <n v="-691"/>
    <n v="30"/>
    <n v="12.997999999999999"/>
    <n v="50"/>
    <n v="0"/>
    <n v="0"/>
    <n v="0"/>
    <n v="0"/>
    <n v="0"/>
    <n v="2.1339324999999999E-2"/>
    <n v="-0.120925"/>
    <n v="5.1900000000000002E-3"/>
    <n v="2.2356559999999999E-3"/>
    <n v="8.6750000000000004E-3"/>
  </r>
  <r>
    <s v="2706"/>
    <s v="第一店"/>
    <x v="4"/>
    <n v="15.3"/>
    <n v="15.3"/>
    <n v="15.25"/>
    <n v="15.2"/>
    <n v="15.4"/>
    <n v="93.923000000000002"/>
    <n v="22"/>
    <n v="9"/>
    <n v="118"/>
    <n v="122"/>
    <n v="0"/>
    <n v="0"/>
    <n v="0"/>
    <n v="0"/>
    <n v="0"/>
    <n v="1.4370219000000002E-2"/>
    <n v="3.3660000000000001E-3"/>
    <n v="1.3725E-3"/>
    <n v="1.7936000000000001E-2"/>
    <n v="1.8787999999999999E-2"/>
  </r>
  <r>
    <s v="2707"/>
    <s v="晶華"/>
    <x v="4"/>
    <n v="215"/>
    <n v="213.5"/>
    <n v="216.5"/>
    <n v="215"/>
    <n v="215"/>
    <n v="-23.760999999999999"/>
    <n v="-352.96199999999999"/>
    <n v="44"/>
    <n v="-111.087"/>
    <n v="-138"/>
    <n v="117.02200000000001"/>
    <n v="118.02200000000001"/>
    <n v="95"/>
    <n v="100"/>
    <n v="95"/>
    <n v="-5.1086149999999997E-2"/>
    <n v="-0.75357386999999998"/>
    <n v="9.5259999999999997E-2"/>
    <n v="-0.23883705000000002"/>
    <n v="-0.29670000000000002"/>
  </r>
  <r>
    <s v="2712"/>
    <s v="遠雄來"/>
    <x v="4"/>
    <n v="34.4"/>
    <n v="34.65"/>
    <n v="34.15"/>
    <n v="33.5"/>
    <n v="33.6"/>
    <n v="6"/>
    <n v="3"/>
    <n v="3"/>
    <n v="2"/>
    <n v="-4"/>
    <n v="0"/>
    <n v="0"/>
    <n v="0"/>
    <n v="0"/>
    <n v="0"/>
    <n v="2.0639999999999999E-3"/>
    <n v="1.0394999999999998E-3"/>
    <n v="1.0244999999999998E-3"/>
    <n v="6.7000000000000002E-4"/>
    <n v="-1.3440000000000001E-3"/>
  </r>
  <r>
    <s v="2718"/>
    <s v="晶悅"/>
    <x v="4"/>
    <n v="48.35"/>
    <n v="50"/>
    <n v="49.55"/>
    <n v="49.9"/>
    <n v="49.95"/>
    <n v="1"/>
    <n v="3"/>
    <n v="4"/>
    <n v="0"/>
    <n v="-5"/>
    <n v="0"/>
    <n v="0"/>
    <n v="0"/>
    <n v="0"/>
    <n v="0"/>
    <n v="4.8349999999999999E-4"/>
    <n v="1.5E-3"/>
    <n v="1.9819999999999998E-3"/>
    <n v="0"/>
    <n v="-2.4975000000000002E-3"/>
  </r>
  <r>
    <s v="2719"/>
    <s v="燦星旅"/>
    <x v="4"/>
    <n v="69.599999999999994"/>
    <n v="67.8"/>
    <n v="66.7"/>
    <n v="64"/>
    <n v="65.400000000000006"/>
    <n v="30"/>
    <n v="-4"/>
    <n v="-8"/>
    <n v="-8"/>
    <n v="13"/>
    <n v="0"/>
    <n v="0"/>
    <n v="0"/>
    <n v="0"/>
    <n v="0"/>
    <n v="2.0879999999999999E-2"/>
    <n v="-2.712E-3"/>
    <n v="-5.3360000000000005E-3"/>
    <n v="-5.1200000000000004E-3"/>
    <n v="8.5020000000000009E-3"/>
  </r>
  <r>
    <s v="2722"/>
    <s v="夏都"/>
    <x v="4"/>
    <n v="49.25"/>
    <n v="54.1"/>
    <n v="55.8"/>
    <n v="56.4"/>
    <n v="56"/>
    <n v="89"/>
    <n v="-162"/>
    <n v="-320"/>
    <n v="-44.16"/>
    <n v="-107"/>
    <n v="0"/>
    <n v="0"/>
    <n v="0"/>
    <n v="0"/>
    <n v="0"/>
    <n v="4.3832500000000003E-2"/>
    <n v="-8.7642000000000012E-2"/>
    <n v="-0.17856"/>
    <n v="-2.490624E-2"/>
    <n v="-5.9920000000000001E-2"/>
  </r>
  <r>
    <s v="2723"/>
    <s v="美食-KY"/>
    <x v="4"/>
    <n v="102.5"/>
    <n v="102"/>
    <n v="100.5"/>
    <n v="101.5"/>
    <n v="101"/>
    <n v="-43"/>
    <n v="-160.5"/>
    <n v="-53"/>
    <n v="-5"/>
    <n v="-1071"/>
    <n v="0"/>
    <n v="0"/>
    <n v="20"/>
    <n v="20"/>
    <n v="10"/>
    <n v="-4.4075000000000003E-2"/>
    <n v="-0.16370999999999999"/>
    <n v="-5.3265E-2"/>
    <n v="-5.0749999999999997E-3"/>
    <n v="-1.0817099999999999"/>
  </r>
  <r>
    <s v="2724"/>
    <s v="富驛-KY"/>
    <x v="4"/>
    <n v="13.3"/>
    <n v="13.3"/>
    <n v="13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5"/>
    <n v="31.1"/>
    <n v="31.05"/>
    <n v="30.5"/>
    <n v="30.45"/>
    <n v="0"/>
    <n v="0.52100000000000002"/>
    <n v="0"/>
    <n v="0"/>
    <n v="0"/>
    <n v="0"/>
    <n v="0"/>
    <n v="0"/>
    <n v="0"/>
    <n v="0"/>
    <n v="0"/>
    <n v="1.6203100000000003E-4"/>
    <n v="0"/>
    <n v="0"/>
    <n v="0"/>
  </r>
  <r>
    <s v="2727"/>
    <s v="王品"/>
    <x v="4"/>
    <n v="258"/>
    <n v="259"/>
    <n v="260"/>
    <n v="253.5"/>
    <n v="249.5"/>
    <n v="-354.98399999999998"/>
    <n v="-82.691000000000003"/>
    <n v="-19"/>
    <n v="-246"/>
    <n v="-214.90799999999999"/>
    <n v="64"/>
    <n v="151"/>
    <n v="0"/>
    <n v="33"/>
    <n v="0"/>
    <n v="-0.9158587199999999"/>
    <n v="-0.21416969"/>
    <n v="-4.9399999999999999E-2"/>
    <n v="-0.62361"/>
    <n v="-0.53619545999999996"/>
  </r>
  <r>
    <s v="2729"/>
    <s v="瓦城"/>
    <x v="4"/>
    <n v="246.5"/>
    <n v="247"/>
    <n v="246"/>
    <n v="244"/>
    <n v="234"/>
    <n v="19"/>
    <n v="18"/>
    <n v="-18"/>
    <n v="-13"/>
    <n v="-100.65"/>
    <n v="0"/>
    <n v="0"/>
    <n v="0"/>
    <n v="0"/>
    <n v="0"/>
    <n v="4.6835000000000002E-2"/>
    <n v="4.446E-2"/>
    <n v="-4.428E-2"/>
    <n v="-3.1719999999999998E-2"/>
    <n v="-0.23552100000000001"/>
  </r>
  <r>
    <s v="2731"/>
    <s v="雄獅"/>
    <x v="4"/>
    <n v="137"/>
    <n v="138.5"/>
    <n v="136"/>
    <n v="135.5"/>
    <n v="135"/>
    <n v="-1385"/>
    <n v="162"/>
    <n v="-213"/>
    <n v="-136.62700000000001"/>
    <n v="108"/>
    <n v="895"/>
    <n v="155"/>
    <n v="0"/>
    <n v="0"/>
    <n v="-715"/>
    <n v="-1.8974500000000001"/>
    <n v="0.22437000000000001"/>
    <n v="-0.28967999999999999"/>
    <n v="-0.18512958500000001"/>
    <n v="0.14580000000000001"/>
  </r>
  <r>
    <s v="2732"/>
    <s v="六角"/>
    <x v="4"/>
    <n v="114.5"/>
    <n v="112"/>
    <n v="111.5"/>
    <n v="113"/>
    <n v="112.5"/>
    <n v="-118.09099999999999"/>
    <n v="-64"/>
    <n v="69"/>
    <n v="-55"/>
    <n v="-86"/>
    <n v="0"/>
    <n v="-88"/>
    <n v="-117"/>
    <n v="0"/>
    <n v="0"/>
    <n v="-0.13521419500000001"/>
    <n v="-7.1679999999999994E-2"/>
    <n v="7.6935000000000003E-2"/>
    <n v="-6.2149999999999997E-2"/>
    <n v="-9.6750000000000003E-2"/>
  </r>
  <r>
    <s v="2734"/>
    <s v="易飛網"/>
    <x v="4"/>
    <n v="44.5"/>
    <n v="42.8"/>
    <n v="42.6"/>
    <n v="41.45"/>
    <n v="42.95"/>
    <n v="11"/>
    <n v="-160"/>
    <n v="-22"/>
    <n v="-56"/>
    <n v="86"/>
    <n v="0"/>
    <n v="0"/>
    <n v="0"/>
    <n v="0"/>
    <n v="0"/>
    <n v="4.895E-3"/>
    <n v="-6.8479999999999999E-2"/>
    <n v="-9.3720000000000001E-3"/>
    <n v="-2.3212000000000003E-2"/>
    <n v="3.6937000000000005E-2"/>
  </r>
  <r>
    <s v="2736"/>
    <s v="富野"/>
    <x v="4"/>
    <n v="28.05"/>
    <n v="28.65"/>
    <n v="27.7"/>
    <n v="26.7"/>
    <n v="28.25"/>
    <n v="-181"/>
    <n v="-1111"/>
    <n v="-297"/>
    <n v="-51"/>
    <n v="-138"/>
    <n v="0"/>
    <n v="0"/>
    <n v="0"/>
    <n v="0"/>
    <n v="0"/>
    <n v="-5.0770500000000003E-2"/>
    <n v="-0.31830149999999996"/>
    <n v="-8.2268999999999995E-2"/>
    <n v="-1.3617000000000001E-2"/>
    <n v="-3.8984999999999999E-2"/>
  </r>
  <r>
    <s v="2739"/>
    <s v="寒舍"/>
    <x v="4"/>
    <n v="43"/>
    <n v="47.3"/>
    <n v="47.1"/>
    <n v="46"/>
    <n v="50.6"/>
    <n v="10"/>
    <n v="-43"/>
    <n v="-207"/>
    <n v="-142"/>
    <n v="177"/>
    <n v="0"/>
    <n v="0"/>
    <n v="0"/>
    <n v="0"/>
    <n v="0"/>
    <n v="4.3E-3"/>
    <n v="-2.0338999999999999E-2"/>
    <n v="-9.7497000000000014E-2"/>
    <n v="-6.5320000000000003E-2"/>
    <n v="8.9562000000000003E-2"/>
  </r>
  <r>
    <s v="2740"/>
    <s v="天蔥"/>
    <x v="4"/>
    <n v="42.1"/>
    <n v="42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6"/>
    <n v="137.5"/>
    <n v="144"/>
    <n v="139.5"/>
    <n v="143"/>
    <n v="-96"/>
    <n v="-119"/>
    <n v="468"/>
    <n v="20"/>
    <n v="-344"/>
    <n v="0"/>
    <n v="0"/>
    <n v="0"/>
    <n v="0"/>
    <n v="0"/>
    <n v="-0.13056000000000001"/>
    <n v="-0.16362499999999999"/>
    <n v="0.67391999999999996"/>
    <n v="2.7900000000000001E-2"/>
    <n v="-0.49192000000000002"/>
  </r>
  <r>
    <s v="2745"/>
    <s v="五福"/>
    <x v="4"/>
    <n v="77.5"/>
    <n v="78.3"/>
    <n v="78.400000000000006"/>
    <n v="76.5"/>
    <n v="83.8"/>
    <n v="44"/>
    <n v="-69"/>
    <n v="-31"/>
    <n v="-82"/>
    <n v="173"/>
    <n v="0"/>
    <n v="0"/>
    <n v="0"/>
    <n v="0"/>
    <n v="0"/>
    <n v="3.4099999999999998E-2"/>
    <n v="-5.4026999999999999E-2"/>
    <n v="-2.4303999999999999E-2"/>
    <n v="-6.2729999999999994E-2"/>
    <n v="0.14497399999999999"/>
  </r>
  <r>
    <s v="2748"/>
    <s v="雲品"/>
    <x v="4"/>
    <n v="75.099999999999994"/>
    <n v="76.599999999999994"/>
    <n v="75.7"/>
    <n v="74.7"/>
    <n v="75.400000000000006"/>
    <n v="-98"/>
    <n v="-121"/>
    <n v="244"/>
    <n v="-40"/>
    <n v="-332"/>
    <n v="693"/>
    <n v="388"/>
    <n v="0"/>
    <n v="58"/>
    <n v="0"/>
    <n v="-7.3597999999999997E-2"/>
    <n v="-9.2685999999999991E-2"/>
    <n v="0.18470799999999998"/>
    <n v="-2.988E-2"/>
    <n v="-0.25032800000000005"/>
  </r>
  <r>
    <s v="2752"/>
    <s v="豆府"/>
    <x v="4"/>
    <n v="256"/>
    <n v="251"/>
    <n v="251"/>
    <n v="255"/>
    <n v="258"/>
    <n v="-1"/>
    <n v="-2"/>
    <n v="0"/>
    <n v="0"/>
    <n v="-2"/>
    <n v="0"/>
    <n v="0"/>
    <n v="0"/>
    <n v="0"/>
    <n v="0"/>
    <n v="-2.5600000000000002E-3"/>
    <n v="-5.0200000000000002E-3"/>
    <n v="0"/>
    <n v="0"/>
    <n v="-5.1599999999999997E-3"/>
  </r>
  <r>
    <s v="2754"/>
    <s v="亞洲藏壽司"/>
    <x v="4"/>
    <n v="131.5"/>
    <n v="128"/>
    <n v="127"/>
    <n v="129"/>
    <n v="121.5"/>
    <n v="-4"/>
    <n v="-41"/>
    <n v="-23"/>
    <n v="-16"/>
    <n v="-69"/>
    <n v="0"/>
    <n v="0"/>
    <n v="0"/>
    <n v="0"/>
    <n v="0"/>
    <n v="-5.2599999999999999E-3"/>
    <n v="-5.2479999999999999E-2"/>
    <n v="-2.921E-2"/>
    <n v="-2.0639999999999999E-2"/>
    <n v="-8.3835000000000007E-2"/>
  </r>
  <r>
    <s v="2755"/>
    <s v="揚秦"/>
    <x v="4"/>
    <n v="120"/>
    <n v="118"/>
    <n v="117"/>
    <n v="119.5"/>
    <n v="119"/>
    <n v="-3"/>
    <n v="-1"/>
    <n v="2"/>
    <n v="-3"/>
    <n v="-2"/>
    <n v="0"/>
    <n v="0"/>
    <n v="0"/>
    <n v="0"/>
    <n v="0"/>
    <n v="-3.5999999999999999E-3"/>
    <n v="-1.1800000000000001E-3"/>
    <n v="2.3400000000000001E-3"/>
    <n v="-3.5850000000000001E-3"/>
    <n v="-2.3800000000000002E-3"/>
  </r>
  <r>
    <s v="2801"/>
    <s v="彰銀"/>
    <x v="60"/>
    <n v="17.45"/>
    <n v="17.45"/>
    <n v="17.399999999999999"/>
    <n v="17.399999999999999"/>
    <n v="17.350000000000001"/>
    <n v="663.01199999999994"/>
    <n v="-218.744"/>
    <n v="50.414999999999999"/>
    <n v="-2081.5810000000001"/>
    <n v="-498.76299999999998"/>
    <n v="716"/>
    <n v="1279"/>
    <n v="-12"/>
    <n v="1109"/>
    <n v="23"/>
    <n v="0.11569559399999998"/>
    <n v="-3.8170827999999997E-2"/>
    <n v="8.772209999999999E-3"/>
    <n v="-0.36219509400000005"/>
    <n v="-8.6535380500000009E-2"/>
  </r>
  <r>
    <s v="2809"/>
    <s v="京城銀"/>
    <x v="60"/>
    <n v="38"/>
    <n v="38.299999999999997"/>
    <n v="38.799999999999997"/>
    <n v="38.15"/>
    <n v="38.4"/>
    <n v="306"/>
    <n v="94"/>
    <n v="1494"/>
    <n v="-815.55100000000004"/>
    <n v="92"/>
    <n v="-149"/>
    <n v="208"/>
    <n v="0"/>
    <n v="117"/>
    <n v="-51"/>
    <n v="0.11627999999999999"/>
    <n v="3.6001999999999999E-2"/>
    <n v="0.57967199999999997"/>
    <n v="-0.31113270650000002"/>
    <n v="3.5327999999999998E-2"/>
  </r>
  <r>
    <s v="2812"/>
    <s v="台中銀"/>
    <x v="60"/>
    <n v="14.9"/>
    <n v="14.85"/>
    <n v="14.85"/>
    <n v="14.9"/>
    <n v="14.9"/>
    <n v="273.06700000000001"/>
    <n v="-1058.412"/>
    <n v="310.05"/>
    <n v="242.30600000000001"/>
    <n v="614"/>
    <n v="1"/>
    <n v="3"/>
    <n v="-5"/>
    <n v="1"/>
    <n v="9"/>
    <n v="4.0686983000000003E-2"/>
    <n v="-0.157174182"/>
    <n v="4.6042425000000005E-2"/>
    <n v="3.6103594000000003E-2"/>
    <n v="9.1485999999999998E-2"/>
  </r>
  <r>
    <s v="2816"/>
    <s v="旺旺保"/>
    <x v="61"/>
    <n v="39.299999999999997"/>
    <n v="39.35"/>
    <n v="38"/>
    <n v="37.25"/>
    <n v="36.25"/>
    <n v="2009"/>
    <n v="-928"/>
    <n v="-1366.7"/>
    <n v="8.9659999999999993"/>
    <n v="-454.7"/>
    <n v="0"/>
    <n v="0"/>
    <n v="0"/>
    <n v="0"/>
    <n v="0"/>
    <n v="0.78953699999999993"/>
    <n v="-0.36516800000000005"/>
    <n v="-0.51934599999999997"/>
    <n v="3.3398349999999998E-3"/>
    <n v="-0.16482875"/>
  </r>
  <r>
    <s v="2820"/>
    <s v="華票"/>
    <x v="60"/>
    <n v="14.4"/>
    <n v="14.35"/>
    <n v="14.35"/>
    <n v="14.4"/>
    <n v="14.3"/>
    <n v="-138"/>
    <n v="-88"/>
    <n v="-57"/>
    <n v="-114"/>
    <n v="-155"/>
    <n v="0"/>
    <n v="0"/>
    <n v="0"/>
    <n v="0"/>
    <n v="0"/>
    <n v="-1.9872000000000001E-2"/>
    <n v="-1.2628E-2"/>
    <n v="-8.1794999999999993E-3"/>
    <n v="-1.6416E-2"/>
    <n v="-2.2165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05"/>
    <n v="25.1"/>
    <n v="25"/>
    <n v="24.85"/>
    <n v="24.85"/>
    <n v="-26"/>
    <n v="0"/>
    <n v="27"/>
    <n v="5"/>
    <n v="-3"/>
    <n v="0"/>
    <n v="0"/>
    <n v="0"/>
    <n v="0"/>
    <n v="0"/>
    <n v="-6.5130000000000006E-3"/>
    <n v="0"/>
    <n v="6.7499999999999999E-3"/>
    <n v="1.2424999999999999E-3"/>
    <n v="-7.4550000000000007E-4"/>
  </r>
  <r>
    <s v="2834"/>
    <s v="臺企銀"/>
    <x v="60"/>
    <n v="13.2"/>
    <n v="13.15"/>
    <n v="13.1"/>
    <n v="13.1"/>
    <n v="13"/>
    <n v="1184.54"/>
    <n v="74.188000000000002"/>
    <n v="-1495.884"/>
    <n v="-427.137"/>
    <n v="1259.4839999999999"/>
    <n v="7"/>
    <n v="6"/>
    <n v="-4"/>
    <n v="2"/>
    <n v="4"/>
    <n v="0.15635927999999999"/>
    <n v="9.7557220000000014E-3"/>
    <n v="-0.19596080399999999"/>
    <n v="-5.5954947000000005E-2"/>
    <n v="0.16373292"/>
  </r>
  <r>
    <s v="2836"/>
    <s v="高雄銀"/>
    <x v="60"/>
    <n v="11.8"/>
    <n v="11.8"/>
    <n v="11.75"/>
    <n v="11.75"/>
    <n v="11.75"/>
    <n v="140"/>
    <n v="51"/>
    <n v="57"/>
    <n v="26"/>
    <n v="11"/>
    <n v="0"/>
    <n v="0"/>
    <n v="0"/>
    <n v="0"/>
    <n v="0"/>
    <n v="1.652E-2"/>
    <n v="6.0180000000000008E-3"/>
    <n v="6.6975000000000003E-3"/>
    <n v="3.055E-3"/>
    <n v="1.2925E-3"/>
  </r>
  <r>
    <s v="2838"/>
    <s v="聯邦銀"/>
    <x v="60"/>
    <n v="13.5"/>
    <n v="13.5"/>
    <n v="13.45"/>
    <n v="13.35"/>
    <n v="13.3"/>
    <n v="-25"/>
    <n v="-119"/>
    <n v="-125"/>
    <n v="-618.61900000000003"/>
    <n v="-306"/>
    <n v="0"/>
    <n v="0"/>
    <n v="0"/>
    <n v="0"/>
    <n v="0"/>
    <n v="-3.375E-3"/>
    <n v="-1.6064999999999999E-2"/>
    <n v="-1.6812500000000001E-2"/>
    <n v="-8.2585636500000004E-2"/>
    <n v="-4.06980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8"/>
    <n v="11.75"/>
    <n v="11.75"/>
    <n v="11.8"/>
    <n v="11.7"/>
    <n v="817"/>
    <n v="639"/>
    <n v="254"/>
    <n v="86.707999999999998"/>
    <n v="-342.25799999999998"/>
    <n v="273"/>
    <n v="1070"/>
    <n v="3"/>
    <n v="755"/>
    <n v="2"/>
    <n v="9.6406000000000006E-2"/>
    <n v="7.5082499999999996E-2"/>
    <n v="2.9845E-2"/>
    <n v="1.0231544E-2"/>
    <n v="-4.0044185999999996E-2"/>
  </r>
  <r>
    <s v="2849"/>
    <s v="安泰銀"/>
    <x v="60"/>
    <n v="14.2"/>
    <n v="14.2"/>
    <n v="14.15"/>
    <n v="14.15"/>
    <n v="14.15"/>
    <n v="109"/>
    <n v="-2"/>
    <n v="11"/>
    <n v="7"/>
    <n v="1"/>
    <n v="0"/>
    <n v="0"/>
    <n v="0"/>
    <n v="0"/>
    <n v="0"/>
    <n v="1.5477999999999999E-2"/>
    <n v="-2.8399999999999996E-4"/>
    <n v="1.5565000000000002E-3"/>
    <n v="9.9050000000000006E-4"/>
    <n v="1.415E-4"/>
  </r>
  <r>
    <s v="2850"/>
    <s v="新產"/>
    <x v="61"/>
    <n v="69.2"/>
    <n v="70.3"/>
    <n v="69.8"/>
    <n v="70.3"/>
    <n v="71"/>
    <n v="-110.99299999999999"/>
    <n v="179"/>
    <n v="-50"/>
    <n v="116.96"/>
    <n v="300"/>
    <n v="0"/>
    <n v="0"/>
    <n v="0"/>
    <n v="0"/>
    <n v="0"/>
    <n v="-7.6807156000000001E-2"/>
    <n v="0.12583699999999998"/>
    <n v="-3.49E-2"/>
    <n v="8.2222879999999984E-2"/>
    <n v="0.21299999999999999"/>
  </r>
  <r>
    <s v="2851"/>
    <s v="中再保"/>
    <x v="61"/>
    <n v="23"/>
    <n v="23"/>
    <n v="22.9"/>
    <n v="23.15"/>
    <n v="23.25"/>
    <n v="106.676"/>
    <n v="-13"/>
    <n v="-178"/>
    <n v="134.827"/>
    <n v="-50"/>
    <n v="0"/>
    <n v="0"/>
    <n v="0"/>
    <n v="0"/>
    <n v="0"/>
    <n v="2.4535480000000002E-2"/>
    <n v="-2.99E-3"/>
    <n v="-4.0762E-2"/>
    <n v="3.1212450499999999E-2"/>
    <n v="-1.1625E-2"/>
  </r>
  <r>
    <s v="2852"/>
    <s v="第一保"/>
    <x v="61"/>
    <n v="17.3"/>
    <n v="17.3"/>
    <n v="17.100000000000001"/>
    <n v="17.95"/>
    <n v="17.899999999999999"/>
    <n v="61"/>
    <n v="-17"/>
    <n v="-13"/>
    <n v="30"/>
    <n v="48"/>
    <n v="0"/>
    <n v="0"/>
    <n v="0"/>
    <n v="0"/>
    <n v="0"/>
    <n v="1.0553E-2"/>
    <n v="-2.941E-3"/>
    <n v="-2.2230000000000001E-3"/>
    <n v="5.385E-3"/>
    <n v="8.5919999999999989E-3"/>
  </r>
  <r>
    <s v="2855"/>
    <s v="統一證"/>
    <x v="62"/>
    <n v="18"/>
    <n v="18.100000000000001"/>
    <n v="17.95"/>
    <n v="17.899999999999999"/>
    <n v="17.8"/>
    <n v="229.89"/>
    <n v="58"/>
    <n v="-149"/>
    <n v="-59"/>
    <n v="-153"/>
    <n v="0"/>
    <n v="0"/>
    <n v="0"/>
    <n v="0"/>
    <n v="0"/>
    <n v="4.1380199999999992E-2"/>
    <n v="1.0498000000000002E-2"/>
    <n v="-2.6745499999999998E-2"/>
    <n v="-1.0560999999999999E-2"/>
    <n v="-2.7234000000000001E-2"/>
  </r>
  <r>
    <s v="2867"/>
    <s v="三商壽"/>
    <x v="61"/>
    <n v="5.09"/>
    <n v="5.0599999999999996"/>
    <n v="5.05"/>
    <n v="5.05"/>
    <n v="5.03"/>
    <n v="1088.404"/>
    <n v="-399"/>
    <n v="-782"/>
    <n v="-536"/>
    <n v="-1764"/>
    <n v="0"/>
    <n v="0"/>
    <n v="0"/>
    <n v="0"/>
    <n v="0"/>
    <n v="5.5399763599999999E-2"/>
    <n v="-2.01894E-2"/>
    <n v="-3.9490999999999998E-2"/>
    <n v="-2.7067999999999998E-2"/>
    <n v="-8.8729199999999994E-2"/>
  </r>
  <r>
    <s v="2880"/>
    <s v="華南金"/>
    <x v="63"/>
    <n v="20.95"/>
    <n v="20.9"/>
    <n v="20.85"/>
    <n v="20.75"/>
    <n v="20.9"/>
    <n v="5303.0140000000001"/>
    <n v="-0.22700000000000001"/>
    <n v="-1255.6869999999999"/>
    <n v="-0.125"/>
    <n v="1263"/>
    <n v="0"/>
    <n v="10"/>
    <n v="-21"/>
    <n v="-11"/>
    <n v="8"/>
    <n v="1.1109814329999999"/>
    <n v="-4.7443E-5"/>
    <n v="-0.2618107395"/>
    <n v="-2.59375E-5"/>
    <n v="0.26396699999999995"/>
  </r>
  <r>
    <s v="2881"/>
    <s v="富邦金"/>
    <x v="63"/>
    <n v="61.5"/>
    <n v="61.5"/>
    <n v="61.7"/>
    <n v="61.7"/>
    <n v="61.5"/>
    <n v="4059.3739999999998"/>
    <n v="-647.34799999999996"/>
    <n v="-890.57899999999995"/>
    <n v="-108.913"/>
    <n v="-702.2"/>
    <n v="120"/>
    <n v="261"/>
    <n v="-20"/>
    <n v="353"/>
    <n v="474"/>
    <n v="2.49651501"/>
    <n v="-0.39811901999999993"/>
    <n v="-0.54948724300000007"/>
    <n v="-6.7199321000000006E-2"/>
    <n v="-0.43185300000000004"/>
  </r>
  <r>
    <s v="2882"/>
    <s v="國泰金"/>
    <x v="63"/>
    <n v="45.35"/>
    <n v="45.2"/>
    <n v="45.05"/>
    <n v="45.15"/>
    <n v="44.95"/>
    <n v="5024.232"/>
    <n v="-742.93700000000001"/>
    <n v="-680.34500000000003"/>
    <n v="215.53100000000001"/>
    <n v="43.963999999999999"/>
    <n v="184.98400000000001"/>
    <n v="391.49400000000003"/>
    <n v="-23.5"/>
    <n v="537.75"/>
    <n v="612.96400000000006"/>
    <n v="2.2784892120000002"/>
    <n v="-0.33580752400000002"/>
    <n v="-0.3064954225"/>
    <n v="9.7312246500000005E-2"/>
    <n v="1.9761818E-2"/>
  </r>
  <r>
    <s v="2883"/>
    <s v="開發金"/>
    <x v="63"/>
    <n v="11.65"/>
    <n v="11.5"/>
    <n v="11.45"/>
    <n v="11.45"/>
    <n v="11.45"/>
    <n v="1461.6959999999999"/>
    <n v="-5864.7280000000001"/>
    <n v="-6191.9049999999997"/>
    <n v="-6003.3429999999998"/>
    <n v="-3918.3679999999999"/>
    <n v="-3"/>
    <n v="8"/>
    <n v="-9"/>
    <n v="-28"/>
    <n v="-24"/>
    <n v="0.17028758399999999"/>
    <n v="-0.67444372000000008"/>
    <n v="-0.70897312249999989"/>
    <n v="-0.68738277349999988"/>
    <n v="-0.44865313599999995"/>
  </r>
  <r>
    <s v="2884"/>
    <s v="玉山金"/>
    <x v="63"/>
    <n v="24.55"/>
    <n v="24.5"/>
    <n v="24.55"/>
    <n v="24.45"/>
    <n v="24.5"/>
    <n v="12316.839"/>
    <n v="-0.93600000000000005"/>
    <n v="4273.3220000000001"/>
    <n v="3351.2820000000002"/>
    <n v="10096.347"/>
    <n v="5"/>
    <n v="14"/>
    <n v="-270"/>
    <n v="-19"/>
    <n v="3"/>
    <n v="3.0237839744999997"/>
    <n v="-2.2932000000000003E-4"/>
    <n v="1.0491005510000002"/>
    <n v="0.81938844899999996"/>
    <n v="2.473605015"/>
  </r>
  <r>
    <s v="2885"/>
    <s v="元大金"/>
    <x v="63"/>
    <n v="24.9"/>
    <n v="25.05"/>
    <n v="25"/>
    <n v="25"/>
    <n v="25"/>
    <n v="8263.2510000000002"/>
    <n v="2315.2080000000001"/>
    <n v="-432.55"/>
    <n v="1013.676"/>
    <n v="439.28"/>
    <n v="-225.92099999999999"/>
    <n v="629.51499999999999"/>
    <n v="-40.695999999999998"/>
    <n v="738.37199999999996"/>
    <n v="769.62099999999998"/>
    <n v="2.0575494990000003"/>
    <n v="0.57995960400000002"/>
    <n v="-0.1081375"/>
    <n v="0.25341900000000001"/>
    <n v="0.10982"/>
  </r>
  <r>
    <s v="2886"/>
    <s v="兆豐金"/>
    <x v="63"/>
    <n v="38.549999999999997"/>
    <n v="38.6"/>
    <n v="38.6"/>
    <n v="38.6"/>
    <n v="38.4"/>
    <n v="7083.058"/>
    <n v="432.93"/>
    <n v="2092.41"/>
    <n v="2363.0010000000002"/>
    <n v="1412.0989999999999"/>
    <n v="-286"/>
    <n v="443"/>
    <n v="-628.70600000000002"/>
    <n v="411"/>
    <n v="348"/>
    <n v="2.730518859"/>
    <n v="0.16711098000000002"/>
    <n v="0.80767025999999997"/>
    <n v="0.91211838600000017"/>
    <n v="0.542246016"/>
  </r>
  <r>
    <s v="2887"/>
    <s v="台新金"/>
    <x v="63"/>
    <n v="17.850000000000001"/>
    <n v="17.8"/>
    <n v="17.850000000000001"/>
    <n v="17.75"/>
    <n v="17.7"/>
    <n v="8908.5889999999999"/>
    <n v="4.5490000000000004"/>
    <n v="417.44299999999998"/>
    <n v="582"/>
    <n v="-705.42899999999997"/>
    <n v="-12"/>
    <n v="10"/>
    <n v="-29"/>
    <n v="-15"/>
    <n v="4"/>
    <n v="1.5901831365000003"/>
    <n v="8.0972200000000013E-4"/>
    <n v="7.4513575500000012E-2"/>
    <n v="0.10330499999999999"/>
    <n v="-0.12486093299999998"/>
  </r>
  <r>
    <s v="2888"/>
    <s v="新光金"/>
    <x v="63"/>
    <n v="9.0299999999999994"/>
    <n v="8.9499999999999993"/>
    <n v="8.9700000000000006"/>
    <n v="8.9600000000000009"/>
    <n v="8.92"/>
    <n v="2492.768"/>
    <n v="-4707.5060000000003"/>
    <n v="1308"/>
    <n v="-1165"/>
    <n v="487.00200000000001"/>
    <n v="0"/>
    <n v="0"/>
    <n v="0"/>
    <n v="0"/>
    <n v="0"/>
    <n v="0.2250969504"/>
    <n v="-0.42132178699999995"/>
    <n v="0.1173276"/>
    <n v="-0.10438400000000002"/>
    <n v="4.3440578400000006E-2"/>
  </r>
  <r>
    <s v="2889"/>
    <s v="國票金"/>
    <x v="63"/>
    <n v="11.65"/>
    <n v="11.55"/>
    <n v="11.6"/>
    <n v="11.5"/>
    <n v="11.45"/>
    <n v="-45"/>
    <n v="139"/>
    <n v="1"/>
    <n v="-392"/>
    <n v="-646"/>
    <n v="-0.504"/>
    <n v="0"/>
    <n v="0"/>
    <n v="0"/>
    <n v="0"/>
    <n v="-5.2424999999999998E-3"/>
    <n v="1.6054499999999999E-2"/>
    <n v="1.16E-4"/>
    <n v="-4.5080000000000002E-2"/>
    <n v="-7.3967000000000005E-2"/>
  </r>
  <r>
    <s v="2890"/>
    <s v="永豐金"/>
    <x v="63"/>
    <n v="18.45"/>
    <n v="18.350000000000001"/>
    <n v="18.399999999999999"/>
    <n v="18.45"/>
    <n v="18.45"/>
    <n v="4489.6040000000003"/>
    <n v="-1663.4110000000001"/>
    <n v="1855.9069999999999"/>
    <n v="1716.2739999999999"/>
    <n v="3138.46"/>
    <n v="-522"/>
    <n v="277"/>
    <n v="-693"/>
    <n v="730"/>
    <n v="707"/>
    <n v="0.82833193800000005"/>
    <n v="-0.30523591850000004"/>
    <n v="0.34148688799999999"/>
    <n v="0.31665255299999995"/>
    <n v="0.57904586999999996"/>
  </r>
  <r>
    <s v="2891"/>
    <s v="中信金"/>
    <x v="63"/>
    <n v="25.3"/>
    <n v="25.15"/>
    <n v="25.1"/>
    <n v="25.35"/>
    <n v="25.5"/>
    <n v="6726.63"/>
    <n v="-1902.1"/>
    <n v="3758.5729999999999"/>
    <n v="11918.373"/>
    <n v="8807.8289999999997"/>
    <n v="-442.72800000000001"/>
    <n v="-994"/>
    <n v="-1977"/>
    <n v="459.85"/>
    <n v="543"/>
    <n v="1.7018373900000001"/>
    <n v="-0.47837814999999995"/>
    <n v="0.94340182299999997"/>
    <n v="3.0213075555"/>
    <n v="2.2459963949999997"/>
  </r>
  <r>
    <s v="2892"/>
    <s v="第一金"/>
    <x v="63"/>
    <n v="26.9"/>
    <n v="26.85"/>
    <n v="26.85"/>
    <n v="26.8"/>
    <n v="26.85"/>
    <n v="7221.6139999999996"/>
    <n v="1219.9590000000001"/>
    <n v="1592.8"/>
    <n v="2032.15"/>
    <n v="2083.5500000000002"/>
    <n v="183.20699999999999"/>
    <n v="428.20699999999999"/>
    <n v="-23"/>
    <n v="497"/>
    <n v="627"/>
    <n v="1.9426141659999996"/>
    <n v="0.32755899150000006"/>
    <n v="0.42766680000000001"/>
    <n v="0.54461619999999999"/>
    <n v="0.559433175"/>
  </r>
  <r>
    <s v="2897"/>
    <s v="王道銀行"/>
    <x v="60"/>
    <n v="9.59"/>
    <n v="9.5299999999999994"/>
    <n v="9.5"/>
    <n v="9.4499999999999993"/>
    <n v="9.4499999999999993"/>
    <n v="-31.413"/>
    <n v="-116"/>
    <n v="-162"/>
    <n v="-331"/>
    <n v="207"/>
    <n v="2"/>
    <n v="1"/>
    <n v="4"/>
    <n v="2"/>
    <n v="4"/>
    <n v="-3.0125067000000001E-3"/>
    <n v="-1.10548E-2"/>
    <n v="-1.5389999999999999E-2"/>
    <n v="-3.1279499999999995E-2"/>
    <n v="1.9561499999999999E-2"/>
  </r>
  <r>
    <s v="2901"/>
    <s v="欣欣"/>
    <x v="10"/>
    <n v="26.5"/>
    <n v="26.85"/>
    <n v="26.6"/>
    <n v="26.35"/>
    <n v="26.5"/>
    <n v="-1"/>
    <n v="-1"/>
    <n v="-4"/>
    <n v="-3"/>
    <n v="3"/>
    <n v="0"/>
    <n v="0"/>
    <n v="0"/>
    <n v="0"/>
    <n v="0"/>
    <n v="-2.6499999999999999E-4"/>
    <n v="-2.6850000000000002E-4"/>
    <n v="-1.0640000000000001E-3"/>
    <n v="-7.9050000000000008E-4"/>
    <n v="7.9500000000000003E-4"/>
  </r>
  <r>
    <s v="2903"/>
    <s v="遠百"/>
    <x v="10"/>
    <n v="24.15"/>
    <n v="24.5"/>
    <n v="24.65"/>
    <n v="24.7"/>
    <n v="24.25"/>
    <n v="-221"/>
    <n v="562.04100000000005"/>
    <n v="537"/>
    <n v="-68.819000000000003"/>
    <n v="-1118"/>
    <n v="213"/>
    <n v="850"/>
    <n v="590"/>
    <n v="727"/>
    <n v="505"/>
    <n v="-5.3371499999999995E-2"/>
    <n v="0.13770004500000002"/>
    <n v="0.1323705"/>
    <n v="-1.6998293000000001E-2"/>
    <n v="-0.27111499999999999"/>
  </r>
  <r>
    <s v="2904"/>
    <s v="匯僑"/>
    <x v="2"/>
    <n v="18.95"/>
    <n v="18.95"/>
    <n v="18.95"/>
    <n v="18.899999999999999"/>
    <n v="19"/>
    <n v="0"/>
    <n v="0"/>
    <n v="0"/>
    <n v="-1"/>
    <n v="-13"/>
    <n v="0"/>
    <n v="0"/>
    <n v="0"/>
    <n v="0"/>
    <n v="0"/>
    <n v="0"/>
    <n v="0"/>
    <n v="0"/>
    <n v="-1.8899999999999999E-4"/>
    <n v="-2.47E-3"/>
  </r>
  <r>
    <s v="2905"/>
    <s v="三商"/>
    <x v="10"/>
    <n v="13.1"/>
    <n v="13"/>
    <n v="13.05"/>
    <n v="13.1"/>
    <n v="12.95"/>
    <n v="72"/>
    <n v="-188"/>
    <n v="115"/>
    <n v="-75"/>
    <n v="-156"/>
    <n v="0"/>
    <n v="0"/>
    <n v="0"/>
    <n v="0"/>
    <n v="0"/>
    <n v="9.4319999999999994E-3"/>
    <n v="-2.444E-2"/>
    <n v="1.50075E-2"/>
    <n v="-9.8250000000000004E-3"/>
    <n v="-2.0201999999999998E-2"/>
  </r>
  <r>
    <s v="2906"/>
    <s v="高林"/>
    <x v="10"/>
    <n v="16.55"/>
    <n v="16.399999999999999"/>
    <n v="16.649999999999999"/>
    <n v="16.5"/>
    <n v="16.7"/>
    <n v="82"/>
    <n v="69"/>
    <n v="74"/>
    <n v="31"/>
    <n v="20"/>
    <n v="0"/>
    <n v="0"/>
    <n v="0"/>
    <n v="0"/>
    <n v="0"/>
    <n v="1.3571000000000001E-2"/>
    <n v="1.1316E-2"/>
    <n v="1.2320999999999999E-2"/>
    <n v="5.1149999999999998E-3"/>
    <n v="3.3400000000000001E-3"/>
  </r>
  <r>
    <s v="2908"/>
    <s v="特力"/>
    <x v="10"/>
    <n v="20.2"/>
    <n v="20.25"/>
    <n v="20.6"/>
    <n v="20.5"/>
    <n v="20.55"/>
    <n v="25.369"/>
    <n v="29"/>
    <n v="-6"/>
    <n v="-4.1379999999999999"/>
    <n v="-30"/>
    <n v="0"/>
    <n v="0"/>
    <n v="0"/>
    <n v="0"/>
    <n v="0"/>
    <n v="5.1245379999999997E-3"/>
    <n v="5.8725000000000001E-3"/>
    <n v="-1.2360000000000001E-3"/>
    <n v="-8.4828999999999992E-4"/>
    <n v="-6.1650000000000003E-3"/>
  </r>
  <r>
    <s v="2910"/>
    <s v="統領"/>
    <x v="10"/>
    <n v="27.85"/>
    <n v="28.05"/>
    <n v="28.1"/>
    <n v="28"/>
    <n v="27.85"/>
    <n v="0"/>
    <n v="1"/>
    <n v="1"/>
    <n v="1"/>
    <n v="1"/>
    <n v="0"/>
    <n v="0"/>
    <n v="0"/>
    <n v="0"/>
    <n v="0"/>
    <n v="0"/>
    <n v="2.8049999999999999E-4"/>
    <n v="2.81E-4"/>
    <n v="2.7999999999999998E-4"/>
    <n v="2.7849999999999999E-4"/>
  </r>
  <r>
    <s v="2911"/>
    <s v="麗嬰房"/>
    <x v="10"/>
    <n v="6.6"/>
    <n v="6.56"/>
    <n v="6.56"/>
    <n v="6.42"/>
    <n v="6.4"/>
    <n v="3"/>
    <n v="0"/>
    <n v="13"/>
    <n v="2"/>
    <n v="6"/>
    <n v="0"/>
    <n v="0"/>
    <n v="0"/>
    <n v="0"/>
    <n v="0"/>
    <n v="1.9799999999999996E-4"/>
    <n v="0"/>
    <n v="8.5280000000000002E-4"/>
    <n v="1.284E-4"/>
    <n v="3.8400000000000006E-4"/>
  </r>
  <r>
    <s v="2912"/>
    <s v="統一超"/>
    <x v="10"/>
    <n v="264.5"/>
    <n v="265"/>
    <n v="267.5"/>
    <n v="266"/>
    <n v="266"/>
    <n v="258.89"/>
    <n v="-68.811999999999998"/>
    <n v="254.25700000000001"/>
    <n v="-58.697000000000003"/>
    <n v="32.259"/>
    <n v="-4"/>
    <n v="1"/>
    <n v="-50"/>
    <n v="0"/>
    <n v="1"/>
    <n v="0.68476404999999996"/>
    <n v="-0.18235180000000001"/>
    <n v="0.68013747499999999"/>
    <n v="-0.15613402000000001"/>
    <n v="8.580894E-2"/>
  </r>
  <r>
    <s v="2913"/>
    <s v="農林"/>
    <x v="10"/>
    <n v="21.2"/>
    <n v="21"/>
    <n v="20.85"/>
    <n v="20.75"/>
    <n v="20.6"/>
    <n v="699.53"/>
    <n v="435"/>
    <n v="82.096000000000004"/>
    <n v="-84"/>
    <n v="-162.99600000000001"/>
    <n v="0"/>
    <n v="0"/>
    <n v="0"/>
    <n v="0"/>
    <n v="0"/>
    <n v="0.14830035999999999"/>
    <n v="9.1350000000000001E-2"/>
    <n v="1.7117016000000002E-2"/>
    <n v="-1.7430000000000001E-2"/>
    <n v="-3.3577176000000007E-2"/>
  </r>
  <r>
    <s v="2915"/>
    <s v="潤泰全"/>
    <x v="10"/>
    <n v="58.7"/>
    <n v="58.3"/>
    <n v="58.8"/>
    <n v="58.6"/>
    <n v="58.6"/>
    <n v="-261.95400000000001"/>
    <n v="-123.541"/>
    <n v="237.506"/>
    <n v="-130.19999999999999"/>
    <n v="-46.332999999999998"/>
    <n v="-24.824000000000002"/>
    <n v="-25.824000000000002"/>
    <n v="-34"/>
    <n v="-20"/>
    <n v="-14"/>
    <n v="-0.15376699800000002"/>
    <n v="-7.2024402999999987E-2"/>
    <n v="0.139653528"/>
    <n v="-7.6297199999999996E-2"/>
    <n v="-2.7151138000000002E-2"/>
  </r>
  <r>
    <s v="2916"/>
    <s v="滿心"/>
    <x v="10"/>
    <n v="47.6"/>
    <n v="47.5"/>
    <n v="48.05"/>
    <n v="46.65"/>
    <n v="46.9"/>
    <n v="1"/>
    <n v="-1"/>
    <n v="-7"/>
    <n v="-1"/>
    <n v="-4"/>
    <n v="0"/>
    <n v="0"/>
    <n v="0"/>
    <n v="0"/>
    <n v="0"/>
    <n v="4.7600000000000002E-4"/>
    <n v="-4.75E-4"/>
    <n v="-3.3634999999999997E-3"/>
    <n v="-4.6650000000000001E-4"/>
    <n v="-1.8759999999999998E-3"/>
  </r>
  <r>
    <s v="2923"/>
    <s v="鼎固-KY"/>
    <x v="6"/>
    <n v="23.75"/>
    <n v="23.1"/>
    <n v="23.4"/>
    <n v="23.45"/>
    <n v="22.8"/>
    <n v="43"/>
    <n v="0"/>
    <n v="3"/>
    <n v="0"/>
    <n v="0"/>
    <n v="0"/>
    <n v="0"/>
    <n v="0"/>
    <n v="0"/>
    <n v="0"/>
    <n v="1.0212499999999999E-2"/>
    <n v="0"/>
    <n v="7.0199999999999993E-4"/>
    <n v="0"/>
    <n v="0"/>
  </r>
  <r>
    <s v="2924"/>
    <s v="宏太-KY"/>
    <x v="10"/>
    <n v="27.2"/>
    <n v="26.5"/>
    <n v="25.85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7"/>
    <n v="67"/>
    <n v="67"/>
    <n v="66.3"/>
    <n v="66.400000000000006"/>
    <n v="-2"/>
    <n v="-4"/>
    <n v="-3"/>
    <n v="0"/>
    <n v="-5"/>
    <n v="0"/>
    <n v="0"/>
    <n v="0"/>
    <n v="0"/>
    <n v="0"/>
    <n v="-1.3340000000000001E-3"/>
    <n v="-2.6800000000000001E-3"/>
    <n v="-2.0100000000000001E-3"/>
    <n v="0"/>
    <n v="-3.3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4"/>
    <n v="11.3"/>
    <n v="11.25"/>
    <n v="11.45"/>
    <n v="12.05"/>
    <n v="43"/>
    <n v="11"/>
    <n v="-51.698999999999998"/>
    <n v="26"/>
    <n v="-68"/>
    <n v="0"/>
    <n v="0"/>
    <n v="0"/>
    <n v="0"/>
    <n v="0"/>
    <n v="4.9020000000000001E-3"/>
    <n v="1.2430000000000002E-3"/>
    <n v="-5.8161374999999996E-3"/>
    <n v="2.977E-3"/>
    <n v="-8.194000000000001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25"/>
    <n v="30.25"/>
    <n v="30.2"/>
    <n v="29.7"/>
    <n v="29.7"/>
    <n v="0"/>
    <n v="0"/>
    <n v="0"/>
    <n v="3"/>
    <n v="0"/>
    <n v="0"/>
    <n v="0"/>
    <n v="0"/>
    <n v="0"/>
    <n v="0"/>
    <n v="0"/>
    <n v="0"/>
    <n v="0"/>
    <n v="8.9099999999999997E-4"/>
    <n v="0"/>
  </r>
  <r>
    <s v="2939"/>
    <s v="凱羿-KY"/>
    <x v="10"/>
    <n v="30.1"/>
    <n v="30.3"/>
    <n v="29.9"/>
    <n v="29.95"/>
    <n v="30"/>
    <n v="-3"/>
    <n v="7"/>
    <n v="-3"/>
    <n v="-2"/>
    <n v="1"/>
    <n v="0"/>
    <n v="0"/>
    <n v="0"/>
    <n v="0"/>
    <n v="0"/>
    <n v="-9.0300000000000016E-4"/>
    <n v="2.1210000000000001E-3"/>
    <n v="-8.969999999999999E-4"/>
    <n v="-5.9900000000000003E-4"/>
    <n v="2.9999999999999997E-4"/>
  </r>
  <r>
    <s v="3002"/>
    <s v="歐格"/>
    <x v="12"/>
    <n v="13.1"/>
    <n v="13.2"/>
    <n v="13.15"/>
    <n v="13"/>
    <n v="13.05"/>
    <n v="5"/>
    <n v="19"/>
    <n v="8"/>
    <n v="-13"/>
    <n v="15"/>
    <n v="0"/>
    <n v="0"/>
    <n v="0"/>
    <n v="0"/>
    <n v="0"/>
    <n v="6.5499999999999998E-4"/>
    <n v="2.5079999999999998E-3"/>
    <n v="1.052E-3"/>
    <n v="-1.6900000000000001E-3"/>
    <n v="1.9575E-3"/>
  </r>
  <r>
    <s v="3003"/>
    <s v="健和興"/>
    <x v="17"/>
    <n v="69"/>
    <n v="68.900000000000006"/>
    <n v="69.400000000000006"/>
    <n v="69.099999999999994"/>
    <n v="68.900000000000006"/>
    <n v="134"/>
    <n v="2"/>
    <n v="44"/>
    <n v="20"/>
    <n v="39"/>
    <n v="0"/>
    <n v="0"/>
    <n v="0"/>
    <n v="0"/>
    <n v="0"/>
    <n v="9.2460000000000001E-2"/>
    <n v="1.3780000000000001E-3"/>
    <n v="3.0536000000000004E-2"/>
    <n v="1.3820000000000001E-2"/>
    <n v="2.6871000000000003E-2"/>
  </r>
  <r>
    <s v="3004"/>
    <s v="豐達科"/>
    <x v="18"/>
    <n v="89.3"/>
    <n v="88.7"/>
    <n v="90.2"/>
    <n v="90.3"/>
    <n v="88.9"/>
    <n v="53"/>
    <n v="-46"/>
    <n v="64"/>
    <n v="-57"/>
    <n v="-52"/>
    <n v="0"/>
    <n v="0"/>
    <n v="0"/>
    <n v="0"/>
    <n v="0"/>
    <n v="4.7328999999999996E-2"/>
    <n v="-4.0802000000000005E-2"/>
    <n v="5.7728000000000002E-2"/>
    <n v="-5.1470999999999996E-2"/>
    <n v="-4.6228000000000005E-2"/>
  </r>
  <r>
    <s v="3005"/>
    <s v="神基"/>
    <x v="34"/>
    <n v="76.599999999999994"/>
    <n v="77.7"/>
    <n v="80.8"/>
    <n v="79.900000000000006"/>
    <n v="79.5"/>
    <n v="61"/>
    <n v="340"/>
    <n v="1299.1210000000001"/>
    <n v="722.23299999999995"/>
    <n v="199.6"/>
    <n v="189.571"/>
    <n v="-7.6580000000000004"/>
    <n v="-135.73099999999999"/>
    <n v="-81.790000000000006"/>
    <n v="-169.90700000000001"/>
    <n v="4.6725999999999997E-2"/>
    <n v="0.26418000000000003"/>
    <n v="1.0496897680000001"/>
    <n v="0.57706416699999996"/>
    <n v="0.15868199999999999"/>
  </r>
  <r>
    <s v="3006"/>
    <s v="晶豪科"/>
    <x v="47"/>
    <n v="93.5"/>
    <n v="93.9"/>
    <n v="91.6"/>
    <n v="90.3"/>
    <n v="90"/>
    <n v="949.8"/>
    <n v="977"/>
    <n v="-822"/>
    <n v="281"/>
    <n v="212"/>
    <n v="142"/>
    <n v="0"/>
    <n v="0"/>
    <n v="0"/>
    <n v="0"/>
    <n v="0.88806300000000005"/>
    <n v="0.91740300000000008"/>
    <n v="-0.75295199999999995"/>
    <n v="0.253743"/>
    <n v="0.1908"/>
  </r>
  <r>
    <s v="3008"/>
    <s v="大立光"/>
    <x v="64"/>
    <n v="2135"/>
    <n v="2150"/>
    <n v="2130"/>
    <n v="2130"/>
    <n v="2095"/>
    <n v="170.703"/>
    <n v="124.264"/>
    <n v="-60.643999999999998"/>
    <n v="77.634"/>
    <n v="-120.03700000000001"/>
    <n v="-4.1289999999999996"/>
    <n v="-2.129"/>
    <n v="-4.4539999999999997"/>
    <n v="-132"/>
    <n v="-1.228"/>
    <n v="3.6445090500000004"/>
    <n v="2.6716759999999997"/>
    <n v="-1.2917172000000001"/>
    <n v="1.6536042000000002"/>
    <n v="-2.5147751500000002"/>
  </r>
  <r>
    <s v="3010"/>
    <s v="華立"/>
    <x v="16"/>
    <n v="97.5"/>
    <n v="97.2"/>
    <n v="97.9"/>
    <n v="96.2"/>
    <n v="96.3"/>
    <n v="224"/>
    <n v="-35"/>
    <n v="207"/>
    <n v="-71.283000000000001"/>
    <n v="32"/>
    <n v="0"/>
    <n v="0"/>
    <n v="0"/>
    <n v="0"/>
    <n v="0"/>
    <n v="0.21840000000000001"/>
    <n v="-3.4020000000000002E-2"/>
    <n v="0.20265300000000003"/>
    <n v="-6.8574246000000005E-2"/>
    <n v="3.0816E-2"/>
  </r>
  <r>
    <s v="3011"/>
    <s v="今皓"/>
    <x v="17"/>
    <n v="34.1"/>
    <n v="34.299999999999997"/>
    <n v="34.299999999999997"/>
    <n v="32.950000000000003"/>
    <n v="34.700000000000003"/>
    <n v="36"/>
    <n v="-23"/>
    <n v="-23"/>
    <n v="-48"/>
    <n v="509"/>
    <n v="0"/>
    <n v="0"/>
    <n v="0"/>
    <n v="0"/>
    <n v="0"/>
    <n v="1.2276000000000002E-2"/>
    <n v="-7.8890000000000002E-3"/>
    <n v="-7.8890000000000002E-3"/>
    <n v="-1.5816E-2"/>
    <n v="0.17662300000000003"/>
  </r>
  <r>
    <s v="3013"/>
    <s v="晟銘電"/>
    <x v="43"/>
    <n v="44.3"/>
    <n v="45.1"/>
    <n v="47.9"/>
    <n v="45.8"/>
    <n v="44.9"/>
    <n v="-679"/>
    <n v="513"/>
    <n v="1469"/>
    <n v="-2045"/>
    <n v="231"/>
    <n v="0"/>
    <n v="0"/>
    <n v="0"/>
    <n v="0"/>
    <n v="0"/>
    <n v="-0.30079699999999998"/>
    <n v="0.23136299999999999"/>
    <n v="0.70365099999999992"/>
    <n v="-0.93661000000000005"/>
    <n v="0.10371899999999999"/>
  </r>
  <r>
    <s v="3014"/>
    <s v="聯陽"/>
    <x v="47"/>
    <n v="165"/>
    <n v="167"/>
    <n v="165.5"/>
    <n v="151.5"/>
    <n v="150"/>
    <n v="508.52100000000002"/>
    <n v="565"/>
    <n v="-15"/>
    <n v="-3984.3490000000002"/>
    <n v="-28.931999999999999"/>
    <n v="19"/>
    <n v="0"/>
    <n v="198"/>
    <n v="-300"/>
    <n v="-280"/>
    <n v="0.83905964999999993"/>
    <n v="0.94355"/>
    <n v="-2.4825E-2"/>
    <n v="-6.0362887350000003"/>
    <n v="-4.3397999999999999E-2"/>
  </r>
  <r>
    <s v="3015"/>
    <s v="全漢"/>
    <x v="12"/>
    <n v="49.65"/>
    <n v="51.6"/>
    <n v="51.3"/>
    <n v="51.3"/>
    <n v="51.2"/>
    <n v="8"/>
    <n v="621"/>
    <n v="43"/>
    <n v="57.99"/>
    <n v="8.8450000000000006"/>
    <n v="-1.907"/>
    <n v="0"/>
    <n v="0"/>
    <n v="-1.2709999999999999"/>
    <n v="0"/>
    <n v="3.9719999999999998E-3"/>
    <n v="0.320436"/>
    <n v="2.2059000000000002E-2"/>
    <n v="2.9748869999999997E-2"/>
    <n v="4.5286400000000004E-3"/>
  </r>
  <r>
    <s v="3016"/>
    <s v="嘉晶"/>
    <x v="39"/>
    <n v="60.6"/>
    <n v="60.9"/>
    <n v="60.3"/>
    <n v="59.8"/>
    <n v="59.7"/>
    <n v="206.233"/>
    <n v="92"/>
    <n v="-4"/>
    <n v="-7.0069999999999997"/>
    <n v="16"/>
    <n v="0"/>
    <n v="0"/>
    <n v="0"/>
    <n v="0"/>
    <n v="0"/>
    <n v="0.12497719800000001"/>
    <n v="5.6028000000000001E-2"/>
    <n v="-2.4120000000000001E-3"/>
    <n v="-4.1901859999999994E-3"/>
    <n v="9.5519999999999997E-3"/>
  </r>
  <r>
    <s v="3017"/>
    <s v="奇鋐"/>
    <x v="8"/>
    <n v="315"/>
    <n v="311"/>
    <n v="313"/>
    <n v="316.5"/>
    <n v="314.5"/>
    <n v="1163.2529999999999"/>
    <n v="-1777.037"/>
    <n v="-1196.175"/>
    <n v="421.96300000000002"/>
    <n v="-190.30500000000001"/>
    <n v="574"/>
    <n v="159"/>
    <n v="248"/>
    <n v="93"/>
    <n v="198"/>
    <n v="3.6642469499999994"/>
    <n v="-5.5265850699999994"/>
    <n v="-3.7440277499999994"/>
    <n v="1.3355128950000001"/>
    <n v="-0.59850922500000003"/>
  </r>
  <r>
    <s v="3018"/>
    <s v="隆銘綠能"/>
    <x v="46"/>
    <n v="7.38"/>
    <n v="7.39"/>
    <n v="7.14"/>
    <n v="7.12"/>
    <n v="7.2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3.1"/>
    <n v="63.3"/>
    <n v="62.4"/>
    <n v="62"/>
    <n v="193"/>
    <n v="110"/>
    <n v="28.643000000000001"/>
    <n v="5.9850000000000003"/>
    <n v="-25"/>
    <n v="0"/>
    <n v="0"/>
    <n v="0"/>
    <n v="0"/>
    <n v="0"/>
    <n v="0.122169"/>
    <n v="6.9409999999999999E-2"/>
    <n v="1.8131018999999998E-2"/>
    <n v="3.73464E-3"/>
    <n v="-1.55E-2"/>
  </r>
  <r>
    <s v="3021"/>
    <s v="鴻名"/>
    <x v="17"/>
    <n v="21.95"/>
    <n v="22.55"/>
    <n v="22.35"/>
    <n v="21.85"/>
    <n v="20.8"/>
    <n v="9"/>
    <n v="39"/>
    <n v="4"/>
    <n v="9"/>
    <n v="-58"/>
    <n v="0"/>
    <n v="0"/>
    <n v="0"/>
    <n v="0"/>
    <n v="0"/>
    <n v="1.9754999999999998E-3"/>
    <n v="8.7945000000000002E-3"/>
    <n v="8.9400000000000005E-4"/>
    <n v="1.9664999999999999E-3"/>
    <n v="-1.2064E-2"/>
  </r>
  <r>
    <s v="3022"/>
    <s v="威強電"/>
    <x v="50"/>
    <n v="75.2"/>
    <n v="76.8"/>
    <n v="78.099999999999994"/>
    <n v="77.5"/>
    <n v="77.400000000000006"/>
    <n v="-673.4"/>
    <n v="550.5"/>
    <n v="97"/>
    <n v="-71"/>
    <n v="-52"/>
    <n v="-76"/>
    <n v="0"/>
    <n v="0"/>
    <n v="0"/>
    <n v="0"/>
    <n v="-0.50639679999999998"/>
    <n v="0.42278399999999999"/>
    <n v="7.5757000000000005E-2"/>
    <n v="-5.5024999999999998E-2"/>
    <n v="-4.0247999999999999E-2"/>
  </r>
  <r>
    <s v="3023"/>
    <s v="信邦"/>
    <x v="17"/>
    <n v="286.5"/>
    <n v="289.5"/>
    <n v="288"/>
    <n v="285"/>
    <n v="282"/>
    <n v="-421.04"/>
    <n v="-313.23"/>
    <n v="-332"/>
    <n v="-138.97499999999999"/>
    <n v="-140.006"/>
    <n v="270"/>
    <n v="8"/>
    <n v="1"/>
    <n v="1"/>
    <n v="-7"/>
    <n v="-1.2062796"/>
    <n v="-0.9068008500000001"/>
    <n v="-0.95616000000000001"/>
    <n v="-0.39607874999999998"/>
    <n v="-0.39481692000000002"/>
  </r>
  <r>
    <s v="3024"/>
    <s v="憶聲"/>
    <x v="44"/>
    <n v="16.2"/>
    <n v="16.649999999999999"/>
    <n v="16.8"/>
    <n v="16.8"/>
    <n v="16.649999999999999"/>
    <n v="225"/>
    <n v="315"/>
    <n v="-8"/>
    <n v="95"/>
    <n v="-206"/>
    <n v="0"/>
    <n v="0"/>
    <n v="0"/>
    <n v="0"/>
    <n v="0"/>
    <n v="3.6450000000000003E-2"/>
    <n v="5.2447500000000001E-2"/>
    <n v="-1.3440000000000001E-3"/>
    <n v="1.5959999999999998E-2"/>
    <n v="-3.4298999999999996E-2"/>
  </r>
  <r>
    <s v="3025"/>
    <s v="星通"/>
    <x v="33"/>
    <n v="46.5"/>
    <n v="45.35"/>
    <n v="44.9"/>
    <n v="44.2"/>
    <n v="43.55"/>
    <n v="121"/>
    <n v="593"/>
    <n v="-316"/>
    <n v="-392"/>
    <n v="-137"/>
    <n v="0"/>
    <n v="0"/>
    <n v="0"/>
    <n v="0"/>
    <n v="0"/>
    <n v="5.6265000000000003E-2"/>
    <n v="0.26892549999999998"/>
    <n v="-0.14188400000000001"/>
    <n v="-0.173264"/>
    <n v="-5.9663499999999994E-2"/>
  </r>
  <r>
    <s v="3026"/>
    <s v="禾伸堂"/>
    <x v="35"/>
    <n v="97"/>
    <n v="96.9"/>
    <n v="96.7"/>
    <n v="95.8"/>
    <n v="95.4"/>
    <n v="11.5"/>
    <n v="5"/>
    <n v="3"/>
    <n v="-10.19"/>
    <n v="-26"/>
    <n v="0"/>
    <n v="0"/>
    <n v="0"/>
    <n v="0"/>
    <n v="0"/>
    <n v="1.1155E-2"/>
    <n v="4.8450000000000003E-3"/>
    <n v="2.9010000000000004E-3"/>
    <n v="-9.762019999999998E-3"/>
    <n v="-2.4804E-2"/>
  </r>
  <r>
    <s v="3027"/>
    <s v="盛達"/>
    <x v="12"/>
    <n v="37.1"/>
    <n v="37.15"/>
    <n v="37.25"/>
    <n v="36.6"/>
    <n v="36.5"/>
    <n v="240"/>
    <n v="-26"/>
    <n v="29"/>
    <n v="-130.011"/>
    <n v="-32"/>
    <n v="0"/>
    <n v="0"/>
    <n v="0"/>
    <n v="0"/>
    <n v="0"/>
    <n v="8.9039999999999994E-2"/>
    <n v="-9.6589999999999992E-3"/>
    <n v="1.08025E-2"/>
    <n v="-4.7584026000000001E-2"/>
    <n v="-1.1679999999999999E-2"/>
  </r>
  <r>
    <s v="3028"/>
    <s v="增你強"/>
    <x v="16"/>
    <n v="32.35"/>
    <n v="32.5"/>
    <n v="32.799999999999997"/>
    <n v="32.200000000000003"/>
    <n v="32.35"/>
    <n v="91"/>
    <n v="139"/>
    <n v="181.07499999999999"/>
    <n v="99"/>
    <n v="5"/>
    <n v="0"/>
    <n v="0"/>
    <n v="0"/>
    <n v="0"/>
    <n v="0"/>
    <n v="2.9438499999999999E-2"/>
    <n v="4.5175E-2"/>
    <n v="5.939259999999999E-2"/>
    <n v="3.1878000000000004E-2"/>
    <n v="1.6175E-3"/>
  </r>
  <r>
    <s v="3029"/>
    <s v="零壹"/>
    <x v="56"/>
    <n v="64.3"/>
    <n v="64.900000000000006"/>
    <n v="65.599999999999994"/>
    <n v="65.2"/>
    <n v="64.3"/>
    <n v="970"/>
    <n v="554"/>
    <n v="1644"/>
    <n v="714.61199999999997"/>
    <n v="204"/>
    <n v="0"/>
    <n v="0"/>
    <n v="0"/>
    <n v="0"/>
    <n v="0"/>
    <n v="0.62370999999999999"/>
    <n v="0.35954600000000003"/>
    <n v="1.0784639999999999"/>
    <n v="0.46592702400000002"/>
    <n v="0.13117199999999998"/>
  </r>
  <r>
    <s v="3030"/>
    <s v="德律"/>
    <x v="40"/>
    <n v="60"/>
    <n v="60.2"/>
    <n v="60.7"/>
    <n v="60.8"/>
    <n v="61"/>
    <n v="25"/>
    <n v="-37"/>
    <n v="122"/>
    <n v="30"/>
    <n v="-5"/>
    <n v="0"/>
    <n v="0"/>
    <n v="0"/>
    <n v="0"/>
    <n v="0"/>
    <n v="1.4999999999999999E-2"/>
    <n v="-2.2274000000000002E-2"/>
    <n v="7.4054000000000009E-2"/>
    <n v="1.8239999999999999E-2"/>
    <n v="-3.0500000000000002E-3"/>
  </r>
  <r>
    <s v="3031"/>
    <s v="佰鴻"/>
    <x v="29"/>
    <n v="16.600000000000001"/>
    <n v="16.600000000000001"/>
    <n v="16.899999999999999"/>
    <n v="16.850000000000001"/>
    <n v="16.600000000000001"/>
    <n v="1"/>
    <n v="-2"/>
    <n v="5"/>
    <n v="-1"/>
    <n v="3"/>
    <n v="0"/>
    <n v="0"/>
    <n v="0"/>
    <n v="0"/>
    <n v="0"/>
    <n v="1.6600000000000002E-4"/>
    <n v="-3.3200000000000005E-4"/>
    <n v="8.4500000000000005E-4"/>
    <n v="-1.685E-4"/>
    <n v="4.9800000000000007E-4"/>
  </r>
  <r>
    <s v="3032"/>
    <s v="偉訓"/>
    <x v="43"/>
    <n v="67.599999999999994"/>
    <n v="67.7"/>
    <n v="69.8"/>
    <n v="70.3"/>
    <n v="69.900000000000006"/>
    <n v="105"/>
    <n v="-346"/>
    <n v="-154"/>
    <n v="-399.005"/>
    <n v="-440"/>
    <n v="0"/>
    <n v="0"/>
    <n v="0"/>
    <n v="0"/>
    <n v="0"/>
    <n v="7.0979999999999988E-2"/>
    <n v="-0.23424200000000001"/>
    <n v="-0.10749199999999999"/>
    <n v="-0.28050051499999995"/>
    <n v="-0.30756000000000006"/>
  </r>
  <r>
    <s v="3033"/>
    <s v="威健"/>
    <x v="16"/>
    <n v="27.6"/>
    <n v="27.65"/>
    <n v="27.7"/>
    <n v="27.45"/>
    <n v="27.15"/>
    <n v="139"/>
    <n v="-44"/>
    <n v="34"/>
    <n v="-231.96799999999999"/>
    <n v="-206"/>
    <n v="0"/>
    <n v="0"/>
    <n v="-2"/>
    <n v="0"/>
    <n v="0"/>
    <n v="3.8364000000000002E-2"/>
    <n v="-1.2166E-2"/>
    <n v="9.4179999999999993E-3"/>
    <n v="-6.3675215999999993E-2"/>
    <n v="-5.5929E-2"/>
  </r>
  <r>
    <s v="3034"/>
    <s v="聯詠"/>
    <x v="47"/>
    <n v="496"/>
    <n v="499"/>
    <n v="477.5"/>
    <n v="483"/>
    <n v="481.5"/>
    <n v="230.696"/>
    <n v="639.524"/>
    <n v="-2788.9949999999999"/>
    <n v="1161.7239999999999"/>
    <n v="858.10299999999995"/>
    <n v="847.33900000000006"/>
    <n v="301.89299999999997"/>
    <n v="9.3059999999999992"/>
    <n v="-288.66199999999998"/>
    <n v="-13.708"/>
    <n v="1.14425216"/>
    <n v="3.1912247600000003"/>
    <n v="-13.317451125"/>
    <n v="5.6111269199999994"/>
    <n v="4.1317659449999997"/>
  </r>
  <r>
    <s v="3035"/>
    <s v="智原"/>
    <x v="47"/>
    <n v="332"/>
    <n v="328.5"/>
    <n v="335.5"/>
    <n v="333.5"/>
    <n v="323.5"/>
    <n v="-671.36800000000005"/>
    <n v="-30.858000000000001"/>
    <n v="1100.32"/>
    <n v="17.414000000000001"/>
    <n v="-1715.49"/>
    <n v="549.89200000000005"/>
    <n v="-325"/>
    <n v="76"/>
    <n v="10"/>
    <n v="-8"/>
    <n v="-2.2289417600000001"/>
    <n v="-0.10136853000000001"/>
    <n v="3.6915735999999999"/>
    <n v="5.8075690000000006E-2"/>
    <n v="-5.5496101500000004"/>
  </r>
  <r>
    <s v="3036"/>
    <s v="文曄"/>
    <x v="16"/>
    <n v="135"/>
    <n v="148.5"/>
    <n v="149.5"/>
    <n v="144.5"/>
    <n v="138.5"/>
    <n v="843"/>
    <n v="1793"/>
    <n v="754.13"/>
    <n v="118.617"/>
    <n v="168.9"/>
    <n v="232"/>
    <n v="226"/>
    <n v="951"/>
    <n v="21"/>
    <n v="-114"/>
    <n v="1.13805"/>
    <n v="2.6626050000000001"/>
    <n v="1.1274243500000001"/>
    <n v="0.17140156500000001"/>
    <n v="0.23392650000000001"/>
  </r>
  <r>
    <s v="3037"/>
    <s v="欣興"/>
    <x v="32"/>
    <n v="158"/>
    <n v="153.5"/>
    <n v="154.5"/>
    <n v="154.5"/>
    <n v="151"/>
    <n v="1793.278"/>
    <n v="-2168.6860000000001"/>
    <n v="140.078"/>
    <n v="-160.67500000000001"/>
    <n v="-317.87200000000001"/>
    <n v="-165.61699999999999"/>
    <n v="-579.61699999999996"/>
    <n v="-584"/>
    <n v="-204"/>
    <n v="-568"/>
    <n v="2.8333792400000002"/>
    <n v="-3.3289330100000005"/>
    <n v="0.21642050999999998"/>
    <n v="-0.24824287500000003"/>
    <n v="-0.47998671999999998"/>
  </r>
  <r>
    <s v="3038"/>
    <s v="全台"/>
    <x v="65"/>
    <n v="29.95"/>
    <n v="30"/>
    <n v="30.05"/>
    <n v="29.65"/>
    <n v="29.4"/>
    <n v="-480"/>
    <n v="84"/>
    <n v="54"/>
    <n v="187"/>
    <n v="127"/>
    <n v="0"/>
    <n v="0"/>
    <n v="0"/>
    <n v="0"/>
    <n v="0"/>
    <n v="-0.14376"/>
    <n v="2.52E-2"/>
    <n v="1.6227000000000002E-2"/>
    <n v="5.5445500000000002E-2"/>
    <n v="3.7337999999999996E-2"/>
  </r>
  <r>
    <s v="3040"/>
    <s v="遠見"/>
    <x v="21"/>
    <n v="29.75"/>
    <n v="29.65"/>
    <n v="29.7"/>
    <n v="29.7"/>
    <n v="29.65"/>
    <n v="0"/>
    <n v="1"/>
    <n v="0"/>
    <n v="-1"/>
    <n v="-1"/>
    <n v="0"/>
    <n v="0"/>
    <n v="0"/>
    <n v="0"/>
    <n v="0"/>
    <n v="0"/>
    <n v="2.965E-4"/>
    <n v="0"/>
    <n v="-2.9700000000000001E-4"/>
    <n v="-2.965E-4"/>
  </r>
  <r>
    <s v="3041"/>
    <s v="揚智"/>
    <x v="47"/>
    <n v="25.25"/>
    <n v="27.75"/>
    <n v="26.6"/>
    <n v="24.75"/>
    <n v="23.6"/>
    <n v="-75.994"/>
    <n v="-690.92399999999998"/>
    <n v="-265.27199999999999"/>
    <n v="-2965"/>
    <n v="-605"/>
    <n v="0"/>
    <n v="0"/>
    <n v="0"/>
    <n v="0"/>
    <n v="0"/>
    <n v="-1.9188485000000002E-2"/>
    <n v="-0.19173140999999999"/>
    <n v="-7.0562351999999995E-2"/>
    <n v="-0.73383750000000003"/>
    <n v="-0.14277999999999999"/>
  </r>
  <r>
    <s v="3042"/>
    <s v="晶技"/>
    <x v="35"/>
    <n v="98.3"/>
    <n v="98.4"/>
    <n v="97.7"/>
    <n v="98"/>
    <n v="96.1"/>
    <n v="-81"/>
    <n v="302.95999999999998"/>
    <n v="-83.677999999999997"/>
    <n v="169.50299999999999"/>
    <n v="-1075"/>
    <n v="34.295999999999999"/>
    <n v="-4.2300000000000004"/>
    <n v="-131.04599999999999"/>
    <n v="29.385000000000002"/>
    <n v="74.44"/>
    <n v="-7.9622999999999999E-2"/>
    <n v="0.29811263999999998"/>
    <n v="-8.1753406000000001E-2"/>
    <n v="0.16611293999999999"/>
    <n v="-1.033075"/>
  </r>
  <r>
    <s v="3043"/>
    <s v="科風"/>
    <x v="57"/>
    <n v="36.35"/>
    <n v="36.200000000000003"/>
    <n v="39.799999999999997"/>
    <n v="40.6"/>
    <n v="38.549999999999997"/>
    <n v="14"/>
    <n v="-47"/>
    <n v="-292"/>
    <n v="-330"/>
    <n v="-77"/>
    <n v="0"/>
    <n v="0"/>
    <n v="0"/>
    <n v="0"/>
    <n v="0"/>
    <n v="5.0890000000000006E-3"/>
    <n v="-1.7014000000000001E-2"/>
    <n v="-0.11621599999999999"/>
    <n v="-0.13397999999999999"/>
    <n v="-2.9683499999999998E-2"/>
  </r>
  <r>
    <s v="3044"/>
    <s v="健鼎"/>
    <x v="32"/>
    <n v="180.5"/>
    <n v="180"/>
    <n v="182"/>
    <n v="186.5"/>
    <n v="196"/>
    <n v="-428"/>
    <n v="-215.041"/>
    <n v="6"/>
    <n v="-1110.838"/>
    <n v="3399"/>
    <n v="427"/>
    <n v="-219"/>
    <n v="-292"/>
    <n v="-609"/>
    <n v="1436"/>
    <n v="-0.77254"/>
    <n v="-0.38707379999999997"/>
    <n v="1.0919999999999999E-2"/>
    <n v="-2.0717128699999998"/>
    <n v="6.6620400000000002"/>
  </r>
  <r>
    <s v="3045"/>
    <s v="台灣大"/>
    <x v="54"/>
    <n v="97.7"/>
    <n v="97.2"/>
    <n v="98.3"/>
    <n v="98.4"/>
    <n v="97.9"/>
    <n v="1280.9459999999999"/>
    <n v="-225.68"/>
    <n v="2111"/>
    <n v="25.742000000000001"/>
    <n v="362.23700000000002"/>
    <n v="509.69400000000002"/>
    <n v="177.40600000000001"/>
    <n v="2.8820000000000001"/>
    <n v="570.96799999999996"/>
    <n v="184.39400000000001"/>
    <n v="1.2514842419999999"/>
    <n v="-0.21936096000000002"/>
    <n v="2.075113"/>
    <n v="2.5330128000000004E-2"/>
    <n v="0.35463002300000007"/>
  </r>
  <r>
    <s v="3046"/>
    <s v="建碁"/>
    <x v="37"/>
    <n v="65.3"/>
    <n v="62.8"/>
    <n v="63"/>
    <n v="61.8"/>
    <n v="61.9"/>
    <n v="81"/>
    <n v="-86"/>
    <n v="97"/>
    <n v="-10.789"/>
    <n v="4"/>
    <n v="0"/>
    <n v="0"/>
    <n v="0"/>
    <n v="0"/>
    <n v="0"/>
    <n v="5.2893000000000003E-2"/>
    <n v="-5.4008E-2"/>
    <n v="6.1109999999999998E-2"/>
    <n v="-6.667601999999999E-3"/>
    <n v="2.4759999999999999E-3"/>
  </r>
  <r>
    <s v="3047"/>
    <s v="訊舟"/>
    <x v="38"/>
    <n v="13.65"/>
    <n v="13.55"/>
    <n v="13.55"/>
    <n v="13.45"/>
    <n v="13.2"/>
    <n v="227"/>
    <n v="-23"/>
    <n v="181"/>
    <n v="-62"/>
    <n v="-229"/>
    <n v="0"/>
    <n v="0"/>
    <n v="0"/>
    <n v="0"/>
    <n v="0"/>
    <n v="3.0985500000000003E-2"/>
    <n v="-3.1165000000000003E-3"/>
    <n v="2.4525500000000002E-2"/>
    <n v="-8.3389999999999992E-3"/>
    <n v="-3.0227999999999998E-2"/>
  </r>
  <r>
    <s v="3048"/>
    <s v="益登"/>
    <x v="16"/>
    <n v="23"/>
    <n v="22.95"/>
    <n v="23.3"/>
    <n v="23.75"/>
    <n v="23.85"/>
    <n v="104"/>
    <n v="-17"/>
    <n v="129"/>
    <n v="11"/>
    <n v="3"/>
    <n v="0"/>
    <n v="0"/>
    <n v="0"/>
    <n v="0"/>
    <n v="0"/>
    <n v="2.392E-2"/>
    <n v="-3.9014999999999996E-3"/>
    <n v="3.0057000000000004E-2"/>
    <n v="2.6124999999999998E-3"/>
    <n v="7.155000000000001E-4"/>
  </r>
  <r>
    <s v="3049"/>
    <s v="精金"/>
    <x v="66"/>
    <n v="9.1999999999999993"/>
    <n v="9.18"/>
    <n v="9.4700000000000006"/>
    <n v="9.4700000000000006"/>
    <n v="9.31"/>
    <n v="259"/>
    <n v="-154"/>
    <n v="114"/>
    <n v="-1043"/>
    <n v="-555"/>
    <n v="0"/>
    <n v="0"/>
    <n v="0"/>
    <n v="0"/>
    <n v="0"/>
    <n v="2.3827999999999998E-2"/>
    <n v="-1.4137200000000001E-2"/>
    <n v="1.0795800000000001E-2"/>
    <n v="-9.8772100000000015E-2"/>
    <n v="-5.1670500000000001E-2"/>
  </r>
  <r>
    <s v="3050"/>
    <s v="鈺德"/>
    <x v="23"/>
    <n v="15.6"/>
    <n v="15.7"/>
    <n v="15.7"/>
    <n v="15.5"/>
    <n v="15.4"/>
    <n v="-3"/>
    <n v="24"/>
    <n v="31"/>
    <n v="72"/>
    <n v="-19"/>
    <n v="0"/>
    <n v="0"/>
    <n v="0"/>
    <n v="0"/>
    <n v="0"/>
    <n v="-4.6799999999999999E-4"/>
    <n v="3.7679999999999996E-3"/>
    <n v="4.8669999999999998E-3"/>
    <n v="1.116E-2"/>
    <n v="-2.9260000000000002E-3"/>
  </r>
  <r>
    <s v="3051"/>
    <s v="力特"/>
    <x v="66"/>
    <n v="32.65"/>
    <n v="32.65"/>
    <n v="31.8"/>
    <n v="31.75"/>
    <n v="32.1"/>
    <n v="584"/>
    <n v="-490"/>
    <n v="-274"/>
    <n v="-191.03899999999999"/>
    <n v="-158"/>
    <n v="0"/>
    <n v="0"/>
    <n v="0"/>
    <n v="0"/>
    <n v="0"/>
    <n v="0.19067599999999998"/>
    <n v="-0.15998499999999999"/>
    <n v="-8.7132000000000001E-2"/>
    <n v="-6.0654882499999993E-2"/>
    <n v="-5.0717999999999999E-2"/>
  </r>
  <r>
    <s v="3052"/>
    <s v="夆典"/>
    <x v="6"/>
    <n v="11.3"/>
    <n v="11.35"/>
    <n v="11.35"/>
    <n v="11.35"/>
    <n v="11.2"/>
    <n v="-18"/>
    <n v="-19"/>
    <n v="-21"/>
    <n v="-20"/>
    <n v="-12"/>
    <n v="0"/>
    <n v="0"/>
    <n v="0"/>
    <n v="0"/>
    <n v="0"/>
    <n v="-2.0340000000000002E-3"/>
    <n v="-2.1565E-3"/>
    <n v="-2.3834999999999998E-3"/>
    <n v="-2.2699999999999999E-3"/>
    <n v="-1.3439999999999997E-3"/>
  </r>
  <r>
    <s v="3054"/>
    <s v="立萬利"/>
    <x v="1"/>
    <n v="20.3"/>
    <n v="20.5"/>
    <n v="20.399999999999999"/>
    <n v="20.5"/>
    <n v="20.7"/>
    <n v="1"/>
    <n v="0"/>
    <n v="0"/>
    <n v="1"/>
    <n v="-1"/>
    <n v="0"/>
    <n v="0"/>
    <n v="0"/>
    <n v="0"/>
    <n v="0"/>
    <n v="2.03E-4"/>
    <n v="0"/>
    <n v="0"/>
    <n v="2.05E-4"/>
    <n v="-2.0699999999999999E-4"/>
  </r>
  <r>
    <s v="3055"/>
    <s v="蔚華科"/>
    <x v="46"/>
    <n v="39.85"/>
    <n v="39.200000000000003"/>
    <n v="39.049999999999997"/>
    <n v="39.049999999999997"/>
    <n v="38.9"/>
    <n v="34"/>
    <n v="-205"/>
    <n v="-88"/>
    <n v="20"/>
    <n v="27"/>
    <n v="0"/>
    <n v="0"/>
    <n v="0"/>
    <n v="0"/>
    <n v="0"/>
    <n v="1.3549E-2"/>
    <n v="-8.0360000000000015E-2"/>
    <n v="-3.4363999999999999E-2"/>
    <n v="7.8100000000000001E-3"/>
    <n v="1.0503E-2"/>
  </r>
  <r>
    <s v="3056"/>
    <s v="富華新"/>
    <x v="6"/>
    <n v="26.6"/>
    <n v="26.6"/>
    <n v="26.25"/>
    <n v="26.45"/>
    <n v="26.25"/>
    <n v="-72.341999999999999"/>
    <n v="-38.860999999999997"/>
    <n v="-235.029"/>
    <n v="285.51"/>
    <n v="-558"/>
    <n v="0"/>
    <n v="0"/>
    <n v="0"/>
    <n v="0"/>
    <n v="0"/>
    <n v="-1.9242972000000001E-2"/>
    <n v="-1.0337026000000001E-2"/>
    <n v="-6.1695112499999996E-2"/>
    <n v="7.5517395000000001E-2"/>
    <n v="-0.14647499999999999"/>
  </r>
  <r>
    <s v="3057"/>
    <s v="喬鼎"/>
    <x v="18"/>
    <n v="11.4"/>
    <n v="11.45"/>
    <n v="11.35"/>
    <n v="11.3"/>
    <n v="11.4"/>
    <n v="13"/>
    <n v="7"/>
    <n v="3.1"/>
    <n v="-2"/>
    <n v="5"/>
    <n v="0"/>
    <n v="0"/>
    <n v="0"/>
    <n v="0"/>
    <n v="0"/>
    <n v="1.4820000000000002E-3"/>
    <n v="8.0149999999999991E-4"/>
    <n v="3.5185000000000001E-4"/>
    <n v="-2.2600000000000002E-4"/>
    <n v="5.6999999999999998E-4"/>
  </r>
  <r>
    <s v="3058"/>
    <s v="立德"/>
    <x v="57"/>
    <n v="19.7"/>
    <n v="19.25"/>
    <n v="20.100000000000001"/>
    <n v="19.649999999999999"/>
    <n v="19.399999999999999"/>
    <n v="168"/>
    <n v="-14"/>
    <n v="209"/>
    <n v="-121"/>
    <n v="-23"/>
    <n v="0"/>
    <n v="0"/>
    <n v="0"/>
    <n v="0"/>
    <n v="0"/>
    <n v="3.3096E-2"/>
    <n v="-2.6949999999999999E-3"/>
    <n v="4.2009000000000005E-2"/>
    <n v="-2.3776499999999996E-2"/>
    <n v="-4.4619999999999998E-3"/>
  </r>
  <r>
    <s v="3059"/>
    <s v="華晶科"/>
    <x v="48"/>
    <n v="34.1"/>
    <n v="33.9"/>
    <n v="33.700000000000003"/>
    <n v="33.450000000000003"/>
    <n v="33.1"/>
    <n v="589"/>
    <n v="-124"/>
    <n v="33"/>
    <n v="-405"/>
    <n v="-519"/>
    <n v="0"/>
    <n v="0"/>
    <n v="-2"/>
    <n v="0"/>
    <n v="0"/>
    <n v="0.20084900000000003"/>
    <n v="-4.2035999999999997E-2"/>
    <n v="1.1121000000000001E-2"/>
    <n v="-0.13547250000000002"/>
    <n v="-0.17178900000000003"/>
  </r>
  <r>
    <s v="3060"/>
    <s v="銘異"/>
    <x v="18"/>
    <n v="19.8"/>
    <n v="20.55"/>
    <n v="20.05"/>
    <n v="19.8"/>
    <n v="19.3"/>
    <n v="207"/>
    <n v="474"/>
    <n v="-283"/>
    <n v="-131"/>
    <n v="-240"/>
    <n v="0"/>
    <n v="0"/>
    <n v="0"/>
    <n v="0"/>
    <n v="0"/>
    <n v="4.0986000000000002E-2"/>
    <n v="9.7407000000000007E-2"/>
    <n v="-5.6741500000000007E-2"/>
    <n v="-2.5938000000000003E-2"/>
    <n v="-4.632E-2"/>
  </r>
  <r>
    <s v="3062"/>
    <s v="建漢"/>
    <x v="38"/>
    <n v="23.25"/>
    <n v="23.1"/>
    <n v="22.9"/>
    <n v="22.7"/>
    <n v="21.95"/>
    <n v="535"/>
    <n v="157"/>
    <n v="-348"/>
    <n v="-252"/>
    <n v="-835"/>
    <n v="0"/>
    <n v="0"/>
    <n v="0"/>
    <n v="0"/>
    <n v="0"/>
    <n v="0.1243875"/>
    <n v="3.6267000000000001E-2"/>
    <n v="-7.9691999999999999E-2"/>
    <n v="-5.7203999999999998E-2"/>
    <n v="-0.18328249999999999"/>
  </r>
  <r>
    <s v="3064"/>
    <s v="泰偉"/>
    <x v="67"/>
    <n v="11.6"/>
    <n v="12.15"/>
    <n v="11.8"/>
    <n v="11.8"/>
    <n v="11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7"/>
    <n v="16.75"/>
    <n v="16.5"/>
    <n v="16.45"/>
    <n v="-2"/>
    <n v="0"/>
    <n v="0"/>
    <n v="4"/>
    <n v="-1"/>
    <n v="0"/>
    <n v="0"/>
    <n v="0"/>
    <n v="0"/>
    <n v="0"/>
    <n v="-3.3799999999999998E-4"/>
    <n v="0"/>
    <n v="0"/>
    <n v="6.6E-4"/>
    <n v="-1.6449999999999999E-4"/>
  </r>
  <r>
    <s v="3067"/>
    <s v="全域"/>
    <x v="21"/>
    <n v="36.9"/>
    <n v="37"/>
    <n v="38.5"/>
    <n v="38"/>
    <n v="36.8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3.65"/>
    <n v="34.15"/>
    <n v="33.200000000000003"/>
    <n v="32.65"/>
    <n v="54"/>
    <n v="-63"/>
    <n v="102"/>
    <n v="-4"/>
    <n v="83"/>
    <n v="0"/>
    <n v="0"/>
    <n v="0"/>
    <n v="0"/>
    <n v="0"/>
    <n v="1.8333000000000002E-2"/>
    <n v="-2.11995E-2"/>
    <n v="3.4832999999999996E-2"/>
    <n v="-1.3280000000000002E-3"/>
    <n v="2.7099499999999999E-2"/>
  </r>
  <r>
    <s v="3073"/>
    <s v="天方能源"/>
    <x v="47"/>
    <n v="25.35"/>
    <n v="25.95"/>
    <n v="24.25"/>
    <n v="24.9"/>
    <n v="26.85"/>
    <n v="0"/>
    <n v="-1"/>
    <n v="3"/>
    <n v="-1"/>
    <n v="-8"/>
    <n v="0"/>
    <n v="0"/>
    <n v="0"/>
    <n v="0"/>
    <n v="0"/>
    <n v="0"/>
    <n v="-2.5950000000000002E-4"/>
    <n v="7.2749999999999996E-4"/>
    <n v="-2.4899999999999998E-4"/>
    <n v="-2.1480000000000002E-3"/>
  </r>
  <r>
    <s v="3078"/>
    <s v="僑威"/>
    <x v="12"/>
    <n v="83.5"/>
    <n v="84.8"/>
    <n v="84.7"/>
    <n v="84.2"/>
    <n v="84.9"/>
    <n v="-173"/>
    <n v="2218"/>
    <n v="-24"/>
    <n v="-544"/>
    <n v="1471"/>
    <n v="0"/>
    <n v="0"/>
    <n v="0"/>
    <n v="0"/>
    <n v="0"/>
    <n v="-0.144455"/>
    <n v="1.8808639999999999"/>
    <n v="-2.0328000000000002E-2"/>
    <n v="-0.45804800000000001"/>
    <n v="1.2488790000000001"/>
  </r>
  <r>
    <s v="3081"/>
    <s v="聯亞"/>
    <x v="33"/>
    <n v="101"/>
    <n v="101"/>
    <n v="100.5"/>
    <n v="102"/>
    <n v="100"/>
    <n v="167"/>
    <n v="-19"/>
    <n v="-62.99"/>
    <n v="415"/>
    <n v="-164"/>
    <n v="1"/>
    <n v="0"/>
    <n v="0"/>
    <n v="0"/>
    <n v="0"/>
    <n v="0.16866999999999999"/>
    <n v="-1.9189999999999999E-2"/>
    <n v="-6.3304949999999999E-2"/>
    <n v="0.42330000000000001"/>
    <n v="-0.16400000000000001"/>
  </r>
  <r>
    <s v="3083"/>
    <s v="網龍"/>
    <x v="67"/>
    <n v="48.5"/>
    <n v="48.4"/>
    <n v="49.35"/>
    <n v="47.75"/>
    <n v="47.3"/>
    <n v="135"/>
    <n v="36"/>
    <n v="105"/>
    <n v="-10"/>
    <n v="28"/>
    <n v="0"/>
    <n v="0"/>
    <n v="0"/>
    <n v="0"/>
    <n v="0"/>
    <n v="6.5475000000000005E-2"/>
    <n v="1.7423999999999999E-2"/>
    <n v="5.1817500000000002E-2"/>
    <n v="-4.7749999999999997E-3"/>
    <n v="1.3243999999999999E-2"/>
  </r>
  <r>
    <s v="3085"/>
    <s v="新零售"/>
    <x v="68"/>
    <n v="15.55"/>
    <n v="15.45"/>
    <n v="15.95"/>
    <n v="15.75"/>
    <n v="14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6.099999999999994"/>
    <n v="72.7"/>
    <n v="79.900000000000006"/>
    <n v="77.400000000000006"/>
    <n v="73.599999999999994"/>
    <n v="1"/>
    <n v="60"/>
    <n v="188"/>
    <n v="-16"/>
    <n v="3"/>
    <n v="0"/>
    <n v="0"/>
    <n v="0"/>
    <n v="0"/>
    <n v="0"/>
    <n v="6.6099999999999991E-4"/>
    <n v="4.3619999999999999E-2"/>
    <n v="0.15021200000000001"/>
    <n v="-1.2384000000000001E-2"/>
    <n v="2.2079999999999999E-3"/>
  </r>
  <r>
    <s v="3088"/>
    <s v="艾訊"/>
    <x v="50"/>
    <n v="83.5"/>
    <n v="82.9"/>
    <n v="84.8"/>
    <n v="85"/>
    <n v="84.4"/>
    <n v="-84.992999999999995"/>
    <n v="17"/>
    <n v="361.00799999999998"/>
    <n v="57"/>
    <n v="-106.92400000000001"/>
    <n v="0"/>
    <n v="0"/>
    <n v="0"/>
    <n v="0"/>
    <n v="-16.268999999999998"/>
    <n v="-7.0969154999999992E-2"/>
    <n v="1.4093000000000001E-2"/>
    <n v="0.30613478399999994"/>
    <n v="4.845E-2"/>
    <n v="-9.024385600000001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4"/>
    <n v="58.2"/>
    <n v="57.9"/>
    <n v="57.2"/>
    <n v="56.8"/>
    <n v="-16"/>
    <n v="-103"/>
    <n v="-151"/>
    <n v="-67.009"/>
    <n v="-133"/>
    <n v="0"/>
    <n v="0"/>
    <n v="0"/>
    <n v="0"/>
    <n v="0"/>
    <n v="-9.1839999999999995E-3"/>
    <n v="-5.9946000000000006E-2"/>
    <n v="-8.7428999999999993E-2"/>
    <n v="-3.8329148E-2"/>
    <n v="-7.5544E-2"/>
  </r>
  <r>
    <s v="3092"/>
    <s v="鴻碩"/>
    <x v="17"/>
    <n v="35.35"/>
    <n v="35.5"/>
    <n v="35.5"/>
    <n v="35.1"/>
    <n v="34.85"/>
    <n v="13"/>
    <n v="50"/>
    <n v="16"/>
    <n v="-35"/>
    <n v="0"/>
    <n v="0"/>
    <n v="0"/>
    <n v="0"/>
    <n v="0"/>
    <n v="0"/>
    <n v="4.5954999999999998E-3"/>
    <n v="1.7749999999999998E-2"/>
    <n v="5.6800000000000002E-3"/>
    <n v="-1.2285000000000001E-2"/>
    <n v="0"/>
  </r>
  <r>
    <s v="3093"/>
    <s v="港建*"/>
    <x v="46"/>
    <n v="30.8"/>
    <n v="30.55"/>
    <n v="31.2"/>
    <n v="30.85"/>
    <n v="30.45"/>
    <n v="3"/>
    <n v="-13"/>
    <n v="10"/>
    <n v="-6"/>
    <n v="-6"/>
    <n v="0"/>
    <n v="0"/>
    <n v="0"/>
    <n v="0"/>
    <n v="0"/>
    <n v="9.2400000000000002E-4"/>
    <n v="-3.9715000000000002E-3"/>
    <n v="3.1199999999999999E-3"/>
    <n v="-1.8510000000000002E-3"/>
    <n v="-1.8269999999999998E-3"/>
  </r>
  <r>
    <s v="3094"/>
    <s v="聯傑"/>
    <x v="47"/>
    <n v="38.950000000000003"/>
    <n v="38.700000000000003"/>
    <n v="37.5"/>
    <n v="36.200000000000003"/>
    <n v="35.85"/>
    <n v="-463"/>
    <n v="216"/>
    <n v="-483"/>
    <n v="-233"/>
    <n v="-487.25"/>
    <n v="0"/>
    <n v="0"/>
    <n v="0"/>
    <n v="0"/>
    <n v="0"/>
    <n v="-0.18033850000000001"/>
    <n v="8.3592000000000014E-2"/>
    <n v="-0.18112500000000001"/>
    <n v="-8.4346000000000004E-2"/>
    <n v="-0.17467912500000002"/>
  </r>
  <r>
    <s v="3095"/>
    <s v="及成"/>
    <x v="8"/>
    <n v="26.3"/>
    <n v="26.4"/>
    <n v="27.7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5"/>
    <n v="153"/>
    <n v="152"/>
    <n v="154.5"/>
    <n v="156.5"/>
    <n v="1570.769"/>
    <n v="-1568"/>
    <n v="873.02499999999998"/>
    <n v="955.5"/>
    <n v="1808.98"/>
    <n v="197.00399999999999"/>
    <n v="23.847000000000001"/>
    <n v="12.77"/>
    <n v="29.963999999999999"/>
    <n v="-226.72900000000001"/>
    <n v="2.4346919499999999"/>
    <n v="-2.3990399999999998"/>
    <n v="1.3269979999999999"/>
    <n v="1.4762474999999999"/>
    <n v="2.8310537"/>
  </r>
  <r>
    <s v="3114"/>
    <s v="好德"/>
    <x v="42"/>
    <n v="26.6"/>
    <n v="26.5"/>
    <n v="26.55"/>
    <n v="26.2"/>
    <n v="26.2"/>
    <n v="0"/>
    <n v="-1"/>
    <n v="4"/>
    <n v="-1"/>
    <n v="3"/>
    <n v="0"/>
    <n v="0"/>
    <n v="0"/>
    <n v="0"/>
    <n v="0"/>
    <n v="0"/>
    <n v="-2.6499999999999999E-4"/>
    <n v="1.062E-3"/>
    <n v="-2.6199999999999997E-4"/>
    <n v="7.8599999999999991E-4"/>
  </r>
  <r>
    <s v="3115"/>
    <s v="富榮綱"/>
    <x v="32"/>
    <n v="10.5"/>
    <n v="10.9"/>
    <n v="10.4"/>
    <n v="10.5"/>
    <n v="10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"/>
    <n v="-8"/>
    <n v="-1"/>
    <n v="-8"/>
    <n v="-4"/>
    <n v="-3"/>
    <n v="0"/>
    <n v="0"/>
    <n v="0"/>
    <n v="0"/>
    <n v="0"/>
    <n v="-2.3999999999999998E-3"/>
    <n v="-2.9999999999999997E-4"/>
    <n v="-2.3999999999999998E-3"/>
    <n v="-1.1999999999999999E-3"/>
    <n v="-8.9999999999999998E-4"/>
  </r>
  <r>
    <s v="3122"/>
    <s v="笙泉"/>
    <x v="47"/>
    <n v="45.2"/>
    <n v="45.55"/>
    <n v="50.1"/>
    <n v="47.25"/>
    <n v="46.15"/>
    <n v="251"/>
    <n v="164"/>
    <n v="1642"/>
    <n v="-859"/>
    <n v="-651.20000000000005"/>
    <n v="0"/>
    <n v="0"/>
    <n v="0"/>
    <n v="0"/>
    <n v="0"/>
    <n v="0.11345200000000001"/>
    <n v="7.4702000000000005E-2"/>
    <n v="0.82264199999999998"/>
    <n v="-0.4058775"/>
    <n v="-0.30052879999999998"/>
  </r>
  <r>
    <s v="3128"/>
    <s v="昇銳"/>
    <x v="49"/>
    <n v="30.05"/>
    <n v="30.35"/>
    <n v="30.25"/>
    <n v="30.15"/>
    <n v="30.15"/>
    <n v="-14"/>
    <n v="-8"/>
    <n v="-62"/>
    <n v="4"/>
    <n v="4"/>
    <n v="0"/>
    <n v="0"/>
    <n v="0"/>
    <n v="0"/>
    <n v="0"/>
    <n v="-4.2069999999999998E-3"/>
    <n v="-2.428E-3"/>
    <n v="-1.8755000000000001E-2"/>
    <n v="1.206E-3"/>
    <n v="1.206E-3"/>
  </r>
  <r>
    <s v="3130"/>
    <s v="一零四"/>
    <x v="68"/>
    <n v="202"/>
    <n v="203"/>
    <n v="203.5"/>
    <n v="203.5"/>
    <n v="205"/>
    <n v="-3"/>
    <n v="-2"/>
    <n v="0"/>
    <n v="-1"/>
    <n v="1"/>
    <n v="0"/>
    <n v="0"/>
    <n v="0"/>
    <n v="0"/>
    <n v="0"/>
    <n v="-6.0600000000000003E-3"/>
    <n v="-4.0600000000000002E-3"/>
    <n v="0"/>
    <n v="-2.0349999999999999E-3"/>
    <n v="2.0500000000000002E-3"/>
  </r>
  <r>
    <s v="3131"/>
    <s v="弘塑"/>
    <x v="46"/>
    <n v="468"/>
    <n v="473"/>
    <n v="472"/>
    <n v="467"/>
    <n v="475"/>
    <n v="5"/>
    <n v="36"/>
    <n v="-23"/>
    <n v="-54"/>
    <n v="29"/>
    <n v="-4"/>
    <n v="17"/>
    <n v="-3"/>
    <n v="0"/>
    <n v="0"/>
    <n v="2.3400000000000001E-2"/>
    <n v="0.17027999999999999"/>
    <n v="-0.10856"/>
    <n v="-0.25218000000000002"/>
    <n v="0.13775000000000001"/>
  </r>
  <r>
    <s v="3138"/>
    <s v="耀登"/>
    <x v="33"/>
    <n v="149"/>
    <n v="151"/>
    <n v="150"/>
    <n v="149"/>
    <n v="148"/>
    <n v="23"/>
    <n v="8"/>
    <n v="-4"/>
    <n v="-29"/>
    <n v="-64"/>
    <n v="0"/>
    <n v="0"/>
    <n v="0"/>
    <n v="0"/>
    <n v="0"/>
    <n v="3.4270000000000002E-2"/>
    <n v="1.208E-2"/>
    <n v="-6.0000000000000001E-3"/>
    <n v="-4.3209999999999998E-2"/>
    <n v="-9.4719999999999999E-2"/>
  </r>
  <r>
    <s v="3141"/>
    <s v="晶宏"/>
    <x v="47"/>
    <n v="93.2"/>
    <n v="92.4"/>
    <n v="94.7"/>
    <n v="97.8"/>
    <n v="96.4"/>
    <n v="440"/>
    <n v="90"/>
    <n v="372"/>
    <n v="208"/>
    <n v="-363"/>
    <n v="0"/>
    <n v="0"/>
    <n v="0"/>
    <n v="0"/>
    <n v="0"/>
    <n v="0.41008"/>
    <n v="8.3159999999999998E-2"/>
    <n v="0.35228400000000004"/>
    <n v="0.20342399999999997"/>
    <n v="-0.349932000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7.599999999999994"/>
    <n v="77"/>
    <n v="76.900000000000006"/>
    <n v="73.7"/>
    <n v="74.8"/>
    <n v="77"/>
    <n v="43"/>
    <n v="-7"/>
    <n v="-29"/>
    <n v="-42"/>
    <n v="0"/>
    <n v="0"/>
    <n v="0"/>
    <n v="0"/>
    <n v="0"/>
    <n v="5.9752E-2"/>
    <n v="3.3110000000000001E-2"/>
    <n v="-5.3830000000000006E-3"/>
    <n v="-2.1373000000000003E-2"/>
    <n v="-3.1415999999999999E-2"/>
  </r>
  <r>
    <s v="3149"/>
    <s v="正達"/>
    <x v="65"/>
    <n v="17.2"/>
    <n v="17.100000000000001"/>
    <n v="17"/>
    <n v="16.899999999999999"/>
    <n v="17.149999999999999"/>
    <n v="52.713999999999999"/>
    <n v="-5"/>
    <n v="-12"/>
    <n v="-39"/>
    <n v="18"/>
    <n v="0"/>
    <n v="0"/>
    <n v="0"/>
    <n v="0"/>
    <n v="0"/>
    <n v="9.0668079999999991E-3"/>
    <n v="-8.5499999999999997E-4"/>
    <n v="-2.0400000000000001E-3"/>
    <n v="-6.5909999999999988E-3"/>
    <n v="3.0869999999999999E-3"/>
  </r>
  <r>
    <s v="3152"/>
    <s v="璟德"/>
    <x v="35"/>
    <n v="226"/>
    <n v="227"/>
    <n v="220"/>
    <n v="223"/>
    <n v="217"/>
    <n v="52"/>
    <n v="7"/>
    <n v="-30"/>
    <n v="11"/>
    <n v="1"/>
    <n v="20"/>
    <n v="5"/>
    <n v="0"/>
    <n v="0"/>
    <n v="0"/>
    <n v="0.11752"/>
    <n v="1.5890000000000001E-2"/>
    <n v="-6.6000000000000003E-2"/>
    <n v="2.453E-2"/>
    <n v="2.1700000000000001E-3"/>
  </r>
  <r>
    <s v="3162"/>
    <s v="精確"/>
    <x v="69"/>
    <n v="44.45"/>
    <n v="44.5"/>
    <n v="45.1"/>
    <n v="45.85"/>
    <n v="46"/>
    <n v="68"/>
    <n v="37"/>
    <n v="96"/>
    <n v="78"/>
    <n v="41"/>
    <n v="0"/>
    <n v="0"/>
    <n v="0"/>
    <n v="0"/>
    <n v="0"/>
    <n v="3.0226000000000003E-2"/>
    <n v="1.6465E-2"/>
    <n v="4.3296000000000001E-2"/>
    <n v="3.5763000000000003E-2"/>
    <n v="1.8859999999999998E-2"/>
  </r>
  <r>
    <s v="3163"/>
    <s v="波若威"/>
    <x v="33"/>
    <n v="91.1"/>
    <n v="89.7"/>
    <n v="90.3"/>
    <n v="87.7"/>
    <n v="86.1"/>
    <n v="38"/>
    <n v="-90"/>
    <n v="18"/>
    <n v="-375"/>
    <n v="133"/>
    <n v="0"/>
    <n v="0"/>
    <n v="0"/>
    <n v="-430"/>
    <n v="0"/>
    <n v="3.4617999999999996E-2"/>
    <n v="-8.0729999999999996E-2"/>
    <n v="1.6253999999999998E-2"/>
    <n v="-0.32887499999999997"/>
    <n v="0.11451299999999999"/>
  </r>
  <r>
    <s v="3164"/>
    <s v="景岳"/>
    <x v="15"/>
    <n v="23.2"/>
    <n v="23.4"/>
    <n v="23.5"/>
    <n v="23.25"/>
    <n v="23.4"/>
    <n v="1"/>
    <n v="0"/>
    <n v="-1"/>
    <n v="-1"/>
    <n v="0"/>
    <n v="0"/>
    <n v="0"/>
    <n v="0"/>
    <n v="0"/>
    <n v="0"/>
    <n v="2.32E-4"/>
    <n v="0"/>
    <n v="-2.3499999999999999E-4"/>
    <n v="-2.3250000000000001E-4"/>
    <n v="0"/>
  </r>
  <r>
    <s v="3167"/>
    <s v="大量"/>
    <x v="13"/>
    <n v="49.9"/>
    <n v="48.5"/>
    <n v="49.2"/>
    <n v="48.4"/>
    <n v="48.4"/>
    <n v="0"/>
    <n v="-112"/>
    <n v="-7"/>
    <n v="5"/>
    <n v="13"/>
    <n v="0"/>
    <n v="0"/>
    <n v="0"/>
    <n v="0"/>
    <n v="0"/>
    <n v="0"/>
    <n v="-5.432E-2"/>
    <n v="-3.4440000000000004E-3"/>
    <n v="2.4199999999999998E-3"/>
    <n v="6.291999999999999E-3"/>
  </r>
  <r>
    <s v="3169"/>
    <s v="亞信"/>
    <x v="38"/>
    <n v="126"/>
    <n v="127"/>
    <n v="124"/>
    <n v="121"/>
    <n v="120"/>
    <n v="37"/>
    <n v="78"/>
    <n v="-66"/>
    <n v="-137"/>
    <n v="-115"/>
    <n v="0"/>
    <n v="0"/>
    <n v="0"/>
    <n v="0"/>
    <n v="0"/>
    <n v="4.6620000000000002E-2"/>
    <n v="9.9059999999999995E-2"/>
    <n v="-8.1839999999999996E-2"/>
    <n v="-0.16577"/>
    <n v="-0.13800000000000001"/>
  </r>
  <r>
    <s v="3171"/>
    <s v="新洲"/>
    <x v="2"/>
    <n v="17.95"/>
    <n v="18"/>
    <n v="18.100000000000001"/>
    <n v="17.95"/>
    <n v="18.350000000000001"/>
    <n v="12"/>
    <n v="-66"/>
    <n v="-19"/>
    <n v="0"/>
    <n v="25"/>
    <n v="0"/>
    <n v="0"/>
    <n v="0"/>
    <n v="0"/>
    <n v="0"/>
    <n v="2.1539999999999997E-3"/>
    <n v="-1.188E-2"/>
    <n v="-3.4390000000000002E-3"/>
    <n v="0"/>
    <n v="4.5875000000000004E-3"/>
  </r>
  <r>
    <s v="3176"/>
    <s v="基亞"/>
    <x v="15"/>
    <n v="61"/>
    <n v="61"/>
    <n v="56.8"/>
    <n v="59.9"/>
    <n v="54.4"/>
    <n v="314"/>
    <n v="153"/>
    <n v="621"/>
    <n v="-145"/>
    <n v="15"/>
    <n v="0"/>
    <n v="0"/>
    <n v="0"/>
    <n v="0"/>
    <n v="0"/>
    <n v="0.19153999999999999"/>
    <n v="9.3329999999999996E-2"/>
    <n v="0.35272799999999993"/>
    <n v="-8.6855000000000002E-2"/>
    <n v="8.1600000000000006E-3"/>
  </r>
  <r>
    <s v="3178"/>
    <s v="公準"/>
    <x v="13"/>
    <n v="83.1"/>
    <n v="83.3"/>
    <n v="83.1"/>
    <n v="82.1"/>
    <n v="81.900000000000006"/>
    <n v="88"/>
    <n v="62"/>
    <n v="-4"/>
    <n v="-22"/>
    <n v="-17"/>
    <n v="0"/>
    <n v="0"/>
    <n v="0"/>
    <n v="0"/>
    <n v="0"/>
    <n v="7.3127999999999999E-2"/>
    <n v="5.1645999999999997E-2"/>
    <n v="-3.3239999999999997E-3"/>
    <n v="-1.8061999999999998E-2"/>
    <n v="-1.3923000000000001E-2"/>
  </r>
  <r>
    <s v="3188"/>
    <s v="鑫龍騰"/>
    <x v="6"/>
    <n v="16.399999999999999"/>
    <n v="16.05"/>
    <n v="15.95"/>
    <n v="15.7"/>
    <n v="15.75"/>
    <n v="6"/>
    <n v="29"/>
    <n v="-5"/>
    <n v="2"/>
    <n v="15"/>
    <n v="0"/>
    <n v="0"/>
    <n v="0"/>
    <n v="0"/>
    <n v="0"/>
    <n v="9.8399999999999985E-4"/>
    <n v="4.6545000000000007E-3"/>
    <n v="-7.9750000000000003E-4"/>
    <n v="3.1399999999999999E-4"/>
    <n v="2.3625E-3"/>
  </r>
  <r>
    <s v="3189"/>
    <s v="景碩"/>
    <x v="32"/>
    <n v="97.8"/>
    <n v="95.5"/>
    <n v="95.4"/>
    <n v="94.6"/>
    <n v="92.9"/>
    <n v="-907"/>
    <n v="-1263"/>
    <n v="-672.06"/>
    <n v="-457"/>
    <n v="-1329.9970000000001"/>
    <n v="-37.14"/>
    <n v="13"/>
    <n v="-3"/>
    <n v="56"/>
    <n v="-22"/>
    <n v="-0.88704599999999989"/>
    <n v="-1.2061649999999999"/>
    <n v="-0.64114523999999995"/>
    <n v="-0.43232199999999998"/>
    <n v="-1.2355672130000002"/>
  </r>
  <r>
    <s v="3191"/>
    <s v="和進"/>
    <x v="57"/>
    <n v="11.1"/>
    <n v="11.1"/>
    <n v="11.45"/>
    <n v="11.3"/>
    <n v="11.4"/>
    <n v="1"/>
    <n v="0"/>
    <n v="0"/>
    <n v="1"/>
    <n v="5"/>
    <n v="0"/>
    <n v="0"/>
    <n v="0"/>
    <n v="0"/>
    <n v="0"/>
    <n v="1.11E-4"/>
    <n v="0"/>
    <n v="0"/>
    <n v="1.1300000000000001E-4"/>
    <n v="5.6999999999999998E-4"/>
  </r>
  <r>
    <s v="3202"/>
    <s v="樺晟"/>
    <x v="17"/>
    <n v="16"/>
    <n v="15.95"/>
    <n v="16.05"/>
    <n v="16.95"/>
    <n v="16.5"/>
    <n v="86"/>
    <n v="0"/>
    <n v="19"/>
    <n v="133"/>
    <n v="-107"/>
    <n v="0"/>
    <n v="0"/>
    <n v="0"/>
    <n v="0"/>
    <n v="0"/>
    <n v="1.376E-2"/>
    <n v="0"/>
    <n v="3.0494999999999997E-3"/>
    <n v="2.2543499999999998E-2"/>
    <n v="-1.7655000000000001E-2"/>
  </r>
  <r>
    <s v="3205"/>
    <s v="佰研"/>
    <x v="15"/>
    <n v="45.4"/>
    <n v="45.9"/>
    <n v="45.2"/>
    <n v="49.7"/>
    <n v="49.05"/>
    <n v="42"/>
    <n v="-33"/>
    <n v="17"/>
    <n v="149"/>
    <n v="-177"/>
    <n v="0"/>
    <n v="0"/>
    <n v="0"/>
    <n v="0"/>
    <n v="0"/>
    <n v="1.9067999999999998E-2"/>
    <n v="-1.5147000000000001E-2"/>
    <n v="7.6840000000000007E-3"/>
    <n v="7.4053000000000008E-2"/>
    <n v="-8.6818500000000007E-2"/>
  </r>
  <r>
    <s v="3206"/>
    <s v="志豐"/>
    <x v="8"/>
    <n v="45.15"/>
    <n v="45.35"/>
    <n v="45.8"/>
    <n v="46.35"/>
    <n v="46.2"/>
    <n v="14"/>
    <n v="8"/>
    <n v="74"/>
    <n v="148"/>
    <n v="17"/>
    <n v="0"/>
    <n v="0"/>
    <n v="0"/>
    <n v="0"/>
    <n v="0"/>
    <n v="6.3210000000000002E-3"/>
    <n v="3.6280000000000001E-3"/>
    <n v="3.3891999999999999E-2"/>
    <n v="6.8598000000000006E-2"/>
    <n v="7.8540000000000016E-3"/>
  </r>
  <r>
    <s v="3207"/>
    <s v="耀勝"/>
    <x v="57"/>
    <n v="70.8"/>
    <n v="69"/>
    <n v="67.400000000000006"/>
    <n v="67.3"/>
    <n v="65.900000000000006"/>
    <n v="101"/>
    <n v="-37"/>
    <n v="-3"/>
    <n v="-11"/>
    <n v="-135"/>
    <n v="0"/>
    <n v="0"/>
    <n v="0"/>
    <n v="0"/>
    <n v="0"/>
    <n v="7.1507999999999988E-2"/>
    <n v="-2.5530000000000001E-2"/>
    <n v="-2.0220000000000004E-3"/>
    <n v="-7.4029999999999999E-3"/>
    <n v="-8.8965000000000002E-2"/>
  </r>
  <r>
    <s v="3209"/>
    <s v="全科"/>
    <x v="16"/>
    <n v="34.549999999999997"/>
    <n v="34.700000000000003"/>
    <n v="34.799999999999997"/>
    <n v="34.450000000000003"/>
    <n v="35.15"/>
    <n v="236"/>
    <n v="45"/>
    <n v="60"/>
    <n v="-36"/>
    <n v="295"/>
    <n v="0"/>
    <n v="0"/>
    <n v="0"/>
    <n v="0"/>
    <n v="0"/>
    <n v="8.1537999999999999E-2"/>
    <n v="1.5615000000000002E-2"/>
    <n v="2.0879999999999999E-2"/>
    <n v="-1.2402E-2"/>
    <n v="0.10369250000000001"/>
  </r>
  <r>
    <s v="3211"/>
    <s v="順達"/>
    <x v="8"/>
    <n v="79"/>
    <n v="79"/>
    <n v="79"/>
    <n v="79"/>
    <n v="78.8"/>
    <n v="59"/>
    <n v="-47"/>
    <n v="-24"/>
    <n v="-2"/>
    <n v="-38"/>
    <n v="0"/>
    <n v="0"/>
    <n v="0"/>
    <n v="0"/>
    <n v="0"/>
    <n v="4.6609999999999999E-2"/>
    <n v="-3.7130000000000003E-2"/>
    <n v="-1.8960000000000001E-2"/>
    <n v="-1.58E-3"/>
    <n v="-2.9944000000000002E-2"/>
  </r>
  <r>
    <s v="3213"/>
    <s v="茂訊"/>
    <x v="42"/>
    <n v="71.2"/>
    <n v="70.5"/>
    <n v="68.900000000000006"/>
    <n v="68.099999999999994"/>
    <n v="68.5"/>
    <n v="-263"/>
    <n v="-195"/>
    <n v="54"/>
    <n v="-97"/>
    <n v="-48"/>
    <n v="0"/>
    <n v="0"/>
    <n v="-267"/>
    <n v="0"/>
    <n v="0"/>
    <n v="-0.18725600000000003"/>
    <n v="-0.13747500000000001"/>
    <n v="3.7206000000000003E-2"/>
    <n v="-6.6057000000000005E-2"/>
    <n v="-3.288E-2"/>
  </r>
  <r>
    <s v="3217"/>
    <s v="優群"/>
    <x v="17"/>
    <n v="135.5"/>
    <n v="149"/>
    <n v="153"/>
    <n v="153"/>
    <n v="156"/>
    <n v="367"/>
    <n v="5172.8999999999996"/>
    <n v="-233.61699999999999"/>
    <n v="141"/>
    <n v="221"/>
    <n v="533"/>
    <n v="1664"/>
    <n v="1919"/>
    <n v="660"/>
    <n v="240"/>
    <n v="0.49728499999999998"/>
    <n v="7.7076209999999996"/>
    <n v="-0.35743400999999997"/>
    <n v="0.21573000000000001"/>
    <n v="0.34476000000000001"/>
  </r>
  <r>
    <s v="3218"/>
    <s v="大學光"/>
    <x v="15"/>
    <n v="306.5"/>
    <n v="301.5"/>
    <n v="303"/>
    <n v="303"/>
    <n v="297.5"/>
    <n v="-11.791"/>
    <n v="-105.054"/>
    <n v="-25.58"/>
    <n v="-61.99"/>
    <n v="-136"/>
    <n v="0"/>
    <n v="-40.915999999999997"/>
    <n v="0"/>
    <n v="-16"/>
    <n v="0"/>
    <n v="-3.6139415000000001E-2"/>
    <n v="-0.31673781000000001"/>
    <n v="-7.7507400000000004E-2"/>
    <n v="-0.18782970000000002"/>
    <n v="-0.40460000000000002"/>
  </r>
  <r>
    <s v="3219"/>
    <s v="倚強科"/>
    <x v="45"/>
    <n v="46.85"/>
    <n v="47"/>
    <n v="47"/>
    <n v="47.05"/>
    <n v="45.95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75"/>
    <n v="29.15"/>
    <n v="29.05"/>
    <n v="28.2"/>
    <n v="27.65"/>
    <n v="4"/>
    <n v="667"/>
    <n v="-427"/>
    <n v="81"/>
    <n v="9"/>
    <n v="0"/>
    <n v="0"/>
    <n v="0"/>
    <n v="0"/>
    <n v="0"/>
    <n v="1.1100000000000001E-3"/>
    <n v="0.19443050000000001"/>
    <n v="-0.1240435"/>
    <n v="2.2841999999999998E-2"/>
    <n v="2.4884999999999998E-3"/>
  </r>
  <r>
    <s v="3224"/>
    <s v="三顧"/>
    <x v="56"/>
    <n v="47.25"/>
    <n v="47.65"/>
    <n v="46.95"/>
    <n v="47.2"/>
    <n v="46.65"/>
    <n v="35"/>
    <n v="30"/>
    <n v="-7"/>
    <n v="-1"/>
    <n v="-5"/>
    <n v="0"/>
    <n v="0"/>
    <n v="0"/>
    <n v="0"/>
    <n v="0"/>
    <n v="1.65375E-2"/>
    <n v="1.4295E-2"/>
    <n v="-3.2865000000000004E-3"/>
    <n v="-4.7200000000000003E-4"/>
    <n v="-2.3324999999999999E-3"/>
  </r>
  <r>
    <s v="3226"/>
    <s v="至寶電"/>
    <x v="7"/>
    <n v="53.3"/>
    <n v="52.5"/>
    <n v="54"/>
    <n v="55.8"/>
    <n v="5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"/>
    <n v="127.5"/>
    <n v="138"/>
    <n v="139"/>
    <n v="139"/>
    <n v="-261.62"/>
    <n v="104"/>
    <n v="741.63900000000001"/>
    <n v="-1620.9359999999999"/>
    <n v="823"/>
    <n v="-2.6110000000000002"/>
    <n v="-11.766"/>
    <n v="35.646999999999998"/>
    <n v="-10.587"/>
    <n v="-0.86"/>
    <n v="-0.33225739999999998"/>
    <n v="0.1326"/>
    <n v="1.0234618200000001"/>
    <n v="-2.2531010399999998"/>
    <n v="1.1439699999999999"/>
  </r>
  <r>
    <s v="3228"/>
    <s v="金麗科"/>
    <x v="47"/>
    <n v="144"/>
    <n v="147.5"/>
    <n v="139"/>
    <n v="152.5"/>
    <n v="165"/>
    <n v="-97.97"/>
    <n v="190.11"/>
    <n v="-328"/>
    <n v="56"/>
    <n v="102"/>
    <n v="0"/>
    <n v="0"/>
    <n v="0"/>
    <n v="0"/>
    <n v="0"/>
    <n v="-0.1410768"/>
    <n v="0.28041225000000003"/>
    <n v="-0.45591999999999999"/>
    <n v="8.5400000000000004E-2"/>
    <n v="0.16830000000000001"/>
  </r>
  <r>
    <s v="3229"/>
    <s v="晟鈦"/>
    <x v="32"/>
    <n v="14.5"/>
    <n v="14.5"/>
    <n v="14.5"/>
    <n v="14.25"/>
    <n v="14.35"/>
    <n v="0"/>
    <n v="-1"/>
    <n v="0"/>
    <n v="2"/>
    <n v="-1"/>
    <n v="0"/>
    <n v="0"/>
    <n v="0"/>
    <n v="0"/>
    <n v="0"/>
    <n v="0"/>
    <n v="-1.45E-4"/>
    <n v="0"/>
    <n v="2.8499999999999999E-4"/>
    <n v="-1.4349999999999999E-4"/>
  </r>
  <r>
    <s v="3230"/>
    <s v="錦明"/>
    <x v="43"/>
    <n v="8.9499999999999993"/>
    <n v="8.8800000000000008"/>
    <n v="8.9"/>
    <n v="8.9700000000000006"/>
    <n v="9"/>
    <n v="-2"/>
    <n v="10"/>
    <n v="-1"/>
    <n v="-3"/>
    <n v="0"/>
    <n v="0"/>
    <n v="0"/>
    <n v="0"/>
    <n v="0"/>
    <n v="0"/>
    <n v="-1.7899999999999999E-4"/>
    <n v="8.8800000000000012E-4"/>
    <n v="-8.9000000000000008E-5"/>
    <n v="-2.6910000000000004E-4"/>
    <n v="0"/>
  </r>
  <r>
    <s v="3231"/>
    <s v="緯創"/>
    <x v="34"/>
    <n v="92.1"/>
    <n v="93.4"/>
    <n v="97.3"/>
    <n v="98.6"/>
    <n v="98.1"/>
    <n v="3871.3440000000001"/>
    <n v="-147.148"/>
    <n v="-16598.625"/>
    <n v="-10798.031999999999"/>
    <n v="-18611.78"/>
    <n v="-960"/>
    <n v="-187"/>
    <n v="2136"/>
    <n v="4713"/>
    <n v="2524"/>
    <n v="3.5655078239999995"/>
    <n v="-0.13743623199999999"/>
    <n v="-16.150462125000001"/>
    <n v="-10.646859552"/>
    <n v="-18.258156179999997"/>
  </r>
  <r>
    <s v="3232"/>
    <s v="昱捷"/>
    <x v="16"/>
    <n v="22.6"/>
    <n v="22.7"/>
    <n v="22.55"/>
    <n v="22.4"/>
    <n v="22.5"/>
    <n v="15"/>
    <n v="1"/>
    <n v="0"/>
    <n v="-1"/>
    <n v="-1"/>
    <n v="0"/>
    <n v="0"/>
    <n v="0"/>
    <n v="0"/>
    <n v="0"/>
    <n v="3.3899999999999998E-3"/>
    <n v="2.2699999999999999E-4"/>
    <n v="0"/>
    <n v="-2.24E-4"/>
    <n v="-2.2499999999999999E-4"/>
  </r>
  <r>
    <s v="3234"/>
    <s v="光環"/>
    <x v="38"/>
    <n v="28.7"/>
    <n v="28.25"/>
    <n v="28.4"/>
    <n v="27.75"/>
    <n v="27.1"/>
    <n v="120"/>
    <n v="-4"/>
    <n v="79.144000000000005"/>
    <n v="126"/>
    <n v="-41"/>
    <n v="0"/>
    <n v="0"/>
    <n v="0"/>
    <n v="0"/>
    <n v="0"/>
    <n v="3.4439999999999998E-2"/>
    <n v="-1.1299999999999999E-3"/>
    <n v="2.2476896000000003E-2"/>
    <n v="3.4965000000000003E-2"/>
    <n v="-1.1111000000000001E-2"/>
  </r>
  <r>
    <s v="3236"/>
    <s v="千如"/>
    <x v="35"/>
    <n v="24"/>
    <n v="23.8"/>
    <n v="23.65"/>
    <n v="23.5"/>
    <n v="23.2"/>
    <n v="-33"/>
    <n v="3"/>
    <n v="-6"/>
    <n v="-37"/>
    <n v="-8"/>
    <n v="0"/>
    <n v="0"/>
    <n v="0"/>
    <n v="0"/>
    <n v="0"/>
    <n v="-7.92E-3"/>
    <n v="7.1400000000000001E-4"/>
    <n v="-1.4189999999999997E-3"/>
    <n v="-8.6949999999999996E-3"/>
    <n v="-1.856E-3"/>
  </r>
  <r>
    <s v="3252"/>
    <s v="海灣"/>
    <x v="4"/>
    <n v="21.55"/>
    <n v="21.55"/>
    <n v="21.25"/>
    <n v="20.8"/>
    <n v="20.9"/>
    <n v="60"/>
    <n v="-41"/>
    <n v="-30"/>
    <n v="-9"/>
    <n v="-29"/>
    <n v="0"/>
    <n v="0"/>
    <n v="0"/>
    <n v="0"/>
    <n v="0"/>
    <n v="1.2930000000000001E-2"/>
    <n v="-8.8355000000000013E-3"/>
    <n v="-6.3749999999999996E-3"/>
    <n v="-1.8720000000000002E-3"/>
    <n v="-6.0609999999999987E-3"/>
  </r>
  <r>
    <s v="3257"/>
    <s v="虹冠電"/>
    <x v="47"/>
    <n v="71.3"/>
    <n v="70.599999999999994"/>
    <n v="71.400000000000006"/>
    <n v="70.3"/>
    <n v="68.900000000000006"/>
    <n v="70"/>
    <n v="8"/>
    <n v="125"/>
    <n v="-94.004999999999995"/>
    <n v="-98"/>
    <n v="0"/>
    <n v="0"/>
    <n v="0"/>
    <n v="0"/>
    <n v="0"/>
    <n v="4.9910000000000003E-2"/>
    <n v="5.6479999999999994E-3"/>
    <n v="8.9249999999999996E-2"/>
    <n v="-6.6085514999999997E-2"/>
    <n v="-6.7522000000000013E-2"/>
  </r>
  <r>
    <s v="3259"/>
    <s v="鑫創"/>
    <x v="47"/>
    <n v="24.5"/>
    <n v="24.65"/>
    <n v="24.7"/>
    <n v="24.1"/>
    <n v="23.8"/>
    <n v="5"/>
    <n v="0"/>
    <n v="-2"/>
    <n v="-3"/>
    <n v="-3"/>
    <n v="0"/>
    <n v="0"/>
    <n v="0"/>
    <n v="0"/>
    <n v="0"/>
    <n v="1.225E-3"/>
    <n v="0"/>
    <n v="-4.9399999999999997E-4"/>
    <n v="-7.2300000000000012E-4"/>
    <n v="-7.1400000000000001E-4"/>
  </r>
  <r>
    <s v="3260"/>
    <s v="威剛"/>
    <x v="41"/>
    <n v="101.5"/>
    <n v="105"/>
    <n v="103"/>
    <n v="101"/>
    <n v="101.5"/>
    <n v="-2288.136"/>
    <n v="2250.4769999999999"/>
    <n v="-2285.8209999999999"/>
    <n v="-1294.8889999999999"/>
    <n v="2466.9450000000002"/>
    <n v="-900"/>
    <n v="-180"/>
    <n v="-100"/>
    <n v="-300"/>
    <n v="-355"/>
    <n v="-2.3224580399999999"/>
    <n v="2.3630008499999997"/>
    <n v="-2.35439563"/>
    <n v="-1.3078378899999998"/>
    <n v="2.5039491750000002"/>
  </r>
  <r>
    <s v="3264"/>
    <s v="欣銓"/>
    <x v="36"/>
    <n v="67.900000000000006"/>
    <n v="67.8"/>
    <n v="67.599999999999994"/>
    <n v="67.099999999999994"/>
    <n v="67.8"/>
    <n v="-790"/>
    <n v="326.15600000000001"/>
    <n v="99.442999999999998"/>
    <n v="225"/>
    <n v="610"/>
    <n v="272.44600000000003"/>
    <n v="160.959"/>
    <n v="453.19200000000001"/>
    <n v="359.36700000000002"/>
    <n v="290.54199999999997"/>
    <n v="-0.53641000000000005"/>
    <n v="0.22113376799999998"/>
    <n v="6.7223467999999995E-2"/>
    <n v="0.15097499999999997"/>
    <n v="0.41358"/>
  </r>
  <r>
    <s v="3265"/>
    <s v="台星科"/>
    <x v="36"/>
    <n v="85.9"/>
    <n v="82.7"/>
    <n v="82.6"/>
    <n v="81.3"/>
    <n v="80.8"/>
    <n v="309"/>
    <n v="-419"/>
    <n v="-333.43200000000002"/>
    <n v="-500"/>
    <n v="-163"/>
    <n v="0"/>
    <n v="0"/>
    <n v="0"/>
    <n v="0"/>
    <n v="0"/>
    <n v="0.26543100000000003"/>
    <n v="-0.34651300000000002"/>
    <n v="-0.275414832"/>
    <n v="-0.40649999999999997"/>
    <n v="-0.13170399999999999"/>
  </r>
  <r>
    <s v="3266"/>
    <s v="昇陽"/>
    <x v="6"/>
    <n v="13.6"/>
    <n v="13.6"/>
    <n v="13.6"/>
    <n v="13.85"/>
    <n v="14.1"/>
    <n v="4"/>
    <n v="0"/>
    <n v="0"/>
    <n v="0"/>
    <n v="13"/>
    <n v="0"/>
    <n v="0"/>
    <n v="0"/>
    <n v="0"/>
    <n v="0"/>
    <n v="5.44E-4"/>
    <n v="0"/>
    <n v="0"/>
    <n v="0"/>
    <n v="1.8329999999999998E-3"/>
  </r>
  <r>
    <s v="3268"/>
    <s v="海德威"/>
    <x v="47"/>
    <n v="24.35"/>
    <n v="24.65"/>
    <n v="24.9"/>
    <n v="24.5"/>
    <n v="23.8"/>
    <n v="9"/>
    <n v="5"/>
    <n v="1"/>
    <n v="-3"/>
    <n v="-1"/>
    <n v="0"/>
    <n v="0"/>
    <n v="0"/>
    <n v="0"/>
    <n v="0"/>
    <n v="2.1914999999999999E-3"/>
    <n v="1.2325000000000001E-3"/>
    <n v="2.4899999999999998E-4"/>
    <n v="-7.3499999999999998E-4"/>
    <n v="-2.3800000000000001E-4"/>
  </r>
  <r>
    <s v="3272"/>
    <s v="東碩"/>
    <x v="17"/>
    <n v="33.85"/>
    <n v="33.9"/>
    <n v="34.25"/>
    <n v="33.6"/>
    <n v="33.1"/>
    <n v="14"/>
    <n v="2"/>
    <n v="16"/>
    <n v="-10"/>
    <n v="-1"/>
    <n v="0"/>
    <n v="0"/>
    <n v="0"/>
    <n v="0"/>
    <n v="0"/>
    <n v="4.7390000000000002E-3"/>
    <n v="6.78E-4"/>
    <n v="5.4799999999999996E-3"/>
    <n v="-3.3600000000000001E-3"/>
    <n v="-3.3100000000000002E-4"/>
  </r>
  <r>
    <s v="3276"/>
    <s v="宇環"/>
    <x v="32"/>
    <n v="23"/>
    <n v="22.95"/>
    <n v="23.9"/>
    <n v="23.35"/>
    <n v="23.85"/>
    <n v="528"/>
    <n v="-541"/>
    <n v="130"/>
    <n v="-389"/>
    <n v="434"/>
    <n v="0"/>
    <n v="0"/>
    <n v="0"/>
    <n v="0"/>
    <n v="0"/>
    <n v="0.12144000000000001"/>
    <n v="-0.12415949999999999"/>
    <n v="3.107E-2"/>
    <n v="-9.0831500000000009E-2"/>
    <n v="0.10350900000000002"/>
  </r>
  <r>
    <s v="3284"/>
    <s v="太普高"/>
    <x v="2"/>
    <n v="16.7"/>
    <n v="16.649999999999999"/>
    <n v="16.7"/>
    <n v="16.8"/>
    <n v="16.8"/>
    <n v="-1"/>
    <n v="6"/>
    <n v="-2"/>
    <n v="0"/>
    <n v="15"/>
    <n v="0"/>
    <n v="0"/>
    <n v="0"/>
    <n v="0"/>
    <n v="0"/>
    <n v="-1.6699999999999999E-4"/>
    <n v="9.9899999999999989E-4"/>
    <n v="-3.3399999999999999E-4"/>
    <n v="0"/>
    <n v="2.5200000000000001E-3"/>
  </r>
  <r>
    <s v="3285"/>
    <s v="微端"/>
    <x v="21"/>
    <n v="22.55"/>
    <n v="22.55"/>
    <n v="22.5"/>
    <n v="22.6"/>
    <n v="22.4"/>
    <n v="0"/>
    <n v="2"/>
    <n v="0"/>
    <n v="0"/>
    <n v="0"/>
    <n v="0"/>
    <n v="0"/>
    <n v="0"/>
    <n v="0"/>
    <n v="0"/>
    <n v="0"/>
    <n v="4.5100000000000001E-4"/>
    <n v="0"/>
    <n v="0"/>
    <n v="0"/>
  </r>
  <r>
    <s v="3287"/>
    <s v="廣寰科"/>
    <x v="21"/>
    <n v="23"/>
    <n v="23.35"/>
    <n v="23.7"/>
    <n v="24.3"/>
    <n v="23.15"/>
    <n v="141"/>
    <n v="68"/>
    <n v="49"/>
    <n v="34"/>
    <n v="-67"/>
    <n v="0"/>
    <n v="0"/>
    <n v="0"/>
    <n v="0"/>
    <n v="0"/>
    <n v="3.243E-2"/>
    <n v="1.5878000000000003E-2"/>
    <n v="1.1613E-2"/>
    <n v="8.2620000000000002E-3"/>
    <n v="-1.55105E-2"/>
  </r>
  <r>
    <s v="3288"/>
    <s v="點晶"/>
    <x v="47"/>
    <n v="20.95"/>
    <n v="20.95"/>
    <n v="21.05"/>
    <n v="20.6"/>
    <n v="21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89.7"/>
    <n v="89.3"/>
    <n v="88.9"/>
    <n v="87.9"/>
    <n v="21"/>
    <n v="-200"/>
    <n v="-186"/>
    <n v="48"/>
    <n v="-146"/>
    <n v="0"/>
    <n v="0"/>
    <n v="0"/>
    <n v="0"/>
    <n v="0"/>
    <n v="1.8963000000000001E-2"/>
    <n v="-0.1794"/>
    <n v="-0.166098"/>
    <n v="4.2672000000000009E-2"/>
    <n v="-0.128334"/>
  </r>
  <r>
    <s v="3290"/>
    <s v="東浦"/>
    <x v="18"/>
    <n v="27.85"/>
    <n v="28"/>
    <n v="27.8"/>
    <n v="27.65"/>
    <n v="27.65"/>
    <n v="-341"/>
    <n v="-14"/>
    <n v="-84"/>
    <n v="161"/>
    <n v="-98"/>
    <n v="0"/>
    <n v="0"/>
    <n v="0"/>
    <n v="0"/>
    <n v="0"/>
    <n v="-9.4968499999999997E-2"/>
    <n v="-3.9199999999999999E-3"/>
    <n v="-2.3352000000000001E-2"/>
    <n v="4.4516499999999994E-2"/>
    <n v="-2.7097E-2"/>
  </r>
  <r>
    <s v="3293"/>
    <s v="鈊象"/>
    <x v="67"/>
    <n v="647"/>
    <n v="652"/>
    <n v="651"/>
    <n v="658"/>
    <n v="653"/>
    <n v="84"/>
    <n v="154.02000000000001"/>
    <n v="160.74100000000001"/>
    <n v="157.63200000000001"/>
    <n v="90.992000000000004"/>
    <n v="15"/>
    <n v="3"/>
    <n v="13"/>
    <n v="-2"/>
    <n v="18"/>
    <n v="0.54347999999999996"/>
    <n v="1.0042104000000001"/>
    <n v="1.0464239100000001"/>
    <n v="1.0372185599999999"/>
    <n v="0.59417776"/>
  </r>
  <r>
    <s v="3294"/>
    <s v="英濟"/>
    <x v="43"/>
    <n v="20.05"/>
    <n v="19.75"/>
    <n v="19.75"/>
    <n v="19.75"/>
    <n v="19.3"/>
    <n v="31"/>
    <n v="13.05"/>
    <n v="4"/>
    <n v="-9"/>
    <n v="-16"/>
    <n v="0"/>
    <n v="0"/>
    <n v="0"/>
    <n v="0"/>
    <n v="0"/>
    <n v="6.2155000000000005E-3"/>
    <n v="2.5773750000000002E-3"/>
    <n v="7.9000000000000001E-4"/>
    <n v="-1.7775E-3"/>
    <n v="-3.088E-3"/>
  </r>
  <r>
    <s v="3296"/>
    <s v="勝德"/>
    <x v="57"/>
    <n v="15.65"/>
    <n v="15.75"/>
    <n v="15.8"/>
    <n v="15.85"/>
    <n v="15.6"/>
    <n v="13.05"/>
    <n v="114"/>
    <n v="3"/>
    <n v="47"/>
    <n v="-57"/>
    <n v="0"/>
    <n v="0"/>
    <n v="0"/>
    <n v="0"/>
    <n v="0"/>
    <n v="2.0423250000000002E-3"/>
    <n v="1.7954999999999999E-2"/>
    <n v="4.7400000000000008E-4"/>
    <n v="7.4494999999999995E-3"/>
    <n v="-8.8919999999999989E-3"/>
  </r>
  <r>
    <s v="3297"/>
    <s v="杭特"/>
    <x v="49"/>
    <n v="16.75"/>
    <n v="16.75"/>
    <n v="17.05"/>
    <n v="17.05"/>
    <n v="17.100000000000001"/>
    <n v="-2"/>
    <n v="0"/>
    <n v="6"/>
    <n v="-1"/>
    <n v="-6"/>
    <n v="0"/>
    <n v="0"/>
    <n v="0"/>
    <n v="0"/>
    <n v="0"/>
    <n v="-3.3500000000000001E-4"/>
    <n v="0"/>
    <n v="1.023E-3"/>
    <n v="-1.705E-4"/>
    <n v="-1.026E-3"/>
  </r>
  <r>
    <s v="3303"/>
    <s v="岱稜"/>
    <x v="18"/>
    <n v="27.4"/>
    <n v="27.3"/>
    <n v="27.5"/>
    <n v="27.5"/>
    <n v="27.45"/>
    <n v="-5"/>
    <n v="-1"/>
    <n v="-20"/>
    <n v="-4"/>
    <n v="8"/>
    <n v="-0.92"/>
    <n v="0"/>
    <n v="0"/>
    <n v="-0.61299999999999999"/>
    <n v="0"/>
    <n v="-1.3699999999999999E-3"/>
    <n v="-2.7300000000000002E-4"/>
    <n v="-5.4999999999999997E-3"/>
    <n v="-1.1000000000000001E-3"/>
    <n v="2.196E-3"/>
  </r>
  <r>
    <s v="3305"/>
    <s v="昇貿"/>
    <x v="18"/>
    <n v="61.6"/>
    <n v="61.2"/>
    <n v="61.8"/>
    <n v="61.9"/>
    <n v="61.1"/>
    <n v="555"/>
    <n v="29"/>
    <n v="146"/>
    <n v="219"/>
    <n v="-56"/>
    <n v="0"/>
    <n v="0"/>
    <n v="0"/>
    <n v="0"/>
    <n v="0"/>
    <n v="0.34188000000000002"/>
    <n v="1.7748000000000003E-2"/>
    <n v="9.0227999999999989E-2"/>
    <n v="0.13556100000000001"/>
    <n v="-3.4215999999999996E-2"/>
  </r>
  <r>
    <s v="3306"/>
    <s v="鼎天"/>
    <x v="45"/>
    <n v="48.5"/>
    <n v="48.45"/>
    <n v="48.7"/>
    <n v="50.4"/>
    <n v="48.55"/>
    <n v="-150"/>
    <n v="-185"/>
    <n v="87"/>
    <n v="-322"/>
    <n v="-201"/>
    <n v="0"/>
    <n v="0"/>
    <n v="0"/>
    <n v="0"/>
    <n v="0"/>
    <n v="-7.2749999999999995E-2"/>
    <n v="-8.9632500000000004E-2"/>
    <n v="4.2369000000000004E-2"/>
    <n v="-0.16228799999999999"/>
    <n v="-9.7585499999999992E-2"/>
  </r>
  <r>
    <s v="3308"/>
    <s v="聯德"/>
    <x v="12"/>
    <n v="40.799999999999997"/>
    <n v="40.6"/>
    <n v="42.45"/>
    <n v="38.25"/>
    <n v="34.450000000000003"/>
    <n v="84"/>
    <n v="-28"/>
    <n v="-47"/>
    <n v="0"/>
    <n v="64"/>
    <n v="0"/>
    <n v="0"/>
    <n v="0"/>
    <n v="0"/>
    <n v="0"/>
    <n v="3.4271999999999997E-2"/>
    <n v="-1.1368E-2"/>
    <n v="-1.99515E-2"/>
    <n v="0"/>
    <n v="2.2048000000000002E-2"/>
  </r>
  <r>
    <s v="3310"/>
    <s v="佳穎"/>
    <x v="17"/>
    <n v="90.4"/>
    <n v="89.4"/>
    <n v="89.9"/>
    <n v="90"/>
    <n v="90.6"/>
    <n v="0"/>
    <n v="-1"/>
    <n v="-1"/>
    <n v="-1"/>
    <n v="0"/>
    <n v="0"/>
    <n v="0"/>
    <n v="0"/>
    <n v="0"/>
    <n v="0"/>
    <n v="0"/>
    <n v="-8.9400000000000005E-4"/>
    <n v="-8.9900000000000006E-4"/>
    <n v="-8.9999999999999998E-4"/>
    <n v="0"/>
  </r>
  <r>
    <s v="3311"/>
    <s v="閎暉"/>
    <x v="8"/>
    <n v="37.049999999999997"/>
    <n v="37"/>
    <n v="37.15"/>
    <n v="36.549999999999997"/>
    <n v="36.1"/>
    <n v="72"/>
    <n v="-32"/>
    <n v="-5"/>
    <n v="-128.971"/>
    <n v="-34.979999999999997"/>
    <n v="0"/>
    <n v="0"/>
    <n v="0"/>
    <n v="0"/>
    <n v="0"/>
    <n v="2.6675999999999998E-2"/>
    <n v="-1.184E-2"/>
    <n v="-1.8575E-3"/>
    <n v="-4.7138900499999997E-2"/>
    <n v="-1.262778E-2"/>
  </r>
  <r>
    <s v="3312"/>
    <s v="弘憶股"/>
    <x v="16"/>
    <n v="19.149999999999999"/>
    <n v="19.100000000000001"/>
    <n v="19.149999999999999"/>
    <n v="19.100000000000001"/>
    <n v="20.55"/>
    <n v="11"/>
    <n v="21"/>
    <n v="45"/>
    <n v="-13"/>
    <n v="-90.984999999999999"/>
    <n v="0"/>
    <n v="0"/>
    <n v="0"/>
    <n v="0"/>
    <n v="0"/>
    <n v="2.1064999999999999E-3"/>
    <n v="4.0109999999999998E-3"/>
    <n v="8.6174999999999984E-3"/>
    <n v="-2.483E-3"/>
    <n v="-1.8697417500000001E-2"/>
  </r>
  <r>
    <s v="3313"/>
    <s v="斐成"/>
    <x v="1"/>
    <n v="10.8"/>
    <n v="10.8"/>
    <n v="10.85"/>
    <n v="10.85"/>
    <n v="11.15"/>
    <n v="8"/>
    <n v="5"/>
    <n v="4"/>
    <n v="0"/>
    <n v="18"/>
    <n v="0"/>
    <n v="0"/>
    <n v="0"/>
    <n v="0"/>
    <n v="0"/>
    <n v="8.6400000000000008E-4"/>
    <n v="5.4000000000000001E-4"/>
    <n v="4.3399999999999998E-4"/>
    <n v="0"/>
    <n v="2.0070000000000001E-3"/>
  </r>
  <r>
    <s v="3317"/>
    <s v="尼克森"/>
    <x v="47"/>
    <n v="59.5"/>
    <n v="62.3"/>
    <n v="56.9"/>
    <n v="55.6"/>
    <n v="56"/>
    <n v="98"/>
    <n v="341"/>
    <n v="-1619.8869999999999"/>
    <n v="-213.75"/>
    <n v="66"/>
    <n v="0"/>
    <n v="0"/>
    <n v="0"/>
    <n v="0"/>
    <n v="0"/>
    <n v="5.8310000000000001E-2"/>
    <n v="0.21244299999999999"/>
    <n v="-0.92171570299999994"/>
    <n v="-0.11884500000000001"/>
    <n v="3.696E-2"/>
  </r>
  <r>
    <s v="3321"/>
    <s v="同泰"/>
    <x v="32"/>
    <n v="15.95"/>
    <n v="15.75"/>
    <n v="15.9"/>
    <n v="15.85"/>
    <n v="15.75"/>
    <n v="-2"/>
    <n v="17"/>
    <n v="20"/>
    <n v="-4"/>
    <n v="4"/>
    <n v="0"/>
    <n v="0"/>
    <n v="0"/>
    <n v="0"/>
    <n v="0"/>
    <n v="-3.19E-4"/>
    <n v="2.6775000000000002E-3"/>
    <n v="3.1800000000000001E-3"/>
    <n v="-6.3400000000000001E-4"/>
    <n v="6.3000000000000003E-4"/>
  </r>
  <r>
    <s v="3322"/>
    <s v="建舜電"/>
    <x v="17"/>
    <n v="25"/>
    <n v="25.05"/>
    <n v="25.1"/>
    <n v="24.5"/>
    <n v="25.15"/>
    <n v="200"/>
    <n v="431"/>
    <n v="428.9"/>
    <n v="-294"/>
    <n v="517"/>
    <n v="0"/>
    <n v="0"/>
    <n v="0"/>
    <n v="0"/>
    <n v="0"/>
    <n v="0.05"/>
    <n v="0.10796550000000001"/>
    <n v="0.1076539"/>
    <n v="-7.2029999999999997E-2"/>
    <n v="0.13002549999999999"/>
  </r>
  <r>
    <s v="3323"/>
    <s v="加百裕"/>
    <x v="8"/>
    <n v="28.6"/>
    <n v="28.5"/>
    <n v="28.4"/>
    <n v="28.3"/>
    <n v="28.3"/>
    <n v="35"/>
    <n v="-1"/>
    <n v="12"/>
    <n v="-9"/>
    <n v="0"/>
    <n v="0"/>
    <n v="0"/>
    <n v="0"/>
    <n v="0"/>
    <n v="0"/>
    <n v="1.001E-2"/>
    <n v="-2.8499999999999999E-4"/>
    <n v="3.4079999999999996E-3"/>
    <n v="-2.5470000000000002E-3"/>
    <n v="0"/>
  </r>
  <r>
    <s v="3324"/>
    <s v="雙鴻"/>
    <x v="8"/>
    <n v="313"/>
    <n v="316.5"/>
    <n v="330"/>
    <n v="334"/>
    <n v="330"/>
    <n v="713"/>
    <n v="-66"/>
    <n v="948"/>
    <n v="2428.8449999999998"/>
    <n v="309"/>
    <n v="0"/>
    <n v="0"/>
    <n v="162"/>
    <n v="93"/>
    <n v="0"/>
    <n v="2.23169"/>
    <n v="-0.20888999999999999"/>
    <n v="3.1284000000000001"/>
    <n v="8.1123422999999999"/>
    <n v="1.0197000000000001"/>
  </r>
  <r>
    <s v="3325"/>
    <s v="旭品"/>
    <x v="43"/>
    <n v="31.8"/>
    <n v="31.4"/>
    <n v="32.200000000000003"/>
    <n v="31.65"/>
    <n v="30.7"/>
    <n v="-21"/>
    <n v="-386"/>
    <n v="15"/>
    <n v="-693"/>
    <n v="-37"/>
    <n v="0"/>
    <n v="0"/>
    <n v="0"/>
    <n v="0"/>
    <n v="0"/>
    <n v="-6.6780000000000008E-3"/>
    <n v="-0.12120399999999999"/>
    <n v="4.830000000000001E-3"/>
    <n v="-0.21933450000000002"/>
    <n v="-1.1358999999999999E-2"/>
  </r>
  <r>
    <s v="3332"/>
    <s v="幸康"/>
    <x v="12"/>
    <n v="43.9"/>
    <n v="43.85"/>
    <n v="42.95"/>
    <n v="43"/>
    <n v="42.6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8.7"/>
    <n v="59.5"/>
    <n v="59.5"/>
    <n v="60.4"/>
    <n v="59.8"/>
    <n v="-82"/>
    <n v="150"/>
    <n v="94"/>
    <n v="445"/>
    <n v="20"/>
    <n v="0"/>
    <n v="0"/>
    <n v="0"/>
    <n v="0"/>
    <n v="0"/>
    <n v="-4.8134000000000003E-2"/>
    <n v="8.9249999999999996E-2"/>
    <n v="5.5930000000000001E-2"/>
    <n v="0.26878000000000002"/>
    <n v="1.196E-2"/>
  </r>
  <r>
    <s v="3339"/>
    <s v="泰谷"/>
    <x v="29"/>
    <n v="18.45"/>
    <n v="18.399999999999999"/>
    <n v="17.75"/>
    <n v="17.850000000000001"/>
    <n v="18.45"/>
    <n v="49"/>
    <n v="36"/>
    <n v="-75"/>
    <n v="-23"/>
    <n v="-110"/>
    <n v="0"/>
    <n v="0"/>
    <n v="0"/>
    <n v="0"/>
    <n v="0"/>
    <n v="9.0404999999999999E-3"/>
    <n v="6.6239999999999997E-3"/>
    <n v="-1.33125E-2"/>
    <n v="-4.1054999999999998E-3"/>
    <n v="-2.0295000000000001E-2"/>
  </r>
  <r>
    <s v="3346"/>
    <s v="麗清"/>
    <x v="13"/>
    <n v="48.55"/>
    <n v="48.2"/>
    <n v="48.75"/>
    <n v="47.4"/>
    <n v="45.8"/>
    <n v="-14"/>
    <n v="-237"/>
    <n v="-302"/>
    <n v="-1714"/>
    <n v="-1014.5"/>
    <n v="0"/>
    <n v="0"/>
    <n v="0"/>
    <n v="0"/>
    <n v="0"/>
    <n v="-6.7969999999999992E-3"/>
    <n v="-0.11423400000000002"/>
    <n v="-0.14722499999999999"/>
    <n v="-0.81243599999999994"/>
    <n v="-0.46464099999999997"/>
  </r>
  <r>
    <s v="3354"/>
    <s v="律勝"/>
    <x v="32"/>
    <n v="14.15"/>
    <n v="14.1"/>
    <n v="14.1"/>
    <n v="14.2"/>
    <n v="14.35"/>
    <n v="0"/>
    <n v="-1"/>
    <n v="0"/>
    <n v="-1"/>
    <n v="-3"/>
    <n v="0"/>
    <n v="0"/>
    <n v="0"/>
    <n v="0"/>
    <n v="0"/>
    <n v="0"/>
    <n v="-1.4099999999999998E-4"/>
    <n v="0"/>
    <n v="-1.4199999999999998E-4"/>
    <n v="-4.3049999999999995E-4"/>
  </r>
  <r>
    <s v="3356"/>
    <s v="奇偶"/>
    <x v="49"/>
    <n v="41.7"/>
    <n v="41.45"/>
    <n v="42.3"/>
    <n v="41.7"/>
    <n v="41.1"/>
    <n v="77"/>
    <n v="-13"/>
    <n v="18"/>
    <n v="-148"/>
    <n v="-32"/>
    <n v="0"/>
    <n v="0"/>
    <n v="0"/>
    <n v="0"/>
    <n v="0"/>
    <n v="3.2108999999999999E-2"/>
    <n v="-5.3885000000000001E-3"/>
    <n v="7.6140000000000001E-3"/>
    <n v="-6.1716000000000007E-2"/>
    <n v="-1.3152E-2"/>
  </r>
  <r>
    <s v="3357"/>
    <s v="臺慶科"/>
    <x v="17"/>
    <n v="107.5"/>
    <n v="106.5"/>
    <n v="109"/>
    <n v="105.5"/>
    <n v="104.5"/>
    <n v="14"/>
    <n v="37"/>
    <n v="28"/>
    <n v="-22"/>
    <n v="-42"/>
    <n v="0"/>
    <n v="0"/>
    <n v="0"/>
    <n v="0"/>
    <n v="0"/>
    <n v="1.5049999999999999E-2"/>
    <n v="3.9405000000000003E-2"/>
    <n v="3.0519999999999999E-2"/>
    <n v="-2.3210000000000001E-2"/>
    <n v="-4.3889999999999998E-2"/>
  </r>
  <r>
    <s v="3360"/>
    <s v="尚立"/>
    <x v="16"/>
    <n v="11.9"/>
    <n v="11.95"/>
    <n v="12"/>
    <n v="11.95"/>
    <n v="11.95"/>
    <n v="-1"/>
    <n v="0"/>
    <n v="-1"/>
    <n v="-2"/>
    <n v="-11"/>
    <n v="0"/>
    <n v="0"/>
    <n v="0"/>
    <n v="0"/>
    <n v="0"/>
    <n v="-1.1900000000000001E-4"/>
    <n v="0"/>
    <n v="-1.2E-4"/>
    <n v="-2.3899999999999998E-4"/>
    <n v="-1.3144999999999999E-3"/>
  </r>
  <r>
    <s v="3362"/>
    <s v="先進光"/>
    <x v="64"/>
    <n v="140.5"/>
    <n v="141"/>
    <n v="140.5"/>
    <n v="139"/>
    <n v="137"/>
    <n v="-145"/>
    <n v="100"/>
    <n v="-117"/>
    <n v="-297"/>
    <n v="-283"/>
    <n v="0"/>
    <n v="0"/>
    <n v="0"/>
    <n v="0"/>
    <n v="0"/>
    <n v="-0.20372499999999999"/>
    <n v="0.14099999999999999"/>
    <n v="-0.164385"/>
    <n v="-0.41282999999999997"/>
    <n v="-0.38771"/>
  </r>
  <r>
    <s v="3363"/>
    <s v="上詮"/>
    <x v="35"/>
    <n v="70.099999999999994"/>
    <n v="67.7"/>
    <n v="69.3"/>
    <n v="67.2"/>
    <n v="64.5"/>
    <n v="-190"/>
    <n v="-785"/>
    <n v="48"/>
    <n v="-318"/>
    <n v="-313.7"/>
    <n v="0"/>
    <n v="0"/>
    <n v="0"/>
    <n v="0"/>
    <n v="-108"/>
    <n v="-0.13318999999999998"/>
    <n v="-0.53144499999999995"/>
    <n v="3.3263999999999995E-2"/>
    <n v="-0.21369600000000002"/>
    <n v="-0.20233649999999997"/>
  </r>
  <r>
    <s v="3372"/>
    <s v="典範"/>
    <x v="36"/>
    <n v="14.6"/>
    <n v="14.3"/>
    <n v="14.25"/>
    <n v="13.8"/>
    <n v="13.6"/>
    <n v="55"/>
    <n v="72"/>
    <n v="169"/>
    <n v="0"/>
    <n v="-30"/>
    <n v="0"/>
    <n v="0"/>
    <n v="0"/>
    <n v="0"/>
    <n v="0"/>
    <n v="8.0300000000000007E-3"/>
    <n v="1.0296000000000001E-2"/>
    <n v="2.40825E-2"/>
    <n v="0"/>
    <n v="-4.0800000000000003E-3"/>
  </r>
  <r>
    <s v="3373"/>
    <s v="熱映"/>
    <x v="40"/>
    <n v="21.8"/>
    <n v="21.45"/>
    <n v="21.7"/>
    <n v="21.3"/>
    <n v="21.35"/>
    <n v="2"/>
    <n v="1"/>
    <n v="6"/>
    <n v="-1"/>
    <n v="10"/>
    <n v="0"/>
    <n v="0"/>
    <n v="0"/>
    <n v="0"/>
    <n v="0"/>
    <n v="4.3600000000000003E-4"/>
    <n v="2.1449999999999998E-4"/>
    <n v="1.302E-3"/>
    <n v="-2.13E-4"/>
    <n v="2.1350000000000002E-3"/>
  </r>
  <r>
    <s v="3374"/>
    <s v="精材"/>
    <x v="36"/>
    <n v="128"/>
    <n v="130"/>
    <n v="128.5"/>
    <n v="129"/>
    <n v="127"/>
    <n v="721"/>
    <n v="-305.2"/>
    <n v="998"/>
    <n v="164"/>
    <n v="-316"/>
    <n v="80"/>
    <n v="4"/>
    <n v="0"/>
    <n v="-6"/>
    <n v="-3"/>
    <n v="0.92288000000000003"/>
    <n v="-0.39676"/>
    <n v="1.28243"/>
    <n v="0.21156"/>
    <n v="-0.40132000000000001"/>
  </r>
  <r>
    <s v="3376"/>
    <s v="新日興"/>
    <x v="8"/>
    <n v="98.8"/>
    <n v="102.5"/>
    <n v="107"/>
    <n v="113"/>
    <n v="112"/>
    <n v="-1091.0830000000001"/>
    <n v="111.276"/>
    <n v="-919.94899999999996"/>
    <n v="1992.7560000000001"/>
    <n v="1300.0840000000001"/>
    <n v="105.55800000000001"/>
    <n v="1139"/>
    <n v="805"/>
    <n v="422.37200000000001"/>
    <n v="119"/>
    <n v="-1.0779900040000001"/>
    <n v="0.11405789999999999"/>
    <n v="-0.98434542999999985"/>
    <n v="2.2518142800000001"/>
    <n v="1.45609408"/>
  </r>
  <r>
    <s v="3379"/>
    <s v="彬台"/>
    <x v="13"/>
    <n v="14.15"/>
    <n v="14.1"/>
    <n v="14.15"/>
    <n v="14.05"/>
    <n v="14"/>
    <n v="12"/>
    <n v="-7"/>
    <n v="15"/>
    <n v="-2"/>
    <n v="-2"/>
    <n v="0"/>
    <n v="0"/>
    <n v="0"/>
    <n v="0"/>
    <n v="0"/>
    <n v="1.6980000000000001E-3"/>
    <n v="-9.8700000000000003E-4"/>
    <n v="2.1224999999999998E-3"/>
    <n v="-2.81E-4"/>
    <n v="-2.7999999999999998E-4"/>
  </r>
  <r>
    <s v="3380"/>
    <s v="明泰"/>
    <x v="38"/>
    <n v="34.549999999999997"/>
    <n v="33.549999999999997"/>
    <n v="33.75"/>
    <n v="32.700000000000003"/>
    <n v="32.4"/>
    <n v="-46.866"/>
    <n v="-1106"/>
    <n v="-14.999000000000001"/>
    <n v="-1075"/>
    <n v="-9"/>
    <n v="0"/>
    <n v="0"/>
    <n v="0"/>
    <n v="0"/>
    <n v="0"/>
    <n v="-1.6192202999999999E-2"/>
    <n v="-0.37106299999999998"/>
    <n v="-5.0621625E-3"/>
    <n v="-0.35152499999999998"/>
    <n v="-2.9159999999999998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"/>
    <n v="69.599999999999994"/>
    <n v="69.7"/>
    <n v="69.7"/>
    <n v="69.5"/>
    <n v="-1"/>
    <n v="-3"/>
    <n v="-6"/>
    <n v="-5"/>
    <n v="-5"/>
    <n v="0"/>
    <n v="0"/>
    <n v="0"/>
    <n v="0"/>
    <n v="0"/>
    <n v="-6.9499999999999998E-4"/>
    <n v="-2.088E-3"/>
    <n v="-4.1820000000000008E-3"/>
    <n v="-3.4849999999999998E-3"/>
    <n v="-3.4749999999999998E-3"/>
  </r>
  <r>
    <s v="3390"/>
    <s v="旭軟"/>
    <x v="32"/>
    <n v="18.850000000000001"/>
    <n v="18.899999999999999"/>
    <n v="18.55"/>
    <n v="18.600000000000001"/>
    <n v="18.7"/>
    <n v="-16"/>
    <n v="7.05"/>
    <n v="-13"/>
    <n v="-3"/>
    <n v="9"/>
    <n v="0"/>
    <n v="0"/>
    <n v="0"/>
    <n v="0"/>
    <n v="0"/>
    <n v="-3.016E-3"/>
    <n v="1.3324499999999998E-3"/>
    <n v="-2.4115E-3"/>
    <n v="-5.5800000000000001E-4"/>
    <n v="1.6829999999999998E-3"/>
  </r>
  <r>
    <s v="3402"/>
    <s v="漢科"/>
    <x v="46"/>
    <n v="49.9"/>
    <n v="49.8"/>
    <n v="50"/>
    <n v="49.85"/>
    <n v="50.7"/>
    <n v="38"/>
    <n v="17"/>
    <n v="42"/>
    <n v="31"/>
    <n v="98"/>
    <n v="0"/>
    <n v="0"/>
    <n v="0"/>
    <n v="0"/>
    <n v="0"/>
    <n v="1.8962E-2"/>
    <n v="8.4659999999999996E-3"/>
    <n v="2.1000000000000001E-2"/>
    <n v="1.5453500000000002E-2"/>
    <n v="4.9686000000000001E-2"/>
  </r>
  <r>
    <s v="3406"/>
    <s v="玉晶光"/>
    <x v="64"/>
    <n v="390.5"/>
    <n v="392"/>
    <n v="384"/>
    <n v="390"/>
    <n v="385.5"/>
    <n v="168"/>
    <n v="128.726"/>
    <n v="-315"/>
    <n v="797.95699999999999"/>
    <n v="-285"/>
    <n v="0"/>
    <n v="0"/>
    <n v="9"/>
    <n v="0"/>
    <n v="0"/>
    <n v="0.65603999999999996"/>
    <n v="0.50460591999999993"/>
    <n v="-1.2096"/>
    <n v="3.1120322999999996"/>
    <n v="-1.0986750000000001"/>
  </r>
  <r>
    <s v="3413"/>
    <s v="京鼎"/>
    <x v="46"/>
    <n v="187.5"/>
    <n v="186"/>
    <n v="187"/>
    <n v="186.5"/>
    <n v="185"/>
    <n v="45.283000000000001"/>
    <n v="-9"/>
    <n v="-5"/>
    <n v="-2.718"/>
    <n v="-48"/>
    <n v="0"/>
    <n v="0"/>
    <n v="0"/>
    <n v="0"/>
    <n v="0"/>
    <n v="8.4905624999999998E-2"/>
    <n v="-1.6740000000000001E-2"/>
    <n v="-9.3500000000000007E-3"/>
    <n v="-5.0690700000000002E-3"/>
    <n v="-8.8800000000000004E-2"/>
  </r>
  <r>
    <s v="3416"/>
    <s v="融程電"/>
    <x v="66"/>
    <n v="115.5"/>
    <n v="116"/>
    <n v="115"/>
    <n v="115"/>
    <n v="114.5"/>
    <n v="59"/>
    <n v="1"/>
    <n v="4"/>
    <n v="-5"/>
    <n v="-3"/>
    <n v="0"/>
    <n v="0"/>
    <n v="0"/>
    <n v="0"/>
    <n v="0"/>
    <n v="6.8144999999999997E-2"/>
    <n v="1.16E-3"/>
    <n v="4.5999999999999999E-3"/>
    <n v="-5.7499999999999999E-3"/>
    <n v="-3.4350000000000001E-3"/>
  </r>
  <r>
    <s v="3419"/>
    <s v="譁裕"/>
    <x v="38"/>
    <n v="18.95"/>
    <n v="18.8"/>
    <n v="19.05"/>
    <n v="19.05"/>
    <n v="18.7"/>
    <n v="159"/>
    <n v="59"/>
    <n v="114"/>
    <n v="-9"/>
    <n v="-17"/>
    <n v="0"/>
    <n v="0"/>
    <n v="0"/>
    <n v="0"/>
    <n v="0"/>
    <n v="3.0130499999999998E-2"/>
    <n v="1.1092000000000001E-2"/>
    <n v="2.1717000000000004E-2"/>
    <n v="-1.7145000000000001E-3"/>
    <n v="-3.179E-3"/>
  </r>
  <r>
    <s v="3426"/>
    <s v="台興"/>
    <x v="2"/>
    <n v="37.15"/>
    <n v="37.4"/>
    <n v="37.450000000000003"/>
    <n v="37.1"/>
    <n v="37.25"/>
    <n v="0"/>
    <n v="0"/>
    <n v="2"/>
    <n v="0"/>
    <n v="0"/>
    <n v="-1"/>
    <n v="-1"/>
    <n v="-1"/>
    <n v="-1"/>
    <n v="-1"/>
    <n v="0"/>
    <n v="0"/>
    <n v="7.490000000000001E-4"/>
    <n v="0"/>
    <n v="0"/>
  </r>
  <r>
    <s v="3432"/>
    <s v="台端"/>
    <x v="17"/>
    <n v="10.95"/>
    <n v="10.85"/>
    <n v="10.95"/>
    <n v="10.9"/>
    <n v="10.95"/>
    <n v="9"/>
    <n v="10"/>
    <n v="24"/>
    <n v="1"/>
    <n v="9"/>
    <n v="0"/>
    <n v="0"/>
    <n v="0"/>
    <n v="0"/>
    <n v="0"/>
    <n v="9.8550000000000005E-4"/>
    <n v="1.085E-3"/>
    <n v="2.6279999999999997E-3"/>
    <n v="1.0900000000000001E-4"/>
    <n v="9.8550000000000005E-4"/>
  </r>
  <r>
    <s v="3434"/>
    <s v="哲固"/>
    <x v="49"/>
    <n v="27.5"/>
    <n v="27.5"/>
    <n v="27.3"/>
    <n v="27.25"/>
    <n v="27.25"/>
    <n v="-2"/>
    <n v="0"/>
    <n v="-3"/>
    <n v="-3"/>
    <n v="-1"/>
    <n v="0"/>
    <n v="0"/>
    <n v="0"/>
    <n v="0"/>
    <n v="0"/>
    <n v="-5.5000000000000003E-4"/>
    <n v="0"/>
    <n v="-8.1900000000000007E-4"/>
    <n v="-8.1749999999999998E-4"/>
    <n v="-2.7250000000000001E-4"/>
  </r>
  <r>
    <s v="3437"/>
    <s v="榮創"/>
    <x v="29"/>
    <n v="18.45"/>
    <n v="18.7"/>
    <n v="18.55"/>
    <n v="18.75"/>
    <n v="18.2"/>
    <n v="107"/>
    <n v="34"/>
    <n v="13"/>
    <n v="24"/>
    <n v="9"/>
    <n v="0"/>
    <n v="0"/>
    <n v="0"/>
    <n v="0"/>
    <n v="0"/>
    <n v="1.9741499999999999E-2"/>
    <n v="6.3579999999999999E-3"/>
    <n v="2.4115E-3"/>
    <n v="4.4999999999999997E-3"/>
    <n v="1.6379999999999999E-3"/>
  </r>
  <r>
    <s v="3438"/>
    <s v="類比科"/>
    <x v="47"/>
    <n v="70.900000000000006"/>
    <n v="70.2"/>
    <n v="70.099999999999994"/>
    <n v="68.099999999999994"/>
    <n v="66.900000000000006"/>
    <n v="27"/>
    <n v="-17"/>
    <n v="-137"/>
    <n v="-197"/>
    <n v="-121"/>
    <n v="0"/>
    <n v="0"/>
    <n v="0"/>
    <n v="0"/>
    <n v="0"/>
    <n v="1.9143E-2"/>
    <n v="-1.1934E-2"/>
    <n v="-9.6036999999999983E-2"/>
    <n v="-0.134157"/>
    <n v="-8.0949000000000007E-2"/>
  </r>
  <r>
    <s v="3441"/>
    <s v="聯一光"/>
    <x v="29"/>
    <n v="38"/>
    <n v="37.700000000000003"/>
    <n v="37.700000000000003"/>
    <n v="37.4"/>
    <n v="36.9"/>
    <n v="34"/>
    <n v="31"/>
    <n v="24"/>
    <n v="2"/>
    <n v="-26"/>
    <n v="0"/>
    <n v="0"/>
    <n v="0"/>
    <n v="0"/>
    <n v="0"/>
    <n v="1.2919999999999999E-2"/>
    <n v="1.1687000000000001E-2"/>
    <n v="9.0480000000000005E-3"/>
    <n v="7.4799999999999997E-4"/>
    <n v="-9.5940000000000001E-3"/>
  </r>
  <r>
    <s v="3443"/>
    <s v="創意"/>
    <x v="47"/>
    <n v="1560"/>
    <n v="1555"/>
    <n v="1620"/>
    <n v="1665"/>
    <n v="1670"/>
    <n v="-117.52500000000001"/>
    <n v="287.13600000000002"/>
    <n v="238.63800000000001"/>
    <n v="-63.911999999999999"/>
    <n v="-17.917000000000002"/>
    <n v="-61.043999999999997"/>
    <n v="-1"/>
    <n v="55"/>
    <n v="109"/>
    <n v="92"/>
    <n v="-1.8333900000000001"/>
    <n v="4.4649648000000006"/>
    <n v="3.8659355999999998"/>
    <n v="-1.0641347999999999"/>
    <n v="-0.29921390000000003"/>
  </r>
  <r>
    <s v="3444"/>
    <s v="利機"/>
    <x v="46"/>
    <n v="112.5"/>
    <n v="117"/>
    <n v="115.5"/>
    <n v="112.5"/>
    <n v="108"/>
    <n v="-383"/>
    <n v="671"/>
    <n v="-214"/>
    <n v="-92"/>
    <n v="-127"/>
    <n v="0"/>
    <n v="0"/>
    <n v="0"/>
    <n v="0"/>
    <n v="0"/>
    <n v="-0.43087500000000001"/>
    <n v="0.78507000000000005"/>
    <n v="-0.24717"/>
    <n v="-0.10349999999999999"/>
    <n v="-0.13716"/>
  </r>
  <r>
    <s v="3450"/>
    <s v="聯鈞"/>
    <x v="36"/>
    <n v="61.4"/>
    <n v="59.9"/>
    <n v="58.6"/>
    <n v="57.9"/>
    <n v="55.6"/>
    <n v="461.68700000000001"/>
    <n v="-970"/>
    <n v="556"/>
    <n v="305"/>
    <n v="-622"/>
    <n v="0"/>
    <n v="0"/>
    <n v="0"/>
    <n v="0"/>
    <n v="0"/>
    <n v="0.28347581799999999"/>
    <n v="-0.58103000000000005"/>
    <n v="0.32581599999999999"/>
    <n v="0.176595"/>
    <n v="-0.34583200000000003"/>
  </r>
  <r>
    <s v="3454"/>
    <s v="晶睿"/>
    <x v="49"/>
    <n v="145.5"/>
    <n v="145.5"/>
    <n v="148"/>
    <n v="148.5"/>
    <n v="149"/>
    <n v="-2"/>
    <n v="-141"/>
    <n v="57"/>
    <n v="17"/>
    <n v="-119"/>
    <n v="70"/>
    <n v="44"/>
    <n v="151"/>
    <n v="97"/>
    <n v="97"/>
    <n v="-2.9099999999999998E-3"/>
    <n v="-0.205155"/>
    <n v="8.4360000000000004E-2"/>
    <n v="2.5245E-2"/>
    <n v="-0.17731"/>
  </r>
  <r>
    <s v="3455"/>
    <s v="由田"/>
    <x v="19"/>
    <n v="70.099999999999994"/>
    <n v="69.5"/>
    <n v="69.5"/>
    <n v="71.5"/>
    <n v="71.8"/>
    <n v="5"/>
    <n v="-13"/>
    <n v="-1"/>
    <n v="151"/>
    <n v="29"/>
    <n v="0"/>
    <n v="0"/>
    <n v="0"/>
    <n v="0"/>
    <n v="0"/>
    <n v="3.5049999999999999E-3"/>
    <n v="-9.0349999999999996E-3"/>
    <n v="-6.9499999999999998E-4"/>
    <n v="0.10796500000000001"/>
    <n v="2.0821999999999997E-2"/>
  </r>
  <r>
    <s v="3465"/>
    <s v="進泰電子"/>
    <x v="45"/>
    <n v="68.7"/>
    <n v="68.3"/>
    <n v="68.599999999999994"/>
    <n v="69.5"/>
    <n v="68.7"/>
    <n v="0"/>
    <n v="0"/>
    <n v="0"/>
    <n v="1"/>
    <n v="0"/>
    <n v="0"/>
    <n v="0"/>
    <n v="0"/>
    <n v="0"/>
    <n v="0"/>
    <n v="0"/>
    <n v="0"/>
    <n v="0"/>
    <n v="6.9499999999999998E-4"/>
    <n v="0"/>
  </r>
  <r>
    <s v="3466"/>
    <s v="德晉"/>
    <x v="33"/>
    <n v="27.75"/>
    <n v="27.4"/>
    <n v="26.4"/>
    <n v="25.75"/>
    <n v="25.05"/>
    <n v="3"/>
    <n v="-7"/>
    <n v="-15"/>
    <n v="19"/>
    <n v="-21"/>
    <n v="0"/>
    <n v="0"/>
    <n v="0"/>
    <n v="0"/>
    <n v="0"/>
    <n v="8.3250000000000002E-4"/>
    <n v="-1.9179999999999998E-3"/>
    <n v="-3.96E-3"/>
    <n v="4.8925000000000001E-3"/>
    <n v="-5.2605000000000004E-3"/>
  </r>
  <r>
    <s v="3479"/>
    <s v="安勤"/>
    <x v="50"/>
    <n v="97"/>
    <n v="97.4"/>
    <n v="97.9"/>
    <n v="95.8"/>
    <n v="96.5"/>
    <n v="243"/>
    <n v="58"/>
    <n v="24"/>
    <n v="-12"/>
    <n v="16"/>
    <n v="0"/>
    <n v="0"/>
    <n v="0"/>
    <n v="0"/>
    <n v="0"/>
    <n v="0.23571"/>
    <n v="5.6492000000000007E-2"/>
    <n v="2.3496000000000003E-2"/>
    <n v="-1.1495999999999999E-2"/>
    <n v="1.5440000000000001E-2"/>
  </r>
  <r>
    <s v="3481"/>
    <s v="群創"/>
    <x v="53"/>
    <n v="12.65"/>
    <n v="12.35"/>
    <n v="12.4"/>
    <n v="12.25"/>
    <n v="12.1"/>
    <n v="8333.4760000000006"/>
    <n v="-7069.0519999999997"/>
    <n v="3064.2"/>
    <n v="-3925.152"/>
    <n v="1938.6980000000001"/>
    <n v="0"/>
    <n v="0"/>
    <n v="0"/>
    <n v="0"/>
    <n v="0"/>
    <n v="1.054184714"/>
    <n v="-0.87302792200000001"/>
    <n v="0.37996080000000004"/>
    <n v="-0.48083112"/>
    <n v="0.23458245799999999"/>
  </r>
  <r>
    <s v="3483"/>
    <s v="力致"/>
    <x v="8"/>
    <n v="146"/>
    <n v="148"/>
    <n v="150"/>
    <n v="151.5"/>
    <n v="143"/>
    <n v="-926"/>
    <n v="191.78"/>
    <n v="-338"/>
    <n v="603"/>
    <n v="-479.83499999999998"/>
    <n v="0"/>
    <n v="0"/>
    <n v="8"/>
    <n v="42"/>
    <n v="-2"/>
    <n v="-1.3519600000000001"/>
    <n v="0.28383439999999999"/>
    <n v="-0.50700000000000001"/>
    <n v="0.91354500000000005"/>
    <n v="-0.68616405000000003"/>
  </r>
  <r>
    <s v="3484"/>
    <s v="崧騰"/>
    <x v="17"/>
    <n v="42.05"/>
    <n v="41.85"/>
    <n v="43.3"/>
    <n v="43.5"/>
    <n v="43"/>
    <n v="44"/>
    <n v="8"/>
    <n v="46"/>
    <n v="-13"/>
    <n v="-9"/>
    <n v="0"/>
    <n v="0"/>
    <n v="0"/>
    <n v="0"/>
    <n v="0"/>
    <n v="1.8501999999999998E-2"/>
    <n v="3.3480000000000003E-3"/>
    <n v="1.9917999999999998E-2"/>
    <n v="-5.6550000000000003E-3"/>
    <n v="-3.8700000000000002E-3"/>
  </r>
  <r>
    <s v="3489"/>
    <s v="森寶"/>
    <x v="6"/>
    <n v="12.9"/>
    <n v="12.8"/>
    <n v="12.85"/>
    <n v="12.8"/>
    <n v="12.8"/>
    <n v="40"/>
    <n v="-30"/>
    <n v="-1"/>
    <n v="-9"/>
    <n v="-17"/>
    <n v="0"/>
    <n v="0"/>
    <n v="0"/>
    <n v="0"/>
    <n v="0"/>
    <n v="5.1599999999999997E-3"/>
    <n v="-3.8400000000000001E-3"/>
    <n v="-1.2850000000000001E-4"/>
    <n v="-1.152E-3"/>
    <n v="-2.1760000000000004E-3"/>
  </r>
  <r>
    <s v="3490"/>
    <s v="單井"/>
    <x v="66"/>
    <n v="23.35"/>
    <n v="23.1"/>
    <n v="23.1"/>
    <n v="23.05"/>
    <n v="23.1"/>
    <n v="0"/>
    <n v="0"/>
    <n v="-3"/>
    <n v="1"/>
    <n v="-1"/>
    <n v="0"/>
    <n v="0"/>
    <n v="0"/>
    <n v="0"/>
    <n v="0"/>
    <n v="0"/>
    <n v="0"/>
    <n v="-6.9300000000000015E-4"/>
    <n v="2.3050000000000002E-4"/>
    <n v="-2.31E-4"/>
  </r>
  <r>
    <s v="3491"/>
    <s v="昇達科"/>
    <x v="33"/>
    <n v="171"/>
    <n v="171.5"/>
    <n v="170.5"/>
    <n v="166"/>
    <n v="161"/>
    <n v="59"/>
    <n v="-25"/>
    <n v="-96"/>
    <n v="-107"/>
    <n v="28.945"/>
    <n v="60"/>
    <n v="61"/>
    <n v="139"/>
    <n v="-176"/>
    <n v="-47"/>
    <n v="0.10088999999999999"/>
    <n v="-4.2875000000000003E-2"/>
    <n v="-0.16367999999999999"/>
    <n v="-0.17762"/>
    <n v="4.6601450000000003E-2"/>
  </r>
  <r>
    <s v="3492"/>
    <s v="長盛"/>
    <x v="17"/>
    <n v="18.3"/>
    <n v="18.2"/>
    <n v="18.3"/>
    <n v="18.100000000000001"/>
    <n v="18.2"/>
    <n v="0"/>
    <n v="1"/>
    <n v="0"/>
    <n v="0"/>
    <n v="-1"/>
    <n v="0"/>
    <n v="0"/>
    <n v="0"/>
    <n v="0"/>
    <n v="0"/>
    <n v="0"/>
    <n v="1.8200000000000001E-4"/>
    <n v="0"/>
    <n v="0"/>
    <n v="-1.8200000000000001E-4"/>
  </r>
  <r>
    <s v="3494"/>
    <s v="誠研"/>
    <x v="45"/>
    <n v="6.3"/>
    <n v="6.3"/>
    <n v="6.3"/>
    <n v="6.3"/>
    <n v="6.2"/>
    <n v="3"/>
    <n v="7"/>
    <n v="0"/>
    <n v="-2"/>
    <n v="-3"/>
    <n v="0"/>
    <n v="0"/>
    <n v="0"/>
    <n v="0"/>
    <n v="0"/>
    <n v="1.8899999999999999E-4"/>
    <n v="4.4100000000000004E-4"/>
    <n v="0"/>
    <n v="-1.26E-4"/>
    <n v="-1.8600000000000002E-4"/>
  </r>
  <r>
    <s v="3498"/>
    <s v="陽程"/>
    <x v="46"/>
    <n v="29.8"/>
    <n v="30"/>
    <n v="30.2"/>
    <n v="29.6"/>
    <n v="29.1"/>
    <n v="13"/>
    <n v="-9"/>
    <n v="4"/>
    <n v="20"/>
    <n v="-18"/>
    <n v="0"/>
    <n v="0"/>
    <n v="0"/>
    <n v="0"/>
    <n v="0"/>
    <n v="3.8740000000000003E-3"/>
    <n v="-2.7000000000000001E-3"/>
    <n v="1.2079999999999999E-3"/>
    <n v="5.9199999999999999E-3"/>
    <n v="-5.2380000000000005E-3"/>
  </r>
  <r>
    <s v="3499"/>
    <s v="環天科"/>
    <x v="45"/>
    <n v="17.3"/>
    <n v="17.350000000000001"/>
    <n v="17.600000000000001"/>
    <n v="17.350000000000001"/>
    <n v="17"/>
    <n v="0"/>
    <n v="-4"/>
    <n v="-7"/>
    <n v="-10"/>
    <n v="-3"/>
    <n v="0"/>
    <n v="0"/>
    <n v="0"/>
    <n v="0"/>
    <n v="0"/>
    <n v="0"/>
    <n v="-6.9400000000000006E-4"/>
    <n v="-1.2320000000000002E-3"/>
    <n v="-1.735E-3"/>
    <n v="-5.1000000000000004E-4"/>
  </r>
  <r>
    <s v="3501"/>
    <s v="維熹"/>
    <x v="17"/>
    <n v="49.55"/>
    <n v="49.65"/>
    <n v="49.7"/>
    <n v="49.8"/>
    <n v="49.6"/>
    <n v="13"/>
    <n v="8"/>
    <n v="14"/>
    <n v="24"/>
    <n v="15"/>
    <n v="0"/>
    <n v="0"/>
    <n v="0"/>
    <n v="0"/>
    <n v="0"/>
    <n v="6.4415000000000002E-3"/>
    <n v="3.9719999999999998E-3"/>
    <n v="6.9580000000000006E-3"/>
    <n v="1.1951999999999997E-2"/>
    <n v="7.4400000000000004E-3"/>
  </r>
  <r>
    <s v="3504"/>
    <s v="揚明光"/>
    <x v="64"/>
    <n v="59"/>
    <n v="59.7"/>
    <n v="58.7"/>
    <n v="58.4"/>
    <n v="57.6"/>
    <n v="103"/>
    <n v="87"/>
    <n v="79"/>
    <n v="-8"/>
    <n v="-4"/>
    <n v="0"/>
    <n v="0"/>
    <n v="0"/>
    <n v="0"/>
    <n v="0"/>
    <n v="6.0769999999999998E-2"/>
    <n v="5.1939000000000006E-2"/>
    <n v="4.6373000000000004E-2"/>
    <n v="-4.6719999999999999E-3"/>
    <n v="-2.3040000000000001E-3"/>
  </r>
  <r>
    <s v="3508"/>
    <s v="位速"/>
    <x v="8"/>
    <n v="30"/>
    <n v="29"/>
    <n v="28.8"/>
    <n v="28.4"/>
    <n v="28.35"/>
    <n v="-72"/>
    <n v="-8"/>
    <n v="27"/>
    <n v="-3"/>
    <n v="-2"/>
    <n v="0"/>
    <n v="0"/>
    <n v="0"/>
    <n v="0"/>
    <n v="0"/>
    <n v="-2.1600000000000001E-2"/>
    <n v="-2.32E-3"/>
    <n v="7.7759999999999999E-3"/>
    <n v="-8.5199999999999989E-4"/>
    <n v="-5.6700000000000001E-4"/>
  </r>
  <r>
    <s v="3511"/>
    <s v="矽瑪"/>
    <x v="17"/>
    <n v="28.5"/>
    <n v="28.35"/>
    <n v="28.2"/>
    <n v="28.15"/>
    <n v="28"/>
    <n v="28"/>
    <n v="-4"/>
    <n v="0"/>
    <n v="0"/>
    <n v="43"/>
    <n v="0"/>
    <n v="0"/>
    <n v="0"/>
    <n v="0"/>
    <n v="0"/>
    <n v="7.9799999999999992E-3"/>
    <n v="-1.134E-3"/>
    <n v="0"/>
    <n v="0"/>
    <n v="1.204E-2"/>
  </r>
  <r>
    <s v="3512"/>
    <s v="皇龍"/>
    <x v="6"/>
    <n v="34.4"/>
    <n v="34.450000000000003"/>
    <n v="34.4"/>
    <n v="35.200000000000003"/>
    <n v="35.75"/>
    <n v="14"/>
    <n v="1"/>
    <n v="2"/>
    <n v="2"/>
    <n v="-2"/>
    <n v="0"/>
    <n v="0"/>
    <n v="0"/>
    <n v="0"/>
    <n v="0"/>
    <n v="4.816E-3"/>
    <n v="3.4450000000000003E-4"/>
    <n v="6.8799999999999992E-4"/>
    <n v="7.0400000000000009E-4"/>
    <n v="-7.1500000000000003E-4"/>
  </r>
  <r>
    <s v="3515"/>
    <s v="華擎"/>
    <x v="37"/>
    <n v="189"/>
    <n v="191.5"/>
    <n v="188"/>
    <n v="185"/>
    <n v="184.5"/>
    <n v="-3"/>
    <n v="22.856999999999999"/>
    <n v="-208"/>
    <n v="-49"/>
    <n v="39"/>
    <n v="0"/>
    <n v="0"/>
    <n v="0"/>
    <n v="0"/>
    <n v="0"/>
    <n v="-5.6699999999999997E-3"/>
    <n v="4.3771154999999999E-2"/>
    <n v="-0.39104"/>
    <n v="-9.0649999999999994E-2"/>
    <n v="7.1955000000000005E-2"/>
  </r>
  <r>
    <s v="3516"/>
    <s v="亞帝歐"/>
    <x v="66"/>
    <n v="18.45"/>
    <n v="18"/>
    <n v="17.95"/>
    <n v="17.95"/>
    <n v="17.850000000000001"/>
    <n v="-1"/>
    <n v="-1"/>
    <n v="-4"/>
    <n v="-3"/>
    <n v="-1"/>
    <n v="0"/>
    <n v="0"/>
    <n v="0"/>
    <n v="0"/>
    <n v="0"/>
    <n v="-1.8449999999999999E-4"/>
    <n v="-1.8000000000000001E-4"/>
    <n v="-7.18E-4"/>
    <n v="-5.3849999999999992E-4"/>
    <n v="-1.785E-4"/>
  </r>
  <r>
    <s v="3518"/>
    <s v="柏騰"/>
    <x v="8"/>
    <n v="32.6"/>
    <n v="33.4"/>
    <n v="33.9"/>
    <n v="34.049999999999997"/>
    <n v="33.75"/>
    <n v="13"/>
    <n v="69"/>
    <n v="7"/>
    <n v="-13"/>
    <n v="-30"/>
    <n v="0"/>
    <n v="0"/>
    <n v="0"/>
    <n v="0"/>
    <n v="0"/>
    <n v="4.2380000000000004E-3"/>
    <n v="2.3046000000000001E-2"/>
    <n v="2.3729999999999997E-3"/>
    <n v="-4.4264999999999999E-3"/>
    <n v="-1.0125E-2"/>
  </r>
  <r>
    <s v="3520"/>
    <s v="華盈"/>
    <x v="17"/>
    <n v="16.649999999999999"/>
    <n v="16.55"/>
    <n v="16.5"/>
    <n v="16.3"/>
    <n v="16.2"/>
    <n v="38"/>
    <n v="-3"/>
    <n v="-12"/>
    <n v="-13"/>
    <n v="-4"/>
    <n v="0"/>
    <n v="0"/>
    <n v="0"/>
    <n v="0"/>
    <n v="0"/>
    <n v="6.3269999999999993E-3"/>
    <n v="-4.9650000000000009E-4"/>
    <n v="-1.98E-3"/>
    <n v="-2.1190000000000002E-3"/>
    <n v="-6.4799999999999992E-4"/>
  </r>
  <r>
    <s v="3521"/>
    <s v="鴻翊"/>
    <x v="58"/>
    <n v="14.4"/>
    <n v="14.4"/>
    <n v="13.9"/>
    <n v="13.65"/>
    <n v="13.65"/>
    <n v="-30"/>
    <n v="-22"/>
    <n v="-91"/>
    <n v="34"/>
    <n v="21"/>
    <n v="0"/>
    <n v="0"/>
    <n v="0"/>
    <n v="0"/>
    <n v="0"/>
    <n v="-4.3200000000000001E-3"/>
    <n v="-3.1680000000000002E-3"/>
    <n v="-1.2649000000000001E-2"/>
    <n v="4.6410000000000002E-3"/>
    <n v="2.8665000000000001E-3"/>
  </r>
  <r>
    <s v="3522"/>
    <s v="御頂"/>
    <x v="4"/>
    <n v="17.8"/>
    <n v="18"/>
    <n v="18"/>
    <n v="17.899999999999999"/>
    <n v="17.95"/>
    <n v="1"/>
    <n v="23"/>
    <n v="-2"/>
    <n v="0"/>
    <n v="7"/>
    <n v="0"/>
    <n v="0"/>
    <n v="0"/>
    <n v="0"/>
    <n v="0"/>
    <n v="1.7800000000000002E-4"/>
    <n v="4.1399999999999996E-3"/>
    <n v="-3.6000000000000002E-4"/>
    <n v="0"/>
    <n v="1.2565E-3"/>
  </r>
  <r>
    <s v="3523"/>
    <s v="迎輝"/>
    <x v="66"/>
    <n v="21.05"/>
    <n v="19.850000000000001"/>
    <n v="20"/>
    <n v="19.899999999999999"/>
    <n v="19.899999999999999"/>
    <n v="-7"/>
    <n v="0"/>
    <n v="23"/>
    <n v="-10"/>
    <n v="10"/>
    <n v="0"/>
    <n v="0"/>
    <n v="0"/>
    <n v="0"/>
    <n v="0"/>
    <n v="-1.4735E-3"/>
    <n v="0"/>
    <n v="4.5999999999999999E-3"/>
    <n v="-1.99E-3"/>
    <n v="1.99E-3"/>
  </r>
  <r>
    <s v="3526"/>
    <s v="凡甲"/>
    <x v="17"/>
    <n v="182"/>
    <n v="182"/>
    <n v="186.5"/>
    <n v="183"/>
    <n v="184.5"/>
    <n v="-425"/>
    <n v="308"/>
    <n v="374"/>
    <n v="7"/>
    <n v="48.972999999999999"/>
    <n v="-322"/>
    <n v="-310"/>
    <n v="0"/>
    <n v="0"/>
    <n v="80"/>
    <n v="-0.77349999999999997"/>
    <n v="0.56055999999999995"/>
    <n v="0.69750999999999996"/>
    <n v="1.281E-2"/>
    <n v="9.0355185000000005E-2"/>
  </r>
  <r>
    <s v="3527"/>
    <s v="聚積"/>
    <x v="47"/>
    <n v="100"/>
    <n v="100.5"/>
    <n v="104"/>
    <n v="101"/>
    <n v="97.1"/>
    <n v="10"/>
    <n v="18"/>
    <n v="15"/>
    <n v="-24"/>
    <n v="-66"/>
    <n v="0"/>
    <n v="0"/>
    <n v="0"/>
    <n v="0"/>
    <n v="0"/>
    <n v="0.01"/>
    <n v="1.8089999999999998E-2"/>
    <n v="1.5599999999999999E-2"/>
    <n v="-2.4240000000000001E-2"/>
    <n v="-6.408599999999999E-2"/>
  </r>
  <r>
    <s v="3528"/>
    <s v="安馳"/>
    <x v="16"/>
    <n v="50.6"/>
    <n v="50.8"/>
    <n v="50.6"/>
    <n v="50.5"/>
    <n v="50.5"/>
    <n v="5"/>
    <n v="1"/>
    <n v="-1"/>
    <n v="2"/>
    <n v="-1"/>
    <n v="0"/>
    <n v="0"/>
    <n v="0"/>
    <n v="0"/>
    <n v="0"/>
    <n v="2.5300000000000001E-3"/>
    <n v="5.0799999999999999E-4"/>
    <n v="-5.0600000000000005E-4"/>
    <n v="1.01E-3"/>
    <n v="-5.0500000000000002E-4"/>
  </r>
  <r>
    <s v="3529"/>
    <s v="力旺"/>
    <x v="47"/>
    <n v="2165"/>
    <n v="2180"/>
    <n v="2200"/>
    <n v="2325"/>
    <n v="2300"/>
    <n v="56.475999999999999"/>
    <n v="-101.96299999999999"/>
    <n v="-27.844000000000001"/>
    <n v="91.71"/>
    <n v="-113.035"/>
    <n v="-24.033999999999999"/>
    <n v="46.9"/>
    <n v="13"/>
    <n v="235"/>
    <n v="89"/>
    <n v="1.2227053999999999"/>
    <n v="-2.2227934"/>
    <n v="-0.612568"/>
    <n v="2.1322575000000001"/>
    <n v="-2.5998049999999999"/>
  </r>
  <r>
    <s v="3530"/>
    <s v="晶相光"/>
    <x v="47"/>
    <n v="91.6"/>
    <n v="95.3"/>
    <n v="94.8"/>
    <n v="93.1"/>
    <n v="90.2"/>
    <n v="283"/>
    <n v="312"/>
    <n v="42"/>
    <n v="-49"/>
    <n v="-11"/>
    <n v="0"/>
    <n v="0"/>
    <n v="0"/>
    <n v="0"/>
    <n v="0"/>
    <n v="0.25922800000000001"/>
    <n v="0.29733599999999999"/>
    <n v="3.9815999999999997E-2"/>
    <n v="-4.5619E-2"/>
    <n v="-9.9220000000000003E-3"/>
  </r>
  <r>
    <s v="3531"/>
    <s v="先益"/>
    <x v="29"/>
    <n v="33.950000000000003"/>
    <n v="32"/>
    <n v="32.1"/>
    <n v="31.15"/>
    <n v="31.3"/>
    <n v="20"/>
    <n v="-32"/>
    <n v="19"/>
    <n v="-23"/>
    <n v="-52"/>
    <n v="0"/>
    <n v="0"/>
    <n v="0"/>
    <n v="0"/>
    <n v="0"/>
    <n v="6.79E-3"/>
    <n v="-1.0240000000000001E-2"/>
    <n v="6.0989999999999994E-3"/>
    <n v="-7.164499999999999E-3"/>
    <n v="-1.6276000000000002E-2"/>
  </r>
  <r>
    <s v="3532"/>
    <s v="台勝科"/>
    <x v="51"/>
    <n v="161"/>
    <n v="160.5"/>
    <n v="156.5"/>
    <n v="157.5"/>
    <n v="160"/>
    <n v="520.79999999999995"/>
    <n v="6"/>
    <n v="-399"/>
    <n v="82"/>
    <n v="163"/>
    <n v="105"/>
    <n v="78"/>
    <n v="240"/>
    <n v="137"/>
    <n v="139"/>
    <n v="0.8384879999999999"/>
    <n v="9.6299999999999997E-3"/>
    <n v="-0.62443499999999996"/>
    <n v="0.12914999999999999"/>
    <n v="0.26079999999999998"/>
  </r>
  <r>
    <s v="3533"/>
    <s v="嘉澤"/>
    <x v="17"/>
    <n v="860"/>
    <n v="877"/>
    <n v="871"/>
    <n v="865"/>
    <n v="871"/>
    <n v="-167.21799999999999"/>
    <n v="121"/>
    <n v="-79.923000000000002"/>
    <n v="-113.03400000000001"/>
    <n v="-155"/>
    <n v="6"/>
    <n v="11.507"/>
    <n v="-2"/>
    <n v="-41"/>
    <n v="0"/>
    <n v="-1.4380747999999999"/>
    <n v="1.0611699999999999"/>
    <n v="-0.69612932999999999"/>
    <n v="-0.9777441"/>
    <n v="-1.35005"/>
  </r>
  <r>
    <s v="3535"/>
    <s v="晶彩科"/>
    <x v="46"/>
    <n v="19.2"/>
    <n v="19.850000000000001"/>
    <n v="19.55"/>
    <n v="19.649999999999999"/>
    <n v="18.600000000000001"/>
    <n v="197"/>
    <n v="299"/>
    <n v="-33"/>
    <n v="-36"/>
    <n v="-45"/>
    <n v="0"/>
    <n v="0"/>
    <n v="0"/>
    <n v="0"/>
    <n v="0"/>
    <n v="3.7823999999999997E-2"/>
    <n v="5.9351500000000008E-2"/>
    <n v="-6.4514999999999998E-3"/>
    <n v="-7.0739999999999996E-3"/>
    <n v="-8.3700000000000007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799999999999997"/>
    <n v="38.950000000000003"/>
    <n v="38.799999999999997"/>
    <n v="38.799999999999997"/>
    <n v="38.950000000000003"/>
    <n v="4"/>
    <n v="-3"/>
    <n v="-2"/>
    <n v="0"/>
    <n v="1"/>
    <n v="0"/>
    <n v="0"/>
    <n v="0"/>
    <n v="0"/>
    <n v="0"/>
    <n v="1.552E-3"/>
    <n v="-1.1685000000000001E-3"/>
    <n v="-7.76E-4"/>
    <n v="0"/>
    <n v="3.8950000000000003E-4"/>
  </r>
  <r>
    <s v="3540"/>
    <s v="曜越"/>
    <x v="43"/>
    <n v="38.950000000000003"/>
    <n v="39.25"/>
    <n v="40.15"/>
    <n v="39.6"/>
    <n v="38.6"/>
    <n v="52"/>
    <n v="1"/>
    <n v="121"/>
    <n v="-55"/>
    <n v="-63"/>
    <n v="0"/>
    <n v="0"/>
    <n v="0"/>
    <n v="0"/>
    <n v="0"/>
    <n v="2.0254000000000001E-2"/>
    <n v="3.925E-4"/>
    <n v="4.85815E-2"/>
    <n v="-2.1780000000000001E-2"/>
    <n v="-2.4318000000000003E-2"/>
  </r>
  <r>
    <s v="3541"/>
    <s v="西柏"/>
    <x v="33"/>
    <n v="36"/>
    <n v="36.4"/>
    <n v="37.35"/>
    <n v="36.65"/>
    <n v="36"/>
    <n v="29"/>
    <n v="26.111000000000001"/>
    <n v="13"/>
    <n v="-3"/>
    <n v="-17"/>
    <n v="0"/>
    <n v="0"/>
    <n v="0"/>
    <n v="0"/>
    <n v="0"/>
    <n v="1.044E-2"/>
    <n v="9.5044039999999993E-3"/>
    <n v="4.8555000000000004E-3"/>
    <n v="-1.0994999999999998E-3"/>
    <n v="-6.1199999999999996E-3"/>
  </r>
  <r>
    <s v="3543"/>
    <s v="州巧"/>
    <x v="53"/>
    <n v="20.3"/>
    <n v="20.45"/>
    <n v="20.149999999999999"/>
    <n v="20.25"/>
    <n v="20.350000000000001"/>
    <n v="2"/>
    <n v="-1"/>
    <n v="0"/>
    <n v="-2"/>
    <n v="3"/>
    <n v="0"/>
    <n v="0"/>
    <n v="0"/>
    <n v="0"/>
    <n v="0"/>
    <n v="4.06E-4"/>
    <n v="-2.0449999999999998E-4"/>
    <n v="0"/>
    <n v="-4.0499999999999998E-4"/>
    <n v="6.1050000000000004E-4"/>
  </r>
  <r>
    <s v="3545"/>
    <s v="敦泰"/>
    <x v="47"/>
    <n v="84.6"/>
    <n v="87.8"/>
    <n v="85.2"/>
    <n v="86.2"/>
    <n v="86.7"/>
    <n v="-1280.7650000000001"/>
    <n v="1307"/>
    <n v="-2078.9969999999998"/>
    <n v="483"/>
    <n v="555"/>
    <n v="0"/>
    <n v="0"/>
    <n v="0"/>
    <n v="0"/>
    <n v="0"/>
    <n v="-1.0835271899999999"/>
    <n v="1.147546"/>
    <n v="-1.7713054439999998"/>
    <n v="0.41634599999999999"/>
    <n v="0.48118499999999997"/>
  </r>
  <r>
    <s v="3546"/>
    <s v="宇峻"/>
    <x v="67"/>
    <n v="77.5"/>
    <n v="77.900000000000006"/>
    <n v="78.2"/>
    <n v="79.5"/>
    <n v="77.3"/>
    <n v="28"/>
    <n v="30"/>
    <n v="46"/>
    <n v="48"/>
    <n v="-50"/>
    <n v="0"/>
    <n v="0"/>
    <n v="0"/>
    <n v="0"/>
    <n v="0"/>
    <n v="2.1700000000000001E-2"/>
    <n v="2.3369999999999998E-2"/>
    <n v="3.5972000000000004E-2"/>
    <n v="3.8159999999999999E-2"/>
    <n v="-3.8649999999999997E-2"/>
  </r>
  <r>
    <s v="3548"/>
    <s v="兆利"/>
    <x v="17"/>
    <n v="173.5"/>
    <n v="180"/>
    <n v="177.5"/>
    <n v="177.5"/>
    <n v="179"/>
    <n v="-12"/>
    <n v="-773"/>
    <n v="-499"/>
    <n v="-628"/>
    <n v="-223.13"/>
    <n v="240"/>
    <n v="0"/>
    <n v="20"/>
    <n v="-50"/>
    <n v="332"/>
    <n v="-2.0820000000000002E-2"/>
    <n v="-1.3914"/>
    <n v="-0.88572499999999998"/>
    <n v="-1.1147"/>
    <n v="-0.39940269999999994"/>
  </r>
  <r>
    <s v="3550"/>
    <s v="聯穎"/>
    <x v="46"/>
    <n v="15.2"/>
    <n v="15.2"/>
    <n v="15.15"/>
    <n v="15.35"/>
    <n v="15.3"/>
    <n v="-2"/>
    <n v="-1"/>
    <n v="0"/>
    <n v="-12"/>
    <n v="-3"/>
    <n v="0"/>
    <n v="0"/>
    <n v="0"/>
    <n v="0"/>
    <n v="0"/>
    <n v="-3.0399999999999996E-4"/>
    <n v="-1.5199999999999998E-4"/>
    <n v="0"/>
    <n v="-1.8419999999999999E-3"/>
    <n v="-4.5900000000000004E-4"/>
  </r>
  <r>
    <s v="3551"/>
    <s v="世禾"/>
    <x v="46"/>
    <n v="73"/>
    <n v="73.3"/>
    <n v="72.7"/>
    <n v="72.599999999999994"/>
    <n v="71.8"/>
    <n v="9"/>
    <n v="9"/>
    <n v="6"/>
    <n v="-9"/>
    <n v="-17"/>
    <n v="0"/>
    <n v="0"/>
    <n v="0"/>
    <n v="0"/>
    <n v="0"/>
    <n v="6.5700000000000003E-3"/>
    <n v="6.5969999999999996E-3"/>
    <n v="4.3620000000000004E-3"/>
    <n v="-6.5339999999999999E-3"/>
    <n v="-1.2206E-2"/>
  </r>
  <r>
    <s v="3552"/>
    <s v="同致"/>
    <x v="7"/>
    <n v="141"/>
    <n v="140.5"/>
    <n v="140.5"/>
    <n v="141"/>
    <n v="141"/>
    <n v="-7"/>
    <n v="31"/>
    <n v="2"/>
    <n v="10"/>
    <n v="53"/>
    <n v="0"/>
    <n v="0"/>
    <n v="0"/>
    <n v="0"/>
    <n v="0"/>
    <n v="-9.8700000000000003E-3"/>
    <n v="4.3555000000000003E-2"/>
    <n v="2.81E-3"/>
    <n v="1.41E-2"/>
    <n v="7.4730000000000005E-2"/>
  </r>
  <r>
    <s v="3555"/>
    <s v="博士旺"/>
    <x v="47"/>
    <n v="31.4"/>
    <n v="31.4"/>
    <n v="30.4"/>
    <n v="33.4"/>
    <n v="33.200000000000003"/>
    <n v="2"/>
    <n v="0"/>
    <n v="0"/>
    <n v="0"/>
    <n v="1"/>
    <n v="0"/>
    <n v="0"/>
    <n v="0"/>
    <n v="0"/>
    <n v="0"/>
    <n v="6.2799999999999998E-4"/>
    <n v="0"/>
    <n v="0"/>
    <n v="0"/>
    <n v="3.3200000000000005E-4"/>
  </r>
  <r>
    <s v="3556"/>
    <s v="禾瑞亞"/>
    <x v="47"/>
    <n v="61.2"/>
    <n v="61.1"/>
    <n v="59.7"/>
    <n v="58.8"/>
    <n v="58.5"/>
    <n v="-1"/>
    <n v="2"/>
    <n v="-1"/>
    <n v="-32"/>
    <n v="-13"/>
    <n v="0"/>
    <n v="0"/>
    <n v="0"/>
    <n v="0"/>
    <n v="0"/>
    <n v="-6.1200000000000002E-4"/>
    <n v="1.222E-3"/>
    <n v="-5.9699999999999998E-4"/>
    <n v="-1.8815999999999999E-2"/>
    <n v="-7.6049999999999998E-3"/>
  </r>
  <r>
    <s v="3557"/>
    <s v="嘉威"/>
    <x v="2"/>
    <n v="60.1"/>
    <n v="59.5"/>
    <n v="59.2"/>
    <n v="59.4"/>
    <n v="58.5"/>
    <n v="43"/>
    <n v="-6"/>
    <n v="-4"/>
    <n v="-9"/>
    <n v="-16"/>
    <n v="0"/>
    <n v="0"/>
    <n v="0"/>
    <n v="0"/>
    <n v="0"/>
    <n v="2.5843000000000001E-2"/>
    <n v="-3.5699999999999998E-3"/>
    <n v="-2.3680000000000003E-3"/>
    <n v="-5.3460000000000001E-3"/>
    <n v="-9.3600000000000003E-3"/>
  </r>
  <r>
    <s v="3558"/>
    <s v="神準"/>
    <x v="38"/>
    <n v="241"/>
    <n v="237.5"/>
    <n v="238"/>
    <n v="236.5"/>
    <n v="232"/>
    <n v="34"/>
    <n v="-33"/>
    <n v="24.998999999999999"/>
    <n v="-68"/>
    <n v="-84"/>
    <n v="-1"/>
    <n v="0"/>
    <n v="-1"/>
    <n v="0"/>
    <n v="0"/>
    <n v="8.1939999999999999E-2"/>
    <n v="-7.8375E-2"/>
    <n v="5.9497619999999994E-2"/>
    <n v="-0.16081999999999999"/>
    <n v="-0.19488"/>
  </r>
  <r>
    <s v="3563"/>
    <s v="牧德"/>
    <x v="46"/>
    <n v="185"/>
    <n v="189"/>
    <n v="189"/>
    <n v="183"/>
    <n v="182"/>
    <n v="-4"/>
    <n v="-6.15"/>
    <n v="-44"/>
    <n v="-85"/>
    <n v="-66"/>
    <n v="20"/>
    <n v="0"/>
    <n v="0"/>
    <n v="0"/>
    <n v="0"/>
    <n v="-7.4000000000000003E-3"/>
    <n v="-1.1623500000000002E-2"/>
    <n v="-8.3159999999999998E-2"/>
    <n v="-0.15554999999999999"/>
    <n v="-0.12012"/>
  </r>
  <r>
    <s v="3564"/>
    <s v="其陽"/>
    <x v="50"/>
    <n v="38.799999999999997"/>
    <n v="38.200000000000003"/>
    <n v="38.15"/>
    <n v="37.9"/>
    <n v="38.549999999999997"/>
    <n v="22"/>
    <n v="-4"/>
    <n v="11"/>
    <n v="0"/>
    <n v="-2"/>
    <n v="0"/>
    <n v="0"/>
    <n v="0"/>
    <n v="0"/>
    <n v="0"/>
    <n v="8.5359999999999984E-3"/>
    <n v="-1.5280000000000001E-3"/>
    <n v="4.1964999999999997E-3"/>
    <n v="0"/>
    <n v="-7.7099999999999998E-4"/>
  </r>
  <r>
    <s v="3567"/>
    <s v="逸昌"/>
    <x v="36"/>
    <n v="41"/>
    <n v="39.9"/>
    <n v="40"/>
    <n v="41"/>
    <n v="39.85"/>
    <n v="-192"/>
    <n v="14"/>
    <n v="47"/>
    <n v="28"/>
    <n v="-149"/>
    <n v="0"/>
    <n v="0"/>
    <n v="0"/>
    <n v="0"/>
    <n v="0"/>
    <n v="-7.8719999999999998E-2"/>
    <n v="5.5859999999999998E-3"/>
    <n v="1.8800000000000001E-2"/>
    <n v="1.1480000000000001E-2"/>
    <n v="-5.9376500000000006E-2"/>
  </r>
  <r>
    <s v="3570"/>
    <s v="大塚"/>
    <x v="56"/>
    <n v="134.5"/>
    <n v="139.5"/>
    <n v="142"/>
    <n v="142"/>
    <n v="141"/>
    <n v="32"/>
    <n v="35.008000000000003"/>
    <n v="1"/>
    <n v="-4"/>
    <n v="0"/>
    <n v="0"/>
    <n v="0"/>
    <n v="0"/>
    <n v="0"/>
    <n v="0"/>
    <n v="4.3040000000000002E-2"/>
    <n v="4.8836159999999997E-2"/>
    <n v="1.42E-3"/>
    <n v="-5.6800000000000002E-3"/>
    <n v="0"/>
  </r>
  <r>
    <s v="3576"/>
    <s v="聯合再生"/>
    <x v="51"/>
    <n v="14.9"/>
    <n v="14.65"/>
    <n v="14.9"/>
    <n v="14.55"/>
    <n v="14.1"/>
    <n v="-1057"/>
    <n v="-824.18499999999995"/>
    <n v="649.99400000000003"/>
    <n v="-1130"/>
    <n v="-946"/>
    <n v="0"/>
    <n v="0"/>
    <n v="0"/>
    <n v="0"/>
    <n v="0"/>
    <n v="-0.15749300000000002"/>
    <n v="-0.12074310249999999"/>
    <n v="9.6849106000000004E-2"/>
    <n v="-0.16441500000000001"/>
    <n v="-0.133386"/>
  </r>
  <r>
    <s v="3577"/>
    <s v="泓格"/>
    <x v="50"/>
    <n v="85.1"/>
    <n v="84.6"/>
    <n v="85"/>
    <n v="84.8"/>
    <n v="83.5"/>
    <n v="-3"/>
    <n v="-5"/>
    <n v="4"/>
    <n v="-3"/>
    <n v="-2"/>
    <n v="0"/>
    <n v="0"/>
    <n v="0"/>
    <n v="0"/>
    <n v="0"/>
    <n v="-2.5529999999999997E-3"/>
    <n v="-4.2300000000000003E-3"/>
    <n v="3.3999999999999998E-3"/>
    <n v="-2.5439999999999998E-3"/>
    <n v="-1.67E-3"/>
  </r>
  <r>
    <s v="3580"/>
    <s v="友威科"/>
    <x v="46"/>
    <n v="50.6"/>
    <n v="49.8"/>
    <n v="50.5"/>
    <n v="50.3"/>
    <n v="49.8"/>
    <n v="43"/>
    <n v="36"/>
    <n v="29"/>
    <n v="-16"/>
    <n v="-22"/>
    <n v="0"/>
    <n v="0"/>
    <n v="0"/>
    <n v="0"/>
    <n v="0"/>
    <n v="2.1758000000000003E-2"/>
    <n v="1.7927999999999999E-2"/>
    <n v="1.4645E-2"/>
    <n v="-8.0479999999999996E-3"/>
    <n v="-1.0955999999999999E-2"/>
  </r>
  <r>
    <s v="3581"/>
    <s v="博磊"/>
    <x v="36"/>
    <n v="25.2"/>
    <n v="25"/>
    <n v="25.55"/>
    <n v="26.9"/>
    <n v="25.9"/>
    <n v="20"/>
    <n v="1"/>
    <n v="24"/>
    <n v="-194"/>
    <n v="40"/>
    <n v="0"/>
    <n v="0"/>
    <n v="0"/>
    <n v="0"/>
    <n v="0"/>
    <n v="5.0400000000000002E-3"/>
    <n v="2.5000000000000001E-4"/>
    <n v="6.1320000000000003E-3"/>
    <n v="-5.2185999999999996E-2"/>
    <n v="1.0359999999999999E-2"/>
  </r>
  <r>
    <s v="3583"/>
    <s v="辛耘"/>
    <x v="46"/>
    <n v="193"/>
    <n v="190.5"/>
    <n v="192"/>
    <n v="189"/>
    <n v="184.5"/>
    <n v="195"/>
    <n v="27"/>
    <n v="-24"/>
    <n v="-104.77800000000001"/>
    <n v="-133"/>
    <n v="0"/>
    <n v="-10"/>
    <n v="-18"/>
    <n v="0"/>
    <n v="-99"/>
    <n v="0.37635000000000002"/>
    <n v="5.1435000000000002E-2"/>
    <n v="-4.6080000000000003E-2"/>
    <n v="-0.19803042000000001"/>
    <n v="-0.24538499999999999"/>
  </r>
  <r>
    <s v="3587"/>
    <s v="閎康"/>
    <x v="18"/>
    <n v="220.5"/>
    <n v="220.5"/>
    <n v="217.5"/>
    <n v="215.5"/>
    <n v="213.5"/>
    <n v="-223.17599999999999"/>
    <n v="-379.79899999999998"/>
    <n v="-132.96899999999999"/>
    <n v="125.482"/>
    <n v="-36"/>
    <n v="91"/>
    <n v="3"/>
    <n v="0"/>
    <n v="-99"/>
    <n v="-119"/>
    <n v="-0.49210307999999997"/>
    <n v="-0.83745679500000003"/>
    <n v="-0.28920757499999999"/>
    <n v="0.27041370999999997"/>
    <n v="-7.6859999999999998E-2"/>
  </r>
  <r>
    <s v="3588"/>
    <s v="通嘉"/>
    <x v="47"/>
    <n v="66.099999999999994"/>
    <n v="65.599999999999994"/>
    <n v="66.3"/>
    <n v="64.8"/>
    <n v="63.1"/>
    <n v="-347"/>
    <n v="-266"/>
    <n v="-30"/>
    <n v="-300"/>
    <n v="-103"/>
    <n v="0"/>
    <n v="0"/>
    <n v="0"/>
    <n v="0"/>
    <n v="0"/>
    <n v="-0.22936699999999996"/>
    <n v="-0.17449599999999998"/>
    <n v="-1.9890000000000001E-2"/>
    <n v="-0.19439999999999999"/>
    <n v="-6.4992999999999995E-2"/>
  </r>
  <r>
    <s v="3591"/>
    <s v="艾笛森"/>
    <x v="29"/>
    <n v="23.65"/>
    <n v="24.05"/>
    <n v="24.1"/>
    <n v="23.8"/>
    <n v="23.65"/>
    <n v="-98"/>
    <n v="274"/>
    <n v="44"/>
    <n v="11"/>
    <n v="-62"/>
    <n v="0"/>
    <n v="0"/>
    <n v="0"/>
    <n v="0"/>
    <n v="0"/>
    <n v="-2.3177E-2"/>
    <n v="6.5896999999999997E-2"/>
    <n v="1.0604000000000001E-2"/>
    <n v="2.6180000000000001E-3"/>
    <n v="-1.4662999999999999E-2"/>
  </r>
  <r>
    <s v="3593"/>
    <s v="力銘"/>
    <x v="12"/>
    <n v="11.55"/>
    <n v="11.6"/>
    <n v="11.55"/>
    <n v="11.6"/>
    <n v="11.6"/>
    <n v="2"/>
    <n v="0"/>
    <n v="0"/>
    <n v="0"/>
    <n v="0"/>
    <n v="0"/>
    <n v="0"/>
    <n v="0"/>
    <n v="0"/>
    <n v="0"/>
    <n v="2.31E-4"/>
    <n v="0"/>
    <n v="0"/>
    <n v="0"/>
    <n v="0"/>
  </r>
  <r>
    <s v="3594"/>
    <s v="磐儀"/>
    <x v="50"/>
    <n v="48.5"/>
    <n v="48.8"/>
    <n v="50.5"/>
    <n v="50.6"/>
    <n v="50.4"/>
    <n v="75"/>
    <n v="90"/>
    <n v="166"/>
    <n v="-57"/>
    <n v="-29"/>
    <n v="0"/>
    <n v="0"/>
    <n v="0"/>
    <n v="0"/>
    <n v="0"/>
    <n v="3.6374999999999998E-2"/>
    <n v="4.3920000000000001E-2"/>
    <n v="8.3830000000000002E-2"/>
    <n v="-2.8842000000000003E-2"/>
    <n v="-1.4615999999999999E-2"/>
  </r>
  <r>
    <s v="3596"/>
    <s v="智易"/>
    <x v="38"/>
    <n v="166"/>
    <n v="166"/>
    <n v="167.5"/>
    <n v="166.5"/>
    <n v="164"/>
    <n v="-123.95"/>
    <n v="885.45100000000002"/>
    <n v="533.399"/>
    <n v="300.84199999999998"/>
    <n v="76.962000000000003"/>
    <n v="-6.2530000000000001"/>
    <n v="48.908000000000001"/>
    <n v="-30.818000000000001"/>
    <n v="77.819000000000003"/>
    <n v="2.1219999999999999"/>
    <n v="-0.205757"/>
    <n v="1.46984866"/>
    <n v="0.89344332500000001"/>
    <n v="0.50090192999999994"/>
    <n v="0.12621768"/>
  </r>
  <r>
    <s v="3597"/>
    <s v="映興"/>
    <x v="17"/>
    <n v="21.35"/>
    <n v="20.85"/>
    <n v="20.8"/>
    <n v="20.75"/>
    <n v="20.7"/>
    <n v="0"/>
    <n v="0"/>
    <n v="-2"/>
    <n v="-2"/>
    <n v="-1"/>
    <n v="0"/>
    <n v="0"/>
    <n v="0"/>
    <n v="0"/>
    <n v="0"/>
    <n v="0"/>
    <n v="0"/>
    <n v="-4.1600000000000003E-4"/>
    <n v="-4.15E-4"/>
    <n v="-2.0699999999999999E-4"/>
  </r>
  <r>
    <s v="3605"/>
    <s v="宏致"/>
    <x v="17"/>
    <n v="30.35"/>
    <n v="29.7"/>
    <n v="29.75"/>
    <n v="29.65"/>
    <n v="29.85"/>
    <n v="6"/>
    <n v="-34"/>
    <n v="-21"/>
    <n v="13"/>
    <n v="-1"/>
    <n v="0"/>
    <n v="0"/>
    <n v="0"/>
    <n v="0"/>
    <n v="0"/>
    <n v="1.8210000000000001E-3"/>
    <n v="-1.0097999999999999E-2"/>
    <n v="-6.2474999999999996E-3"/>
    <n v="3.8544999999999999E-3"/>
    <n v="-2.9849999999999999E-4"/>
  </r>
  <r>
    <s v="3607"/>
    <s v="谷崧"/>
    <x v="8"/>
    <n v="14.35"/>
    <n v="14.35"/>
    <n v="14.3"/>
    <n v="14.3"/>
    <n v="14.3"/>
    <n v="-5"/>
    <n v="5"/>
    <n v="-9"/>
    <n v="-11"/>
    <n v="-26"/>
    <n v="0"/>
    <n v="0"/>
    <n v="0"/>
    <n v="0"/>
    <n v="0"/>
    <n v="-7.1750000000000004E-4"/>
    <n v="7.1750000000000004E-4"/>
    <n v="-1.2870000000000002E-3"/>
    <n v="-1.5730000000000002E-3"/>
    <n v="-3.718E-3"/>
  </r>
  <r>
    <s v="3609"/>
    <s v="三一東林"/>
    <x v="29"/>
    <n v="36.799999999999997"/>
    <n v="36.299999999999997"/>
    <n v="36.299999999999997"/>
    <n v="36.1"/>
    <n v="38.25"/>
    <n v="0"/>
    <n v="1"/>
    <n v="0"/>
    <n v="1"/>
    <n v="3"/>
    <n v="0"/>
    <n v="0"/>
    <n v="0"/>
    <n v="0"/>
    <n v="0"/>
    <n v="0"/>
    <n v="3.6299999999999999E-4"/>
    <n v="0"/>
    <n v="3.6099999999999999E-4"/>
    <n v="1.1475000000000001E-3"/>
  </r>
  <r>
    <s v="3611"/>
    <s v="鼎翰"/>
    <x v="50"/>
    <n v="241.5"/>
    <n v="244.5"/>
    <n v="244.5"/>
    <n v="241"/>
    <n v="238.5"/>
    <n v="-3"/>
    <n v="8"/>
    <n v="15"/>
    <n v="7"/>
    <n v="-16"/>
    <n v="0"/>
    <n v="0"/>
    <n v="0"/>
    <n v="0"/>
    <n v="0"/>
    <n v="-7.2449999999999997E-3"/>
    <n v="1.9560000000000001E-2"/>
    <n v="3.6674999999999999E-2"/>
    <n v="1.687E-2"/>
    <n v="-3.8159999999999999E-2"/>
  </r>
  <r>
    <s v="3615"/>
    <s v="安可"/>
    <x v="65"/>
    <n v="22.85"/>
    <n v="22.65"/>
    <n v="22.7"/>
    <n v="22.2"/>
    <n v="22.45"/>
    <n v="79"/>
    <n v="54"/>
    <n v="-6"/>
    <n v="-19"/>
    <n v="31"/>
    <n v="0"/>
    <n v="0"/>
    <n v="0"/>
    <n v="0"/>
    <n v="0"/>
    <n v="1.8051500000000002E-2"/>
    <n v="1.2230999999999999E-2"/>
    <n v="-1.3619999999999999E-3"/>
    <n v="-4.2180000000000004E-3"/>
    <n v="6.9594999999999995E-3"/>
  </r>
  <r>
    <s v="3617"/>
    <s v="碩天"/>
    <x v="57"/>
    <n v="202.5"/>
    <n v="201"/>
    <n v="221"/>
    <n v="219.5"/>
    <n v="211"/>
    <n v="10.050000000000001"/>
    <n v="-111"/>
    <n v="-13.3"/>
    <n v="-1080.412"/>
    <n v="-215.45"/>
    <n v="-310"/>
    <n v="-425"/>
    <n v="0"/>
    <n v="0"/>
    <n v="0"/>
    <n v="2.0351250000000001E-2"/>
    <n v="-0.22311"/>
    <n v="-2.9393000000000002E-2"/>
    <n v="-2.37150434"/>
    <n v="-0.45459949999999999"/>
  </r>
  <r>
    <s v="3622"/>
    <s v="洋華"/>
    <x v="65"/>
    <n v="40.25"/>
    <n v="40.6"/>
    <n v="42.55"/>
    <n v="38.35"/>
    <n v="38.6"/>
    <n v="131"/>
    <n v="27"/>
    <n v="-173"/>
    <n v="-1841"/>
    <n v="-251"/>
    <n v="0"/>
    <n v="0"/>
    <n v="0"/>
    <n v="0"/>
    <n v="0"/>
    <n v="5.2727499999999997E-2"/>
    <n v="1.0962000000000001E-2"/>
    <n v="-7.3611499999999996E-2"/>
    <n v="-0.70602350000000003"/>
    <n v="-9.6886E-2"/>
  </r>
  <r>
    <s v="3623"/>
    <s v="富晶通"/>
    <x v="65"/>
    <n v="27.6"/>
    <n v="28.6"/>
    <n v="29"/>
    <n v="27.7"/>
    <n v="27.55"/>
    <n v="46"/>
    <n v="21"/>
    <n v="-31"/>
    <n v="-224"/>
    <n v="144"/>
    <n v="0"/>
    <n v="0"/>
    <n v="0"/>
    <n v="0"/>
    <n v="0"/>
    <n v="1.2696000000000001E-2"/>
    <n v="6.0060000000000001E-3"/>
    <n v="-8.9899999999999997E-3"/>
    <n v="-6.2047999999999999E-2"/>
    <n v="3.9672000000000006E-2"/>
  </r>
  <r>
    <s v="3624"/>
    <s v="光頡"/>
    <x v="29"/>
    <n v="51.3"/>
    <n v="51.1"/>
    <n v="51.1"/>
    <n v="50.4"/>
    <n v="50"/>
    <n v="217"/>
    <n v="43"/>
    <n v="130"/>
    <n v="20"/>
    <n v="-43"/>
    <n v="0"/>
    <n v="0"/>
    <n v="0"/>
    <n v="0"/>
    <n v="0"/>
    <n v="0.11132099999999999"/>
    <n v="2.1973000000000003E-2"/>
    <n v="6.6430000000000003E-2"/>
    <n v="1.008E-2"/>
    <n v="-2.1499999999999998E-2"/>
  </r>
  <r>
    <s v="3625"/>
    <s v="西勝"/>
    <x v="8"/>
    <n v="15.45"/>
    <n v="15.4"/>
    <n v="15.3"/>
    <n v="15.2"/>
    <n v="15"/>
    <n v="50"/>
    <n v="24"/>
    <n v="13"/>
    <n v="-1"/>
    <n v="1"/>
    <n v="0"/>
    <n v="0"/>
    <n v="0"/>
    <n v="0"/>
    <n v="0"/>
    <n v="7.7250000000000001E-3"/>
    <n v="3.6960000000000001E-3"/>
    <n v="1.9889999999999999E-3"/>
    <n v="-1.5199999999999998E-4"/>
    <n v="1.4999999999999999E-4"/>
  </r>
  <r>
    <s v="3628"/>
    <s v="盈正"/>
    <x v="57"/>
    <n v="40.35"/>
    <n v="40.299999999999997"/>
    <n v="40.6"/>
    <n v="40.35"/>
    <n v="40.35"/>
    <n v="-2"/>
    <n v="-10"/>
    <n v="-2"/>
    <n v="-9"/>
    <n v="-6"/>
    <n v="0"/>
    <n v="0"/>
    <n v="0"/>
    <n v="0"/>
    <n v="0"/>
    <n v="-8.0699999999999999E-4"/>
    <n v="-4.0299999999999997E-3"/>
    <n v="-8.12E-4"/>
    <n v="-3.6315000000000002E-3"/>
    <n v="-2.4210000000000004E-3"/>
  </r>
  <r>
    <s v="3629"/>
    <s v="地心引力"/>
    <x v="2"/>
    <n v="31.4"/>
    <n v="31.9"/>
    <n v="31.4"/>
    <n v="31.35"/>
    <n v="32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3.65"/>
    <n v="33.75"/>
    <n v="33.25"/>
    <n v="32.799999999999997"/>
    <n v="83"/>
    <n v="128"/>
    <n v="-19"/>
    <n v="-32"/>
    <n v="-41"/>
    <n v="0"/>
    <n v="0"/>
    <n v="0"/>
    <n v="0"/>
    <n v="0"/>
    <n v="2.7473000000000001E-2"/>
    <n v="4.3071999999999999E-2"/>
    <n v="-6.4124999999999998E-3"/>
    <n v="-1.064E-2"/>
    <n v="-1.3448E-2"/>
  </r>
  <r>
    <s v="3631"/>
    <s v="晟楠"/>
    <x v="40"/>
    <n v="28.3"/>
    <n v="28.1"/>
    <n v="28.1"/>
    <n v="28.3"/>
    <n v="28.05"/>
    <n v="0"/>
    <n v="1"/>
    <n v="0"/>
    <n v="0"/>
    <n v="0"/>
    <n v="0"/>
    <n v="0"/>
    <n v="0"/>
    <n v="0"/>
    <n v="0"/>
    <n v="0"/>
    <n v="2.81E-4"/>
    <n v="0"/>
    <n v="0"/>
    <n v="0"/>
  </r>
  <r>
    <s v="3632"/>
    <s v="研勤"/>
    <x v="68"/>
    <n v="13.75"/>
    <n v="13.7"/>
    <n v="13.65"/>
    <n v="13.6"/>
    <n v="13.35"/>
    <n v="0"/>
    <n v="0"/>
    <n v="0"/>
    <n v="0"/>
    <n v="1"/>
    <n v="0"/>
    <n v="0"/>
    <n v="0"/>
    <n v="0"/>
    <n v="0"/>
    <n v="0"/>
    <n v="0"/>
    <n v="0"/>
    <n v="0"/>
    <n v="1.3349999999999999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450000000000003"/>
    <n v="40.15"/>
    <n v="42.95"/>
    <n v="42.75"/>
    <n v="38.5"/>
    <n v="115"/>
    <n v="0"/>
    <n v="-191"/>
    <n v="-57"/>
    <n v="-607"/>
    <n v="0"/>
    <n v="0"/>
    <n v="0"/>
    <n v="0"/>
    <n v="0"/>
    <n v="4.6517500000000003E-2"/>
    <n v="0"/>
    <n v="-8.203450000000001E-2"/>
    <n v="-2.43675E-2"/>
    <n v="-0.23369500000000001"/>
  </r>
  <r>
    <s v="3646"/>
    <s v="艾恩特"/>
    <x v="17"/>
    <n v="28.15"/>
    <n v="28.2"/>
    <n v="27.95"/>
    <n v="28.2"/>
    <n v="28.2"/>
    <n v="-2"/>
    <n v="-3"/>
    <n v="-5"/>
    <n v="-1"/>
    <n v="-3"/>
    <n v="0"/>
    <n v="0"/>
    <n v="0"/>
    <n v="0"/>
    <n v="0"/>
    <n v="-5.6300000000000002E-4"/>
    <n v="-8.4599999999999996E-4"/>
    <n v="-1.3975000000000001E-3"/>
    <n v="-2.8199999999999997E-4"/>
    <n v="-8.4599999999999996E-4"/>
  </r>
  <r>
    <s v="3652"/>
    <s v="精聯"/>
    <x v="50"/>
    <n v="27.1"/>
    <n v="27.2"/>
    <n v="27.45"/>
    <n v="27.2"/>
    <n v="27"/>
    <n v="4"/>
    <n v="8"/>
    <n v="-8"/>
    <n v="2"/>
    <n v="-28"/>
    <n v="0"/>
    <n v="0"/>
    <n v="0"/>
    <n v="0"/>
    <n v="0"/>
    <n v="1.0840000000000001E-3"/>
    <n v="2.176E-3"/>
    <n v="-2.196E-3"/>
    <n v="5.44E-4"/>
    <n v="-7.5599999999999999E-3"/>
  </r>
  <r>
    <s v="3653"/>
    <s v="健策"/>
    <x v="8"/>
    <n v="589"/>
    <n v="592"/>
    <n v="594"/>
    <n v="570"/>
    <n v="579"/>
    <n v="-234.09899999999999"/>
    <n v="129.262"/>
    <n v="125"/>
    <n v="-315.61399999999998"/>
    <n v="-99"/>
    <n v="-275"/>
    <n v="-68"/>
    <n v="-73"/>
    <n v="-325"/>
    <n v="-286"/>
    <n v="-1.3788431099999998"/>
    <n v="0.76523104000000008"/>
    <n v="0.74250000000000005"/>
    <n v="-1.7989997999999998"/>
    <n v="-0.57321"/>
  </r>
  <r>
    <s v="3661"/>
    <s v="世芯-KY"/>
    <x v="47"/>
    <n v="2955"/>
    <n v="3000"/>
    <n v="3045"/>
    <n v="3240"/>
    <n v="3200"/>
    <n v="316.06299999999999"/>
    <n v="62.055999999999997"/>
    <n v="81.581999999999994"/>
    <n v="336.45299999999997"/>
    <n v="-355.97699999999998"/>
    <n v="-19.25"/>
    <n v="-7"/>
    <n v="41"/>
    <n v="-30"/>
    <n v="-108"/>
    <n v="9.33966165"/>
    <n v="1.86168"/>
    <n v="2.4841718999999998"/>
    <n v="10.9010772"/>
    <n v="-11.391264"/>
  </r>
  <r>
    <s v="3663"/>
    <s v="鑫科"/>
    <x v="51"/>
    <n v="35.85"/>
    <n v="36.15"/>
    <n v="36.6"/>
    <n v="36.65"/>
    <n v="36"/>
    <n v="-19"/>
    <n v="28"/>
    <n v="-1"/>
    <n v="-21"/>
    <n v="-9"/>
    <n v="0"/>
    <n v="0"/>
    <n v="0"/>
    <n v="0"/>
    <n v="0"/>
    <n v="-6.8114999999999998E-3"/>
    <n v="1.0121999999999999E-2"/>
    <n v="-3.6600000000000001E-4"/>
    <n v="-7.6964999999999993E-3"/>
    <n v="-3.2399999999999998E-3"/>
  </r>
  <r>
    <s v="3664"/>
    <s v="安瑞-KY"/>
    <x v="56"/>
    <n v="27.8"/>
    <n v="27.8"/>
    <n v="27.7"/>
    <n v="27.8"/>
    <n v="27.55"/>
    <n v="1"/>
    <n v="1"/>
    <n v="2"/>
    <n v="0"/>
    <n v="2"/>
    <n v="0"/>
    <n v="0"/>
    <n v="0"/>
    <n v="0"/>
    <n v="0"/>
    <n v="2.7799999999999998E-4"/>
    <n v="2.7799999999999998E-4"/>
    <n v="5.5400000000000002E-4"/>
    <n v="0"/>
    <n v="5.5100000000000006E-4"/>
  </r>
  <r>
    <s v="3665"/>
    <s v="貿聯-KY"/>
    <x v="17"/>
    <n v="256"/>
    <n v="257"/>
    <n v="263.5"/>
    <n v="261"/>
    <n v="257"/>
    <n v="50.058999999999997"/>
    <n v="67.265000000000001"/>
    <n v="263.10899999999998"/>
    <n v="-214.87899999999999"/>
    <n v="-111"/>
    <n v="-20.331"/>
    <n v="8"/>
    <n v="0"/>
    <n v="2"/>
    <n v="-8"/>
    <n v="0.12815103999999999"/>
    <n v="0.17287105"/>
    <n v="0.69329221500000004"/>
    <n v="-0.5608341899999999"/>
    <n v="-0.28527000000000002"/>
  </r>
  <r>
    <s v="3666"/>
    <s v="光耀"/>
    <x v="66"/>
    <n v="26.3"/>
    <n v="26.1"/>
    <n v="25.7"/>
    <n v="25.4"/>
    <n v="25.4"/>
    <n v="49"/>
    <n v="-6"/>
    <n v="-7"/>
    <n v="-113"/>
    <n v="-69"/>
    <n v="0"/>
    <n v="0"/>
    <n v="0"/>
    <n v="0"/>
    <n v="0"/>
    <n v="1.2887000000000001E-2"/>
    <n v="-1.5660000000000003E-3"/>
    <n v="-1.799E-3"/>
    <n v="-2.8701999999999998E-2"/>
    <n v="-1.7526E-2"/>
  </r>
  <r>
    <s v="3669"/>
    <s v="圓展"/>
    <x v="21"/>
    <n v="46.2"/>
    <n v="46.15"/>
    <n v="46.65"/>
    <n v="45.95"/>
    <n v="45.3"/>
    <n v="-34"/>
    <n v="-305"/>
    <n v="295"/>
    <n v="-97"/>
    <n v="-190"/>
    <n v="0"/>
    <n v="0"/>
    <n v="0"/>
    <n v="0"/>
    <n v="0"/>
    <n v="-1.5708000000000003E-2"/>
    <n v="-0.14075750000000001"/>
    <n v="0.1376175"/>
    <n v="-4.4571500000000007E-2"/>
    <n v="-8.6069999999999994E-2"/>
  </r>
  <r>
    <s v="3672"/>
    <s v="康聯訊"/>
    <x v="33"/>
    <n v="26.5"/>
    <n v="25.95"/>
    <n v="25.55"/>
    <n v="25.45"/>
    <n v="25.65"/>
    <n v="-4"/>
    <n v="5"/>
    <n v="-18"/>
    <n v="-5"/>
    <n v="3"/>
    <n v="0"/>
    <n v="0"/>
    <n v="0"/>
    <n v="0"/>
    <n v="0"/>
    <n v="-1.06E-3"/>
    <n v="1.2975E-3"/>
    <n v="-4.5990000000000007E-3"/>
    <n v="-1.2725E-3"/>
    <n v="7.6949999999999989E-4"/>
  </r>
  <r>
    <s v="3673"/>
    <s v="TPK-KY"/>
    <x v="65"/>
    <n v="33.35"/>
    <n v="33.25"/>
    <n v="33.5"/>
    <n v="32.85"/>
    <n v="33.1"/>
    <n v="140.86600000000001"/>
    <n v="89.658000000000001"/>
    <n v="166.99100000000001"/>
    <n v="-102.47"/>
    <n v="125.93899999999999"/>
    <n v="0"/>
    <n v="0"/>
    <n v="0"/>
    <n v="0"/>
    <n v="0"/>
    <n v="4.6978811000000002E-2"/>
    <n v="2.9811285000000003E-2"/>
    <n v="5.5941985000000007E-2"/>
    <n v="-3.3661395000000004E-2"/>
    <n v="4.1685808999999997E-2"/>
  </r>
  <r>
    <s v="3675"/>
    <s v="德微"/>
    <x v="29"/>
    <n v="211.5"/>
    <n v="211.5"/>
    <n v="217"/>
    <n v="213"/>
    <n v="212"/>
    <n v="265"/>
    <n v="-57"/>
    <n v="-72"/>
    <n v="-104"/>
    <n v="78.86"/>
    <n v="-347"/>
    <n v="-10"/>
    <n v="23"/>
    <n v="-107"/>
    <n v="-140"/>
    <n v="0.56047499999999995"/>
    <n v="-0.120555"/>
    <n v="-0.15623999999999999"/>
    <n v="-0.22151999999999999"/>
    <n v="0.1671832"/>
  </r>
  <r>
    <s v="3679"/>
    <s v="新至陞"/>
    <x v="18"/>
    <n v="97.6"/>
    <n v="97.5"/>
    <n v="97.5"/>
    <n v="98.3"/>
    <n v="99.5"/>
    <n v="-55"/>
    <n v="-25"/>
    <n v="-27"/>
    <n v="-10"/>
    <n v="14"/>
    <n v="0"/>
    <n v="0"/>
    <n v="0"/>
    <n v="0"/>
    <n v="0"/>
    <n v="-5.3679999999999999E-2"/>
    <n v="-2.4375000000000001E-2"/>
    <n v="-2.6325000000000001E-2"/>
    <n v="-9.8300000000000002E-3"/>
    <n v="1.393E-2"/>
  </r>
  <r>
    <s v="3680"/>
    <s v="家登"/>
    <x v="46"/>
    <n v="366"/>
    <n v="374"/>
    <n v="366"/>
    <n v="360"/>
    <n v="363.5"/>
    <n v="-351"/>
    <n v="-45"/>
    <n v="-251"/>
    <n v="-568"/>
    <n v="-13.013"/>
    <n v="27"/>
    <n v="142"/>
    <n v="205"/>
    <n v="-244.65700000000001"/>
    <n v="-70"/>
    <n v="-1.2846599999999999"/>
    <n v="-0.16830000000000001"/>
    <n v="-0.91866000000000003"/>
    <n v="-2.0448"/>
    <n v="-4.7302254999999994E-2"/>
  </r>
  <r>
    <s v="3682"/>
    <s v="亞太電"/>
    <x v="54"/>
    <n v="7.04"/>
    <n v="7.08"/>
    <n v="7.11"/>
    <n v="7.15"/>
    <n v="7.18"/>
    <n v="3849.9989999999998"/>
    <n v="1337"/>
    <n v="813"/>
    <n v="1217"/>
    <n v="2204"/>
    <n v="0"/>
    <n v="0"/>
    <n v="0"/>
    <n v="0"/>
    <n v="0"/>
    <n v="0.27103992960000001"/>
    <n v="9.465960000000001E-2"/>
    <n v="5.7804300000000003E-2"/>
    <n v="8.701550000000001E-2"/>
    <n v="0.1582472"/>
  </r>
  <r>
    <s v="3684"/>
    <s v="榮昌"/>
    <x v="33"/>
    <n v="45.9"/>
    <n v="45.65"/>
    <n v="45.3"/>
    <n v="44.05"/>
    <n v="44.75"/>
    <n v="0"/>
    <n v="0"/>
    <n v="0"/>
    <n v="0"/>
    <n v="2.0449999999999999"/>
    <n v="0"/>
    <n v="0"/>
    <n v="0"/>
    <n v="0"/>
    <n v="0"/>
    <n v="0"/>
    <n v="0"/>
    <n v="0"/>
    <n v="0"/>
    <n v="9.1513750000000007E-4"/>
  </r>
  <r>
    <s v="3685"/>
    <s v="元創精密"/>
    <x v="13"/>
    <n v="22.8"/>
    <n v="22.9"/>
    <n v="23"/>
    <n v="22.95"/>
    <n v="22.7"/>
    <n v="7"/>
    <n v="-6"/>
    <n v="-2"/>
    <n v="-11"/>
    <n v="-6"/>
    <n v="0"/>
    <n v="0"/>
    <n v="0"/>
    <n v="0"/>
    <n v="0"/>
    <n v="1.596E-3"/>
    <n v="-1.3739999999999998E-3"/>
    <n v="-4.6000000000000001E-4"/>
    <n v="-2.5244999999999998E-3"/>
    <n v="-1.3619999999999999E-3"/>
  </r>
  <r>
    <s v="3686"/>
    <s v="達能"/>
    <x v="51"/>
    <n v="13.7"/>
    <n v="13.45"/>
    <n v="13.65"/>
    <n v="13.4"/>
    <n v="13.5"/>
    <n v="11"/>
    <n v="7"/>
    <n v="7"/>
    <n v="13"/>
    <n v="-1"/>
    <n v="0"/>
    <n v="0"/>
    <n v="0"/>
    <n v="0"/>
    <n v="0"/>
    <n v="1.5069999999999999E-3"/>
    <n v="9.4149999999999995E-4"/>
    <n v="9.5549999999999997E-4"/>
    <n v="1.7420000000000003E-3"/>
    <n v="-1.35E-4"/>
  </r>
  <r>
    <s v="3687"/>
    <s v="歐買尬"/>
    <x v="68"/>
    <n v="84.5"/>
    <n v="85.1"/>
    <n v="86.4"/>
    <n v="84.5"/>
    <n v="83.2"/>
    <n v="31"/>
    <n v="19"/>
    <n v="27.76"/>
    <n v="-56"/>
    <n v="-47"/>
    <n v="0"/>
    <n v="0"/>
    <n v="0"/>
    <n v="0"/>
    <n v="0"/>
    <n v="2.6195E-2"/>
    <n v="1.6168999999999999E-2"/>
    <n v="2.3984640000000005E-2"/>
    <n v="-4.7320000000000001E-2"/>
    <n v="-3.9104E-2"/>
  </r>
  <r>
    <s v="3689"/>
    <s v="湧德"/>
    <x v="17"/>
    <n v="53.6"/>
    <n v="54.4"/>
    <n v="54.5"/>
    <n v="55.6"/>
    <n v="55"/>
    <n v="140"/>
    <n v="153"/>
    <n v="62"/>
    <n v="101"/>
    <n v="-56"/>
    <n v="0"/>
    <n v="0"/>
    <n v="0"/>
    <n v="0"/>
    <n v="0"/>
    <n v="7.5039999999999996E-2"/>
    <n v="8.3231999999999987E-2"/>
    <n v="3.3790000000000001E-2"/>
    <n v="5.6156000000000005E-2"/>
    <n v="-3.0800000000000001E-2"/>
  </r>
  <r>
    <s v="3691"/>
    <s v="碩禾"/>
    <x v="51"/>
    <n v="82.8"/>
    <n v="82.8"/>
    <n v="82.9"/>
    <n v="80.3"/>
    <n v="80.400000000000006"/>
    <n v="50"/>
    <n v="35"/>
    <n v="4"/>
    <n v="7"/>
    <n v="-12"/>
    <n v="0"/>
    <n v="0"/>
    <n v="0"/>
    <n v="0"/>
    <n v="0"/>
    <n v="4.1399999999999999E-2"/>
    <n v="2.8979999999999999E-2"/>
    <n v="3.3160000000000004E-3"/>
    <n v="5.6210000000000001E-3"/>
    <n v="-9.6480000000000003E-3"/>
  </r>
  <r>
    <s v="3693"/>
    <s v="營邦"/>
    <x v="50"/>
    <n v="465"/>
    <n v="485"/>
    <n v="477.5"/>
    <n v="484.5"/>
    <n v="488"/>
    <n v="-231"/>
    <n v="-64"/>
    <n v="-185"/>
    <n v="60"/>
    <n v="-27.021000000000001"/>
    <n v="0"/>
    <n v="0"/>
    <n v="8"/>
    <n v="2"/>
    <n v="0"/>
    <n v="-1.0741499999999999"/>
    <n v="-0.31040000000000001"/>
    <n v="-0.88337500000000002"/>
    <n v="0.29070000000000001"/>
    <n v="-0.13186248"/>
  </r>
  <r>
    <s v="3694"/>
    <s v="海華"/>
    <x v="38"/>
    <n v="31.8"/>
    <n v="33"/>
    <n v="33.25"/>
    <n v="33"/>
    <n v="32.450000000000003"/>
    <n v="-218"/>
    <n v="-50"/>
    <n v="-418"/>
    <n v="226"/>
    <n v="17"/>
    <n v="0"/>
    <n v="0"/>
    <n v="0"/>
    <n v="0"/>
    <n v="0"/>
    <n v="-6.9324000000000011E-2"/>
    <n v="-1.6500000000000001E-2"/>
    <n v="-0.138985"/>
    <n v="7.4579999999999994E-2"/>
    <n v="5.5165000000000006E-3"/>
  </r>
  <r>
    <s v="3701"/>
    <s v="大眾控"/>
    <x v="28"/>
    <n v="67.8"/>
    <n v="70"/>
    <n v="69.7"/>
    <n v="69.599999999999994"/>
    <n v="68.7"/>
    <n v="289"/>
    <n v="182"/>
    <n v="-18"/>
    <n v="-159"/>
    <n v="-93"/>
    <n v="0"/>
    <n v="0"/>
    <n v="0"/>
    <n v="0"/>
    <n v="0"/>
    <n v="0.19594200000000001"/>
    <n v="0.12740000000000001"/>
    <n v="-1.2546000000000002E-2"/>
    <n v="-0.110664"/>
    <n v="-6.3891000000000003E-2"/>
  </r>
  <r>
    <s v="3702"/>
    <s v="大聯大"/>
    <x v="16"/>
    <n v="72.900000000000006"/>
    <n v="74.2"/>
    <n v="74.599999999999994"/>
    <n v="73.5"/>
    <n v="72.2"/>
    <n v="946.67499999999995"/>
    <n v="854.07"/>
    <n v="808.45399999999995"/>
    <n v="-696.94600000000003"/>
    <n v="1543"/>
    <n v="-260.74299999999999"/>
    <n v="319"/>
    <n v="-170"/>
    <n v="441.17200000000003"/>
    <n v="351"/>
    <n v="0.69012607500000001"/>
    <n v="0.63371994000000009"/>
    <n v="0.603106684"/>
    <n v="-0.51225531000000002"/>
    <n v="1.1140460000000001"/>
  </r>
  <r>
    <s v="3703"/>
    <s v="欣陸"/>
    <x v="6"/>
    <n v="27.75"/>
    <n v="27.65"/>
    <n v="27.75"/>
    <n v="27.9"/>
    <n v="28"/>
    <n v="-278"/>
    <n v="-368"/>
    <n v="235"/>
    <n v="372.65499999999997"/>
    <n v="176"/>
    <n v="-19.004000000000001"/>
    <n v="-54.65"/>
    <n v="-9.9290000000000003"/>
    <n v="-53.447000000000003"/>
    <n v="7.3970000000000002"/>
    <n v="-7.7145000000000005E-2"/>
    <n v="-0.101752"/>
    <n v="6.5212500000000007E-2"/>
    <n v="0.10397074499999999"/>
    <n v="4.9279999999999997E-2"/>
  </r>
  <r>
    <s v="3704"/>
    <s v="合勤控"/>
    <x v="38"/>
    <n v="53.5"/>
    <n v="51.8"/>
    <n v="51.9"/>
    <n v="49.65"/>
    <n v="49"/>
    <n v="-1403.3679999999999"/>
    <n v="1174.0999999999999"/>
    <n v="443"/>
    <n v="1276.5219999999999"/>
    <n v="-2173"/>
    <n v="-55"/>
    <n v="-2000"/>
    <n v="0"/>
    <n v="-2772"/>
    <n v="0"/>
    <n v="-0.75080187999999992"/>
    <n v="0.60818379999999994"/>
    <n v="0.22991700000000001"/>
    <n v="0.63379317299999993"/>
    <n v="-1.06477"/>
  </r>
  <r>
    <s v="3705"/>
    <s v="永信"/>
    <x v="15"/>
    <n v="44.8"/>
    <n v="44.8"/>
    <n v="44.9"/>
    <n v="45.2"/>
    <n v="45"/>
    <n v="70"/>
    <n v="13"/>
    <n v="39"/>
    <n v="35"/>
    <n v="-82"/>
    <n v="0"/>
    <n v="0"/>
    <n v="0"/>
    <n v="0"/>
    <n v="0"/>
    <n v="3.1359999999999999E-2"/>
    <n v="5.8240000000000002E-3"/>
    <n v="1.7510999999999999E-2"/>
    <n v="1.5820000000000001E-2"/>
    <n v="-3.6900000000000002E-2"/>
  </r>
  <r>
    <s v="3706"/>
    <s v="神達"/>
    <x v="28"/>
    <n v="38.700000000000003"/>
    <n v="38.799999999999997"/>
    <n v="39.1"/>
    <n v="38.85"/>
    <n v="39.5"/>
    <n v="1845"/>
    <n v="797"/>
    <n v="-55"/>
    <n v="1347.7539999999999"/>
    <n v="3952"/>
    <n v="0"/>
    <n v="1"/>
    <n v="2"/>
    <n v="0"/>
    <n v="2"/>
    <n v="0.71401499999999996"/>
    <n v="0.30923600000000001"/>
    <n v="-2.1505E-2"/>
    <n v="0.52360242899999998"/>
    <n v="1.56104"/>
  </r>
  <r>
    <s v="3707"/>
    <s v="漢磊"/>
    <x v="39"/>
    <n v="71.7"/>
    <n v="71.5"/>
    <n v="70.400000000000006"/>
    <n v="69.099999999999994"/>
    <n v="69.2"/>
    <n v="392"/>
    <n v="98"/>
    <n v="-66"/>
    <n v="-168.9"/>
    <n v="86"/>
    <n v="-1.7470000000000001"/>
    <n v="0"/>
    <n v="0"/>
    <n v="-310"/>
    <n v="-45"/>
    <n v="0.28106400000000004"/>
    <n v="7.0069999999999993E-2"/>
    <n v="-4.6464000000000005E-2"/>
    <n v="-0.11670989999999999"/>
    <n v="5.9511999999999995E-2"/>
  </r>
  <r>
    <s v="3708"/>
    <s v="上緯投控"/>
    <x v="22"/>
    <n v="90"/>
    <n v="89.8"/>
    <n v="94.3"/>
    <n v="93.8"/>
    <n v="95"/>
    <n v="148"/>
    <n v="-28"/>
    <n v="1068"/>
    <n v="368"/>
    <n v="128"/>
    <n v="60"/>
    <n v="57"/>
    <n v="194"/>
    <n v="125"/>
    <n v="124"/>
    <n v="0.13320000000000001"/>
    <n v="-2.5144E-2"/>
    <n v="1.0071239999999999"/>
    <n v="0.34518399999999999"/>
    <n v="0.1216"/>
  </r>
  <r>
    <s v="3709"/>
    <s v="鑫聯大投控"/>
    <x v="28"/>
    <n v="27.2"/>
    <n v="26.65"/>
    <n v="26.35"/>
    <n v="25.7"/>
    <n v="25.25"/>
    <n v="53"/>
    <n v="37"/>
    <n v="162"/>
    <n v="-8"/>
    <n v="-17"/>
    <n v="0"/>
    <n v="0"/>
    <n v="0"/>
    <n v="0"/>
    <n v="0"/>
    <n v="1.4415999999999998E-2"/>
    <n v="9.8604999999999995E-3"/>
    <n v="4.2686999999999996E-2"/>
    <n v="-2.0560000000000001E-3"/>
    <n v="-4.2925000000000003E-3"/>
  </r>
  <r>
    <s v="3710"/>
    <s v="連展投控"/>
    <x v="17"/>
    <n v="9.51"/>
    <n v="9.65"/>
    <n v="9.65"/>
    <n v="9.5500000000000007"/>
    <n v="9.42"/>
    <n v="106"/>
    <n v="36"/>
    <n v="-17"/>
    <n v="3"/>
    <n v="-29"/>
    <n v="0"/>
    <n v="0"/>
    <n v="0"/>
    <n v="0"/>
    <n v="0"/>
    <n v="1.0080599999999999E-2"/>
    <n v="3.4740000000000005E-3"/>
    <n v="-1.6405E-3"/>
    <n v="2.8650000000000003E-4"/>
    <n v="-2.7317999999999999E-3"/>
  </r>
  <r>
    <s v="3711"/>
    <s v="日月光投控"/>
    <x v="36"/>
    <n v="118.5"/>
    <n v="117.5"/>
    <n v="117.5"/>
    <n v="118"/>
    <n v="117.5"/>
    <n v="2826.422"/>
    <n v="204.52199999999999"/>
    <n v="1209.337"/>
    <n v="1113.2829999999999"/>
    <n v="-177.27099999999999"/>
    <n v="-75.034999999999997"/>
    <n v="-1758.877"/>
    <n v="-576.57500000000005"/>
    <n v="191.34"/>
    <n v="-293.79700000000003"/>
    <n v="3.34931007"/>
    <n v="0.24031334999999998"/>
    <n v="1.4209709750000001"/>
    <n v="1.3136739399999999"/>
    <n v="-0.20829342499999998"/>
  </r>
  <r>
    <s v="3712"/>
    <s v="永崴投控"/>
    <x v="64"/>
    <n v="33.299999999999997"/>
    <n v="33.700000000000003"/>
    <n v="33.700000000000003"/>
    <n v="33.9"/>
    <n v="33.450000000000003"/>
    <n v="317"/>
    <n v="133"/>
    <n v="-48"/>
    <n v="52"/>
    <n v="-43"/>
    <n v="0"/>
    <n v="0"/>
    <n v="0"/>
    <n v="0"/>
    <n v="0"/>
    <n v="0.10556099999999999"/>
    <n v="4.4821000000000007E-2"/>
    <n v="-1.6176000000000003E-2"/>
    <n v="1.7627999999999998E-2"/>
    <n v="-1.4383500000000002E-2"/>
  </r>
  <r>
    <s v="3713"/>
    <s v="新晶投控"/>
    <x v="51"/>
    <n v="25"/>
    <n v="24.95"/>
    <n v="25.1"/>
    <n v="24.95"/>
    <n v="24.55"/>
    <n v="7"/>
    <n v="0"/>
    <n v="-2"/>
    <n v="-1"/>
    <n v="0"/>
    <n v="0"/>
    <n v="0"/>
    <n v="0"/>
    <n v="0"/>
    <n v="0"/>
    <n v="1.75E-3"/>
    <n v="0"/>
    <n v="-5.0200000000000006E-4"/>
    <n v="-2.4949999999999999E-4"/>
    <n v="0"/>
  </r>
  <r>
    <s v="3714"/>
    <s v="富采"/>
    <x v="29"/>
    <n v="43.65"/>
    <n v="43.2"/>
    <n v="43.65"/>
    <n v="43.15"/>
    <n v="42.65"/>
    <n v="318"/>
    <n v="-31.021000000000001"/>
    <n v="594.01199999999994"/>
    <n v="41.594999999999999"/>
    <n v="-336.52600000000001"/>
    <n v="0"/>
    <n v="0"/>
    <n v="0"/>
    <n v="0"/>
    <n v="0"/>
    <n v="0.13880699999999999"/>
    <n v="-1.3401072000000002E-2"/>
    <n v="0.259286238"/>
    <n v="1.7948242499999999E-2"/>
    <n v="-0.143528339"/>
  </r>
  <r>
    <s v="4102"/>
    <s v="永日"/>
    <x v="15"/>
    <n v="34.5"/>
    <n v="34.799999999999997"/>
    <n v="34.85"/>
    <n v="34.6"/>
    <n v="35.35"/>
    <n v="19"/>
    <n v="101"/>
    <n v="100"/>
    <n v="-258"/>
    <n v="-3"/>
    <n v="0"/>
    <n v="0"/>
    <n v="0"/>
    <n v="0"/>
    <n v="0"/>
    <n v="6.5550000000000001E-3"/>
    <n v="3.5147999999999999E-2"/>
    <n v="3.4849999999999999E-2"/>
    <n v="-8.9268000000000014E-2"/>
    <n v="-1.0605E-3"/>
  </r>
  <r>
    <s v="4104"/>
    <s v="佳醫"/>
    <x v="15"/>
    <n v="87.5"/>
    <n v="87.5"/>
    <n v="87.5"/>
    <n v="87.3"/>
    <n v="86.7"/>
    <n v="40.29"/>
    <n v="-10"/>
    <n v="-7.15"/>
    <n v="-32"/>
    <n v="-72.3"/>
    <n v="-0.45"/>
    <n v="0"/>
    <n v="0"/>
    <n v="0"/>
    <n v="0"/>
    <n v="3.525375E-2"/>
    <n v="-8.7500000000000008E-3"/>
    <n v="-6.2562499999999997E-3"/>
    <n v="-2.7935999999999999E-2"/>
    <n v="-6.2684099999999993E-2"/>
  </r>
  <r>
    <s v="4105"/>
    <s v="東洋"/>
    <x v="15"/>
    <n v="83.9"/>
    <n v="86.3"/>
    <n v="85.8"/>
    <n v="84.9"/>
    <n v="84.7"/>
    <n v="354.483"/>
    <n v="837"/>
    <n v="-23.1"/>
    <n v="-117"/>
    <n v="-216"/>
    <n v="1"/>
    <n v="16"/>
    <n v="0"/>
    <n v="0"/>
    <n v="0"/>
    <n v="0.29741123700000005"/>
    <n v="0.72233099999999995"/>
    <n v="-1.9819799999999999E-2"/>
    <n v="-9.9333000000000005E-2"/>
    <n v="-0.182952"/>
  </r>
  <r>
    <s v="4106"/>
    <s v="雃博"/>
    <x v="15"/>
    <n v="27.6"/>
    <n v="28.1"/>
    <n v="27.95"/>
    <n v="27.7"/>
    <n v="27.7"/>
    <n v="5"/>
    <n v="57"/>
    <n v="-43"/>
    <n v="-30"/>
    <n v="-29"/>
    <n v="0"/>
    <n v="0"/>
    <n v="0"/>
    <n v="0"/>
    <n v="0"/>
    <n v="1.3799999999999999E-3"/>
    <n v="1.6017E-2"/>
    <n v="-1.20185E-2"/>
    <n v="-8.3099999999999997E-3"/>
    <n v="-8.0330000000000002E-3"/>
  </r>
  <r>
    <s v="4107"/>
    <s v="邦特"/>
    <x v="15"/>
    <n v="103.5"/>
    <n v="103"/>
    <n v="103.5"/>
    <n v="102.5"/>
    <n v="102.5"/>
    <n v="-5"/>
    <n v="-40"/>
    <n v="-408"/>
    <n v="-81"/>
    <n v="-478.75"/>
    <n v="0"/>
    <n v="0"/>
    <n v="0"/>
    <n v="0"/>
    <n v="0"/>
    <n v="-5.1749999999999999E-3"/>
    <n v="-4.1200000000000001E-2"/>
    <n v="-0.42227999999999999"/>
    <n v="-8.3025000000000002E-2"/>
    <n v="-0.49071874999999998"/>
  </r>
  <r>
    <s v="4108"/>
    <s v="懷特"/>
    <x v="15"/>
    <n v="21.95"/>
    <n v="23.95"/>
    <n v="22.75"/>
    <n v="22.4"/>
    <n v="21.9"/>
    <n v="83"/>
    <n v="127"/>
    <n v="112"/>
    <n v="-183.072"/>
    <n v="-95"/>
    <n v="0"/>
    <n v="0"/>
    <n v="0"/>
    <n v="0"/>
    <n v="0"/>
    <n v="1.8218499999999999E-2"/>
    <n v="3.0416500000000003E-2"/>
    <n v="2.5479999999999999E-2"/>
    <n v="-4.1008127999999998E-2"/>
    <n v="-2.0805000000000001E-2"/>
  </r>
  <r>
    <s v="4109"/>
    <s v="加捷生醫"/>
    <x v="15"/>
    <n v="13.25"/>
    <n v="13.55"/>
    <n v="13.6"/>
    <n v="13.4"/>
    <n v="13.8"/>
    <n v="-1"/>
    <n v="-2"/>
    <n v="-5"/>
    <n v="-5"/>
    <n v="1"/>
    <n v="0"/>
    <n v="0"/>
    <n v="0"/>
    <n v="0"/>
    <n v="0"/>
    <n v="-1.325E-4"/>
    <n v="-2.7100000000000003E-4"/>
    <n v="-6.8000000000000005E-4"/>
    <n v="-6.7000000000000002E-4"/>
    <n v="1.3800000000000002E-4"/>
  </r>
  <r>
    <s v="4111"/>
    <s v="濟生"/>
    <x v="15"/>
    <n v="25.25"/>
    <n v="25.45"/>
    <n v="25.4"/>
    <n v="25.5"/>
    <n v="26.75"/>
    <n v="9"/>
    <n v="-1"/>
    <n v="-2"/>
    <n v="34"/>
    <n v="-45"/>
    <n v="0"/>
    <n v="0"/>
    <n v="0"/>
    <n v="0"/>
    <n v="0"/>
    <n v="2.2725000000000002E-3"/>
    <n v="-2.5450000000000001E-4"/>
    <n v="-5.0799999999999999E-4"/>
    <n v="8.6700000000000006E-3"/>
    <n v="-1.20375E-2"/>
  </r>
  <r>
    <s v="4113"/>
    <s v="聯上"/>
    <x v="6"/>
    <n v="26.05"/>
    <n v="27.5"/>
    <n v="27.85"/>
    <n v="28.25"/>
    <n v="28.1"/>
    <n v="379"/>
    <n v="526"/>
    <n v="-78"/>
    <n v="120"/>
    <n v="-153"/>
    <n v="0"/>
    <n v="0"/>
    <n v="0"/>
    <n v="0"/>
    <n v="0"/>
    <n v="9.8729500000000012E-2"/>
    <n v="0.14465"/>
    <n v="-2.1723000000000003E-2"/>
    <n v="3.39E-2"/>
    <n v="-4.2993000000000003E-2"/>
  </r>
  <r>
    <s v="4114"/>
    <s v="健喬"/>
    <x v="15"/>
    <n v="37.4"/>
    <n v="37.75"/>
    <n v="37.700000000000003"/>
    <n v="37.25"/>
    <n v="37"/>
    <n v="172"/>
    <n v="642"/>
    <n v="-49"/>
    <n v="-15"/>
    <n v="60"/>
    <n v="0"/>
    <n v="0"/>
    <n v="0"/>
    <n v="0"/>
    <n v="0"/>
    <n v="6.4327999999999996E-2"/>
    <n v="0.24235499999999999"/>
    <n v="-1.8473000000000003E-2"/>
    <n v="-5.5874999999999996E-3"/>
    <n v="2.2200000000000001E-2"/>
  </r>
  <r>
    <s v="4116"/>
    <s v="明基醫"/>
    <x v="15"/>
    <n v="60.4"/>
    <n v="60.1"/>
    <n v="60.7"/>
    <n v="60.5"/>
    <n v="59.6"/>
    <n v="121"/>
    <n v="-41"/>
    <n v="33"/>
    <n v="11"/>
    <n v="-2"/>
    <n v="0"/>
    <n v="0"/>
    <n v="0"/>
    <n v="0"/>
    <n v="0"/>
    <n v="7.3083999999999996E-2"/>
    <n v="-2.4641E-2"/>
    <n v="2.0031E-2"/>
    <n v="6.6550000000000003E-3"/>
    <n v="-1.1920000000000001E-3"/>
  </r>
  <r>
    <s v="4119"/>
    <s v="旭富"/>
    <x v="15"/>
    <n v="90.3"/>
    <n v="90.4"/>
    <n v="90.2"/>
    <n v="89"/>
    <n v="89.2"/>
    <n v="48"/>
    <n v="29"/>
    <n v="11"/>
    <n v="-196"/>
    <n v="38.706000000000003"/>
    <n v="0"/>
    <n v="0"/>
    <n v="0"/>
    <n v="0"/>
    <n v="0"/>
    <n v="4.3343999999999994E-2"/>
    <n v="2.6216000000000003E-2"/>
    <n v="9.9220000000000003E-3"/>
    <n v="-0.17444000000000001"/>
    <n v="3.4525752E-2"/>
  </r>
  <r>
    <s v="4120"/>
    <s v="友華"/>
    <x v="15"/>
    <n v="40.200000000000003"/>
    <n v="40.65"/>
    <n v="40.549999999999997"/>
    <n v="39.950000000000003"/>
    <n v="39.4"/>
    <n v="12"/>
    <n v="-2"/>
    <n v="0"/>
    <n v="-7"/>
    <n v="1"/>
    <n v="0"/>
    <n v="0"/>
    <n v="0"/>
    <n v="0"/>
    <n v="0"/>
    <n v="4.8240000000000002E-3"/>
    <n v="-8.1299999999999992E-4"/>
    <n v="0"/>
    <n v="-2.7965000000000004E-3"/>
    <n v="3.9399999999999998E-4"/>
  </r>
  <r>
    <s v="4121"/>
    <s v="優盛"/>
    <x v="15"/>
    <n v="23.8"/>
    <n v="24.8"/>
    <n v="24.3"/>
    <n v="24.3"/>
    <n v="23.65"/>
    <n v="100"/>
    <n v="-55"/>
    <n v="-38"/>
    <n v="-5"/>
    <n v="-55"/>
    <n v="0"/>
    <n v="0"/>
    <n v="0"/>
    <n v="0"/>
    <n v="0"/>
    <n v="2.3800000000000002E-2"/>
    <n v="-1.3639999999999999E-2"/>
    <n v="-9.2339999999999992E-3"/>
    <n v="-1.2149999999999999E-3"/>
    <n v="-1.30075E-2"/>
  </r>
  <r>
    <s v="4123"/>
    <s v="晟德"/>
    <x v="15"/>
    <n v="45.25"/>
    <n v="45.75"/>
    <n v="46"/>
    <n v="45.5"/>
    <n v="45.25"/>
    <n v="165.07599999999999"/>
    <n v="485.05900000000003"/>
    <n v="135"/>
    <n v="-350.97500000000002"/>
    <n v="-226.99100000000001"/>
    <n v="0"/>
    <n v="0"/>
    <n v="0"/>
    <n v="0"/>
    <n v="0"/>
    <n v="7.4696889999999988E-2"/>
    <n v="0.2219144925"/>
    <n v="6.2100000000000002E-2"/>
    <n v="-0.15969362500000001"/>
    <n v="-0.1027134275"/>
  </r>
  <r>
    <s v="4126"/>
    <s v="太醫"/>
    <x v="15"/>
    <n v="83.3"/>
    <n v="82.8"/>
    <n v="83.3"/>
    <n v="83.5"/>
    <n v="83.4"/>
    <n v="-10"/>
    <n v="-9"/>
    <n v="-9"/>
    <n v="-13"/>
    <n v="-10"/>
    <n v="0"/>
    <n v="0"/>
    <n v="0"/>
    <n v="0"/>
    <n v="0"/>
    <n v="-8.3300000000000006E-3"/>
    <n v="-7.4519999999999994E-3"/>
    <n v="-7.4969999999999993E-3"/>
    <n v="-1.0855E-2"/>
    <n v="-8.3400000000000002E-3"/>
  </r>
  <r>
    <s v="4127"/>
    <s v="天良"/>
    <x v="15"/>
    <n v="13.9"/>
    <n v="13.95"/>
    <n v="13.95"/>
    <n v="13.95"/>
    <n v="13.95"/>
    <n v="-18"/>
    <n v="0"/>
    <n v="-1"/>
    <n v="0"/>
    <n v="-2"/>
    <n v="0"/>
    <n v="0"/>
    <n v="0"/>
    <n v="0"/>
    <n v="0"/>
    <n v="-2.5020000000000003E-3"/>
    <n v="0"/>
    <n v="-1.395E-4"/>
    <n v="0"/>
    <n v="-2.7900000000000001E-4"/>
  </r>
  <r>
    <s v="4128"/>
    <s v="中天"/>
    <x v="15"/>
    <n v="50.6"/>
    <n v="55.6"/>
    <n v="57.2"/>
    <n v="56.1"/>
    <n v="56.6"/>
    <n v="266"/>
    <n v="-97"/>
    <n v="33"/>
    <n v="-2128.248"/>
    <n v="-515.06200000000001"/>
    <n v="0"/>
    <n v="0"/>
    <n v="0"/>
    <n v="0"/>
    <n v="0"/>
    <n v="0.13459599999999999"/>
    <n v="-5.3932000000000001E-2"/>
    <n v="1.8876E-2"/>
    <n v="-1.193947128"/>
    <n v="-0.29152509199999999"/>
  </r>
  <r>
    <s v="4129"/>
    <s v="聯合"/>
    <x v="15"/>
    <n v="69.099999999999994"/>
    <n v="68.5"/>
    <n v="71.8"/>
    <n v="78.900000000000006"/>
    <n v="79.2"/>
    <n v="-20"/>
    <n v="-121"/>
    <n v="357"/>
    <n v="-269.62"/>
    <n v="1432"/>
    <n v="0"/>
    <n v="0"/>
    <n v="0"/>
    <n v="0"/>
    <n v="50"/>
    <n v="-1.3820000000000001E-2"/>
    <n v="-8.2885E-2"/>
    <n v="0.256326"/>
    <n v="-0.21273018000000005"/>
    <n v="1.134144"/>
  </r>
  <r>
    <s v="4130"/>
    <s v="健亞"/>
    <x v="15"/>
    <n v="27.4"/>
    <n v="27.2"/>
    <n v="27.05"/>
    <n v="27.25"/>
    <n v="26.65"/>
    <n v="91"/>
    <n v="87"/>
    <n v="32"/>
    <n v="-49"/>
    <n v="-124"/>
    <n v="0"/>
    <n v="0"/>
    <n v="0"/>
    <n v="0"/>
    <n v="0"/>
    <n v="2.4934000000000001E-2"/>
    <n v="2.3664000000000001E-2"/>
    <n v="8.6560000000000005E-3"/>
    <n v="-1.33525E-2"/>
    <n v="-3.3045999999999999E-2"/>
  </r>
  <r>
    <s v="4131"/>
    <s v="浩泰"/>
    <x v="15"/>
    <n v="22.5"/>
    <n v="22.8"/>
    <n v="22.75"/>
    <n v="22.95"/>
    <n v="22"/>
    <n v="-1"/>
    <n v="0"/>
    <n v="0"/>
    <n v="0"/>
    <n v="-1"/>
    <n v="0"/>
    <n v="0"/>
    <n v="0"/>
    <n v="0"/>
    <n v="0"/>
    <n v="-2.2499999999999999E-4"/>
    <n v="0"/>
    <n v="0"/>
    <n v="0"/>
    <n v="-2.2000000000000001E-4"/>
  </r>
  <r>
    <s v="4133"/>
    <s v="亞諾法"/>
    <x v="15"/>
    <n v="32.549999999999997"/>
    <n v="32.75"/>
    <n v="32.75"/>
    <n v="32.200000000000003"/>
    <n v="32.200000000000003"/>
    <n v="13"/>
    <n v="37"/>
    <n v="-1"/>
    <n v="8"/>
    <n v="7"/>
    <n v="0"/>
    <n v="0"/>
    <n v="0"/>
    <n v="0"/>
    <n v="0"/>
    <n v="4.2315E-3"/>
    <n v="1.21175E-2"/>
    <n v="-3.2749999999999999E-4"/>
    <n v="2.5760000000000002E-3"/>
    <n v="2.2540000000000004E-3"/>
  </r>
  <r>
    <s v="4137"/>
    <s v="麗豐-KY"/>
    <x v="15"/>
    <n v="200.5"/>
    <n v="198.5"/>
    <n v="199"/>
    <n v="199"/>
    <n v="192.5"/>
    <n v="10"/>
    <n v="2"/>
    <n v="7"/>
    <n v="6.9379999999999997"/>
    <n v="-46.338000000000001"/>
    <n v="0"/>
    <n v="0"/>
    <n v="0"/>
    <n v="0"/>
    <n v="0"/>
    <n v="2.0049999999999998E-2"/>
    <n v="3.9699999999999996E-3"/>
    <n v="1.393E-2"/>
    <n v="1.380662E-2"/>
    <n v="-8.9200650000000006E-2"/>
  </r>
  <r>
    <s v="4138"/>
    <s v="曜亞"/>
    <x v="15"/>
    <n v="99"/>
    <n v="98.3"/>
    <n v="100"/>
    <n v="99"/>
    <n v="99.6"/>
    <n v="35"/>
    <n v="3"/>
    <n v="61"/>
    <n v="-20"/>
    <n v="-13"/>
    <n v="0"/>
    <n v="0"/>
    <n v="0"/>
    <n v="0"/>
    <n v="0"/>
    <n v="3.465E-2"/>
    <n v="2.9489999999999998E-3"/>
    <n v="6.0999999999999999E-2"/>
    <n v="-1.9800000000000002E-2"/>
    <n v="-1.2947999999999999E-2"/>
  </r>
  <r>
    <s v="4139"/>
    <s v="馬光-KY"/>
    <x v="15"/>
    <n v="39.5"/>
    <n v="39.4"/>
    <n v="39.1"/>
    <n v="39.049999999999997"/>
    <n v="38.75"/>
    <n v="0"/>
    <n v="0"/>
    <n v="0"/>
    <n v="0"/>
    <n v="-3"/>
    <n v="0"/>
    <n v="0"/>
    <n v="0"/>
    <n v="0"/>
    <n v="0"/>
    <n v="0"/>
    <n v="0"/>
    <n v="0"/>
    <n v="0"/>
    <n v="-1.1624999999999999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450000000000003"/>
    <n v="32.4"/>
    <n v="32.450000000000003"/>
    <n v="32.4"/>
    <n v="32.299999999999997"/>
    <n v="286"/>
    <n v="-43"/>
    <n v="155"/>
    <n v="14"/>
    <n v="-202"/>
    <n v="-5"/>
    <n v="0"/>
    <n v="-3"/>
    <n v="0"/>
    <n v="0"/>
    <n v="9.2807000000000001E-2"/>
    <n v="-1.3932E-2"/>
    <n v="5.0297500000000002E-2"/>
    <n v="4.5359999999999992E-3"/>
    <n v="-6.5245999999999998E-2"/>
  </r>
  <r>
    <s v="4147"/>
    <s v="中裕"/>
    <x v="15"/>
    <n v="87.6"/>
    <n v="87.2"/>
    <n v="85.8"/>
    <n v="84"/>
    <n v="81.7"/>
    <n v="160"/>
    <n v="-97"/>
    <n v="-558"/>
    <n v="-511"/>
    <n v="-514"/>
    <n v="0"/>
    <n v="0"/>
    <n v="-21"/>
    <n v="-124"/>
    <n v="0"/>
    <n v="0.14016000000000001"/>
    <n v="-8.4583999999999993E-2"/>
    <n v="-0.47876400000000002"/>
    <n v="-0.42924000000000001"/>
    <n v="-0.41993800000000003"/>
  </r>
  <r>
    <s v="4148"/>
    <s v="全宇生技-KY"/>
    <x v="15"/>
    <n v="39.9"/>
    <n v="39.549999999999997"/>
    <n v="39.75"/>
    <n v="39.5"/>
    <n v="39.85"/>
    <n v="12"/>
    <n v="15"/>
    <n v="0"/>
    <n v="2"/>
    <n v="10"/>
    <n v="0"/>
    <n v="0"/>
    <n v="0"/>
    <n v="0"/>
    <n v="0"/>
    <n v="4.7879999999999997E-3"/>
    <n v="5.9325000000000003E-3"/>
    <n v="0"/>
    <n v="7.9000000000000001E-4"/>
    <n v="3.984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700000000000003"/>
    <n v="34.9"/>
    <n v="35"/>
    <n v="33.9"/>
    <n v="33.75"/>
    <n v="-1"/>
    <n v="0"/>
    <n v="9"/>
    <n v="6"/>
    <n v="-9"/>
    <n v="0"/>
    <n v="0"/>
    <n v="0"/>
    <n v="0"/>
    <n v="0"/>
    <n v="-3.4700000000000003E-4"/>
    <n v="0"/>
    <n v="3.15E-3"/>
    <n v="2.0339999999999998E-3"/>
    <n v="-3.0374999999999998E-3"/>
  </r>
  <r>
    <s v="4154"/>
    <s v="樂威科-KY"/>
    <x v="15"/>
    <n v="14.35"/>
    <n v="14.35"/>
    <n v="13.8"/>
    <n v="14"/>
    <n v="13.65"/>
    <n v="2"/>
    <n v="-13"/>
    <n v="4"/>
    <n v="-8"/>
    <n v="-1"/>
    <n v="0"/>
    <n v="0"/>
    <n v="0"/>
    <n v="0"/>
    <n v="0"/>
    <n v="2.8699999999999998E-4"/>
    <n v="-1.8654999999999998E-3"/>
    <n v="5.5200000000000008E-4"/>
    <n v="-1.1199999999999999E-3"/>
    <n v="-1.3650000000000001E-4"/>
  </r>
  <r>
    <s v="4155"/>
    <s v="訊映"/>
    <x v="15"/>
    <n v="24.7"/>
    <n v="24.95"/>
    <n v="24.7"/>
    <n v="24.55"/>
    <n v="24.45"/>
    <n v="-44"/>
    <n v="-93"/>
    <n v="-83"/>
    <n v="-74.290000000000006"/>
    <n v="-8"/>
    <n v="0"/>
    <n v="0"/>
    <n v="0"/>
    <n v="0"/>
    <n v="0"/>
    <n v="-1.0867999999999999E-2"/>
    <n v="-2.3203499999999998E-2"/>
    <n v="-2.0500999999999998E-2"/>
    <n v="-1.8238195000000002E-2"/>
    <n v="-1.9559999999999998E-3"/>
  </r>
  <r>
    <s v="4157"/>
    <s v="太景*-KY"/>
    <x v="15"/>
    <n v="15.75"/>
    <n v="15.65"/>
    <n v="15.55"/>
    <n v="15.4"/>
    <n v="15.15"/>
    <n v="-190"/>
    <n v="624"/>
    <n v="429"/>
    <n v="133"/>
    <n v="-314"/>
    <n v="0"/>
    <n v="0"/>
    <n v="0"/>
    <n v="0"/>
    <n v="0"/>
    <n v="-2.9925E-2"/>
    <n v="9.7656000000000007E-2"/>
    <n v="6.6709500000000005E-2"/>
    <n v="2.0482000000000004E-2"/>
    <n v="-4.7571000000000002E-2"/>
  </r>
  <r>
    <s v="4160"/>
    <s v="訊聯基因"/>
    <x v="15"/>
    <n v="41.8"/>
    <n v="41.35"/>
    <n v="41.15"/>
    <n v="41.65"/>
    <n v="40.5"/>
    <n v="0"/>
    <n v="-12"/>
    <n v="-6"/>
    <n v="0"/>
    <n v="-10"/>
    <n v="0"/>
    <n v="0"/>
    <n v="0"/>
    <n v="0"/>
    <n v="0"/>
    <n v="0"/>
    <n v="-4.9620000000000003E-3"/>
    <n v="-2.4689999999999998E-3"/>
    <n v="0"/>
    <n v="-4.0499999999999998E-3"/>
  </r>
  <r>
    <s v="4161"/>
    <s v="聿新科"/>
    <x v="15"/>
    <n v="30.3"/>
    <n v="30.5"/>
    <n v="30.35"/>
    <n v="29.7"/>
    <n v="29.65"/>
    <n v="2"/>
    <n v="3"/>
    <n v="-7"/>
    <n v="-9"/>
    <n v="-11"/>
    <n v="0"/>
    <n v="0"/>
    <n v="0"/>
    <n v="0"/>
    <n v="0"/>
    <n v="6.0599999999999998E-4"/>
    <n v="9.1500000000000001E-4"/>
    <n v="-2.1245000000000001E-3"/>
    <n v="-2.673E-3"/>
    <n v="-3.2614999999999996E-3"/>
  </r>
  <r>
    <s v="4162"/>
    <s v="智擎"/>
    <x v="15"/>
    <n v="115.5"/>
    <n v="114"/>
    <n v="112.5"/>
    <n v="111"/>
    <n v="106.5"/>
    <n v="349"/>
    <n v="-418"/>
    <n v="782.55"/>
    <n v="-663"/>
    <n v="-834"/>
    <n v="0"/>
    <n v="0"/>
    <n v="0"/>
    <n v="0"/>
    <n v="0"/>
    <n v="0.40309499999999998"/>
    <n v="-0.47652"/>
    <n v="0.88036875000000003"/>
    <n v="-0.73592999999999997"/>
    <n v="-0.88821000000000006"/>
  </r>
  <r>
    <s v="4163"/>
    <s v="鐿鈦"/>
    <x v="15"/>
    <n v="119"/>
    <n v="120"/>
    <n v="120"/>
    <n v="120"/>
    <n v="120"/>
    <n v="38"/>
    <n v="0"/>
    <n v="19"/>
    <n v="-6"/>
    <n v="5"/>
    <n v="0"/>
    <n v="0"/>
    <n v="0"/>
    <n v="0"/>
    <n v="0"/>
    <n v="4.5220000000000003E-2"/>
    <n v="0"/>
    <n v="2.2800000000000001E-2"/>
    <n v="-7.1999999999999998E-3"/>
    <n v="6.0000000000000001E-3"/>
  </r>
  <r>
    <s v="4164"/>
    <s v="承業醫"/>
    <x v="15"/>
    <n v="63"/>
    <n v="64.2"/>
    <n v="64.2"/>
    <n v="65"/>
    <n v="63.5"/>
    <n v="189"/>
    <n v="-630"/>
    <n v="-278"/>
    <n v="-400"/>
    <n v="-695"/>
    <n v="0"/>
    <n v="-130"/>
    <n v="0"/>
    <n v="0"/>
    <n v="0"/>
    <n v="0.11907"/>
    <n v="-0.40445999999999999"/>
    <n v="-0.17847600000000002"/>
    <n v="-0.26"/>
    <n v="-0.44132500000000002"/>
  </r>
  <r>
    <s v="4167"/>
    <s v="松瑞藥"/>
    <x v="15"/>
    <n v="21.35"/>
    <n v="21.55"/>
    <n v="19.75"/>
    <n v="19.600000000000001"/>
    <n v="19"/>
    <n v="-230"/>
    <n v="-2672"/>
    <n v="-2095"/>
    <n v="925"/>
    <n v="18"/>
    <n v="0"/>
    <n v="0"/>
    <n v="0"/>
    <n v="0"/>
    <n v="0"/>
    <n v="-4.9105000000000003E-2"/>
    <n v="-0.57581599999999999"/>
    <n v="-0.41376249999999998"/>
    <n v="0.18129999999999999"/>
    <n v="3.4199999999999999E-3"/>
  </r>
  <r>
    <s v="4168"/>
    <s v="醣聯"/>
    <x v="15"/>
    <n v="29"/>
    <n v="28.7"/>
    <n v="29.15"/>
    <n v="29.35"/>
    <n v="28.55"/>
    <n v="74"/>
    <n v="-13"/>
    <n v="156"/>
    <n v="4"/>
    <n v="-26"/>
    <n v="0"/>
    <n v="0"/>
    <n v="0"/>
    <n v="0"/>
    <n v="0"/>
    <n v="2.146E-2"/>
    <n v="-3.7309999999999995E-3"/>
    <n v="4.5473999999999994E-2"/>
    <n v="1.1740000000000001E-3"/>
    <n v="-7.4230000000000008E-3"/>
  </r>
  <r>
    <s v="4171"/>
    <s v="瑞基"/>
    <x v="15"/>
    <n v="33.549999999999997"/>
    <n v="34.15"/>
    <n v="33.700000000000003"/>
    <n v="33.25"/>
    <n v="32.5"/>
    <n v="1"/>
    <n v="9"/>
    <n v="7"/>
    <n v="-28"/>
    <n v="-7"/>
    <n v="0"/>
    <n v="0"/>
    <n v="0"/>
    <n v="0"/>
    <n v="0"/>
    <n v="3.3549999999999997E-4"/>
    <n v="3.0734999999999998E-3"/>
    <n v="2.3590000000000004E-3"/>
    <n v="-9.3100000000000006E-3"/>
    <n v="-2.2750000000000001E-3"/>
  </r>
  <r>
    <s v="4173"/>
    <s v="久裕"/>
    <x v="15"/>
    <n v="22.4"/>
    <n v="22.4"/>
    <n v="22.3"/>
    <n v="22.15"/>
    <n v="21.7"/>
    <n v="22"/>
    <n v="-43"/>
    <n v="-19"/>
    <n v="-55"/>
    <n v="-80"/>
    <n v="0"/>
    <n v="0"/>
    <n v="0"/>
    <n v="0"/>
    <n v="0"/>
    <n v="4.9279999999999992E-3"/>
    <n v="-9.6319999999999999E-3"/>
    <n v="-4.2370000000000003E-3"/>
    <n v="-1.2182500000000001E-2"/>
    <n v="-1.736E-2"/>
  </r>
  <r>
    <s v="4174"/>
    <s v="浩鼎"/>
    <x v="15"/>
    <n v="82.9"/>
    <n v="83.1"/>
    <n v="82.7"/>
    <n v="81.7"/>
    <n v="81"/>
    <n v="86"/>
    <n v="65.450999999999993"/>
    <n v="-6"/>
    <n v="-65"/>
    <n v="-64"/>
    <n v="0"/>
    <n v="0"/>
    <n v="0"/>
    <n v="0"/>
    <n v="0"/>
    <n v="7.129400000000001E-2"/>
    <n v="5.4389780999999991E-2"/>
    <n v="-4.9620000000000003E-3"/>
    <n v="-5.3104999999999999E-2"/>
    <n v="-5.1839999999999997E-2"/>
  </r>
  <r>
    <s v="4175"/>
    <s v="杏一"/>
    <x v="15"/>
    <n v="85.1"/>
    <n v="85.2"/>
    <n v="86.2"/>
    <n v="85.5"/>
    <n v="84.4"/>
    <n v="30"/>
    <n v="4"/>
    <n v="44.866"/>
    <n v="-8"/>
    <n v="-31.940999999999999"/>
    <n v="0"/>
    <n v="0"/>
    <n v="0"/>
    <n v="0"/>
    <n v="0"/>
    <n v="2.5530000000000001E-2"/>
    <n v="3.408E-3"/>
    <n v="3.8674491999999998E-2"/>
    <n v="-6.8399999999999997E-3"/>
    <n v="-2.6958204E-2"/>
  </r>
  <r>
    <s v="4183"/>
    <s v="福永生技"/>
    <x v="15"/>
    <n v="19.95"/>
    <n v="20.25"/>
    <n v="20.25"/>
    <n v="20.3"/>
    <n v="22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6.7"/>
    <n v="29.35"/>
    <n v="28.85"/>
    <n v="27.3"/>
    <n v="25.1"/>
    <n v="-12"/>
    <n v="291"/>
    <n v="-117"/>
    <n v="-64"/>
    <n v="66"/>
    <n v="0"/>
    <n v="0"/>
    <n v="0"/>
    <n v="0"/>
    <n v="0"/>
    <n v="-3.2039999999999998E-3"/>
    <n v="8.5408499999999998E-2"/>
    <n v="-3.37545E-2"/>
    <n v="-1.7472000000000001E-2"/>
    <n v="1.6566000000000001E-2"/>
  </r>
  <r>
    <s v="4190"/>
    <s v="佐登-KY"/>
    <x v="15"/>
    <n v="63.6"/>
    <n v="64"/>
    <n v="64.099999999999994"/>
    <n v="64.400000000000006"/>
    <n v="62.3"/>
    <n v="5"/>
    <n v="10"/>
    <n v="11"/>
    <n v="24"/>
    <n v="-37"/>
    <n v="0"/>
    <n v="0"/>
    <n v="0"/>
    <n v="0"/>
    <n v="0"/>
    <n v="3.1800000000000001E-3"/>
    <n v="6.4000000000000003E-3"/>
    <n v="7.0509999999999991E-3"/>
    <n v="1.5456000000000001E-2"/>
    <n v="-2.3050999999999999E-2"/>
  </r>
  <r>
    <s v="4192"/>
    <s v="杏國"/>
    <x v="15"/>
    <n v="36.299999999999997"/>
    <n v="36.450000000000003"/>
    <n v="36.4"/>
    <n v="36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"/>
    <n v="24.5"/>
    <n v="25"/>
    <n v="24.5"/>
    <n v="24.3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7"/>
    <n v="99.8"/>
    <n v="99.4"/>
    <n v="99.4"/>
    <n v="0"/>
    <n v="0"/>
    <n v="0"/>
    <n v="2E-3"/>
    <n v="0"/>
    <n v="0"/>
    <n v="0"/>
    <n v="0"/>
    <n v="0"/>
    <n v="0"/>
    <n v="0"/>
    <n v="0"/>
    <n v="0"/>
    <n v="1.9879999999999999E-6"/>
    <n v="0"/>
  </r>
  <r>
    <s v="4207"/>
    <s v="環泰"/>
    <x v="1"/>
    <n v="16.600000000000001"/>
    <n v="16.649999999999999"/>
    <n v="17.100000000000001"/>
    <n v="17"/>
    <n v="17.05"/>
    <n v="-5"/>
    <n v="95"/>
    <n v="109"/>
    <n v="9"/>
    <n v="41"/>
    <n v="0"/>
    <n v="0"/>
    <n v="0"/>
    <n v="0"/>
    <n v="0"/>
    <n v="-8.3000000000000001E-4"/>
    <n v="1.5817499999999998E-2"/>
    <n v="1.8638999999999999E-2"/>
    <n v="1.5299999999999999E-3"/>
    <n v="6.9905000000000011E-3"/>
  </r>
  <r>
    <s v="4303"/>
    <s v="信立"/>
    <x v="5"/>
    <n v="19.399999999999999"/>
    <n v="19.25"/>
    <n v="19.25"/>
    <n v="19.5"/>
    <n v="19.25"/>
    <n v="11"/>
    <n v="1"/>
    <n v="0"/>
    <n v="-3"/>
    <n v="-2"/>
    <n v="0"/>
    <n v="0"/>
    <n v="0"/>
    <n v="0"/>
    <n v="0"/>
    <n v="2.1339999999999996E-3"/>
    <n v="1.9249999999999999E-4"/>
    <n v="0"/>
    <n v="-5.8500000000000002E-4"/>
    <n v="-3.8499999999999998E-4"/>
  </r>
  <r>
    <s v="4304"/>
    <s v="勝昱"/>
    <x v="5"/>
    <n v="8.11"/>
    <n v="8.5"/>
    <n v="8.4499999999999993"/>
    <n v="8.4499999999999993"/>
    <n v="8.59"/>
    <n v="0"/>
    <n v="1"/>
    <n v="-1"/>
    <n v="0"/>
    <n v="0"/>
    <n v="0"/>
    <n v="0"/>
    <n v="0"/>
    <n v="0"/>
    <n v="0"/>
    <n v="0"/>
    <n v="8.5000000000000006E-5"/>
    <n v="-8.4499999999999994E-5"/>
    <n v="0"/>
    <n v="0"/>
  </r>
  <r>
    <s v="4305"/>
    <s v="世坤"/>
    <x v="5"/>
    <n v="35.1"/>
    <n v="35.1"/>
    <n v="35.799999999999997"/>
    <n v="38.299999999999997"/>
    <n v="36.4"/>
    <n v="6"/>
    <n v="-1"/>
    <n v="2"/>
    <n v="-5"/>
    <n v="-6"/>
    <n v="0"/>
    <n v="0"/>
    <n v="0"/>
    <n v="0"/>
    <n v="0"/>
    <n v="2.1060000000000002E-3"/>
    <n v="-3.5100000000000002E-4"/>
    <n v="7.1599999999999995E-4"/>
    <n v="-1.915E-3"/>
    <n v="-2.1839999999999997E-3"/>
  </r>
  <r>
    <s v="4306"/>
    <s v="炎洲"/>
    <x v="5"/>
    <n v="16.3"/>
    <n v="16.149999999999999"/>
    <n v="16.3"/>
    <n v="16.45"/>
    <n v="16.45"/>
    <n v="281"/>
    <n v="-162"/>
    <n v="-13"/>
    <n v="307.04500000000002"/>
    <n v="73"/>
    <n v="0"/>
    <n v="0"/>
    <n v="0"/>
    <n v="0"/>
    <n v="0"/>
    <n v="4.5803000000000003E-2"/>
    <n v="-2.6162999999999999E-2"/>
    <n v="-2.1190000000000002E-3"/>
    <n v="5.0508902500000001E-2"/>
    <n v="1.2008499999999998E-2"/>
  </r>
  <r>
    <s v="4401"/>
    <s v="東隆興"/>
    <x v="9"/>
    <n v="25"/>
    <n v="24.2"/>
    <n v="25.05"/>
    <n v="25.1"/>
    <n v="24.25"/>
    <n v="-159"/>
    <n v="-4"/>
    <n v="49"/>
    <n v="-26"/>
    <n v="-42"/>
    <n v="0"/>
    <n v="0"/>
    <n v="0"/>
    <n v="0"/>
    <n v="0"/>
    <n v="-3.9750000000000001E-2"/>
    <n v="-9.68E-4"/>
    <n v="1.2274500000000001E-2"/>
    <n v="-6.5260000000000006E-3"/>
    <n v="-1.0185E-2"/>
  </r>
  <r>
    <s v="4402"/>
    <s v="福大"/>
    <x v="9"/>
    <n v="9.33"/>
    <n v="9.39"/>
    <n v="9.3000000000000007"/>
    <n v="9.3800000000000008"/>
    <n v="9.9"/>
    <n v="0"/>
    <n v="-7"/>
    <n v="1"/>
    <n v="-1"/>
    <n v="13"/>
    <n v="0"/>
    <n v="0"/>
    <n v="0"/>
    <n v="0"/>
    <n v="0"/>
    <n v="0"/>
    <n v="-6.5730000000000009E-4"/>
    <n v="9.3000000000000011E-5"/>
    <n v="-9.3800000000000003E-5"/>
    <n v="1.2870000000000002E-3"/>
  </r>
  <r>
    <s v="4406"/>
    <s v="新昕纖"/>
    <x v="9"/>
    <n v="9.8800000000000008"/>
    <n v="9.8000000000000007"/>
    <n v="9.93"/>
    <n v="9.86"/>
    <n v="9.86"/>
    <n v="0"/>
    <n v="0"/>
    <n v="-2"/>
    <n v="-1"/>
    <n v="0"/>
    <n v="0"/>
    <n v="0"/>
    <n v="0"/>
    <n v="0"/>
    <n v="0"/>
    <n v="0"/>
    <n v="0"/>
    <n v="-1.986E-4"/>
    <n v="-9.8599999999999998E-5"/>
    <n v="0"/>
  </r>
  <r>
    <s v="4413"/>
    <s v="飛寶企業"/>
    <x v="9"/>
    <n v="14.95"/>
    <n v="16.399999999999999"/>
    <n v="15.85"/>
    <n v="15.6"/>
    <n v="15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59"/>
    <n v="3.62"/>
    <n v="3.56"/>
    <n v="3.63"/>
    <n v="66"/>
    <n v="154"/>
    <n v="25"/>
    <n v="19"/>
    <n v="-12"/>
    <n v="0"/>
    <n v="0"/>
    <n v="0"/>
    <n v="0"/>
    <n v="0"/>
    <n v="2.3165999999999998E-3"/>
    <n v="5.5285999999999998E-3"/>
    <n v="9.0499999999999999E-4"/>
    <n v="6.7639999999999996E-4"/>
    <n v="-4.3560000000000002E-4"/>
  </r>
  <r>
    <s v="4416"/>
    <s v="三圓"/>
    <x v="6"/>
    <n v="78.599999999999994"/>
    <n v="77.400000000000006"/>
    <n v="78"/>
    <n v="77"/>
    <n v="78.0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5"/>
    <n v="39.35"/>
    <n v="39.299999999999997"/>
    <n v="39.450000000000003"/>
    <n v="7"/>
    <n v="0"/>
    <n v="-1"/>
    <n v="5"/>
    <n v="0"/>
    <n v="0"/>
    <n v="0"/>
    <n v="0"/>
    <n v="0"/>
    <n v="0"/>
    <n v="2.7545E-3"/>
    <n v="0"/>
    <n v="-3.9350000000000002E-4"/>
    <n v="1.9650000000000002E-3"/>
    <n v="0"/>
  </r>
  <r>
    <s v="4419"/>
    <s v="元勝"/>
    <x v="9"/>
    <n v="20"/>
    <n v="20.3"/>
    <n v="21.1"/>
    <n v="21.1"/>
    <n v="21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15"/>
    <n v="31.85"/>
    <n v="32"/>
    <n v="32.450000000000003"/>
    <n v="32.4"/>
    <n v="0"/>
    <n v="0"/>
    <n v="1"/>
    <n v="1"/>
    <n v="0"/>
    <n v="0"/>
    <n v="0"/>
    <n v="0"/>
    <n v="0"/>
    <n v="0"/>
    <n v="0"/>
    <n v="0"/>
    <n v="3.2000000000000003E-4"/>
    <n v="3.2450000000000003E-4"/>
    <n v="0"/>
  </r>
  <r>
    <s v="4426"/>
    <s v="利勤"/>
    <x v="9"/>
    <n v="20.2"/>
    <n v="20.05"/>
    <n v="20.149999999999999"/>
    <n v="20.100000000000001"/>
    <n v="20.25"/>
    <n v="19"/>
    <n v="26"/>
    <n v="8"/>
    <n v="3"/>
    <n v="3"/>
    <n v="0"/>
    <n v="0"/>
    <n v="0"/>
    <n v="0"/>
    <n v="0"/>
    <n v="3.8380000000000003E-3"/>
    <n v="5.2130000000000006E-3"/>
    <n v="1.6119999999999999E-3"/>
    <n v="6.0300000000000002E-4"/>
    <n v="6.0749999999999997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35"/>
    <n v="21.35"/>
    <n v="21.25"/>
    <n v="21.25"/>
    <n v="0"/>
    <n v="0"/>
    <n v="0"/>
    <n v="-1"/>
    <n v="0"/>
    <n v="0"/>
    <n v="0"/>
    <n v="0"/>
    <n v="0"/>
    <n v="0"/>
    <n v="0"/>
    <n v="0"/>
    <n v="0"/>
    <n v="-2.1249999999999999E-4"/>
    <n v="0"/>
  </r>
  <r>
    <s v="4432"/>
    <s v="銘旺實"/>
    <x v="9"/>
    <n v="24.1"/>
    <n v="24.1"/>
    <n v="24"/>
    <n v="22.75"/>
    <n v="22.85"/>
    <n v="7"/>
    <n v="0"/>
    <n v="2"/>
    <n v="12"/>
    <n v="10"/>
    <n v="0"/>
    <n v="0"/>
    <n v="0"/>
    <n v="0"/>
    <n v="0"/>
    <n v="1.6870000000000001E-3"/>
    <n v="0"/>
    <n v="4.8000000000000001E-4"/>
    <n v="2.7299999999999998E-3"/>
    <n v="2.2850000000000001E-3"/>
  </r>
  <r>
    <s v="4433"/>
    <s v="興采"/>
    <x v="9"/>
    <n v="30.5"/>
    <n v="30.35"/>
    <n v="30.4"/>
    <n v="30.2"/>
    <n v="30.4"/>
    <n v="10"/>
    <n v="-1"/>
    <n v="-1"/>
    <n v="-2"/>
    <n v="-3"/>
    <n v="0"/>
    <n v="0"/>
    <n v="0"/>
    <n v="0"/>
    <n v="0"/>
    <n v="3.0500000000000002E-3"/>
    <n v="-3.035E-4"/>
    <n v="-3.0399999999999996E-4"/>
    <n v="-6.0399999999999994E-4"/>
    <n v="-9.1199999999999983E-4"/>
  </r>
  <r>
    <s v="4438"/>
    <s v="廣越"/>
    <x v="9"/>
    <n v="114"/>
    <n v="115.5"/>
    <n v="114.5"/>
    <n v="114.5"/>
    <n v="114"/>
    <n v="5"/>
    <n v="13"/>
    <n v="6"/>
    <n v="39"/>
    <n v="9"/>
    <n v="0"/>
    <n v="0"/>
    <n v="0"/>
    <n v="0"/>
    <n v="0"/>
    <n v="5.7000000000000002E-3"/>
    <n v="1.5015000000000001E-2"/>
    <n v="6.8700000000000002E-3"/>
    <n v="4.4655E-2"/>
    <n v="1.026E-2"/>
  </r>
  <r>
    <s v="4439"/>
    <s v="冠星-KY"/>
    <x v="9"/>
    <n v="129"/>
    <n v="130.5"/>
    <n v="129"/>
    <n v="128.5"/>
    <n v="129.5"/>
    <n v="18"/>
    <n v="15"/>
    <n v="-6"/>
    <n v="13"/>
    <n v="0"/>
    <n v="0"/>
    <n v="0"/>
    <n v="0"/>
    <n v="0"/>
    <n v="0"/>
    <n v="2.3220000000000001E-2"/>
    <n v="1.9574999999999999E-2"/>
    <n v="-7.7400000000000004E-3"/>
    <n v="1.6705000000000001E-2"/>
    <n v="0"/>
  </r>
  <r>
    <s v="4502"/>
    <s v="健信"/>
    <x v="7"/>
    <n v="36.799999999999997"/>
    <n v="36.75"/>
    <n v="36.799999999999997"/>
    <n v="36.85"/>
    <n v="36.799999999999997"/>
    <n v="6"/>
    <n v="0"/>
    <n v="5"/>
    <n v="0"/>
    <n v="0"/>
    <n v="0"/>
    <n v="0"/>
    <n v="0"/>
    <n v="0"/>
    <n v="0"/>
    <n v="2.2079999999999999E-3"/>
    <n v="0"/>
    <n v="1.8400000000000001E-3"/>
    <n v="0"/>
    <n v="0"/>
  </r>
  <r>
    <s v="4503"/>
    <s v="金雨"/>
    <x v="44"/>
    <n v="53.4"/>
    <n v="52.8"/>
    <n v="52"/>
    <n v="50.7"/>
    <n v="50.3"/>
    <n v="51"/>
    <n v="-59"/>
    <n v="-4"/>
    <n v="-36"/>
    <n v="-43"/>
    <n v="0"/>
    <n v="0"/>
    <n v="0"/>
    <n v="0"/>
    <n v="0"/>
    <n v="2.7234000000000001E-2"/>
    <n v="-3.1151999999999999E-2"/>
    <n v="-2.0799999999999998E-3"/>
    <n v="-1.8252000000000001E-2"/>
    <n v="-2.1629000000000002E-2"/>
  </r>
  <r>
    <s v="4506"/>
    <s v="崇友"/>
    <x v="13"/>
    <n v="79.400000000000006"/>
    <n v="79.400000000000006"/>
    <n v="79.400000000000006"/>
    <n v="79"/>
    <n v="78.8"/>
    <n v="-92"/>
    <n v="-44"/>
    <n v="-36"/>
    <n v="-94"/>
    <n v="-97"/>
    <n v="0"/>
    <n v="0"/>
    <n v="0"/>
    <n v="0"/>
    <n v="0"/>
    <n v="-7.3048000000000002E-2"/>
    <n v="-3.4936000000000002E-2"/>
    <n v="-2.8584000000000002E-2"/>
    <n v="-7.4260000000000007E-2"/>
    <n v="-7.643599999999999E-2"/>
  </r>
  <r>
    <s v="4510"/>
    <s v="高鋒"/>
    <x v="13"/>
    <n v="14.85"/>
    <n v="15"/>
    <n v="15.05"/>
    <n v="15.4"/>
    <n v="15.7"/>
    <n v="121"/>
    <n v="27"/>
    <n v="19"/>
    <n v="-117"/>
    <n v="-98"/>
    <n v="0"/>
    <n v="0"/>
    <n v="0"/>
    <n v="0"/>
    <n v="0"/>
    <n v="1.7968499999999998E-2"/>
    <n v="4.0499999999999998E-3"/>
    <n v="2.8595000000000001E-3"/>
    <n v="-1.8017999999999999E-2"/>
    <n v="-1.5385999999999999E-2"/>
  </r>
  <r>
    <s v="4513"/>
    <s v="福裕"/>
    <x v="13"/>
    <n v="19.399999999999999"/>
    <n v="19.850000000000001"/>
    <n v="19.8"/>
    <n v="19.600000000000001"/>
    <n v="18.8"/>
    <n v="1"/>
    <n v="1"/>
    <n v="8"/>
    <n v="4"/>
    <n v="-4"/>
    <n v="0"/>
    <n v="0"/>
    <n v="0"/>
    <n v="0"/>
    <n v="0"/>
    <n v="1.94E-4"/>
    <n v="1.9850000000000003E-4"/>
    <n v="1.5840000000000001E-3"/>
    <n v="7.8400000000000008E-4"/>
    <n v="-7.5200000000000006E-4"/>
  </r>
  <r>
    <s v="4523"/>
    <s v="永彰"/>
    <x v="7"/>
    <n v="43.55"/>
    <n v="44.1"/>
    <n v="44.55"/>
    <n v="43.7"/>
    <n v="43.65"/>
    <n v="-61"/>
    <n v="9"/>
    <n v="4"/>
    <n v="-17"/>
    <n v="-4"/>
    <n v="0"/>
    <n v="0"/>
    <n v="0"/>
    <n v="0"/>
    <n v="0"/>
    <n v="-2.6565499999999999E-2"/>
    <n v="3.9690000000000003E-3"/>
    <n v="1.7819999999999999E-3"/>
    <n v="-7.4290000000000007E-3"/>
    <n v="-1.7459999999999999E-3"/>
  </r>
  <r>
    <s v="4526"/>
    <s v="東台"/>
    <x v="13"/>
    <n v="17.7"/>
    <n v="17.649999999999999"/>
    <n v="17.600000000000001"/>
    <n v="17.600000000000001"/>
    <n v="17.350000000000001"/>
    <n v="192"/>
    <n v="26"/>
    <n v="31.05"/>
    <n v="11"/>
    <n v="-69"/>
    <n v="0"/>
    <n v="0"/>
    <n v="0"/>
    <n v="0"/>
    <n v="0"/>
    <n v="3.3983999999999993E-2"/>
    <n v="4.5890000000000002E-3"/>
    <n v="5.4648000000000006E-3"/>
    <n v="1.9360000000000002E-3"/>
    <n v="-1.1971500000000001E-2"/>
  </r>
  <r>
    <s v="4527"/>
    <s v="方土霖"/>
    <x v="13"/>
    <n v="36.1"/>
    <n v="35.450000000000003"/>
    <n v="35.450000000000003"/>
    <n v="35.4"/>
    <n v="34.549999999999997"/>
    <n v="4"/>
    <n v="12"/>
    <n v="3"/>
    <n v="5"/>
    <n v="-4"/>
    <n v="0"/>
    <n v="0"/>
    <n v="0"/>
    <n v="0"/>
    <n v="0"/>
    <n v="1.444E-3"/>
    <n v="4.254E-3"/>
    <n v="1.0635E-3"/>
    <n v="1.7700000000000001E-3"/>
    <n v="-1.382E-3"/>
  </r>
  <r>
    <s v="4528"/>
    <s v="江興鍛"/>
    <x v="7"/>
    <n v="31.1"/>
    <n v="30.85"/>
    <n v="31"/>
    <n v="30.8"/>
    <n v="30.6"/>
    <n v="3"/>
    <n v="-1"/>
    <n v="0"/>
    <n v="3"/>
    <n v="2"/>
    <n v="0"/>
    <n v="0"/>
    <n v="0"/>
    <n v="0"/>
    <n v="0"/>
    <n v="9.3300000000000013E-4"/>
    <n v="-3.0850000000000002E-4"/>
    <n v="0"/>
    <n v="9.2400000000000002E-4"/>
    <n v="6.1200000000000002E-4"/>
  </r>
  <r>
    <s v="4529"/>
    <s v="淳紳"/>
    <x v="2"/>
    <n v="9.7200000000000006"/>
    <n v="9.51"/>
    <n v="9.51"/>
    <n v="9.59"/>
    <n v="9.4499999999999993"/>
    <n v="38"/>
    <n v="0"/>
    <n v="-2"/>
    <n v="-1"/>
    <n v="-5"/>
    <n v="0"/>
    <n v="0"/>
    <n v="0"/>
    <n v="0"/>
    <n v="0"/>
    <n v="3.6936E-3"/>
    <n v="0"/>
    <n v="-1.9019999999999999E-4"/>
    <n v="-9.59E-5"/>
    <n v="-4.7249999999999999E-4"/>
  </r>
  <r>
    <s v="4530"/>
    <s v="宏易"/>
    <x v="13"/>
    <n v="6.96"/>
    <n v="6.94"/>
    <n v="6.89"/>
    <n v="6.94"/>
    <n v="6.8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"/>
    <n v="19.649999999999999"/>
    <n v="19.649999999999999"/>
    <n v="19.899999999999999"/>
    <n v="19.55"/>
    <n v="141"/>
    <n v="196"/>
    <n v="96"/>
    <n v="-952"/>
    <n v="-701"/>
    <n v="0"/>
    <n v="0"/>
    <n v="0"/>
    <n v="0"/>
    <n v="0"/>
    <n v="2.7777E-2"/>
    <n v="3.8514E-2"/>
    <n v="1.8863999999999999E-2"/>
    <n v="-0.18944800000000001"/>
    <n v="-0.13704550000000001"/>
  </r>
  <r>
    <s v="4533"/>
    <s v="協易機"/>
    <x v="13"/>
    <n v="24.5"/>
    <n v="24.55"/>
    <n v="24.15"/>
    <n v="26.55"/>
    <n v="26.8"/>
    <n v="-299"/>
    <n v="-948"/>
    <n v="-195"/>
    <n v="357"/>
    <n v="-542.5"/>
    <n v="0"/>
    <n v="0"/>
    <n v="0"/>
    <n v="0"/>
    <n v="0"/>
    <n v="-7.3255000000000001E-2"/>
    <n v="-0.23273400000000002"/>
    <n v="-4.7092500000000002E-2"/>
    <n v="9.4783500000000007E-2"/>
    <n v="-0.14538999999999999"/>
  </r>
  <r>
    <s v="4534"/>
    <s v="慶騰"/>
    <x v="13"/>
    <n v="9.9499999999999993"/>
    <n v="9.92"/>
    <n v="9.8800000000000008"/>
    <n v="9.86"/>
    <n v="9.7200000000000006"/>
    <n v="0"/>
    <n v="0"/>
    <n v="1"/>
    <n v="0"/>
    <n v="0"/>
    <n v="0"/>
    <n v="0"/>
    <n v="0"/>
    <n v="0"/>
    <n v="0"/>
    <n v="0"/>
    <n v="0"/>
    <n v="9.8800000000000003E-5"/>
    <n v="0"/>
    <n v="0"/>
  </r>
  <r>
    <s v="4535"/>
    <s v="至興"/>
    <x v="7"/>
    <n v="33.299999999999997"/>
    <n v="32.950000000000003"/>
    <n v="33.15"/>
    <n v="33.25"/>
    <n v="34.6"/>
    <n v="0"/>
    <n v="0"/>
    <n v="3"/>
    <n v="0"/>
    <n v="0"/>
    <n v="0"/>
    <n v="0"/>
    <n v="0"/>
    <n v="0"/>
    <n v="0"/>
    <n v="0"/>
    <n v="0"/>
    <n v="9.9449999999999994E-4"/>
    <n v="0"/>
    <n v="0"/>
  </r>
  <r>
    <s v="4536"/>
    <s v="拓凱"/>
    <x v="2"/>
    <n v="168"/>
    <n v="166"/>
    <n v="167"/>
    <n v="168"/>
    <n v="172.5"/>
    <n v="28"/>
    <n v="-19"/>
    <n v="23"/>
    <n v="9"/>
    <n v="109"/>
    <n v="0"/>
    <n v="0"/>
    <n v="0"/>
    <n v="0"/>
    <n v="0"/>
    <n v="4.7039999999999998E-2"/>
    <n v="-3.1539999999999999E-2"/>
    <n v="3.841E-2"/>
    <n v="1.512E-2"/>
    <n v="0.188025"/>
  </r>
  <r>
    <s v="4538"/>
    <s v="大詠城"/>
    <x v="13"/>
    <n v="17.95"/>
    <n v="17.95"/>
    <n v="17.95"/>
    <n v="17.95"/>
    <n v="18"/>
    <n v="-1"/>
    <n v="1"/>
    <n v="-1"/>
    <n v="0"/>
    <n v="3"/>
    <n v="0"/>
    <n v="0"/>
    <n v="0"/>
    <n v="0"/>
    <n v="0"/>
    <n v="-1.795E-4"/>
    <n v="1.795E-4"/>
    <n v="-1.795E-4"/>
    <n v="0"/>
    <n v="5.4000000000000001E-4"/>
  </r>
  <r>
    <s v="4540"/>
    <s v="全球傳動"/>
    <x v="13"/>
    <n v="31.1"/>
    <n v="31.25"/>
    <n v="31.3"/>
    <n v="31"/>
    <n v="31"/>
    <n v="3"/>
    <n v="0"/>
    <n v="0"/>
    <n v="2"/>
    <n v="0"/>
    <n v="0"/>
    <n v="0"/>
    <n v="0"/>
    <n v="0"/>
    <n v="0"/>
    <n v="9.3300000000000013E-4"/>
    <n v="0"/>
    <n v="0"/>
    <n v="6.2E-4"/>
    <n v="0"/>
  </r>
  <r>
    <s v="4541"/>
    <s v="晟田"/>
    <x v="2"/>
    <n v="31.4"/>
    <n v="30.95"/>
    <n v="31.2"/>
    <n v="30.8"/>
    <n v="30.1"/>
    <n v="48"/>
    <n v="-2"/>
    <n v="31"/>
    <n v="-33"/>
    <n v="16"/>
    <n v="0"/>
    <n v="0"/>
    <n v="0"/>
    <n v="0"/>
    <n v="0"/>
    <n v="1.5071999999999999E-2"/>
    <n v="-6.1899999999999998E-4"/>
    <n v="9.672E-3"/>
    <n v="-1.0163999999999999E-2"/>
    <n v="4.816E-3"/>
  </r>
  <r>
    <s v="4542"/>
    <s v="科嶠"/>
    <x v="46"/>
    <n v="64.900000000000006"/>
    <n v="63.8"/>
    <n v="63.6"/>
    <n v="62.3"/>
    <n v="56.1"/>
    <n v="219"/>
    <n v="-111"/>
    <n v="135"/>
    <n v="-85"/>
    <n v="-71.900000000000006"/>
    <n v="0"/>
    <n v="0"/>
    <n v="0"/>
    <n v="0"/>
    <n v="0"/>
    <n v="0.14213100000000001"/>
    <n v="-7.0817999999999992E-2"/>
    <n v="8.5860000000000006E-2"/>
    <n v="-5.2955000000000002E-2"/>
    <n v="-4.0335900000000008E-2"/>
  </r>
  <r>
    <s v="4543"/>
    <s v="萬在"/>
    <x v="7"/>
    <n v="38.15"/>
    <n v="37.9"/>
    <n v="38.799999999999997"/>
    <n v="38.4"/>
    <n v="38.799999999999997"/>
    <n v="98"/>
    <n v="19"/>
    <n v="3"/>
    <n v="-80"/>
    <n v="34"/>
    <n v="0"/>
    <n v="0"/>
    <n v="0"/>
    <n v="0"/>
    <n v="0"/>
    <n v="3.7386999999999997E-2"/>
    <n v="7.2009999999999999E-3"/>
    <n v="1.1639999999999999E-3"/>
    <n v="-3.0720000000000001E-2"/>
    <n v="1.3191999999999999E-2"/>
  </r>
  <r>
    <s v="4545"/>
    <s v="銘鈺"/>
    <x v="17"/>
    <n v="29.6"/>
    <n v="30.1"/>
    <n v="30.1"/>
    <n v="29.65"/>
    <n v="29.7"/>
    <n v="0"/>
    <n v="1"/>
    <n v="-4"/>
    <n v="0"/>
    <n v="-2"/>
    <n v="0"/>
    <n v="0"/>
    <n v="0"/>
    <n v="0"/>
    <n v="0"/>
    <n v="0"/>
    <n v="3.01E-4"/>
    <n v="-1.204E-3"/>
    <n v="0"/>
    <n v="-5.9400000000000002E-4"/>
  </r>
  <r>
    <s v="4549"/>
    <s v="桓達"/>
    <x v="13"/>
    <n v="86.6"/>
    <n v="86.8"/>
    <n v="86.8"/>
    <n v="88.1"/>
    <n v="86.5"/>
    <n v="-0.61"/>
    <n v="1"/>
    <n v="-9.6240000000000006"/>
    <n v="-10"/>
    <n v="-33"/>
    <n v="0"/>
    <n v="0"/>
    <n v="0"/>
    <n v="0"/>
    <n v="0"/>
    <n v="-5.2825999999999991E-4"/>
    <n v="8.6799999999999996E-4"/>
    <n v="-8.3536319999999997E-3"/>
    <n v="-8.8100000000000001E-3"/>
    <n v="-2.8545000000000001E-2"/>
  </r>
  <r>
    <s v="4550"/>
    <s v="長佳"/>
    <x v="13"/>
    <n v="32.25"/>
    <n v="32.049999999999997"/>
    <n v="33.25"/>
    <n v="33.35"/>
    <n v="32.299999999999997"/>
    <n v="9"/>
    <n v="3"/>
    <n v="-7"/>
    <n v="-1"/>
    <n v="14"/>
    <n v="0"/>
    <n v="0"/>
    <n v="0"/>
    <n v="0"/>
    <n v="0"/>
    <n v="2.9025000000000001E-3"/>
    <n v="9.614999999999999E-4"/>
    <n v="-2.3275000000000001E-3"/>
    <n v="-3.3350000000000003E-4"/>
    <n v="4.5219999999999991E-3"/>
  </r>
  <r>
    <s v="4551"/>
    <s v="智伸科"/>
    <x v="7"/>
    <n v="122"/>
    <n v="124"/>
    <n v="131.5"/>
    <n v="132"/>
    <n v="129"/>
    <n v="11"/>
    <n v="49"/>
    <n v="-21"/>
    <n v="22"/>
    <n v="-101"/>
    <n v="0"/>
    <n v="50"/>
    <n v="30"/>
    <n v="0"/>
    <n v="0"/>
    <n v="1.342E-2"/>
    <n v="6.0760000000000002E-2"/>
    <n v="-2.7615000000000001E-2"/>
    <n v="2.904E-2"/>
    <n v="-0.13028999999999999"/>
  </r>
  <r>
    <s v="4552"/>
    <s v="力達-KY"/>
    <x v="13"/>
    <n v="35.450000000000003"/>
    <n v="35.700000000000003"/>
    <n v="36.200000000000003"/>
    <n v="35.65"/>
    <n v="32.1"/>
    <n v="107"/>
    <n v="-4"/>
    <n v="14"/>
    <n v="-235"/>
    <n v="-613"/>
    <n v="0"/>
    <n v="0"/>
    <n v="0"/>
    <n v="0"/>
    <n v="0"/>
    <n v="3.79315E-2"/>
    <n v="-1.428E-3"/>
    <n v="5.0680000000000005E-3"/>
    <n v="-8.3777500000000005E-2"/>
    <n v="-0.196773"/>
  </r>
  <r>
    <s v="4554"/>
    <s v="橙的"/>
    <x v="7"/>
    <n v="26.9"/>
    <n v="26.75"/>
    <n v="26.95"/>
    <n v="26.8"/>
    <n v="26.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8"/>
    <n v="56.8"/>
    <n v="56.8"/>
    <n v="55.2"/>
    <n v="56.2"/>
    <n v="1"/>
    <n v="-3"/>
    <n v="-1"/>
    <n v="-1"/>
    <n v="2"/>
    <n v="0"/>
    <n v="0"/>
    <n v="0"/>
    <n v="0"/>
    <n v="0"/>
    <n v="5.6799999999999993E-4"/>
    <n v="-1.7039999999999998E-3"/>
    <n v="-5.6799999999999993E-4"/>
    <n v="-5.5200000000000008E-4"/>
    <n v="1.124E-3"/>
  </r>
  <r>
    <s v="4556"/>
    <s v="旭然"/>
    <x v="2"/>
    <n v="29.4"/>
    <n v="29.4"/>
    <n v="29.8"/>
    <n v="29.7"/>
    <n v="29.6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0"/>
    <n v="110"/>
    <n v="105"/>
    <n v="106"/>
    <n v="6"/>
    <n v="0"/>
    <n v="14"/>
    <n v="-66"/>
    <n v="-8"/>
    <n v="0"/>
    <n v="0"/>
    <n v="0"/>
    <n v="0"/>
    <n v="0"/>
    <n v="6.6299999999999996E-3"/>
    <n v="0"/>
    <n v="1.54E-2"/>
    <n v="-6.93E-2"/>
    <n v="-8.4799999999999997E-3"/>
  </r>
  <r>
    <s v="4560"/>
    <s v="強信-KY"/>
    <x v="13"/>
    <n v="35"/>
    <n v="35"/>
    <n v="35.15"/>
    <n v="35.049999999999997"/>
    <n v="35.15"/>
    <n v="5"/>
    <n v="5"/>
    <n v="6"/>
    <n v="-7"/>
    <n v="9"/>
    <n v="0"/>
    <n v="0"/>
    <n v="0"/>
    <n v="0"/>
    <n v="0"/>
    <n v="1.75E-3"/>
    <n v="1.75E-3"/>
    <n v="2.1089999999999998E-3"/>
    <n v="-2.4534999999999995E-3"/>
    <n v="3.1634999999999996E-3"/>
  </r>
  <r>
    <s v="4561"/>
    <s v="健椿"/>
    <x v="13"/>
    <n v="29.4"/>
    <n v="28.85"/>
    <n v="28.8"/>
    <n v="28.65"/>
    <n v="29.25"/>
    <n v="24"/>
    <n v="-2"/>
    <n v="-17"/>
    <n v="16"/>
    <n v="67"/>
    <n v="0"/>
    <n v="0"/>
    <n v="0"/>
    <n v="0"/>
    <n v="0"/>
    <n v="7.0559999999999989E-3"/>
    <n v="-5.7700000000000004E-4"/>
    <n v="-4.8960000000000002E-3"/>
    <n v="4.5839999999999995E-3"/>
    <n v="1.95975E-2"/>
  </r>
  <r>
    <s v="4562"/>
    <s v="穎漢"/>
    <x v="7"/>
    <n v="15.5"/>
    <n v="15.5"/>
    <n v="15.65"/>
    <n v="15.6"/>
    <n v="15.35"/>
    <n v="6"/>
    <n v="0"/>
    <n v="-2"/>
    <n v="-1"/>
    <n v="-3"/>
    <n v="0"/>
    <n v="0"/>
    <n v="0"/>
    <n v="0"/>
    <n v="0"/>
    <n v="9.3000000000000005E-4"/>
    <n v="0"/>
    <n v="-3.1300000000000002E-4"/>
    <n v="-1.56E-4"/>
    <n v="-4.6049999999999997E-4"/>
  </r>
  <r>
    <s v="4563"/>
    <s v="百德"/>
    <x v="13"/>
    <n v="45.25"/>
    <n v="46.4"/>
    <n v="45.95"/>
    <n v="45.85"/>
    <n v="45.4"/>
    <n v="60"/>
    <n v="81"/>
    <n v="-96"/>
    <n v="-6"/>
    <n v="25"/>
    <n v="0"/>
    <n v="0"/>
    <n v="0"/>
    <n v="0"/>
    <n v="0"/>
    <n v="2.7150000000000001E-2"/>
    <n v="3.7583999999999999E-2"/>
    <n v="-4.4112000000000005E-2"/>
    <n v="-2.7510000000000004E-3"/>
    <n v="1.1350000000000001E-2"/>
  </r>
  <r>
    <s v="4564"/>
    <s v="元翎"/>
    <x v="2"/>
    <n v="24.45"/>
    <n v="24.2"/>
    <n v="24.2"/>
    <n v="24.15"/>
    <n v="23.75"/>
    <n v="49"/>
    <n v="36"/>
    <n v="-38.868000000000002"/>
    <n v="33"/>
    <n v="-52"/>
    <n v="0"/>
    <n v="0"/>
    <n v="0"/>
    <n v="0"/>
    <n v="0"/>
    <n v="1.19805E-2"/>
    <n v="8.7119999999999993E-3"/>
    <n v="-9.4060559999999994E-3"/>
    <n v="7.9694999999999992E-3"/>
    <n v="-1.235E-2"/>
  </r>
  <r>
    <s v="4566"/>
    <s v="時碩工業"/>
    <x v="7"/>
    <n v="51.1"/>
    <n v="50.6"/>
    <n v="51.1"/>
    <n v="51.3"/>
    <n v="51.5"/>
    <n v="50"/>
    <n v="11"/>
    <n v="16"/>
    <n v="24"/>
    <n v="-11"/>
    <n v="0"/>
    <n v="0"/>
    <n v="0"/>
    <n v="0"/>
    <n v="0"/>
    <n v="2.555E-2"/>
    <n v="5.5660000000000006E-3"/>
    <n v="8.176000000000001E-3"/>
    <n v="1.2311999999999998E-2"/>
    <n v="-5.6649999999999999E-3"/>
  </r>
  <r>
    <s v="4568"/>
    <s v="科際精密"/>
    <x v="13"/>
    <n v="53"/>
    <n v="53"/>
    <n v="53.4"/>
    <n v="52.7"/>
    <n v="52.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7"/>
    <n v="70.900000000000006"/>
    <n v="70.5"/>
    <n v="70.900000000000006"/>
    <n v="-5.3999999999999999E-2"/>
    <n v="-0.13200000000000001"/>
    <n v="-1"/>
    <n v="2"/>
    <n v="0"/>
    <n v="0"/>
    <n v="0"/>
    <n v="0"/>
    <n v="0"/>
    <n v="0"/>
    <n v="-3.8285999999999999E-5"/>
    <n v="-9.3324000000000017E-5"/>
    <n v="-7.090000000000001E-4"/>
    <n v="1.41E-3"/>
    <n v="0"/>
  </r>
  <r>
    <s v="4572"/>
    <s v="駐龍"/>
    <x v="13"/>
    <n v="154.5"/>
    <n v="152.5"/>
    <n v="155"/>
    <n v="152"/>
    <n v="151.5"/>
    <n v="-2"/>
    <n v="-14"/>
    <n v="-19"/>
    <n v="-75.849999999999994"/>
    <n v="7"/>
    <n v="0"/>
    <n v="0"/>
    <n v="0"/>
    <n v="0"/>
    <n v="-55.920999999999999"/>
    <n v="-3.0899999999999999E-3"/>
    <n v="-2.1350000000000001E-2"/>
    <n v="-2.945E-2"/>
    <n v="-0.11529199999999999"/>
    <n v="1.0605E-2"/>
  </r>
  <r>
    <s v="4576"/>
    <s v="大銀微系統"/>
    <x v="13"/>
    <n v="62.5"/>
    <n v="61.9"/>
    <n v="61.9"/>
    <n v="61.3"/>
    <n v="61"/>
    <n v="8"/>
    <n v="7"/>
    <n v="8"/>
    <n v="22"/>
    <n v="4"/>
    <n v="0"/>
    <n v="0"/>
    <n v="0"/>
    <n v="0"/>
    <n v="0"/>
    <n v="5.0000000000000001E-3"/>
    <n v="4.333E-3"/>
    <n v="4.9519999999999998E-3"/>
    <n v="1.3486E-2"/>
    <n v="2.4399999999999999E-3"/>
  </r>
  <r>
    <s v="4580"/>
    <s v="捷流閥業"/>
    <x v="13"/>
    <n v="90.9"/>
    <n v="90.8"/>
    <n v="90.9"/>
    <n v="90.9"/>
    <n v="92.1"/>
    <n v="-1"/>
    <n v="-1"/>
    <n v="1"/>
    <n v="-1"/>
    <n v="6"/>
    <n v="0"/>
    <n v="0"/>
    <n v="0"/>
    <n v="0"/>
    <n v="0"/>
    <n v="-9.0900000000000009E-4"/>
    <n v="-9.0799999999999995E-4"/>
    <n v="9.0900000000000009E-4"/>
    <n v="-9.0900000000000009E-4"/>
    <n v="5.5259999999999988E-3"/>
  </r>
  <r>
    <s v="4581"/>
    <s v="光隆精密-KY"/>
    <x v="7"/>
    <n v="71.7"/>
    <n v="71.8"/>
    <n v="73.400000000000006"/>
    <n v="69.2"/>
    <n v="68.5"/>
    <n v="-18"/>
    <n v="4"/>
    <n v="72"/>
    <n v="-502"/>
    <n v="-112"/>
    <n v="0"/>
    <n v="0"/>
    <n v="0"/>
    <n v="0"/>
    <n v="0"/>
    <n v="-1.2906000000000001E-2"/>
    <n v="2.872E-3"/>
    <n v="5.2847999999999999E-2"/>
    <n v="-0.34738400000000003"/>
    <n v="-7.6719999999999997E-2"/>
  </r>
  <r>
    <s v="4609"/>
    <s v="唐鋒"/>
    <x v="13"/>
    <n v="6.51"/>
    <n v="6.38"/>
    <n v="6.54"/>
    <n v="6.4"/>
    <n v="6.2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85"/>
    <n v="12.9"/>
    <n v="12.85"/>
    <n v="12.75"/>
    <n v="0"/>
    <n v="-115"/>
    <n v="-41"/>
    <n v="-13"/>
    <n v="-10"/>
    <n v="0"/>
    <n v="0"/>
    <n v="0"/>
    <n v="0"/>
    <n v="0"/>
    <n v="0"/>
    <n v="-1.4777500000000001E-2"/>
    <n v="-5.2889999999999994E-3"/>
    <n v="-1.6704999999999999E-3"/>
    <n v="-1.2750000000000001E-3"/>
  </r>
  <r>
    <s v="4706"/>
    <s v="大恭"/>
    <x v="22"/>
    <n v="26.85"/>
    <n v="27"/>
    <n v="27.4"/>
    <n v="28.15"/>
    <n v="28.35"/>
    <n v="14"/>
    <n v="12"/>
    <n v="16"/>
    <n v="10"/>
    <n v="13"/>
    <n v="0"/>
    <n v="0"/>
    <n v="0"/>
    <n v="0"/>
    <n v="0"/>
    <n v="3.7590000000000002E-3"/>
    <n v="3.2399999999999998E-3"/>
    <n v="4.3839999999999999E-3"/>
    <n v="2.8149999999999998E-3"/>
    <n v="3.6855E-3"/>
  </r>
  <r>
    <s v="4707"/>
    <s v="磐亞"/>
    <x v="22"/>
    <n v="12.3"/>
    <n v="12.3"/>
    <n v="12.3"/>
    <n v="12.25"/>
    <n v="12.3"/>
    <n v="1"/>
    <n v="-6"/>
    <n v="-26"/>
    <n v="-4"/>
    <n v="-7"/>
    <n v="0"/>
    <n v="0"/>
    <n v="0"/>
    <n v="0"/>
    <n v="0"/>
    <n v="1.2300000000000001E-4"/>
    <n v="-7.3800000000000016E-4"/>
    <n v="-3.1980000000000003E-3"/>
    <n v="-4.8999999999999998E-4"/>
    <n v="-8.6100000000000011E-4"/>
  </r>
  <r>
    <s v="4711"/>
    <s v="永純"/>
    <x v="5"/>
    <n v="15.95"/>
    <n v="15.8"/>
    <n v="15.8"/>
    <n v="15.75"/>
    <n v="15.9"/>
    <n v="-1"/>
    <n v="-1"/>
    <n v="-1"/>
    <n v="-1"/>
    <n v="0"/>
    <n v="0"/>
    <n v="0"/>
    <n v="0"/>
    <n v="0"/>
    <n v="0"/>
    <n v="-1.595E-4"/>
    <n v="-1.5800000000000002E-4"/>
    <n v="-1.5800000000000002E-4"/>
    <n v="-1.5750000000000001E-4"/>
    <n v="0"/>
  </r>
  <r>
    <s v="4712"/>
    <s v="南璋"/>
    <x v="1"/>
    <n v="3.5"/>
    <n v="3.35"/>
    <n v="3.37"/>
    <n v="3.1"/>
    <n v="3.1"/>
    <n v="0"/>
    <n v="0"/>
    <n v="0"/>
    <n v="0.3"/>
    <n v="0"/>
    <n v="0"/>
    <n v="0"/>
    <n v="0"/>
    <n v="0"/>
    <n v="0"/>
    <n v="0"/>
    <n v="0"/>
    <n v="0"/>
    <n v="9.299999999999999E-6"/>
    <n v="0"/>
  </r>
  <r>
    <s v="4714"/>
    <s v="永捷"/>
    <x v="5"/>
    <n v="13.85"/>
    <n v="13.75"/>
    <n v="13.5"/>
    <n v="13.7"/>
    <n v="13.5"/>
    <n v="195"/>
    <n v="48"/>
    <n v="-244"/>
    <n v="-90"/>
    <n v="-136"/>
    <n v="0"/>
    <n v="0"/>
    <n v="0"/>
    <n v="0"/>
    <n v="0"/>
    <n v="2.70075E-2"/>
    <n v="6.6E-3"/>
    <n v="-3.2939999999999997E-2"/>
    <n v="-1.2330000000000001E-2"/>
    <n v="-1.8360000000000001E-2"/>
  </r>
  <r>
    <s v="4716"/>
    <s v="大立"/>
    <x v="5"/>
    <n v="12.75"/>
    <n v="12.7"/>
    <n v="13"/>
    <n v="12.85"/>
    <n v="12.75"/>
    <n v="-1"/>
    <n v="-1"/>
    <n v="-3"/>
    <n v="-2"/>
    <n v="-4"/>
    <n v="0"/>
    <n v="0"/>
    <n v="0"/>
    <n v="0"/>
    <n v="0"/>
    <n v="-1.2750000000000001E-4"/>
    <n v="-1.27E-4"/>
    <n v="-3.8999999999999999E-4"/>
    <n v="-2.5700000000000001E-4"/>
    <n v="-5.1000000000000004E-4"/>
  </r>
  <r>
    <s v="4720"/>
    <s v="德淵"/>
    <x v="22"/>
    <n v="14.4"/>
    <n v="14.45"/>
    <n v="14.5"/>
    <n v="14.45"/>
    <n v="14.4"/>
    <n v="-4"/>
    <n v="-3"/>
    <n v="-4"/>
    <n v="-8"/>
    <n v="-9"/>
    <n v="0"/>
    <n v="0"/>
    <n v="0"/>
    <n v="0"/>
    <n v="0"/>
    <n v="-5.7600000000000001E-4"/>
    <n v="-4.3349999999999997E-4"/>
    <n v="-5.8E-4"/>
    <n v="-1.1559999999999999E-3"/>
    <n v="-1.2959999999999998E-3"/>
  </r>
  <r>
    <s v="4721"/>
    <s v="美琪瑪"/>
    <x v="22"/>
    <n v="79.599999999999994"/>
    <n v="79.5"/>
    <n v="79.900000000000006"/>
    <n v="79.900000000000006"/>
    <n v="80.2"/>
    <n v="47"/>
    <n v="-4"/>
    <n v="49"/>
    <n v="15"/>
    <n v="-1"/>
    <n v="0"/>
    <n v="0"/>
    <n v="0"/>
    <n v="0"/>
    <n v="0"/>
    <n v="3.7412000000000001E-2"/>
    <n v="-3.1800000000000001E-3"/>
    <n v="3.9151000000000005E-2"/>
    <n v="1.1985000000000001E-2"/>
    <n v="-8.0199999999999998E-4"/>
  </r>
  <r>
    <s v="4722"/>
    <s v="國精化"/>
    <x v="5"/>
    <n v="33.75"/>
    <n v="33.950000000000003"/>
    <n v="33.9"/>
    <n v="33.9"/>
    <n v="34.1"/>
    <n v="0"/>
    <n v="-1"/>
    <n v="0"/>
    <n v="-3"/>
    <n v="4"/>
    <n v="0"/>
    <n v="0"/>
    <n v="0"/>
    <n v="0"/>
    <n v="0"/>
    <n v="0"/>
    <n v="-3.3950000000000001E-4"/>
    <n v="0"/>
    <n v="-1.0169999999999999E-3"/>
    <n v="1.364E-3"/>
  </r>
  <r>
    <s v="4726"/>
    <s v="永昕"/>
    <x v="15"/>
    <n v="35.75"/>
    <n v="35.9"/>
    <n v="36.049999999999997"/>
    <n v="35.799999999999997"/>
    <n v="35.6"/>
    <n v="105"/>
    <n v="3"/>
    <n v="35"/>
    <n v="-44"/>
    <n v="-78"/>
    <n v="0"/>
    <n v="0"/>
    <n v="0"/>
    <n v="0"/>
    <n v="0"/>
    <n v="3.7537500000000001E-2"/>
    <n v="1.0769999999999998E-3"/>
    <n v="1.26175E-2"/>
    <n v="-1.5751999999999999E-2"/>
    <n v="-2.7768000000000001E-2"/>
  </r>
  <r>
    <s v="4728"/>
    <s v="雙美"/>
    <x v="15"/>
    <n v="190"/>
    <n v="191.5"/>
    <n v="193"/>
    <n v="197.5"/>
    <n v="194.5"/>
    <n v="0"/>
    <n v="3"/>
    <n v="5"/>
    <n v="8"/>
    <n v="1"/>
    <n v="0"/>
    <n v="0"/>
    <n v="0"/>
    <n v="0"/>
    <n v="0"/>
    <n v="0"/>
    <n v="5.7450000000000001E-3"/>
    <n v="9.6500000000000006E-3"/>
    <n v="1.5800000000000002E-2"/>
    <n v="1.9449999999999999E-3"/>
  </r>
  <r>
    <s v="4729"/>
    <s v="熒茂"/>
    <x v="66"/>
    <n v="15.6"/>
    <n v="15.85"/>
    <n v="15.7"/>
    <n v="15.25"/>
    <n v="15.25"/>
    <n v="0"/>
    <n v="-5.2809999999999997"/>
    <n v="-3"/>
    <n v="-2"/>
    <n v="-1"/>
    <n v="0"/>
    <n v="0"/>
    <n v="0"/>
    <n v="0"/>
    <n v="0"/>
    <n v="0"/>
    <n v="-8.3703849999999986E-4"/>
    <n v="-4.7099999999999996E-4"/>
    <n v="-3.0499999999999999E-4"/>
    <n v="-1.5249999999999999E-4"/>
  </r>
  <r>
    <s v="4735"/>
    <s v="豪展"/>
    <x v="15"/>
    <n v="35.75"/>
    <n v="35.700000000000003"/>
    <n v="35.049999999999997"/>
    <n v="35.35"/>
    <n v="35.6"/>
    <n v="-3"/>
    <n v="1"/>
    <n v="0"/>
    <n v="11"/>
    <n v="-3"/>
    <n v="0"/>
    <n v="0"/>
    <n v="0"/>
    <n v="0"/>
    <n v="0"/>
    <n v="-1.0725000000000001E-3"/>
    <n v="3.57E-4"/>
    <n v="0"/>
    <n v="3.8885E-3"/>
    <n v="-1.0680000000000002E-3"/>
  </r>
  <r>
    <s v="4736"/>
    <s v="泰博"/>
    <x v="15"/>
    <n v="144"/>
    <n v="143.5"/>
    <n v="147.5"/>
    <n v="146"/>
    <n v="143"/>
    <n v="62"/>
    <n v="3.4"/>
    <n v="147.1"/>
    <n v="-57"/>
    <n v="-58.3"/>
    <n v="0"/>
    <n v="0"/>
    <n v="0"/>
    <n v="0"/>
    <n v="0"/>
    <n v="8.9279999999999998E-2"/>
    <n v="4.8789999999999997E-3"/>
    <n v="0.21697250000000001"/>
    <n v="-8.3220000000000002E-2"/>
    <n v="-8.3368999999999999E-2"/>
  </r>
  <r>
    <s v="4737"/>
    <s v="華廣"/>
    <x v="15"/>
    <n v="80.8"/>
    <n v="79.900000000000006"/>
    <n v="80"/>
    <n v="79.599999999999994"/>
    <n v="78.5"/>
    <n v="19"/>
    <n v="2"/>
    <n v="2"/>
    <n v="-1"/>
    <n v="-1"/>
    <n v="0"/>
    <n v="0"/>
    <n v="0"/>
    <n v="0"/>
    <n v="0"/>
    <n v="1.5352000000000001E-2"/>
    <n v="1.598E-3"/>
    <n v="1.6000000000000001E-3"/>
    <n v="-7.9599999999999994E-4"/>
    <n v="-7.85E-4"/>
  </r>
  <r>
    <s v="4739"/>
    <s v="康普"/>
    <x v="22"/>
    <n v="77.5"/>
    <n v="77.900000000000006"/>
    <n v="77.3"/>
    <n v="76.599999999999994"/>
    <n v="75.2"/>
    <n v="-4"/>
    <n v="142"/>
    <n v="12"/>
    <n v="60"/>
    <n v="-98"/>
    <n v="0"/>
    <n v="0"/>
    <n v="0"/>
    <n v="0"/>
    <n v="0"/>
    <n v="-3.0999999999999999E-3"/>
    <n v="0.11061800000000001"/>
    <n v="9.2759999999999995E-3"/>
    <n v="4.5960000000000001E-2"/>
    <n v="-7.3695999999999998E-2"/>
  </r>
  <r>
    <s v="4741"/>
    <s v="泓瀚"/>
    <x v="22"/>
    <n v="34.799999999999997"/>
    <n v="34.549999999999997"/>
    <n v="34.6"/>
    <n v="34.450000000000003"/>
    <n v="35"/>
    <n v="-1"/>
    <n v="-7"/>
    <n v="-3"/>
    <n v="-2"/>
    <n v="-2"/>
    <n v="0"/>
    <n v="0"/>
    <n v="0"/>
    <n v="0"/>
    <n v="0"/>
    <n v="-3.4799999999999995E-4"/>
    <n v="-2.4184999999999996E-3"/>
    <n v="-1.0380000000000001E-3"/>
    <n v="-6.8900000000000005E-4"/>
    <n v="-6.9999999999999999E-4"/>
  </r>
  <r>
    <s v="4743"/>
    <s v="合一"/>
    <x v="15"/>
    <n v="198"/>
    <n v="217.5"/>
    <n v="226.5"/>
    <n v="230.5"/>
    <n v="220.5"/>
    <n v="510.89800000000002"/>
    <n v="-674.78700000000003"/>
    <n v="1640"/>
    <n v="-481.33800000000002"/>
    <n v="843.95500000000004"/>
    <n v="0"/>
    <n v="781"/>
    <n v="276"/>
    <n v="0"/>
    <n v="108"/>
    <n v="1.0115780400000001"/>
    <n v="-1.4676617250000001"/>
    <n v="3.7145999999999999"/>
    <n v="-1.10948409"/>
    <n v="1.8609207750000001"/>
  </r>
  <r>
    <s v="4744"/>
    <s v="皇將"/>
    <x v="15"/>
    <n v="30.3"/>
    <n v="31.2"/>
    <n v="30.6"/>
    <n v="30.85"/>
    <n v="32.200000000000003"/>
    <n v="138"/>
    <n v="39"/>
    <n v="-63"/>
    <n v="-103"/>
    <n v="-166"/>
    <n v="0"/>
    <n v="0"/>
    <n v="0"/>
    <n v="0"/>
    <n v="0"/>
    <n v="4.1814000000000004E-2"/>
    <n v="1.2168E-2"/>
    <n v="-1.9278000000000003E-2"/>
    <n v="-3.1775500000000005E-2"/>
    <n v="-5.3452000000000006E-2"/>
  </r>
  <r>
    <s v="4745"/>
    <s v="合富-KY"/>
    <x v="15"/>
    <n v="24.4"/>
    <n v="24.5"/>
    <n v="24.65"/>
    <n v="24.45"/>
    <n v="24.45"/>
    <n v="1"/>
    <n v="4"/>
    <n v="-1"/>
    <n v="-1"/>
    <n v="0"/>
    <n v="0"/>
    <n v="0"/>
    <n v="0"/>
    <n v="0"/>
    <n v="0"/>
    <n v="2.4399999999999999E-4"/>
    <n v="9.7999999999999997E-4"/>
    <n v="-2.4649999999999997E-4"/>
    <n v="-2.4449999999999998E-4"/>
    <n v="0"/>
  </r>
  <r>
    <s v="4746"/>
    <s v="台耀"/>
    <x v="15"/>
    <n v="87.3"/>
    <n v="85.8"/>
    <n v="86.4"/>
    <n v="86.6"/>
    <n v="86"/>
    <n v="230"/>
    <n v="-390"/>
    <n v="245"/>
    <n v="-281"/>
    <n v="-547"/>
    <n v="0"/>
    <n v="0"/>
    <n v="0"/>
    <n v="0"/>
    <n v="0"/>
    <n v="0.20079"/>
    <n v="-0.33461999999999997"/>
    <n v="0.21168000000000001"/>
    <n v="-0.24334599999999998"/>
    <n v="-0.47042"/>
  </r>
  <r>
    <s v="4747"/>
    <s v="強生"/>
    <x v="15"/>
    <n v="92.5"/>
    <n v="93.7"/>
    <n v="93.2"/>
    <n v="90.4"/>
    <n v="90.4"/>
    <n v="125"/>
    <n v="49"/>
    <n v="11"/>
    <n v="-62"/>
    <n v="-46"/>
    <n v="0"/>
    <n v="0"/>
    <n v="0"/>
    <n v="0"/>
    <n v="0"/>
    <n v="0.11562500000000001"/>
    <n v="4.5913000000000002E-2"/>
    <n v="1.0252000000000001E-2"/>
    <n v="-5.6048000000000001E-2"/>
    <n v="-4.1584000000000003E-2"/>
  </r>
  <r>
    <s v="4754"/>
    <s v="國碳科"/>
    <x v="22"/>
    <n v="43.3"/>
    <n v="43.3"/>
    <n v="43.25"/>
    <n v="42.75"/>
    <n v="42.85"/>
    <n v="-1"/>
    <n v="-1"/>
    <n v="-2"/>
    <n v="-3"/>
    <n v="3"/>
    <n v="0"/>
    <n v="0"/>
    <n v="0"/>
    <n v="0"/>
    <n v="0"/>
    <n v="-4.3299999999999995E-4"/>
    <n v="-4.3299999999999995E-4"/>
    <n v="-8.6499999999999999E-4"/>
    <n v="-1.2825E-3"/>
    <n v="1.2855000000000002E-3"/>
  </r>
  <r>
    <s v="4755"/>
    <s v="三福化"/>
    <x v="22"/>
    <n v="127.5"/>
    <n v="128"/>
    <n v="126.5"/>
    <n v="124"/>
    <n v="122.5"/>
    <n v="35"/>
    <n v="9"/>
    <n v="11"/>
    <n v="23"/>
    <n v="77"/>
    <n v="0"/>
    <n v="0"/>
    <n v="-32"/>
    <n v="0"/>
    <n v="0"/>
    <n v="4.4624999999999998E-2"/>
    <n v="1.1520000000000001E-2"/>
    <n v="1.3915E-2"/>
    <n v="2.852E-2"/>
    <n v="9.4325000000000006E-2"/>
  </r>
  <r>
    <s v="4760"/>
    <s v="勤凱"/>
    <x v="35"/>
    <n v="68.099999999999994"/>
    <n v="68"/>
    <n v="66.599999999999994"/>
    <n v="67"/>
    <n v="66.8"/>
    <n v="-5"/>
    <n v="-2"/>
    <n v="4"/>
    <n v="1"/>
    <n v="-1"/>
    <n v="0"/>
    <n v="0"/>
    <n v="0"/>
    <n v="0"/>
    <n v="0"/>
    <n v="-3.405E-3"/>
    <n v="-1.3600000000000001E-3"/>
    <n v="2.6639999999999997E-3"/>
    <n v="6.7000000000000002E-4"/>
    <n v="-6.6799999999999997E-4"/>
  </r>
  <r>
    <s v="4763"/>
    <s v="材料-KY"/>
    <x v="22"/>
    <n v="1010"/>
    <n v="1040"/>
    <n v="1045"/>
    <n v="1030"/>
    <n v="982"/>
    <n v="-295.98700000000002"/>
    <n v="-141.30500000000001"/>
    <n v="-640.07899999999995"/>
    <n v="131.375"/>
    <n v="-95.236000000000004"/>
    <n v="30.369"/>
    <n v="101.369"/>
    <n v="2"/>
    <n v="-158.87100000000001"/>
    <n v="-0.114"/>
    <n v="-2.9894686999999998"/>
    <n v="-1.4695720000000001"/>
    <n v="-6.6888255499999998"/>
    <n v="1.3531625"/>
    <n v="-0.93521752000000002"/>
  </r>
  <r>
    <s v="4764"/>
    <s v="雙鍵"/>
    <x v="22"/>
    <n v="41"/>
    <n v="40.9"/>
    <n v="40.65"/>
    <n v="40.35"/>
    <n v="41.9"/>
    <n v="0"/>
    <n v="0"/>
    <n v="3"/>
    <n v="1"/>
    <n v="0"/>
    <n v="0"/>
    <n v="0"/>
    <n v="0"/>
    <n v="0"/>
    <n v="0"/>
    <n v="0"/>
    <n v="0"/>
    <n v="1.2194999999999999E-3"/>
    <n v="4.035E-4"/>
    <n v="0"/>
  </r>
  <r>
    <s v="4766"/>
    <s v="南寶"/>
    <x v="22"/>
    <n v="224"/>
    <n v="219.5"/>
    <n v="220"/>
    <n v="224.5"/>
    <n v="246.5"/>
    <n v="-13"/>
    <n v="0"/>
    <n v="29"/>
    <n v="118"/>
    <n v="352.1"/>
    <n v="-35"/>
    <n v="0"/>
    <n v="1"/>
    <n v="0"/>
    <n v="0"/>
    <n v="-2.912E-2"/>
    <n v="0"/>
    <n v="6.3799999999999996E-2"/>
    <n v="0.26490999999999998"/>
    <n v="0.86792650000000005"/>
  </r>
  <r>
    <s v="4767"/>
    <s v="誠泰科技"/>
    <x v="22"/>
    <n v="28.35"/>
    <n v="28.35"/>
    <n v="28.35"/>
    <n v="28.15"/>
    <n v="27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600000000000003"/>
    <n v="4.8099999999999996"/>
    <n v="4.87"/>
    <n v="4.78"/>
    <n v="4.7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5"/>
    <n v="10.45"/>
    <n v="11.45"/>
    <n v="12.55"/>
    <n v="12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25"/>
    <n v="16.399999999999999"/>
    <n v="16.350000000000001"/>
    <n v="16.25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6"/>
    <n v="14.6"/>
    <n v="14.6"/>
    <n v="14.6"/>
    <n v="14.8"/>
    <n v="-1"/>
    <n v="-1"/>
    <n v="0"/>
    <n v="-2"/>
    <n v="-3"/>
    <n v="0"/>
    <n v="0"/>
    <n v="0"/>
    <n v="0"/>
    <n v="0"/>
    <n v="-1.46E-4"/>
    <n v="-1.46E-4"/>
    <n v="0"/>
    <n v="-2.92E-4"/>
    <n v="-4.4400000000000006E-4"/>
  </r>
  <r>
    <s v="4904"/>
    <s v="遠傳"/>
    <x v="54"/>
    <n v="77.8"/>
    <n v="78.099999999999994"/>
    <n v="78.3"/>
    <n v="78.7"/>
    <n v="78.5"/>
    <n v="805.23400000000004"/>
    <n v="511.75"/>
    <n v="1103.1089999999999"/>
    <n v="700.72699999999998"/>
    <n v="257.00400000000002"/>
    <n v="731"/>
    <n v="182"/>
    <n v="3"/>
    <n v="691"/>
    <n v="261"/>
    <n v="0.626472052"/>
    <n v="0.39967674999999997"/>
    <n v="0.86373434699999996"/>
    <n v="0.55147214899999997"/>
    <n v="0.20174814000000002"/>
  </r>
  <r>
    <s v="4905"/>
    <s v="台聯電"/>
    <x v="33"/>
    <n v="72.2"/>
    <n v="73.2"/>
    <n v="73.2"/>
    <n v="71.599999999999994"/>
    <n v="72.099999999999994"/>
    <n v="-1"/>
    <n v="0"/>
    <n v="0"/>
    <n v="0"/>
    <n v="-1"/>
    <n v="0"/>
    <n v="0"/>
    <n v="0"/>
    <n v="0"/>
    <n v="0"/>
    <n v="-7.2199999999999999E-4"/>
    <n v="0"/>
    <n v="0"/>
    <n v="0"/>
    <n v="-7.2099999999999996E-4"/>
  </r>
  <r>
    <s v="4906"/>
    <s v="正文"/>
    <x v="38"/>
    <n v="33.9"/>
    <n v="33.450000000000003"/>
    <n v="33.299999999999997"/>
    <n v="32.9"/>
    <n v="32.700000000000003"/>
    <n v="-1469"/>
    <n v="-977.85799999999995"/>
    <n v="384"/>
    <n v="-3086.9749999999999"/>
    <n v="-708"/>
    <n v="-6.1779999999999999"/>
    <n v="-41.786999999999999"/>
    <n v="-8.3559999999999999"/>
    <n v="-37.601999999999997"/>
    <n v="0.94"/>
    <n v="-0.49799099999999996"/>
    <n v="-0.32709350100000001"/>
    <n v="0.12787199999999999"/>
    <n v="-1.015614775"/>
    <n v="-0.23151600000000003"/>
  </r>
  <r>
    <s v="4907"/>
    <s v="富宇"/>
    <x v="6"/>
    <n v="36.5"/>
    <n v="35.700000000000003"/>
    <n v="35.450000000000003"/>
    <n v="35.549999999999997"/>
    <n v="35.549999999999997"/>
    <n v="0"/>
    <n v="0"/>
    <n v="1"/>
    <n v="6"/>
    <n v="0"/>
    <n v="0"/>
    <n v="0"/>
    <n v="0"/>
    <n v="0"/>
    <n v="0"/>
    <n v="0"/>
    <n v="0"/>
    <n v="3.5450000000000005E-4"/>
    <n v="2.1329999999999999E-3"/>
    <n v="0"/>
  </r>
  <r>
    <s v="4908"/>
    <s v="前鼎"/>
    <x v="33"/>
    <n v="97.6"/>
    <n v="97.2"/>
    <n v="95"/>
    <n v="93.8"/>
    <n v="89.7"/>
    <n v="379"/>
    <n v="-730"/>
    <n v="-748"/>
    <n v="251"/>
    <n v="-260"/>
    <n v="0"/>
    <n v="0"/>
    <n v="0"/>
    <n v="0"/>
    <n v="0"/>
    <n v="0.36990400000000001"/>
    <n v="-0.70955999999999997"/>
    <n v="-0.71060000000000001"/>
    <n v="0.23543799999999998"/>
    <n v="-0.23322000000000001"/>
  </r>
  <r>
    <s v="4909"/>
    <s v="新復興"/>
    <x v="32"/>
    <n v="23.4"/>
    <n v="23.4"/>
    <n v="23.15"/>
    <n v="22.8"/>
    <n v="23.1"/>
    <n v="-7"/>
    <n v="-167"/>
    <n v="-18"/>
    <n v="5"/>
    <n v="66"/>
    <n v="0"/>
    <n v="0"/>
    <n v="0"/>
    <n v="0"/>
    <n v="0"/>
    <n v="-1.6379999999999999E-3"/>
    <n v="-3.9077999999999995E-2"/>
    <n v="-4.1669999999999997E-3"/>
    <n v="1.14E-3"/>
    <n v="1.5246000000000001E-2"/>
  </r>
  <r>
    <s v="4911"/>
    <s v="德英"/>
    <x v="15"/>
    <n v="56.4"/>
    <n v="57.2"/>
    <n v="57.4"/>
    <n v="56.9"/>
    <n v="59"/>
    <n v="1"/>
    <n v="9"/>
    <n v="-1"/>
    <n v="-2"/>
    <n v="-1"/>
    <n v="0"/>
    <n v="0"/>
    <n v="0"/>
    <n v="0"/>
    <n v="0"/>
    <n v="5.6399999999999994E-4"/>
    <n v="5.1480000000000007E-3"/>
    <n v="-5.7399999999999997E-4"/>
    <n v="-1.1379999999999999E-3"/>
    <n v="-5.9000000000000003E-4"/>
  </r>
  <r>
    <s v="4912"/>
    <s v="聯德控股-KY"/>
    <x v="13"/>
    <n v="79.900000000000006"/>
    <n v="79.900000000000006"/>
    <n v="79.900000000000006"/>
    <n v="78"/>
    <n v="77"/>
    <n v="1"/>
    <n v="9"/>
    <n v="10"/>
    <n v="15"/>
    <n v="-2"/>
    <n v="0"/>
    <n v="0"/>
    <n v="0"/>
    <n v="0"/>
    <n v="0"/>
    <n v="7.9900000000000001E-4"/>
    <n v="7.1910000000000003E-3"/>
    <n v="7.9900000000000006E-3"/>
    <n v="1.17E-2"/>
    <n v="-1.5399999999999999E-3"/>
  </r>
  <r>
    <s v="4915"/>
    <s v="致伸"/>
    <x v="59"/>
    <n v="64.599999999999994"/>
    <n v="63.4"/>
    <n v="64.3"/>
    <n v="64"/>
    <n v="64.3"/>
    <n v="1299"/>
    <n v="-2601.7399999999998"/>
    <n v="641.96299999999997"/>
    <n v="-1907"/>
    <n v="-118"/>
    <n v="297.03399999999999"/>
    <n v="169.136"/>
    <n v="444.82799999999997"/>
    <n v="899.68399999999997"/>
    <n v="210.05500000000001"/>
    <n v="0.83915399999999996"/>
    <n v="-1.6495031599999999"/>
    <n v="0.41278220899999996"/>
    <n v="-1.22048"/>
    <n v="-7.5873999999999997E-2"/>
  </r>
  <r>
    <s v="4916"/>
    <s v="事欣科"/>
    <x v="50"/>
    <n v="35.450000000000003"/>
    <n v="34.9"/>
    <n v="35.1"/>
    <n v="34.5"/>
    <n v="34.85"/>
    <n v="106"/>
    <n v="-1"/>
    <n v="-14"/>
    <n v="-83"/>
    <n v="54"/>
    <n v="0"/>
    <n v="0"/>
    <n v="0"/>
    <n v="0"/>
    <n v="0"/>
    <n v="3.7576999999999999E-2"/>
    <n v="-3.4899999999999997E-4"/>
    <n v="-4.914E-3"/>
    <n v="-2.8635000000000001E-2"/>
    <n v="1.8819000000000002E-2"/>
  </r>
  <r>
    <s v="4919"/>
    <s v="新唐"/>
    <x v="47"/>
    <n v="128.5"/>
    <n v="130.5"/>
    <n v="131"/>
    <n v="129.5"/>
    <n v="131"/>
    <n v="69"/>
    <n v="1113.404"/>
    <n v="900"/>
    <n v="-304.57799999999997"/>
    <n v="888"/>
    <n v="-3.1619999999999999"/>
    <n v="-294"/>
    <n v="-30"/>
    <n v="20"/>
    <n v="-15"/>
    <n v="8.8664999999999994E-2"/>
    <n v="1.4529922200000001"/>
    <n v="1.179"/>
    <n v="-0.39442850999999995"/>
    <n v="1.1632800000000001"/>
  </r>
  <r>
    <s v="4924"/>
    <s v="欣厚-KY"/>
    <x v="45"/>
    <n v="12.8"/>
    <n v="12.85"/>
    <n v="12.8"/>
    <n v="12.8"/>
    <n v="12.55"/>
    <n v="0"/>
    <n v="0"/>
    <n v="0"/>
    <n v="6"/>
    <n v="0"/>
    <n v="0"/>
    <n v="0"/>
    <n v="0"/>
    <n v="0"/>
    <n v="0"/>
    <n v="0"/>
    <n v="0"/>
    <n v="0"/>
    <n v="7.6800000000000013E-4"/>
    <n v="0"/>
  </r>
  <r>
    <s v="4927"/>
    <s v="泰鼎-KY"/>
    <x v="32"/>
    <n v="49.65"/>
    <n v="48"/>
    <n v="48.05"/>
    <n v="47.15"/>
    <n v="46.55"/>
    <n v="89"/>
    <n v="-145"/>
    <n v="-35"/>
    <n v="-82"/>
    <n v="-149"/>
    <n v="0"/>
    <n v="0"/>
    <n v="0"/>
    <n v="0"/>
    <n v="0"/>
    <n v="4.4188499999999992E-2"/>
    <n v="-6.9599999999999995E-2"/>
    <n v="-1.6817499999999999E-2"/>
    <n v="-3.8662999999999996E-2"/>
    <n v="-6.9359500000000004E-2"/>
  </r>
  <r>
    <s v="4930"/>
    <s v="燦星網"/>
    <x v="13"/>
    <n v="27.3"/>
    <n v="27.45"/>
    <n v="27.6"/>
    <n v="27.25"/>
    <n v="28.5"/>
    <n v="-9"/>
    <n v="-2"/>
    <n v="0"/>
    <n v="-48"/>
    <n v="-62"/>
    <n v="0"/>
    <n v="0"/>
    <n v="0"/>
    <n v="0"/>
    <n v="0"/>
    <n v="-2.457E-3"/>
    <n v="-5.4900000000000001E-4"/>
    <n v="0"/>
    <n v="-1.308E-2"/>
    <n v="-1.7670000000000002E-2"/>
  </r>
  <r>
    <s v="4931"/>
    <s v="新盛力"/>
    <x v="8"/>
    <n v="30.5"/>
    <n v="30.25"/>
    <n v="30.2"/>
    <n v="29.5"/>
    <n v="28.65"/>
    <n v="126"/>
    <n v="-37"/>
    <n v="33"/>
    <n v="-92"/>
    <n v="-187"/>
    <n v="0"/>
    <n v="0"/>
    <n v="0"/>
    <n v="0"/>
    <n v="0"/>
    <n v="3.8429999999999999E-2"/>
    <n v="-1.1192499999999999E-2"/>
    <n v="9.9660000000000009E-3"/>
    <n v="-2.7140000000000001E-2"/>
    <n v="-5.3575500000000005E-2"/>
  </r>
  <r>
    <s v="4933"/>
    <s v="友輝"/>
    <x v="66"/>
    <n v="54.4"/>
    <n v="53.3"/>
    <n v="53.6"/>
    <n v="54.3"/>
    <n v="53.1"/>
    <n v="35"/>
    <n v="-153"/>
    <n v="12"/>
    <n v="-61"/>
    <n v="-42"/>
    <n v="0"/>
    <n v="0"/>
    <n v="0"/>
    <n v="0"/>
    <n v="0"/>
    <n v="1.9040000000000001E-2"/>
    <n v="-8.1548999999999996E-2"/>
    <n v="6.4320000000000002E-3"/>
    <n v="-3.3123E-2"/>
    <n v="-2.2302000000000002E-2"/>
  </r>
  <r>
    <s v="4934"/>
    <s v="太極"/>
    <x v="51"/>
    <n v="28.45"/>
    <n v="28.15"/>
    <n v="28.3"/>
    <n v="26.4"/>
    <n v="26.45"/>
    <n v="-23"/>
    <n v="-132"/>
    <n v="16"/>
    <n v="-166"/>
    <n v="77"/>
    <n v="0"/>
    <n v="0"/>
    <n v="0"/>
    <n v="0"/>
    <n v="0"/>
    <n v="-6.5434999999999998E-3"/>
    <n v="-3.7157999999999997E-2"/>
    <n v="4.5279999999999999E-3"/>
    <n v="-4.3823999999999995E-2"/>
    <n v="2.0366499999999999E-2"/>
  </r>
  <r>
    <s v="4935"/>
    <s v="茂林-KY"/>
    <x v="66"/>
    <n v="48.4"/>
    <n v="48.3"/>
    <n v="48.55"/>
    <n v="48.4"/>
    <n v="48.25"/>
    <n v="0"/>
    <n v="-2"/>
    <n v="5"/>
    <n v="8"/>
    <n v="-17"/>
    <n v="0"/>
    <n v="0"/>
    <n v="0"/>
    <n v="0"/>
    <n v="0"/>
    <n v="0"/>
    <n v="-9.6599999999999995E-4"/>
    <n v="2.4275E-3"/>
    <n v="3.872E-3"/>
    <n v="-8.2024999999999997E-3"/>
  </r>
  <r>
    <s v="4938"/>
    <s v="和碩"/>
    <x v="28"/>
    <n v="77.5"/>
    <n v="78"/>
    <n v="78"/>
    <n v="78"/>
    <n v="78.3"/>
    <n v="2509.674"/>
    <n v="2498.63"/>
    <n v="1694.17"/>
    <n v="2028.884"/>
    <n v="1208"/>
    <n v="-80.983000000000004"/>
    <n v="-26.013000000000002"/>
    <n v="-449.80200000000002"/>
    <n v="82.016000000000005"/>
    <n v="-64.209000000000003"/>
    <n v="1.94499735"/>
    <n v="1.9489314000000002"/>
    <n v="1.3214526000000002"/>
    <n v="1.5825295199999998"/>
    <n v="0.94586399999999993"/>
  </r>
  <r>
    <s v="4939"/>
    <s v="亞電"/>
    <x v="32"/>
    <n v="16.95"/>
    <n v="17.05"/>
    <n v="16.899999999999999"/>
    <n v="16.850000000000001"/>
    <n v="16.850000000000001"/>
    <n v="-1"/>
    <n v="-1"/>
    <n v="-17"/>
    <n v="4"/>
    <n v="-3"/>
    <n v="0"/>
    <n v="0"/>
    <n v="0"/>
    <n v="0"/>
    <n v="0"/>
    <n v="-1.695E-4"/>
    <n v="-1.705E-4"/>
    <n v="-2.8729999999999997E-3"/>
    <n v="6.7400000000000001E-4"/>
    <n v="-5.0550000000000009E-4"/>
  </r>
  <r>
    <s v="4942"/>
    <s v="嘉彰"/>
    <x v="29"/>
    <n v="42.5"/>
    <n v="42.5"/>
    <n v="42.5"/>
    <n v="42.4"/>
    <n v="42.65"/>
    <n v="-201"/>
    <n v="-27"/>
    <n v="7"/>
    <n v="-108"/>
    <n v="43"/>
    <n v="0"/>
    <n v="0"/>
    <n v="0"/>
    <n v="0"/>
    <n v="0"/>
    <n v="-8.5425000000000001E-2"/>
    <n v="-1.1475000000000001E-2"/>
    <n v="2.9750000000000002E-3"/>
    <n v="-4.5791999999999999E-2"/>
    <n v="1.8339500000000002E-2"/>
  </r>
  <r>
    <s v="4943"/>
    <s v="康控-KY"/>
    <x v="18"/>
    <n v="13.2"/>
    <n v="13.15"/>
    <n v="13.25"/>
    <n v="12.8"/>
    <n v="12.2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0.3"/>
    <n v="70.2"/>
    <n v="69.099999999999994"/>
    <n v="66.900000000000006"/>
    <n v="66.400000000000006"/>
    <n v="21"/>
    <n v="8"/>
    <n v="-19"/>
    <n v="-1"/>
    <n v="1"/>
    <n v="0"/>
    <n v="0"/>
    <n v="0"/>
    <n v="0"/>
    <n v="0"/>
    <n v="1.4763E-2"/>
    <n v="5.6160000000000003E-3"/>
    <n v="-1.3128999999999998E-2"/>
    <n v="-6.6900000000000011E-4"/>
    <n v="6.6400000000000009E-4"/>
  </r>
  <r>
    <s v="4946"/>
    <s v="辣椒"/>
    <x v="67"/>
    <n v="28.15"/>
    <n v="28.75"/>
    <n v="28.75"/>
    <m/>
    <m/>
    <n v="10"/>
    <n v="0"/>
    <n v="-2"/>
    <m/>
    <m/>
    <n v="0"/>
    <n v="0"/>
    <n v="0"/>
    <m/>
    <m/>
    <n v="2.8149999999999998E-3"/>
    <n v="0"/>
    <n v="-5.7499999999999999E-4"/>
    <n v="0"/>
    <n v="0"/>
  </r>
  <r>
    <s v="4950"/>
    <s v="牧東"/>
    <x v="65"/>
    <n v="10.050000000000001"/>
    <n v="10"/>
    <n v="9.9"/>
    <n v="9.16"/>
    <n v="9"/>
    <n v="7"/>
    <n v="4"/>
    <n v="10"/>
    <n v="3"/>
    <n v="10"/>
    <n v="0"/>
    <n v="0"/>
    <n v="0"/>
    <n v="0"/>
    <n v="0"/>
    <n v="7.0350000000000013E-4"/>
    <n v="4.0000000000000002E-4"/>
    <n v="9.8999999999999999E-4"/>
    <n v="2.7480000000000001E-4"/>
    <n v="8.9999999999999998E-4"/>
  </r>
  <r>
    <s v="4952"/>
    <s v="凌通"/>
    <x v="47"/>
    <n v="50.7"/>
    <n v="51"/>
    <n v="50.7"/>
    <n v="50.2"/>
    <n v="50"/>
    <n v="25"/>
    <n v="3"/>
    <n v="2"/>
    <n v="0"/>
    <n v="-16"/>
    <n v="0"/>
    <n v="0"/>
    <n v="0"/>
    <n v="0"/>
    <n v="0"/>
    <n v="1.2675000000000001E-2"/>
    <n v="1.5299999999999999E-3"/>
    <n v="1.0140000000000001E-3"/>
    <n v="0"/>
    <n v="-8.0000000000000002E-3"/>
  </r>
  <r>
    <s v="4953"/>
    <s v="緯軟"/>
    <x v="56"/>
    <n v="115.5"/>
    <n v="116.5"/>
    <n v="121.5"/>
    <n v="122"/>
    <n v="121"/>
    <n v="178"/>
    <n v="-52.563000000000002"/>
    <n v="74"/>
    <n v="85"/>
    <n v="-55"/>
    <n v="0"/>
    <n v="0"/>
    <n v="0"/>
    <n v="0"/>
    <n v="0"/>
    <n v="0.20558999999999999"/>
    <n v="-6.1235894999999999E-2"/>
    <n v="8.9910000000000004E-2"/>
    <n v="0.1037"/>
    <n v="-6.6549999999999998E-2"/>
  </r>
  <r>
    <s v="4956"/>
    <s v="光鋐"/>
    <x v="29"/>
    <n v="14.9"/>
    <n v="14.7"/>
    <n v="14.7"/>
    <n v="14.65"/>
    <n v="14.7"/>
    <n v="5"/>
    <n v="15"/>
    <n v="21"/>
    <n v="16"/>
    <n v="3"/>
    <n v="0"/>
    <n v="0"/>
    <n v="0"/>
    <n v="0"/>
    <n v="0"/>
    <n v="7.45E-4"/>
    <n v="2.2049999999999999E-3"/>
    <n v="3.0869999999999999E-3"/>
    <n v="2.3440000000000002E-3"/>
    <n v="4.4099999999999993E-4"/>
  </r>
  <r>
    <s v="4958"/>
    <s v="臻鼎-KY"/>
    <x v="32"/>
    <n v="102.5"/>
    <n v="101.5"/>
    <n v="103"/>
    <n v="103.5"/>
    <n v="102"/>
    <n v="437"/>
    <n v="1029"/>
    <n v="1606.1790000000001"/>
    <n v="884.37199999999996"/>
    <n v="205"/>
    <n v="71.804000000000002"/>
    <n v="110.14700000000001"/>
    <n v="233.03"/>
    <n v="250.63499999999999"/>
    <n v="-127.625"/>
    <n v="0.44792500000000002"/>
    <n v="1.044435"/>
    <n v="1.6543643700000001"/>
    <n v="0.91532501999999993"/>
    <n v="0.20910000000000001"/>
  </r>
  <r>
    <s v="4960"/>
    <s v="誠美材"/>
    <x v="66"/>
    <n v="12.45"/>
    <n v="12.55"/>
    <n v="12.45"/>
    <n v="12.35"/>
    <n v="12.4"/>
    <n v="-945"/>
    <n v="-852"/>
    <n v="-2410"/>
    <n v="-2892"/>
    <n v="-3603"/>
    <n v="0"/>
    <n v="0"/>
    <n v="0"/>
    <n v="0"/>
    <n v="0"/>
    <n v="-0.11765249999999999"/>
    <n v="-0.10692600000000001"/>
    <n v="-0.30004500000000001"/>
    <n v="-0.35716199999999998"/>
    <n v="-0.44677200000000006"/>
  </r>
  <r>
    <s v="4961"/>
    <s v="天鈺"/>
    <x v="47"/>
    <n v="259"/>
    <n v="255"/>
    <n v="254.5"/>
    <n v="251"/>
    <n v="247"/>
    <n v="-813"/>
    <n v="-795.35"/>
    <n v="-419.065"/>
    <n v="-594.76199999999994"/>
    <n v="-64"/>
    <n v="-428.05599999999998"/>
    <n v="-141"/>
    <n v="-3"/>
    <n v="-1"/>
    <n v="-67.3"/>
    <n v="-2.1056699999999999"/>
    <n v="-2.0281425"/>
    <n v="-1.066520425"/>
    <n v="-1.4928526199999999"/>
    <n v="-0.15808"/>
  </r>
  <r>
    <s v="4966"/>
    <s v="譜瑞-KY"/>
    <x v="47"/>
    <n v="1065"/>
    <n v="1095"/>
    <n v="1080"/>
    <n v="1065"/>
    <n v="1045"/>
    <n v="775.77499999999998"/>
    <n v="204.42500000000001"/>
    <n v="124.289"/>
    <n v="-50.618000000000002"/>
    <n v="0.28999999999999998"/>
    <n v="-1"/>
    <n v="14"/>
    <n v="-44"/>
    <n v="-41"/>
    <n v="-12"/>
    <n v="8.2620037499999999"/>
    <n v="2.2384537500000001"/>
    <n v="1.3423212"/>
    <n v="-0.53908170000000011"/>
    <n v="3.0304999999999993E-3"/>
  </r>
  <r>
    <s v="4967"/>
    <s v="十銓"/>
    <x v="41"/>
    <n v="92.2"/>
    <n v="94"/>
    <n v="92.3"/>
    <n v="86.4"/>
    <n v="87.1"/>
    <n v="1857"/>
    <n v="-875"/>
    <n v="675.29100000000005"/>
    <n v="737"/>
    <n v="-1416.99"/>
    <n v="0"/>
    <n v="0"/>
    <n v="0"/>
    <n v="0"/>
    <n v="0"/>
    <n v="1.712154"/>
    <n v="-0.82250000000000001"/>
    <n v="0.62329359300000009"/>
    <n v="0.636768"/>
    <n v="-1.2341982899999999"/>
  </r>
  <r>
    <s v="4968"/>
    <s v="立積"/>
    <x v="47"/>
    <n v="128"/>
    <n v="132"/>
    <n v="135"/>
    <n v="133"/>
    <n v="132"/>
    <n v="-282"/>
    <n v="-152"/>
    <n v="226"/>
    <n v="-322"/>
    <n v="3"/>
    <n v="0"/>
    <n v="0"/>
    <n v="0"/>
    <n v="0"/>
    <n v="0"/>
    <n v="-0.36096"/>
    <n v="-0.20064000000000001"/>
    <n v="0.30509999999999998"/>
    <n v="-0.42825999999999997"/>
    <n v="3.96E-3"/>
  </r>
  <r>
    <s v="4971"/>
    <s v="IET-KY"/>
    <x v="39"/>
    <n v="57.7"/>
    <n v="57.1"/>
    <n v="56.9"/>
    <n v="57.6"/>
    <n v="57.3"/>
    <n v="6"/>
    <n v="-1"/>
    <n v="-8"/>
    <n v="-4"/>
    <n v="4"/>
    <n v="0"/>
    <n v="0"/>
    <n v="0"/>
    <n v="0"/>
    <n v="0"/>
    <n v="3.4620000000000007E-3"/>
    <n v="-5.71E-4"/>
    <n v="-4.5519999999999996E-3"/>
    <n v="-2.3040000000000001E-3"/>
    <n v="2.2919999999999998E-3"/>
  </r>
  <r>
    <s v="4972"/>
    <s v="湯石照明"/>
    <x v="29"/>
    <n v="28"/>
    <n v="27.95"/>
    <n v="27.95"/>
    <n v="27.95"/>
    <n v="27.8"/>
    <n v="0"/>
    <n v="-1"/>
    <n v="-1"/>
    <n v="-1"/>
    <n v="0"/>
    <n v="0"/>
    <n v="0"/>
    <n v="0"/>
    <n v="0"/>
    <n v="0"/>
    <n v="0"/>
    <n v="-2.7950000000000002E-4"/>
    <n v="-2.7950000000000002E-4"/>
    <n v="-2.7950000000000002E-4"/>
    <n v="0"/>
  </r>
  <r>
    <s v="4973"/>
    <s v="廣穎"/>
    <x v="47"/>
    <n v="31.65"/>
    <n v="31.85"/>
    <n v="32"/>
    <n v="32.200000000000003"/>
    <n v="32"/>
    <n v="42"/>
    <n v="302"/>
    <n v="127"/>
    <n v="-60"/>
    <n v="-71"/>
    <n v="0"/>
    <n v="0"/>
    <n v="0"/>
    <n v="0"/>
    <n v="0"/>
    <n v="1.3292999999999999E-2"/>
    <n v="9.6187000000000009E-2"/>
    <n v="4.0640000000000003E-2"/>
    <n v="-1.9320000000000004E-2"/>
    <n v="-2.2720000000000001E-2"/>
  </r>
  <r>
    <s v="4974"/>
    <s v="亞泰"/>
    <x v="31"/>
    <n v="65.8"/>
    <n v="65.599999999999994"/>
    <n v="65.8"/>
    <n v="66"/>
    <n v="65.599999999999994"/>
    <n v="35"/>
    <n v="-8"/>
    <n v="-14"/>
    <n v="-6"/>
    <n v="-27"/>
    <n v="0"/>
    <n v="0"/>
    <n v="0"/>
    <n v="0"/>
    <n v="0"/>
    <n v="2.3029999999999998E-2"/>
    <n v="-5.2479999999999992E-3"/>
    <n v="-9.2119999999999997E-3"/>
    <n v="-3.96E-3"/>
    <n v="-1.7711999999999999E-2"/>
  </r>
  <r>
    <s v="4976"/>
    <s v="佳凌"/>
    <x v="49"/>
    <n v="37.65"/>
    <n v="37.75"/>
    <n v="38"/>
    <n v="37"/>
    <n v="36.15"/>
    <n v="24"/>
    <n v="28"/>
    <n v="81"/>
    <n v="-9"/>
    <n v="38"/>
    <n v="0"/>
    <n v="0"/>
    <n v="0"/>
    <n v="0"/>
    <n v="0"/>
    <n v="9.0359999999999989E-3"/>
    <n v="1.057E-2"/>
    <n v="3.0779999999999998E-2"/>
    <n v="-3.3300000000000001E-3"/>
    <n v="1.3737000000000001E-2"/>
  </r>
  <r>
    <s v="4977"/>
    <s v="眾達-KY"/>
    <x v="38"/>
    <n v="79"/>
    <n v="78.2"/>
    <n v="77.8"/>
    <n v="75.900000000000006"/>
    <n v="75"/>
    <n v="194.44900000000001"/>
    <n v="-70"/>
    <n v="-1"/>
    <n v="-230"/>
    <n v="-286"/>
    <n v="0"/>
    <n v="0"/>
    <n v="0"/>
    <n v="0"/>
    <n v="0"/>
    <n v="0.15361471000000002"/>
    <n v="-5.4739999999999997E-2"/>
    <n v="-7.7799999999999994E-4"/>
    <n v="-0.17457"/>
    <n v="-0.2145"/>
  </r>
  <r>
    <s v="4979"/>
    <s v="華星光"/>
    <x v="33"/>
    <n v="176"/>
    <n v="178"/>
    <n v="185"/>
    <n v="181.5"/>
    <n v="172"/>
    <n v="309"/>
    <n v="506"/>
    <n v="566"/>
    <n v="481.89400000000001"/>
    <n v="-185"/>
    <n v="0"/>
    <n v="0"/>
    <n v="0"/>
    <n v="-154"/>
    <n v="-615"/>
    <n v="0.54383999999999999"/>
    <n v="0.90068000000000004"/>
    <n v="1.0470999999999999"/>
    <n v="0.87463760999999995"/>
    <n v="-0.31819999999999998"/>
  </r>
  <r>
    <s v="4987"/>
    <s v="科誠"/>
    <x v="45"/>
    <n v="58.2"/>
    <n v="58.3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.2"/>
    <n v="26.2"/>
    <n v="26"/>
    <n v="25.5"/>
    <n v="39"/>
    <n v="4"/>
    <n v="9"/>
    <n v="7"/>
    <n v="-2"/>
    <n v="0"/>
    <n v="0"/>
    <n v="0"/>
    <n v="0"/>
    <n v="0"/>
    <n v="1.0179000000000001E-2"/>
    <n v="1.0479999999999999E-3"/>
    <n v="2.3579999999999999E-3"/>
    <n v="1.82E-3"/>
    <n v="-5.1000000000000004E-4"/>
  </r>
  <r>
    <s v="4991"/>
    <s v="環宇-KY"/>
    <x v="40"/>
    <n v="34.25"/>
    <n v="34.15"/>
    <n v="34"/>
    <n v="34.049999999999997"/>
    <n v="34.200000000000003"/>
    <n v="-4.5"/>
    <n v="-1.64"/>
    <n v="1"/>
    <n v="-1"/>
    <n v="2"/>
    <n v="0"/>
    <n v="0"/>
    <n v="0"/>
    <n v="0"/>
    <n v="0"/>
    <n v="-1.5412500000000001E-3"/>
    <n v="-5.6005999999999992E-4"/>
    <n v="3.4000000000000002E-4"/>
    <n v="-3.4049999999999998E-4"/>
    <n v="6.8400000000000004E-4"/>
  </r>
  <r>
    <s v="4994"/>
    <s v="傳奇"/>
    <x v="67"/>
    <n v="63.5"/>
    <n v="63.5"/>
    <n v="62"/>
    <n v="62"/>
    <n v="61.5"/>
    <n v="5"/>
    <n v="0.6"/>
    <n v="-30"/>
    <n v="-8"/>
    <n v="-5"/>
    <n v="0"/>
    <n v="0"/>
    <n v="0"/>
    <n v="0"/>
    <n v="0"/>
    <n v="3.1749999999999999E-3"/>
    <n v="3.8099999999999999E-4"/>
    <n v="-1.8599999999999998E-2"/>
    <n v="-4.96E-3"/>
    <n v="-3.075E-3"/>
  </r>
  <r>
    <s v="4995"/>
    <s v="晶達"/>
    <x v="53"/>
    <n v="45.9"/>
    <n v="45.9"/>
    <n v="45.85"/>
    <n v="46.5"/>
    <n v="46.9"/>
    <n v="-1"/>
    <n v="-6"/>
    <n v="-1"/>
    <n v="-3"/>
    <n v="0"/>
    <n v="0"/>
    <n v="0"/>
    <n v="0"/>
    <n v="0"/>
    <n v="0"/>
    <n v="-4.5899999999999999E-4"/>
    <n v="-2.7539999999999999E-3"/>
    <n v="-4.5850000000000003E-4"/>
    <n v="-1.395E-3"/>
    <n v="0"/>
  </r>
  <r>
    <s v="4999"/>
    <s v="鑫禾"/>
    <x v="8"/>
    <n v="35.049999999999997"/>
    <n v="36.15"/>
    <n v="36.299999999999997"/>
    <n v="36.4"/>
    <n v="35.35"/>
    <n v="4"/>
    <n v="3"/>
    <n v="-27"/>
    <n v="-35"/>
    <n v="-50"/>
    <n v="0"/>
    <n v="0"/>
    <n v="0"/>
    <n v="0"/>
    <n v="0"/>
    <n v="1.4019999999999998E-3"/>
    <n v="1.0845E-3"/>
    <n v="-9.8009999999999989E-3"/>
    <n v="-1.274E-2"/>
    <n v="-1.7675E-2"/>
  </r>
  <r>
    <s v="5007"/>
    <s v="三星"/>
    <x v="14"/>
    <n v="55"/>
    <n v="54.9"/>
    <n v="54.4"/>
    <n v="54.9"/>
    <n v="54.9"/>
    <n v="5"/>
    <n v="0"/>
    <n v="1"/>
    <n v="-1"/>
    <n v="-3"/>
    <n v="0"/>
    <n v="0"/>
    <n v="0"/>
    <n v="0"/>
    <n v="0"/>
    <n v="2.7499999999999998E-3"/>
    <n v="0"/>
    <n v="5.44E-4"/>
    <n v="-5.4900000000000001E-4"/>
    <n v="-1.6469999999999998E-3"/>
  </r>
  <r>
    <s v="5009"/>
    <s v="榮剛"/>
    <x v="14"/>
    <n v="45.9"/>
    <n v="45.7"/>
    <n v="45.65"/>
    <n v="45.4"/>
    <n v="45"/>
    <n v="1147"/>
    <n v="249.37200000000001"/>
    <n v="347"/>
    <n v="-136"/>
    <n v="-260"/>
    <n v="0"/>
    <n v="0"/>
    <n v="0"/>
    <n v="0"/>
    <n v="0"/>
    <n v="0.52647299999999997"/>
    <n v="0.11396300400000002"/>
    <n v="0.1584055"/>
    <n v="-6.1743999999999993E-2"/>
    <n v="-0.11700000000000001"/>
  </r>
  <r>
    <s v="5011"/>
    <s v="久陽"/>
    <x v="14"/>
    <n v="19.95"/>
    <n v="20"/>
    <n v="20"/>
    <n v="20.05"/>
    <n v="22.05"/>
    <n v="-1"/>
    <n v="-18"/>
    <n v="-11"/>
    <n v="-3"/>
    <n v="-53"/>
    <n v="0"/>
    <n v="0"/>
    <n v="0"/>
    <n v="0"/>
    <n v="0"/>
    <n v="-1.995E-4"/>
    <n v="-3.5999999999999999E-3"/>
    <n v="-2.2000000000000001E-3"/>
    <n v="-6.0150000000000004E-4"/>
    <n v="-1.1686500000000001E-2"/>
  </r>
  <r>
    <s v="5013"/>
    <s v="強新"/>
    <x v="14"/>
    <n v="36.700000000000003"/>
    <n v="36.549999999999997"/>
    <n v="36.549999999999997"/>
    <n v="36.549999999999997"/>
    <n v="35.200000000000003"/>
    <n v="0"/>
    <n v="0"/>
    <n v="0"/>
    <n v="0"/>
    <n v="4"/>
    <n v="0"/>
    <n v="0"/>
    <n v="0"/>
    <n v="0"/>
    <n v="0"/>
    <n v="0"/>
    <n v="0"/>
    <n v="0"/>
    <n v="0"/>
    <n v="1.4080000000000002E-3"/>
  </r>
  <r>
    <s v="5014"/>
    <s v="建錩"/>
    <x v="14"/>
    <n v="13.4"/>
    <n v="13.25"/>
    <n v="13.35"/>
    <n v="13.35"/>
    <n v="13.4"/>
    <n v="55"/>
    <n v="29"/>
    <n v="3"/>
    <n v="19"/>
    <n v="28"/>
    <n v="0"/>
    <n v="0"/>
    <n v="0"/>
    <n v="0"/>
    <n v="0"/>
    <n v="7.3699999999999998E-3"/>
    <n v="3.8425E-3"/>
    <n v="4.0049999999999998E-4"/>
    <n v="2.5365000000000001E-3"/>
    <n v="3.7519999999999997E-3"/>
  </r>
  <r>
    <s v="5015"/>
    <s v="華祺"/>
    <x v="14"/>
    <n v="42.75"/>
    <n v="42.85"/>
    <n v="43.05"/>
    <n v="43.05"/>
    <n v="43.05"/>
    <n v="13"/>
    <n v="-4"/>
    <n v="-2"/>
    <n v="3"/>
    <n v="0"/>
    <n v="0"/>
    <n v="0"/>
    <n v="0"/>
    <n v="0"/>
    <n v="0"/>
    <n v="5.5574999999999999E-3"/>
    <n v="-1.714E-3"/>
    <n v="-8.6099999999999989E-4"/>
    <n v="1.2914999999999997E-3"/>
    <n v="0"/>
  </r>
  <r>
    <s v="5016"/>
    <s v="松和"/>
    <x v="14"/>
    <n v="27.6"/>
    <n v="27.6"/>
    <n v="27.7"/>
    <n v="27.9"/>
    <n v="28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5"/>
    <n v="30.85"/>
    <n v="30.95"/>
    <n v="30.7"/>
    <n v="30"/>
    <n v="-4"/>
    <n v="1"/>
    <n v="-5"/>
    <n v="-2"/>
    <n v="5"/>
    <n v="0"/>
    <n v="0"/>
    <n v="0"/>
    <n v="0"/>
    <n v="0"/>
    <n v="-1.23E-3"/>
    <n v="3.0850000000000002E-4"/>
    <n v="-1.5475E-3"/>
    <n v="-6.1399999999999996E-4"/>
    <n v="1.5E-3"/>
  </r>
  <r>
    <s v="5202"/>
    <s v="力新"/>
    <x v="68"/>
    <n v="14.1"/>
    <n v="14.1"/>
    <n v="13.95"/>
    <n v="13.85"/>
    <n v="13.8"/>
    <n v="1"/>
    <n v="-1"/>
    <n v="-1"/>
    <n v="-1"/>
    <n v="-1"/>
    <n v="0"/>
    <n v="0"/>
    <n v="0"/>
    <n v="0"/>
    <n v="0"/>
    <n v="1.4099999999999998E-4"/>
    <n v="-1.4099999999999998E-4"/>
    <n v="-1.395E-4"/>
    <n v="-1.3850000000000001E-4"/>
    <n v="-1.3800000000000002E-4"/>
  </r>
  <r>
    <s v="5203"/>
    <s v="訊連"/>
    <x v="68"/>
    <n v="93.3"/>
    <n v="92.2"/>
    <n v="95.7"/>
    <n v="98.3"/>
    <n v="96"/>
    <n v="158.9"/>
    <n v="21"/>
    <n v="282"/>
    <n v="320.69900000000001"/>
    <n v="-83"/>
    <n v="0"/>
    <n v="0"/>
    <n v="0"/>
    <n v="0"/>
    <n v="0"/>
    <n v="0.14825370000000002"/>
    <n v="1.9362000000000001E-2"/>
    <n v="0.269874"/>
    <n v="0.31524711700000002"/>
    <n v="-7.9680000000000001E-2"/>
  </r>
  <r>
    <s v="5205"/>
    <s v="中茂"/>
    <x v="56"/>
    <n v="27.7"/>
    <n v="27.35"/>
    <n v="27.15"/>
    <n v="27.25"/>
    <n v="27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"/>
    <n v="23.15"/>
    <n v="23"/>
    <n v="22.9"/>
    <n v="20"/>
    <n v="13"/>
    <n v="0"/>
    <n v="-7"/>
    <n v="-2"/>
    <n v="0"/>
    <n v="0"/>
    <n v="0"/>
    <n v="0"/>
    <n v="0"/>
    <n v="4.62E-3"/>
    <n v="2.99E-3"/>
    <n v="0"/>
    <n v="-1.6100000000000001E-3"/>
    <n v="-4.5799999999999997E-4"/>
  </r>
  <r>
    <s v="5209"/>
    <s v="新鼎"/>
    <x v="56"/>
    <n v="161"/>
    <n v="162"/>
    <n v="160.5"/>
    <n v="161"/>
    <n v="159.5"/>
    <n v="-26"/>
    <n v="-7"/>
    <n v="11"/>
    <n v="-13"/>
    <n v="-11"/>
    <n v="0"/>
    <n v="0"/>
    <n v="0"/>
    <n v="0"/>
    <n v="0"/>
    <n v="-4.1860000000000001E-2"/>
    <n v="-1.1339999999999999E-2"/>
    <n v="1.7655000000000001E-2"/>
    <n v="-2.0930000000000001E-2"/>
    <n v="-1.7545000000000002E-2"/>
  </r>
  <r>
    <s v="5210"/>
    <s v="寶碩"/>
    <x v="56"/>
    <n v="28.45"/>
    <n v="28.35"/>
    <n v="27.3"/>
    <n v="26.3"/>
    <n v="28.4"/>
    <n v="77"/>
    <n v="-28"/>
    <n v="-211"/>
    <n v="-87"/>
    <n v="545"/>
    <n v="0"/>
    <n v="0"/>
    <n v="0"/>
    <n v="0"/>
    <n v="0"/>
    <n v="2.1906500000000002E-2"/>
    <n v="-7.9380000000000006E-3"/>
    <n v="-5.7603000000000001E-2"/>
    <n v="-2.2880999999999999E-2"/>
    <n v="0.15478"/>
  </r>
  <r>
    <s v="5211"/>
    <s v="蒙恬"/>
    <x v="68"/>
    <n v="23.45"/>
    <n v="23.3"/>
    <n v="23.25"/>
    <n v="23.2"/>
    <n v="22.55"/>
    <n v="-1"/>
    <n v="4"/>
    <n v="1"/>
    <n v="-4"/>
    <n v="-5"/>
    <n v="0"/>
    <n v="0"/>
    <n v="0"/>
    <n v="0"/>
    <n v="0"/>
    <n v="-2.3449999999999998E-4"/>
    <n v="9.3199999999999999E-4"/>
    <n v="2.3250000000000001E-4"/>
    <n v="-9.2800000000000001E-4"/>
    <n v="-1.1275E-3"/>
  </r>
  <r>
    <s v="5212"/>
    <s v="凌網"/>
    <x v="56"/>
    <n v="47"/>
    <n v="47.05"/>
    <n v="47.3"/>
    <n v="47.5"/>
    <n v="47.5"/>
    <n v="1"/>
    <n v="-3"/>
    <n v="1"/>
    <n v="0"/>
    <n v="0"/>
    <n v="0"/>
    <n v="0"/>
    <n v="0"/>
    <n v="0"/>
    <n v="0"/>
    <n v="4.6999999999999999E-4"/>
    <n v="-1.4114999999999998E-3"/>
    <n v="4.7299999999999995E-4"/>
    <n v="0"/>
    <n v="0"/>
  </r>
  <r>
    <s v="5213"/>
    <s v="亞昕"/>
    <x v="6"/>
    <n v="26.45"/>
    <n v="27.05"/>
    <n v="27.75"/>
    <n v="27.8"/>
    <n v="27.85"/>
    <n v="90"/>
    <n v="146"/>
    <n v="-42.625"/>
    <n v="41"/>
    <n v="53"/>
    <n v="0"/>
    <n v="0"/>
    <n v="0"/>
    <n v="0"/>
    <n v="0"/>
    <n v="2.3805E-2"/>
    <n v="3.9493E-2"/>
    <n v="-1.18284375E-2"/>
    <n v="1.1398E-2"/>
    <n v="1.4760500000000001E-2"/>
  </r>
  <r>
    <s v="5215"/>
    <s v="科嘉-KY"/>
    <x v="8"/>
    <n v="68.3"/>
    <n v="68.2"/>
    <n v="67"/>
    <n v="65.5"/>
    <n v="65"/>
    <n v="90"/>
    <n v="-50"/>
    <n v="21"/>
    <n v="63"/>
    <n v="-16"/>
    <n v="0"/>
    <n v="0"/>
    <n v="0"/>
    <n v="0"/>
    <n v="0"/>
    <n v="6.1469999999999997E-2"/>
    <n v="-3.4099999999999998E-2"/>
    <n v="1.4069999999999999E-2"/>
    <n v="4.1265000000000003E-2"/>
    <n v="-1.04E-2"/>
  </r>
  <r>
    <s v="5220"/>
    <s v="萬達光電"/>
    <x v="65"/>
    <n v="26.3"/>
    <n v="26.5"/>
    <n v="26.45"/>
    <n v="26.55"/>
    <n v="26.5"/>
    <n v="-1"/>
    <n v="1"/>
    <n v="0"/>
    <n v="-2"/>
    <n v="-1"/>
    <n v="0"/>
    <n v="0"/>
    <n v="0"/>
    <n v="0"/>
    <n v="0"/>
    <n v="-2.63E-4"/>
    <n v="2.6499999999999999E-4"/>
    <n v="0"/>
    <n v="-5.31E-4"/>
    <n v="-2.6499999999999999E-4"/>
  </r>
  <r>
    <s v="5223"/>
    <s v="安力-KY"/>
    <x v="8"/>
    <n v="37.75"/>
    <n v="38.200000000000003"/>
    <n v="37.9"/>
    <n v="37.75"/>
    <n v="37.049999999999997"/>
    <n v="0"/>
    <n v="-2"/>
    <n v="0"/>
    <n v="0"/>
    <n v="0"/>
    <n v="0"/>
    <n v="0"/>
    <n v="0"/>
    <n v="0"/>
    <n v="0"/>
    <n v="0"/>
    <n v="-7.6400000000000003E-4"/>
    <n v="0"/>
    <n v="0"/>
    <n v="0"/>
  </r>
  <r>
    <s v="5225"/>
    <s v="東科-KY"/>
    <x v="21"/>
    <n v="58.6"/>
    <n v="60.1"/>
    <n v="60.5"/>
    <n v="59.4"/>
    <n v="60.8"/>
    <n v="85"/>
    <n v="-268"/>
    <n v="148"/>
    <n v="-326"/>
    <n v="103"/>
    <n v="0"/>
    <n v="0"/>
    <n v="0"/>
    <n v="0"/>
    <n v="0"/>
    <n v="4.981E-2"/>
    <n v="-0.16106800000000002"/>
    <n v="8.9539999999999995E-2"/>
    <n v="-0.19364399999999998"/>
    <n v="6.2623999999999999E-2"/>
  </r>
  <r>
    <s v="5227"/>
    <s v="立凱-KY"/>
    <x v="18"/>
    <n v="48"/>
    <n v="47.3"/>
    <n v="47"/>
    <n v="47.2"/>
    <n v="46.5"/>
    <n v="52"/>
    <n v="-12"/>
    <n v="-19"/>
    <n v="-10"/>
    <n v="-15"/>
    <n v="0"/>
    <n v="0"/>
    <n v="0"/>
    <n v="0"/>
    <n v="0"/>
    <n v="2.496E-2"/>
    <n v="-5.6759999999999988E-3"/>
    <n v="-8.9300000000000004E-3"/>
    <n v="-4.7200000000000002E-3"/>
    <n v="-6.9750000000000003E-3"/>
  </r>
  <r>
    <s v="5230"/>
    <s v="雷笛克光學"/>
    <x v="29"/>
    <n v="21"/>
    <n v="21"/>
    <n v="21.5"/>
    <n v="21.4"/>
    <n v="23.5"/>
    <n v="-16"/>
    <n v="-19"/>
    <n v="-73"/>
    <n v="2"/>
    <n v="-13"/>
    <n v="0"/>
    <n v="0"/>
    <n v="0"/>
    <n v="0"/>
    <n v="0"/>
    <n v="-3.3600000000000001E-3"/>
    <n v="-3.9899999999999996E-3"/>
    <n v="-1.5695000000000001E-2"/>
    <n v="4.28E-4"/>
    <n v="-3.055E-3"/>
  </r>
  <r>
    <s v="5234"/>
    <s v="達興材料"/>
    <x v="19"/>
    <n v="94.5"/>
    <n v="94.3"/>
    <n v="93.4"/>
    <n v="93.3"/>
    <n v="92.2"/>
    <n v="-124"/>
    <n v="-47"/>
    <n v="-118"/>
    <n v="-144"/>
    <n v="-127"/>
    <n v="0"/>
    <n v="0"/>
    <n v="0"/>
    <n v="0"/>
    <n v="0"/>
    <n v="-0.11718000000000001"/>
    <n v="-4.4320999999999992E-2"/>
    <n v="-0.110212"/>
    <n v="-0.134352"/>
    <n v="-0.11709399999999999"/>
  </r>
  <r>
    <s v="5243"/>
    <s v="乙盛-KY"/>
    <x v="66"/>
    <n v="58.7"/>
    <n v="58.2"/>
    <n v="57.8"/>
    <n v="57.8"/>
    <n v="57.2"/>
    <n v="66"/>
    <n v="-167"/>
    <n v="-32"/>
    <n v="-49"/>
    <n v="-128"/>
    <n v="0"/>
    <n v="0"/>
    <n v="0"/>
    <n v="0"/>
    <n v="0"/>
    <n v="3.8742000000000006E-2"/>
    <n v="-9.7194000000000003E-2"/>
    <n v="-1.8495999999999999E-2"/>
    <n v="-2.8321999999999996E-2"/>
    <n v="-7.3216000000000003E-2"/>
  </r>
  <r>
    <s v="5245"/>
    <s v="智晶"/>
    <x v="53"/>
    <n v="39"/>
    <n v="38.9"/>
    <n v="38.950000000000003"/>
    <n v="38.950000000000003"/>
    <n v="38.9"/>
    <n v="4"/>
    <n v="0"/>
    <n v="3"/>
    <n v="1"/>
    <n v="0"/>
    <n v="0"/>
    <n v="0"/>
    <n v="0"/>
    <n v="0"/>
    <n v="0"/>
    <n v="1.56E-3"/>
    <n v="0"/>
    <n v="1.1685000000000001E-3"/>
    <n v="3.8950000000000003E-4"/>
    <n v="0"/>
  </r>
  <r>
    <s v="5251"/>
    <s v="天鉞電"/>
    <x v="49"/>
    <n v="18.7"/>
    <n v="18.600000000000001"/>
    <n v="18.7"/>
    <n v="18.55"/>
    <n v="18.45"/>
    <n v="1.05"/>
    <n v="0"/>
    <n v="0"/>
    <n v="-2"/>
    <n v="-2"/>
    <n v="0"/>
    <n v="0"/>
    <n v="0"/>
    <n v="0"/>
    <n v="0"/>
    <n v="1.9635E-4"/>
    <n v="0"/>
    <n v="0"/>
    <n v="-3.7100000000000002E-4"/>
    <n v="-3.6899999999999997E-4"/>
  </r>
  <r>
    <s v="5258"/>
    <s v="虹堡"/>
    <x v="58"/>
    <n v="143.5"/>
    <n v="141.5"/>
    <n v="144"/>
    <n v="141"/>
    <n v="139"/>
    <n v="434"/>
    <n v="754.77"/>
    <n v="-735"/>
    <n v="1306"/>
    <n v="1490"/>
    <n v="0"/>
    <n v="105"/>
    <n v="0"/>
    <n v="0"/>
    <n v="45"/>
    <n v="0.62278999999999995"/>
    <n v="1.0679995499999999"/>
    <n v="-1.0584"/>
    <n v="1.8414600000000001"/>
    <n v="2.0710999999999999"/>
  </r>
  <r>
    <s v="5263"/>
    <s v="智崴"/>
    <x v="68"/>
    <n v="116.5"/>
    <n v="119"/>
    <n v="118"/>
    <n v="117.5"/>
    <n v="117.5"/>
    <n v="31"/>
    <n v="25"/>
    <n v="1"/>
    <n v="14"/>
    <n v="-4"/>
    <n v="0"/>
    <n v="0"/>
    <n v="0"/>
    <n v="0"/>
    <n v="0"/>
    <n v="3.6115000000000001E-2"/>
    <n v="2.9749999999999999E-2"/>
    <n v="1.1800000000000001E-3"/>
    <n v="1.6449999999999999E-2"/>
    <n v="-4.7000000000000002E-3"/>
  </r>
  <r>
    <s v="5269"/>
    <s v="祥碩"/>
    <x v="47"/>
    <n v="1310"/>
    <n v="1350"/>
    <n v="1370"/>
    <n v="1360"/>
    <n v="1390"/>
    <n v="326.63600000000002"/>
    <n v="178"/>
    <n v="-25.045000000000002"/>
    <n v="180"/>
    <n v="197.99600000000001"/>
    <n v="-72.018000000000001"/>
    <n v="8"/>
    <n v="6.7569999999999997"/>
    <n v="12"/>
    <n v="60.878"/>
    <n v="4.2789315999999999"/>
    <n v="2.403"/>
    <n v="-0.34311649999999999"/>
    <n v="2.448"/>
    <n v="2.7521444000000002"/>
  </r>
  <r>
    <s v="5272"/>
    <s v="笙科"/>
    <x v="47"/>
    <n v="31.9"/>
    <n v="32.200000000000003"/>
    <n v="34.1"/>
    <n v="32.5"/>
    <n v="31.8"/>
    <n v="182"/>
    <n v="-60"/>
    <n v="825"/>
    <n v="-501"/>
    <n v="-26"/>
    <n v="0"/>
    <n v="0"/>
    <n v="0"/>
    <n v="0"/>
    <n v="0"/>
    <n v="5.8057999999999998E-2"/>
    <n v="-1.9320000000000004E-2"/>
    <n v="0.28132499999999999"/>
    <n v="-0.162825"/>
    <n v="-8.268000000000001E-3"/>
  </r>
  <r>
    <s v="5274"/>
    <s v="信驊"/>
    <x v="47"/>
    <n v="2735"/>
    <n v="2730"/>
    <n v="2850"/>
    <n v="2840"/>
    <n v="2810"/>
    <n v="84.04"/>
    <n v="-26.617999999999999"/>
    <n v="139.101"/>
    <n v="-35.889000000000003"/>
    <n v="-9"/>
    <n v="24.984999999999999"/>
    <n v="8"/>
    <n v="73"/>
    <n v="-2"/>
    <n v="-4"/>
    <n v="2.2984940000000003"/>
    <n v="-0.72667139999999997"/>
    <n v="3.9643784999999996"/>
    <n v="-1.0192476000000001"/>
    <n v="-0.25290000000000001"/>
  </r>
  <r>
    <s v="5276"/>
    <s v="達輝-KY"/>
    <x v="7"/>
    <n v="13.7"/>
    <n v="13.5"/>
    <n v="13.7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82.5"/>
    <n v="184"/>
    <n v="193"/>
    <n v="190"/>
    <n v="0"/>
    <n v="1"/>
    <n v="0"/>
    <n v="1"/>
    <n v="-1"/>
    <n v="0"/>
    <n v="0"/>
    <n v="0"/>
    <n v="0"/>
    <n v="0"/>
    <n v="0"/>
    <n v="1.825E-3"/>
    <n v="0"/>
    <n v="1.9300000000000001E-3"/>
    <n v="-1.9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"/>
    <n v="108"/>
    <n v="108.5"/>
    <n v="108.5"/>
    <n v="-6"/>
    <n v="-10"/>
    <n v="-2"/>
    <n v="-1"/>
    <n v="-4"/>
    <n v="0"/>
    <n v="0"/>
    <n v="0"/>
    <n v="0"/>
    <n v="0"/>
    <n v="-6.5100000000000002E-3"/>
    <n v="-1.0800000000000001E-2"/>
    <n v="-2.16E-3"/>
    <n v="-1.085E-3"/>
    <n v="-4.3400000000000001E-3"/>
  </r>
  <r>
    <s v="5284"/>
    <s v="jpp-KY"/>
    <x v="2"/>
    <n v="130"/>
    <n v="127"/>
    <n v="128.5"/>
    <n v="128.5"/>
    <n v="126"/>
    <n v="-38"/>
    <n v="-102"/>
    <n v="75"/>
    <n v="-150"/>
    <n v="-79"/>
    <n v="0"/>
    <n v="0"/>
    <n v="0"/>
    <n v="0"/>
    <n v="0"/>
    <n v="-4.9399999999999999E-2"/>
    <n v="-0.12953999999999999"/>
    <n v="9.6375000000000002E-2"/>
    <n v="-0.19275"/>
    <n v="-9.9540000000000003E-2"/>
  </r>
  <r>
    <s v="5285"/>
    <s v="界霖"/>
    <x v="17"/>
    <n v="73.3"/>
    <n v="72.7"/>
    <n v="72.7"/>
    <n v="72.2"/>
    <n v="69.5"/>
    <n v="21"/>
    <n v="-6"/>
    <n v="75"/>
    <n v="4"/>
    <n v="-155"/>
    <n v="0"/>
    <n v="0"/>
    <n v="0"/>
    <n v="0"/>
    <n v="0"/>
    <n v="1.5392999999999999E-2"/>
    <n v="-4.3620000000000004E-3"/>
    <n v="5.4524999999999997E-2"/>
    <n v="2.8879999999999999E-3"/>
    <n v="-0.107725"/>
  </r>
  <r>
    <s v="5287"/>
    <s v="數字"/>
    <x v="68"/>
    <n v="195.5"/>
    <n v="195"/>
    <n v="193.5"/>
    <n v="194"/>
    <n v="193"/>
    <n v="-187"/>
    <n v="-149"/>
    <n v="-291"/>
    <n v="-162"/>
    <n v="-138"/>
    <n v="0"/>
    <n v="0"/>
    <n v="0"/>
    <n v="0"/>
    <n v="0"/>
    <n v="-0.36558499999999999"/>
    <n v="-0.29054999999999997"/>
    <n v="-0.56308499999999995"/>
    <n v="-0.31428"/>
    <n v="-0.26634000000000002"/>
  </r>
  <r>
    <s v="5288"/>
    <s v="豐祥-KY"/>
    <x v="7"/>
    <n v="178.5"/>
    <n v="178.5"/>
    <n v="179.5"/>
    <n v="179"/>
    <n v="175.5"/>
    <n v="-3"/>
    <n v="-4"/>
    <n v="2"/>
    <n v="1"/>
    <n v="2"/>
    <n v="0"/>
    <n v="0"/>
    <n v="0"/>
    <n v="0"/>
    <n v="0"/>
    <n v="-5.3550000000000004E-3"/>
    <n v="-7.1399999999999996E-3"/>
    <n v="3.5899999999999999E-3"/>
    <n v="1.7899999999999999E-3"/>
    <n v="3.5100000000000001E-3"/>
  </r>
  <r>
    <s v="5289"/>
    <s v="宜鼎"/>
    <x v="41"/>
    <n v="297"/>
    <n v="317"/>
    <n v="316.5"/>
    <n v="310.5"/>
    <n v="304"/>
    <n v="-333"/>
    <n v="933.40499999999997"/>
    <n v="-67.759"/>
    <n v="-241.8"/>
    <n v="-171.9"/>
    <n v="-16"/>
    <n v="462"/>
    <n v="96"/>
    <n v="-13"/>
    <n v="29"/>
    <n v="-0.98900999999999994"/>
    <n v="2.9588938499999999"/>
    <n v="-0.214457235"/>
    <n v="-0.75078900000000004"/>
    <n v="-0.52257600000000004"/>
  </r>
  <r>
    <s v="5291"/>
    <s v="邑昇"/>
    <x v="32"/>
    <n v="26.15"/>
    <n v="26.1"/>
    <n v="26.1"/>
    <n v="26.1"/>
    <n v="26.1"/>
    <n v="0"/>
    <n v="-1"/>
    <n v="-1"/>
    <n v="-1"/>
    <n v="0"/>
    <n v="0"/>
    <n v="0"/>
    <n v="0"/>
    <n v="0"/>
    <n v="0"/>
    <n v="0"/>
    <n v="-2.61E-4"/>
    <n v="-2.61E-4"/>
    <n v="-2.61E-4"/>
    <n v="0"/>
  </r>
  <r>
    <s v="5299"/>
    <s v="杰力"/>
    <x v="30"/>
    <n v="120.5"/>
    <n v="119"/>
    <n v="120.5"/>
    <n v="119.5"/>
    <n v="120.5"/>
    <n v="0"/>
    <n v="8"/>
    <n v="-8"/>
    <n v="-3"/>
    <n v="-6"/>
    <n v="0"/>
    <n v="0"/>
    <n v="0"/>
    <n v="0"/>
    <n v="0"/>
    <n v="0"/>
    <n v="9.5200000000000007E-3"/>
    <n v="-9.6399999999999993E-3"/>
    <n v="-3.5850000000000001E-3"/>
    <n v="-7.2300000000000003E-3"/>
  </r>
  <r>
    <s v="5301"/>
    <s v="寶得利"/>
    <x v="4"/>
    <n v="13"/>
    <n v="13.75"/>
    <n v="13.4"/>
    <n v="12.9"/>
    <n v="12.6"/>
    <n v="70"/>
    <n v="-44"/>
    <n v="-12"/>
    <n v="0"/>
    <n v="4"/>
    <n v="0"/>
    <n v="0"/>
    <n v="0"/>
    <n v="0"/>
    <n v="0"/>
    <n v="9.1000000000000004E-3"/>
    <n v="-6.0499999999999998E-3"/>
    <n v="-1.6080000000000001E-3"/>
    <n v="0"/>
    <n v="5.04E-4"/>
  </r>
  <r>
    <s v="5302"/>
    <s v="太欣"/>
    <x v="47"/>
    <n v="10.6"/>
    <n v="10.5"/>
    <n v="10.25"/>
    <n v="10.4"/>
    <n v="10.199999999999999"/>
    <n v="48"/>
    <n v="74"/>
    <n v="17"/>
    <n v="20"/>
    <n v="-2"/>
    <n v="0"/>
    <n v="0"/>
    <n v="0"/>
    <n v="0"/>
    <n v="0"/>
    <n v="5.0879999999999996E-3"/>
    <n v="7.77E-3"/>
    <n v="1.7424999999999999E-3"/>
    <n v="2.0799999999999998E-3"/>
    <n v="-2.04E-4"/>
  </r>
  <r>
    <s v="5306"/>
    <s v="桂盟"/>
    <x v="69"/>
    <n v="129.5"/>
    <n v="128.5"/>
    <n v="127.5"/>
    <n v="125"/>
    <n v="122.5"/>
    <n v="-14.006"/>
    <n v="-27"/>
    <n v="-13"/>
    <n v="-51.084000000000003"/>
    <n v="-74"/>
    <n v="0"/>
    <n v="0"/>
    <n v="0"/>
    <n v="0"/>
    <n v="0"/>
    <n v="-1.8137770000000001E-2"/>
    <n v="-3.4694999999999997E-2"/>
    <n v="-1.6574999999999999E-2"/>
    <n v="-6.3854999999999995E-2"/>
    <n v="-9.0649999999999994E-2"/>
  </r>
  <r>
    <s v="5309"/>
    <s v="系統電"/>
    <x v="57"/>
    <n v="33.75"/>
    <n v="33.700000000000003"/>
    <n v="33.700000000000003"/>
    <n v="32.6"/>
    <n v="31.8"/>
    <n v="91"/>
    <n v="52"/>
    <n v="-25"/>
    <n v="-289"/>
    <n v="-147"/>
    <n v="0"/>
    <n v="0"/>
    <n v="0"/>
    <n v="0"/>
    <n v="0"/>
    <n v="3.07125E-2"/>
    <n v="1.7524000000000001E-2"/>
    <n v="-8.4250000000000019E-3"/>
    <n v="-9.4213999999999992E-2"/>
    <n v="-4.6746000000000003E-2"/>
  </r>
  <r>
    <s v="5310"/>
    <s v="天剛"/>
    <x v="56"/>
    <n v="23.9"/>
    <n v="25"/>
    <n v="23.85"/>
    <n v="23.5"/>
    <n v="23"/>
    <n v="2"/>
    <n v="0"/>
    <n v="2"/>
    <n v="1"/>
    <n v="4"/>
    <n v="0"/>
    <n v="0"/>
    <n v="0"/>
    <n v="0"/>
    <n v="0"/>
    <n v="4.7799999999999996E-4"/>
    <n v="0"/>
    <n v="4.7700000000000005E-4"/>
    <n v="2.3499999999999999E-4"/>
    <n v="9.2000000000000003E-4"/>
  </r>
  <r>
    <s v="5312"/>
    <s v="寶島科"/>
    <x v="15"/>
    <n v="81.5"/>
    <n v="84.4"/>
    <n v="85.4"/>
    <n v="82.7"/>
    <n v="81"/>
    <n v="-5"/>
    <n v="46"/>
    <n v="-19"/>
    <n v="-16"/>
    <n v="13"/>
    <n v="0"/>
    <n v="0"/>
    <n v="0"/>
    <n v="0"/>
    <n v="0"/>
    <n v="-4.0749999999999996E-3"/>
    <n v="3.8824000000000004E-2"/>
    <n v="-1.6226000000000001E-2"/>
    <n v="-1.3232000000000001E-2"/>
    <n v="1.0529999999999999E-2"/>
  </r>
  <r>
    <s v="5314"/>
    <s v="世紀"/>
    <x v="47"/>
    <n v="38.5"/>
    <n v="37"/>
    <n v="36.5"/>
    <n v="37.5"/>
    <n v="36.5"/>
    <n v="0"/>
    <n v="-2"/>
    <n v="-3"/>
    <n v="0"/>
    <n v="0"/>
    <n v="0"/>
    <n v="0"/>
    <n v="0"/>
    <n v="0"/>
    <n v="0"/>
    <n v="0"/>
    <n v="-7.3999999999999999E-4"/>
    <n v="-1.0950000000000001E-3"/>
    <n v="0"/>
    <n v="0"/>
  </r>
  <r>
    <s v="5315"/>
    <s v="光聯"/>
    <x v="65"/>
    <n v="17.8"/>
    <n v="17.8"/>
    <n v="17.850000000000001"/>
    <n v="18"/>
    <n v="17.8"/>
    <n v="-1"/>
    <n v="2"/>
    <n v="2"/>
    <n v="-13"/>
    <n v="-3"/>
    <n v="0"/>
    <n v="0"/>
    <n v="0"/>
    <n v="0"/>
    <n v="0"/>
    <n v="-1.7800000000000002E-4"/>
    <n v="3.5600000000000003E-4"/>
    <n v="3.57E-4"/>
    <n v="-2.3400000000000001E-3"/>
    <n v="-5.3400000000000008E-4"/>
  </r>
  <r>
    <s v="5321"/>
    <s v="美而快"/>
    <x v="68"/>
    <n v="88.3"/>
    <n v="88.2"/>
    <n v="97"/>
    <n v="95"/>
    <n v="92"/>
    <n v="133"/>
    <n v="-31"/>
    <n v="168"/>
    <n v="-1168"/>
    <n v="-143"/>
    <n v="0"/>
    <n v="0"/>
    <n v="0"/>
    <n v="0"/>
    <n v="0"/>
    <n v="0.117439"/>
    <n v="-2.7342000000000002E-2"/>
    <n v="0.16295999999999999"/>
    <n v="-1.1095999999999999"/>
    <n v="-0.13156000000000001"/>
  </r>
  <r>
    <s v="5324"/>
    <s v="士開"/>
    <x v="6"/>
    <n v="10.75"/>
    <n v="10.8"/>
    <n v="10.8"/>
    <n v="10.6"/>
    <n v="10.65"/>
    <n v="30"/>
    <n v="-2"/>
    <n v="2"/>
    <n v="-7"/>
    <n v="-1"/>
    <n v="0"/>
    <n v="0"/>
    <n v="0"/>
    <n v="0"/>
    <n v="0"/>
    <n v="3.225E-3"/>
    <n v="-2.1600000000000002E-4"/>
    <n v="2.1600000000000002E-4"/>
    <n v="-7.4200000000000004E-4"/>
    <n v="-1.065E-4"/>
  </r>
  <r>
    <s v="5328"/>
    <s v="華容"/>
    <x v="12"/>
    <n v="13.8"/>
    <n v="13.85"/>
    <n v="13.85"/>
    <n v="13.55"/>
    <n v="13.4"/>
    <n v="54"/>
    <n v="62"/>
    <n v="45"/>
    <n v="-260"/>
    <n v="-84"/>
    <n v="0"/>
    <n v="0"/>
    <n v="0"/>
    <n v="0"/>
    <n v="0"/>
    <n v="7.4520000000000003E-3"/>
    <n v="8.5869999999999991E-3"/>
    <n v="6.2325000000000002E-3"/>
    <n v="-3.5229999999999997E-2"/>
    <n v="-1.1256000000000002E-2"/>
  </r>
  <r>
    <s v="5340"/>
    <s v="建榮"/>
    <x v="19"/>
    <n v="65.5"/>
    <n v="65"/>
    <n v="65.5"/>
    <n v="62.6"/>
    <n v="61.6"/>
    <n v="112"/>
    <n v="-65"/>
    <n v="42"/>
    <n v="-191"/>
    <n v="-74"/>
    <n v="0"/>
    <n v="0"/>
    <n v="0"/>
    <n v="0"/>
    <n v="0"/>
    <n v="7.3359999999999995E-2"/>
    <n v="-4.2250000000000003E-2"/>
    <n v="2.751E-2"/>
    <n v="-0.11956600000000001"/>
    <n v="-4.5584000000000006E-2"/>
  </r>
  <r>
    <s v="5344"/>
    <s v="立衛"/>
    <x v="36"/>
    <n v="18.8"/>
    <n v="19.05"/>
    <n v="19.100000000000001"/>
    <n v="19.3"/>
    <n v="18.95"/>
    <n v="6"/>
    <n v="-11"/>
    <n v="-2"/>
    <n v="7"/>
    <n v="0"/>
    <n v="0"/>
    <n v="0"/>
    <n v="0"/>
    <n v="0"/>
    <n v="0"/>
    <n v="1.1280000000000001E-3"/>
    <n v="-2.0955000000000001E-3"/>
    <n v="-3.8200000000000002E-4"/>
    <n v="1.351E-3"/>
    <n v="0"/>
  </r>
  <r>
    <s v="5345"/>
    <s v="天揚"/>
    <x v="18"/>
    <n v="13.55"/>
    <n v="13.45"/>
    <n v="12.85"/>
    <n v="12.85"/>
    <n v="13.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099999999999994"/>
    <n v="72.7"/>
    <n v="69.7"/>
    <n v="67.5"/>
    <n v="68.099999999999994"/>
    <n v="881"/>
    <n v="-220.18"/>
    <n v="-10396.58"/>
    <n v="-13704.33"/>
    <n v="-2663"/>
    <n v="-24.587"/>
    <n v="46"/>
    <n v="31"/>
    <n v="-44"/>
    <n v="-15"/>
    <n v="0.644011"/>
    <n v="-0.16007086000000001"/>
    <n v="-7.2464162600000002"/>
    <n v="-9.2504227500000002"/>
    <n v="-1.8135029999999999"/>
  </r>
  <r>
    <s v="5348"/>
    <s v="系通"/>
    <x v="33"/>
    <n v="23.25"/>
    <n v="23.95"/>
    <n v="23.5"/>
    <n v="22.4"/>
    <n v="21.45"/>
    <n v="-3"/>
    <n v="-6"/>
    <n v="-35"/>
    <n v="-18"/>
    <n v="9"/>
    <n v="0"/>
    <n v="0"/>
    <n v="0"/>
    <n v="0"/>
    <n v="0"/>
    <n v="-6.9749999999999999E-4"/>
    <n v="-1.4369999999999999E-3"/>
    <n v="-8.2249999999999997E-3"/>
    <n v="-4.032E-3"/>
    <n v="1.9304999999999999E-3"/>
  </r>
  <r>
    <s v="5351"/>
    <s v="鈺創"/>
    <x v="47"/>
    <n v="43.6"/>
    <n v="43.95"/>
    <n v="42.9"/>
    <n v="42.6"/>
    <n v="42.45"/>
    <n v="811.02700000000004"/>
    <n v="-1969"/>
    <n v="-1193"/>
    <n v="-382"/>
    <n v="-18"/>
    <n v="0"/>
    <n v="0"/>
    <n v="0"/>
    <n v="0"/>
    <n v="0"/>
    <n v="0.35360777200000004"/>
    <n v="-0.86537550000000008"/>
    <n v="-0.51179699999999995"/>
    <n v="-0.16273200000000002"/>
    <n v="-7.6410000000000002E-3"/>
  </r>
  <r>
    <s v="5353"/>
    <s v="台林"/>
    <x v="33"/>
    <n v="37.950000000000003"/>
    <n v="37.4"/>
    <n v="38.049999999999997"/>
    <n v="37.450000000000003"/>
    <n v="36.75"/>
    <n v="41"/>
    <n v="6"/>
    <n v="85"/>
    <n v="-21"/>
    <n v="-48"/>
    <n v="0"/>
    <n v="0"/>
    <n v="0"/>
    <n v="0"/>
    <n v="0"/>
    <n v="1.55595E-2"/>
    <n v="2.2439999999999999E-3"/>
    <n v="3.2342499999999996E-2"/>
    <n v="-7.8645E-3"/>
    <n v="-1.7639999999999999E-2"/>
  </r>
  <r>
    <s v="5355"/>
    <s v="佳總"/>
    <x v="32"/>
    <n v="8.19"/>
    <n v="8.4"/>
    <n v="8.4"/>
    <n v="8.35"/>
    <n v="8.19"/>
    <n v="12"/>
    <n v="73"/>
    <n v="-5"/>
    <n v="0"/>
    <n v="3"/>
    <n v="0"/>
    <n v="0"/>
    <n v="0"/>
    <n v="0"/>
    <n v="0"/>
    <n v="9.8280000000000004E-4"/>
    <n v="6.1320000000000003E-3"/>
    <n v="-4.2000000000000002E-4"/>
    <n v="0"/>
    <n v="2.4570000000000001E-4"/>
  </r>
  <r>
    <s v="5356"/>
    <s v="協益"/>
    <x v="18"/>
    <n v="29.2"/>
    <n v="29.05"/>
    <n v="29"/>
    <n v="28.9"/>
    <n v="28.8"/>
    <n v="-3"/>
    <n v="-6"/>
    <n v="4"/>
    <n v="-1"/>
    <n v="-4"/>
    <n v="0"/>
    <n v="0"/>
    <n v="0"/>
    <n v="0"/>
    <n v="0"/>
    <n v="-8.7599999999999993E-4"/>
    <n v="-1.7430000000000002E-3"/>
    <n v="1.16E-3"/>
    <n v="-2.8899999999999998E-4"/>
    <n v="-1.152E-3"/>
  </r>
  <r>
    <s v="5364"/>
    <s v="力麗店"/>
    <x v="4"/>
    <n v="27.55"/>
    <n v="27.25"/>
    <n v="27.05"/>
    <n v="26.65"/>
    <n v="27.6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900000000000006"/>
    <n v="71.7"/>
    <n v="72"/>
    <n v="71.599999999999994"/>
    <n v="71"/>
    <n v="-1262.2"/>
    <n v="113"/>
    <n v="110.488"/>
    <n v="-114"/>
    <n v="-17"/>
    <n v="23.393000000000001"/>
    <n v="-19.457000000000001"/>
    <n v="-3.891"/>
    <n v="59.485999999999997"/>
    <n v="1.665"/>
    <n v="-0.89489980000000013"/>
    <n v="8.102100000000001E-2"/>
    <n v="7.9551360000000002E-2"/>
    <n v="-8.1624000000000002E-2"/>
    <n v="-1.2070000000000001E-2"/>
  </r>
  <r>
    <s v="5381"/>
    <s v="合正"/>
    <x v="19"/>
    <n v="25.25"/>
    <n v="24.8"/>
    <n v="24.8"/>
    <n v="24.15"/>
    <n v="24.8"/>
    <n v="213"/>
    <n v="-157"/>
    <n v="-17"/>
    <n v="-211"/>
    <n v="185"/>
    <n v="0"/>
    <n v="0"/>
    <n v="0"/>
    <n v="0"/>
    <n v="0"/>
    <n v="5.3782499999999997E-2"/>
    <n v="-3.8935999999999998E-2"/>
    <n v="-4.2160000000000001E-3"/>
    <n v="-5.0956499999999995E-2"/>
    <n v="4.5879999999999997E-2"/>
  </r>
  <r>
    <s v="5383"/>
    <s v="金利"/>
    <x v="17"/>
    <n v="28.4"/>
    <n v="28.1"/>
    <n v="28.1"/>
    <n v="28.1"/>
    <n v="27.8"/>
    <n v="3"/>
    <n v="0"/>
    <n v="0"/>
    <n v="0"/>
    <n v="-1"/>
    <n v="0"/>
    <n v="0"/>
    <n v="0"/>
    <n v="0"/>
    <n v="0"/>
    <n v="8.5199999999999989E-4"/>
    <n v="0"/>
    <n v="0"/>
    <n v="0"/>
    <n v="-2.7799999999999998E-4"/>
  </r>
  <r>
    <s v="5386"/>
    <s v="青雲"/>
    <x v="55"/>
    <n v="50.7"/>
    <n v="52"/>
    <n v="52.2"/>
    <n v="57.4"/>
    <n v="54.7"/>
    <n v="71"/>
    <n v="-152"/>
    <n v="197"/>
    <n v="321"/>
    <n v="287"/>
    <n v="0"/>
    <n v="0"/>
    <n v="0"/>
    <n v="0"/>
    <n v="0"/>
    <n v="3.5997000000000001E-2"/>
    <n v="-7.9039999999999999E-2"/>
    <n v="0.10283400000000001"/>
    <n v="0.18425399999999997"/>
    <n v="0.15698900000000002"/>
  </r>
  <r>
    <s v="5388"/>
    <s v="中磊"/>
    <x v="38"/>
    <n v="118.5"/>
    <n v="119.5"/>
    <n v="120"/>
    <n v="113.5"/>
    <n v="121.5"/>
    <n v="-41"/>
    <n v="-728"/>
    <n v="-270.10199999999998"/>
    <n v="-970.20600000000002"/>
    <n v="3720.1819999999998"/>
    <n v="-16"/>
    <n v="-39"/>
    <n v="95"/>
    <n v="-174"/>
    <n v="-29"/>
    <n v="-4.8585000000000003E-2"/>
    <n v="-0.86995999999999996"/>
    <n v="-0.32412239999999998"/>
    <n v="-1.10118381"/>
    <n v="4.5200211299999999"/>
  </r>
  <r>
    <s v="5392"/>
    <s v="能率"/>
    <x v="17"/>
    <n v="23.5"/>
    <n v="23.4"/>
    <n v="23.95"/>
    <n v="23.55"/>
    <n v="23.55"/>
    <n v="5.2140000000000004"/>
    <n v="-33"/>
    <n v="-17.916"/>
    <n v="-87"/>
    <n v="-123"/>
    <n v="0"/>
    <n v="0"/>
    <n v="0"/>
    <n v="0"/>
    <n v="0"/>
    <n v="1.2252900000000002E-3"/>
    <n v="-7.7219999999999997E-3"/>
    <n v="-4.2908819999999993E-3"/>
    <n v="-2.04885E-2"/>
    <n v="-2.8966499999999999E-2"/>
  </r>
  <r>
    <s v="5398"/>
    <s v="慕康生醫"/>
    <x v="15"/>
    <n v="11.3"/>
    <n v="11.35"/>
    <n v="11.25"/>
    <n v="11.25"/>
    <n v="11.15"/>
    <n v="0"/>
    <n v="1"/>
    <n v="-2"/>
    <n v="0"/>
    <n v="0"/>
    <n v="0"/>
    <n v="0"/>
    <n v="0"/>
    <n v="0"/>
    <n v="0"/>
    <n v="0"/>
    <n v="1.1349999999999999E-4"/>
    <n v="-2.2499999999999999E-4"/>
    <n v="0"/>
    <n v="0"/>
  </r>
  <r>
    <s v="5403"/>
    <s v="中菲"/>
    <x v="56"/>
    <n v="102"/>
    <n v="102.5"/>
    <n v="102.5"/>
    <n v="104.5"/>
    <n v="104.5"/>
    <n v="-12"/>
    <n v="17"/>
    <n v="-8"/>
    <n v="-90"/>
    <n v="-14"/>
    <n v="0"/>
    <n v="0"/>
    <n v="0"/>
    <n v="0"/>
    <n v="0"/>
    <n v="-1.2239999999999999E-2"/>
    <n v="1.7425E-2"/>
    <n v="-8.2000000000000007E-3"/>
    <n v="-9.4049999999999995E-2"/>
    <n v="-1.4630000000000001E-2"/>
  </r>
  <r>
    <s v="5410"/>
    <s v="國眾"/>
    <x v="42"/>
    <n v="33.200000000000003"/>
    <n v="33.1"/>
    <n v="33.200000000000003"/>
    <n v="33.15"/>
    <n v="33.049999999999997"/>
    <n v="81"/>
    <n v="10"/>
    <n v="76"/>
    <n v="30"/>
    <n v="-1"/>
    <n v="0"/>
    <n v="0"/>
    <n v="0"/>
    <n v="0"/>
    <n v="0"/>
    <n v="2.6892000000000003E-2"/>
    <n v="3.31E-3"/>
    <n v="2.5232000000000004E-2"/>
    <n v="9.9450000000000007E-3"/>
    <n v="-3.3049999999999996E-4"/>
  </r>
  <r>
    <s v="5425"/>
    <s v="台半"/>
    <x v="29"/>
    <n v="81"/>
    <n v="80.5"/>
    <n v="80.3"/>
    <n v="78.900000000000006"/>
    <n v="78.8"/>
    <n v="520"/>
    <n v="192"/>
    <n v="-82"/>
    <n v="150"/>
    <n v="22"/>
    <n v="-180"/>
    <n v="-110"/>
    <n v="0"/>
    <n v="0"/>
    <n v="0"/>
    <n v="0.42120000000000002"/>
    <n v="0.15456"/>
    <n v="-6.5845999999999988E-2"/>
    <n v="0.11835"/>
    <n v="1.7336000000000001E-2"/>
  </r>
  <r>
    <s v="5426"/>
    <s v="振發"/>
    <x v="43"/>
    <n v="14.95"/>
    <n v="14.9"/>
    <n v="15.05"/>
    <n v="14.45"/>
    <n v="14.2"/>
    <n v="218"/>
    <n v="-101"/>
    <n v="216"/>
    <n v="-173"/>
    <n v="-29"/>
    <n v="0"/>
    <n v="0"/>
    <n v="0"/>
    <n v="0"/>
    <n v="0"/>
    <n v="3.2591000000000002E-2"/>
    <n v="-1.5049000000000002E-2"/>
    <n v="3.2508000000000002E-2"/>
    <n v="-2.49985E-2"/>
    <n v="-4.1179999999999993E-3"/>
  </r>
  <r>
    <s v="5432"/>
    <s v="新門"/>
    <x v="66"/>
    <n v="71.3"/>
    <n v="69.400000000000006"/>
    <n v="68.5"/>
    <n v="67"/>
    <n v="65.900000000000006"/>
    <n v="-103"/>
    <n v="27"/>
    <n v="-38"/>
    <n v="-7"/>
    <n v="20"/>
    <n v="0"/>
    <n v="0"/>
    <n v="0"/>
    <n v="0"/>
    <n v="0"/>
    <n v="-7.343899999999999E-2"/>
    <n v="1.8738000000000001E-2"/>
    <n v="-2.6030000000000001E-2"/>
    <n v="-4.6899999999999997E-3"/>
    <n v="1.3180000000000001E-2"/>
  </r>
  <r>
    <s v="5434"/>
    <s v="崇越"/>
    <x v="16"/>
    <n v="178.5"/>
    <n v="178.5"/>
    <n v="181"/>
    <n v="181"/>
    <n v="179"/>
    <n v="17"/>
    <n v="-73.162999999999997"/>
    <n v="21"/>
    <n v="-151.166"/>
    <n v="-158"/>
    <n v="1.919"/>
    <n v="49"/>
    <n v="2"/>
    <n v="21"/>
    <n v="-2"/>
    <n v="3.0345E-2"/>
    <n v="-0.13059595499999999"/>
    <n v="3.8010000000000002E-2"/>
    <n v="-0.27361046"/>
    <n v="-0.28282000000000002"/>
  </r>
  <r>
    <s v="5438"/>
    <s v="東友"/>
    <x v="45"/>
    <n v="17.649999999999999"/>
    <n v="17.649999999999999"/>
    <n v="17.649999999999999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2.5"/>
    <n v="124"/>
    <n v="126"/>
    <n v="123.5"/>
    <n v="122.5"/>
    <n v="144"/>
    <n v="777"/>
    <n v="707"/>
    <n v="968"/>
    <n v="764"/>
    <n v="0"/>
    <n v="0"/>
    <n v="0"/>
    <n v="0"/>
    <n v="0"/>
    <n v="0.1764"/>
    <n v="0.96348"/>
    <n v="0.89081999999999995"/>
    <n v="1.1954800000000001"/>
    <n v="0.93589999999999995"/>
  </r>
  <r>
    <s v="5443"/>
    <s v="均豪"/>
    <x v="40"/>
    <n v="29"/>
    <n v="28.95"/>
    <n v="28.8"/>
    <n v="28.7"/>
    <n v="28.3"/>
    <n v="150"/>
    <n v="18"/>
    <n v="58"/>
    <n v="5"/>
    <n v="-17"/>
    <n v="0"/>
    <n v="0"/>
    <n v="0"/>
    <n v="0"/>
    <n v="0"/>
    <n v="4.3499999999999997E-2"/>
    <n v="5.2110000000000004E-3"/>
    <n v="1.6704E-2"/>
    <n v="1.4350000000000001E-3"/>
    <n v="-4.8110000000000002E-3"/>
  </r>
  <r>
    <s v="5450"/>
    <s v="南良"/>
    <x v="2"/>
    <n v="18.100000000000001"/>
    <n v="18.05"/>
    <n v="18"/>
    <n v="17.850000000000001"/>
    <n v="17.8"/>
    <n v="-2"/>
    <n v="0"/>
    <n v="-6"/>
    <n v="0"/>
    <n v="-1"/>
    <n v="0"/>
    <n v="0"/>
    <n v="0"/>
    <n v="0"/>
    <n v="0"/>
    <n v="-3.6200000000000002E-4"/>
    <n v="0"/>
    <n v="-1.08E-3"/>
    <n v="0"/>
    <n v="-1.7800000000000002E-4"/>
  </r>
  <r>
    <s v="5452"/>
    <s v="佶優"/>
    <x v="18"/>
    <n v="21.7"/>
    <n v="21.45"/>
    <n v="22.5"/>
    <n v="22.05"/>
    <n v="22"/>
    <n v="102"/>
    <n v="-11"/>
    <n v="-354"/>
    <n v="-65"/>
    <n v="5"/>
    <n v="0"/>
    <n v="0"/>
    <n v="0"/>
    <n v="0"/>
    <n v="0"/>
    <n v="2.2134000000000001E-2"/>
    <n v="-2.3595000000000001E-3"/>
    <n v="-7.9649999999999999E-2"/>
    <n v="-1.43325E-2"/>
    <n v="1.1000000000000001E-3"/>
  </r>
  <r>
    <s v="5455"/>
    <s v="昇益"/>
    <x v="6"/>
    <n v="29.15"/>
    <n v="29.3"/>
    <n v="31.2"/>
    <n v="31.15"/>
    <n v="30.8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8"/>
    <n v="53.4"/>
    <n v="53.2"/>
    <n v="52.6"/>
    <n v="53.3"/>
    <n v="153"/>
    <n v="225"/>
    <n v="66"/>
    <n v="82"/>
    <n v="38.4"/>
    <n v="0"/>
    <n v="0"/>
    <n v="0"/>
    <n v="0"/>
    <n v="0"/>
    <n v="8.0783999999999995E-2"/>
    <n v="0.12015000000000001"/>
    <n v="3.5112000000000004E-2"/>
    <n v="4.3131999999999997E-2"/>
    <n v="2.0467199999999998E-2"/>
  </r>
  <r>
    <s v="5460"/>
    <s v="同協"/>
    <x v="17"/>
    <n v="14.25"/>
    <n v="14.05"/>
    <n v="14.05"/>
    <n v="14.15"/>
    <n v="14.15"/>
    <n v="-1"/>
    <n v="-1"/>
    <n v="26"/>
    <n v="-2"/>
    <n v="99"/>
    <n v="0"/>
    <n v="0"/>
    <n v="0"/>
    <n v="0"/>
    <n v="0"/>
    <n v="-1.4249999999999999E-4"/>
    <n v="-1.405E-4"/>
    <n v="3.653E-3"/>
    <n v="-2.8299999999999999E-4"/>
    <n v="1.4008500000000002E-2"/>
  </r>
  <r>
    <s v="5464"/>
    <s v="霖宏"/>
    <x v="32"/>
    <n v="28.7"/>
    <n v="28.8"/>
    <n v="29.45"/>
    <n v="29.15"/>
    <n v="28.95"/>
    <n v="27"/>
    <n v="13"/>
    <n v="28"/>
    <n v="1"/>
    <n v="9"/>
    <n v="0"/>
    <n v="0"/>
    <n v="0"/>
    <n v="0"/>
    <n v="0"/>
    <n v="7.7489999999999998E-3"/>
    <n v="3.7440000000000004E-3"/>
    <n v="8.2459999999999999E-3"/>
    <n v="2.9149999999999998E-4"/>
    <n v="2.6055000000000002E-3"/>
  </r>
  <r>
    <s v="5465"/>
    <s v="富驊"/>
    <x v="43"/>
    <n v="42.5"/>
    <n v="42.05"/>
    <n v="45"/>
    <n v="44.75"/>
    <n v="45.45"/>
    <n v="-44"/>
    <n v="36"/>
    <n v="82"/>
    <n v="-61"/>
    <n v="-61"/>
    <n v="0"/>
    <n v="0"/>
    <n v="0"/>
    <n v="0"/>
    <n v="0"/>
    <n v="-1.8700000000000001E-2"/>
    <n v="1.5137999999999999E-2"/>
    <n v="3.6900000000000002E-2"/>
    <n v="-2.7297499999999999E-2"/>
    <n v="-2.7724500000000003E-2"/>
  </r>
  <r>
    <s v="5468"/>
    <s v="凱鈺"/>
    <x v="47"/>
    <n v="16.600000000000001"/>
    <n v="16.7"/>
    <n v="16.5"/>
    <n v="16.25"/>
    <n v="16.100000000000001"/>
    <n v="1"/>
    <n v="0"/>
    <n v="2"/>
    <n v="0"/>
    <n v="0"/>
    <n v="0"/>
    <n v="0"/>
    <n v="0"/>
    <n v="0"/>
    <n v="0"/>
    <n v="1.6600000000000002E-4"/>
    <n v="0"/>
    <n v="3.3E-4"/>
    <n v="0"/>
    <n v="0"/>
  </r>
  <r>
    <s v="5469"/>
    <s v="瀚宇博"/>
    <x v="32"/>
    <n v="55.7"/>
    <n v="55.1"/>
    <n v="54.6"/>
    <n v="54.5"/>
    <n v="53.3"/>
    <n v="-550"/>
    <n v="-197.29"/>
    <n v="-360.50099999999998"/>
    <n v="-287.51"/>
    <n v="-475"/>
    <n v="435"/>
    <n v="0"/>
    <n v="0"/>
    <n v="95"/>
    <n v="0"/>
    <n v="-0.30635000000000001"/>
    <n v="-0.10870679"/>
    <n v="-0.196833546"/>
    <n v="-0.15669295"/>
    <n v="-0.25317499999999998"/>
  </r>
  <r>
    <s v="5471"/>
    <s v="松翰"/>
    <x v="47"/>
    <n v="49.65"/>
    <n v="49.4"/>
    <n v="50"/>
    <n v="49.1"/>
    <n v="48"/>
    <n v="171"/>
    <n v="-4"/>
    <n v="294"/>
    <n v="-212.37299999999999"/>
    <n v="-108"/>
    <n v="0"/>
    <n v="0"/>
    <n v="0"/>
    <n v="0"/>
    <n v="0"/>
    <n v="8.4901499999999991E-2"/>
    <n v="-1.9759999999999999E-3"/>
    <n v="0.14699999999999999"/>
    <n v="-0.104275143"/>
    <n v="-5.1839999999999997E-2"/>
  </r>
  <r>
    <s v="5474"/>
    <s v="聰泰"/>
    <x v="55"/>
    <n v="105.5"/>
    <n v="104.5"/>
    <n v="107"/>
    <n v="105"/>
    <n v="104"/>
    <n v="33"/>
    <n v="-8"/>
    <n v="5"/>
    <n v="-27"/>
    <n v="-24"/>
    <n v="0"/>
    <n v="0"/>
    <n v="0"/>
    <n v="0"/>
    <n v="0"/>
    <n v="3.4814999999999999E-2"/>
    <n v="-8.3599999999999994E-3"/>
    <n v="5.3499999999999997E-3"/>
    <n v="-2.835E-2"/>
    <n v="-2.496E-2"/>
  </r>
  <r>
    <s v="5475"/>
    <s v="德宏"/>
    <x v="19"/>
    <n v="12.75"/>
    <n v="12.7"/>
    <n v="12.65"/>
    <n v="12.3"/>
    <n v="12.25"/>
    <n v="53"/>
    <n v="8"/>
    <n v="14"/>
    <n v="0"/>
    <n v="-10"/>
    <n v="0"/>
    <n v="0"/>
    <n v="0"/>
    <n v="0"/>
    <n v="0"/>
    <n v="6.7574999999999996E-3"/>
    <n v="1.016E-3"/>
    <n v="1.771E-3"/>
    <n v="0"/>
    <n v="-1.225E-3"/>
  </r>
  <r>
    <s v="5478"/>
    <s v="智冠"/>
    <x v="67"/>
    <n v="96.8"/>
    <n v="99.3"/>
    <n v="102"/>
    <n v="100"/>
    <n v="100"/>
    <n v="37"/>
    <n v="130.24100000000001"/>
    <n v="-2.2410000000000001"/>
    <n v="7.4"/>
    <n v="21"/>
    <n v="0"/>
    <n v="0"/>
    <n v="0"/>
    <n v="0"/>
    <n v="0"/>
    <n v="3.5816000000000001E-2"/>
    <n v="0.129329313"/>
    <n v="-2.28582E-3"/>
    <n v="7.4000000000000003E-3"/>
    <n v="2.1000000000000001E-2"/>
  </r>
  <r>
    <s v="5481"/>
    <s v="新華"/>
    <x v="2"/>
    <n v="13.1"/>
    <n v="13"/>
    <n v="12.95"/>
    <n v="13.1"/>
    <n v="12.95"/>
    <n v="-1"/>
    <n v="-2"/>
    <n v="-1"/>
    <n v="1"/>
    <n v="0"/>
    <n v="0"/>
    <n v="0"/>
    <n v="0"/>
    <n v="0"/>
    <n v="0"/>
    <n v="-1.3099999999999999E-4"/>
    <n v="-2.5999999999999998E-4"/>
    <n v="-1.295E-4"/>
    <n v="1.3099999999999999E-4"/>
    <n v="0"/>
  </r>
  <r>
    <s v="5483"/>
    <s v="中美晶"/>
    <x v="51"/>
    <n v="175"/>
    <n v="175"/>
    <n v="172.5"/>
    <n v="172.5"/>
    <n v="175"/>
    <n v="857.9"/>
    <n v="149"/>
    <n v="56.518999999999998"/>
    <n v="1162"/>
    <n v="1745"/>
    <n v="110.79"/>
    <n v="81.99"/>
    <n v="182.19800000000001"/>
    <n v="-233.40899999999999"/>
    <n v="100.19499999999999"/>
    <n v="1.501325"/>
    <n v="0.26074999999999998"/>
    <n v="9.7495275000000006E-2"/>
    <n v="2.0044499999999998"/>
    <n v="3.05375"/>
  </r>
  <r>
    <s v="5484"/>
    <s v="慧友"/>
    <x v="49"/>
    <n v="20.5"/>
    <n v="20.8"/>
    <n v="20.5"/>
    <n v="19.95"/>
    <n v="20"/>
    <n v="-19"/>
    <n v="-12"/>
    <n v="-13"/>
    <n v="-11"/>
    <n v="-10"/>
    <n v="0"/>
    <n v="0"/>
    <n v="0"/>
    <n v="0"/>
    <n v="0"/>
    <n v="-3.895E-3"/>
    <n v="-2.4960000000000004E-3"/>
    <n v="-2.6649999999999998E-3"/>
    <n v="-2.1944999999999998E-3"/>
    <n v="-2E-3"/>
  </r>
  <r>
    <s v="5487"/>
    <s v="通泰"/>
    <x v="47"/>
    <n v="25.5"/>
    <n v="25.5"/>
    <n v="25.5"/>
    <n v="25.45"/>
    <n v="25.4"/>
    <n v="-1"/>
    <n v="0"/>
    <n v="0"/>
    <n v="0"/>
    <n v="0"/>
    <n v="0"/>
    <n v="0"/>
    <n v="0"/>
    <n v="0"/>
    <n v="0"/>
    <n v="-2.5500000000000002E-4"/>
    <n v="0"/>
    <n v="0"/>
    <n v="0"/>
    <n v="0"/>
  </r>
  <r>
    <s v="5488"/>
    <s v="松普"/>
    <x v="17"/>
    <n v="11.6"/>
    <n v="11.55"/>
    <n v="11.55"/>
    <n v="11.3"/>
    <n v="11.4"/>
    <n v="123"/>
    <n v="-67"/>
    <n v="35"/>
    <n v="-40"/>
    <n v="46"/>
    <n v="0"/>
    <n v="0"/>
    <n v="0"/>
    <n v="0"/>
    <n v="0"/>
    <n v="1.4267999999999999E-2"/>
    <n v="-7.7385000000000006E-3"/>
    <n v="4.0425000000000001E-3"/>
    <n v="-4.5199999999999997E-3"/>
    <n v="5.2439999999999995E-3"/>
  </r>
  <r>
    <s v="5489"/>
    <s v="彩富"/>
    <x v="49"/>
    <n v="34.700000000000003"/>
    <n v="34.9"/>
    <n v="35.049999999999997"/>
    <n v="34.799999999999997"/>
    <n v="34.85"/>
    <n v="-8"/>
    <n v="0"/>
    <n v="0"/>
    <n v="3"/>
    <n v="1"/>
    <n v="0"/>
    <n v="0"/>
    <n v="0"/>
    <n v="0"/>
    <n v="0"/>
    <n v="-2.7760000000000003E-3"/>
    <n v="0"/>
    <n v="0"/>
    <n v="1.044E-3"/>
    <n v="3.4850000000000001E-4"/>
  </r>
  <r>
    <s v="5490"/>
    <s v="同亨"/>
    <x v="58"/>
    <n v="23.05"/>
    <n v="23.4"/>
    <n v="23.05"/>
    <n v="22.95"/>
    <n v="23.05"/>
    <n v="-38"/>
    <n v="-8"/>
    <n v="-0.95"/>
    <n v="4"/>
    <n v="0"/>
    <n v="0"/>
    <n v="0"/>
    <n v="0"/>
    <n v="0"/>
    <n v="0"/>
    <n v="-8.7589999999999994E-3"/>
    <n v="-1.872E-3"/>
    <n v="-2.18975E-4"/>
    <n v="9.1799999999999998E-4"/>
    <n v="0"/>
  </r>
  <r>
    <s v="5493"/>
    <s v="三聯"/>
    <x v="46"/>
    <n v="51.1"/>
    <n v="50.7"/>
    <n v="50.6"/>
    <n v="50.3"/>
    <n v="51"/>
    <n v="9"/>
    <n v="2"/>
    <n v="-8"/>
    <n v="2"/>
    <n v="-3"/>
    <n v="0"/>
    <n v="0"/>
    <n v="0"/>
    <n v="0"/>
    <n v="0"/>
    <n v="4.5990000000000007E-3"/>
    <n v="1.0140000000000001E-3"/>
    <n v="-4.0480000000000004E-3"/>
    <n v="1.0059999999999999E-3"/>
    <n v="-1.5299999999999999E-3"/>
  </r>
  <r>
    <s v="5498"/>
    <s v="凱崴"/>
    <x v="19"/>
    <n v="10.85"/>
    <n v="10.75"/>
    <n v="10.75"/>
    <n v="10.7"/>
    <n v="10.65"/>
    <n v="-2"/>
    <n v="11"/>
    <n v="12"/>
    <n v="-4.6779999999999999"/>
    <n v="-3.7829999999999999"/>
    <n v="0"/>
    <n v="0"/>
    <n v="0"/>
    <n v="0"/>
    <n v="0"/>
    <n v="-2.1699999999999999E-4"/>
    <n v="1.1825E-3"/>
    <n v="1.2899999999999999E-3"/>
    <n v="-5.0054599999999993E-4"/>
    <n v="-4.0288949999999998E-4"/>
  </r>
  <r>
    <s v="5508"/>
    <s v="永信建"/>
    <x v="6"/>
    <n v="85.2"/>
    <n v="85.6"/>
    <n v="85.8"/>
    <n v="86"/>
    <n v="86.2"/>
    <n v="44"/>
    <n v="12"/>
    <n v="10"/>
    <n v="9"/>
    <n v="25"/>
    <n v="0"/>
    <n v="0"/>
    <n v="0"/>
    <n v="0"/>
    <n v="0"/>
    <n v="3.7488E-2"/>
    <n v="1.0271999999999998E-2"/>
    <n v="8.5800000000000008E-3"/>
    <n v="7.7400000000000004E-3"/>
    <n v="2.155E-2"/>
  </r>
  <r>
    <s v="5511"/>
    <s v="德昌"/>
    <x v="6"/>
    <n v="69.3"/>
    <n v="68.8"/>
    <n v="69"/>
    <n v="70.099999999999994"/>
    <n v="68.400000000000006"/>
    <n v="45"/>
    <n v="-42"/>
    <n v="-11"/>
    <n v="20"/>
    <n v="-33"/>
    <n v="0"/>
    <n v="0"/>
    <n v="0"/>
    <n v="0"/>
    <n v="0"/>
    <n v="3.1185000000000001E-2"/>
    <n v="-2.8895999999999998E-2"/>
    <n v="-7.5900000000000004E-3"/>
    <n v="1.4019999999999999E-2"/>
    <n v="-2.2572000000000002E-2"/>
  </r>
  <r>
    <s v="5512"/>
    <s v="力麒"/>
    <x v="6"/>
    <n v="9.02"/>
    <n v="9.0399999999999991"/>
    <n v="8.99"/>
    <n v="8.98"/>
    <n v="8.9700000000000006"/>
    <n v="269"/>
    <n v="169"/>
    <n v="52"/>
    <n v="107"/>
    <n v="119"/>
    <n v="0"/>
    <n v="0"/>
    <n v="0"/>
    <n v="0"/>
    <n v="0"/>
    <n v="2.4263800000000002E-2"/>
    <n v="1.5277599999999997E-2"/>
    <n v="4.6747999999999998E-3"/>
    <n v="9.6086000000000001E-3"/>
    <n v="1.0674300000000001E-2"/>
  </r>
  <r>
    <s v="5514"/>
    <s v="三豐"/>
    <x v="6"/>
    <n v="19.95"/>
    <n v="19.899999999999999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65"/>
    <n v="13.8"/>
    <n v="13.85"/>
    <n v="13.75"/>
    <n v="3"/>
    <n v="-17"/>
    <n v="20"/>
    <n v="-38"/>
    <n v="24"/>
    <n v="0"/>
    <n v="0"/>
    <n v="0"/>
    <n v="0"/>
    <n v="0"/>
    <n v="4.125E-4"/>
    <n v="-2.3205000000000001E-3"/>
    <n v="2.7599999999999999E-3"/>
    <n v="-5.2629999999999994E-3"/>
    <n v="3.3E-3"/>
  </r>
  <r>
    <s v="5516"/>
    <s v="雙喜"/>
    <x v="6"/>
    <n v="19.75"/>
    <n v="20"/>
    <n v="20"/>
    <n v="21.65"/>
    <n v="23.8"/>
    <n v="14"/>
    <n v="-1"/>
    <n v="-3"/>
    <n v="5"/>
    <n v="7"/>
    <n v="0"/>
    <n v="0"/>
    <n v="0"/>
    <n v="0"/>
    <n v="0"/>
    <n v="2.7650000000000001E-3"/>
    <n v="-2.0000000000000001E-4"/>
    <n v="-5.9999999999999995E-4"/>
    <n v="1.0824999999999999E-3"/>
    <n v="1.6659999999999999E-3"/>
  </r>
  <r>
    <s v="5519"/>
    <s v="隆大"/>
    <x v="6"/>
    <n v="26.5"/>
    <n v="26.65"/>
    <n v="27.55"/>
    <n v="28.5"/>
    <n v="27.2"/>
    <n v="463"/>
    <n v="-44"/>
    <n v="425"/>
    <n v="-69.022000000000006"/>
    <n v="-188"/>
    <n v="0"/>
    <n v="0"/>
    <n v="0"/>
    <n v="0"/>
    <n v="0"/>
    <n v="0.122695"/>
    <n v="-1.1725999999999999E-2"/>
    <n v="0.1170875"/>
    <n v="-1.9671270000000001E-2"/>
    <n v="-5.1135999999999994E-2"/>
  </r>
  <r>
    <s v="5520"/>
    <s v="力泰"/>
    <x v="6"/>
    <n v="64.099999999999994"/>
    <n v="63.9"/>
    <n v="66.099999999999994"/>
    <n v="66.5"/>
    <n v="66.5"/>
    <n v="-1"/>
    <n v="0"/>
    <n v="2"/>
    <n v="0"/>
    <n v="0"/>
    <n v="0"/>
    <n v="0"/>
    <n v="0"/>
    <n v="0"/>
    <n v="0"/>
    <n v="-6.4099999999999997E-4"/>
    <n v="0"/>
    <n v="1.3219999999999998E-3"/>
    <n v="0"/>
    <n v="0"/>
  </r>
  <r>
    <s v="5521"/>
    <s v="工信"/>
    <x v="6"/>
    <n v="10.15"/>
    <n v="10"/>
    <n v="9.3800000000000008"/>
    <n v="9.2200000000000006"/>
    <n v="8.67"/>
    <n v="2093"/>
    <n v="817"/>
    <n v="77"/>
    <n v="715"/>
    <n v="-1803"/>
    <n v="0"/>
    <n v="0"/>
    <n v="0"/>
    <n v="0"/>
    <n v="0"/>
    <n v="0.2124395"/>
    <n v="8.1699999999999995E-2"/>
    <n v="7.2226000000000009E-3"/>
    <n v="6.5922999999999995E-2"/>
    <n v="-0.15632009999999999"/>
  </r>
  <r>
    <s v="5522"/>
    <s v="遠雄"/>
    <x v="6"/>
    <n v="59.3"/>
    <n v="59.4"/>
    <n v="59.1"/>
    <n v="58.3"/>
    <n v="58.2"/>
    <n v="-46.720999999999997"/>
    <n v="-31"/>
    <n v="-48"/>
    <n v="-174.46799999999999"/>
    <n v="-8"/>
    <n v="-93"/>
    <n v="14"/>
    <n v="5"/>
    <n v="6"/>
    <n v="-34"/>
    <n v="-2.7705552999999994E-2"/>
    <n v="-1.8414E-2"/>
    <n v="-2.8368000000000001E-2"/>
    <n v="-0.101714844"/>
    <n v="-4.6560000000000004E-3"/>
  </r>
  <r>
    <s v="5523"/>
    <s v="豐謙"/>
    <x v="6"/>
    <n v="25.2"/>
    <n v="25.2"/>
    <n v="25.25"/>
    <n v="25.15"/>
    <n v="25"/>
    <n v="-1"/>
    <n v="-1"/>
    <n v="1"/>
    <n v="0"/>
    <n v="7"/>
    <n v="0"/>
    <n v="0"/>
    <n v="0"/>
    <n v="0"/>
    <n v="0"/>
    <n v="-2.52E-4"/>
    <n v="-2.52E-4"/>
    <n v="2.5250000000000001E-4"/>
    <n v="0"/>
    <n v="1.75E-3"/>
  </r>
  <r>
    <s v="5525"/>
    <s v="順天"/>
    <x v="6"/>
    <n v="24.9"/>
    <n v="24.85"/>
    <n v="25.2"/>
    <n v="25.3"/>
    <n v="25.35"/>
    <n v="3"/>
    <n v="0"/>
    <n v="12"/>
    <n v="0"/>
    <n v="16"/>
    <n v="0"/>
    <n v="0"/>
    <n v="0"/>
    <n v="0"/>
    <n v="0"/>
    <n v="7.4699999999999983E-4"/>
    <n v="0"/>
    <n v="3.0239999999999998E-3"/>
    <n v="0"/>
    <n v="4.0560000000000006E-3"/>
  </r>
  <r>
    <s v="5529"/>
    <s v="鉅陞"/>
    <x v="6"/>
    <n v="19.350000000000001"/>
    <n v="19.350000000000001"/>
    <n v="19.350000000000001"/>
    <n v="19.600000000000001"/>
    <n v="19.45"/>
    <n v="0"/>
    <n v="0"/>
    <n v="0"/>
    <n v="0"/>
    <n v="4"/>
    <n v="0"/>
    <n v="0"/>
    <n v="0"/>
    <n v="0"/>
    <n v="0"/>
    <n v="0"/>
    <n v="0"/>
    <n v="0"/>
    <n v="0"/>
    <n v="7.7799999999999994E-4"/>
  </r>
  <r>
    <s v="5530"/>
    <s v="龍巖"/>
    <x v="2"/>
    <n v="35.85"/>
    <n v="36"/>
    <n v="36.5"/>
    <n v="36.65"/>
    <n v="36.75"/>
    <n v="45"/>
    <n v="9"/>
    <n v="32"/>
    <n v="-1"/>
    <n v="-1"/>
    <n v="0"/>
    <n v="0"/>
    <n v="0"/>
    <n v="0"/>
    <n v="0"/>
    <n v="1.6132500000000001E-2"/>
    <n v="3.2399999999999998E-3"/>
    <n v="1.1679999999999999E-2"/>
    <n v="-3.6649999999999996E-4"/>
    <n v="-3.6749999999999999E-4"/>
  </r>
  <r>
    <s v="5531"/>
    <s v="鄉林"/>
    <x v="6"/>
    <n v="10.6"/>
    <n v="10.4"/>
    <n v="10.5"/>
    <n v="10.199999999999999"/>
    <n v="10.199999999999999"/>
    <n v="79"/>
    <n v="7"/>
    <n v="66"/>
    <n v="-65"/>
    <n v="18"/>
    <n v="0"/>
    <n v="0"/>
    <n v="0"/>
    <n v="0"/>
    <n v="0"/>
    <n v="8.3739999999999995E-3"/>
    <n v="7.2800000000000002E-4"/>
    <n v="6.9300000000000004E-3"/>
    <n v="-6.6299999999999996E-3"/>
    <n v="1.836E-3"/>
  </r>
  <r>
    <s v="5533"/>
    <s v="皇鼎"/>
    <x v="6"/>
    <n v="19.5"/>
    <n v="19.5"/>
    <n v="19.7"/>
    <n v="19.7"/>
    <n v="19.600000000000001"/>
    <n v="10"/>
    <n v="30"/>
    <n v="29"/>
    <n v="17"/>
    <n v="-11"/>
    <n v="0"/>
    <n v="0"/>
    <n v="0"/>
    <n v="0"/>
    <n v="0"/>
    <n v="1.9499999999999999E-3"/>
    <n v="5.8500000000000002E-3"/>
    <n v="5.7129999999999993E-3"/>
    <n v="3.349E-3"/>
    <n v="-2.1560000000000004E-3"/>
  </r>
  <r>
    <s v="5534"/>
    <s v="長虹"/>
    <x v="6"/>
    <n v="73.5"/>
    <n v="73.5"/>
    <n v="74"/>
    <n v="73.7"/>
    <n v="73.7"/>
    <n v="18.207000000000001"/>
    <n v="20"/>
    <n v="121"/>
    <n v="35"/>
    <n v="13"/>
    <n v="0"/>
    <n v="0"/>
    <n v="0"/>
    <n v="0"/>
    <n v="0"/>
    <n v="1.3382145E-2"/>
    <n v="1.47E-2"/>
    <n v="8.9539999999999995E-2"/>
    <n v="2.5794999999999998E-2"/>
    <n v="9.581000000000001E-3"/>
  </r>
  <r>
    <s v="5536"/>
    <s v="聖暉*"/>
    <x v="46"/>
    <n v="181.5"/>
    <n v="182"/>
    <n v="181"/>
    <n v="180.5"/>
    <n v="177"/>
    <n v="29.231999999999999"/>
    <n v="16"/>
    <n v="-44.252000000000002"/>
    <n v="-90"/>
    <n v="-130.30000000000001"/>
    <n v="-1.964"/>
    <n v="0"/>
    <n v="0"/>
    <n v="-1.3089999999999999"/>
    <n v="1"/>
    <n v="5.3056079999999999E-2"/>
    <n v="2.912E-2"/>
    <n v="-8.0096120000000007E-2"/>
    <n v="-0.16245000000000001"/>
    <n v="-0.23063100000000003"/>
  </r>
  <r>
    <s v="5538"/>
    <s v="東明-KY"/>
    <x v="14"/>
    <n v="32.5"/>
    <n v="32.950000000000003"/>
    <n v="32.15"/>
    <n v="32.200000000000003"/>
    <n v="32"/>
    <n v="-1"/>
    <n v="0"/>
    <n v="0"/>
    <n v="1"/>
    <n v="0"/>
    <n v="0"/>
    <n v="0"/>
    <n v="0"/>
    <n v="0"/>
    <n v="0"/>
    <n v="-3.2499999999999999E-4"/>
    <n v="0"/>
    <n v="0"/>
    <n v="3.2200000000000002E-4"/>
    <n v="0"/>
  </r>
  <r>
    <s v="5543"/>
    <s v="桓鼎-KY"/>
    <x v="14"/>
    <n v="44.9"/>
    <n v="44.65"/>
    <n v="44.6"/>
    <n v="43.1"/>
    <n v="43.1"/>
    <n v="0"/>
    <n v="0"/>
    <n v="0"/>
    <n v="1"/>
    <n v="0"/>
    <n v="0"/>
    <n v="0"/>
    <n v="0"/>
    <n v="0"/>
    <n v="0"/>
    <n v="0"/>
    <n v="0"/>
    <n v="0"/>
    <n v="4.3100000000000001E-4"/>
    <n v="0"/>
  </r>
  <r>
    <s v="5546"/>
    <s v="永固-KY"/>
    <x v="6"/>
    <n v="38.700000000000003"/>
    <n v="38.450000000000003"/>
    <n v="37"/>
    <n v="35.299999999999997"/>
    <n v="35.799999999999997"/>
    <n v="0"/>
    <n v="-11"/>
    <n v="-10"/>
    <n v="-3"/>
    <n v="-3"/>
    <n v="0"/>
    <n v="0"/>
    <n v="0"/>
    <n v="0"/>
    <n v="0"/>
    <n v="0"/>
    <n v="-4.2295000000000006E-3"/>
    <n v="-3.7000000000000002E-3"/>
    <n v="-1.0589999999999998E-3"/>
    <n v="-1.0739999999999999E-3"/>
  </r>
  <r>
    <s v="5601"/>
    <s v="台聯櫃"/>
    <x v="11"/>
    <n v="33.5"/>
    <n v="34.799999999999997"/>
    <n v="34.1"/>
    <n v="34.1"/>
    <n v="33.9"/>
    <n v="0"/>
    <n v="-2"/>
    <n v="0"/>
    <n v="0"/>
    <n v="0"/>
    <n v="0"/>
    <n v="0"/>
    <n v="0"/>
    <n v="0"/>
    <n v="0"/>
    <n v="0"/>
    <n v="-6.959999999999999E-4"/>
    <n v="0"/>
    <n v="0"/>
    <n v="0"/>
  </r>
  <r>
    <s v="5603"/>
    <s v="陸海"/>
    <x v="11"/>
    <n v="20.2"/>
    <n v="20.25"/>
    <n v="20.149999999999999"/>
    <n v="20.100000000000001"/>
    <n v="20.100000000000001"/>
    <n v="-3"/>
    <n v="-1"/>
    <n v="0"/>
    <n v="0"/>
    <n v="-1"/>
    <n v="0"/>
    <n v="0"/>
    <n v="0"/>
    <n v="0"/>
    <n v="0"/>
    <n v="-6.0599999999999998E-4"/>
    <n v="-2.0249999999999999E-4"/>
    <n v="0"/>
    <n v="0"/>
    <n v="-2.0100000000000001E-4"/>
  </r>
  <r>
    <s v="5604"/>
    <s v="中連"/>
    <x v="2"/>
    <n v="44.9"/>
    <n v="44.9"/>
    <n v="44.9"/>
    <n v="44.9"/>
    <n v="44.9"/>
    <n v="0"/>
    <n v="-1"/>
    <n v="0"/>
    <n v="0"/>
    <n v="0"/>
    <n v="0"/>
    <n v="0"/>
    <n v="0"/>
    <n v="0"/>
    <n v="0"/>
    <n v="0"/>
    <n v="-4.4899999999999996E-4"/>
    <n v="0"/>
    <n v="0"/>
    <n v="0"/>
  </r>
  <r>
    <s v="5607"/>
    <s v="遠雄港"/>
    <x v="11"/>
    <n v="49.05"/>
    <n v="48.25"/>
    <n v="48.3"/>
    <n v="50.7"/>
    <n v="51.2"/>
    <n v="-303"/>
    <n v="-115"/>
    <n v="32.5"/>
    <n v="111.015"/>
    <n v="-95.35"/>
    <n v="0"/>
    <n v="0"/>
    <n v="0"/>
    <n v="0"/>
    <n v="0"/>
    <n v="-0.14862149999999999"/>
    <n v="-5.5487500000000002E-2"/>
    <n v="1.56975E-2"/>
    <n v="5.6284605000000001E-2"/>
    <n v="-4.88192E-2"/>
  </r>
  <r>
    <s v="5608"/>
    <s v="四維航"/>
    <x v="11"/>
    <n v="18.2"/>
    <n v="17.899999999999999"/>
    <n v="17.850000000000001"/>
    <n v="17.75"/>
    <n v="17.600000000000001"/>
    <n v="205.51900000000001"/>
    <n v="-153"/>
    <n v="-131"/>
    <n v="105.785"/>
    <n v="-398"/>
    <n v="0"/>
    <n v="0"/>
    <n v="0"/>
    <n v="0"/>
    <n v="0"/>
    <n v="3.7404458000000002E-2"/>
    <n v="-2.7386999999999998E-2"/>
    <n v="-2.3383500000000005E-2"/>
    <n v="1.8776837500000001E-2"/>
    <n v="-7.0047999999999999E-2"/>
  </r>
  <r>
    <s v="5609"/>
    <s v="中菲行"/>
    <x v="11"/>
    <n v="80.2"/>
    <n v="80.099999999999994"/>
    <n v="79.599999999999994"/>
    <n v="79.2"/>
    <n v="79.2"/>
    <n v="40"/>
    <n v="13"/>
    <n v="34"/>
    <n v="7"/>
    <n v="20"/>
    <n v="0"/>
    <n v="0"/>
    <n v="0"/>
    <n v="0"/>
    <n v="0"/>
    <n v="3.2079999999999997E-2"/>
    <n v="1.0413E-2"/>
    <n v="2.7063999999999998E-2"/>
    <n v="5.5439999999999994E-3"/>
    <n v="1.584E-2"/>
  </r>
  <r>
    <s v="5701"/>
    <s v="劍湖山"/>
    <x v="4"/>
    <n v="7.1"/>
    <n v="7.05"/>
    <n v="7.01"/>
    <n v="6.96"/>
    <n v="6.95"/>
    <n v="0"/>
    <n v="0"/>
    <n v="4"/>
    <n v="2"/>
    <n v="0"/>
    <n v="0"/>
    <n v="0"/>
    <n v="0"/>
    <n v="0"/>
    <n v="0"/>
    <n v="0"/>
    <n v="0"/>
    <n v="2.8039999999999999E-4"/>
    <n v="1.392E-4"/>
    <n v="0"/>
  </r>
  <r>
    <s v="5703"/>
    <s v="亞都"/>
    <x v="4"/>
    <n v="25.3"/>
    <n v="25.4"/>
    <n v="24.65"/>
    <n v="24.3"/>
    <n v="25"/>
    <n v="31"/>
    <n v="-15"/>
    <n v="-13"/>
    <n v="-10"/>
    <n v="3"/>
    <n v="0"/>
    <n v="0"/>
    <n v="0"/>
    <n v="0"/>
    <n v="0"/>
    <n v="7.843000000000001E-3"/>
    <n v="-3.81E-3"/>
    <n v="-3.2044999999999999E-3"/>
    <n v="-2.4299999999999999E-3"/>
    <n v="7.5000000000000002E-4"/>
  </r>
  <r>
    <s v="5704"/>
    <s v="老爺知"/>
    <x v="4"/>
    <n v="45.55"/>
    <n v="49.15"/>
    <n v="46.85"/>
    <n v="46.55"/>
    <n v="47.4"/>
    <n v="64"/>
    <n v="-87"/>
    <n v="-66"/>
    <n v="-30"/>
    <n v="-6"/>
    <n v="0"/>
    <n v="0"/>
    <n v="0"/>
    <n v="0"/>
    <n v="0"/>
    <n v="2.9151999999999997E-2"/>
    <n v="-4.27605E-2"/>
    <n v="-3.0921000000000001E-2"/>
    <n v="-1.3965E-2"/>
    <n v="-2.8439999999999997E-3"/>
  </r>
  <r>
    <s v="5706"/>
    <s v="鳳凰"/>
    <x v="4"/>
    <n v="69.5"/>
    <n v="69.099999999999994"/>
    <n v="68.7"/>
    <n v="67.3"/>
    <n v="68.8"/>
    <n v="-453"/>
    <n v="-306"/>
    <n v="1"/>
    <n v="-93.007000000000005"/>
    <n v="121"/>
    <n v="0"/>
    <n v="0"/>
    <n v="0"/>
    <n v="0"/>
    <n v="0"/>
    <n v="-0.31483499999999998"/>
    <n v="-0.211446"/>
    <n v="6.87E-4"/>
    <n v="-6.2593710999999996E-2"/>
    <n v="8.324799999999998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5.95"/>
    <n v="15.85"/>
    <n v="15.75"/>
    <n v="15.45"/>
    <n v="410"/>
    <n v="50"/>
    <n v="-97"/>
    <n v="-77"/>
    <n v="-185"/>
    <n v="0"/>
    <n v="0"/>
    <n v="0"/>
    <n v="0"/>
    <n v="0"/>
    <n v="6.5394999999999995E-2"/>
    <n v="7.9749999999999995E-3"/>
    <n v="-1.5374500000000001E-2"/>
    <n v="-1.2127499999999999E-2"/>
    <n v="-2.85825E-2"/>
  </r>
  <r>
    <s v="5871"/>
    <s v="中租-KY"/>
    <x v="2"/>
    <n v="181"/>
    <n v="182"/>
    <n v="179"/>
    <n v="178"/>
    <n v="173.5"/>
    <n v="503.99200000000002"/>
    <n v="-182.697"/>
    <n v="-1017.946"/>
    <n v="-271.53199999999998"/>
    <n v="-3526.5520000000001"/>
    <n v="-8"/>
    <n v="2"/>
    <n v="-3"/>
    <n v="-2"/>
    <n v="1"/>
    <n v="0.91222552000000012"/>
    <n v="-0.33250854000000002"/>
    <n v="-1.8221233400000001"/>
    <n v="-0.48332695999999997"/>
    <n v="-6.1185677199999997"/>
  </r>
  <r>
    <s v="5876"/>
    <s v="上海商銀"/>
    <x v="60"/>
    <n v="44.65"/>
    <n v="44.9"/>
    <n v="44.85"/>
    <n v="44.75"/>
    <n v="44.75"/>
    <n v="2309.3240000000001"/>
    <n v="845.68"/>
    <n v="561.58299999999997"/>
    <n v="-507"/>
    <n v="-38"/>
    <n v="105"/>
    <n v="422"/>
    <n v="0"/>
    <n v="389"/>
    <n v="368"/>
    <n v="1.0311131660000001"/>
    <n v="0.37971031999999999"/>
    <n v="0.25186997550000001"/>
    <n v="-0.22688249999999999"/>
    <n v="-1.7004999999999999E-2"/>
  </r>
  <r>
    <s v="5878"/>
    <s v="台名"/>
    <x v="61"/>
    <n v="47.6"/>
    <n v="47.6"/>
    <n v="47.5"/>
    <n v="47.5"/>
    <n v="47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75"/>
    <n v="25.75"/>
    <n v="25.7"/>
    <n v="25.75"/>
    <n v="2947.8919999999998"/>
    <n v="-232.30799999999999"/>
    <n v="87.796000000000006"/>
    <n v="-643.29700000000003"/>
    <n v="1972.4"/>
    <n v="6"/>
    <n v="10"/>
    <n v="-13"/>
    <n v="-2"/>
    <n v="31"/>
    <n v="0.762030082"/>
    <n v="-5.9819309999999994E-2"/>
    <n v="2.2607470000000005E-2"/>
    <n v="-0.165327329"/>
    <n v="0.50789300000000004"/>
  </r>
  <r>
    <s v="5902"/>
    <s v="德記"/>
    <x v="10"/>
    <n v="32.5"/>
    <n v="34.1"/>
    <n v="34.5"/>
    <n v="33.9"/>
    <n v="34.799999999999997"/>
    <n v="-2"/>
    <n v="7"/>
    <n v="-1"/>
    <n v="-1"/>
    <n v="0"/>
    <n v="0"/>
    <n v="0"/>
    <n v="0"/>
    <n v="0"/>
    <n v="0"/>
    <n v="-6.4999999999999997E-4"/>
    <n v="2.3870000000000002E-3"/>
    <n v="-3.4499999999999998E-4"/>
    <n v="-3.39E-4"/>
    <n v="0"/>
  </r>
  <r>
    <s v="5903"/>
    <s v="全家"/>
    <x v="10"/>
    <n v="183.5"/>
    <n v="183"/>
    <n v="183"/>
    <n v="182.5"/>
    <n v="181.5"/>
    <n v="-103"/>
    <n v="-62.99"/>
    <n v="-79"/>
    <n v="-156"/>
    <n v="-214.9"/>
    <n v="0"/>
    <n v="0"/>
    <n v="0"/>
    <n v="0"/>
    <n v="0"/>
    <n v="-0.18900500000000001"/>
    <n v="-0.1152717"/>
    <n v="-0.14457"/>
    <n v="-0.28470000000000001"/>
    <n v="-0.39004349999999999"/>
  </r>
  <r>
    <s v="5904"/>
    <s v="寶雅"/>
    <x v="10"/>
    <n v="513"/>
    <n v="518"/>
    <n v="511"/>
    <n v="510"/>
    <n v="500"/>
    <n v="-25.5"/>
    <n v="35"/>
    <n v="-15.231999999999999"/>
    <n v="-21.21"/>
    <n v="-54"/>
    <n v="0"/>
    <n v="2"/>
    <n v="6"/>
    <n v="0"/>
    <n v="1"/>
    <n v="-0.13081499999999999"/>
    <n v="0.18129999999999999"/>
    <n v="-7.7835519999999991E-2"/>
    <n v="-0.108171"/>
    <n v="-0.27"/>
  </r>
  <r>
    <s v="5905"/>
    <s v="南仁湖"/>
    <x v="10"/>
    <n v="12.9"/>
    <n v="13.15"/>
    <n v="13.3"/>
    <n v="13.15"/>
    <n v="13.1"/>
    <n v="65"/>
    <n v="447"/>
    <n v="-74"/>
    <n v="125"/>
    <n v="57"/>
    <n v="0"/>
    <n v="0"/>
    <n v="0"/>
    <n v="0"/>
    <n v="0"/>
    <n v="8.3850000000000001E-3"/>
    <n v="5.8780499999999999E-2"/>
    <n v="-9.8420000000000001E-3"/>
    <n v="1.6437500000000001E-2"/>
    <n v="7.4669999999999997E-3"/>
  </r>
  <r>
    <s v="5906"/>
    <s v="台南-KY"/>
    <x v="10"/>
    <n v="78"/>
    <n v="75.099999999999994"/>
    <n v="75.7"/>
    <n v="76.599999999999994"/>
    <n v="77"/>
    <n v="2"/>
    <n v="2"/>
    <n v="-3"/>
    <n v="-2"/>
    <n v="0"/>
    <n v="0"/>
    <n v="0"/>
    <n v="0"/>
    <n v="0"/>
    <n v="0"/>
    <n v="1.56E-3"/>
    <n v="1.5019999999999999E-3"/>
    <n v="-2.271E-3"/>
    <n v="-1.5319999999999999E-3"/>
    <n v="0"/>
  </r>
  <r>
    <s v="5907"/>
    <s v="大洋-KY"/>
    <x v="10"/>
    <n v="11.8"/>
    <n v="11.7"/>
    <n v="11.7"/>
    <n v="11.75"/>
    <n v="11.8"/>
    <n v="-29"/>
    <n v="-41"/>
    <n v="-47"/>
    <n v="11"/>
    <n v="2"/>
    <n v="0"/>
    <n v="0"/>
    <n v="0"/>
    <n v="0"/>
    <n v="0"/>
    <n v="-3.4220000000000006E-3"/>
    <n v="-4.797E-3"/>
    <n v="-5.4989999999999995E-3"/>
    <n v="1.2925E-3"/>
    <n v="2.3600000000000002E-4"/>
  </r>
  <r>
    <s v="6005"/>
    <s v="群益證"/>
    <x v="62"/>
    <n v="14.8"/>
    <n v="14.8"/>
    <n v="14.8"/>
    <n v="14.7"/>
    <n v="14.6"/>
    <n v="1400"/>
    <n v="217"/>
    <n v="436"/>
    <n v="-160.62100000000001"/>
    <n v="-40.534999999999997"/>
    <n v="2"/>
    <n v="1"/>
    <n v="3"/>
    <n v="2"/>
    <n v="1"/>
    <n v="0.2072"/>
    <n v="3.2116000000000006E-2"/>
    <n v="6.4528000000000002E-2"/>
    <n v="-2.3611287000000002E-2"/>
    <n v="-5.918109999999999E-3"/>
  </r>
  <r>
    <s v="6015"/>
    <s v="宏遠證"/>
    <x v="62"/>
    <n v="10.3"/>
    <n v="10.25"/>
    <n v="10.15"/>
    <n v="10.050000000000001"/>
    <n v="10"/>
    <n v="148"/>
    <n v="38"/>
    <n v="33"/>
    <n v="-16"/>
    <n v="-18"/>
    <n v="0"/>
    <n v="0"/>
    <n v="0"/>
    <n v="0"/>
    <n v="0"/>
    <n v="1.5244000000000001E-2"/>
    <n v="3.895E-3"/>
    <n v="3.3495E-3"/>
    <n v="-1.6080000000000001E-3"/>
    <n v="-1.8E-3"/>
  </r>
  <r>
    <s v="6016"/>
    <s v="康和證"/>
    <x v="62"/>
    <n v="13.35"/>
    <n v="13.3"/>
    <n v="13.3"/>
    <n v="13.3"/>
    <n v="12.35"/>
    <n v="275"/>
    <n v="-78"/>
    <n v="-50"/>
    <n v="-143"/>
    <n v="-1623"/>
    <n v="0"/>
    <n v="0"/>
    <n v="0"/>
    <n v="0"/>
    <n v="0"/>
    <n v="3.6712500000000002E-2"/>
    <n v="-1.0374000000000001E-2"/>
    <n v="-6.6499999999999997E-3"/>
    <n v="-1.9019000000000001E-2"/>
    <n v="-0.20044049999999999"/>
  </r>
  <r>
    <s v="6020"/>
    <s v="大展證"/>
    <x v="62"/>
    <n v="18.8"/>
    <n v="18.7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8"/>
    <n v="60"/>
    <n v="60.3"/>
    <n v="60.3"/>
    <n v="-6"/>
    <n v="-22"/>
    <n v="-7.5359999999999996"/>
    <n v="3"/>
    <n v="4"/>
    <n v="0"/>
    <n v="0"/>
    <n v="0"/>
    <n v="0"/>
    <n v="0"/>
    <n v="-3.594E-3"/>
    <n v="-1.3155999999999999E-2"/>
    <n v="-4.5215999999999998E-3"/>
    <n v="1.8089999999999998E-3"/>
    <n v="2.4120000000000001E-3"/>
  </r>
  <r>
    <s v="6024"/>
    <s v="群益期"/>
    <x v="62"/>
    <n v="47"/>
    <n v="47.2"/>
    <n v="47.2"/>
    <n v="47.25"/>
    <n v="46.8"/>
    <n v="91"/>
    <n v="90"/>
    <n v="32"/>
    <n v="123"/>
    <n v="12"/>
    <n v="0"/>
    <n v="0"/>
    <n v="0"/>
    <n v="0"/>
    <n v="0"/>
    <n v="4.2770000000000002E-2"/>
    <n v="4.2479999999999997E-2"/>
    <n v="1.5104000000000001E-2"/>
    <n v="5.8117500000000002E-2"/>
    <n v="5.6159999999999995E-3"/>
  </r>
  <r>
    <s v="6026"/>
    <s v="福邦證"/>
    <x v="62"/>
    <n v="11.85"/>
    <n v="11.75"/>
    <n v="11.65"/>
    <n v="11.6"/>
    <n v="11.55"/>
    <n v="511"/>
    <n v="24"/>
    <n v="-53"/>
    <n v="-50"/>
    <n v="-152"/>
    <n v="0"/>
    <n v="0"/>
    <n v="0"/>
    <n v="0"/>
    <n v="0"/>
    <n v="6.0553499999999996E-2"/>
    <n v="2.82E-3"/>
    <n v="-6.1745000000000003E-3"/>
    <n v="-5.7999999999999996E-3"/>
    <n v="-1.7556000000000002E-2"/>
  </r>
  <r>
    <s v="6101"/>
    <s v="寬魚國際"/>
    <x v="2"/>
    <n v="39.75"/>
    <n v="39.9"/>
    <n v="40.049999999999997"/>
    <n v="39.75"/>
    <n v="39.75"/>
    <n v="13"/>
    <n v="-14"/>
    <n v="26"/>
    <n v="-7"/>
    <n v="-23"/>
    <n v="0"/>
    <n v="0"/>
    <n v="0"/>
    <n v="0"/>
    <n v="0"/>
    <n v="5.1675000000000002E-3"/>
    <n v="-5.5859999999999998E-3"/>
    <n v="1.0413E-2"/>
    <n v="-2.7824999999999998E-3"/>
    <n v="-9.1424999999999996E-3"/>
  </r>
  <r>
    <s v="6103"/>
    <s v="合邦"/>
    <x v="47"/>
    <n v="35.700000000000003"/>
    <n v="38.799999999999997"/>
    <n v="40.15"/>
    <n v="39.85"/>
    <n v="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"/>
    <n v="110"/>
    <n v="109"/>
    <n v="106"/>
    <n v="105"/>
    <n v="784.2"/>
    <n v="-601"/>
    <n v="-170"/>
    <n v="-158.935"/>
    <n v="-356.83"/>
    <n v="0"/>
    <n v="0"/>
    <n v="0"/>
    <n v="0"/>
    <n v="0"/>
    <n v="0.87046200000000007"/>
    <n v="-0.66110000000000002"/>
    <n v="-0.18529999999999999"/>
    <n v="-0.16847110000000001"/>
    <n v="-0.37467149999999999"/>
  </r>
  <r>
    <s v="6108"/>
    <s v="競國"/>
    <x v="32"/>
    <n v="18.600000000000001"/>
    <n v="18.5"/>
    <n v="18.600000000000001"/>
    <n v="18.399999999999999"/>
    <n v="18.25"/>
    <n v="-11"/>
    <n v="-23"/>
    <n v="8"/>
    <n v="-32"/>
    <n v="-9"/>
    <n v="0"/>
    <n v="0"/>
    <n v="0"/>
    <n v="0"/>
    <n v="0"/>
    <n v="-2.0460000000000001E-3"/>
    <n v="-4.2550000000000001E-3"/>
    <n v="1.4880000000000002E-3"/>
    <n v="-5.8879999999999991E-3"/>
    <n v="-1.6425000000000001E-3"/>
  </r>
  <r>
    <s v="6109"/>
    <s v="亞元"/>
    <x v="12"/>
    <n v="14.45"/>
    <n v="14.15"/>
    <n v="14.1"/>
    <n v="14"/>
    <n v="13.65"/>
    <n v="4"/>
    <n v="-24"/>
    <n v="-17"/>
    <n v="2"/>
    <n v="27"/>
    <n v="0"/>
    <n v="0"/>
    <n v="0"/>
    <n v="0"/>
    <n v="0"/>
    <n v="5.7799999999999995E-4"/>
    <n v="-3.3960000000000001E-3"/>
    <n v="-2.3969999999999998E-3"/>
    <n v="2.7999999999999998E-4"/>
    <n v="3.6855E-3"/>
  </r>
  <r>
    <s v="6111"/>
    <s v="大宇資"/>
    <x v="67"/>
    <n v="72.099999999999994"/>
    <n v="73"/>
    <n v="73.2"/>
    <n v="73.2"/>
    <n v="73.8"/>
    <n v="-196"/>
    <n v="-190.196"/>
    <n v="127.392"/>
    <n v="-100"/>
    <n v="-119"/>
    <n v="0"/>
    <n v="0"/>
    <n v="0"/>
    <n v="0"/>
    <n v="0"/>
    <n v="-0.141316"/>
    <n v="-0.13884307999999998"/>
    <n v="9.3250944000000002E-2"/>
    <n v="-7.3200000000000001E-2"/>
    <n v="-8.7821999999999983E-2"/>
  </r>
  <r>
    <s v="6112"/>
    <s v="邁達特"/>
    <x v="56"/>
    <n v="67.900000000000006"/>
    <n v="67.599999999999994"/>
    <n v="66.900000000000006"/>
    <n v="65.8"/>
    <n v="66.2"/>
    <n v="1433"/>
    <n v="210"/>
    <n v="-117"/>
    <n v="-757.00800000000004"/>
    <n v="188"/>
    <n v="0"/>
    <n v="0"/>
    <n v="0"/>
    <n v="0"/>
    <n v="0"/>
    <n v="0.97300700000000007"/>
    <n v="0.14195999999999998"/>
    <n v="-7.8273000000000009E-2"/>
    <n v="-0.498111264"/>
    <n v="0.124456"/>
  </r>
  <r>
    <s v="6113"/>
    <s v="亞矽"/>
    <x v="16"/>
    <n v="16.649999999999999"/>
    <n v="16.45"/>
    <n v="16.2"/>
    <n v="15.4"/>
    <n v="15.05"/>
    <n v="117"/>
    <n v="-101"/>
    <n v="-23"/>
    <n v="-30"/>
    <n v="4"/>
    <n v="0"/>
    <n v="0"/>
    <n v="0"/>
    <n v="0"/>
    <n v="0"/>
    <n v="1.9480499999999998E-2"/>
    <n v="-1.6614499999999997E-2"/>
    <n v="-3.7259999999999997E-3"/>
    <n v="-4.62E-3"/>
    <n v="6.02E-4"/>
  </r>
  <r>
    <s v="6114"/>
    <s v="久威"/>
    <x v="32"/>
    <n v="33.5"/>
    <n v="35.25"/>
    <n v="34.950000000000003"/>
    <n v="34.1"/>
    <n v="33.25"/>
    <n v="43"/>
    <n v="-129"/>
    <n v="-117"/>
    <n v="-69"/>
    <n v="-22"/>
    <n v="0"/>
    <n v="0"/>
    <n v="0"/>
    <n v="0"/>
    <n v="0"/>
    <n v="1.4404999999999999E-2"/>
    <n v="-4.5472499999999999E-2"/>
    <n v="-4.0891500000000004E-2"/>
    <n v="-2.3529000000000001E-2"/>
    <n v="-7.3150000000000003E-3"/>
  </r>
  <r>
    <s v="6115"/>
    <s v="鎰勝"/>
    <x v="17"/>
    <n v="45.1"/>
    <n v="45.1"/>
    <n v="45.15"/>
    <n v="45.3"/>
    <n v="45.2"/>
    <n v="5"/>
    <n v="0"/>
    <n v="0"/>
    <n v="10"/>
    <n v="-3"/>
    <n v="0"/>
    <n v="0"/>
    <n v="0"/>
    <n v="0"/>
    <n v="0"/>
    <n v="2.2550000000000001E-3"/>
    <n v="0"/>
    <n v="0"/>
    <n v="4.5300000000000002E-3"/>
    <n v="-1.3560000000000002E-3"/>
  </r>
  <r>
    <s v="6116"/>
    <s v="彩晶"/>
    <x v="53"/>
    <n v="11.45"/>
    <n v="11.3"/>
    <n v="11.3"/>
    <n v="11.05"/>
    <n v="11"/>
    <n v="1173"/>
    <n v="64"/>
    <n v="168"/>
    <n v="-231"/>
    <n v="-130"/>
    <n v="0"/>
    <n v="0"/>
    <n v="0"/>
    <n v="0"/>
    <n v="0"/>
    <n v="0.1343085"/>
    <n v="7.2320000000000006E-3"/>
    <n v="1.8984000000000001E-2"/>
    <n v="-2.5525500000000003E-2"/>
    <n v="-1.43E-2"/>
  </r>
  <r>
    <s v="6117"/>
    <s v="迎廣"/>
    <x v="43"/>
    <n v="46.9"/>
    <n v="51.5"/>
    <n v="52.1"/>
    <n v="49.45"/>
    <n v="51.6"/>
    <n v="409"/>
    <n v="1005"/>
    <n v="-945"/>
    <n v="-382.024"/>
    <n v="-99"/>
    <n v="0"/>
    <n v="0"/>
    <n v="0"/>
    <n v="0"/>
    <n v="0"/>
    <n v="0.19182099999999999"/>
    <n v="0.51757500000000001"/>
    <n v="-0.49234499999999998"/>
    <n v="-0.18891086800000001"/>
    <n v="-5.1084000000000004E-2"/>
  </r>
  <r>
    <s v="6118"/>
    <s v="建達"/>
    <x v="42"/>
    <n v="29.5"/>
    <n v="28.75"/>
    <n v="28.3"/>
    <n v="27.5"/>
    <n v="27.45"/>
    <n v="-138"/>
    <n v="100"/>
    <n v="17"/>
    <n v="-104"/>
    <n v="2"/>
    <n v="0"/>
    <n v="0"/>
    <n v="0"/>
    <n v="0"/>
    <n v="0"/>
    <n v="-4.0710000000000003E-2"/>
    <n v="2.8750000000000001E-2"/>
    <n v="4.8110000000000002E-3"/>
    <n v="-2.86E-2"/>
    <n v="5.4900000000000001E-4"/>
  </r>
  <r>
    <s v="6120"/>
    <s v="達運"/>
    <x v="66"/>
    <n v="14.1"/>
    <n v="13.9"/>
    <n v="13.9"/>
    <n v="13.55"/>
    <n v="13.4"/>
    <n v="406"/>
    <n v="-272"/>
    <n v="158.97800000000001"/>
    <n v="-1017"/>
    <n v="33"/>
    <n v="0"/>
    <n v="0"/>
    <n v="0"/>
    <n v="0"/>
    <n v="0"/>
    <n v="5.7245999999999991E-2"/>
    <n v="-3.7808000000000001E-2"/>
    <n v="2.2097942000000002E-2"/>
    <n v="-0.1378035"/>
    <n v="4.4219999999999997E-3"/>
  </r>
  <r>
    <s v="6121"/>
    <s v="新普"/>
    <x v="8"/>
    <n v="343"/>
    <n v="344"/>
    <n v="342"/>
    <n v="343"/>
    <n v="339"/>
    <n v="76"/>
    <n v="195"/>
    <n v="79.793000000000006"/>
    <n v="102"/>
    <n v="-11"/>
    <n v="4"/>
    <n v="-14"/>
    <n v="-34"/>
    <n v="16"/>
    <n v="-25"/>
    <n v="0.26068000000000002"/>
    <n v="0.67079999999999995"/>
    <n v="0.27289205999999999"/>
    <n v="0.34986"/>
    <n v="-3.7289999999999997E-2"/>
  </r>
  <r>
    <s v="6122"/>
    <s v="擎邦"/>
    <x v="46"/>
    <n v="47"/>
    <n v="48.35"/>
    <n v="48.3"/>
    <n v="53.1"/>
    <n v="58.4"/>
    <n v="-177"/>
    <n v="580"/>
    <n v="-796"/>
    <n v="742"/>
    <n v="865"/>
    <n v="0"/>
    <n v="0"/>
    <n v="0"/>
    <n v="0"/>
    <n v="0"/>
    <n v="-8.319E-2"/>
    <n v="0.28043000000000001"/>
    <n v="-0.38446799999999998"/>
    <n v="0.39400200000000002"/>
    <n v="0.50516000000000005"/>
  </r>
  <r>
    <s v="6123"/>
    <s v="上奇"/>
    <x v="42"/>
    <n v="67.2"/>
    <n v="66.8"/>
    <n v="67.2"/>
    <n v="66.900000000000006"/>
    <n v="66.900000000000006"/>
    <n v="-3"/>
    <n v="2"/>
    <n v="7"/>
    <n v="4"/>
    <n v="-6"/>
    <n v="0"/>
    <n v="0"/>
    <n v="0"/>
    <n v="0"/>
    <n v="0"/>
    <n v="-2.0160000000000004E-3"/>
    <n v="1.3359999999999999E-3"/>
    <n v="4.7040000000000007E-3"/>
    <n v="2.6760000000000004E-3"/>
    <n v="-4.0140000000000002E-3"/>
  </r>
  <r>
    <s v="6124"/>
    <s v="業強"/>
    <x v="40"/>
    <n v="30.8"/>
    <n v="30.35"/>
    <n v="30.55"/>
    <n v="30.55"/>
    <n v="30.75"/>
    <n v="-1"/>
    <n v="-4"/>
    <n v="-8"/>
    <n v="-1"/>
    <n v="0"/>
    <n v="0"/>
    <n v="0"/>
    <n v="0"/>
    <n v="0"/>
    <n v="0"/>
    <n v="-3.0800000000000001E-4"/>
    <n v="-1.214E-3"/>
    <n v="-2.444E-3"/>
    <n v="-3.055E-4"/>
    <n v="0"/>
  </r>
  <r>
    <s v="6125"/>
    <s v="廣運"/>
    <x v="46"/>
    <n v="53.3"/>
    <n v="52.7"/>
    <n v="53.3"/>
    <n v="49.85"/>
    <n v="50.7"/>
    <n v="419"/>
    <n v="-458"/>
    <n v="-143"/>
    <n v="-1551"/>
    <n v="308"/>
    <n v="0"/>
    <n v="0"/>
    <n v="0"/>
    <n v="0"/>
    <n v="0"/>
    <n v="0.22332699999999997"/>
    <n v="-0.24136600000000002"/>
    <n v="-7.6218999999999995E-2"/>
    <n v="-0.77317350000000007"/>
    <n v="0.15615600000000002"/>
  </r>
  <r>
    <s v="6126"/>
    <s v="信音"/>
    <x v="17"/>
    <n v="26.8"/>
    <n v="27.65"/>
    <n v="28.5"/>
    <n v="27.85"/>
    <n v="27.1"/>
    <n v="175"/>
    <n v="9"/>
    <n v="-183"/>
    <n v="-76"/>
    <n v="61"/>
    <n v="0"/>
    <n v="0"/>
    <n v="0"/>
    <n v="0"/>
    <n v="0"/>
    <n v="4.6899999999999997E-2"/>
    <n v="2.4884999999999998E-3"/>
    <n v="-5.2155E-2"/>
    <n v="-2.1166000000000001E-2"/>
    <n v="1.6531000000000001E-2"/>
  </r>
  <r>
    <s v="6127"/>
    <s v="九豪"/>
    <x v="35"/>
    <n v="23.45"/>
    <n v="23.4"/>
    <n v="24"/>
    <n v="23.85"/>
    <n v="23.25"/>
    <n v="-76"/>
    <n v="132"/>
    <n v="74"/>
    <n v="-64"/>
    <n v="23"/>
    <n v="0"/>
    <n v="0"/>
    <n v="0"/>
    <n v="0"/>
    <n v="0"/>
    <n v="-1.7822000000000001E-2"/>
    <n v="3.0887999999999999E-2"/>
    <n v="1.7760000000000001E-2"/>
    <n v="-1.5264000000000002E-2"/>
    <n v="5.3474999999999998E-3"/>
  </r>
  <r>
    <s v="6128"/>
    <s v="上福"/>
    <x v="18"/>
    <n v="34.549999999999997"/>
    <n v="34.6"/>
    <n v="34.6"/>
    <n v="34.4"/>
    <n v="34.35"/>
    <n v="7"/>
    <n v="6"/>
    <n v="10"/>
    <n v="-5"/>
    <n v="1"/>
    <n v="0"/>
    <n v="0"/>
    <n v="0"/>
    <n v="0"/>
    <n v="0"/>
    <n v="2.4184999999999996E-3"/>
    <n v="2.0760000000000002E-3"/>
    <n v="3.46E-3"/>
    <n v="-1.72E-3"/>
    <n v="3.435E-4"/>
  </r>
  <r>
    <s v="6129"/>
    <s v="普誠"/>
    <x v="47"/>
    <n v="28.6"/>
    <n v="29.15"/>
    <n v="29.75"/>
    <n v="29.5"/>
    <n v="30"/>
    <n v="93"/>
    <n v="286"/>
    <n v="633"/>
    <n v="-271"/>
    <n v="175"/>
    <n v="0"/>
    <n v="0"/>
    <n v="0"/>
    <n v="0"/>
    <n v="0"/>
    <n v="2.6598E-2"/>
    <n v="8.3368999999999999E-2"/>
    <n v="0.1883175"/>
    <n v="-7.9945000000000002E-2"/>
    <n v="5.2499999999999998E-2"/>
  </r>
  <r>
    <s v="6130"/>
    <s v="上亞科技"/>
    <x v="15"/>
    <n v="35"/>
    <n v="34.9"/>
    <n v="34.9"/>
    <n v="37.15"/>
    <n v="37.4"/>
    <n v="4"/>
    <n v="-2"/>
    <n v="0"/>
    <n v="30"/>
    <n v="-3"/>
    <n v="0"/>
    <n v="0"/>
    <n v="0"/>
    <n v="0"/>
    <n v="0"/>
    <n v="1.4E-3"/>
    <n v="-6.9799999999999994E-4"/>
    <n v="0"/>
    <n v="1.1145E-2"/>
    <n v="-1.12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3"/>
    <n v="16.100000000000001"/>
    <n v="15.9"/>
    <n v="15.35"/>
    <n v="16.850000000000001"/>
    <n v="84"/>
    <n v="-125"/>
    <n v="-113"/>
    <n v="-63"/>
    <n v="400"/>
    <n v="0"/>
    <n v="0"/>
    <n v="0"/>
    <n v="0"/>
    <n v="0"/>
    <n v="1.3692000000000001E-2"/>
    <n v="-2.0125000000000004E-2"/>
    <n v="-1.7967E-2"/>
    <n v="-9.6705000000000003E-3"/>
    <n v="6.7400000000000015E-2"/>
  </r>
  <r>
    <s v="6134"/>
    <s v="萬旭"/>
    <x v="17"/>
    <n v="19.5"/>
    <n v="19.350000000000001"/>
    <n v="19.3"/>
    <n v="19.2"/>
    <n v="18.899999999999999"/>
    <n v="16"/>
    <n v="-3"/>
    <n v="0"/>
    <n v="-1"/>
    <n v="-5"/>
    <n v="0"/>
    <n v="0"/>
    <n v="0"/>
    <n v="0"/>
    <n v="0"/>
    <n v="3.1199999999999999E-3"/>
    <n v="-5.8050000000000007E-4"/>
    <n v="0"/>
    <n v="-1.92E-4"/>
    <n v="-9.4499999999999998E-4"/>
  </r>
  <r>
    <s v="6136"/>
    <s v="富爾特"/>
    <x v="42"/>
    <n v="19.95"/>
    <n v="19.899999999999999"/>
    <n v="19.850000000000001"/>
    <n v="19.7"/>
    <n v="19.7"/>
    <n v="6"/>
    <n v="-5"/>
    <n v="-7"/>
    <n v="-31"/>
    <n v="-10"/>
    <n v="0"/>
    <n v="0"/>
    <n v="0"/>
    <n v="0"/>
    <n v="0"/>
    <n v="1.1969999999999999E-3"/>
    <n v="-9.9500000000000001E-4"/>
    <n v="-1.3895000000000001E-3"/>
    <n v="-6.1069999999999996E-3"/>
    <n v="-1.97E-3"/>
  </r>
  <r>
    <s v="6138"/>
    <s v="茂達"/>
    <x v="47"/>
    <n v="157"/>
    <n v="164.5"/>
    <n v="164.5"/>
    <n v="170.5"/>
    <n v="170"/>
    <n v="-18"/>
    <n v="-14"/>
    <n v="49"/>
    <n v="-270"/>
    <n v="-575"/>
    <n v="0"/>
    <n v="610"/>
    <n v="11"/>
    <n v="1922"/>
    <n v="388"/>
    <n v="-2.826E-2"/>
    <n v="-2.3029999999999998E-2"/>
    <n v="8.0604999999999996E-2"/>
    <n v="-0.46034999999999998"/>
    <n v="-0.97750000000000004"/>
  </r>
  <r>
    <s v="6139"/>
    <s v="亞翔"/>
    <x v="46"/>
    <n v="133.5"/>
    <n v="130.5"/>
    <n v="129"/>
    <n v="130"/>
    <n v="132.5"/>
    <n v="-2115.7930000000001"/>
    <n v="-201"/>
    <n v="-71"/>
    <n v="-535.11"/>
    <n v="233.845"/>
    <n v="0"/>
    <n v="0"/>
    <n v="0"/>
    <n v="0"/>
    <n v="0"/>
    <n v="-2.8245836550000001"/>
    <n v="-0.26230500000000001"/>
    <n v="-9.1590000000000005E-2"/>
    <n v="-0.69564300000000001"/>
    <n v="0.30984462500000004"/>
  </r>
  <r>
    <s v="6140"/>
    <s v="訊達"/>
    <x v="56"/>
    <n v="18.600000000000001"/>
    <n v="18.600000000000001"/>
    <n v="18.600000000000001"/>
    <n v="18.7"/>
    <n v="18.5"/>
    <n v="16"/>
    <n v="-18"/>
    <n v="-17"/>
    <n v="-22"/>
    <n v="1"/>
    <n v="0"/>
    <n v="0"/>
    <n v="0"/>
    <n v="0"/>
    <n v="0"/>
    <n v="2.9760000000000003E-3"/>
    <n v="-3.3480000000000003E-3"/>
    <n v="-3.1620000000000003E-3"/>
    <n v="-4.1139999999999996E-3"/>
    <n v="1.85E-4"/>
  </r>
  <r>
    <s v="6141"/>
    <s v="柏承"/>
    <x v="32"/>
    <n v="16.7"/>
    <n v="16.649999999999999"/>
    <n v="16.600000000000001"/>
    <n v="16.55"/>
    <n v="16.45"/>
    <n v="-1"/>
    <n v="-1"/>
    <n v="-2"/>
    <n v="-14"/>
    <n v="-2"/>
    <n v="0"/>
    <n v="0"/>
    <n v="0"/>
    <n v="0"/>
    <n v="0"/>
    <n v="-1.6699999999999999E-4"/>
    <n v="-1.6649999999999998E-4"/>
    <n v="-3.3200000000000005E-4"/>
    <n v="-2.317E-3"/>
    <n v="-3.2899999999999997E-4"/>
  </r>
  <r>
    <s v="6142"/>
    <s v="友勁"/>
    <x v="38"/>
    <n v="9.52"/>
    <n v="9.41"/>
    <n v="9.41"/>
    <n v="9.3800000000000008"/>
    <n v="9.3000000000000007"/>
    <n v="19"/>
    <n v="-52"/>
    <n v="-1"/>
    <n v="-38"/>
    <n v="-78"/>
    <n v="0"/>
    <n v="0"/>
    <n v="0"/>
    <n v="0"/>
    <n v="0"/>
    <n v="1.8087999999999999E-3"/>
    <n v="-4.8932000000000003E-3"/>
    <n v="-9.4099999999999997E-5"/>
    <n v="-3.5644000000000006E-3"/>
    <n v="-7.2540000000000009E-3"/>
  </r>
  <r>
    <s v="6143"/>
    <s v="振曜"/>
    <x v="38"/>
    <n v="88"/>
    <n v="87.6"/>
    <n v="87"/>
    <n v="85.5"/>
    <n v="84.5"/>
    <n v="63"/>
    <n v="-181"/>
    <n v="-144"/>
    <n v="-47"/>
    <n v="31"/>
    <n v="127"/>
    <n v="100"/>
    <n v="0"/>
    <n v="0"/>
    <n v="0"/>
    <n v="5.5440000000000003E-2"/>
    <n v="-0.15855599999999997"/>
    <n v="-0.12528"/>
    <n v="-4.0184999999999998E-2"/>
    <n v="2.6195E-2"/>
  </r>
  <r>
    <s v="6144"/>
    <s v="得利影"/>
    <x v="42"/>
    <n v="12.8"/>
    <n v="12.75"/>
    <n v="13.25"/>
    <n v="13.45"/>
    <n v="12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"/>
    <n v="228.5"/>
    <n v="230.5"/>
    <n v="222.5"/>
    <n v="223"/>
    <n v="-143.84800000000001"/>
    <n v="-87.997"/>
    <n v="-80.486999999999995"/>
    <n v="-50.651000000000003"/>
    <n v="13.952"/>
    <n v="6.8000000000000005E-2"/>
    <n v="-10"/>
    <n v="-30"/>
    <n v="-80"/>
    <n v="0"/>
    <n v="-0.32797344000000006"/>
    <n v="-0.20107314500000001"/>
    <n v="-0.18552253499999999"/>
    <n v="-0.11269847499999999"/>
    <n v="3.1112959999999999E-2"/>
  </r>
  <r>
    <s v="6147"/>
    <s v="頎邦"/>
    <x v="36"/>
    <n v="70"/>
    <n v="70.099999999999994"/>
    <n v="69.7"/>
    <n v="69.5"/>
    <n v="69.900000000000006"/>
    <n v="8.7880000000000003"/>
    <n v="156"/>
    <n v="-185.62200000000001"/>
    <n v="-462.40899999999999"/>
    <n v="98.191000000000003"/>
    <n v="498.315"/>
    <n v="150.77600000000001"/>
    <n v="436.55599999999998"/>
    <n v="377.20800000000003"/>
    <n v="269.89100000000002"/>
    <n v="6.1515999999999993E-3"/>
    <n v="0.10935599999999998"/>
    <n v="-0.12937853400000002"/>
    <n v="-0.321374255"/>
    <n v="6.8635509000000011E-2"/>
  </r>
  <r>
    <s v="6148"/>
    <s v="驊宏資"/>
    <x v="56"/>
    <n v="33.4"/>
    <n v="33.049999999999997"/>
    <n v="34"/>
    <n v="32.799999999999997"/>
    <n v="32.1"/>
    <n v="86"/>
    <n v="-159"/>
    <n v="73"/>
    <n v="-30"/>
    <n v="-40"/>
    <n v="0"/>
    <n v="0"/>
    <n v="0"/>
    <n v="0"/>
    <n v="0"/>
    <n v="2.8724E-2"/>
    <n v="-5.2549499999999999E-2"/>
    <n v="2.4819999999999998E-2"/>
    <n v="-9.8399999999999981E-3"/>
    <n v="-1.2840000000000001E-2"/>
  </r>
  <r>
    <s v="6150"/>
    <s v="撼訊"/>
    <x v="55"/>
    <n v="90.8"/>
    <n v="91"/>
    <n v="90.9"/>
    <n v="93.5"/>
    <n v="92.6"/>
    <n v="48.988999999999997"/>
    <n v="-418"/>
    <n v="300"/>
    <n v="163"/>
    <n v="-217"/>
    <n v="0"/>
    <n v="0"/>
    <n v="0"/>
    <n v="0"/>
    <n v="0"/>
    <n v="4.4482011999999994E-2"/>
    <n v="-0.38038"/>
    <n v="0.2727"/>
    <n v="0.15240500000000001"/>
    <n v="-0.20094199999999998"/>
  </r>
  <r>
    <s v="6151"/>
    <s v="晉倫"/>
    <x v="16"/>
    <n v="25.8"/>
    <n v="25.75"/>
    <n v="25.8"/>
    <n v="25.75"/>
    <n v="25.7"/>
    <n v="1"/>
    <n v="0"/>
    <n v="0"/>
    <n v="-6"/>
    <n v="1"/>
    <n v="0"/>
    <n v="0"/>
    <n v="0"/>
    <n v="0"/>
    <n v="0"/>
    <n v="2.5799999999999998E-4"/>
    <n v="0"/>
    <n v="0"/>
    <n v="-1.5449999999999999E-3"/>
    <n v="2.5700000000000001E-4"/>
  </r>
  <r>
    <s v="6152"/>
    <s v="百一"/>
    <x v="33"/>
    <n v="9.67"/>
    <n v="9.57"/>
    <n v="9.52"/>
    <n v="9.5399999999999991"/>
    <n v="9.5399999999999991"/>
    <n v="30"/>
    <n v="14"/>
    <n v="5"/>
    <n v="-19"/>
    <n v="6"/>
    <n v="0"/>
    <n v="0"/>
    <n v="0"/>
    <n v="0"/>
    <n v="0"/>
    <n v="2.9010000000000004E-3"/>
    <n v="1.3398000000000001E-3"/>
    <n v="4.7599999999999997E-4"/>
    <n v="-1.8125999999999999E-3"/>
    <n v="5.7239999999999993E-4"/>
  </r>
  <r>
    <s v="6153"/>
    <s v="嘉聯益"/>
    <x v="32"/>
    <n v="21"/>
    <n v="21.35"/>
    <n v="21.2"/>
    <n v="21.05"/>
    <n v="21.05"/>
    <n v="216"/>
    <n v="140"/>
    <n v="-125"/>
    <n v="136"/>
    <n v="22"/>
    <n v="0"/>
    <n v="0"/>
    <n v="0"/>
    <n v="0"/>
    <n v="0"/>
    <n v="4.5359999999999998E-2"/>
    <n v="2.989E-2"/>
    <n v="-2.6499999999999999E-2"/>
    <n v="2.8628000000000001E-2"/>
    <n v="4.6310000000000006E-3"/>
  </r>
  <r>
    <s v="6154"/>
    <s v="順發"/>
    <x v="42"/>
    <n v="15.55"/>
    <n v="15.55"/>
    <n v="15.7"/>
    <n v="15.6"/>
    <n v="15.55"/>
    <n v="1"/>
    <n v="-1"/>
    <n v="-2"/>
    <n v="-1"/>
    <n v="-1"/>
    <n v="0"/>
    <n v="0"/>
    <n v="0"/>
    <n v="0"/>
    <n v="0"/>
    <n v="1.5550000000000001E-4"/>
    <n v="-1.5550000000000001E-4"/>
    <n v="-3.1399999999999999E-4"/>
    <n v="-1.56E-4"/>
    <n v="-1.5550000000000001E-4"/>
  </r>
  <r>
    <s v="6155"/>
    <s v="鈞寶"/>
    <x v="35"/>
    <n v="27.65"/>
    <n v="27.75"/>
    <n v="27.85"/>
    <n v="27.95"/>
    <n v="27.65"/>
    <n v="-35"/>
    <n v="68"/>
    <n v="47"/>
    <n v="168"/>
    <n v="-60"/>
    <n v="0"/>
    <n v="0"/>
    <n v="0"/>
    <n v="0"/>
    <n v="0"/>
    <n v="-9.6775000000000003E-3"/>
    <n v="1.8870000000000001E-2"/>
    <n v="1.30895E-2"/>
    <n v="4.6955999999999998E-2"/>
    <n v="-1.6590000000000001E-2"/>
  </r>
  <r>
    <s v="6156"/>
    <s v="松上"/>
    <x v="32"/>
    <n v="27.2"/>
    <n v="27.2"/>
    <n v="26.7"/>
    <n v="25.8"/>
    <n v="26"/>
    <n v="-190.88"/>
    <n v="127"/>
    <n v="-452"/>
    <n v="122"/>
    <n v="-672"/>
    <n v="0"/>
    <n v="0"/>
    <n v="0"/>
    <n v="0"/>
    <n v="0"/>
    <n v="-5.1919359999999998E-2"/>
    <n v="3.4543999999999998E-2"/>
    <n v="-0.120684"/>
    <n v="3.1475999999999997E-2"/>
    <n v="-0.17471999999999999"/>
  </r>
  <r>
    <s v="6158"/>
    <s v="禾昌"/>
    <x v="17"/>
    <n v="33.950000000000003"/>
    <n v="33.450000000000003"/>
    <n v="34.049999999999997"/>
    <n v="33.35"/>
    <n v="33.799999999999997"/>
    <n v="11"/>
    <n v="-141"/>
    <n v="4"/>
    <n v="-206"/>
    <n v="-67"/>
    <n v="0"/>
    <n v="0"/>
    <n v="0"/>
    <n v="0"/>
    <n v="0"/>
    <n v="3.7345000000000004E-3"/>
    <n v="-4.7164500000000005E-2"/>
    <n v="1.3619999999999999E-3"/>
    <n v="-6.8700999999999998E-2"/>
    <n v="-2.2645999999999999E-2"/>
  </r>
  <r>
    <s v="6160"/>
    <s v="欣技"/>
    <x v="58"/>
    <n v="24.65"/>
    <n v="24.35"/>
    <n v="24.35"/>
    <n v="23.75"/>
    <n v="23.35"/>
    <n v="71"/>
    <n v="3"/>
    <n v="-5"/>
    <n v="-57"/>
    <n v="-23"/>
    <n v="0"/>
    <n v="0"/>
    <n v="0"/>
    <n v="0"/>
    <n v="0"/>
    <n v="1.75015E-2"/>
    <n v="7.3050000000000014E-4"/>
    <n v="-1.2175E-3"/>
    <n v="-1.3537499999999999E-2"/>
    <n v="-5.3705000000000003E-3"/>
  </r>
  <r>
    <s v="6161"/>
    <s v="捷波"/>
    <x v="37"/>
    <n v="36.200000000000003"/>
    <n v="35.549999999999997"/>
    <n v="36.549999999999997"/>
    <n v="40.15"/>
    <n v="40"/>
    <n v="33"/>
    <n v="20"/>
    <n v="150"/>
    <n v="-361"/>
    <n v="-34"/>
    <n v="0"/>
    <n v="0"/>
    <n v="0"/>
    <n v="0"/>
    <n v="0"/>
    <n v="1.1946000000000002E-2"/>
    <n v="7.11E-3"/>
    <n v="5.4824999999999999E-2"/>
    <n v="-0.1449415"/>
    <n v="-1.3599999999999999E-2"/>
  </r>
  <r>
    <s v="6163"/>
    <s v="華電網"/>
    <x v="56"/>
    <n v="17.7"/>
    <n v="17.7"/>
    <n v="17.55"/>
    <n v="17.55"/>
    <n v="16.850000000000001"/>
    <n v="61"/>
    <n v="-34"/>
    <n v="16"/>
    <n v="-81"/>
    <n v="-187"/>
    <n v="0"/>
    <n v="0"/>
    <n v="0"/>
    <n v="0"/>
    <n v="0"/>
    <n v="1.0797000000000001E-2"/>
    <n v="-6.0179999999999999E-3"/>
    <n v="2.8080000000000002E-3"/>
    <n v="-1.4215499999999999E-2"/>
    <n v="-3.1509500000000003E-2"/>
  </r>
  <r>
    <s v="6164"/>
    <s v="華興"/>
    <x v="29"/>
    <n v="10.4"/>
    <n v="10.45"/>
    <n v="10.45"/>
    <n v="10.35"/>
    <n v="10.35"/>
    <n v="49"/>
    <n v="5"/>
    <n v="-1"/>
    <n v="-10"/>
    <n v="-17"/>
    <n v="0"/>
    <n v="0"/>
    <n v="0"/>
    <n v="0"/>
    <n v="0"/>
    <n v="5.0959999999999998E-3"/>
    <n v="5.2249999999999996E-4"/>
    <n v="-1.0449999999999999E-4"/>
    <n v="-1.0349999999999999E-3"/>
    <n v="-1.7594999999999998E-3"/>
  </r>
  <r>
    <s v="6165"/>
    <s v="浪凡"/>
    <x v="2"/>
    <n v="31.9"/>
    <n v="31.8"/>
    <n v="31.95"/>
    <n v="32.200000000000003"/>
    <n v="32.450000000000003"/>
    <n v="-7"/>
    <n v="-5"/>
    <n v="36"/>
    <n v="3"/>
    <n v="9"/>
    <n v="0"/>
    <n v="0"/>
    <n v="0"/>
    <n v="0"/>
    <n v="0"/>
    <n v="-2.2329999999999997E-3"/>
    <n v="-1.5900000000000001E-3"/>
    <n v="1.1502E-2"/>
    <n v="9.6600000000000006E-4"/>
    <n v="2.9204999999999999E-3"/>
  </r>
  <r>
    <s v="6166"/>
    <s v="凌華"/>
    <x v="50"/>
    <n v="59"/>
    <n v="58.6"/>
    <n v="59.2"/>
    <n v="58.7"/>
    <n v="57.7"/>
    <n v="-21"/>
    <n v="-68"/>
    <n v="36"/>
    <n v="-3"/>
    <n v="-12"/>
    <n v="0"/>
    <n v="0"/>
    <n v="0"/>
    <n v="0"/>
    <n v="0"/>
    <n v="-1.239E-2"/>
    <n v="-3.9848000000000001E-2"/>
    <n v="2.1312000000000001E-2"/>
    <n v="-1.7610000000000002E-3"/>
    <n v="-6.9240000000000013E-3"/>
  </r>
  <r>
    <s v="6167"/>
    <s v="久正"/>
    <x v="65"/>
    <n v="15.65"/>
    <n v="15.6"/>
    <n v="15.8"/>
    <n v="15.75"/>
    <n v="15.55"/>
    <n v="52"/>
    <n v="26"/>
    <n v="192"/>
    <n v="-93"/>
    <n v="-52"/>
    <n v="0"/>
    <n v="0"/>
    <n v="0"/>
    <n v="0"/>
    <n v="0"/>
    <n v="8.1380000000000011E-3"/>
    <n v="4.0559999999999997E-3"/>
    <n v="3.0336000000000005E-2"/>
    <n v="-1.4647500000000001E-2"/>
    <n v="-8.0859999999999994E-3"/>
  </r>
  <r>
    <s v="6168"/>
    <s v="宏齊"/>
    <x v="29"/>
    <n v="26.35"/>
    <n v="25.9"/>
    <n v="25.3"/>
    <n v="24.6"/>
    <n v="24.1"/>
    <n v="821.57799999999997"/>
    <n v="-871"/>
    <n v="28"/>
    <n v="287"/>
    <n v="-29"/>
    <n v="0"/>
    <n v="0"/>
    <n v="0"/>
    <n v="0"/>
    <n v="0"/>
    <n v="0.216485803"/>
    <n v="-0.22558899999999998"/>
    <n v="7.084E-3"/>
    <n v="7.0602000000000012E-2"/>
    <n v="-6.9890000000000013E-3"/>
  </r>
  <r>
    <s v="6169"/>
    <s v="昱泉"/>
    <x v="67"/>
    <n v="22.6"/>
    <n v="22.5"/>
    <n v="22.7"/>
    <n v="22.2"/>
    <n v="22"/>
    <n v="0"/>
    <n v="1"/>
    <n v="-5"/>
    <n v="4"/>
    <n v="-1"/>
    <n v="0"/>
    <n v="0"/>
    <n v="0"/>
    <n v="0"/>
    <n v="0"/>
    <n v="0"/>
    <n v="2.2499999999999999E-4"/>
    <n v="-1.1349999999999999E-3"/>
    <n v="8.8800000000000001E-4"/>
    <n v="-2.2000000000000001E-4"/>
  </r>
  <r>
    <s v="6170"/>
    <s v="統振"/>
    <x v="42"/>
    <n v="54.7"/>
    <n v="54.8"/>
    <n v="54.9"/>
    <n v="56.2"/>
    <n v="53.9"/>
    <n v="45"/>
    <n v="-35"/>
    <n v="-27"/>
    <n v="-193"/>
    <n v="-44"/>
    <n v="0"/>
    <n v="0"/>
    <n v="0"/>
    <n v="0"/>
    <n v="0"/>
    <n v="2.4615000000000001E-2"/>
    <n v="-1.9179999999999999E-2"/>
    <n v="-1.4822999999999999E-2"/>
    <n v="-0.10846600000000001"/>
    <n v="-2.3715999999999997E-2"/>
  </r>
  <r>
    <s v="6171"/>
    <s v="大城地產"/>
    <x v="6"/>
    <n v="21.5"/>
    <n v="21.55"/>
    <n v="21.85"/>
    <n v="22.15"/>
    <n v="22.2"/>
    <n v="0"/>
    <n v="1"/>
    <n v="-1"/>
    <n v="1"/>
    <n v="-2"/>
    <n v="0"/>
    <n v="0"/>
    <n v="0"/>
    <n v="0"/>
    <n v="0"/>
    <n v="0"/>
    <n v="2.1550000000000001E-4"/>
    <n v="-2.1850000000000003E-4"/>
    <n v="2.2149999999999999E-4"/>
    <n v="-4.44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4"/>
    <n v="48.05"/>
    <n v="48.3"/>
    <n v="47.3"/>
    <n v="46.35"/>
    <n v="-168"/>
    <n v="29"/>
    <n v="143"/>
    <n v="-6"/>
    <n v="31"/>
    <n v="0"/>
    <n v="0"/>
    <n v="0"/>
    <n v="0"/>
    <n v="0"/>
    <n v="-8.1311999999999995E-2"/>
    <n v="1.3934499999999999E-2"/>
    <n v="6.9068999999999992E-2"/>
    <n v="-2.8379999999999994E-3"/>
    <n v="1.4368500000000001E-2"/>
  </r>
  <r>
    <s v="6174"/>
    <s v="安碁"/>
    <x v="35"/>
    <n v="21.8"/>
    <n v="21.55"/>
    <n v="21.5"/>
    <n v="21.35"/>
    <n v="21.2"/>
    <n v="1"/>
    <n v="0"/>
    <n v="0"/>
    <n v="0"/>
    <n v="-1"/>
    <n v="0"/>
    <n v="0"/>
    <n v="0"/>
    <n v="0"/>
    <n v="0"/>
    <n v="2.1800000000000001E-4"/>
    <n v="0"/>
    <n v="0"/>
    <n v="0"/>
    <n v="-2.12E-4"/>
  </r>
  <r>
    <s v="6175"/>
    <s v="立敦"/>
    <x v="35"/>
    <n v="35.5"/>
    <n v="34.75"/>
    <n v="35.4"/>
    <n v="35.200000000000003"/>
    <n v="35.35"/>
    <n v="-6"/>
    <n v="-1"/>
    <n v="9"/>
    <n v="-19"/>
    <n v="-10"/>
    <n v="0"/>
    <n v="0"/>
    <n v="0"/>
    <n v="0"/>
    <n v="0"/>
    <n v="-2.1299999999999999E-3"/>
    <n v="-3.4749999999999999E-4"/>
    <n v="3.1859999999999996E-3"/>
    <n v="-6.6880000000000004E-3"/>
    <n v="-3.5349999999999999E-3"/>
  </r>
  <r>
    <s v="6176"/>
    <s v="瑞儀"/>
    <x v="66"/>
    <n v="126.5"/>
    <n v="127"/>
    <n v="127.5"/>
    <n v="127"/>
    <n v="126"/>
    <n v="177.00399999999999"/>
    <n v="801.16899999999998"/>
    <n v="341.90100000000001"/>
    <n v="-644.95000000000005"/>
    <n v="294"/>
    <n v="-474.71899999999999"/>
    <n v="22.754000000000001"/>
    <n v="3.5510000000000002"/>
    <n v="241.60900000000001"/>
    <n v="156.148"/>
    <n v="0.22391005999999997"/>
    <n v="1.01748463"/>
    <n v="0.43592377500000001"/>
    <n v="-0.81908650000000005"/>
    <n v="0.37043999999999999"/>
  </r>
  <r>
    <s v="6177"/>
    <s v="達麗"/>
    <x v="6"/>
    <n v="32.549999999999997"/>
    <n v="32.549999999999997"/>
    <n v="32.4"/>
    <n v="32.5"/>
    <n v="32.450000000000003"/>
    <n v="404.779"/>
    <n v="61"/>
    <n v="124"/>
    <n v="229.98400000000001"/>
    <n v="254.36799999999999"/>
    <n v="0"/>
    <n v="0"/>
    <n v="0"/>
    <n v="0"/>
    <n v="0"/>
    <n v="0.13175556449999998"/>
    <n v="1.9855499999999998E-2"/>
    <n v="4.0175999999999996E-2"/>
    <n v="7.47448E-2"/>
    <n v="8.2542416000000007E-2"/>
  </r>
  <r>
    <s v="6179"/>
    <s v="亞通"/>
    <x v="2"/>
    <n v="31.2"/>
    <n v="31.2"/>
    <n v="30.8"/>
    <n v="30.6"/>
    <n v="29.6"/>
    <n v="289"/>
    <n v="137"/>
    <n v="-116"/>
    <n v="-26"/>
    <n v="-45"/>
    <n v="0"/>
    <n v="0"/>
    <n v="0"/>
    <n v="0"/>
    <n v="0"/>
    <n v="9.0167999999999998E-2"/>
    <n v="4.2743999999999997E-2"/>
    <n v="-3.5728000000000003E-2"/>
    <n v="-7.9559999999999995E-3"/>
    <n v="-1.332E-2"/>
  </r>
  <r>
    <s v="6180"/>
    <s v="橘子"/>
    <x v="67"/>
    <n v="69.3"/>
    <n v="69.8"/>
    <n v="71"/>
    <n v="70.7"/>
    <n v="70.400000000000006"/>
    <n v="342"/>
    <n v="189"/>
    <n v="439"/>
    <n v="28.6"/>
    <n v="-39"/>
    <n v="0"/>
    <n v="0"/>
    <n v="0"/>
    <n v="0"/>
    <n v="0"/>
    <n v="0.23700599999999999"/>
    <n v="0.13192199999999998"/>
    <n v="0.31169000000000002"/>
    <n v="2.0220200000000001E-2"/>
    <n v="-2.7456000000000005E-2"/>
  </r>
  <r>
    <s v="6182"/>
    <s v="合晶"/>
    <x v="39"/>
    <n v="43.5"/>
    <n v="43"/>
    <n v="43.15"/>
    <n v="42.4"/>
    <n v="42.9"/>
    <n v="-2091"/>
    <n v="-1261.721"/>
    <n v="-388.00099999999998"/>
    <n v="-1731.01"/>
    <n v="-356"/>
    <n v="360"/>
    <n v="232"/>
    <n v="612"/>
    <n v="529"/>
    <n v="394"/>
    <n v="-0.90958499999999998"/>
    <n v="-0.54254002999999995"/>
    <n v="-0.1674224315"/>
    <n v="-0.73394823999999992"/>
    <n v="-0.152724"/>
  </r>
  <r>
    <s v="6183"/>
    <s v="關貿"/>
    <x v="68"/>
    <n v="67.099999999999994"/>
    <n v="67.099999999999994"/>
    <n v="67.2"/>
    <n v="67.400000000000006"/>
    <n v="67.5"/>
    <n v="7"/>
    <n v="-2"/>
    <n v="0"/>
    <n v="-4"/>
    <n v="-1"/>
    <n v="0"/>
    <n v="0"/>
    <n v="0"/>
    <n v="0"/>
    <n v="0"/>
    <n v="4.6969999999999989E-3"/>
    <n v="-1.3419999999999999E-3"/>
    <n v="0"/>
    <n v="-2.696E-3"/>
    <n v="-6.7500000000000004E-4"/>
  </r>
  <r>
    <s v="6184"/>
    <s v="大豐電"/>
    <x v="33"/>
    <n v="50.9"/>
    <n v="50.6"/>
    <n v="50.5"/>
    <n v="51"/>
    <n v="50.7"/>
    <n v="2"/>
    <n v="0"/>
    <n v="2"/>
    <n v="0"/>
    <n v="0"/>
    <n v="0"/>
    <n v="0"/>
    <n v="0"/>
    <n v="0"/>
    <n v="0"/>
    <n v="1.018E-3"/>
    <n v="0"/>
    <n v="1.01E-3"/>
    <n v="0"/>
    <n v="0"/>
  </r>
  <r>
    <s v="6185"/>
    <s v="幃翔"/>
    <x v="17"/>
    <n v="17.2"/>
    <n v="16.5"/>
    <n v="16.7"/>
    <n v="16.8"/>
    <n v="16.8"/>
    <n v="-127"/>
    <n v="-419"/>
    <n v="-201"/>
    <n v="-174"/>
    <n v="-85"/>
    <n v="0"/>
    <n v="0"/>
    <n v="0"/>
    <n v="0"/>
    <n v="0"/>
    <n v="-2.1844000000000002E-2"/>
    <n v="-6.9135000000000002E-2"/>
    <n v="-3.3567E-2"/>
    <n v="-2.9232000000000001E-2"/>
    <n v="-1.4279999999999999E-2"/>
  </r>
  <r>
    <s v="6186"/>
    <s v="新潤"/>
    <x v="6"/>
    <n v="50.4"/>
    <n v="50.6"/>
    <n v="51.1"/>
    <n v="51.7"/>
    <n v="51.9"/>
    <n v="46"/>
    <n v="26"/>
    <n v="124"/>
    <n v="198"/>
    <n v="-57"/>
    <n v="0"/>
    <n v="0"/>
    <n v="0"/>
    <n v="0"/>
    <n v="0"/>
    <n v="2.3184E-2"/>
    <n v="1.3156000000000001E-2"/>
    <n v="6.3364000000000004E-2"/>
    <n v="0.102366"/>
    <n v="-2.9582999999999998E-2"/>
  </r>
  <r>
    <s v="6187"/>
    <s v="萬潤"/>
    <x v="40"/>
    <n v="131.5"/>
    <n v="129.5"/>
    <n v="126.5"/>
    <n v="127"/>
    <n v="123"/>
    <n v="510"/>
    <n v="-121"/>
    <n v="135"/>
    <n v="-17"/>
    <n v="-516"/>
    <n v="0"/>
    <n v="0"/>
    <n v="0"/>
    <n v="0"/>
    <n v="0"/>
    <n v="0.67064999999999997"/>
    <n v="-0.156695"/>
    <n v="0.17077500000000001"/>
    <n v="-2.1590000000000002E-2"/>
    <n v="-0.63468000000000002"/>
  </r>
  <r>
    <s v="6188"/>
    <s v="廣明"/>
    <x v="45"/>
    <n v="74"/>
    <n v="73.099999999999994"/>
    <n v="76.7"/>
    <n v="75.8"/>
    <n v="74.2"/>
    <n v="-250"/>
    <n v="-431"/>
    <n v="-373"/>
    <n v="-261"/>
    <n v="-87"/>
    <n v="0"/>
    <n v="0"/>
    <n v="0"/>
    <n v="0"/>
    <n v="0"/>
    <n v="-0.185"/>
    <n v="-0.31506099999999998"/>
    <n v="-0.28609100000000004"/>
    <n v="-0.19783799999999999"/>
    <n v="-6.4554E-2"/>
  </r>
  <r>
    <s v="6189"/>
    <s v="豐藝"/>
    <x v="16"/>
    <n v="55.5"/>
    <n v="56.8"/>
    <n v="58.5"/>
    <n v="56.7"/>
    <n v="56.2"/>
    <n v="272"/>
    <n v="408"/>
    <n v="-78"/>
    <n v="-707.755"/>
    <n v="59"/>
    <n v="0"/>
    <n v="30"/>
    <n v="0"/>
    <n v="0"/>
    <n v="-2"/>
    <n v="0.15096000000000001"/>
    <n v="0.23174399999999998"/>
    <n v="-4.5629999999999997E-2"/>
    <n v="-0.401297085"/>
    <n v="3.3158E-2"/>
  </r>
  <r>
    <s v="6190"/>
    <s v="萬泰科"/>
    <x v="17"/>
    <n v="30.65"/>
    <n v="30.5"/>
    <n v="30.35"/>
    <n v="30"/>
    <n v="29.8"/>
    <n v="215"/>
    <n v="61"/>
    <n v="93"/>
    <n v="-22"/>
    <n v="36"/>
    <n v="0"/>
    <n v="0"/>
    <n v="0"/>
    <n v="0"/>
    <n v="0"/>
    <n v="6.5897499999999998E-2"/>
    <n v="1.8605E-2"/>
    <n v="2.8225500000000001E-2"/>
    <n v="-6.6E-3"/>
    <n v="1.0728E-2"/>
  </r>
  <r>
    <s v="6191"/>
    <s v="精成科"/>
    <x v="32"/>
    <n v="64"/>
    <n v="63.4"/>
    <n v="62.5"/>
    <n v="63.4"/>
    <n v="62"/>
    <n v="682"/>
    <n v="-145.733"/>
    <n v="194.54900000000001"/>
    <n v="712.81"/>
    <n v="71"/>
    <n v="56"/>
    <n v="0"/>
    <n v="0"/>
    <n v="126"/>
    <n v="0"/>
    <n v="0.43647999999999998"/>
    <n v="-9.2394721999999999E-2"/>
    <n v="0.121593125"/>
    <n v="0.45192153999999995"/>
    <n v="4.4019999999999997E-2"/>
  </r>
  <r>
    <s v="6192"/>
    <s v="巨路"/>
    <x v="19"/>
    <n v="81.8"/>
    <n v="81.5"/>
    <n v="83"/>
    <n v="82.7"/>
    <n v="82.8"/>
    <n v="12"/>
    <n v="10"/>
    <n v="9"/>
    <n v="-2.004"/>
    <n v="-12"/>
    <n v="0"/>
    <n v="0"/>
    <n v="0"/>
    <n v="0"/>
    <n v="0"/>
    <n v="9.8159999999999983E-3"/>
    <n v="8.1499999999999993E-3"/>
    <n v="7.4700000000000001E-3"/>
    <n v="-1.6573080000000001E-3"/>
    <n v="-9.9359999999999987E-3"/>
  </r>
  <r>
    <s v="6194"/>
    <s v="育富"/>
    <x v="32"/>
    <n v="32.5"/>
    <n v="33.35"/>
    <n v="33.4"/>
    <n v="33.25"/>
    <n v="33"/>
    <n v="10"/>
    <n v="5"/>
    <n v="8"/>
    <n v="36"/>
    <n v="20"/>
    <n v="0"/>
    <n v="0"/>
    <n v="0"/>
    <n v="0"/>
    <n v="0"/>
    <n v="3.2499999999999999E-3"/>
    <n v="1.6674999999999999E-3"/>
    <n v="2.6719999999999999E-3"/>
    <n v="1.197E-2"/>
    <n v="6.6E-3"/>
  </r>
  <r>
    <s v="6195"/>
    <s v="詩肯"/>
    <x v="10"/>
    <n v="41.5"/>
    <n v="41.7"/>
    <n v="41.8"/>
    <n v="41.8"/>
    <n v="41.85"/>
    <n v="11"/>
    <n v="1.03"/>
    <n v="2"/>
    <n v="-2"/>
    <n v="0"/>
    <n v="0"/>
    <n v="0"/>
    <n v="0"/>
    <n v="0"/>
    <n v="0"/>
    <n v="4.5649999999999996E-3"/>
    <n v="4.2951000000000003E-4"/>
    <n v="8.3599999999999994E-4"/>
    <n v="-8.3599999999999994E-4"/>
    <n v="0"/>
  </r>
  <r>
    <s v="6196"/>
    <s v="帆宣"/>
    <x v="46"/>
    <n v="134.5"/>
    <n v="134.5"/>
    <n v="134"/>
    <n v="133"/>
    <n v="133"/>
    <n v="200"/>
    <n v="-20"/>
    <n v="-16"/>
    <n v="67.796999999999997"/>
    <n v="-66"/>
    <n v="0"/>
    <n v="0"/>
    <n v="0"/>
    <n v="0"/>
    <n v="0"/>
    <n v="0.26900000000000002"/>
    <n v="-2.69E-2"/>
    <n v="-2.1440000000000001E-2"/>
    <n v="9.0170010000000009E-2"/>
    <n v="-8.7779999999999997E-2"/>
  </r>
  <r>
    <s v="6197"/>
    <s v="佳必琪"/>
    <x v="17"/>
    <n v="94"/>
    <n v="85.3"/>
    <n v="89.4"/>
    <n v="88.7"/>
    <n v="87.2"/>
    <n v="-504"/>
    <n v="-665"/>
    <n v="592"/>
    <n v="-184.012"/>
    <n v="-214.36699999999999"/>
    <n v="0"/>
    <n v="0"/>
    <n v="0"/>
    <n v="0"/>
    <n v="0"/>
    <n v="-0.47376000000000001"/>
    <n v="-0.567245"/>
    <n v="0.52924800000000005"/>
    <n v="-0.163218644"/>
    <n v="-0.186928024"/>
  </r>
  <r>
    <s v="6198"/>
    <s v="瑞築"/>
    <x v="47"/>
    <n v="27.95"/>
    <n v="27.7"/>
    <n v="27.6"/>
    <n v="27.6"/>
    <n v="27.25"/>
    <n v="9"/>
    <n v="3"/>
    <n v="-4"/>
    <n v="-71"/>
    <n v="-7"/>
    <n v="0"/>
    <n v="0"/>
    <n v="0"/>
    <n v="0"/>
    <n v="0"/>
    <n v="2.5154999999999999E-3"/>
    <n v="8.3099999999999992E-4"/>
    <n v="-1.1040000000000002E-3"/>
    <n v="-1.9596000000000002E-2"/>
    <n v="-1.9074999999999999E-3"/>
  </r>
  <r>
    <s v="6199"/>
    <s v="天品"/>
    <x v="2"/>
    <n v="19"/>
    <n v="19"/>
    <n v="19.05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"/>
    <n v="49.95"/>
    <n v="50.2"/>
    <n v="50.9"/>
    <n v="50.8"/>
    <n v="-1"/>
    <n v="1"/>
    <n v="11"/>
    <n v="0.99199999999999999"/>
    <n v="5"/>
    <n v="0"/>
    <n v="0"/>
    <n v="0"/>
    <n v="0"/>
    <n v="0"/>
    <n v="-5.0000000000000001E-4"/>
    <n v="4.9950000000000005E-4"/>
    <n v="5.5220000000000009E-3"/>
    <n v="5.0492799999999997E-4"/>
    <n v="2.5400000000000002E-3"/>
  </r>
  <r>
    <s v="6202"/>
    <s v="盛群"/>
    <x v="47"/>
    <n v="62.6"/>
    <n v="64.7"/>
    <n v="65"/>
    <n v="64.099999999999994"/>
    <n v="64.2"/>
    <n v="63"/>
    <n v="419"/>
    <n v="-1064"/>
    <n v="-593.34100000000001"/>
    <n v="-672"/>
    <n v="-4.9119999999999999"/>
    <n v="-24.552"/>
    <n v="-5.91"/>
    <n v="-22.093"/>
    <n v="2.887"/>
    <n v="3.9438000000000001E-2"/>
    <n v="0.27109300000000003"/>
    <n v="-0.69159999999999999"/>
    <n v="-0.38033158100000003"/>
    <n v="-0.43142400000000003"/>
  </r>
  <r>
    <s v="6203"/>
    <s v="海韻電"/>
    <x v="12"/>
    <n v="95.2"/>
    <n v="95.1"/>
    <n v="95.6"/>
    <n v="95.4"/>
    <n v="95.8"/>
    <n v="154"/>
    <n v="120"/>
    <n v="40"/>
    <n v="-14"/>
    <n v="-81"/>
    <n v="0"/>
    <n v="0"/>
    <n v="0"/>
    <n v="0"/>
    <n v="0"/>
    <n v="0.14660800000000002"/>
    <n v="0.11412"/>
    <n v="3.8240000000000003E-2"/>
    <n v="-1.3356000000000002E-2"/>
    <n v="-7.7598E-2"/>
  </r>
  <r>
    <s v="6204"/>
    <s v="艾華"/>
    <x v="35"/>
    <n v="78.7"/>
    <n v="78.7"/>
    <n v="77.900000000000006"/>
    <n v="76.8"/>
    <n v="76.599999999999994"/>
    <n v="-24"/>
    <n v="22"/>
    <n v="-8"/>
    <n v="-48"/>
    <n v="15"/>
    <n v="0"/>
    <n v="0"/>
    <n v="0"/>
    <n v="0"/>
    <n v="0"/>
    <n v="-1.8888000000000002E-2"/>
    <n v="1.7314E-2"/>
    <n v="-6.2320000000000006E-3"/>
    <n v="-3.6863999999999994E-2"/>
    <n v="1.149E-2"/>
  </r>
  <r>
    <s v="6205"/>
    <s v="詮欣"/>
    <x v="17"/>
    <n v="67.8"/>
    <n v="68.3"/>
    <n v="68.400000000000006"/>
    <n v="67.900000000000006"/>
    <n v="67"/>
    <n v="132"/>
    <n v="105"/>
    <n v="77"/>
    <n v="137"/>
    <n v="-50"/>
    <n v="50"/>
    <n v="17"/>
    <n v="50"/>
    <n v="50"/>
    <n v="0"/>
    <n v="8.9496000000000006E-2"/>
    <n v="7.1715000000000001E-2"/>
    <n v="5.2668E-2"/>
    <n v="9.3023000000000008E-2"/>
    <n v="-3.3500000000000002E-2"/>
  </r>
  <r>
    <s v="6206"/>
    <s v="飛捷"/>
    <x v="58"/>
    <n v="63.4"/>
    <n v="63.1"/>
    <n v="63.4"/>
    <n v="64.2"/>
    <n v="64.099999999999994"/>
    <n v="-24"/>
    <n v="-44"/>
    <n v="-18"/>
    <n v="-20"/>
    <n v="-41"/>
    <n v="-2.3650000000000002"/>
    <n v="0"/>
    <n v="0"/>
    <n v="-1.577"/>
    <n v="1"/>
    <n v="-1.5215999999999999E-2"/>
    <n v="-2.7764E-2"/>
    <n v="-1.1412E-2"/>
    <n v="-1.2840000000000001E-2"/>
    <n v="-2.6280999999999999E-2"/>
  </r>
  <r>
    <s v="6207"/>
    <s v="雷科"/>
    <x v="33"/>
    <n v="29.6"/>
    <n v="29.65"/>
    <n v="29.7"/>
    <n v="30.8"/>
    <n v="30"/>
    <n v="41"/>
    <n v="25"/>
    <n v="28"/>
    <n v="20"/>
    <n v="-82"/>
    <n v="0"/>
    <n v="0"/>
    <n v="0"/>
    <n v="0"/>
    <n v="0"/>
    <n v="1.2136000000000001E-2"/>
    <n v="7.4124999999999998E-3"/>
    <n v="8.3160000000000005E-3"/>
    <n v="6.1599999999999997E-3"/>
    <n v="-2.46E-2"/>
  </r>
  <r>
    <s v="6208"/>
    <s v="日揚"/>
    <x v="46"/>
    <n v="47.35"/>
    <n v="47.35"/>
    <n v="48.4"/>
    <n v="48.2"/>
    <n v="47.45"/>
    <n v="-2"/>
    <n v="6"/>
    <n v="21"/>
    <n v="5"/>
    <n v="-12"/>
    <n v="0"/>
    <n v="0"/>
    <n v="0"/>
    <n v="0"/>
    <n v="0"/>
    <n v="-9.4700000000000003E-4"/>
    <n v="2.8410000000000002E-3"/>
    <n v="1.0163999999999999E-2"/>
    <n v="2.4099999999999998E-3"/>
    <n v="-5.6940000000000011E-3"/>
  </r>
  <r>
    <s v="6209"/>
    <s v="今國光"/>
    <x v="64"/>
    <n v="26.55"/>
    <n v="26.3"/>
    <n v="26.1"/>
    <n v="25.9"/>
    <n v="25.6"/>
    <n v="94"/>
    <n v="14"/>
    <n v="75"/>
    <n v="-50"/>
    <n v="-76"/>
    <n v="0"/>
    <n v="0"/>
    <n v="0"/>
    <n v="0"/>
    <n v="0"/>
    <n v="2.4957000000000003E-2"/>
    <n v="3.6819999999999999E-3"/>
    <n v="1.9574999999999999E-2"/>
    <n v="-1.295E-2"/>
    <n v="-1.9456000000000001E-2"/>
  </r>
  <r>
    <s v="6210"/>
    <s v="慶生"/>
    <x v="32"/>
    <n v="30.3"/>
    <n v="30.1"/>
    <n v="30"/>
    <n v="30.05"/>
    <n v="29.95"/>
    <n v="0"/>
    <n v="0"/>
    <n v="0"/>
    <n v="-1"/>
    <n v="-1"/>
    <n v="0"/>
    <n v="0"/>
    <n v="0"/>
    <n v="0"/>
    <n v="0"/>
    <n v="0"/>
    <n v="0"/>
    <n v="0"/>
    <n v="-3.0049999999999999E-4"/>
    <n v="-2.9950000000000002E-4"/>
  </r>
  <r>
    <s v="6212"/>
    <s v="理銘"/>
    <x v="6"/>
    <n v="51.7"/>
    <n v="52.8"/>
    <n v="51.3"/>
    <n v="51.1"/>
    <n v="51.3"/>
    <n v="-1"/>
    <n v="0"/>
    <n v="0"/>
    <n v="0"/>
    <n v="0"/>
    <n v="0"/>
    <n v="0"/>
    <n v="0"/>
    <n v="0"/>
    <n v="0"/>
    <n v="-5.1699999999999999E-4"/>
    <n v="0"/>
    <n v="0"/>
    <n v="0"/>
    <n v="0"/>
  </r>
  <r>
    <s v="6213"/>
    <s v="聯茂"/>
    <x v="19"/>
    <n v="83.1"/>
    <n v="84"/>
    <n v="83.1"/>
    <n v="83.5"/>
    <n v="87.2"/>
    <n v="1461"/>
    <n v="1275.3789999999999"/>
    <n v="-447"/>
    <n v="632.69200000000001"/>
    <n v="1214"/>
    <n v="-224"/>
    <n v="-224"/>
    <n v="-24"/>
    <n v="-58"/>
    <n v="686"/>
    <n v="1.2140909999999998"/>
    <n v="1.07131836"/>
    <n v="-0.37145699999999998"/>
    <n v="0.52829782000000003"/>
    <n v="1.058608"/>
  </r>
  <r>
    <s v="6214"/>
    <s v="精誠"/>
    <x v="56"/>
    <n v="103"/>
    <n v="102"/>
    <n v="103"/>
    <n v="102"/>
    <n v="102"/>
    <n v="97.92"/>
    <n v="-75.661000000000001"/>
    <n v="-105"/>
    <n v="21"/>
    <n v="95"/>
    <n v="0"/>
    <n v="0"/>
    <n v="0"/>
    <n v="0"/>
    <n v="0"/>
    <n v="0.10085760000000001"/>
    <n v="-7.7174220000000002E-2"/>
    <n v="-0.10815"/>
    <n v="2.1420000000000002E-2"/>
    <n v="9.69E-2"/>
  </r>
  <r>
    <s v="6215"/>
    <s v="和椿"/>
    <x v="56"/>
    <n v="24.25"/>
    <n v="24.1"/>
    <n v="24.1"/>
    <n v="24.05"/>
    <n v="24.2"/>
    <n v="-4"/>
    <n v="-4"/>
    <n v="-2"/>
    <n v="1"/>
    <n v="-2"/>
    <n v="0"/>
    <n v="0"/>
    <n v="0"/>
    <n v="0"/>
    <n v="0"/>
    <n v="-9.7000000000000005E-4"/>
    <n v="-9.6400000000000001E-4"/>
    <n v="-4.8200000000000001E-4"/>
    <n v="2.4050000000000002E-4"/>
    <n v="-4.84E-4"/>
  </r>
  <r>
    <s v="6216"/>
    <s v="居易"/>
    <x v="38"/>
    <n v="36"/>
    <n v="36.15"/>
    <n v="36.299999999999997"/>
    <n v="34.950000000000003"/>
    <n v="34.1"/>
    <n v="206"/>
    <n v="103"/>
    <n v="285"/>
    <n v="-150.059"/>
    <n v="476"/>
    <n v="0"/>
    <n v="0"/>
    <n v="0"/>
    <n v="0"/>
    <n v="0"/>
    <n v="7.4160000000000004E-2"/>
    <n v="3.7234499999999997E-2"/>
    <n v="0.10345500000000001"/>
    <n v="-5.2445620500000005E-2"/>
    <n v="0.16231600000000002"/>
  </r>
  <r>
    <s v="6217"/>
    <s v="中探針"/>
    <x v="19"/>
    <n v="41"/>
    <n v="41.2"/>
    <n v="41.2"/>
    <n v="40.9"/>
    <n v="40.200000000000003"/>
    <n v="156"/>
    <n v="46"/>
    <n v="38"/>
    <n v="-17"/>
    <n v="38"/>
    <n v="0"/>
    <n v="0"/>
    <n v="0"/>
    <n v="0"/>
    <n v="0"/>
    <n v="6.3960000000000003E-2"/>
    <n v="1.8952E-2"/>
    <n v="1.5656E-2"/>
    <n v="-6.9529999999999991E-3"/>
    <n v="1.5276000000000001E-2"/>
  </r>
  <r>
    <s v="6218"/>
    <s v="豪勉"/>
    <x v="56"/>
    <n v="24"/>
    <n v="23.8"/>
    <n v="23.85"/>
    <n v="22.85"/>
    <n v="22.5"/>
    <n v="74"/>
    <n v="-26"/>
    <n v="22"/>
    <n v="-36"/>
    <n v="-54"/>
    <n v="0"/>
    <n v="0"/>
    <n v="0"/>
    <n v="0"/>
    <n v="0"/>
    <n v="1.7760000000000001E-2"/>
    <n v="-6.1880000000000008E-3"/>
    <n v="5.2470000000000008E-3"/>
    <n v="-8.2260000000000007E-3"/>
    <n v="-1.2149999999999999E-2"/>
  </r>
  <r>
    <s v="6219"/>
    <s v="富旺"/>
    <x v="6"/>
    <n v="21.8"/>
    <n v="21.25"/>
    <n v="21.4"/>
    <n v="21.25"/>
    <n v="21.35"/>
    <n v="-19"/>
    <n v="-180"/>
    <n v="-43"/>
    <n v="-238"/>
    <n v="35"/>
    <n v="0"/>
    <n v="0"/>
    <n v="0"/>
    <n v="0"/>
    <n v="0"/>
    <n v="-4.1419999999999998E-3"/>
    <n v="-3.8249999999999999E-2"/>
    <n v="-9.2020000000000001E-3"/>
    <n v="-5.0575000000000002E-2"/>
    <n v="7.4725E-3"/>
  </r>
  <r>
    <s v="6220"/>
    <s v="岳豐"/>
    <x v="38"/>
    <n v="26.2"/>
    <n v="26.5"/>
    <n v="26.9"/>
    <n v="27.15"/>
    <n v="26.55"/>
    <n v="76"/>
    <n v="12"/>
    <n v="-77"/>
    <n v="-87"/>
    <n v="-392"/>
    <n v="0"/>
    <n v="0"/>
    <n v="0"/>
    <n v="0"/>
    <n v="0"/>
    <n v="1.9911999999999999E-2"/>
    <n v="3.1800000000000001E-3"/>
    <n v="-2.0712999999999999E-2"/>
    <n v="-2.3620499999999996E-2"/>
    <n v="-0.104076"/>
  </r>
  <r>
    <s v="6221"/>
    <s v="晉泰"/>
    <x v="56"/>
    <n v="63.7"/>
    <n v="63.4"/>
    <n v="63.3"/>
    <n v="63.4"/>
    <n v="63.2"/>
    <n v="-3"/>
    <n v="0"/>
    <n v="1"/>
    <n v="0"/>
    <n v="0"/>
    <n v="0"/>
    <n v="0"/>
    <n v="0"/>
    <n v="0"/>
    <n v="0"/>
    <n v="-1.9110000000000002E-3"/>
    <n v="0"/>
    <n v="6.3299999999999999E-4"/>
    <n v="0"/>
    <n v="0"/>
  </r>
  <r>
    <s v="6222"/>
    <s v="上揚"/>
    <x v="44"/>
    <n v="20.45"/>
    <n v="21.2"/>
    <n v="21.8"/>
    <n v="21.55"/>
    <n v="21.3"/>
    <n v="6"/>
    <n v="-1"/>
    <n v="12"/>
    <n v="0"/>
    <n v="-4"/>
    <n v="0"/>
    <n v="0"/>
    <n v="0"/>
    <n v="0"/>
    <n v="0"/>
    <n v="1.2269999999999998E-3"/>
    <n v="-2.12E-4"/>
    <n v="2.6160000000000003E-3"/>
    <n v="0"/>
    <n v="-8.52E-4"/>
  </r>
  <r>
    <s v="6223"/>
    <s v="旺矽"/>
    <x v="40"/>
    <n v="211.5"/>
    <n v="213.5"/>
    <n v="215"/>
    <n v="214"/>
    <n v="218"/>
    <n v="1288"/>
    <n v="898"/>
    <n v="739"/>
    <n v="261"/>
    <n v="2527.9340000000002"/>
    <n v="0"/>
    <n v="53"/>
    <n v="-1"/>
    <n v="-13"/>
    <n v="-16"/>
    <n v="2.7241200000000001"/>
    <n v="1.91723"/>
    <n v="1.5888500000000001"/>
    <n v="0.55854000000000004"/>
    <n v="5.5108961200000008"/>
  </r>
  <r>
    <s v="6224"/>
    <s v="聚鼎"/>
    <x v="35"/>
    <n v="52.8"/>
    <n v="55.9"/>
    <n v="56.1"/>
    <n v="56"/>
    <n v="57.2"/>
    <n v="11"/>
    <n v="13"/>
    <n v="-78"/>
    <n v="-8"/>
    <n v="9"/>
    <n v="0"/>
    <n v="0"/>
    <n v="0"/>
    <n v="0"/>
    <n v="0"/>
    <n v="5.8079999999999998E-3"/>
    <n v="7.2669999999999992E-3"/>
    <n v="-4.3758000000000005E-2"/>
    <n v="-4.4799999999999996E-3"/>
    <n v="5.1480000000000007E-3"/>
  </r>
  <r>
    <s v="6225"/>
    <s v="天瀚"/>
    <x v="48"/>
    <n v="9.25"/>
    <n v="9.08"/>
    <n v="8.77"/>
    <n v="9.1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"/>
    <n v="10.85"/>
    <n v="10.75"/>
    <n v="10.45"/>
    <n v="10.25"/>
    <n v="27"/>
    <n v="16"/>
    <n v="-29"/>
    <n v="-76"/>
    <n v="-44"/>
    <n v="0"/>
    <n v="0"/>
    <n v="0"/>
    <n v="0"/>
    <n v="0"/>
    <n v="2.9160000000000002E-3"/>
    <n v="1.7359999999999999E-3"/>
    <n v="-3.1175E-3"/>
    <n v="-7.9419999999999994E-3"/>
    <n v="-4.5100000000000001E-3"/>
  </r>
  <r>
    <s v="6227"/>
    <s v="茂綸"/>
    <x v="16"/>
    <n v="40.700000000000003"/>
    <n v="40.549999999999997"/>
    <n v="42.15"/>
    <n v="41.95"/>
    <n v="41.8"/>
    <n v="-7"/>
    <n v="-2"/>
    <n v="57"/>
    <n v="-9"/>
    <n v="-4"/>
    <n v="0"/>
    <n v="0"/>
    <n v="0"/>
    <n v="0"/>
    <n v="0"/>
    <n v="-2.8490000000000004E-3"/>
    <n v="-8.1099999999999998E-4"/>
    <n v="2.4025499999999998E-2"/>
    <n v="-3.7755000000000002E-3"/>
    <n v="-1.6719999999999999E-3"/>
  </r>
  <r>
    <s v="6228"/>
    <s v="全譜"/>
    <x v="31"/>
    <n v="24.25"/>
    <n v="23.65"/>
    <n v="23.6"/>
    <n v="25.15"/>
    <n v="25.3"/>
    <n v="0"/>
    <n v="0"/>
    <n v="1"/>
    <n v="1"/>
    <n v="2"/>
    <n v="0"/>
    <n v="0"/>
    <n v="0"/>
    <n v="0"/>
    <n v="0"/>
    <n v="0"/>
    <n v="0"/>
    <n v="2.3600000000000002E-4"/>
    <n v="2.5149999999999999E-4"/>
    <n v="5.0600000000000005E-4"/>
  </r>
  <r>
    <s v="6229"/>
    <s v="研通"/>
    <x v="47"/>
    <n v="27.5"/>
    <n v="27.25"/>
    <n v="27.45"/>
    <n v="27.2"/>
    <n v="26.9"/>
    <n v="-2"/>
    <n v="0"/>
    <n v="-1"/>
    <n v="0"/>
    <n v="2"/>
    <n v="0"/>
    <n v="0"/>
    <n v="0"/>
    <n v="0"/>
    <n v="0"/>
    <n v="-5.5000000000000003E-4"/>
    <n v="0"/>
    <n v="-2.745E-4"/>
    <n v="0"/>
    <n v="5.3799999999999996E-4"/>
  </r>
  <r>
    <s v="6230"/>
    <s v="尼得科超眾"/>
    <x v="8"/>
    <n v="127.5"/>
    <n v="125.5"/>
    <n v="127"/>
    <n v="124.5"/>
    <n v="120.5"/>
    <n v="13"/>
    <n v="0"/>
    <n v="-4"/>
    <n v="4"/>
    <n v="9"/>
    <n v="0"/>
    <n v="0"/>
    <n v="0"/>
    <n v="0"/>
    <n v="0"/>
    <n v="1.6574999999999999E-2"/>
    <n v="0"/>
    <n v="-5.0800000000000003E-3"/>
    <n v="4.9800000000000001E-3"/>
    <n v="1.0845E-2"/>
  </r>
  <r>
    <s v="6231"/>
    <s v="系微"/>
    <x v="40"/>
    <n v="159"/>
    <n v="158.5"/>
    <n v="157.5"/>
    <n v="150"/>
    <n v="152.5"/>
    <n v="201"/>
    <n v="-55"/>
    <n v="-105"/>
    <n v="-247"/>
    <n v="107.97"/>
    <n v="0"/>
    <n v="0"/>
    <n v="0"/>
    <n v="0"/>
    <n v="0"/>
    <n v="0.31958999999999999"/>
    <n v="-8.7175000000000002E-2"/>
    <n v="-0.16537499999999999"/>
    <n v="-0.3705"/>
    <n v="0.16465425"/>
  </r>
  <r>
    <s v="6233"/>
    <s v="旺玖"/>
    <x v="47"/>
    <n v="26.35"/>
    <n v="26.55"/>
    <n v="27"/>
    <n v="26"/>
    <n v="25.3"/>
    <n v="141"/>
    <n v="9"/>
    <n v="76"/>
    <n v="-294"/>
    <n v="-88"/>
    <n v="0"/>
    <n v="0"/>
    <n v="0"/>
    <n v="0"/>
    <n v="0"/>
    <n v="3.7153500000000006E-2"/>
    <n v="2.3895000000000001E-3"/>
    <n v="2.052E-2"/>
    <n v="-7.6439999999999994E-2"/>
    <n v="-2.2264000000000003E-2"/>
  </r>
  <r>
    <s v="6234"/>
    <s v="高僑"/>
    <x v="19"/>
    <n v="28.75"/>
    <n v="28.85"/>
    <n v="28.9"/>
    <n v="29.15"/>
    <n v="29.75"/>
    <n v="38"/>
    <n v="12"/>
    <n v="41"/>
    <n v="0"/>
    <n v="16"/>
    <n v="0"/>
    <n v="0"/>
    <n v="0"/>
    <n v="0"/>
    <n v="0"/>
    <n v="1.0925000000000001E-2"/>
    <n v="3.4620000000000007E-3"/>
    <n v="1.1848999999999998E-2"/>
    <n v="0"/>
    <n v="4.7600000000000003E-3"/>
  </r>
  <r>
    <s v="6235"/>
    <s v="華孚"/>
    <x v="8"/>
    <n v="122"/>
    <n v="119"/>
    <n v="118"/>
    <n v="115"/>
    <n v="114.5"/>
    <n v="852.6"/>
    <n v="-906.8"/>
    <n v="235.684"/>
    <n v="549"/>
    <n v="85.1"/>
    <n v="0"/>
    <n v="0"/>
    <n v="0"/>
    <n v="0"/>
    <n v="0"/>
    <n v="1.0401719999999999"/>
    <n v="-1.0790919999999999"/>
    <n v="0.27810711999999999"/>
    <n v="0.63134999999999997"/>
    <n v="9.7439499999999984E-2"/>
  </r>
  <r>
    <s v="6236"/>
    <s v="中湛"/>
    <x v="15"/>
    <n v="28.5"/>
    <n v="28.5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55"/>
    <n v="49.2"/>
    <n v="47.5"/>
    <n v="46"/>
    <n v="45.55"/>
    <n v="84"/>
    <n v="69"/>
    <n v="25"/>
    <n v="343"/>
    <n v="48"/>
    <n v="0"/>
    <n v="0"/>
    <n v="0"/>
    <n v="0"/>
    <n v="0"/>
    <n v="4.1621999999999999E-2"/>
    <n v="3.3947999999999999E-2"/>
    <n v="1.1875E-2"/>
    <n v="0.15778"/>
    <n v="2.1863999999999998E-2"/>
  </r>
  <r>
    <s v="6239"/>
    <s v="力成"/>
    <x v="36"/>
    <n v="108"/>
    <n v="108"/>
    <n v="107.5"/>
    <n v="107.5"/>
    <n v="107.5"/>
    <n v="-299"/>
    <n v="368.40899999999999"/>
    <n v="-225.917"/>
    <n v="115.797"/>
    <n v="-137.9"/>
    <n v="-743.76900000000001"/>
    <n v="-152.35499999999999"/>
    <n v="-226.87100000000001"/>
    <n v="229.899"/>
    <n v="127.328"/>
    <n v="-0.32291999999999998"/>
    <n v="0.39788171999999999"/>
    <n v="-0.242860775"/>
    <n v="0.124481775"/>
    <n v="-0.1482425"/>
  </r>
  <r>
    <s v="6240"/>
    <s v="松崗"/>
    <x v="45"/>
    <n v="19.350000000000001"/>
    <n v="19.399999999999999"/>
    <n v="19.350000000000001"/>
    <n v="19.350000000000001"/>
    <n v="19.25"/>
    <n v="1"/>
    <n v="-1"/>
    <n v="1"/>
    <n v="0"/>
    <n v="0"/>
    <n v="0"/>
    <n v="0"/>
    <n v="0"/>
    <n v="0"/>
    <n v="0"/>
    <n v="1.9350000000000001E-4"/>
    <n v="-1.94E-4"/>
    <n v="1.9350000000000001E-4"/>
    <n v="0"/>
    <n v="0"/>
  </r>
  <r>
    <s v="6241"/>
    <s v="易通展"/>
    <x v="38"/>
    <n v="12.1"/>
    <n v="12.2"/>
    <n v="12.1"/>
    <n v="11.85"/>
    <n v="11.85"/>
    <n v="9"/>
    <n v="0"/>
    <n v="18"/>
    <n v="-1"/>
    <n v="0"/>
    <n v="0"/>
    <n v="0"/>
    <n v="0"/>
    <n v="0"/>
    <n v="0"/>
    <n v="1.0889999999999999E-3"/>
    <n v="0"/>
    <n v="2.1779999999999998E-3"/>
    <n v="-1.1849999999999999E-4"/>
    <n v="0"/>
  </r>
  <r>
    <s v="6242"/>
    <s v="立康"/>
    <x v="15"/>
    <n v="56.1"/>
    <n v="56.4"/>
    <n v="55.7"/>
    <n v="56.8"/>
    <n v="57"/>
    <n v="-1"/>
    <n v="-2"/>
    <n v="0"/>
    <n v="-2"/>
    <n v="-1"/>
    <n v="0"/>
    <n v="0"/>
    <n v="0"/>
    <n v="0"/>
    <n v="0"/>
    <n v="-5.6099999999999998E-4"/>
    <n v="-1.1279999999999999E-3"/>
    <n v="0"/>
    <n v="-1.1359999999999999E-3"/>
    <n v="-5.6999999999999998E-4"/>
  </r>
  <r>
    <s v="6243"/>
    <s v="迅杰"/>
    <x v="47"/>
    <n v="51.3"/>
    <n v="53"/>
    <n v="53.9"/>
    <n v="53.8"/>
    <n v="53"/>
    <n v="-434"/>
    <n v="166"/>
    <n v="-1039"/>
    <n v="-538"/>
    <n v="-66"/>
    <n v="0"/>
    <n v="0"/>
    <n v="0"/>
    <n v="0"/>
    <n v="0"/>
    <n v="-0.22264199999999998"/>
    <n v="8.7980000000000003E-2"/>
    <n v="-0.56002099999999999"/>
    <n v="-0.28944399999999998"/>
    <n v="-3.4979999999999997E-2"/>
  </r>
  <r>
    <s v="6244"/>
    <s v="茂迪"/>
    <x v="51"/>
    <n v="28.8"/>
    <n v="28.45"/>
    <n v="28.7"/>
    <n v="27.6"/>
    <n v="27.4"/>
    <n v="545"/>
    <n v="-251"/>
    <n v="-441"/>
    <n v="-1530"/>
    <n v="-761"/>
    <n v="0"/>
    <n v="0"/>
    <n v="0"/>
    <n v="0"/>
    <n v="0"/>
    <n v="0.15695999999999999"/>
    <n v="-7.1409500000000001E-2"/>
    <n v="-0.12656699999999999"/>
    <n v="-0.42227999999999999"/>
    <n v="-0.20851399999999998"/>
  </r>
  <r>
    <s v="6245"/>
    <s v="立端"/>
    <x v="50"/>
    <n v="94.2"/>
    <n v="93.6"/>
    <n v="94.4"/>
    <n v="94"/>
    <n v="94.8"/>
    <n v="373.46"/>
    <n v="-169"/>
    <n v="125.44"/>
    <n v="74"/>
    <n v="57.1"/>
    <n v="0"/>
    <n v="0"/>
    <n v="0"/>
    <n v="0"/>
    <n v="0"/>
    <n v="0.35179932000000003"/>
    <n v="-0.15818399999999999"/>
    <n v="0.11841536"/>
    <n v="6.9559999999999997E-2"/>
    <n v="5.41308E-2"/>
  </r>
  <r>
    <s v="6246"/>
    <s v="臺龍"/>
    <x v="57"/>
    <n v="12.45"/>
    <n v="12.45"/>
    <n v="12.45"/>
    <n v="12.75"/>
    <n v="12.6"/>
    <n v="-2"/>
    <n v="1"/>
    <n v="0"/>
    <n v="4"/>
    <n v="-1"/>
    <n v="0"/>
    <n v="0"/>
    <n v="0"/>
    <n v="0"/>
    <n v="0"/>
    <n v="-2.4899999999999998E-4"/>
    <n v="1.2449999999999999E-4"/>
    <n v="0"/>
    <n v="5.1000000000000004E-4"/>
    <n v="-1.2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95"/>
    <n v="26"/>
    <n v="25.8"/>
    <n v="25.95"/>
    <n v="25.95"/>
    <n v="6"/>
    <n v="-7"/>
    <n v="-2"/>
    <n v="-5"/>
    <n v="-11"/>
    <n v="0"/>
    <n v="0"/>
    <n v="0"/>
    <n v="0"/>
    <n v="0"/>
    <n v="1.5569999999999998E-3"/>
    <n v="-1.82E-3"/>
    <n v="-5.1599999999999997E-4"/>
    <n v="-1.2975E-3"/>
    <n v="-2.8544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5"/>
    <n v="61.7"/>
    <n v="61.4"/>
    <n v="60.8"/>
    <n v="60.2"/>
    <n v="-540"/>
    <n v="-202.30199999999999"/>
    <n v="-221.1"/>
    <n v="226.19200000000001"/>
    <n v="-141"/>
    <n v="5.048"/>
    <n v="90.269000000000005"/>
    <n v="-5.1459999999999999"/>
    <n v="48.893999999999998"/>
    <n v="3.3860000000000001"/>
    <n v="-0.33210000000000001"/>
    <n v="-0.12482033400000001"/>
    <n v="-0.1357554"/>
    <n v="0.13752473599999998"/>
    <n v="-8.4882000000000013E-2"/>
  </r>
  <r>
    <s v="6259"/>
    <s v="百徽"/>
    <x v="16"/>
    <n v="18.5"/>
    <n v="18.5"/>
    <n v="18.399999999999999"/>
    <n v="18.7"/>
    <n v="19.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.9"/>
    <n v="58.1"/>
    <n v="58.5"/>
    <n v="57.7"/>
    <n v="49"/>
    <n v="4"/>
    <n v="46"/>
    <n v="-5"/>
    <n v="-13"/>
    <n v="0"/>
    <n v="0"/>
    <n v="0"/>
    <n v="0"/>
    <n v="0"/>
    <n v="2.8321999999999996E-2"/>
    <n v="2.3159999999999999E-3"/>
    <n v="2.6726E-2"/>
    <n v="-2.9250000000000001E-3"/>
    <n v="-7.5009999999999999E-3"/>
  </r>
  <r>
    <s v="6263"/>
    <s v="普萊德"/>
    <x v="38"/>
    <n v="131"/>
    <n v="129.5"/>
    <n v="125.5"/>
    <n v="125.5"/>
    <n v="124.5"/>
    <n v="111"/>
    <n v="-2"/>
    <n v="-8"/>
    <n v="13"/>
    <n v="-10"/>
    <n v="0"/>
    <n v="0"/>
    <n v="0"/>
    <n v="0"/>
    <n v="0"/>
    <n v="0.14541000000000001"/>
    <n v="-2.5899999999999999E-3"/>
    <n v="-1.004E-2"/>
    <n v="1.6315E-2"/>
    <n v="-1.2449999999999999E-2"/>
  </r>
  <r>
    <s v="6264"/>
    <s v="富裔"/>
    <x v="6"/>
    <n v="7.35"/>
    <n v="7.36"/>
    <n v="7.3"/>
    <n v="7.32"/>
    <n v="7.32"/>
    <n v="0"/>
    <n v="-1"/>
    <n v="0"/>
    <n v="0"/>
    <n v="0"/>
    <n v="0"/>
    <n v="0"/>
    <n v="0"/>
    <n v="0"/>
    <n v="0"/>
    <n v="0"/>
    <n v="-7.36E-5"/>
    <n v="0"/>
    <n v="0"/>
    <n v="0"/>
  </r>
  <r>
    <s v="6265"/>
    <s v="方土昶"/>
    <x v="17"/>
    <n v="9.98"/>
    <n v="9.94"/>
    <n v="9.9"/>
    <n v="9.91"/>
    <n v="9.9499999999999993"/>
    <n v="-1"/>
    <n v="0"/>
    <n v="0"/>
    <n v="-5"/>
    <n v="-1"/>
    <n v="0"/>
    <n v="0"/>
    <n v="0"/>
    <n v="0"/>
    <n v="0"/>
    <n v="-9.98E-5"/>
    <n v="0"/>
    <n v="0"/>
    <n v="-4.9549999999999996E-4"/>
    <n v="-9.9499999999999993E-5"/>
  </r>
  <r>
    <s v="6266"/>
    <s v="泰詠"/>
    <x v="19"/>
    <n v="32.200000000000003"/>
    <n v="32.15"/>
    <n v="32.6"/>
    <n v="31.65"/>
    <n v="31.35"/>
    <n v="145"/>
    <n v="4"/>
    <n v="136"/>
    <n v="-63"/>
    <n v="-108"/>
    <n v="0"/>
    <n v="0"/>
    <n v="0"/>
    <n v="0"/>
    <n v="0"/>
    <n v="4.6690000000000002E-2"/>
    <n v="1.286E-3"/>
    <n v="4.4336E-2"/>
    <n v="-1.9939499999999999E-2"/>
    <n v="-3.3857999999999999E-2"/>
  </r>
  <r>
    <s v="6269"/>
    <s v="台郡"/>
    <x v="32"/>
    <n v="84.9"/>
    <n v="84.2"/>
    <n v="85.2"/>
    <n v="85.3"/>
    <n v="85.1"/>
    <n v="-59"/>
    <n v="-389.61200000000002"/>
    <n v="-88.62"/>
    <n v="59.537999999999997"/>
    <n v="-80"/>
    <n v="2.5249999999999999"/>
    <n v="-8.9120000000000008"/>
    <n v="-1.3819999999999999"/>
    <n v="-15.218999999999999"/>
    <n v="1.3939999999999999"/>
    <n v="-5.0091000000000004E-2"/>
    <n v="-0.32805330400000005"/>
    <n v="-7.5504240000000014E-2"/>
    <n v="5.0785913999999995E-2"/>
    <n v="-6.8080000000000002E-2"/>
  </r>
  <r>
    <s v="6270"/>
    <s v="倍微"/>
    <x v="16"/>
    <n v="22.4"/>
    <n v="22.45"/>
    <n v="22.4"/>
    <n v="22.15"/>
    <n v="22.05"/>
    <n v="0"/>
    <n v="-3"/>
    <n v="1"/>
    <n v="6"/>
    <n v="3"/>
    <n v="0"/>
    <n v="0"/>
    <n v="0"/>
    <n v="0"/>
    <n v="0"/>
    <n v="0"/>
    <n v="-6.7349999999999995E-4"/>
    <n v="2.24E-4"/>
    <n v="1.3289999999999997E-3"/>
    <n v="6.6150000000000009E-4"/>
  </r>
  <r>
    <s v="6271"/>
    <s v="同欣電"/>
    <x v="36"/>
    <n v="148"/>
    <n v="148.5"/>
    <n v="149"/>
    <n v="146.5"/>
    <n v="138.5"/>
    <n v="1231.21"/>
    <n v="502.51100000000002"/>
    <n v="905.99"/>
    <n v="616.06500000000005"/>
    <n v="-2223"/>
    <n v="13"/>
    <n v="62"/>
    <n v="-202"/>
    <n v="-28"/>
    <n v="-2"/>
    <n v="1.8221908000000002"/>
    <n v="0.74622883500000015"/>
    <n v="1.3499251000000001"/>
    <n v="0.90253522500000005"/>
    <n v="-3.0788549999999999"/>
  </r>
  <r>
    <s v="6274"/>
    <s v="台燿"/>
    <x v="19"/>
    <n v="115.5"/>
    <n v="113"/>
    <n v="116"/>
    <n v="117"/>
    <n v="115"/>
    <n v="179"/>
    <n v="-711"/>
    <n v="-117.98399999999999"/>
    <n v="-1277.202"/>
    <n v="-465.05"/>
    <n v="-2353"/>
    <n v="-1299"/>
    <n v="-44"/>
    <n v="-90"/>
    <n v="-58"/>
    <n v="0.20674500000000001"/>
    <n v="-0.80342999999999998"/>
    <n v="-0.13686144"/>
    <n v="-1.49432634"/>
    <n v="-0.53480749999999999"/>
  </r>
  <r>
    <s v="6275"/>
    <s v="元山"/>
    <x v="45"/>
    <n v="40.4"/>
    <n v="40.15"/>
    <n v="40.5"/>
    <n v="39.950000000000003"/>
    <n v="39.75"/>
    <n v="-29"/>
    <n v="-10"/>
    <n v="39"/>
    <n v="-33"/>
    <n v="4"/>
    <n v="0"/>
    <n v="0"/>
    <n v="0"/>
    <n v="0"/>
    <n v="0"/>
    <n v="-1.1715999999999999E-2"/>
    <n v="-4.0150000000000003E-3"/>
    <n v="1.5795E-2"/>
    <n v="-1.3183500000000001E-2"/>
    <n v="1.5900000000000001E-3"/>
  </r>
  <r>
    <s v="6276"/>
    <s v="安鈦克"/>
    <x v="18"/>
    <n v="49.1"/>
    <n v="49.1"/>
    <n v="49"/>
    <n v="49.9"/>
    <n v="46.95"/>
    <n v="224"/>
    <n v="-82"/>
    <n v="-162"/>
    <n v="-23"/>
    <n v="-103.001"/>
    <n v="0"/>
    <n v="0"/>
    <n v="0"/>
    <n v="0"/>
    <n v="0"/>
    <n v="0.109984"/>
    <n v="-4.0262000000000006E-2"/>
    <n v="-7.9380000000000006E-2"/>
    <n v="-1.1477000000000001E-2"/>
    <n v="-4.8358969500000001E-2"/>
  </r>
  <r>
    <s v="6277"/>
    <s v="宏正"/>
    <x v="45"/>
    <n v="80.3"/>
    <n v="80.2"/>
    <n v="80.5"/>
    <n v="80.3"/>
    <n v="80.099999999999994"/>
    <n v="0"/>
    <n v="-5"/>
    <n v="11"/>
    <n v="-6.431"/>
    <n v="-14"/>
    <n v="0"/>
    <n v="0"/>
    <n v="0"/>
    <n v="0"/>
    <n v="0"/>
    <n v="0"/>
    <n v="-4.0099999999999997E-3"/>
    <n v="8.855E-3"/>
    <n v="-5.1640930000000007E-3"/>
    <n v="-1.1213999999999998E-2"/>
  </r>
  <r>
    <s v="6278"/>
    <s v="台表科"/>
    <x v="32"/>
    <n v="92.5"/>
    <n v="91.6"/>
    <n v="91.7"/>
    <n v="90.8"/>
    <n v="92.4"/>
    <n v="45"/>
    <n v="-411.54899999999998"/>
    <n v="288"/>
    <n v="-616.38199999999995"/>
    <n v="545"/>
    <n v="0"/>
    <n v="0"/>
    <n v="0"/>
    <n v="0"/>
    <n v="0"/>
    <n v="4.1625000000000002E-2"/>
    <n v="-0.37697888399999996"/>
    <n v="0.264096"/>
    <n v="-0.55967485599999989"/>
    <n v="0.50358000000000003"/>
  </r>
  <r>
    <s v="6279"/>
    <s v="胡連"/>
    <x v="7"/>
    <n v="152.5"/>
    <n v="152"/>
    <n v="156.5"/>
    <n v="157.5"/>
    <n v="156"/>
    <n v="252"/>
    <n v="146"/>
    <n v="131"/>
    <n v="1099"/>
    <n v="439"/>
    <n v="0"/>
    <n v="0"/>
    <n v="-87"/>
    <n v="-30"/>
    <n v="-49"/>
    <n v="0.38429999999999997"/>
    <n v="0.22192000000000001"/>
    <n v="0.205015"/>
    <n v="1.730925"/>
    <n v="0.68484"/>
  </r>
  <r>
    <s v="6281"/>
    <s v="全國電"/>
    <x v="42"/>
    <n v="84.4"/>
    <n v="84.4"/>
    <n v="84.4"/>
    <n v="84.6"/>
    <n v="84.3"/>
    <n v="11"/>
    <n v="1"/>
    <n v="4"/>
    <n v="1"/>
    <n v="-3"/>
    <n v="0"/>
    <n v="0"/>
    <n v="0"/>
    <n v="0"/>
    <n v="0"/>
    <n v="9.2840000000000006E-3"/>
    <n v="8.4400000000000002E-4"/>
    <n v="3.3760000000000001E-3"/>
    <n v="8.4599999999999996E-4"/>
    <n v="-2.5289999999999996E-3"/>
  </r>
  <r>
    <s v="6282"/>
    <s v="康舒"/>
    <x v="12"/>
    <n v="39.549999999999997"/>
    <n v="39.200000000000003"/>
    <n v="39.549999999999997"/>
    <n v="39"/>
    <n v="39.1"/>
    <n v="1037"/>
    <n v="-1443.885"/>
    <n v="-347.01799999999997"/>
    <n v="-728.59699999999998"/>
    <n v="81"/>
    <n v="11"/>
    <n v="16"/>
    <n v="3"/>
    <n v="1"/>
    <n v="0"/>
    <n v="0.41013349999999998"/>
    <n v="-0.56600291999999996"/>
    <n v="-0.13724561899999999"/>
    <n v="-0.28415282999999997"/>
    <n v="3.1670999999999998E-2"/>
  </r>
  <r>
    <s v="6283"/>
    <s v="淳安"/>
    <x v="8"/>
    <n v="27.9"/>
    <n v="27.95"/>
    <n v="28.55"/>
    <n v="28.3"/>
    <n v="27.9"/>
    <n v="59"/>
    <n v="33"/>
    <n v="63"/>
    <n v="1.0009999999999999"/>
    <n v="-5"/>
    <n v="0"/>
    <n v="0"/>
    <n v="0"/>
    <n v="0"/>
    <n v="0"/>
    <n v="1.6461E-2"/>
    <n v="9.2235000000000008E-3"/>
    <n v="1.7986500000000002E-2"/>
    <n v="2.83283E-4"/>
    <n v="-1.395E-3"/>
  </r>
  <r>
    <s v="6284"/>
    <s v="佳邦"/>
    <x v="57"/>
    <n v="72.3"/>
    <n v="76.400000000000006"/>
    <n v="77"/>
    <n v="72.900000000000006"/>
    <n v="73.400000000000006"/>
    <n v="-1525.9649999999999"/>
    <n v="190"/>
    <n v="-2351.4009999999998"/>
    <n v="-1899"/>
    <n v="96.926000000000002"/>
    <n v="0"/>
    <n v="0"/>
    <n v="3"/>
    <n v="0"/>
    <n v="0"/>
    <n v="-1.103272695"/>
    <n v="0.14516000000000001"/>
    <n v="-1.8105787699999998"/>
    <n v="-1.384371"/>
    <n v="7.1143683999999999E-2"/>
  </r>
  <r>
    <s v="6285"/>
    <s v="啟碁"/>
    <x v="33"/>
    <n v="138.5"/>
    <n v="138"/>
    <n v="139"/>
    <n v="137"/>
    <n v="137"/>
    <n v="-814.1"/>
    <n v="-623.60599999999999"/>
    <n v="200"/>
    <n v="-1965.501"/>
    <n v="570"/>
    <n v="367"/>
    <n v="269"/>
    <n v="379"/>
    <n v="241"/>
    <n v="236"/>
    <n v="-1.1275285000000002"/>
    <n v="-0.86057627999999997"/>
    <n v="0.27800000000000002"/>
    <n v="-2.69273637"/>
    <n v="0.78090000000000004"/>
  </r>
  <r>
    <s v="6287"/>
    <s v="元隆"/>
    <x v="39"/>
    <n v="12.45"/>
    <n v="12.4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29.8"/>
    <n v="29.75"/>
    <n v="29.25"/>
    <n v="29.2"/>
    <n v="191"/>
    <n v="-525"/>
    <n v="-224"/>
    <n v="-1041.001"/>
    <n v="-63"/>
    <n v="0"/>
    <n v="0"/>
    <n v="0"/>
    <n v="0"/>
    <n v="0"/>
    <n v="5.7968500000000006E-2"/>
    <n v="-0.15645000000000001"/>
    <n v="-6.6640000000000005E-2"/>
    <n v="-0.3044927925"/>
    <n v="-1.8395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400000000000006"/>
    <n v="67.5"/>
    <n v="66.099999999999994"/>
    <n v="66.3"/>
    <n v="67.3"/>
    <n v="-289"/>
    <n v="-203"/>
    <n v="-1445"/>
    <n v="-350"/>
    <n v="-624"/>
    <n v="0"/>
    <n v="950"/>
    <n v="0"/>
    <n v="100"/>
    <n v="0"/>
    <n v="-0.18900600000000004"/>
    <n v="-0.13702500000000001"/>
    <n v="-0.9551449999999998"/>
    <n v="-0.23205000000000001"/>
    <n v="-0.41995199999999999"/>
  </r>
  <r>
    <s v="6291"/>
    <s v="沛亨"/>
    <x v="47"/>
    <n v="225"/>
    <n v="230.5"/>
    <n v="227"/>
    <n v="224.5"/>
    <n v="232"/>
    <n v="4"/>
    <n v="-14"/>
    <n v="2"/>
    <n v="-2"/>
    <n v="35"/>
    <n v="0"/>
    <n v="0"/>
    <n v="0"/>
    <n v="0"/>
    <n v="0"/>
    <n v="8.9999999999999993E-3"/>
    <n v="-3.227E-2"/>
    <n v="4.5399999999999998E-3"/>
    <n v="-4.4900000000000001E-3"/>
    <n v="8.1199999999999994E-2"/>
  </r>
  <r>
    <s v="6292"/>
    <s v="迅德"/>
    <x v="57"/>
    <n v="62"/>
    <n v="62"/>
    <n v="62.2"/>
    <n v="60"/>
    <n v="59.2"/>
    <n v="-29"/>
    <n v="29"/>
    <n v="45"/>
    <n v="-11"/>
    <n v="-8"/>
    <n v="0"/>
    <n v="0"/>
    <n v="0"/>
    <n v="0"/>
    <n v="0"/>
    <n v="-1.7979999999999999E-2"/>
    <n v="1.7979999999999999E-2"/>
    <n v="2.7990000000000001E-2"/>
    <n v="-6.6E-3"/>
    <n v="-4.7360000000000006E-3"/>
  </r>
  <r>
    <s v="6294"/>
    <s v="智基"/>
    <x v="2"/>
    <n v="115.5"/>
    <n v="115.5"/>
    <n v="115.5"/>
    <n v="115"/>
    <n v="113.5"/>
    <n v="2"/>
    <n v="1"/>
    <n v="-1"/>
    <n v="1"/>
    <n v="1"/>
    <n v="0"/>
    <n v="0"/>
    <n v="0"/>
    <n v="0"/>
    <n v="0"/>
    <n v="2.31E-3"/>
    <n v="1.155E-3"/>
    <n v="-1.155E-3"/>
    <n v="1.15E-3"/>
    <n v="1.1349999999999999E-3"/>
  </r>
  <r>
    <s v="6404"/>
    <s v="通訊-KY"/>
    <x v="67"/>
    <n v="9.0500000000000007"/>
    <n v="9.08"/>
    <n v="9.08"/>
    <n v="9.07"/>
    <n v="8.5299999999999994"/>
    <n v="0"/>
    <n v="0"/>
    <n v="0"/>
    <n v="0"/>
    <n v="-2"/>
    <n v="0"/>
    <n v="0"/>
    <n v="0"/>
    <n v="0"/>
    <n v="0"/>
    <n v="0"/>
    <n v="0"/>
    <n v="0"/>
    <n v="0"/>
    <n v="-1.706E-4"/>
  </r>
  <r>
    <s v="6405"/>
    <s v="悅城"/>
    <x v="66"/>
    <n v="23.7"/>
    <n v="23.35"/>
    <n v="23.65"/>
    <n v="23.2"/>
    <n v="23.1"/>
    <n v="5"/>
    <n v="1"/>
    <n v="1"/>
    <n v="-3"/>
    <n v="0"/>
    <n v="0"/>
    <n v="0"/>
    <n v="0"/>
    <n v="0"/>
    <n v="0"/>
    <n v="1.1850000000000001E-3"/>
    <n v="2.3350000000000001E-4"/>
    <n v="2.3649999999999998E-4"/>
    <n v="-6.959999999999999E-4"/>
    <n v="0"/>
  </r>
  <r>
    <s v="6409"/>
    <s v="旭隼"/>
    <x v="57"/>
    <n v="1440"/>
    <n v="1415"/>
    <n v="1415"/>
    <n v="1425"/>
    <n v="1395"/>
    <n v="-8.7059999999999995"/>
    <n v="2.0990000000000002"/>
    <n v="-1.2729999999999999"/>
    <n v="17.733000000000001"/>
    <n v="-15.599"/>
    <n v="-1.149"/>
    <n v="-0.14899999999999999"/>
    <n v="0"/>
    <n v="-10"/>
    <n v="0"/>
    <n v="-0.12536639999999999"/>
    <n v="2.9700850000000004E-2"/>
    <n v="-1.801295E-2"/>
    <n v="0.25269525000000004"/>
    <n v="-0.21760605"/>
  </r>
  <r>
    <s v="6411"/>
    <s v="晶焱"/>
    <x v="47"/>
    <n v="121.5"/>
    <n v="121.5"/>
    <n v="119"/>
    <n v="116.5"/>
    <n v="115"/>
    <n v="363.71800000000002"/>
    <n v="17"/>
    <n v="-126"/>
    <n v="68"/>
    <n v="-109"/>
    <n v="-35"/>
    <n v="0"/>
    <n v="0"/>
    <n v="-7"/>
    <n v="-15"/>
    <n v="0.44191737000000003"/>
    <n v="2.0655E-2"/>
    <n v="-0.14993999999999999"/>
    <n v="7.9219999999999999E-2"/>
    <n v="-0.12534999999999999"/>
  </r>
  <r>
    <s v="6412"/>
    <s v="群電"/>
    <x v="12"/>
    <n v="130"/>
    <n v="134"/>
    <n v="134.5"/>
    <n v="141.5"/>
    <n v="142.5"/>
    <n v="518"/>
    <n v="165.745"/>
    <n v="94"/>
    <n v="-145.25700000000001"/>
    <n v="0"/>
    <n v="444.47800000000001"/>
    <n v="382"/>
    <n v="301"/>
    <n v="292.31900000000002"/>
    <n v="222"/>
    <n v="0.6734"/>
    <n v="0.22209830000000003"/>
    <n v="0.12642999999999999"/>
    <n v="-0.20553865499999999"/>
    <n v="0"/>
  </r>
  <r>
    <s v="6414"/>
    <s v="樺漢"/>
    <x v="50"/>
    <n v="251.5"/>
    <n v="251.5"/>
    <n v="254.5"/>
    <n v="255"/>
    <n v="252.5"/>
    <n v="-2"/>
    <n v="-91.724999999999994"/>
    <n v="181"/>
    <n v="-5"/>
    <n v="-227"/>
    <n v="-91"/>
    <n v="0"/>
    <n v="-90"/>
    <n v="1"/>
    <n v="0"/>
    <n v="-5.0299999999999997E-3"/>
    <n v="-0.23068837499999997"/>
    <n v="0.46064500000000003"/>
    <n v="-1.2749999999999999E-2"/>
    <n v="-0.57317499999999999"/>
  </r>
  <r>
    <s v="6415"/>
    <s v="矽力*-KY"/>
    <x v="47"/>
    <n v="319.5"/>
    <n v="316"/>
    <n v="320"/>
    <n v="328"/>
    <n v="334"/>
    <n v="266.38099999999997"/>
    <n v="12.66"/>
    <n v="-92.778000000000006"/>
    <n v="113.78400000000001"/>
    <n v="-534.40499999999997"/>
    <n v="-6"/>
    <n v="-4"/>
    <n v="-9"/>
    <n v="104"/>
    <n v="185"/>
    <n v="0.85108729499999991"/>
    <n v="4.0005600000000002E-2"/>
    <n v="-0.29688960000000003"/>
    <n v="0.37321152000000002"/>
    <n v="-1.7849126999999998"/>
  </r>
  <r>
    <s v="6416"/>
    <s v="瑞祺電通"/>
    <x v="38"/>
    <n v="85.1"/>
    <n v="83.2"/>
    <n v="84.6"/>
    <n v="84.3"/>
    <n v="84.4"/>
    <n v="78"/>
    <n v="32"/>
    <n v="70"/>
    <n v="1"/>
    <n v="12"/>
    <n v="0"/>
    <n v="0"/>
    <n v="0"/>
    <n v="0"/>
    <n v="0"/>
    <n v="6.6377999999999993E-2"/>
    <n v="2.6624000000000002E-2"/>
    <n v="5.9220000000000002E-2"/>
    <n v="8.43E-4"/>
    <n v="1.0128E-2"/>
  </r>
  <r>
    <s v="6417"/>
    <s v="韋僑"/>
    <x v="35"/>
    <n v="100.5"/>
    <n v="98.6"/>
    <n v="100"/>
    <n v="98.4"/>
    <n v="96"/>
    <n v="34"/>
    <n v="-4"/>
    <n v="20"/>
    <n v="-17"/>
    <n v="-80"/>
    <n v="0"/>
    <n v="0"/>
    <n v="0"/>
    <n v="0"/>
    <n v="0"/>
    <n v="3.4169999999999999E-2"/>
    <n v="-3.9439999999999996E-3"/>
    <n v="0.02"/>
    <n v="-1.6728000000000003E-2"/>
    <n v="-7.6799999999999993E-2"/>
  </r>
  <r>
    <s v="6418"/>
    <s v="詠昇"/>
    <x v="17"/>
    <n v="25.85"/>
    <n v="26.1"/>
    <n v="26.25"/>
    <n v="25.65"/>
    <n v="25.15"/>
    <n v="235"/>
    <n v="242"/>
    <n v="94"/>
    <n v="-93"/>
    <n v="-21"/>
    <n v="0"/>
    <n v="0"/>
    <n v="0"/>
    <n v="0"/>
    <n v="0"/>
    <n v="6.0747500000000003E-2"/>
    <n v="6.316200000000001E-2"/>
    <n v="2.4674999999999999E-2"/>
    <n v="-2.3854499999999997E-2"/>
    <n v="-5.2814999999999997E-3"/>
  </r>
  <r>
    <s v="6419"/>
    <s v="京晨科"/>
    <x v="49"/>
    <n v="68.400000000000006"/>
    <n v="68.3"/>
    <n v="63.9"/>
    <n v="60.5"/>
    <n v="56.9"/>
    <n v="-16"/>
    <n v="-2"/>
    <n v="-15"/>
    <n v="-38"/>
    <n v="-6"/>
    <n v="0"/>
    <n v="0"/>
    <n v="0"/>
    <n v="0"/>
    <n v="0"/>
    <n v="-1.0944000000000001E-2"/>
    <n v="-1.366E-3"/>
    <n v="-9.5849999999999998E-3"/>
    <n v="-2.299E-2"/>
    <n v="-3.4139999999999999E-3"/>
  </r>
  <r>
    <s v="6425"/>
    <s v="易發"/>
    <x v="40"/>
    <n v="20.3"/>
    <n v="20.25"/>
    <n v="20.25"/>
    <n v="20.2"/>
    <n v="20.100000000000001"/>
    <n v="-1"/>
    <n v="-1"/>
    <n v="0"/>
    <n v="0"/>
    <n v="3"/>
    <n v="0"/>
    <n v="0"/>
    <n v="0"/>
    <n v="0"/>
    <n v="0"/>
    <n v="-2.03E-4"/>
    <n v="-2.0249999999999999E-4"/>
    <n v="0"/>
    <n v="0"/>
    <n v="6.0300000000000002E-4"/>
  </r>
  <r>
    <s v="6426"/>
    <s v="統新"/>
    <x v="33"/>
    <n v="75"/>
    <n v="77"/>
    <n v="80.400000000000006"/>
    <n v="80"/>
    <n v="79"/>
    <n v="184"/>
    <n v="259"/>
    <n v="584"/>
    <n v="75"/>
    <n v="32"/>
    <n v="0"/>
    <n v="0"/>
    <n v="0"/>
    <n v="0"/>
    <n v="0"/>
    <n v="0.13800000000000001"/>
    <n v="0.19943"/>
    <n v="0.46953600000000006"/>
    <n v="0.06"/>
    <n v="2.528E-2"/>
  </r>
  <r>
    <s v="6431"/>
    <s v="光麗-KY"/>
    <x v="64"/>
    <n v="16.350000000000001"/>
    <n v="16.5"/>
    <n v="16.5"/>
    <n v="16.600000000000001"/>
    <n v="16.25"/>
    <n v="-1"/>
    <n v="0"/>
    <n v="0"/>
    <n v="0"/>
    <n v="0"/>
    <n v="0"/>
    <n v="0"/>
    <n v="0"/>
    <n v="0"/>
    <n v="0"/>
    <n v="-1.6350000000000002E-4"/>
    <n v="0"/>
    <n v="0"/>
    <n v="0"/>
    <n v="0"/>
  </r>
  <r>
    <s v="6432"/>
    <s v="今展科"/>
    <x v="35"/>
    <n v="37.85"/>
    <n v="38.35"/>
    <n v="36.5"/>
    <n v="36.200000000000003"/>
    <n v="36.25"/>
    <n v="0"/>
    <n v="-36"/>
    <n v="-110"/>
    <n v="-66"/>
    <n v="-17"/>
    <n v="0"/>
    <n v="0"/>
    <n v="0"/>
    <n v="0"/>
    <n v="0"/>
    <n v="0"/>
    <n v="-1.3806000000000001E-2"/>
    <n v="-4.0149999999999998E-2"/>
    <n v="-2.3892000000000004E-2"/>
    <n v="-6.1624999999999996E-3"/>
  </r>
  <r>
    <s v="6435"/>
    <s v="大中"/>
    <x v="47"/>
    <n v="96.5"/>
    <n v="98"/>
    <n v="97.8"/>
    <n v="97.3"/>
    <n v="97.5"/>
    <n v="30"/>
    <n v="43"/>
    <n v="-12"/>
    <n v="-4"/>
    <n v="1"/>
    <n v="0"/>
    <n v="0"/>
    <n v="0"/>
    <n v="0"/>
    <n v="0"/>
    <n v="2.895E-2"/>
    <n v="4.2139999999999997E-2"/>
    <n v="-1.1736E-2"/>
    <n v="-3.8920000000000001E-3"/>
    <n v="9.7499999999999996E-4"/>
  </r>
  <r>
    <s v="6438"/>
    <s v="迅得"/>
    <x v="46"/>
    <n v="103"/>
    <n v="102"/>
    <n v="104"/>
    <n v="107"/>
    <n v="107"/>
    <n v="138"/>
    <n v="-59"/>
    <n v="287.89999999999998"/>
    <n v="1000"/>
    <n v="316"/>
    <n v="0"/>
    <n v="0"/>
    <n v="0"/>
    <n v="0"/>
    <n v="0"/>
    <n v="0.14213999999999999"/>
    <n v="-6.0179999999999997E-2"/>
    <n v="0.29941599999999996"/>
    <n v="1.07"/>
    <n v="0.33811999999999998"/>
  </r>
  <r>
    <s v="6441"/>
    <s v="廣錠"/>
    <x v="50"/>
    <n v="49.85"/>
    <n v="48.6"/>
    <n v="49"/>
    <n v="48.15"/>
    <n v="47.2"/>
    <n v="-41"/>
    <n v="-7"/>
    <n v="9"/>
    <n v="10"/>
    <n v="7"/>
    <n v="0"/>
    <n v="0"/>
    <n v="0"/>
    <n v="0"/>
    <n v="0"/>
    <n v="-2.0438500000000002E-2"/>
    <n v="-3.4020000000000001E-3"/>
    <n v="4.4099999999999999E-3"/>
    <n v="4.8149999999999998E-3"/>
    <n v="3.3040000000000005E-3"/>
  </r>
  <r>
    <s v="6442"/>
    <s v="光聖"/>
    <x v="33"/>
    <n v="76.3"/>
    <n v="75"/>
    <n v="74.099999999999994"/>
    <n v="70.8"/>
    <n v="69.5"/>
    <n v="123"/>
    <n v="-100"/>
    <n v="-109"/>
    <n v="-224"/>
    <n v="-38"/>
    <n v="0"/>
    <n v="0"/>
    <n v="0"/>
    <n v="0"/>
    <n v="0"/>
    <n v="9.3849000000000002E-2"/>
    <n v="-7.4999999999999997E-2"/>
    <n v="-8.0768999999999994E-2"/>
    <n v="-0.15859199999999998"/>
    <n v="-2.6409999999999999E-2"/>
  </r>
  <r>
    <s v="6443"/>
    <s v="元晶"/>
    <x v="51"/>
    <n v="28.8"/>
    <n v="28.35"/>
    <n v="28.4"/>
    <n v="28"/>
    <n v="27.8"/>
    <n v="790.63800000000003"/>
    <n v="-614.45399999999995"/>
    <n v="-145"/>
    <n v="-786"/>
    <n v="-386.38900000000001"/>
    <n v="0"/>
    <n v="0"/>
    <n v="0"/>
    <n v="0"/>
    <n v="0"/>
    <n v="0.22770374400000001"/>
    <n v="-0.17419770900000001"/>
    <n v="-4.1180000000000001E-2"/>
    <n v="-0.22008"/>
    <n v="-0.10741614200000001"/>
  </r>
  <r>
    <s v="6446"/>
    <s v="藥華藥"/>
    <x v="15"/>
    <n v="362"/>
    <n v="360"/>
    <n v="371.5"/>
    <n v="374.5"/>
    <n v="347.5"/>
    <n v="1223.0889999999999"/>
    <n v="-182.73"/>
    <n v="918.63"/>
    <n v="875.25300000000004"/>
    <n v="-1253.6669999999999"/>
    <n v="69"/>
    <n v="186"/>
    <n v="300"/>
    <n v="17"/>
    <n v="84"/>
    <n v="4.4275821799999999"/>
    <n v="-0.65782800000000008"/>
    <n v="3.4127104499999996"/>
    <n v="3.2778224849999997"/>
    <n v="-4.3564928250000001"/>
  </r>
  <r>
    <s v="6449"/>
    <s v="鈺邦"/>
    <x v="35"/>
    <n v="64.5"/>
    <n v="61.6"/>
    <n v="63"/>
    <n v="63.9"/>
    <n v="63.2"/>
    <n v="22"/>
    <n v="-160.31899999999999"/>
    <n v="120"/>
    <n v="21"/>
    <n v="-15"/>
    <n v="0"/>
    <n v="0"/>
    <n v="0"/>
    <n v="0"/>
    <n v="0"/>
    <n v="1.4189999999999999E-2"/>
    <n v="-9.8756503999999981E-2"/>
    <n v="7.5600000000000001E-2"/>
    <n v="1.3418999999999999E-2"/>
    <n v="-9.4800000000000006E-3"/>
  </r>
  <r>
    <s v="6451"/>
    <s v="訊芯-KY"/>
    <x v="36"/>
    <n v="125.5"/>
    <n v="122"/>
    <n v="121.5"/>
    <n v="119.5"/>
    <n v="118"/>
    <n v="-194"/>
    <n v="193"/>
    <n v="76"/>
    <n v="23.997"/>
    <n v="-95"/>
    <n v="0"/>
    <n v="0"/>
    <n v="-37"/>
    <n v="0"/>
    <n v="0"/>
    <n v="-0.24346999999999999"/>
    <n v="0.23546"/>
    <n v="9.2340000000000005E-2"/>
    <n v="2.8676415E-2"/>
    <n v="-0.11210000000000001"/>
  </r>
  <r>
    <s v="6456"/>
    <s v="GIS-KY"/>
    <x v="65"/>
    <n v="58.3"/>
    <n v="58"/>
    <n v="59.2"/>
    <n v="59.1"/>
    <n v="58.8"/>
    <n v="275"/>
    <n v="81"/>
    <n v="345"/>
    <n v="-31.68"/>
    <n v="2"/>
    <n v="0"/>
    <n v="0"/>
    <n v="0"/>
    <n v="0"/>
    <n v="0"/>
    <n v="0.160325"/>
    <n v="4.6980000000000001E-2"/>
    <n v="0.20424"/>
    <n v="-1.8722880000000001E-2"/>
    <n v="1.176E-3"/>
  </r>
  <r>
    <s v="6457"/>
    <s v="紘康"/>
    <x v="47"/>
    <n v="53"/>
    <n v="53"/>
    <n v="52.5"/>
    <n v="51"/>
    <n v="50.6"/>
    <n v="24"/>
    <n v="11"/>
    <n v="-3"/>
    <n v="-13"/>
    <n v="-4"/>
    <n v="0"/>
    <n v="0"/>
    <n v="0"/>
    <n v="0"/>
    <n v="0"/>
    <n v="1.272E-2"/>
    <n v="5.8300000000000001E-3"/>
    <n v="-1.575E-3"/>
    <n v="-6.6299999999999996E-3"/>
    <n v="-2.0240000000000002E-3"/>
  </r>
  <r>
    <s v="6461"/>
    <s v="益得"/>
    <x v="15"/>
    <n v="24.9"/>
    <n v="25"/>
    <n v="26.55"/>
    <n v="26.25"/>
    <n v="26.4"/>
    <n v="234"/>
    <n v="-6"/>
    <n v="163"/>
    <n v="-56"/>
    <n v="-57"/>
    <n v="0"/>
    <n v="0"/>
    <n v="0"/>
    <n v="0"/>
    <n v="0"/>
    <n v="5.8265999999999991E-2"/>
    <n v="-1.5E-3"/>
    <n v="4.3276500000000002E-2"/>
    <n v="-1.47E-2"/>
    <n v="-1.5047999999999999E-2"/>
  </r>
  <r>
    <s v="6462"/>
    <s v="神盾"/>
    <x v="47"/>
    <n v="86.5"/>
    <n v="86.4"/>
    <n v="87"/>
    <n v="84.4"/>
    <n v="83.8"/>
    <n v="113"/>
    <n v="-57"/>
    <n v="-5"/>
    <n v="-281"/>
    <n v="-39"/>
    <n v="0"/>
    <n v="0"/>
    <n v="0"/>
    <n v="0"/>
    <n v="0"/>
    <n v="9.7744999999999999E-2"/>
    <n v="-4.9248E-2"/>
    <n v="-4.3499999999999997E-3"/>
    <n v="-0.23716400000000001"/>
    <n v="-3.2681999999999996E-2"/>
  </r>
  <r>
    <s v="6464"/>
    <s v="台數科"/>
    <x v="2"/>
    <n v="85.1"/>
    <n v="85"/>
    <n v="85"/>
    <n v="85"/>
    <n v="84.5"/>
    <n v="5"/>
    <n v="2"/>
    <n v="1"/>
    <n v="1"/>
    <n v="0"/>
    <n v="0"/>
    <n v="0"/>
    <n v="0"/>
    <n v="0"/>
    <n v="0"/>
    <n v="4.2550000000000001E-3"/>
    <n v="1.6999999999999999E-3"/>
    <n v="8.4999999999999995E-4"/>
    <n v="8.4999999999999995E-4"/>
    <n v="0"/>
  </r>
  <r>
    <s v="6465"/>
    <s v="威潤"/>
    <x v="33"/>
    <n v="18.2"/>
    <n v="18.5"/>
    <n v="18.5"/>
    <n v="18.8"/>
    <n v="18.8"/>
    <n v="4"/>
    <n v="3"/>
    <n v="0"/>
    <n v="0"/>
    <n v="0"/>
    <n v="0"/>
    <n v="0"/>
    <n v="0"/>
    <n v="0"/>
    <n v="0"/>
    <n v="7.2800000000000002E-4"/>
    <n v="5.5500000000000005E-4"/>
    <n v="0"/>
    <n v="0"/>
    <n v="0"/>
  </r>
  <r>
    <s v="6469"/>
    <s v="大樹"/>
    <x v="15"/>
    <n v="346.5"/>
    <n v="345"/>
    <n v="351"/>
    <n v="345"/>
    <n v="342"/>
    <n v="24.231000000000002"/>
    <n v="1"/>
    <n v="85.43"/>
    <n v="-69.331000000000003"/>
    <n v="-107"/>
    <n v="-1"/>
    <n v="0"/>
    <n v="-1"/>
    <n v="0"/>
    <n v="0"/>
    <n v="8.396041500000001E-2"/>
    <n v="3.4499999999999999E-3"/>
    <n v="0.29985930000000005"/>
    <n v="-0.23919194999999999"/>
    <n v="-0.36593999999999999"/>
  </r>
  <r>
    <s v="6470"/>
    <s v="宇智"/>
    <x v="33"/>
    <n v="65.099999999999994"/>
    <n v="65.099999999999994"/>
    <n v="65.900000000000006"/>
    <n v="63.5"/>
    <n v="64.2"/>
    <n v="96"/>
    <n v="-5"/>
    <n v="76"/>
    <n v="-170"/>
    <n v="87"/>
    <n v="0"/>
    <n v="0"/>
    <n v="0"/>
    <n v="0"/>
    <n v="0"/>
    <n v="6.2495999999999996E-2"/>
    <n v="-3.2550000000000001E-3"/>
    <n v="5.0084000000000004E-2"/>
    <n v="-0.10795"/>
    <n v="5.5854000000000008E-2"/>
  </r>
  <r>
    <s v="6472"/>
    <s v="保瑞"/>
    <x v="15"/>
    <n v="658"/>
    <n v="650"/>
    <n v="641"/>
    <n v="641"/>
    <n v="617"/>
    <n v="718"/>
    <n v="-489.49799999999999"/>
    <n v="-3.379"/>
    <n v="-101"/>
    <n v="-677"/>
    <n v="0"/>
    <n v="-105"/>
    <n v="-211"/>
    <n v="0"/>
    <n v="0"/>
    <n v="4.7244400000000004"/>
    <n v="-3.181737"/>
    <n v="-2.1659389999999997E-2"/>
    <n v="-0.64741000000000004"/>
    <n v="-4.1770899999999997"/>
  </r>
  <r>
    <s v="6477"/>
    <s v="安集"/>
    <x v="51"/>
    <n v="37.5"/>
    <n v="37.5"/>
    <n v="37.6"/>
    <n v="36.700000000000003"/>
    <n v="36.450000000000003"/>
    <n v="301.95499999999998"/>
    <n v="-49"/>
    <n v="22.042999999999999"/>
    <n v="-133"/>
    <n v="3"/>
    <n v="0"/>
    <n v="0"/>
    <n v="0"/>
    <n v="0"/>
    <n v="0"/>
    <n v="0.113233125"/>
    <n v="-1.8374999999999999E-2"/>
    <n v="8.2881680000000003E-3"/>
    <n v="-4.8811E-2"/>
    <n v="1.0935000000000001E-3"/>
  </r>
  <r>
    <s v="6482"/>
    <s v="弘煜科"/>
    <x v="67"/>
    <n v="55.9"/>
    <n v="58"/>
    <n v="58.6"/>
    <n v="52.8"/>
    <n v="52.6"/>
    <n v="1"/>
    <n v="13"/>
    <n v="2"/>
    <n v="3"/>
    <n v="-5"/>
    <n v="0"/>
    <n v="0"/>
    <n v="0"/>
    <n v="0"/>
    <n v="0"/>
    <n v="5.5900000000000004E-4"/>
    <n v="7.5399999999999998E-3"/>
    <n v="1.1720000000000001E-3"/>
    <n v="1.5839999999999997E-3"/>
    <n v="-2.63E-3"/>
  </r>
  <r>
    <s v="6485"/>
    <s v="點序"/>
    <x v="47"/>
    <n v="99"/>
    <n v="101"/>
    <n v="99.1"/>
    <n v="91"/>
    <n v="92.9"/>
    <n v="-38"/>
    <n v="163"/>
    <n v="-318"/>
    <n v="-863"/>
    <n v="377"/>
    <n v="0"/>
    <n v="0"/>
    <n v="0"/>
    <n v="0"/>
    <n v="0"/>
    <n v="-3.7620000000000001E-2"/>
    <n v="0.16463"/>
    <n v="-0.31513799999999997"/>
    <n v="-0.78532999999999997"/>
    <n v="0.35023300000000002"/>
  </r>
  <r>
    <s v="6486"/>
    <s v="互動"/>
    <x v="56"/>
    <n v="69.7"/>
    <n v="69.599999999999994"/>
    <n v="69.8"/>
    <n v="70"/>
    <n v="69.8"/>
    <n v="-8"/>
    <n v="0"/>
    <n v="-2"/>
    <n v="-3"/>
    <n v="-1"/>
    <n v="0"/>
    <n v="0"/>
    <n v="0"/>
    <n v="0"/>
    <n v="0"/>
    <n v="-5.5760000000000002E-3"/>
    <n v="0"/>
    <n v="-1.3959999999999999E-3"/>
    <n v="-2.0999999999999999E-3"/>
    <n v="-6.9799999999999994E-4"/>
  </r>
  <r>
    <s v="6488"/>
    <s v="環球晶"/>
    <x v="39"/>
    <n v="520"/>
    <n v="521"/>
    <n v="512"/>
    <n v="514"/>
    <n v="515"/>
    <n v="1252.125"/>
    <n v="-12.467000000000001"/>
    <n v="-251.03"/>
    <n v="273.06799999999998"/>
    <n v="-80.995000000000005"/>
    <n v="19.042000000000002"/>
    <n v="24"/>
    <n v="41"/>
    <n v="-27"/>
    <n v="244"/>
    <n v="6.51105"/>
    <n v="-6.4953070000000002E-2"/>
    <n v="-1.2852736"/>
    <n v="1.4035695199999998"/>
    <n v="-0.41712425000000003"/>
  </r>
  <r>
    <s v="6491"/>
    <s v="晶碩"/>
    <x v="15"/>
    <n v="388.5"/>
    <n v="414"/>
    <n v="410"/>
    <n v="404.5"/>
    <n v="405"/>
    <n v="124.218"/>
    <n v="657.11699999999996"/>
    <n v="-122.99"/>
    <n v="-62"/>
    <n v="-66.561000000000007"/>
    <n v="137"/>
    <n v="364"/>
    <n v="272.00200000000001"/>
    <n v="23"/>
    <n v="0"/>
    <n v="0.48258692999999997"/>
    <n v="2.7204643799999997"/>
    <n v="-0.50425900000000001"/>
    <n v="-0.25079000000000001"/>
    <n v="-0.26957205000000001"/>
  </r>
  <r>
    <s v="6492"/>
    <s v="生華科"/>
    <x v="15"/>
    <n v="57.4"/>
    <n v="57.8"/>
    <n v="55.4"/>
    <n v="53.4"/>
    <n v="54.1"/>
    <n v="73"/>
    <n v="-61"/>
    <n v="109"/>
    <n v="10"/>
    <n v="-298"/>
    <n v="0"/>
    <n v="0"/>
    <n v="0"/>
    <n v="0"/>
    <n v="0"/>
    <n v="4.1901999999999995E-2"/>
    <n v="-3.5257999999999998E-2"/>
    <n v="6.0385999999999995E-2"/>
    <n v="5.3400000000000001E-3"/>
    <n v="-0.161218"/>
  </r>
  <r>
    <s v="6494"/>
    <s v="九齊"/>
    <x v="47"/>
    <n v="65.8"/>
    <n v="68.2"/>
    <n v="67.400000000000006"/>
    <n v="71.3"/>
    <n v="72"/>
    <n v="35"/>
    <n v="76"/>
    <n v="-77"/>
    <n v="151"/>
    <n v="29"/>
    <n v="0"/>
    <n v="0"/>
    <n v="0"/>
    <n v="0"/>
    <n v="0"/>
    <n v="2.3029999999999998E-2"/>
    <n v="5.1831999999999996E-2"/>
    <n v="-5.1898E-2"/>
    <n v="0.10766299999999999"/>
    <n v="2.0879999999999999E-2"/>
  </r>
  <r>
    <s v="6496"/>
    <s v="科懋"/>
    <x v="15"/>
    <n v="27.65"/>
    <n v="27.85"/>
    <n v="27.9"/>
    <n v="27.9"/>
    <n v="27.9"/>
    <n v="0"/>
    <n v="0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</r>
  <r>
    <s v="6499"/>
    <s v="益安"/>
    <x v="15"/>
    <n v="48.35"/>
    <n v="49"/>
    <n v="48.9"/>
    <n v="48.95"/>
    <n v="47.3"/>
    <n v="3"/>
    <n v="9"/>
    <n v="1"/>
    <n v="1"/>
    <n v="7"/>
    <n v="0"/>
    <n v="0"/>
    <n v="0"/>
    <n v="0"/>
    <n v="0"/>
    <n v="1.4505000000000002E-3"/>
    <n v="4.4099999999999999E-3"/>
    <n v="4.8899999999999996E-4"/>
    <n v="4.8950000000000003E-4"/>
    <n v="3.3109999999999997E-3"/>
  </r>
  <r>
    <s v="6504"/>
    <s v="南六"/>
    <x v="15"/>
    <n v="71"/>
    <n v="70.5"/>
    <n v="70.900000000000006"/>
    <n v="71"/>
    <n v="70.400000000000006"/>
    <n v="-8"/>
    <n v="-1"/>
    <n v="-7"/>
    <n v="-5"/>
    <n v="-1"/>
    <n v="0"/>
    <n v="0"/>
    <n v="0"/>
    <n v="0"/>
    <n v="0"/>
    <n v="-5.6800000000000002E-3"/>
    <n v="-7.0500000000000001E-4"/>
    <n v="-4.9630000000000004E-3"/>
    <n v="-3.5500000000000002E-3"/>
    <n v="-7.0400000000000009E-4"/>
  </r>
  <r>
    <s v="6505"/>
    <s v="台塑化"/>
    <x v="5"/>
    <n v="81.5"/>
    <n v="81.5"/>
    <n v="81.099999999999994"/>
    <n v="80.599999999999994"/>
    <n v="80.3"/>
    <n v="1602.144"/>
    <n v="516"/>
    <n v="218.38900000000001"/>
    <n v="506.50099999999998"/>
    <n v="716.60799999999995"/>
    <n v="1.6759999999999999"/>
    <n v="-0.32400000000000001"/>
    <n v="17"/>
    <n v="-400"/>
    <n v="-206"/>
    <n v="1.30574736"/>
    <n v="0.42054000000000002"/>
    <n v="0.17711347900000002"/>
    <n v="0.40823980599999993"/>
    <n v="0.57543622399999994"/>
  </r>
  <r>
    <s v="6506"/>
    <s v="雙邦"/>
    <x v="9"/>
    <n v="16.850000000000001"/>
    <n v="16.850000000000001"/>
    <n v="16.850000000000001"/>
    <n v="16.899999999999999"/>
    <n v="16.899999999999999"/>
    <n v="-1"/>
    <n v="0"/>
    <n v="-1"/>
    <n v="0"/>
    <n v="0"/>
    <n v="0"/>
    <n v="0"/>
    <n v="0"/>
    <n v="0"/>
    <n v="0"/>
    <n v="-1.685E-4"/>
    <n v="0"/>
    <n v="-1.685E-4"/>
    <n v="0"/>
    <n v="0"/>
  </r>
  <r>
    <s v="6508"/>
    <s v="惠光"/>
    <x v="15"/>
    <n v="33.6"/>
    <n v="33.6"/>
    <n v="33.6"/>
    <n v="33.6"/>
    <n v="33.6"/>
    <n v="20"/>
    <n v="5"/>
    <n v="4"/>
    <n v="1"/>
    <n v="-1"/>
    <n v="0"/>
    <n v="0"/>
    <n v="0"/>
    <n v="0"/>
    <n v="0"/>
    <n v="6.7200000000000003E-3"/>
    <n v="1.6800000000000001E-3"/>
    <n v="1.3440000000000001E-3"/>
    <n v="3.3600000000000004E-4"/>
    <n v="-3.3600000000000004E-4"/>
  </r>
  <r>
    <s v="6509"/>
    <s v="聚和"/>
    <x v="22"/>
    <n v="36.6"/>
    <n v="37.950000000000003"/>
    <n v="37.5"/>
    <n v="37.15"/>
    <n v="37.200000000000003"/>
    <n v="69"/>
    <n v="88"/>
    <n v="-200"/>
    <n v="-32"/>
    <n v="25"/>
    <n v="0"/>
    <n v="0"/>
    <n v="0"/>
    <n v="0"/>
    <n v="0"/>
    <n v="2.5254000000000002E-2"/>
    <n v="3.3396000000000002E-2"/>
    <n v="-7.4999999999999997E-2"/>
    <n v="-1.1887999999999999E-2"/>
    <n v="9.300000000000001E-3"/>
  </r>
  <r>
    <s v="6510"/>
    <s v="精測"/>
    <x v="36"/>
    <n v="522"/>
    <n v="524"/>
    <n v="523"/>
    <n v="523"/>
    <n v="521"/>
    <n v="31"/>
    <n v="15"/>
    <n v="29"/>
    <n v="0"/>
    <n v="4"/>
    <n v="59"/>
    <n v="-29"/>
    <n v="0"/>
    <n v="15"/>
    <n v="-3"/>
    <n v="0.16181999999999999"/>
    <n v="7.8600000000000003E-2"/>
    <n v="0.15167"/>
    <n v="0"/>
    <n v="2.0840000000000001E-2"/>
  </r>
  <r>
    <s v="6512"/>
    <s v="啟發電"/>
    <x v="45"/>
    <n v="19.7"/>
    <n v="19.75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7"/>
    <n v="51"/>
    <n v="50.4"/>
    <n v="50.4"/>
    <n v="50.2"/>
    <n v="3"/>
    <n v="2"/>
    <n v="-1"/>
    <n v="-2"/>
    <n v="0"/>
    <n v="0"/>
    <n v="0"/>
    <n v="0"/>
    <n v="0"/>
    <n v="0"/>
    <n v="1.5210000000000002E-3"/>
    <n v="1.0200000000000001E-3"/>
    <n v="-5.04E-4"/>
    <n v="-1.008E-3"/>
    <n v="0"/>
  </r>
  <r>
    <s v="6515"/>
    <s v="穎崴"/>
    <x v="36"/>
    <n v="674"/>
    <n v="678"/>
    <n v="668"/>
    <n v="659"/>
    <n v="652"/>
    <n v="38"/>
    <n v="151"/>
    <n v="-74"/>
    <n v="-186.023"/>
    <n v="-42"/>
    <n v="34"/>
    <n v="67"/>
    <n v="4"/>
    <n v="-1"/>
    <n v="-1"/>
    <n v="0.25612000000000001"/>
    <n v="1.0237799999999999"/>
    <n v="-0.49431999999999998"/>
    <n v="-1.2258915699999999"/>
    <n v="-0.27383999999999997"/>
  </r>
  <r>
    <s v="6516"/>
    <s v="勤崴國際"/>
    <x v="56"/>
    <n v="82.1"/>
    <n v="82.4"/>
    <n v="81.900000000000006"/>
    <n v="81.099999999999994"/>
    <n v="80.8"/>
    <n v="-1"/>
    <n v="-1"/>
    <n v="0"/>
    <n v="0"/>
    <n v="4"/>
    <n v="0"/>
    <n v="0"/>
    <n v="0"/>
    <n v="0"/>
    <n v="0"/>
    <n v="-8.209999999999999E-4"/>
    <n v="-8.2400000000000008E-4"/>
    <n v="0"/>
    <n v="0"/>
    <n v="3.2320000000000001E-3"/>
  </r>
  <r>
    <s v="6523"/>
    <s v="達爾膚"/>
    <x v="15"/>
    <n v="132.5"/>
    <n v="132.5"/>
    <n v="141.5"/>
    <n v="146.5"/>
    <n v="146.5"/>
    <n v="-11"/>
    <n v="34"/>
    <n v="-44"/>
    <n v="533.96100000000001"/>
    <n v="41"/>
    <n v="0"/>
    <n v="0"/>
    <n v="0"/>
    <n v="0"/>
    <n v="0"/>
    <n v="-1.4574999999999999E-2"/>
    <n v="4.505E-2"/>
    <n v="-6.2260000000000003E-2"/>
    <n v="0.78225286500000002"/>
    <n v="6.0065E-2"/>
  </r>
  <r>
    <s v="6525"/>
    <s v="捷敏-KY"/>
    <x v="36"/>
    <n v="67.3"/>
    <n v="67.2"/>
    <n v="66.7"/>
    <n v="67.400000000000006"/>
    <n v="67.3"/>
    <n v="11"/>
    <n v="9"/>
    <n v="11"/>
    <n v="10"/>
    <n v="-1"/>
    <n v="0"/>
    <n v="0"/>
    <n v="0"/>
    <n v="0"/>
    <n v="0"/>
    <n v="7.4029999999999999E-3"/>
    <n v="6.0480000000000004E-3"/>
    <n v="7.3370000000000006E-3"/>
    <n v="6.7400000000000003E-3"/>
    <n v="-6.7299999999999999E-4"/>
  </r>
  <r>
    <s v="6527"/>
    <s v="明達醫"/>
    <x v="15"/>
    <n v="87"/>
    <n v="86.7"/>
    <n v="87"/>
    <n v="88.4"/>
    <n v="87.4"/>
    <n v="22"/>
    <n v="8"/>
    <n v="14"/>
    <n v="10"/>
    <n v="-26"/>
    <n v="0"/>
    <n v="0"/>
    <n v="0"/>
    <n v="0"/>
    <n v="0"/>
    <n v="1.9140000000000001E-2"/>
    <n v="6.9360000000000003E-3"/>
    <n v="1.218E-2"/>
    <n v="8.8400000000000006E-3"/>
    <n v="-2.2724000000000001E-2"/>
  </r>
  <r>
    <s v="6530"/>
    <s v="創威"/>
    <x v="33"/>
    <n v="53.8"/>
    <n v="54.5"/>
    <n v="54"/>
    <n v="49.5"/>
    <n v="44.6"/>
    <n v="-11"/>
    <n v="47"/>
    <n v="25.945"/>
    <n v="-430"/>
    <n v="-42.155000000000001"/>
    <n v="0"/>
    <n v="0"/>
    <n v="0"/>
    <n v="0"/>
    <n v="0"/>
    <n v="-5.9179999999999996E-3"/>
    <n v="2.5614999999999999E-2"/>
    <n v="1.40103E-2"/>
    <n v="-0.21285000000000001"/>
    <n v="-1.8801129999999999E-2"/>
  </r>
  <r>
    <s v="6531"/>
    <s v="愛普*"/>
    <x v="47"/>
    <n v="416"/>
    <n v="420"/>
    <n v="411"/>
    <n v="410"/>
    <n v="409.5"/>
    <n v="-798"/>
    <n v="1345.972"/>
    <n v="-548"/>
    <n v="-18.048999999999999"/>
    <n v="869.02"/>
    <n v="112.932"/>
    <n v="8"/>
    <n v="61"/>
    <n v="35"/>
    <n v="-31"/>
    <n v="-3.31968"/>
    <n v="5.6530823999999997"/>
    <n v="-2.2522799999999998"/>
    <n v="-7.4000900000000008E-2"/>
    <n v="3.5586369000000002"/>
  </r>
  <r>
    <s v="6532"/>
    <s v="瑞耘"/>
    <x v="39"/>
    <n v="62.8"/>
    <n v="59.8"/>
    <n v="60.5"/>
    <n v="60.3"/>
    <n v="60.1"/>
    <n v="6"/>
    <n v="-199"/>
    <n v="38"/>
    <n v="-5"/>
    <n v="-16"/>
    <n v="0"/>
    <n v="0"/>
    <n v="0"/>
    <n v="0"/>
    <n v="0"/>
    <n v="3.7679999999999996E-3"/>
    <n v="-0.11900199999999998"/>
    <n v="2.299E-2"/>
    <n v="-3.0149999999999999E-3"/>
    <n v="-9.6159999999999995E-3"/>
  </r>
  <r>
    <s v="6533"/>
    <s v="晶心科"/>
    <x v="47"/>
    <n v="410"/>
    <n v="415"/>
    <n v="410.5"/>
    <n v="411"/>
    <n v="414.5"/>
    <n v="359.9"/>
    <n v="-49"/>
    <n v="61"/>
    <n v="70"/>
    <n v="123"/>
    <n v="-1"/>
    <n v="0"/>
    <n v="-1"/>
    <n v="0"/>
    <n v="0"/>
    <n v="1.47559"/>
    <n v="-0.20335"/>
    <n v="0.25040499999999999"/>
    <n v="0.28770000000000001"/>
    <n v="0.50983500000000004"/>
  </r>
  <r>
    <s v="6535"/>
    <s v="順藥"/>
    <x v="15"/>
    <n v="59.9"/>
    <n v="60.2"/>
    <n v="59.9"/>
    <n v="59.7"/>
    <n v="60.1"/>
    <n v="49"/>
    <n v="57"/>
    <n v="19"/>
    <n v="7"/>
    <n v="-2"/>
    <n v="0"/>
    <n v="0"/>
    <n v="0"/>
    <n v="0"/>
    <n v="0"/>
    <n v="2.9350999999999999E-2"/>
    <n v="3.4314000000000004E-2"/>
    <n v="1.1380999999999999E-2"/>
    <n v="4.1790000000000004E-3"/>
    <n v="-1.2019999999999999E-3"/>
  </r>
  <r>
    <s v="6538"/>
    <s v="倉和"/>
    <x v="18"/>
    <n v="139.5"/>
    <n v="148"/>
    <n v="151"/>
    <n v="152.5"/>
    <n v="156"/>
    <n v="122"/>
    <n v="-190"/>
    <n v="-83"/>
    <n v="-259"/>
    <n v="-25"/>
    <n v="0"/>
    <n v="0"/>
    <n v="0"/>
    <n v="0"/>
    <n v="0"/>
    <n v="0.17019000000000001"/>
    <n v="-0.28120000000000001"/>
    <n v="-0.12533"/>
    <n v="-0.39497500000000002"/>
    <n v="-3.9E-2"/>
  </r>
  <r>
    <s v="6541"/>
    <s v="泰福-KY"/>
    <x v="15"/>
    <n v="69.900000000000006"/>
    <n v="70"/>
    <n v="69.400000000000006"/>
    <n v="67.3"/>
    <n v="65.599999999999994"/>
    <n v="93"/>
    <n v="-128"/>
    <n v="-36"/>
    <n v="-130"/>
    <n v="-137"/>
    <n v="0"/>
    <n v="0"/>
    <n v="0"/>
    <n v="0"/>
    <n v="0"/>
    <n v="6.5007000000000009E-2"/>
    <n v="-8.9599999999999999E-2"/>
    <n v="-2.4983999999999999E-2"/>
    <n v="-8.7489999999999998E-2"/>
    <n v="-8.9871999999999994E-2"/>
  </r>
  <r>
    <s v="6542"/>
    <s v="隆中"/>
    <x v="67"/>
    <n v="53.7"/>
    <n v="52.9"/>
    <n v="54.4"/>
    <n v="54"/>
    <n v="55"/>
    <n v="-1"/>
    <n v="0"/>
    <n v="-3"/>
    <n v="0"/>
    <n v="0"/>
    <n v="0"/>
    <n v="0"/>
    <n v="0"/>
    <n v="0"/>
    <n v="0"/>
    <n v="-5.3700000000000004E-4"/>
    <n v="0"/>
    <n v="-1.632E-3"/>
    <n v="0"/>
    <n v="0"/>
  </r>
  <r>
    <s v="6547"/>
    <s v="高端疫苗"/>
    <x v="15"/>
    <n v="73.099999999999994"/>
    <n v="72.900000000000006"/>
    <n v="72.8"/>
    <n v="72"/>
    <n v="70.7"/>
    <n v="1129"/>
    <n v="399"/>
    <n v="75"/>
    <n v="-223.482"/>
    <n v="-469.94"/>
    <n v="-4"/>
    <n v="0"/>
    <n v="-2"/>
    <n v="0"/>
    <n v="0"/>
    <n v="0.82529899999999989"/>
    <n v="0.29087100000000005"/>
    <n v="5.4600000000000003E-2"/>
    <n v="-0.16090704"/>
    <n v="-0.33224758000000004"/>
  </r>
  <r>
    <s v="6548"/>
    <s v="長科*"/>
    <x v="29"/>
    <n v="32.4"/>
    <n v="31.85"/>
    <n v="33.1"/>
    <n v="32.4"/>
    <n v="32"/>
    <n v="250"/>
    <n v="-175"/>
    <n v="469"/>
    <n v="-399"/>
    <n v="-81"/>
    <n v="-32"/>
    <n v="3"/>
    <n v="-44"/>
    <n v="-22"/>
    <n v="-22"/>
    <n v="8.1000000000000003E-2"/>
    <n v="-5.5737500000000002E-2"/>
    <n v="0.15523900000000002"/>
    <n v="-0.12927599999999997"/>
    <n v="-2.5919999999999999E-2"/>
  </r>
  <r>
    <s v="6552"/>
    <s v="易華電"/>
    <x v="36"/>
    <n v="38.9"/>
    <n v="38.9"/>
    <n v="38.85"/>
    <n v="38.9"/>
    <n v="36.25"/>
    <n v="-5"/>
    <n v="56"/>
    <n v="6"/>
    <n v="14"/>
    <n v="47"/>
    <n v="0"/>
    <n v="0"/>
    <n v="0"/>
    <n v="0"/>
    <n v="0"/>
    <n v="-1.9449999999999999E-3"/>
    <n v="2.1784000000000001E-2"/>
    <n v="2.3310000000000002E-3"/>
    <n v="5.4460000000000003E-3"/>
    <n v="1.7037500000000001E-2"/>
  </r>
  <r>
    <s v="6556"/>
    <s v="勝品"/>
    <x v="49"/>
    <n v="97"/>
    <n v="89.5"/>
    <n v="87.5"/>
    <n v="84.7"/>
    <n v="85"/>
    <n v="0"/>
    <n v="10"/>
    <n v="-3"/>
    <n v="-2"/>
    <n v="-2"/>
    <n v="0"/>
    <n v="0"/>
    <n v="0"/>
    <n v="0"/>
    <n v="0"/>
    <n v="0"/>
    <n v="8.9499999999999996E-3"/>
    <n v="-2.6250000000000002E-3"/>
    <n v="-1.694E-3"/>
    <n v="-1.6999999999999999E-3"/>
  </r>
  <r>
    <s v="6558"/>
    <s v="興能高"/>
    <x v="8"/>
    <n v="24"/>
    <n v="25"/>
    <n v="25.7"/>
    <n v="26.8"/>
    <n v="26"/>
    <n v="-26"/>
    <n v="-275"/>
    <n v="-26"/>
    <n v="-161"/>
    <n v="-73"/>
    <n v="0"/>
    <n v="0"/>
    <n v="0"/>
    <n v="0"/>
    <n v="0"/>
    <n v="-6.2399999999999999E-3"/>
    <n v="-6.8750000000000006E-2"/>
    <n v="-6.6819999999999996E-3"/>
    <n v="-4.3147999999999999E-2"/>
    <n v="-1.898E-2"/>
  </r>
  <r>
    <s v="6560"/>
    <s v="欣普羅"/>
    <x v="49"/>
    <n v="29"/>
    <n v="29"/>
    <n v="29"/>
    <n v="28.9"/>
    <n v="28.8"/>
    <n v="2"/>
    <n v="0"/>
    <n v="1"/>
    <n v="0"/>
    <n v="0"/>
    <n v="0"/>
    <n v="0"/>
    <n v="0"/>
    <n v="0"/>
    <n v="0"/>
    <n v="5.8E-4"/>
    <n v="0"/>
    <n v="2.9E-4"/>
    <n v="0"/>
    <n v="0"/>
  </r>
  <r>
    <s v="6561"/>
    <s v="是方"/>
    <x v="38"/>
    <n v="325.5"/>
    <n v="324"/>
    <n v="321.5"/>
    <n v="321.5"/>
    <n v="320.5"/>
    <n v="-30"/>
    <n v="-25"/>
    <n v="-11.7"/>
    <n v="-24.1"/>
    <n v="-18"/>
    <n v="0"/>
    <n v="0"/>
    <n v="0"/>
    <n v="0"/>
    <n v="0"/>
    <n v="-9.7650000000000001E-2"/>
    <n v="-8.1000000000000003E-2"/>
    <n v="-3.7615499999999996E-2"/>
    <n v="-7.7481500000000009E-2"/>
    <n v="-5.7689999999999998E-2"/>
  </r>
  <r>
    <s v="6568"/>
    <s v="宏觀"/>
    <x v="47"/>
    <n v="159"/>
    <n v="160.5"/>
    <n v="161.5"/>
    <n v="159.5"/>
    <n v="157.5"/>
    <n v="89"/>
    <n v="61.6"/>
    <n v="-3"/>
    <n v="-69"/>
    <n v="-2"/>
    <n v="0"/>
    <n v="0"/>
    <n v="0"/>
    <n v="0"/>
    <n v="0"/>
    <n v="0.14151"/>
    <n v="9.8868000000000011E-2"/>
    <n v="-4.8450000000000003E-3"/>
    <n v="-0.110055"/>
    <n v="-3.15E-3"/>
  </r>
  <r>
    <s v="6569"/>
    <s v="醫揚"/>
    <x v="15"/>
    <n v="199.5"/>
    <n v="198.5"/>
    <n v="197"/>
    <n v="190.5"/>
    <n v="180.5"/>
    <n v="55"/>
    <n v="-48"/>
    <n v="30"/>
    <n v="-7"/>
    <n v="23"/>
    <n v="0"/>
    <n v="0"/>
    <n v="0"/>
    <n v="0"/>
    <n v="-41"/>
    <n v="0.109725"/>
    <n v="-9.5280000000000004E-2"/>
    <n v="5.91E-2"/>
    <n v="-1.3335E-2"/>
    <n v="4.1515000000000003E-2"/>
  </r>
  <r>
    <s v="6570"/>
    <s v="維田"/>
    <x v="50"/>
    <n v="51.1"/>
    <n v="50.8"/>
    <n v="50.9"/>
    <n v="50.7"/>
    <n v="49.65"/>
    <n v="26"/>
    <n v="-1"/>
    <n v="29"/>
    <n v="-14"/>
    <n v="-5"/>
    <n v="0"/>
    <n v="0"/>
    <n v="0"/>
    <n v="0"/>
    <n v="0"/>
    <n v="1.3286000000000001E-2"/>
    <n v="-5.0799999999999999E-4"/>
    <n v="1.4761E-2"/>
    <n v="-7.098000000000001E-3"/>
    <n v="-2.4824999999999999E-3"/>
  </r>
  <r>
    <s v="6573"/>
    <s v="虹揚-KY"/>
    <x v="29"/>
    <n v="15.05"/>
    <n v="15.1"/>
    <n v="15"/>
    <n v="15.1"/>
    <n v="14.75"/>
    <n v="12"/>
    <n v="1"/>
    <n v="-2"/>
    <n v="11"/>
    <n v="2"/>
    <n v="0"/>
    <n v="0"/>
    <n v="0"/>
    <n v="0"/>
    <n v="0"/>
    <n v="1.8060000000000003E-3"/>
    <n v="1.5099999999999998E-4"/>
    <n v="-2.9999999999999997E-4"/>
    <n v="1.6609999999999999E-3"/>
    <n v="2.9500000000000001E-4"/>
  </r>
  <r>
    <s v="6574"/>
    <s v="霈方"/>
    <x v="15"/>
    <n v="51.3"/>
    <n v="51.2"/>
    <n v="51.7"/>
    <n v="51"/>
    <n v="51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7"/>
    <n v="85.9"/>
    <n v="85.3"/>
    <n v="86"/>
    <n v="84.6"/>
    <n v="70"/>
    <n v="31"/>
    <n v="17"/>
    <n v="1"/>
    <n v="-108"/>
    <n v="0"/>
    <n v="0"/>
    <n v="0"/>
    <n v="0"/>
    <n v="0"/>
    <n v="5.9290000000000002E-2"/>
    <n v="2.6629E-2"/>
    <n v="1.4500999999999998E-2"/>
    <n v="8.5999999999999998E-4"/>
    <n v="-9.1367999999999991E-2"/>
  </r>
  <r>
    <s v="6577"/>
    <s v="勁豐"/>
    <x v="44"/>
    <n v="99.1"/>
    <n v="98.5"/>
    <n v="103"/>
    <n v="99.6"/>
    <n v="101.5"/>
    <n v="33"/>
    <n v="-22"/>
    <n v="-34"/>
    <n v="-36"/>
    <n v="4"/>
    <n v="0"/>
    <n v="0"/>
    <n v="0"/>
    <n v="0"/>
    <n v="0"/>
    <n v="3.2702999999999996E-2"/>
    <n v="-2.1669999999999998E-2"/>
    <n v="-3.5020000000000003E-2"/>
    <n v="-3.5855999999999999E-2"/>
    <n v="4.0600000000000002E-3"/>
  </r>
  <r>
    <s v="6578"/>
    <s v="達邦蛋白"/>
    <x v="2"/>
    <n v="17.350000000000001"/>
    <n v="17.350000000000001"/>
    <n v="17.2"/>
    <n v="17.7"/>
    <n v="17.899999999999999"/>
    <n v="-2"/>
    <n v="-4"/>
    <n v="-4"/>
    <n v="-11"/>
    <n v="-23"/>
    <n v="0"/>
    <n v="0"/>
    <n v="0"/>
    <n v="0"/>
    <n v="0"/>
    <n v="-3.4700000000000003E-4"/>
    <n v="-6.9400000000000006E-4"/>
    <n v="-6.8799999999999992E-4"/>
    <n v="-1.9469999999999999E-3"/>
    <n v="-4.117E-3"/>
  </r>
  <r>
    <s v="6579"/>
    <s v="研揚"/>
    <x v="50"/>
    <n v="139.5"/>
    <n v="135"/>
    <n v="138.5"/>
    <n v="141"/>
    <n v="138"/>
    <n v="-7"/>
    <n v="-73"/>
    <n v="58"/>
    <n v="88"/>
    <n v="-47"/>
    <n v="0"/>
    <n v="0"/>
    <n v="0"/>
    <n v="0"/>
    <n v="1"/>
    <n v="-9.7649999999999994E-3"/>
    <n v="-9.8549999999999999E-2"/>
    <n v="8.0329999999999999E-2"/>
    <n v="0.12408"/>
    <n v="-6.4860000000000001E-2"/>
  </r>
  <r>
    <s v="6581"/>
    <s v="鋼聯"/>
    <x v="2"/>
    <n v="89.4"/>
    <n v="90"/>
    <n v="90.7"/>
    <n v="90.8"/>
    <n v="90.5"/>
    <n v="1"/>
    <n v="1"/>
    <n v="-3"/>
    <n v="5"/>
    <n v="0"/>
    <n v="0"/>
    <n v="0"/>
    <n v="0"/>
    <n v="0"/>
    <n v="0"/>
    <n v="8.9400000000000005E-4"/>
    <n v="8.9999999999999998E-4"/>
    <n v="-2.7210000000000003E-3"/>
    <n v="4.5399999999999998E-3"/>
    <n v="0"/>
  </r>
  <r>
    <s v="6582"/>
    <s v="申豐"/>
    <x v="26"/>
    <n v="49.8"/>
    <n v="49.5"/>
    <n v="49.9"/>
    <n v="49.9"/>
    <n v="49.85"/>
    <n v="18"/>
    <n v="-7"/>
    <n v="-3"/>
    <n v="0"/>
    <n v="-4"/>
    <n v="0"/>
    <n v="0"/>
    <n v="0"/>
    <n v="0"/>
    <n v="0"/>
    <n v="8.9639999999999997E-3"/>
    <n v="-3.4650000000000002E-3"/>
    <n v="-1.4969999999999998E-3"/>
    <n v="0"/>
    <n v="-1.9940000000000001E-3"/>
  </r>
  <r>
    <s v="6588"/>
    <s v="東典光電"/>
    <x v="33"/>
    <n v="30.15"/>
    <n v="29.5"/>
    <n v="29.85"/>
    <n v="29.8"/>
    <n v="30"/>
    <n v="0"/>
    <n v="1"/>
    <n v="13"/>
    <n v="1"/>
    <n v="-1"/>
    <n v="0"/>
    <n v="0"/>
    <n v="0"/>
    <n v="0"/>
    <n v="0"/>
    <n v="0"/>
    <n v="2.9500000000000001E-4"/>
    <n v="3.8805000000000003E-3"/>
    <n v="2.9800000000000003E-4"/>
    <n v="-2.9999999999999997E-4"/>
  </r>
  <r>
    <s v="6589"/>
    <s v="台康生技"/>
    <x v="15"/>
    <n v="105"/>
    <n v="104.5"/>
    <n v="104.5"/>
    <n v="103"/>
    <n v="101.5"/>
    <n v="282"/>
    <n v="-107"/>
    <n v="35"/>
    <n v="-86"/>
    <n v="-196"/>
    <n v="0"/>
    <n v="0"/>
    <n v="0"/>
    <n v="0"/>
    <n v="0"/>
    <n v="0.29609999999999997"/>
    <n v="-0.111815"/>
    <n v="3.6575000000000003E-2"/>
    <n v="-8.8580000000000006E-2"/>
    <n v="-0.19894000000000001"/>
  </r>
  <r>
    <s v="6590"/>
    <s v="普鴻"/>
    <x v="56"/>
    <n v="86.1"/>
    <n v="85.6"/>
    <n v="87.3"/>
    <n v="87"/>
    <n v="86.5"/>
    <n v="1"/>
    <n v="0"/>
    <n v="1"/>
    <n v="0"/>
    <n v="-1"/>
    <n v="0"/>
    <n v="0"/>
    <n v="0"/>
    <n v="0"/>
    <n v="0"/>
    <n v="8.6099999999999989E-4"/>
    <n v="0"/>
    <n v="8.7299999999999997E-4"/>
    <n v="0"/>
    <n v="-8.6499999999999999E-4"/>
  </r>
  <r>
    <s v="6591"/>
    <s v="動力-KY"/>
    <x v="8"/>
    <n v="51.6"/>
    <n v="52"/>
    <n v="51.7"/>
    <n v="52.5"/>
    <n v="51.8"/>
    <n v="28"/>
    <n v="-13"/>
    <n v="-6"/>
    <n v="-23"/>
    <n v="-4"/>
    <n v="0"/>
    <n v="0"/>
    <n v="0"/>
    <n v="0"/>
    <n v="0"/>
    <n v="1.4447999999999999E-2"/>
    <n v="-6.7600000000000004E-3"/>
    <n v="-3.1020000000000006E-3"/>
    <n v="-1.2075000000000001E-2"/>
    <n v="-2.0720000000000001E-3"/>
  </r>
  <r>
    <s v="6592"/>
    <s v="和潤企業"/>
    <x v="2"/>
    <n v="128"/>
    <n v="128.5"/>
    <n v="128.5"/>
    <n v="128.5"/>
    <n v="127"/>
    <n v="70.2"/>
    <n v="154"/>
    <n v="-14"/>
    <n v="-23"/>
    <n v="-42"/>
    <n v="0"/>
    <n v="0"/>
    <n v="1"/>
    <n v="1"/>
    <n v="0"/>
    <n v="8.9856000000000005E-2"/>
    <n v="0.19789000000000001"/>
    <n v="-1.7989999999999999E-2"/>
    <n v="-2.9555000000000001E-2"/>
    <n v="-5.3339999999999999E-2"/>
  </r>
  <r>
    <s v="6593"/>
    <s v="台灣銘板"/>
    <x v="56"/>
    <n v="135"/>
    <n v="132"/>
    <n v="138"/>
    <n v="140.5"/>
    <n v="136"/>
    <n v="13"/>
    <n v="35"/>
    <n v="30"/>
    <n v="56"/>
    <n v="13"/>
    <n v="0"/>
    <n v="0"/>
    <n v="0"/>
    <n v="0"/>
    <n v="0"/>
    <n v="1.755E-2"/>
    <n v="4.6199999999999998E-2"/>
    <n v="4.1399999999999999E-2"/>
    <n v="7.868E-2"/>
    <n v="1.7680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"/>
    <n v="51.7"/>
    <n v="51.4"/>
    <n v="50.8"/>
    <n v="51"/>
    <n v="46"/>
    <n v="-15"/>
    <n v="0"/>
    <n v="-3"/>
    <n v="0"/>
    <n v="0"/>
    <n v="0"/>
    <n v="0"/>
    <n v="0"/>
    <n v="0"/>
    <n v="2.392E-2"/>
    <n v="-7.7549999999999997E-3"/>
    <n v="0"/>
    <n v="-1.5239999999999997E-3"/>
    <n v="0"/>
  </r>
  <r>
    <s v="6598"/>
    <s v="ABC-KY"/>
    <x v="15"/>
    <n v="21.45"/>
    <n v="21.3"/>
    <n v="21.85"/>
    <n v="21.6"/>
    <n v="22.35"/>
    <n v="8"/>
    <n v="7"/>
    <n v="1"/>
    <n v="2"/>
    <n v="-1"/>
    <n v="0"/>
    <n v="0"/>
    <n v="0"/>
    <n v="0"/>
    <n v="0"/>
    <n v="1.7159999999999999E-3"/>
    <n v="1.4909999999999999E-3"/>
    <n v="2.1850000000000003E-4"/>
    <n v="4.3200000000000004E-4"/>
    <n v="-2.2350000000000001E-4"/>
  </r>
  <r>
    <s v="6603"/>
    <s v="富強鑫"/>
    <x v="13"/>
    <n v="17.149999999999999"/>
    <n v="17.7"/>
    <n v="17.899999999999999"/>
    <n v="17.600000000000001"/>
    <n v="17.3"/>
    <n v="78"/>
    <n v="352"/>
    <n v="65"/>
    <n v="-116"/>
    <n v="95"/>
    <n v="0"/>
    <n v="0"/>
    <n v="0"/>
    <n v="0"/>
    <n v="0"/>
    <n v="1.3376999999999998E-2"/>
    <n v="6.2303999999999998E-2"/>
    <n v="1.1635E-2"/>
    <n v="-2.0416E-2"/>
    <n v="1.6435000000000002E-2"/>
  </r>
  <r>
    <s v="6605"/>
    <s v="帝寶"/>
    <x v="7"/>
    <n v="134"/>
    <n v="134"/>
    <n v="135"/>
    <n v="136.5"/>
    <n v="135.5"/>
    <n v="26"/>
    <n v="-75"/>
    <n v="-95"/>
    <n v="-183.93"/>
    <n v="-879"/>
    <n v="0"/>
    <n v="0"/>
    <n v="0"/>
    <n v="0"/>
    <n v="0"/>
    <n v="3.4840000000000003E-2"/>
    <n v="-0.10050000000000001"/>
    <n v="-0.12825"/>
    <n v="-0.25106444999999999"/>
    <n v="-1.1910449999999999"/>
  </r>
  <r>
    <s v="6609"/>
    <s v="瀧澤科"/>
    <x v="13"/>
    <n v="30.4"/>
    <n v="30.4"/>
    <n v="30.2"/>
    <n v="30.3"/>
    <n v="30.6"/>
    <n v="3"/>
    <n v="3"/>
    <n v="1"/>
    <n v="2"/>
    <n v="-3"/>
    <n v="0"/>
    <n v="0"/>
    <n v="0"/>
    <n v="0"/>
    <n v="0"/>
    <n v="9.1199999999999983E-4"/>
    <n v="9.1199999999999983E-4"/>
    <n v="3.0199999999999997E-4"/>
    <n v="6.0599999999999998E-4"/>
    <n v="-9.1800000000000009E-4"/>
  </r>
  <r>
    <s v="6612"/>
    <s v="奈米醫材"/>
    <x v="15"/>
    <n v="130"/>
    <n v="132.5"/>
    <n v="131.5"/>
    <n v="130"/>
    <n v="129.5"/>
    <n v="-1"/>
    <n v="28"/>
    <n v="0"/>
    <n v="-4"/>
    <n v="-12"/>
    <n v="0"/>
    <n v="0"/>
    <n v="0"/>
    <n v="0"/>
    <n v="0"/>
    <n v="-1.2999999999999999E-3"/>
    <n v="3.7100000000000001E-2"/>
    <n v="0"/>
    <n v="-5.1999999999999998E-3"/>
    <n v="-1.554E-2"/>
  </r>
  <r>
    <s v="6613"/>
    <s v="朋億*"/>
    <x v="46"/>
    <n v="126"/>
    <n v="126"/>
    <n v="127"/>
    <n v="126.5"/>
    <n v="129"/>
    <n v="28"/>
    <n v="49"/>
    <n v="139.30000000000001"/>
    <n v="14"/>
    <n v="172"/>
    <n v="-0.45200000000000001"/>
    <n v="0"/>
    <n v="0"/>
    <n v="-0.30099999999999999"/>
    <n v="0"/>
    <n v="3.5279999999999999E-2"/>
    <n v="6.1740000000000003E-2"/>
    <n v="0.17691100000000001"/>
    <n v="1.771E-2"/>
    <n v="0.22187999999999999"/>
  </r>
  <r>
    <s v="6615"/>
    <s v="慧智"/>
    <x v="15"/>
    <n v="39.75"/>
    <n v="39.549999999999997"/>
    <n v="39.5"/>
    <n v="40.9"/>
    <n v="40"/>
    <n v="2"/>
    <n v="-1"/>
    <n v="0"/>
    <n v="4"/>
    <n v="0"/>
    <n v="0"/>
    <n v="0"/>
    <n v="0"/>
    <n v="0"/>
    <n v="0"/>
    <n v="7.9500000000000003E-4"/>
    <n v="-3.9549999999999996E-4"/>
    <n v="0"/>
    <n v="1.6359999999999999E-3"/>
    <n v="0"/>
  </r>
  <r>
    <s v="6616"/>
    <s v="特昇-KY"/>
    <x v="2"/>
    <n v="13.55"/>
    <n v="13.45"/>
    <n v="13.5"/>
    <n v="13.55"/>
    <n v="13.15"/>
    <n v="3"/>
    <n v="-1"/>
    <n v="1"/>
    <n v="0"/>
    <n v="-4"/>
    <n v="0"/>
    <n v="0"/>
    <n v="0"/>
    <n v="0"/>
    <n v="0"/>
    <n v="4.0650000000000007E-4"/>
    <n v="-1.3449999999999999E-4"/>
    <n v="1.35E-4"/>
    <n v="0"/>
    <n v="-5.2599999999999999E-4"/>
  </r>
  <r>
    <s v="6624"/>
    <s v="萬年清"/>
    <x v="2"/>
    <n v="44.2"/>
    <n v="44.2"/>
    <n v="45.5"/>
    <n v="46.1"/>
    <n v="44.65"/>
    <n v="2"/>
    <n v="0"/>
    <n v="-1"/>
    <n v="0"/>
    <n v="0"/>
    <n v="0"/>
    <n v="0"/>
    <n v="0"/>
    <n v="0"/>
    <n v="0"/>
    <n v="8.8400000000000002E-4"/>
    <n v="0"/>
    <n v="-4.55E-4"/>
    <n v="0"/>
    <n v="0"/>
  </r>
  <r>
    <s v="6625"/>
    <s v="必應"/>
    <x v="2"/>
    <n v="91.9"/>
    <n v="97.5"/>
    <n v="98.5"/>
    <n v="98.8"/>
    <n v="92"/>
    <n v="12"/>
    <n v="-297"/>
    <n v="114"/>
    <n v="6"/>
    <n v="-182"/>
    <n v="0"/>
    <n v="0"/>
    <n v="0"/>
    <n v="0"/>
    <n v="0"/>
    <n v="1.1028000000000001E-2"/>
    <n v="-0.28957500000000003"/>
    <n v="0.11229"/>
    <n v="5.9279999999999992E-3"/>
    <n v="-0.16744000000000001"/>
  </r>
  <r>
    <s v="6629"/>
    <s v="泰金-KY"/>
    <x v="2"/>
    <n v="52.4"/>
    <n v="52.5"/>
    <n v="52.6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20.5"/>
    <n v="120"/>
    <n v="118.5"/>
    <n v="119"/>
    <n v="0"/>
    <n v="0"/>
    <n v="-1"/>
    <n v="0"/>
    <n v="1"/>
    <n v="0"/>
    <n v="0"/>
    <n v="0"/>
    <n v="0"/>
    <n v="0"/>
    <n v="0"/>
    <n v="0"/>
    <n v="-1.1999999999999999E-3"/>
    <n v="0"/>
    <n v="1.1900000000000001E-3"/>
  </r>
  <r>
    <s v="6641"/>
    <s v="基士德-KY"/>
    <x v="2"/>
    <n v="41.5"/>
    <n v="42.2"/>
    <n v="42"/>
    <n v="41.9"/>
    <n v="41.9"/>
    <n v="-1"/>
    <n v="2"/>
    <n v="-2"/>
    <n v="1"/>
    <n v="0"/>
    <n v="0"/>
    <n v="0"/>
    <n v="0"/>
    <n v="0"/>
    <n v="0"/>
    <n v="-4.15E-4"/>
    <n v="8.4400000000000002E-4"/>
    <n v="-8.4000000000000003E-4"/>
    <n v="4.1899999999999999E-4"/>
    <n v="0"/>
  </r>
  <r>
    <s v="6642"/>
    <s v="富致"/>
    <x v="35"/>
    <n v="46.6"/>
    <n v="46.35"/>
    <n v="46.5"/>
    <n v="46.9"/>
    <n v="46"/>
    <n v="-3"/>
    <n v="-8"/>
    <n v="0"/>
    <n v="-2"/>
    <n v="-1"/>
    <n v="0"/>
    <n v="0"/>
    <n v="0"/>
    <n v="0"/>
    <n v="0"/>
    <n v="-1.3980000000000002E-3"/>
    <n v="-3.7079999999999999E-3"/>
    <n v="0"/>
    <n v="-9.3799999999999992E-4"/>
    <n v="-4.6000000000000001E-4"/>
  </r>
  <r>
    <s v="6643"/>
    <s v="M31"/>
    <x v="47"/>
    <n v="944"/>
    <n v="940"/>
    <n v="992"/>
    <n v="984"/>
    <n v="926"/>
    <n v="2"/>
    <n v="-42"/>
    <n v="-123.01"/>
    <n v="-236.11"/>
    <n v="-366"/>
    <n v="-1"/>
    <n v="0"/>
    <n v="92"/>
    <n v="-17"/>
    <n v="-40"/>
    <n v="1.8880000000000001E-2"/>
    <n v="-0.39479999999999998"/>
    <n v="-1.2202591999999999"/>
    <n v="-2.3233224000000003"/>
    <n v="-3.38916"/>
  </r>
  <r>
    <s v="6649"/>
    <s v="台生材"/>
    <x v="15"/>
    <n v="33.35"/>
    <n v="33.450000000000003"/>
    <n v="33.549999999999997"/>
    <n v="33.65"/>
    <n v="33.75"/>
    <n v="1"/>
    <n v="4"/>
    <n v="-1"/>
    <n v="-3"/>
    <n v="1"/>
    <n v="0"/>
    <n v="0"/>
    <n v="0"/>
    <n v="0"/>
    <n v="0"/>
    <n v="3.3350000000000003E-4"/>
    <n v="1.3380000000000002E-3"/>
    <n v="-3.3549999999999997E-4"/>
    <n v="-1.0095E-3"/>
    <n v="3.3750000000000002E-4"/>
  </r>
  <r>
    <s v="6651"/>
    <s v="全宇昕"/>
    <x v="47"/>
    <n v="74.8"/>
    <n v="74"/>
    <n v="72.599999999999994"/>
    <n v="71.8"/>
    <n v="71.8"/>
    <n v="5"/>
    <n v="17"/>
    <n v="1"/>
    <n v="-8"/>
    <n v="0"/>
    <n v="0"/>
    <n v="0"/>
    <n v="0"/>
    <n v="0"/>
    <n v="0"/>
    <n v="3.7399999999999998E-3"/>
    <n v="1.2579999999999999E-2"/>
    <n v="7.2599999999999997E-4"/>
    <n v="-5.744E-3"/>
    <n v="0"/>
  </r>
  <r>
    <s v="6654"/>
    <s v="天正國際"/>
    <x v="40"/>
    <n v="43.25"/>
    <n v="43.1"/>
    <n v="43.1"/>
    <n v="42.3"/>
    <n v="42.3"/>
    <n v="0"/>
    <n v="0"/>
    <n v="1"/>
    <n v="0"/>
    <n v="0"/>
    <n v="0"/>
    <n v="0"/>
    <n v="0"/>
    <n v="0"/>
    <n v="0"/>
    <n v="0"/>
    <n v="0"/>
    <n v="4.3100000000000001E-4"/>
    <n v="0"/>
    <n v="0"/>
  </r>
  <r>
    <s v="6655"/>
    <s v="科定"/>
    <x v="2"/>
    <n v="122"/>
    <n v="122"/>
    <n v="121.5"/>
    <n v="122"/>
    <n v="121"/>
    <n v="1"/>
    <n v="0"/>
    <n v="-1"/>
    <n v="0"/>
    <n v="0"/>
    <n v="0"/>
    <n v="0"/>
    <n v="0"/>
    <n v="0"/>
    <n v="0"/>
    <n v="1.2199999999999999E-3"/>
    <n v="0"/>
    <n v="-1.2149999999999999E-3"/>
    <n v="0"/>
    <n v="0"/>
  </r>
  <r>
    <s v="6661"/>
    <s v="威健生技"/>
    <x v="15"/>
    <n v="23.15"/>
    <n v="22.7"/>
    <n v="23.3"/>
    <n v="23.25"/>
    <n v="22.95"/>
    <n v="0"/>
    <n v="4"/>
    <n v="0"/>
    <n v="0"/>
    <n v="0"/>
    <n v="0"/>
    <n v="0"/>
    <n v="0"/>
    <n v="0"/>
    <n v="0"/>
    <n v="0"/>
    <n v="9.0799999999999995E-4"/>
    <n v="0"/>
    <n v="0"/>
    <n v="0"/>
  </r>
  <r>
    <s v="6662"/>
    <s v="樂斯科"/>
    <x v="15"/>
    <n v="32.299999999999997"/>
    <n v="32.15"/>
    <n v="32.5"/>
    <n v="31.85"/>
    <n v="32.1"/>
    <n v="1"/>
    <n v="0"/>
    <n v="4"/>
    <n v="-4"/>
    <n v="0"/>
    <n v="0"/>
    <n v="0"/>
    <n v="0"/>
    <n v="0"/>
    <n v="0"/>
    <n v="3.2299999999999999E-4"/>
    <n v="0"/>
    <n v="1.2999999999999999E-3"/>
    <n v="-1.274E-3"/>
    <n v="0"/>
  </r>
  <r>
    <s v="6664"/>
    <s v="群翊"/>
    <x v="19"/>
    <n v="165"/>
    <n v="167.5"/>
    <n v="166"/>
    <n v="170"/>
    <n v="164.5"/>
    <n v="249"/>
    <n v="73"/>
    <n v="43"/>
    <n v="49"/>
    <n v="-111.2"/>
    <n v="0"/>
    <n v="0"/>
    <n v="0"/>
    <n v="0"/>
    <n v="0"/>
    <n v="0.41084999999999999"/>
    <n v="0.12227499999999999"/>
    <n v="7.1379999999999999E-2"/>
    <n v="8.3299999999999999E-2"/>
    <n v="-0.182924"/>
  </r>
  <r>
    <s v="6666"/>
    <s v="羅麗芬-KY"/>
    <x v="15"/>
    <n v="63.1"/>
    <n v="63.7"/>
    <n v="63.6"/>
    <n v="64.5"/>
    <n v="63.7"/>
    <n v="1"/>
    <n v="0"/>
    <n v="-1"/>
    <n v="-3"/>
    <n v="-1"/>
    <n v="0"/>
    <n v="0"/>
    <n v="0"/>
    <n v="0"/>
    <n v="0"/>
    <n v="6.3100000000000005E-4"/>
    <n v="0"/>
    <n v="-6.3600000000000006E-4"/>
    <n v="-1.9350000000000001E-3"/>
    <n v="-6.3699999999999998E-4"/>
  </r>
  <r>
    <s v="6667"/>
    <s v="信紘科"/>
    <x v="46"/>
    <n v="69.900000000000006"/>
    <n v="76.8"/>
    <n v="76.5"/>
    <n v="78.599999999999994"/>
    <n v="78.599999999999994"/>
    <n v="13"/>
    <n v="-2"/>
    <n v="-273"/>
    <n v="267"/>
    <n v="88"/>
    <n v="0"/>
    <n v="0"/>
    <n v="0"/>
    <n v="0"/>
    <n v="0"/>
    <n v="9.0869999999999996E-3"/>
    <n v="-1.536E-3"/>
    <n v="-0.208845"/>
    <n v="0.20986199999999997"/>
    <n v="6.9167999999999993E-2"/>
  </r>
  <r>
    <s v="6668"/>
    <s v="中揚光"/>
    <x v="64"/>
    <n v="37.299999999999997"/>
    <n v="37.25"/>
    <n v="37.25"/>
    <n v="36.799999999999997"/>
    <n v="36.299999999999997"/>
    <n v="-6"/>
    <n v="2"/>
    <n v="9"/>
    <n v="-8"/>
    <n v="6"/>
    <n v="0"/>
    <n v="0"/>
    <n v="0"/>
    <n v="0"/>
    <n v="0"/>
    <n v="-2.238E-3"/>
    <n v="7.45E-4"/>
    <n v="3.3525E-3"/>
    <n v="-2.9439999999999996E-3"/>
    <n v="2.1779999999999998E-3"/>
  </r>
  <r>
    <s v="6669"/>
    <s v="緯穎"/>
    <x v="28"/>
    <n v="1760"/>
    <n v="1770"/>
    <n v="1805"/>
    <n v="1785"/>
    <n v="1810"/>
    <n v="-498.01600000000002"/>
    <n v="-114.617"/>
    <n v="162.62"/>
    <n v="-345.76799999999997"/>
    <n v="-118.117"/>
    <n v="385"/>
    <n v="178"/>
    <n v="154"/>
    <n v="-26"/>
    <n v="4"/>
    <n v="-8.7650816000000003"/>
    <n v="-2.0287209000000002"/>
    <n v="2.9352910000000003"/>
    <n v="-6.1719587999999996"/>
    <n v="-2.1379177"/>
  </r>
  <r>
    <s v="6670"/>
    <s v="復盛應用"/>
    <x v="70"/>
    <n v="209.5"/>
    <n v="209"/>
    <n v="208"/>
    <n v="208"/>
    <n v="204.5"/>
    <n v="128"/>
    <n v="41"/>
    <n v="19"/>
    <n v="14"/>
    <n v="-78"/>
    <n v="5"/>
    <n v="-5"/>
    <n v="-15"/>
    <n v="0"/>
    <n v="0"/>
    <n v="0.26816000000000001"/>
    <n v="8.5690000000000002E-2"/>
    <n v="3.952E-2"/>
    <n v="2.912E-2"/>
    <n v="-0.15951000000000001"/>
  </r>
  <r>
    <s v="6671"/>
    <s v="三能-KY"/>
    <x v="1"/>
    <n v="39.450000000000003"/>
    <n v="39.5"/>
    <n v="39.5"/>
    <n v="39.65"/>
    <n v="39.700000000000003"/>
    <n v="-1"/>
    <n v="0"/>
    <n v="2"/>
    <n v="-1"/>
    <n v="0"/>
    <n v="0"/>
    <n v="0"/>
    <n v="0"/>
    <n v="0"/>
    <n v="0"/>
    <n v="-3.9450000000000005E-4"/>
    <n v="0"/>
    <n v="7.9000000000000001E-4"/>
    <n v="-3.9649999999999999E-4"/>
    <n v="0"/>
  </r>
  <r>
    <s v="6672"/>
    <s v="騰輝電子-KY"/>
    <x v="32"/>
    <n v="88.9"/>
    <n v="88"/>
    <n v="87.5"/>
    <n v="86"/>
    <n v="85.6"/>
    <n v="-44"/>
    <n v="-1"/>
    <n v="-53"/>
    <n v="-61"/>
    <n v="170"/>
    <n v="0"/>
    <n v="0"/>
    <n v="0"/>
    <n v="0"/>
    <n v="0"/>
    <n v="-3.9116000000000005E-2"/>
    <n v="-8.8000000000000003E-4"/>
    <n v="-4.6375E-2"/>
    <n v="-5.246E-2"/>
    <n v="0.14551999999999998"/>
  </r>
  <r>
    <s v="6674"/>
    <s v="鋐寶科技"/>
    <x v="38"/>
    <n v="26.4"/>
    <n v="26.4"/>
    <n v="26.4"/>
    <n v="26"/>
    <n v="26.2"/>
    <n v="0"/>
    <n v="1"/>
    <n v="0"/>
    <n v="-1"/>
    <n v="0"/>
    <n v="0"/>
    <n v="0"/>
    <n v="0"/>
    <n v="0"/>
    <n v="0"/>
    <n v="0"/>
    <n v="2.6399999999999997E-4"/>
    <n v="0"/>
    <n v="-2.5999999999999998E-4"/>
    <n v="0"/>
  </r>
  <r>
    <s v="6679"/>
    <s v="鈺太"/>
    <x v="47"/>
    <n v="395"/>
    <n v="398"/>
    <n v="396.5"/>
    <n v="393"/>
    <n v="387.5"/>
    <n v="-99"/>
    <n v="169"/>
    <n v="80"/>
    <n v="15"/>
    <n v="62"/>
    <n v="120"/>
    <n v="1"/>
    <n v="0"/>
    <n v="0"/>
    <n v="0"/>
    <n v="-0.39105000000000001"/>
    <n v="0.67262"/>
    <n v="0.31719999999999998"/>
    <n v="5.8950000000000002E-2"/>
    <n v="0.24024999999999999"/>
  </r>
  <r>
    <s v="6680"/>
    <s v="鑫創電子"/>
    <x v="50"/>
    <n v="87.3"/>
    <n v="86.7"/>
    <n v="85"/>
    <n v="83.7"/>
    <n v="83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9.5"/>
    <n v="227.5"/>
    <n v="232.5"/>
    <n v="229.5"/>
    <n v="227"/>
    <n v="-41"/>
    <n v="32"/>
    <n v="37"/>
    <n v="-21"/>
    <n v="108"/>
    <n v="0"/>
    <n v="0"/>
    <n v="0"/>
    <n v="0"/>
    <n v="0"/>
    <n v="-9.4094999999999998E-2"/>
    <n v="7.2800000000000004E-2"/>
    <n v="8.6025000000000004E-2"/>
    <n v="-4.8195000000000002E-2"/>
    <n v="0.24515999999999999"/>
  </r>
  <r>
    <s v="6690"/>
    <s v="安碁資訊"/>
    <x v="56"/>
    <n v="167"/>
    <n v="166"/>
    <n v="164"/>
    <n v="162.5"/>
    <n v="161"/>
    <n v="15"/>
    <n v="-17"/>
    <n v="-6"/>
    <n v="-18"/>
    <n v="-22"/>
    <n v="0"/>
    <n v="0"/>
    <n v="0"/>
    <n v="0"/>
    <n v="0"/>
    <n v="2.5049999999999999E-2"/>
    <n v="-2.8219999999999999E-2"/>
    <n v="-9.8399999999999998E-3"/>
    <n v="-2.9250000000000002E-2"/>
    <n v="-3.542E-2"/>
  </r>
  <r>
    <s v="6697"/>
    <s v="東捷資訊"/>
    <x v="56"/>
    <n v="52.5"/>
    <n v="50.4"/>
    <n v="49.8"/>
    <n v="49.7"/>
    <n v="49"/>
    <n v="6"/>
    <n v="-2"/>
    <n v="-2"/>
    <n v="3"/>
    <n v="-3"/>
    <n v="0"/>
    <n v="0"/>
    <n v="0"/>
    <n v="0"/>
    <n v="0"/>
    <n v="3.15E-3"/>
    <n v="-1.008E-3"/>
    <n v="-9.9599999999999992E-4"/>
    <n v="1.4910000000000001E-3"/>
    <n v="-1.47E-3"/>
  </r>
  <r>
    <s v="6698"/>
    <s v="旭暉應材"/>
    <x v="18"/>
    <n v="28.55"/>
    <n v="29.15"/>
    <n v="29.2"/>
    <n v="28.9"/>
    <n v="28.55"/>
    <n v="6"/>
    <n v="15"/>
    <n v="2"/>
    <n v="0"/>
    <n v="1"/>
    <n v="0"/>
    <n v="0"/>
    <n v="0"/>
    <n v="0"/>
    <n v="0"/>
    <n v="1.7130000000000001E-3"/>
    <n v="4.3724999999999997E-3"/>
    <n v="5.8399999999999999E-4"/>
    <n v="0"/>
    <n v="2.855E-4"/>
  </r>
  <r>
    <s v="6703"/>
    <s v="軒郁"/>
    <x v="15"/>
    <n v="281"/>
    <n v="275.5"/>
    <n v="279.5"/>
    <n v="279.5"/>
    <n v="276"/>
    <n v="-2"/>
    <n v="-97"/>
    <n v="86"/>
    <n v="-40.600999999999999"/>
    <n v="-69"/>
    <n v="0"/>
    <n v="0"/>
    <n v="0"/>
    <n v="0"/>
    <n v="0"/>
    <n v="-5.62E-3"/>
    <n v="-0.267235"/>
    <n v="0.24037"/>
    <n v="-0.11347979499999999"/>
    <n v="-0.19044"/>
  </r>
  <r>
    <s v="6706"/>
    <s v="惠特"/>
    <x v="29"/>
    <n v="59"/>
    <n v="59.5"/>
    <n v="59.2"/>
    <n v="59.4"/>
    <n v="58.9"/>
    <n v="91"/>
    <n v="61"/>
    <n v="58"/>
    <n v="4"/>
    <n v="-33"/>
    <n v="0"/>
    <n v="0"/>
    <n v="0"/>
    <n v="0"/>
    <n v="0"/>
    <n v="5.3690000000000002E-2"/>
    <n v="3.6295000000000001E-2"/>
    <n v="3.4336000000000005E-2"/>
    <n v="2.3760000000000001E-3"/>
    <n v="-1.9436999999999999E-2"/>
  </r>
  <r>
    <s v="6712"/>
    <s v="長聖"/>
    <x v="15"/>
    <n v="201"/>
    <n v="203"/>
    <n v="201.5"/>
    <n v="199"/>
    <n v="196"/>
    <n v="149.886"/>
    <n v="388"/>
    <n v="-82"/>
    <n v="-273.60500000000002"/>
    <n v="-535.94000000000005"/>
    <n v="0"/>
    <n v="0"/>
    <n v="0"/>
    <n v="0"/>
    <n v="0"/>
    <n v="0.30127085999999997"/>
    <n v="0.78764000000000001"/>
    <n v="-0.16522999999999999"/>
    <n v="-0.5444739500000001"/>
    <n v="-1.0504424000000001"/>
  </r>
  <r>
    <s v="6715"/>
    <s v="嘉基"/>
    <x v="17"/>
    <n v="136.5"/>
    <n v="142.5"/>
    <n v="144.5"/>
    <n v="141"/>
    <n v="137.5"/>
    <n v="16"/>
    <n v="-78"/>
    <n v="-159"/>
    <n v="177"/>
    <n v="31"/>
    <n v="0"/>
    <n v="0"/>
    <n v="0"/>
    <n v="0"/>
    <n v="0"/>
    <n v="2.1839999999999998E-2"/>
    <n v="-0.11115"/>
    <n v="-0.22975499999999999"/>
    <n v="0.24956999999999999"/>
    <n v="4.2625000000000003E-2"/>
  </r>
  <r>
    <s v="6716"/>
    <s v="應廣"/>
    <x v="47"/>
    <n v="87.5"/>
    <n v="87.5"/>
    <n v="87.5"/>
    <n v="89"/>
    <n v="88.6"/>
    <n v="5"/>
    <n v="0"/>
    <n v="-1"/>
    <n v="2"/>
    <n v="1"/>
    <n v="0"/>
    <n v="0"/>
    <n v="0"/>
    <n v="0"/>
    <n v="0"/>
    <n v="4.3750000000000004E-3"/>
    <n v="0"/>
    <n v="-8.7500000000000002E-4"/>
    <n v="1.7799999999999999E-3"/>
    <n v="8.8599999999999996E-4"/>
  </r>
  <r>
    <s v="6727"/>
    <s v="亞泰金屬"/>
    <x v="19"/>
    <n v="59.2"/>
    <n v="59.2"/>
    <n v="59.2"/>
    <n v="60.2"/>
    <n v="59.9"/>
    <n v="1"/>
    <n v="-1"/>
    <n v="0"/>
    <n v="11"/>
    <n v="-3"/>
    <n v="0"/>
    <n v="0"/>
    <n v="0"/>
    <n v="0"/>
    <n v="0"/>
    <n v="5.9200000000000008E-4"/>
    <n v="-5.9200000000000008E-4"/>
    <n v="0"/>
    <n v="6.6220000000000003E-3"/>
    <n v="-1.797E-3"/>
  </r>
  <r>
    <s v="6728"/>
    <s v="上洋"/>
    <x v="13"/>
    <n v="127.5"/>
    <n v="127.5"/>
    <n v="127"/>
    <n v="127.5"/>
    <n v="128"/>
    <n v="0"/>
    <n v="0"/>
    <n v="-5"/>
    <n v="0"/>
    <n v="0"/>
    <n v="0"/>
    <n v="0"/>
    <n v="0"/>
    <n v="0"/>
    <n v="0"/>
    <n v="0"/>
    <n v="0"/>
    <n v="-6.3499999999999997E-3"/>
    <n v="0"/>
    <n v="0"/>
  </r>
  <r>
    <s v="6732"/>
    <s v="昇佳電子"/>
    <x v="47"/>
    <n v="500"/>
    <n v="527"/>
    <n v="511"/>
    <n v="504"/>
    <n v="497.5"/>
    <n v="-59"/>
    <n v="-66"/>
    <n v="52.01"/>
    <n v="-120.02"/>
    <n v="-24"/>
    <n v="174.214"/>
    <n v="96.206999999999994"/>
    <n v="-12.759"/>
    <n v="-72.412999999999997"/>
    <n v="-10.683"/>
    <n v="-0.29499999999999998"/>
    <n v="-0.34782000000000002"/>
    <n v="0.26577109999999998"/>
    <n v="-0.60490079999999991"/>
    <n v="-0.11940000000000001"/>
  </r>
  <r>
    <s v="6733"/>
    <s v="博晟生醫"/>
    <x v="15"/>
    <n v="33.1"/>
    <n v="34.75"/>
    <n v="34.299999999999997"/>
    <n v="35.200000000000003"/>
    <n v="34.299999999999997"/>
    <n v="11"/>
    <n v="-79"/>
    <n v="-16"/>
    <n v="-6"/>
    <n v="-80"/>
    <n v="0"/>
    <n v="0"/>
    <n v="0"/>
    <n v="0"/>
    <n v="0"/>
    <n v="3.6410000000000001E-3"/>
    <n v="-2.7452500000000001E-2"/>
    <n v="-5.4879999999999998E-3"/>
    <n v="-2.1120000000000002E-3"/>
    <n v="-2.7439999999999999E-2"/>
  </r>
  <r>
    <s v="6743"/>
    <s v="安普新"/>
    <x v="21"/>
    <n v="50.6"/>
    <n v="50"/>
    <n v="50.7"/>
    <n v="50.6"/>
    <n v="49.9"/>
    <n v="67"/>
    <n v="12"/>
    <n v="83"/>
    <n v="21"/>
    <n v="1"/>
    <n v="0"/>
    <n v="0"/>
    <n v="0"/>
    <n v="0"/>
    <n v="0"/>
    <n v="3.3902000000000002E-2"/>
    <n v="6.0000000000000001E-3"/>
    <n v="4.2081E-2"/>
    <n v="1.0626000000000002E-2"/>
    <n v="4.9899999999999999E-4"/>
  </r>
  <r>
    <s v="6747"/>
    <s v="亨泰光"/>
    <x v="15"/>
    <n v="180"/>
    <n v="181.5"/>
    <n v="185"/>
    <n v="184.5"/>
    <n v="185"/>
    <n v="5"/>
    <n v="8"/>
    <n v="4"/>
    <n v="-3"/>
    <n v="0"/>
    <n v="0"/>
    <n v="0"/>
    <n v="0"/>
    <n v="0"/>
    <n v="0"/>
    <n v="8.9999999999999993E-3"/>
    <n v="1.452E-2"/>
    <n v="7.4000000000000003E-3"/>
    <n v="-5.535E-3"/>
    <n v="0"/>
  </r>
  <r>
    <s v="6751"/>
    <s v="智聯服務"/>
    <x v="56"/>
    <n v="81.400000000000006"/>
    <n v="82.5"/>
    <n v="80.900000000000006"/>
    <n v="79.900000000000006"/>
    <n v="77.900000000000006"/>
    <n v="0"/>
    <n v="0"/>
    <n v="0"/>
    <n v="0"/>
    <n v="1"/>
    <n v="0"/>
    <n v="0"/>
    <n v="0"/>
    <n v="0"/>
    <n v="0"/>
    <n v="0"/>
    <n v="0"/>
    <n v="0"/>
    <n v="0"/>
    <n v="7.7900000000000007E-4"/>
  </r>
  <r>
    <s v="6752"/>
    <s v="叡揚"/>
    <x v="56"/>
    <n v="140.5"/>
    <n v="142"/>
    <n v="143"/>
    <n v="138"/>
    <n v="138.5"/>
    <n v="-47"/>
    <n v="61"/>
    <n v="-75"/>
    <n v="-13.099"/>
    <n v="6"/>
    <n v="0"/>
    <n v="0"/>
    <n v="0"/>
    <n v="0"/>
    <n v="0"/>
    <n v="-6.6034999999999996E-2"/>
    <n v="8.6620000000000003E-2"/>
    <n v="-0.10725"/>
    <n v="-1.8076620000000002E-2"/>
    <n v="8.3099999999999997E-3"/>
  </r>
  <r>
    <s v="6754"/>
    <s v="匯僑設計"/>
    <x v="2"/>
    <n v="49.15"/>
    <n v="49.15"/>
    <n v="49.2"/>
    <n v="52.2"/>
    <n v="52.7"/>
    <n v="-2"/>
    <n v="8"/>
    <n v="7"/>
    <n v="61"/>
    <n v="-2"/>
    <n v="0"/>
    <n v="0"/>
    <n v="0"/>
    <n v="0"/>
    <n v="0"/>
    <n v="-9.8299999999999993E-4"/>
    <n v="3.9319999999999997E-3"/>
    <n v="3.4440000000000004E-3"/>
    <n v="3.1842000000000002E-2"/>
    <n v="-1.054E-3"/>
  </r>
  <r>
    <s v="6756"/>
    <s v="威鋒電子"/>
    <x v="47"/>
    <n v="216.5"/>
    <n v="213.5"/>
    <n v="214"/>
    <n v="206.5"/>
    <n v="204"/>
    <n v="38"/>
    <n v="48"/>
    <n v="-48"/>
    <n v="-134"/>
    <n v="-137"/>
    <n v="15"/>
    <n v="0"/>
    <n v="0"/>
    <n v="0"/>
    <n v="0"/>
    <n v="8.2269999999999996E-2"/>
    <n v="0.10248"/>
    <n v="-0.10272000000000001"/>
    <n v="-0.27671000000000001"/>
    <n v="-0.27948000000000001"/>
  </r>
  <r>
    <s v="6762"/>
    <s v="達亞"/>
    <x v="15"/>
    <n v="250"/>
    <n v="250"/>
    <n v="250"/>
    <n v="251"/>
    <n v="251.5"/>
    <n v="0"/>
    <n v="10"/>
    <n v="10"/>
    <n v="10"/>
    <n v="0"/>
    <n v="0"/>
    <n v="0"/>
    <n v="0"/>
    <n v="0"/>
    <n v="0"/>
    <n v="0"/>
    <n v="2.5000000000000001E-2"/>
    <n v="2.5000000000000001E-2"/>
    <n v="2.5100000000000001E-2"/>
    <n v="0"/>
  </r>
  <r>
    <s v="6767"/>
    <s v="台微醫"/>
    <x v="15"/>
    <n v="34.25"/>
    <n v="34.549999999999997"/>
    <n v="34.5"/>
    <n v="34.799999999999997"/>
    <n v="34.299999999999997"/>
    <n v="-9"/>
    <n v="-11"/>
    <n v="-11"/>
    <n v="-7"/>
    <n v="-2"/>
    <n v="0"/>
    <n v="0"/>
    <n v="0"/>
    <n v="0"/>
    <n v="0"/>
    <n v="-3.0825000000000002E-3"/>
    <n v="-3.8004999999999996E-3"/>
    <n v="-3.7950000000000002E-3"/>
    <n v="-2.4359999999999998E-3"/>
    <n v="-6.8599999999999998E-4"/>
  </r>
  <r>
    <s v="6768"/>
    <s v="志強-KY"/>
    <x v="2"/>
    <n v="66.3"/>
    <n v="66"/>
    <n v="66.2"/>
    <n v="65.3"/>
    <n v="64.599999999999994"/>
    <n v="16"/>
    <n v="3"/>
    <n v="0"/>
    <n v="4"/>
    <n v="-24"/>
    <n v="0"/>
    <n v="0"/>
    <n v="0"/>
    <n v="0"/>
    <n v="0"/>
    <n v="1.0607999999999999E-2"/>
    <n v="1.98E-3"/>
    <n v="0"/>
    <n v="2.6119999999999997E-3"/>
    <n v="-1.5503999999999999E-2"/>
  </r>
  <r>
    <s v="6776"/>
    <s v="展碁國際"/>
    <x v="42"/>
    <n v="53.7"/>
    <n v="54.8"/>
    <n v="54.6"/>
    <n v="54.8"/>
    <n v="54.5"/>
    <n v="16"/>
    <n v="28"/>
    <n v="-12"/>
    <n v="13"/>
    <n v="5"/>
    <n v="0"/>
    <n v="0"/>
    <n v="0"/>
    <n v="0"/>
    <n v="0"/>
    <n v="8.5920000000000007E-3"/>
    <n v="1.5343999999999998E-2"/>
    <n v="-6.5520000000000005E-3"/>
    <n v="7.1240000000000001E-3"/>
    <n v="2.725E-3"/>
  </r>
  <r>
    <s v="6781"/>
    <s v="AES-KY"/>
    <x v="12"/>
    <n v="649"/>
    <n v="637"/>
    <n v="629"/>
    <n v="658"/>
    <n v="671"/>
    <n v="40.799999999999997"/>
    <n v="-78.316000000000003"/>
    <n v="-63.249000000000002"/>
    <n v="197"/>
    <n v="89"/>
    <n v="-1"/>
    <n v="0"/>
    <n v="-16.114999999999998"/>
    <n v="0"/>
    <n v="25"/>
    <n v="0.26479199999999997"/>
    <n v="-0.49887292"/>
    <n v="-0.39783620999999997"/>
    <n v="1.29626"/>
    <n v="0.59719"/>
  </r>
  <r>
    <s v="6803"/>
    <s v="崑鼎"/>
    <x v="2"/>
    <n v="314.5"/>
    <n v="313.5"/>
    <n v="312.5"/>
    <n v="312.5"/>
    <n v="311.5"/>
    <n v="-3"/>
    <n v="0"/>
    <n v="-4"/>
    <n v="-2"/>
    <n v="-3"/>
    <n v="0"/>
    <n v="0"/>
    <n v="0"/>
    <n v="0"/>
    <n v="0"/>
    <n v="-9.4350000000000007E-3"/>
    <n v="0"/>
    <n v="-1.2500000000000001E-2"/>
    <n v="-6.2500000000000003E-3"/>
    <n v="-9.3449999999999991E-3"/>
  </r>
  <r>
    <s v="7402"/>
    <s v="邑錡"/>
    <x v="64"/>
    <n v="69"/>
    <n v="70.5"/>
    <n v="69.8"/>
    <n v="68.7"/>
    <n v="66.8"/>
    <n v="32"/>
    <n v="-21"/>
    <n v="-10"/>
    <n v="-22"/>
    <n v="-3"/>
    <n v="0"/>
    <n v="0"/>
    <n v="0"/>
    <n v="0"/>
    <n v="0"/>
    <n v="2.2079999999999999E-2"/>
    <n v="-1.4805E-2"/>
    <n v="-6.9800000000000001E-3"/>
    <n v="-1.5114000000000001E-2"/>
    <n v="-2.0039999999999997E-3"/>
  </r>
  <r>
    <s v="7556"/>
    <s v="意德士"/>
    <x v="46"/>
    <n v="102.5"/>
    <n v="102.5"/>
    <n v="103"/>
    <n v="103.5"/>
    <n v="103"/>
    <n v="0"/>
    <n v="0"/>
    <n v="1"/>
    <n v="0"/>
    <n v="0"/>
    <n v="0"/>
    <n v="0"/>
    <n v="0"/>
    <n v="0"/>
    <n v="0"/>
    <n v="0"/>
    <n v="0"/>
    <n v="1.0300000000000001E-3"/>
    <n v="0"/>
    <n v="0"/>
  </r>
  <r>
    <s v="8011"/>
    <s v="台通"/>
    <x v="38"/>
    <n v="17.850000000000001"/>
    <n v="17.5"/>
    <n v="17.3"/>
    <n v="18.399999999999999"/>
    <n v="17.45"/>
    <n v="-10"/>
    <n v="-211"/>
    <n v="-328"/>
    <n v="-145.31200000000001"/>
    <n v="-416"/>
    <n v="0"/>
    <n v="0"/>
    <n v="0"/>
    <n v="0"/>
    <n v="0"/>
    <n v="-1.7849999999999999E-3"/>
    <n v="-3.6924999999999999E-2"/>
    <n v="-5.6744000000000003E-2"/>
    <n v="-2.6737408000000001E-2"/>
    <n v="-7.2592000000000004E-2"/>
  </r>
  <r>
    <s v="8016"/>
    <s v="矽創"/>
    <x v="47"/>
    <n v="285.5"/>
    <n v="290.5"/>
    <n v="288.5"/>
    <n v="289"/>
    <n v="284.5"/>
    <n v="-107"/>
    <n v="348.75"/>
    <n v="177.97300000000001"/>
    <n v="-12.135"/>
    <n v="-244"/>
    <n v="-1.744"/>
    <n v="11.484999999999999"/>
    <n v="1.897"/>
    <n v="-13.96"/>
    <n v="-7.4820000000000002"/>
    <n v="-0.30548500000000001"/>
    <n v="1.0131187500000001"/>
    <n v="0.51345210500000005"/>
    <n v="-3.5070150000000001E-2"/>
    <n v="-0.69418000000000002"/>
  </r>
  <r>
    <s v="8021"/>
    <s v="尖點"/>
    <x v="19"/>
    <n v="27.15"/>
    <n v="27"/>
    <n v="26.85"/>
    <n v="26.7"/>
    <n v="26.5"/>
    <n v="24"/>
    <n v="-24"/>
    <n v="-42"/>
    <n v="-20"/>
    <n v="-21"/>
    <n v="-3.78"/>
    <n v="0"/>
    <n v="0"/>
    <n v="-2.52"/>
    <n v="0"/>
    <n v="6.5159999999999992E-3"/>
    <n v="-6.4799999999999996E-3"/>
    <n v="-1.1277000000000001E-2"/>
    <n v="-5.3400000000000001E-3"/>
    <n v="-5.5649999999999996E-3"/>
  </r>
  <r>
    <s v="8024"/>
    <s v="佑華"/>
    <x v="47"/>
    <n v="21.8"/>
    <n v="21.75"/>
    <n v="22"/>
    <n v="20.85"/>
    <n v="20.8"/>
    <n v="6"/>
    <n v="-7"/>
    <n v="16"/>
    <n v="-26"/>
    <n v="-6"/>
    <n v="0"/>
    <n v="0"/>
    <n v="0"/>
    <n v="0"/>
    <n v="0"/>
    <n v="1.3080000000000001E-3"/>
    <n v="-1.5225E-3"/>
    <n v="3.5200000000000001E-3"/>
    <n v="-5.4210000000000005E-3"/>
    <n v="-1.2480000000000002E-3"/>
  </r>
  <r>
    <s v="8027"/>
    <s v="鈦昇"/>
    <x v="13"/>
    <n v="65.7"/>
    <n v="64.3"/>
    <n v="64.7"/>
    <n v="63.2"/>
    <n v="65"/>
    <n v="155"/>
    <n v="136"/>
    <n v="92"/>
    <n v="-13"/>
    <n v="28"/>
    <n v="0"/>
    <n v="0"/>
    <n v="0"/>
    <n v="0"/>
    <n v="0"/>
    <n v="0.10183499999999999"/>
    <n v="8.7447999999999998E-2"/>
    <n v="5.9524000000000007E-2"/>
    <n v="-8.2160000000000011E-3"/>
    <n v="1.8200000000000001E-2"/>
  </r>
  <r>
    <s v="8028"/>
    <s v="昇陽半導體"/>
    <x v="30"/>
    <n v="51.7"/>
    <n v="51.2"/>
    <n v="50.6"/>
    <n v="51.1"/>
    <n v="50.1"/>
    <n v="50"/>
    <n v="-75"/>
    <n v="-223.97"/>
    <n v="24.08"/>
    <n v="-146.24"/>
    <n v="0"/>
    <n v="0"/>
    <n v="0"/>
    <n v="0"/>
    <n v="0"/>
    <n v="2.5850000000000001E-2"/>
    <n v="-3.8399999999999997E-2"/>
    <n v="-0.11332882"/>
    <n v="1.2304880000000001E-2"/>
    <n v="-7.326624000000001E-2"/>
  </r>
  <r>
    <s v="8032"/>
    <s v="光菱"/>
    <x v="16"/>
    <n v="28.55"/>
    <n v="28.8"/>
    <n v="28.55"/>
    <n v="28.6"/>
    <n v="28.6"/>
    <n v="2"/>
    <n v="-1"/>
    <n v="1"/>
    <n v="-1"/>
    <n v="0"/>
    <n v="0"/>
    <n v="0"/>
    <n v="0"/>
    <n v="0"/>
    <n v="0"/>
    <n v="5.71E-4"/>
    <n v="-2.8800000000000001E-4"/>
    <n v="2.855E-4"/>
    <n v="-2.8600000000000001E-4"/>
    <n v="0"/>
  </r>
  <r>
    <s v="8033"/>
    <s v="雷虎"/>
    <x v="21"/>
    <n v="57"/>
    <n v="56.1"/>
    <n v="56.2"/>
    <n v="55.2"/>
    <n v="53.7"/>
    <n v="141"/>
    <n v="-87"/>
    <n v="-32"/>
    <n v="-169.048"/>
    <n v="-28"/>
    <n v="0"/>
    <n v="0"/>
    <n v="0"/>
    <n v="0"/>
    <n v="0"/>
    <n v="8.0369999999999997E-2"/>
    <n v="-4.8806999999999996E-2"/>
    <n v="-1.7984E-2"/>
    <n v="-9.3314495999999997E-2"/>
    <n v="-1.5036000000000001E-2"/>
  </r>
  <r>
    <s v="8034"/>
    <s v="榮群"/>
    <x v="33"/>
    <n v="20"/>
    <n v="22"/>
    <n v="24.2"/>
    <n v="24.2"/>
    <n v="24.1"/>
    <n v="-110"/>
    <n v="-9"/>
    <n v="727"/>
    <n v="54"/>
    <n v="281"/>
    <n v="0"/>
    <n v="0"/>
    <n v="0"/>
    <n v="0"/>
    <n v="0"/>
    <n v="-2.1999999999999999E-2"/>
    <n v="-1.98E-3"/>
    <n v="0.17593399999999998"/>
    <n v="1.3068E-2"/>
    <n v="6.7721000000000003E-2"/>
  </r>
  <r>
    <s v="8038"/>
    <s v="長園科"/>
    <x v="8"/>
    <n v="35.35"/>
    <n v="35.6"/>
    <n v="35.299999999999997"/>
    <n v="34.9"/>
    <n v="33.9"/>
    <n v="90"/>
    <n v="12"/>
    <n v="-30"/>
    <n v="-32"/>
    <n v="-22"/>
    <n v="0"/>
    <n v="0"/>
    <n v="0"/>
    <n v="0"/>
    <n v="0"/>
    <n v="3.1815000000000003E-2"/>
    <n v="4.2720000000000006E-3"/>
    <n v="-1.059E-2"/>
    <n v="-1.1167999999999999E-2"/>
    <n v="-7.4579999999999994E-3"/>
  </r>
  <r>
    <s v="8039"/>
    <s v="台虹"/>
    <x v="32"/>
    <n v="42.1"/>
    <n v="41.85"/>
    <n v="42"/>
    <n v="41.75"/>
    <n v="41.65"/>
    <n v="144.97"/>
    <n v="37"/>
    <n v="9.984"/>
    <n v="-28.013999999999999"/>
    <n v="7.9009999999999998"/>
    <n v="0"/>
    <n v="0"/>
    <n v="0"/>
    <n v="0"/>
    <n v="0"/>
    <n v="6.1032370000000002E-2"/>
    <n v="1.54845E-2"/>
    <n v="4.1932799999999998E-3"/>
    <n v="-1.1695845E-2"/>
    <n v="3.2907664999999998E-3"/>
  </r>
  <r>
    <s v="8040"/>
    <s v="九暘"/>
    <x v="47"/>
    <n v="46.75"/>
    <n v="47"/>
    <n v="46.45"/>
    <n v="45.2"/>
    <n v="44.45"/>
    <n v="176"/>
    <n v="-315"/>
    <n v="-98"/>
    <n v="-97"/>
    <n v="-57"/>
    <n v="0"/>
    <n v="0"/>
    <n v="0"/>
    <n v="0"/>
    <n v="0"/>
    <n v="8.2280000000000006E-2"/>
    <n v="-0.14804999999999999"/>
    <n v="-4.5521000000000006E-2"/>
    <n v="-4.3844000000000008E-2"/>
    <n v="-2.5336500000000001E-2"/>
  </r>
  <r>
    <s v="8042"/>
    <s v="金山電"/>
    <x v="35"/>
    <n v="34.75"/>
    <n v="34.799999999999997"/>
    <n v="34.950000000000003"/>
    <n v="34.9"/>
    <n v="34.85"/>
    <n v="1"/>
    <n v="2"/>
    <n v="1"/>
    <n v="0"/>
    <n v="0"/>
    <n v="0"/>
    <n v="0"/>
    <n v="0"/>
    <n v="0"/>
    <n v="0"/>
    <n v="3.4749999999999999E-4"/>
    <n v="6.959999999999999E-4"/>
    <n v="3.4950000000000004E-4"/>
    <n v="0"/>
    <n v="0"/>
  </r>
  <r>
    <s v="8043"/>
    <s v="蜜望實"/>
    <x v="35"/>
    <n v="26.45"/>
    <n v="27.8"/>
    <n v="27.75"/>
    <n v="28.35"/>
    <n v="28.05"/>
    <n v="-5"/>
    <n v="-1"/>
    <n v="-5"/>
    <n v="-22"/>
    <n v="16"/>
    <n v="0"/>
    <n v="0"/>
    <n v="0"/>
    <n v="0"/>
    <n v="0"/>
    <n v="-1.3225000000000001E-3"/>
    <n v="-2.7799999999999998E-4"/>
    <n v="-1.3875000000000001E-3"/>
    <n v="-6.2370000000000004E-3"/>
    <n v="4.4879999999999998E-3"/>
  </r>
  <r>
    <s v="8044"/>
    <s v="網家"/>
    <x v="68"/>
    <n v="47.65"/>
    <n v="47.1"/>
    <n v="47.2"/>
    <n v="46.7"/>
    <n v="45.5"/>
    <n v="267.56900000000002"/>
    <n v="-607"/>
    <n v="170.24600000000001"/>
    <n v="-488"/>
    <n v="-334"/>
    <n v="0"/>
    <n v="0"/>
    <n v="0"/>
    <n v="0"/>
    <n v="0"/>
    <n v="0.12749662850000001"/>
    <n v="-0.28589700000000001"/>
    <n v="8.0356112000000007E-2"/>
    <n v="-0.22789600000000002"/>
    <n v="-0.15196999999999999"/>
  </r>
  <r>
    <s v="8046"/>
    <s v="南電"/>
    <x v="32"/>
    <n v="237"/>
    <n v="232.5"/>
    <n v="231"/>
    <n v="227.5"/>
    <n v="228"/>
    <n v="440"/>
    <n v="-744.61900000000003"/>
    <n v="97.474999999999994"/>
    <n v="-1535.799"/>
    <n v="682.625"/>
    <n v="-207.89599999999999"/>
    <n v="73"/>
    <n v="-89"/>
    <n v="-108.93"/>
    <n v="74"/>
    <n v="1.0427999999999999"/>
    <n v="-1.731239175"/>
    <n v="0.22516724999999999"/>
    <n v="-3.4939427250000001"/>
    <n v="1.5563849999999999"/>
  </r>
  <r>
    <s v="8047"/>
    <s v="星雲"/>
    <x v="45"/>
    <n v="11.5"/>
    <n v="11.5"/>
    <n v="11.4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4"/>
    <n v="83.4"/>
    <n v="82.3"/>
    <n v="81.2"/>
    <n v="80.7"/>
    <n v="163"/>
    <n v="-167"/>
    <n v="-55.15"/>
    <n v="-196.97800000000001"/>
    <n v="15.022"/>
    <n v="0"/>
    <n v="0"/>
    <n v="0"/>
    <n v="0"/>
    <n v="0"/>
    <n v="0.13691999999999999"/>
    <n v="-0.13927800000000001"/>
    <n v="-4.5388449999999997E-2"/>
    <n v="-0.15994613600000002"/>
    <n v="1.2122753999999999E-2"/>
  </r>
  <r>
    <s v="8049"/>
    <s v="晶采"/>
    <x v="65"/>
    <n v="37.200000000000003"/>
    <n v="37.1"/>
    <n v="37.299999999999997"/>
    <n v="37"/>
    <n v="36.799999999999997"/>
    <n v="55"/>
    <n v="54"/>
    <n v="179"/>
    <n v="-20"/>
    <n v="-116"/>
    <n v="0"/>
    <n v="0"/>
    <n v="0"/>
    <n v="0"/>
    <n v="0"/>
    <n v="2.0460000000000002E-2"/>
    <n v="2.0034E-2"/>
    <n v="6.6766999999999993E-2"/>
    <n v="-7.4000000000000003E-3"/>
    <n v="-4.268799999999999E-2"/>
  </r>
  <r>
    <s v="8050"/>
    <s v="廣積"/>
    <x v="50"/>
    <n v="81.7"/>
    <n v="81.2"/>
    <n v="81.8"/>
    <n v="82.7"/>
    <n v="81.7"/>
    <n v="98"/>
    <n v="-185"/>
    <n v="182"/>
    <n v="205"/>
    <n v="-253"/>
    <n v="0"/>
    <n v="0"/>
    <n v="0"/>
    <n v="0"/>
    <n v="0"/>
    <n v="8.0065999999999998E-2"/>
    <n v="-0.15021999999999999"/>
    <n v="0.14887600000000001"/>
    <n v="0.16953499999999999"/>
    <n v="-0.20670100000000002"/>
  </r>
  <r>
    <s v="8054"/>
    <s v="安國"/>
    <x v="47"/>
    <n v="59"/>
    <n v="60"/>
    <n v="59.2"/>
    <n v="57.8"/>
    <n v="60"/>
    <n v="76"/>
    <n v="296.10000000000002"/>
    <n v="430"/>
    <n v="332"/>
    <n v="266"/>
    <n v="0"/>
    <n v="0"/>
    <n v="0"/>
    <n v="0"/>
    <n v="0"/>
    <n v="4.4839999999999998E-2"/>
    <n v="0.17766000000000001"/>
    <n v="0.25456000000000001"/>
    <n v="0.19189599999999998"/>
    <n v="0.15959999999999999"/>
  </r>
  <r>
    <s v="8059"/>
    <s v="凱碩"/>
    <x v="33"/>
    <n v="14.15"/>
    <n v="14.1"/>
    <n v="13.85"/>
    <n v="13.75"/>
    <n v="13.6"/>
    <n v="4"/>
    <n v="-1"/>
    <n v="9"/>
    <n v="-7"/>
    <n v="-5"/>
    <n v="0"/>
    <n v="0"/>
    <n v="0"/>
    <n v="0"/>
    <n v="0"/>
    <n v="5.6599999999999999E-4"/>
    <n v="-1.4099999999999998E-4"/>
    <n v="1.2465E-3"/>
    <n v="-9.6250000000000003E-4"/>
    <n v="-6.8000000000000005E-4"/>
  </r>
  <r>
    <s v="8064"/>
    <s v="東捷"/>
    <x v="46"/>
    <n v="17.55"/>
    <n v="17.8"/>
    <n v="17.75"/>
    <n v="17.45"/>
    <n v="17.45"/>
    <n v="17"/>
    <n v="-36"/>
    <n v="-17"/>
    <n v="39"/>
    <n v="-1"/>
    <n v="0"/>
    <n v="0"/>
    <n v="0"/>
    <n v="0"/>
    <n v="0"/>
    <n v="2.9835E-3"/>
    <n v="-6.4080000000000005E-3"/>
    <n v="-3.0175000000000002E-3"/>
    <n v="6.8054999999999999E-3"/>
    <n v="-1.7449999999999999E-4"/>
  </r>
  <r>
    <s v="8066"/>
    <s v="來思達"/>
    <x v="10"/>
    <n v="29.2"/>
    <n v="29.4"/>
    <n v="29.45"/>
    <n v="29.5"/>
    <n v="29.3"/>
    <n v="0"/>
    <n v="0"/>
    <n v="-1.9319999999999999"/>
    <n v="-1"/>
    <n v="0"/>
    <n v="0"/>
    <n v="0"/>
    <n v="0"/>
    <n v="0"/>
    <n v="0"/>
    <n v="0"/>
    <n v="0"/>
    <n v="-5.6897399999999998E-4"/>
    <n v="-2.9500000000000001E-4"/>
    <n v="0"/>
  </r>
  <r>
    <s v="8067"/>
    <s v="志旭"/>
    <x v="42"/>
    <n v="13.7"/>
    <n v="13.8"/>
    <n v="13.8"/>
    <n v="14"/>
    <n v="13.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549999999999997"/>
    <n v="35.299999999999997"/>
    <n v="34.6"/>
    <n v="33.299999999999997"/>
    <n v="33.299999999999997"/>
    <n v="-11"/>
    <n v="6"/>
    <n v="32"/>
    <n v="160"/>
    <n v="-108"/>
    <n v="0"/>
    <n v="0"/>
    <n v="0"/>
    <n v="0"/>
    <n v="0"/>
    <n v="-4.0204999999999998E-3"/>
    <n v="2.1179999999999997E-3"/>
    <n v="1.1072E-2"/>
    <n v="5.3280000000000001E-2"/>
    <n v="-3.5963999999999996E-2"/>
  </r>
  <r>
    <s v="8069"/>
    <s v="元太"/>
    <x v="53"/>
    <n v="173"/>
    <n v="168.5"/>
    <n v="171"/>
    <n v="172.5"/>
    <n v="173.5"/>
    <n v="-1376.972"/>
    <n v="-2394.3829999999998"/>
    <n v="1166.105"/>
    <n v="1268.1010000000001"/>
    <n v="12.72"/>
    <n v="98"/>
    <n v="-322"/>
    <n v="-386"/>
    <n v="-58"/>
    <n v="60"/>
    <n v="-2.3821615599999997"/>
    <n v="-4.0345353549999992"/>
    <n v="1.9940395500000001"/>
    <n v="2.1874742250000003"/>
    <n v="2.2069200000000001E-2"/>
  </r>
  <r>
    <s v="8070"/>
    <s v="長華*"/>
    <x v="46"/>
    <n v="31"/>
    <n v="31.1"/>
    <n v="32.65"/>
    <n v="32.25"/>
    <n v="32.200000000000003"/>
    <n v="32.54"/>
    <n v="-64"/>
    <n v="829"/>
    <n v="-512"/>
    <n v="-76"/>
    <n v="0"/>
    <n v="0"/>
    <n v="0"/>
    <n v="0"/>
    <n v="0"/>
    <n v="1.00874E-2"/>
    <n v="-1.9904000000000002E-2"/>
    <n v="0.27066849999999998"/>
    <n v="-0.16511999999999999"/>
    <n v="-2.4472000000000004E-2"/>
  </r>
  <r>
    <s v="8071"/>
    <s v="能率網通"/>
    <x v="23"/>
    <n v="14.25"/>
    <n v="14.25"/>
    <n v="14.15"/>
    <n v="14.15"/>
    <n v="14"/>
    <n v="4"/>
    <n v="0"/>
    <n v="-1"/>
    <n v="-4"/>
    <n v="-9"/>
    <n v="0"/>
    <n v="0"/>
    <n v="0"/>
    <n v="0"/>
    <n v="0"/>
    <n v="5.6999999999999998E-4"/>
    <n v="0"/>
    <n v="-1.415E-4"/>
    <n v="-5.6599999999999999E-4"/>
    <n v="-1.2600000000000001E-3"/>
  </r>
  <r>
    <s v="8072"/>
    <s v="陞泰"/>
    <x v="49"/>
    <n v="26.35"/>
    <n v="26.8"/>
    <n v="27.1"/>
    <n v="26.95"/>
    <n v="26.85"/>
    <n v="0"/>
    <n v="9"/>
    <n v="-3"/>
    <n v="5"/>
    <n v="2"/>
    <n v="0"/>
    <n v="0"/>
    <n v="0"/>
    <n v="0"/>
    <n v="0"/>
    <n v="0"/>
    <n v="2.4120000000000001E-3"/>
    <n v="-8.1300000000000014E-4"/>
    <n v="1.3475E-3"/>
    <n v="5.3700000000000004E-4"/>
  </r>
  <r>
    <s v="8074"/>
    <s v="鉅橡"/>
    <x v="19"/>
    <n v="18.850000000000001"/>
    <n v="19.05"/>
    <n v="19.05"/>
    <n v="19"/>
    <n v="18.95"/>
    <n v="0"/>
    <n v="-1"/>
    <n v="0"/>
    <n v="0"/>
    <n v="0"/>
    <n v="0"/>
    <n v="0"/>
    <n v="0"/>
    <n v="0"/>
    <n v="0"/>
    <n v="0"/>
    <n v="-1.905E-4"/>
    <n v="0"/>
    <n v="0"/>
    <n v="0"/>
  </r>
  <r>
    <s v="8076"/>
    <s v="伍豐"/>
    <x v="58"/>
    <n v="33.15"/>
    <n v="33.049999999999997"/>
    <n v="33.049999999999997"/>
    <n v="32.549999999999997"/>
    <n v="32.299999999999997"/>
    <n v="200"/>
    <n v="43"/>
    <n v="215"/>
    <n v="-65.206000000000003"/>
    <n v="-123"/>
    <n v="0"/>
    <n v="0"/>
    <n v="0"/>
    <n v="0"/>
    <n v="0"/>
    <n v="6.6299999999999998E-2"/>
    <n v="1.4211499999999998E-2"/>
    <n v="7.1057499999999996E-2"/>
    <n v="-2.1224553E-2"/>
    <n v="-3.9728999999999993E-2"/>
  </r>
  <r>
    <s v="8077"/>
    <s v="洛碁"/>
    <x v="4"/>
    <n v="39.5"/>
    <n v="39.700000000000003"/>
    <n v="39.5"/>
    <n v="39.5"/>
    <n v="40.8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3.5"/>
    <n v="256.5"/>
    <n v="262.5"/>
    <n v="263"/>
    <n v="256"/>
    <n v="44"/>
    <n v="-20"/>
    <n v="122.746"/>
    <n v="-3.12"/>
    <n v="-256"/>
    <n v="-2"/>
    <n v="0"/>
    <n v="-3"/>
    <n v="-2"/>
    <n v="-2"/>
    <n v="0.11154"/>
    <n v="-5.1299999999999998E-2"/>
    <n v="0.32220824999999997"/>
    <n v="-8.2056000000000004E-3"/>
    <n v="-0.65536000000000005"/>
  </r>
  <r>
    <s v="8083"/>
    <s v="瑞穎"/>
    <x v="18"/>
    <n v="144.5"/>
    <n v="146.5"/>
    <n v="146.5"/>
    <n v="146"/>
    <n v="146"/>
    <n v="-6"/>
    <n v="38"/>
    <n v="-1"/>
    <n v="0"/>
    <n v="-4"/>
    <n v="0"/>
    <n v="0"/>
    <n v="0"/>
    <n v="0"/>
    <n v="0"/>
    <n v="-8.6700000000000006E-3"/>
    <n v="5.5669999999999997E-2"/>
    <n v="-1.4649999999999999E-3"/>
    <n v="0"/>
    <n v="-5.8399999999999997E-3"/>
  </r>
  <r>
    <s v="8084"/>
    <s v="巨虹"/>
    <x v="16"/>
    <n v="82.2"/>
    <n v="86.2"/>
    <n v="91.6"/>
    <n v="91.9"/>
    <n v="89.2"/>
    <n v="68"/>
    <n v="6"/>
    <n v="16"/>
    <n v="-24"/>
    <n v="0"/>
    <n v="0"/>
    <n v="0"/>
    <n v="0"/>
    <n v="0"/>
    <n v="0"/>
    <n v="5.5896000000000001E-2"/>
    <n v="5.1720000000000004E-3"/>
    <n v="1.4655999999999999E-2"/>
    <n v="-2.2056000000000003E-2"/>
    <n v="0"/>
  </r>
  <r>
    <s v="8085"/>
    <s v="福華"/>
    <x v="66"/>
    <n v="38.6"/>
    <n v="38.15"/>
    <n v="39.5"/>
    <n v="40.799999999999997"/>
    <n v="40.700000000000003"/>
    <n v="-69"/>
    <n v="-281"/>
    <n v="396"/>
    <n v="71"/>
    <n v="14"/>
    <n v="0"/>
    <n v="0"/>
    <n v="0"/>
    <n v="0"/>
    <n v="0"/>
    <n v="-2.6634000000000001E-2"/>
    <n v="-0.10720149999999999"/>
    <n v="0.15642"/>
    <n v="2.8967999999999997E-2"/>
    <n v="5.6980000000000008E-3"/>
  </r>
  <r>
    <s v="8086"/>
    <s v="宏捷科"/>
    <x v="30"/>
    <n v="116.5"/>
    <n v="120"/>
    <n v="123"/>
    <n v="129.5"/>
    <n v="132"/>
    <n v="625"/>
    <n v="1409"/>
    <n v="1344.71"/>
    <n v="1067"/>
    <n v="3435.268"/>
    <n v="938"/>
    <n v="950"/>
    <n v="299"/>
    <n v="857"/>
    <n v="25"/>
    <n v="0.72812500000000002"/>
    <n v="1.6908000000000001"/>
    <n v="1.6539933000000002"/>
    <n v="1.3817649999999999"/>
    <n v="4.5345537599999997"/>
  </r>
  <r>
    <s v="8087"/>
    <s v="華鎂鑫"/>
    <x v="23"/>
    <n v="50"/>
    <n v="49.9"/>
    <n v="50.1"/>
    <n v="51"/>
    <n v="49.8"/>
    <n v="-1"/>
    <n v="0"/>
    <n v="-2"/>
    <n v="-48"/>
    <n v="-5"/>
    <n v="0"/>
    <n v="0"/>
    <n v="0"/>
    <n v="0"/>
    <n v="0"/>
    <n v="-5.0000000000000001E-4"/>
    <n v="0"/>
    <n v="-1.0020000000000001E-3"/>
    <n v="-2.4479999999999998E-2"/>
    <n v="-2.49E-3"/>
  </r>
  <r>
    <s v="8088"/>
    <s v="品安"/>
    <x v="41"/>
    <n v="38.9"/>
    <n v="39.200000000000003"/>
    <n v="38.950000000000003"/>
    <n v="38.9"/>
    <n v="38.65"/>
    <n v="-1092"/>
    <n v="105"/>
    <n v="-1040"/>
    <n v="-42"/>
    <n v="-134"/>
    <n v="0"/>
    <n v="0"/>
    <n v="0"/>
    <n v="0"/>
    <n v="0"/>
    <n v="-0.42478799999999994"/>
    <n v="4.1160000000000002E-2"/>
    <n v="-0.40508"/>
    <n v="-1.6337999999999998E-2"/>
    <n v="-5.1790999999999997E-2"/>
  </r>
  <r>
    <s v="8089"/>
    <s v="康全電訊"/>
    <x v="38"/>
    <n v="20.75"/>
    <n v="20.7"/>
    <n v="20.350000000000001"/>
    <n v="21.15"/>
    <n v="22.65"/>
    <n v="-40"/>
    <n v="-17"/>
    <n v="-14"/>
    <n v="-52"/>
    <n v="-237"/>
    <n v="0"/>
    <n v="0"/>
    <n v="0"/>
    <n v="0"/>
    <n v="0"/>
    <n v="-8.3000000000000001E-3"/>
    <n v="-3.5189999999999996E-3"/>
    <n v="-2.8490000000000004E-3"/>
    <n v="-1.0997999999999999E-2"/>
    <n v="-5.3680499999999992E-2"/>
  </r>
  <r>
    <s v="8091"/>
    <s v="翔名"/>
    <x v="46"/>
    <n v="88"/>
    <n v="87.7"/>
    <n v="87.6"/>
    <n v="87"/>
    <n v="87.1"/>
    <n v="49"/>
    <n v="4"/>
    <n v="5"/>
    <n v="-5"/>
    <n v="-10"/>
    <n v="0"/>
    <n v="0"/>
    <n v="0"/>
    <n v="0"/>
    <n v="0"/>
    <n v="4.3119999999999999E-2"/>
    <n v="3.5080000000000003E-3"/>
    <n v="4.3800000000000002E-3"/>
    <n v="-4.3499999999999997E-3"/>
    <n v="-8.7100000000000007E-3"/>
  </r>
  <r>
    <s v="8092"/>
    <s v="建暐"/>
    <x v="46"/>
    <n v="11.65"/>
    <n v="11.65"/>
    <n v="11.6"/>
    <n v="11.4"/>
    <n v="11.1"/>
    <n v="0"/>
    <n v="0"/>
    <n v="-3"/>
    <n v="0"/>
    <n v="0"/>
    <n v="0"/>
    <n v="0"/>
    <n v="0"/>
    <n v="0"/>
    <n v="0"/>
    <n v="0"/>
    <n v="0"/>
    <n v="-3.4799999999999995E-4"/>
    <n v="0"/>
    <n v="0"/>
  </r>
  <r>
    <s v="8093"/>
    <s v="保銳"/>
    <x v="57"/>
    <n v="17.350000000000001"/>
    <n v="17.3"/>
    <n v="19"/>
    <n v="18"/>
    <n v="17.649999999999999"/>
    <n v="28"/>
    <n v="18"/>
    <n v="283"/>
    <n v="-45"/>
    <n v="-20"/>
    <n v="0"/>
    <n v="0"/>
    <n v="0"/>
    <n v="0"/>
    <n v="0"/>
    <n v="4.8580000000000003E-3"/>
    <n v="3.1140000000000004E-3"/>
    <n v="5.3769999999999998E-2"/>
    <n v="-8.0999999999999996E-3"/>
    <n v="-3.5300000000000002E-3"/>
  </r>
  <r>
    <s v="8096"/>
    <s v="擎亞"/>
    <x v="47"/>
    <n v="11.2"/>
    <n v="11.2"/>
    <n v="10.95"/>
    <n v="10.85"/>
    <n v="10.85"/>
    <n v="-5"/>
    <n v="-22"/>
    <n v="-2"/>
    <n v="-28"/>
    <n v="0"/>
    <n v="0"/>
    <n v="0"/>
    <n v="0"/>
    <n v="0"/>
    <n v="0"/>
    <n v="-5.5999999999999995E-4"/>
    <n v="-2.4639999999999996E-3"/>
    <n v="-2.1899999999999998E-4"/>
    <n v="-3.0379999999999999E-3"/>
    <n v="0"/>
  </r>
  <r>
    <s v="8097"/>
    <s v="常珵"/>
    <x v="17"/>
    <n v="45.4"/>
    <n v="45.1"/>
    <n v="46.25"/>
    <n v="46.2"/>
    <n v="46.6"/>
    <n v="13"/>
    <n v="31"/>
    <n v="80"/>
    <n v="-14"/>
    <n v="41"/>
    <n v="0"/>
    <n v="0"/>
    <n v="0"/>
    <n v="0"/>
    <n v="0"/>
    <n v="5.9019999999999993E-3"/>
    <n v="1.3981000000000002E-2"/>
    <n v="3.6999999999999998E-2"/>
    <n v="-6.4680000000000007E-3"/>
    <n v="1.9106000000000001E-2"/>
  </r>
  <r>
    <s v="8099"/>
    <s v="大世科"/>
    <x v="56"/>
    <n v="50.8"/>
    <n v="51.4"/>
    <n v="50"/>
    <n v="50"/>
    <n v="50"/>
    <n v="19"/>
    <n v="0"/>
    <n v="4"/>
    <n v="-1"/>
    <n v="3"/>
    <n v="0"/>
    <n v="0"/>
    <n v="0"/>
    <n v="0"/>
    <n v="0"/>
    <n v="9.6519999999999991E-3"/>
    <n v="0"/>
    <n v="2E-3"/>
    <n v="-5.0000000000000001E-4"/>
    <n v="1.5E-3"/>
  </r>
  <r>
    <s v="8101"/>
    <s v="華冠"/>
    <x v="59"/>
    <n v="4.34"/>
    <n v="4.2"/>
    <n v="4.4000000000000004"/>
    <n v="4.3499999999999996"/>
    <n v="4.2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99999999999997"/>
    <n v="37.1"/>
    <n v="37.65"/>
    <n v="39"/>
    <n v="38.200000000000003"/>
    <n v="6"/>
    <n v="-29"/>
    <n v="-13"/>
    <n v="-138"/>
    <n v="-9"/>
    <n v="0"/>
    <n v="0"/>
    <n v="0"/>
    <n v="0"/>
    <n v="0"/>
    <n v="2.2679999999999996E-3"/>
    <n v="-1.0759000000000001E-2"/>
    <n v="-4.8944999999999995E-3"/>
    <n v="-5.382E-2"/>
    <n v="-3.4380000000000001E-3"/>
  </r>
  <r>
    <s v="8104"/>
    <s v="錸寶"/>
    <x v="53"/>
    <n v="34.15"/>
    <n v="34.1"/>
    <n v="34.200000000000003"/>
    <n v="33.950000000000003"/>
    <n v="33.950000000000003"/>
    <n v="16"/>
    <n v="16"/>
    <n v="15"/>
    <n v="2"/>
    <n v="-1"/>
    <n v="0"/>
    <n v="0"/>
    <n v="0"/>
    <n v="0"/>
    <n v="0"/>
    <n v="5.4640000000000001E-3"/>
    <n v="5.4559999999999999E-3"/>
    <n v="5.13E-3"/>
    <n v="6.7900000000000002E-4"/>
    <n v="-3.3950000000000001E-4"/>
  </r>
  <r>
    <s v="8105"/>
    <s v="凌巨"/>
    <x v="65"/>
    <n v="12.6"/>
    <n v="12.45"/>
    <n v="12.4"/>
    <n v="12.55"/>
    <n v="12.65"/>
    <n v="-26"/>
    <n v="-32"/>
    <n v="-86"/>
    <n v="-281"/>
    <n v="-203"/>
    <n v="0"/>
    <n v="0"/>
    <n v="0"/>
    <n v="0"/>
    <n v="0"/>
    <n v="-3.2759999999999998E-3"/>
    <n v="-3.9839999999999997E-3"/>
    <n v="-1.0664000000000002E-2"/>
    <n v="-3.5265500000000005E-2"/>
    <n v="-2.5679500000000004E-2"/>
  </r>
  <r>
    <s v="8107"/>
    <s v="大億金茂"/>
    <x v="7"/>
    <n v="16.399999999999999"/>
    <n v="16.05"/>
    <n v="16.100000000000001"/>
    <n v="16"/>
    <n v="15.9"/>
    <n v="-2"/>
    <n v="2"/>
    <n v="-3"/>
    <n v="-3"/>
    <n v="-3"/>
    <n v="0"/>
    <n v="0"/>
    <n v="0"/>
    <n v="0"/>
    <n v="0"/>
    <n v="-3.2799999999999995E-4"/>
    <n v="3.21E-4"/>
    <n v="-4.8300000000000003E-4"/>
    <n v="-4.8000000000000001E-4"/>
    <n v="-4.7700000000000005E-4"/>
  </r>
  <r>
    <s v="8109"/>
    <s v="博大"/>
    <x v="12"/>
    <n v="96.2"/>
    <n v="96.6"/>
    <n v="97.4"/>
    <n v="97.2"/>
    <n v="96.5"/>
    <n v="141"/>
    <n v="16"/>
    <n v="28"/>
    <n v="0"/>
    <n v="-2"/>
    <n v="0"/>
    <n v="0"/>
    <n v="0"/>
    <n v="0"/>
    <n v="0"/>
    <n v="0.13564200000000001"/>
    <n v="1.5455999999999999E-2"/>
    <n v="2.7272000000000001E-2"/>
    <n v="0"/>
    <n v="-1.9300000000000001E-3"/>
  </r>
  <r>
    <s v="8110"/>
    <s v="華東"/>
    <x v="36"/>
    <n v="15.2"/>
    <n v="15.1"/>
    <n v="15.1"/>
    <n v="14.95"/>
    <n v="14.9"/>
    <n v="-4426"/>
    <n v="-4392"/>
    <n v="-2580"/>
    <n v="-373"/>
    <n v="546"/>
    <n v="0"/>
    <n v="0"/>
    <n v="0"/>
    <n v="0"/>
    <n v="0"/>
    <n v="-0.67275200000000002"/>
    <n v="-0.663192"/>
    <n v="-0.38957999999999998"/>
    <n v="-5.5763499999999994E-2"/>
    <n v="8.135400000000001E-2"/>
  </r>
  <r>
    <s v="8111"/>
    <s v="立碁"/>
    <x v="29"/>
    <n v="17.05"/>
    <n v="17.2"/>
    <n v="18.899999999999999"/>
    <n v="19"/>
    <n v="18.5"/>
    <n v="-11"/>
    <n v="-21"/>
    <n v="-3"/>
    <n v="-370"/>
    <n v="-22"/>
    <n v="0"/>
    <n v="0"/>
    <n v="0"/>
    <n v="0"/>
    <n v="0"/>
    <n v="-1.8755000000000002E-3"/>
    <n v="-3.6119999999999998E-3"/>
    <n v="-5.669999999999999E-4"/>
    <n v="-7.0300000000000001E-2"/>
    <n v="-4.0699999999999998E-3"/>
  </r>
  <r>
    <s v="8112"/>
    <s v="至上"/>
    <x v="16"/>
    <n v="55.2"/>
    <n v="54.3"/>
    <n v="54.9"/>
    <n v="54.1"/>
    <n v="53.6"/>
    <n v="-555.29899999999998"/>
    <n v="-961"/>
    <n v="1125.6790000000001"/>
    <n v="-1869.5840000000001"/>
    <n v="-350"/>
    <n v="75"/>
    <n v="69"/>
    <n v="25"/>
    <n v="157"/>
    <n v="-145"/>
    <n v="-0.30652504799999997"/>
    <n v="-0.52182299999999993"/>
    <n v="0.61799777100000008"/>
    <n v="-1.0114449440000002"/>
    <n v="-0.18759999999999999"/>
  </r>
  <r>
    <s v="8114"/>
    <s v="振樺電"/>
    <x v="58"/>
    <n v="106"/>
    <n v="107.5"/>
    <n v="106.5"/>
    <n v="107"/>
    <n v="108.5"/>
    <n v="86"/>
    <n v="93"/>
    <n v="22"/>
    <n v="45"/>
    <n v="129"/>
    <n v="0"/>
    <n v="0"/>
    <n v="0"/>
    <n v="0"/>
    <n v="0"/>
    <n v="9.1160000000000005E-2"/>
    <n v="9.9974999999999994E-2"/>
    <n v="2.3429999999999999E-2"/>
    <n v="4.8149999999999998E-2"/>
    <n v="0.13996500000000001"/>
  </r>
  <r>
    <s v="8121"/>
    <s v="越峰"/>
    <x v="35"/>
    <n v="23.45"/>
    <n v="23.05"/>
    <n v="22.9"/>
    <n v="22.6"/>
    <n v="22.4"/>
    <n v="-21"/>
    <n v="-48"/>
    <n v="-70"/>
    <n v="-83"/>
    <n v="2"/>
    <n v="0"/>
    <n v="0"/>
    <n v="0"/>
    <n v="0"/>
    <n v="0"/>
    <n v="-4.9245000000000001E-3"/>
    <n v="-1.1064000000000001E-2"/>
    <n v="-1.6029999999999999E-2"/>
    <n v="-1.8758E-2"/>
    <n v="4.4799999999999999E-4"/>
  </r>
  <r>
    <s v="8131"/>
    <s v="福懋科"/>
    <x v="36"/>
    <n v="39.1"/>
    <n v="39.1"/>
    <n v="39.1"/>
    <n v="39.4"/>
    <n v="39.1"/>
    <n v="13"/>
    <n v="-13"/>
    <n v="-18"/>
    <n v="24"/>
    <n v="-34"/>
    <n v="30.204000000000001"/>
    <n v="33"/>
    <n v="90"/>
    <n v="56.802999999999997"/>
    <n v="39"/>
    <n v="5.0829999999999998E-3"/>
    <n v="-5.0829999999999998E-3"/>
    <n v="-7.0380000000000009E-3"/>
    <n v="9.4559999999999991E-3"/>
    <n v="-1.3294E-2"/>
  </r>
  <r>
    <s v="8147"/>
    <s v="正淩"/>
    <x v="17"/>
    <n v="73.900000000000006"/>
    <n v="72.5"/>
    <n v="72"/>
    <n v="71.5"/>
    <n v="70.5"/>
    <n v="31"/>
    <n v="-35"/>
    <n v="29"/>
    <n v="-18"/>
    <n v="-21"/>
    <n v="0"/>
    <n v="0"/>
    <n v="0"/>
    <n v="0"/>
    <n v="0"/>
    <n v="2.2909000000000002E-2"/>
    <n v="-2.5375000000000002E-2"/>
    <n v="2.0879999999999999E-2"/>
    <n v="-1.2869999999999999E-2"/>
    <n v="-1.4805E-2"/>
  </r>
  <r>
    <s v="8150"/>
    <s v="南茂"/>
    <x v="36"/>
    <n v="37.799999999999997"/>
    <n v="37.35"/>
    <n v="37.35"/>
    <n v="37.4"/>
    <n v="37.75"/>
    <n v="-2581"/>
    <n v="-2386.8919999999998"/>
    <n v="-1896.03"/>
    <n v="-548.34"/>
    <n v="-731"/>
    <n v="-225.21600000000001"/>
    <n v="-40.965000000000003"/>
    <n v="-17.792000000000002"/>
    <n v="-38.061999999999998"/>
    <n v="1.3069999999999999"/>
    <n v="-0.97561799999999987"/>
    <n v="-0.89150416199999993"/>
    <n v="-0.70816720499999997"/>
    <n v="-0.20507916000000001"/>
    <n v="-0.27595249999999999"/>
  </r>
  <r>
    <s v="8155"/>
    <s v="博智"/>
    <x v="32"/>
    <n v="131.5"/>
    <n v="133"/>
    <n v="133"/>
    <n v="136.5"/>
    <n v="134"/>
    <n v="-105"/>
    <n v="-87"/>
    <n v="-8"/>
    <n v="-83"/>
    <n v="-181"/>
    <n v="128"/>
    <n v="65"/>
    <n v="0"/>
    <n v="0"/>
    <n v="215"/>
    <n v="-0.138075"/>
    <n v="-0.11570999999999999"/>
    <n v="-1.064E-2"/>
    <n v="-0.11329500000000001"/>
    <n v="-0.24254000000000001"/>
  </r>
  <r>
    <s v="8163"/>
    <s v="達方"/>
    <x v="18"/>
    <n v="49.7"/>
    <n v="49.85"/>
    <n v="50"/>
    <n v="50.9"/>
    <n v="51.4"/>
    <n v="1975"/>
    <n v="845.85900000000004"/>
    <n v="257.95100000000002"/>
    <n v="1537"/>
    <n v="816"/>
    <n v="-10.521000000000001"/>
    <n v="-34.328000000000003"/>
    <n v="-6.8650000000000002"/>
    <n v="-33.088000000000001"/>
    <n v="3.9"/>
    <n v="0.98157499999999998"/>
    <n v="0.42166071150000001"/>
    <n v="0.12897550000000002"/>
    <n v="0.78233300000000006"/>
    <n v="0.41942400000000002"/>
  </r>
  <r>
    <s v="8171"/>
    <s v="天宇"/>
    <x v="8"/>
    <n v="41.3"/>
    <n v="41.45"/>
    <n v="41.5"/>
    <n v="41.6"/>
    <n v="40.799999999999997"/>
    <n v="164"/>
    <n v="14"/>
    <n v="9"/>
    <n v="39"/>
    <n v="-123"/>
    <n v="0"/>
    <n v="0"/>
    <n v="0"/>
    <n v="0"/>
    <n v="0"/>
    <n v="6.7732000000000001E-2"/>
    <n v="5.8030000000000009E-3"/>
    <n v="3.735E-3"/>
    <n v="1.6224000000000002E-2"/>
    <n v="-5.0183999999999999E-2"/>
  </r>
  <r>
    <s v="8176"/>
    <s v="智捷"/>
    <x v="38"/>
    <n v="16.5"/>
    <n v="15.85"/>
    <n v="15.9"/>
    <n v="14.55"/>
    <n v="14.1"/>
    <n v="490.62900000000002"/>
    <n v="-154"/>
    <n v="-36"/>
    <n v="75"/>
    <n v="25.15"/>
    <n v="0"/>
    <n v="0"/>
    <n v="0"/>
    <n v="0"/>
    <n v="0"/>
    <n v="8.0953785E-2"/>
    <n v="-2.4409E-2"/>
    <n v="-5.7239999999999999E-3"/>
    <n v="1.09125E-2"/>
    <n v="3.5461499999999996E-3"/>
  </r>
  <r>
    <s v="8182"/>
    <s v="加高"/>
    <x v="35"/>
    <n v="31.2"/>
    <n v="31.45"/>
    <n v="31.55"/>
    <n v="31.4"/>
    <n v="31.35"/>
    <n v="-2"/>
    <n v="4"/>
    <n v="0"/>
    <n v="0"/>
    <n v="-8"/>
    <n v="0"/>
    <n v="0"/>
    <n v="0"/>
    <n v="0"/>
    <n v="0"/>
    <n v="-6.2399999999999999E-4"/>
    <n v="1.258E-3"/>
    <n v="0"/>
    <n v="0"/>
    <n v="-2.5080000000000002E-3"/>
  </r>
  <r>
    <s v="8183"/>
    <s v="精星"/>
    <x v="18"/>
    <n v="53.8"/>
    <n v="53.1"/>
    <n v="53.1"/>
    <n v="52.5"/>
    <n v="51.8"/>
    <n v="-35.799999999999997"/>
    <n v="51"/>
    <n v="112"/>
    <n v="-32"/>
    <n v="-126"/>
    <n v="0"/>
    <n v="0"/>
    <n v="0"/>
    <n v="0"/>
    <n v="0"/>
    <n v="-1.9260399999999997E-2"/>
    <n v="2.7080999999999997E-2"/>
    <n v="5.9471999999999997E-2"/>
    <n v="-1.6799999999999999E-2"/>
    <n v="-6.5267999999999993E-2"/>
  </r>
  <r>
    <s v="8201"/>
    <s v="無敵"/>
    <x v="21"/>
    <n v="15"/>
    <n v="15.05"/>
    <n v="15.5"/>
    <n v="15.2"/>
    <n v="15.05"/>
    <n v="15"/>
    <n v="21"/>
    <n v="6"/>
    <n v="-37"/>
    <n v="-38.118000000000002"/>
    <n v="0"/>
    <n v="0"/>
    <n v="0"/>
    <n v="0"/>
    <n v="0"/>
    <n v="2.2499999999999998E-3"/>
    <n v="3.1605000000000001E-3"/>
    <n v="9.3000000000000005E-4"/>
    <n v="-5.6239999999999997E-3"/>
    <n v="-5.736759000000001E-3"/>
  </r>
  <r>
    <s v="8210"/>
    <s v="勤誠"/>
    <x v="43"/>
    <n v="220"/>
    <n v="219.5"/>
    <n v="225"/>
    <n v="223.5"/>
    <n v="230"/>
    <n v="961"/>
    <n v="1"/>
    <n v="-25"/>
    <n v="862.79600000000005"/>
    <n v="760.8"/>
    <n v="464"/>
    <n v="22"/>
    <n v="117"/>
    <n v="96"/>
    <n v="-87"/>
    <n v="2.1141999999999999"/>
    <n v="2.1949999999999999E-3"/>
    <n v="-5.6250000000000001E-2"/>
    <n v="1.9283490600000002"/>
    <n v="1.7498400000000001"/>
  </r>
  <r>
    <s v="8213"/>
    <s v="志超"/>
    <x v="32"/>
    <n v="43.55"/>
    <n v="43.3"/>
    <n v="43.2"/>
    <n v="43.15"/>
    <n v="42.9"/>
    <n v="61.984999999999999"/>
    <n v="-14"/>
    <n v="-59"/>
    <n v="-44.55"/>
    <n v="-6"/>
    <n v="0"/>
    <n v="0"/>
    <n v="0"/>
    <n v="0"/>
    <n v="0"/>
    <n v="2.6994467499999997E-2"/>
    <n v="-6.0619999999999997E-3"/>
    <n v="-2.5488E-2"/>
    <n v="-1.9223324999999996E-2"/>
    <n v="-2.5739999999999999E-3"/>
  </r>
  <r>
    <s v="8215"/>
    <s v="明基材"/>
    <x v="66"/>
    <n v="35.200000000000003"/>
    <n v="34.65"/>
    <n v="34.6"/>
    <n v="34.35"/>
    <n v="34.15"/>
    <n v="401"/>
    <n v="-520"/>
    <n v="-132"/>
    <n v="-162"/>
    <n v="-71"/>
    <n v="0"/>
    <n v="0"/>
    <n v="0"/>
    <n v="0"/>
    <n v="0"/>
    <n v="0.141152"/>
    <n v="-0.18018000000000001"/>
    <n v="-4.5671999999999997E-2"/>
    <n v="-5.5646999999999995E-2"/>
    <n v="-2.4246500000000001E-2"/>
  </r>
  <r>
    <s v="8222"/>
    <s v="寶一"/>
    <x v="2"/>
    <n v="44.75"/>
    <n v="43.85"/>
    <n v="44.1"/>
    <n v="43.1"/>
    <n v="42"/>
    <n v="201"/>
    <n v="-288"/>
    <n v="68"/>
    <n v="-135"/>
    <n v="-93"/>
    <n v="0"/>
    <n v="0"/>
    <n v="0"/>
    <n v="0"/>
    <n v="0"/>
    <n v="8.99475E-2"/>
    <n v="-0.12628800000000001"/>
    <n v="2.9988000000000001E-2"/>
    <n v="-5.8185000000000001E-2"/>
    <n v="-3.9059999999999997E-2"/>
  </r>
  <r>
    <s v="8234"/>
    <s v="新漢"/>
    <x v="50"/>
    <n v="42.25"/>
    <n v="42.75"/>
    <n v="40.799999999999997"/>
    <n v="40.200000000000003"/>
    <n v="40.1"/>
    <n v="-13"/>
    <n v="104"/>
    <n v="-59"/>
    <n v="-77"/>
    <n v="48"/>
    <n v="0"/>
    <n v="0"/>
    <n v="0"/>
    <n v="0"/>
    <n v="0"/>
    <n v="-5.4925E-3"/>
    <n v="4.446E-2"/>
    <n v="-2.4072E-2"/>
    <n v="-3.0954000000000002E-2"/>
    <n v="1.9248000000000001E-2"/>
  </r>
  <r>
    <s v="8240"/>
    <s v="華宏"/>
    <x v="66"/>
    <n v="40"/>
    <n v="39.450000000000003"/>
    <n v="36.65"/>
    <n v="36.1"/>
    <n v="35.85"/>
    <n v="95"/>
    <n v="60"/>
    <n v="-205"/>
    <n v="-53"/>
    <n v="-22"/>
    <n v="0"/>
    <n v="0"/>
    <n v="0"/>
    <n v="0"/>
    <n v="0"/>
    <n v="3.7999999999999999E-2"/>
    <n v="2.367E-2"/>
    <n v="-7.5132500000000005E-2"/>
    <n v="-1.9133000000000001E-2"/>
    <n v="-7.8869999999999999E-3"/>
  </r>
  <r>
    <s v="8249"/>
    <s v="菱光"/>
    <x v="48"/>
    <n v="29.5"/>
    <n v="29.25"/>
    <n v="29.65"/>
    <n v="29.45"/>
    <n v="29.3"/>
    <n v="-1"/>
    <n v="-7"/>
    <n v="2"/>
    <n v="-4"/>
    <n v="-6"/>
    <n v="0"/>
    <n v="0"/>
    <n v="0"/>
    <n v="0"/>
    <n v="0"/>
    <n v="-2.9500000000000001E-4"/>
    <n v="-2.0474999999999998E-3"/>
    <n v="5.9299999999999999E-4"/>
    <n v="-1.178E-3"/>
    <n v="-1.758E-3"/>
  </r>
  <r>
    <s v="8255"/>
    <s v="朋程"/>
    <x v="7"/>
    <n v="169"/>
    <n v="168.5"/>
    <n v="168.5"/>
    <n v="167.5"/>
    <n v="166.5"/>
    <n v="143.75399999999999"/>
    <n v="5"/>
    <n v="140"/>
    <n v="30.815000000000001"/>
    <n v="-34"/>
    <n v="0"/>
    <n v="0"/>
    <n v="0"/>
    <n v="0"/>
    <n v="0"/>
    <n v="0.24294426"/>
    <n v="8.4250000000000002E-3"/>
    <n v="0.2359"/>
    <n v="5.1615124999999998E-2"/>
    <n v="-5.6610000000000001E-2"/>
  </r>
  <r>
    <s v="8261"/>
    <s v="富鼎"/>
    <x v="47"/>
    <n v="86.7"/>
    <n v="86.4"/>
    <n v="87.4"/>
    <n v="86.5"/>
    <n v="85"/>
    <n v="-163"/>
    <n v="204"/>
    <n v="83"/>
    <n v="-184"/>
    <n v="-92"/>
    <n v="0"/>
    <n v="0"/>
    <n v="0"/>
    <n v="0"/>
    <n v="0"/>
    <n v="-0.141321"/>
    <n v="0.17625600000000002"/>
    <n v="7.2542000000000009E-2"/>
    <n v="-0.15916"/>
    <n v="-7.8200000000000006E-2"/>
  </r>
  <r>
    <s v="8271"/>
    <s v="宇瞻"/>
    <x v="41"/>
    <n v="58.8"/>
    <n v="59.5"/>
    <n v="59.7"/>
    <n v="58.8"/>
    <n v="58.5"/>
    <n v="213"/>
    <n v="522"/>
    <n v="158.983"/>
    <n v="-34"/>
    <n v="-57"/>
    <n v="0"/>
    <n v="0"/>
    <n v="0"/>
    <n v="0"/>
    <n v="0"/>
    <n v="0.12524399999999999"/>
    <n v="0.31058999999999998"/>
    <n v="9.4912851000000006E-2"/>
    <n v="-1.9991999999999999E-2"/>
    <n v="-3.3345E-2"/>
  </r>
  <r>
    <s v="8277"/>
    <s v="商丞"/>
    <x v="41"/>
    <n v="11.9"/>
    <n v="12"/>
    <n v="12"/>
    <n v="12"/>
    <n v="11.8"/>
    <n v="10"/>
    <n v="82"/>
    <n v="6"/>
    <n v="-14"/>
    <n v="-35"/>
    <n v="0"/>
    <n v="0"/>
    <n v="0"/>
    <n v="0"/>
    <n v="0"/>
    <n v="1.1900000000000001E-3"/>
    <n v="9.8399999999999998E-3"/>
    <n v="7.2000000000000005E-4"/>
    <n v="-1.6800000000000001E-3"/>
    <n v="-4.13E-3"/>
  </r>
  <r>
    <s v="8279"/>
    <s v="生展"/>
    <x v="15"/>
    <n v="154.5"/>
    <n v="153"/>
    <n v="153"/>
    <n v="155"/>
    <n v="155"/>
    <n v="-3"/>
    <n v="-3"/>
    <n v="-4"/>
    <n v="-1"/>
    <n v="1"/>
    <n v="0"/>
    <n v="-4"/>
    <n v="0"/>
    <n v="0"/>
    <n v="-5"/>
    <n v="-4.6350000000000002E-3"/>
    <n v="-4.5900000000000003E-3"/>
    <n v="-6.1199999999999996E-3"/>
    <n v="-1.5499999999999999E-3"/>
    <n v="1.5499999999999999E-3"/>
  </r>
  <r>
    <s v="8284"/>
    <s v="三竹"/>
    <x v="42"/>
    <n v="60.5"/>
    <n v="60.5"/>
    <n v="60.1"/>
    <n v="60.3"/>
    <n v="60.2"/>
    <n v="-8"/>
    <n v="-5"/>
    <n v="-2"/>
    <n v="-2"/>
    <n v="0"/>
    <n v="0"/>
    <n v="0"/>
    <n v="0"/>
    <n v="0"/>
    <n v="0"/>
    <n v="-4.8399999999999997E-3"/>
    <n v="-3.0249999999999999E-3"/>
    <n v="-1.2019999999999999E-3"/>
    <n v="-1.206E-3"/>
    <n v="0"/>
  </r>
  <r>
    <s v="8289"/>
    <s v="泰藝"/>
    <x v="35"/>
    <n v="29.2"/>
    <n v="29.7"/>
    <n v="30.05"/>
    <n v="29.65"/>
    <n v="29.4"/>
    <n v="66"/>
    <n v="21"/>
    <n v="38"/>
    <n v="4"/>
    <n v="-3"/>
    <n v="0"/>
    <n v="0"/>
    <n v="0"/>
    <n v="0"/>
    <n v="0"/>
    <n v="1.9272000000000001E-2"/>
    <n v="6.2369999999999995E-3"/>
    <n v="1.1419E-2"/>
    <n v="1.186E-3"/>
    <n v="-8.8199999999999986E-4"/>
  </r>
  <r>
    <s v="8291"/>
    <s v="尚茂"/>
    <x v="19"/>
    <n v="6.48"/>
    <n v="6.5"/>
    <n v="6.02"/>
    <n v="5.76"/>
    <n v="6.2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"/>
    <n v="497"/>
    <n v="470"/>
    <n v="485.5"/>
    <n v="485"/>
    <n v="15.93"/>
    <n v="113.97"/>
    <n v="-676.79"/>
    <n v="2755.88"/>
    <n v="753"/>
    <n v="-64.076999999999998"/>
    <n v="54"/>
    <n v="-1730"/>
    <n v="-278"/>
    <n v="-312"/>
    <n v="7.7738399999999999E-2"/>
    <n v="0.56643089999999996"/>
    <n v="-3.1809129999999999"/>
    <n v="13.379797399999999"/>
    <n v="3.65205"/>
  </r>
  <r>
    <s v="8341"/>
    <s v="日友"/>
    <x v="2"/>
    <n v="110"/>
    <n v="109.5"/>
    <n v="109"/>
    <n v="110"/>
    <n v="108.5"/>
    <n v="63"/>
    <n v="-22"/>
    <n v="-28"/>
    <n v="36"/>
    <n v="-14"/>
    <n v="0"/>
    <n v="0"/>
    <n v="0"/>
    <n v="0"/>
    <n v="0"/>
    <n v="6.93E-2"/>
    <n v="-2.409E-2"/>
    <n v="-3.0519999999999999E-2"/>
    <n v="3.9600000000000003E-2"/>
    <n v="-1.519E-2"/>
  </r>
  <r>
    <s v="8342"/>
    <s v="益張"/>
    <x v="2"/>
    <n v="59.1"/>
    <n v="59.5"/>
    <n v="60.5"/>
    <n v="60.9"/>
    <n v="61.2"/>
    <n v="0"/>
    <n v="2"/>
    <n v="0"/>
    <n v="-1"/>
    <n v="0"/>
    <n v="0"/>
    <n v="0"/>
    <n v="0"/>
    <n v="0"/>
    <n v="0"/>
    <n v="0"/>
    <n v="1.1900000000000001E-3"/>
    <n v="0"/>
    <n v="-6.0899999999999995E-4"/>
    <n v="0"/>
  </r>
  <r>
    <s v="8349"/>
    <s v="恒耀"/>
    <x v="14"/>
    <n v="57.6"/>
    <n v="58"/>
    <n v="59"/>
    <n v="58.8"/>
    <n v="58"/>
    <n v="13"/>
    <n v="20"/>
    <n v="47"/>
    <n v="17"/>
    <n v="35"/>
    <n v="0"/>
    <n v="0"/>
    <n v="-17"/>
    <n v="-20"/>
    <n v="-30"/>
    <n v="7.4880000000000007E-3"/>
    <n v="1.1599999999999999E-2"/>
    <n v="2.7730000000000001E-2"/>
    <n v="9.9959999999999997E-3"/>
    <n v="2.0299999999999999E-2"/>
  </r>
  <r>
    <s v="8354"/>
    <s v="冠好"/>
    <x v="2"/>
    <n v="14"/>
    <n v="14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2.1"/>
    <n v="61.1"/>
    <n v="60.8"/>
    <n v="60.6"/>
    <n v="60.5"/>
    <n v="869"/>
    <n v="-260.91399999999999"/>
    <n v="66.2"/>
    <n v="-169"/>
    <n v="112"/>
    <n v="0"/>
    <n v="-140"/>
    <n v="-375"/>
    <n v="0"/>
    <n v="0"/>
    <n v="0.53964900000000005"/>
    <n v="-0.15941845400000001"/>
    <n v="4.0249600000000003E-2"/>
    <n v="-0.10241399999999999"/>
    <n v="6.7760000000000001E-2"/>
  </r>
  <r>
    <s v="8367"/>
    <s v="建新國際"/>
    <x v="11"/>
    <n v="39.85"/>
    <n v="39.700000000000003"/>
    <n v="39.4"/>
    <n v="39.549999999999997"/>
    <n v="39.6"/>
    <n v="-4"/>
    <n v="-1"/>
    <n v="0"/>
    <n v="-2"/>
    <n v="-1"/>
    <n v="0"/>
    <n v="0"/>
    <n v="0"/>
    <n v="0"/>
    <n v="0"/>
    <n v="-1.5940000000000001E-3"/>
    <n v="-3.9700000000000005E-4"/>
    <n v="0"/>
    <n v="-7.9099999999999993E-4"/>
    <n v="-3.9600000000000003E-4"/>
  </r>
  <r>
    <s v="8374"/>
    <s v="羅昇"/>
    <x v="13"/>
    <n v="28.25"/>
    <n v="28.05"/>
    <n v="28.1"/>
    <n v="28.25"/>
    <n v="28.1"/>
    <n v="1"/>
    <n v="-1"/>
    <n v="0"/>
    <n v="-1"/>
    <n v="0"/>
    <n v="0"/>
    <n v="0"/>
    <n v="0"/>
    <n v="0"/>
    <n v="0"/>
    <n v="2.8249999999999998E-4"/>
    <n v="-2.8049999999999999E-4"/>
    <n v="0"/>
    <n v="-2.8249999999999998E-4"/>
    <n v="0"/>
  </r>
  <r>
    <s v="8383"/>
    <s v="千附"/>
    <x v="46"/>
    <n v="37.4"/>
    <n v="37.75"/>
    <n v="37.6"/>
    <n v="37.5"/>
    <n v="37.15"/>
    <n v="40"/>
    <n v="77"/>
    <n v="-2"/>
    <n v="-6"/>
    <n v="3"/>
    <n v="0"/>
    <n v="0"/>
    <n v="0"/>
    <n v="0"/>
    <n v="0"/>
    <n v="1.4959999999999999E-2"/>
    <n v="2.90675E-2"/>
    <n v="-7.5200000000000006E-4"/>
    <n v="-2.2499999999999998E-3"/>
    <n v="1.1144999999999998E-3"/>
  </r>
  <r>
    <s v="8390"/>
    <s v="金益鼎"/>
    <x v="2"/>
    <n v="50.7"/>
    <n v="50.6"/>
    <n v="49.95"/>
    <n v="49.8"/>
    <n v="49.65"/>
    <n v="158"/>
    <n v="-58"/>
    <n v="-51"/>
    <n v="-210"/>
    <n v="-136"/>
    <n v="0"/>
    <n v="0"/>
    <n v="0"/>
    <n v="0"/>
    <n v="0"/>
    <n v="8.0106000000000011E-2"/>
    <n v="-2.9348000000000003E-2"/>
    <n v="-2.5474500000000004E-2"/>
    <n v="-0.10458000000000001"/>
    <n v="-6.7524000000000001E-2"/>
  </r>
  <r>
    <s v="8401"/>
    <s v="白紗科"/>
    <x v="2"/>
    <n v="20.55"/>
    <n v="20.55"/>
    <n v="20.55"/>
    <n v="20.5"/>
    <n v="20.6"/>
    <n v="6"/>
    <n v="0"/>
    <n v="-1"/>
    <n v="-1"/>
    <n v="-1"/>
    <n v="0"/>
    <n v="0"/>
    <n v="0"/>
    <n v="0"/>
    <n v="0"/>
    <n v="1.2330000000000002E-3"/>
    <n v="0"/>
    <n v="-2.0550000000000001E-4"/>
    <n v="-2.05E-4"/>
    <n v="-2.0600000000000002E-4"/>
  </r>
  <r>
    <s v="8403"/>
    <s v="盛弘"/>
    <x v="15"/>
    <n v="33.15"/>
    <n v="33.200000000000003"/>
    <n v="33.200000000000003"/>
    <n v="33"/>
    <n v="32.700000000000003"/>
    <n v="78"/>
    <n v="107"/>
    <n v="28"/>
    <n v="-7"/>
    <n v="-28"/>
    <n v="0"/>
    <n v="0"/>
    <n v="0"/>
    <n v="0"/>
    <n v="0"/>
    <n v="2.5856999999999998E-2"/>
    <n v="3.5524E-2"/>
    <n v="9.2960000000000022E-3"/>
    <n v="-2.31E-3"/>
    <n v="-9.1560000000000009E-3"/>
  </r>
  <r>
    <s v="8404"/>
    <s v="百和興業-KY"/>
    <x v="2"/>
    <n v="20.75"/>
    <n v="20.85"/>
    <n v="21.1"/>
    <n v="21"/>
    <n v="20.85"/>
    <n v="4"/>
    <n v="-3.609"/>
    <n v="33"/>
    <n v="18"/>
    <n v="24"/>
    <n v="0"/>
    <n v="0"/>
    <n v="0"/>
    <n v="0"/>
    <n v="0"/>
    <n v="8.3000000000000001E-4"/>
    <n v="-7.5247650000000003E-4"/>
    <n v="6.9630000000000004E-3"/>
    <n v="3.7799999999999999E-3"/>
    <n v="5.004000000000000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"/>
    <n v="26"/>
    <n v="25.9"/>
    <n v="26.05"/>
    <n v="25.9"/>
    <n v="-1"/>
    <n v="8"/>
    <n v="2"/>
    <n v="-8"/>
    <n v="-3"/>
    <n v="0"/>
    <n v="0"/>
    <n v="0"/>
    <n v="0"/>
    <n v="0"/>
    <n v="-2.63E-4"/>
    <n v="2.0799999999999998E-3"/>
    <n v="5.1800000000000001E-4"/>
    <n v="-2.0839999999999999E-3"/>
    <n v="-7.7699999999999991E-4"/>
  </r>
  <r>
    <s v="8410"/>
    <s v="森田"/>
    <x v="18"/>
    <n v="53.7"/>
    <n v="54.1"/>
    <n v="54"/>
    <n v="54.1"/>
    <n v="54.7"/>
    <n v="-15"/>
    <n v="5"/>
    <n v="-4"/>
    <n v="0"/>
    <n v="26"/>
    <n v="0"/>
    <n v="0"/>
    <n v="0"/>
    <n v="0"/>
    <n v="0"/>
    <n v="-8.0549999999999997E-3"/>
    <n v="2.7049999999999999E-3"/>
    <n v="-2.16E-3"/>
    <n v="0"/>
    <n v="1.4222E-2"/>
  </r>
  <r>
    <s v="8411"/>
    <s v="福貞-KY"/>
    <x v="2"/>
    <n v="14.1"/>
    <n v="14.1"/>
    <n v="14.2"/>
    <n v="14"/>
    <n v="14.05"/>
    <n v="1"/>
    <n v="-1"/>
    <n v="0"/>
    <n v="-2"/>
    <n v="-1"/>
    <n v="0"/>
    <n v="0"/>
    <n v="0"/>
    <n v="0"/>
    <n v="0"/>
    <n v="1.4099999999999998E-4"/>
    <n v="-1.4099999999999998E-4"/>
    <n v="0"/>
    <n v="-2.7999999999999998E-4"/>
    <n v="-1.405E-4"/>
  </r>
  <r>
    <s v="8415"/>
    <s v="大國鋼"/>
    <x v="14"/>
    <n v="33.549999999999997"/>
    <n v="33.6"/>
    <n v="33.65"/>
    <n v="33.450000000000003"/>
    <n v="33.9"/>
    <n v="38"/>
    <n v="-11"/>
    <n v="46"/>
    <n v="2"/>
    <n v="25"/>
    <n v="0"/>
    <n v="0"/>
    <n v="0"/>
    <n v="0"/>
    <n v="0"/>
    <n v="1.2748999999999998E-2"/>
    <n v="-3.6960000000000001E-3"/>
    <n v="1.5478999999999998E-2"/>
    <n v="6.6900000000000011E-4"/>
    <n v="8.4749999999999999E-3"/>
  </r>
  <r>
    <s v="8416"/>
    <s v="實威"/>
    <x v="56"/>
    <n v="141"/>
    <n v="141"/>
    <n v="141.5"/>
    <n v="138"/>
    <n v="138.5"/>
    <n v="1"/>
    <n v="2"/>
    <n v="2"/>
    <n v="4"/>
    <n v="0"/>
    <n v="0"/>
    <n v="0"/>
    <n v="0"/>
    <n v="0"/>
    <n v="0"/>
    <n v="1.41E-3"/>
    <n v="2.82E-3"/>
    <n v="2.8300000000000001E-3"/>
    <n v="5.5199999999999997E-3"/>
    <n v="0"/>
  </r>
  <r>
    <s v="8418"/>
    <s v="捷必勝-KY"/>
    <x v="2"/>
    <n v="8.9"/>
    <n v="8.92"/>
    <n v="8.92"/>
    <n v="8.89"/>
    <n v="8.92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1"/>
    <n v="58.7"/>
    <n v="57.8"/>
    <n v="56.5"/>
    <n v="57.3"/>
    <n v="0"/>
    <n v="-8"/>
    <n v="-11"/>
    <n v="-4"/>
    <n v="-7"/>
    <n v="0"/>
    <n v="0"/>
    <n v="0"/>
    <n v="0"/>
    <n v="0"/>
    <n v="0"/>
    <n v="-4.6960000000000005E-3"/>
    <n v="-6.3579999999999999E-3"/>
    <n v="-2.2599999999999999E-3"/>
    <n v="-4.0109999999999998E-3"/>
  </r>
  <r>
    <s v="8421"/>
    <s v="旭源"/>
    <x v="46"/>
    <n v="12.6"/>
    <n v="12.65"/>
    <n v="12.9"/>
    <n v="12.75"/>
    <n v="12.7"/>
    <n v="6"/>
    <n v="7"/>
    <n v="7"/>
    <n v="-1"/>
    <n v="-1"/>
    <n v="0"/>
    <n v="0"/>
    <n v="0"/>
    <n v="0"/>
    <n v="0"/>
    <n v="7.5599999999999994E-4"/>
    <n v="8.855E-4"/>
    <n v="9.0299999999999994E-4"/>
    <n v="-1.2750000000000001E-4"/>
    <n v="-1.27E-4"/>
  </r>
  <r>
    <s v="8422"/>
    <s v="可寧衛"/>
    <x v="2"/>
    <n v="177"/>
    <n v="177"/>
    <n v="178"/>
    <n v="177.5"/>
    <n v="176.5"/>
    <n v="-17"/>
    <n v="-34"/>
    <n v="-3"/>
    <n v="-17"/>
    <n v="-22"/>
    <n v="0"/>
    <n v="0"/>
    <n v="0"/>
    <n v="22"/>
    <n v="0"/>
    <n v="-3.0089999999999999E-2"/>
    <n v="-6.0179999999999997E-2"/>
    <n v="-5.3400000000000001E-3"/>
    <n v="-3.0175E-2"/>
    <n v="-3.8830000000000003E-2"/>
  </r>
  <r>
    <s v="8423"/>
    <s v="保綠-KY"/>
    <x v="26"/>
    <n v="20.5"/>
    <n v="20.5"/>
    <n v="20.55"/>
    <n v="20.6"/>
    <n v="20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2"/>
    <n v="65.7"/>
    <n v="65.3"/>
    <n v="65.3"/>
    <n v="65.2"/>
    <n v="-1"/>
    <n v="-1"/>
    <n v="0"/>
    <n v="-3"/>
    <n v="3"/>
    <n v="0"/>
    <n v="0"/>
    <n v="0"/>
    <n v="0"/>
    <n v="0"/>
    <n v="-6.6200000000000005E-4"/>
    <n v="-6.5700000000000003E-4"/>
    <n v="0"/>
    <n v="-1.9589999999999998E-3"/>
    <n v="1.9560000000000003E-3"/>
  </r>
  <r>
    <s v="8426"/>
    <s v="紅木-KY"/>
    <x v="2"/>
    <n v="56.4"/>
    <n v="56.4"/>
    <n v="58.4"/>
    <n v="59.4"/>
    <n v="59.5"/>
    <n v="13"/>
    <n v="-10"/>
    <n v="-37"/>
    <n v="-36"/>
    <n v="-7"/>
    <n v="0"/>
    <n v="0"/>
    <n v="0"/>
    <n v="0"/>
    <n v="0"/>
    <n v="7.3319999999999991E-3"/>
    <n v="-5.64E-3"/>
    <n v="-2.1607999999999999E-2"/>
    <n v="-2.1384E-2"/>
    <n v="-4.1650000000000003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65"/>
    <n v="10.55"/>
    <n v="10.55"/>
    <n v="10.5"/>
    <n v="3"/>
    <n v="15"/>
    <n v="-2"/>
    <n v="9"/>
    <n v="4"/>
    <n v="0"/>
    <n v="0"/>
    <n v="0"/>
    <n v="0"/>
    <n v="0"/>
    <n v="3.1950000000000001E-4"/>
    <n v="1.5975E-3"/>
    <n v="-2.1100000000000001E-4"/>
    <n v="9.4950000000000004E-4"/>
    <n v="4.2000000000000002E-4"/>
  </r>
  <r>
    <s v="8431"/>
    <s v="匯鑽科"/>
    <x v="17"/>
    <n v="56"/>
    <n v="56"/>
    <n v="56.5"/>
    <n v="57.1"/>
    <n v="56.9"/>
    <n v="-48"/>
    <n v="10"/>
    <n v="40"/>
    <n v="32"/>
    <n v="2"/>
    <n v="0"/>
    <n v="0"/>
    <n v="0"/>
    <n v="0"/>
    <n v="0"/>
    <n v="-2.6880000000000001E-2"/>
    <n v="5.5999999999999999E-3"/>
    <n v="2.2599999999999999E-2"/>
    <n v="1.8272E-2"/>
    <n v="1.1379999999999999E-3"/>
  </r>
  <r>
    <s v="8432"/>
    <s v="東生華"/>
    <x v="15"/>
    <n v="54.8"/>
    <n v="57.9"/>
    <n v="56.4"/>
    <n v="53.5"/>
    <n v="52.5"/>
    <n v="5"/>
    <n v="-1.9830000000000001"/>
    <n v="-63"/>
    <n v="20"/>
    <n v="-30"/>
    <n v="0"/>
    <n v="0"/>
    <n v="0"/>
    <n v="0"/>
    <n v="0"/>
    <n v="2.7399999999999998E-3"/>
    <n v="-1.1481570000000001E-3"/>
    <n v="-3.5532000000000001E-2"/>
    <n v="1.0699999999999999E-2"/>
    <n v="-1.575E-2"/>
  </r>
  <r>
    <s v="8433"/>
    <s v="弘帆"/>
    <x v="10"/>
    <n v="89"/>
    <n v="89"/>
    <n v="89"/>
    <n v="90"/>
    <n v="89.9"/>
    <n v="59"/>
    <n v="9"/>
    <n v="3"/>
    <n v="56"/>
    <n v="-109"/>
    <n v="0"/>
    <n v="0"/>
    <n v="0"/>
    <n v="0"/>
    <n v="0"/>
    <n v="5.2510000000000001E-2"/>
    <n v="8.0099999999999998E-3"/>
    <n v="2.6700000000000001E-3"/>
    <n v="5.04E-2"/>
    <n v="-9.7991000000000009E-2"/>
  </r>
  <r>
    <s v="8435"/>
    <s v="鉅邁"/>
    <x v="2"/>
    <n v="61.2"/>
    <n v="61.2"/>
    <n v="61.2"/>
    <n v="61.2"/>
    <n v="61.4"/>
    <n v="-2"/>
    <n v="-1"/>
    <n v="-1"/>
    <n v="-1"/>
    <n v="0"/>
    <n v="0"/>
    <n v="0"/>
    <n v="0"/>
    <n v="0"/>
    <n v="0"/>
    <n v="-1.224E-3"/>
    <n v="-6.1200000000000002E-4"/>
    <n v="-6.1200000000000002E-4"/>
    <n v="-6.1200000000000002E-4"/>
    <n v="0"/>
  </r>
  <r>
    <s v="8436"/>
    <s v="大江"/>
    <x v="15"/>
    <n v="178"/>
    <n v="180"/>
    <n v="179"/>
    <n v="177"/>
    <n v="172"/>
    <n v="112"/>
    <n v="98"/>
    <n v="259"/>
    <n v="10.95"/>
    <n v="-356"/>
    <n v="0"/>
    <n v="0"/>
    <n v="0"/>
    <n v="0"/>
    <n v="0"/>
    <n v="0.19936000000000001"/>
    <n v="0.1764"/>
    <n v="0.46361000000000002"/>
    <n v="1.9381499999999999E-2"/>
    <n v="-0.61231999999999998"/>
  </r>
  <r>
    <s v="8437"/>
    <s v="大地-KY"/>
    <x v="2"/>
    <n v="49.8"/>
    <n v="49.6"/>
    <n v="49"/>
    <n v="49"/>
    <n v="48.8"/>
    <n v="-18"/>
    <n v="-36"/>
    <n v="-28"/>
    <n v="-54"/>
    <n v="-9"/>
    <n v="0"/>
    <n v="0"/>
    <n v="0"/>
    <n v="0"/>
    <n v="0"/>
    <n v="-8.9639999999999997E-3"/>
    <n v="-1.7856E-2"/>
    <n v="-1.372E-2"/>
    <n v="-2.6460000000000001E-2"/>
    <n v="-4.3920000000000001E-3"/>
  </r>
  <r>
    <s v="8440"/>
    <s v="綠電"/>
    <x v="2"/>
    <n v="33.85"/>
    <n v="33.700000000000003"/>
    <n v="33.6"/>
    <n v="33.6"/>
    <n v="33.4"/>
    <n v="37"/>
    <n v="-3"/>
    <n v="-14"/>
    <n v="-2"/>
    <n v="-1"/>
    <n v="0"/>
    <n v="0"/>
    <n v="0"/>
    <n v="0"/>
    <n v="0"/>
    <n v="1.2524500000000001E-2"/>
    <n v="-1.0110000000000002E-3"/>
    <n v="-4.7040000000000007E-3"/>
    <n v="-6.7200000000000007E-4"/>
    <n v="-3.3399999999999999E-4"/>
  </r>
  <r>
    <s v="8442"/>
    <s v="威宏-KY"/>
    <x v="2"/>
    <n v="89.8"/>
    <n v="90"/>
    <n v="89.3"/>
    <n v="89.2"/>
    <n v="87"/>
    <n v="-2"/>
    <n v="-10"/>
    <n v="19"/>
    <n v="43"/>
    <n v="-59"/>
    <n v="0"/>
    <n v="0"/>
    <n v="0"/>
    <n v="0"/>
    <n v="0"/>
    <n v="-1.7959999999999999E-3"/>
    <n v="-8.9999999999999993E-3"/>
    <n v="1.6966999999999999E-2"/>
    <n v="3.8356000000000001E-2"/>
    <n v="-5.1330000000000001E-2"/>
  </r>
  <r>
    <s v="8443"/>
    <s v="阿瘦"/>
    <x v="10"/>
    <n v="11.65"/>
    <n v="11.65"/>
    <n v="11.7"/>
    <n v="11.65"/>
    <n v="11.7"/>
    <n v="2"/>
    <n v="-4"/>
    <n v="-1"/>
    <n v="-3"/>
    <n v="-1"/>
    <n v="0"/>
    <n v="0"/>
    <n v="0"/>
    <n v="0"/>
    <n v="0"/>
    <n v="2.33E-4"/>
    <n v="-4.66E-4"/>
    <n v="-1.17E-4"/>
    <n v="-3.4950000000000004E-4"/>
    <n v="-1.17E-4"/>
  </r>
  <r>
    <s v="8444"/>
    <s v="綠河-KY"/>
    <x v="2"/>
    <n v="34.1"/>
    <n v="34"/>
    <n v="34"/>
    <n v="33.85"/>
    <n v="33.200000000000003"/>
    <n v="-1"/>
    <n v="0"/>
    <n v="5"/>
    <n v="-5"/>
    <n v="0"/>
    <n v="0"/>
    <n v="0"/>
    <n v="0"/>
    <n v="0"/>
    <n v="0"/>
    <n v="-3.4099999999999999E-4"/>
    <n v="0"/>
    <n v="1.6999999999999999E-3"/>
    <n v="-1.6925E-3"/>
    <n v="0"/>
  </r>
  <r>
    <s v="8446"/>
    <s v="華研"/>
    <x v="2"/>
    <n v="99.7"/>
    <n v="101.5"/>
    <n v="101.5"/>
    <n v="102"/>
    <n v="101.5"/>
    <n v="61"/>
    <n v="11"/>
    <n v="36"/>
    <n v="53.082000000000001"/>
    <n v="3"/>
    <n v="0"/>
    <n v="0"/>
    <n v="0"/>
    <n v="0"/>
    <n v="0"/>
    <n v="6.0816999999999996E-2"/>
    <n v="1.1165E-2"/>
    <n v="3.6540000000000003E-2"/>
    <n v="5.4143640000000007E-2"/>
    <n v="3.045E-3"/>
  </r>
  <r>
    <s v="8450"/>
    <s v="霹靂"/>
    <x v="2"/>
    <n v="23.05"/>
    <n v="23.05"/>
    <n v="23.3"/>
    <n v="23.15"/>
    <n v="23.1"/>
    <n v="-2"/>
    <n v="-2"/>
    <n v="-1"/>
    <n v="0"/>
    <n v="0"/>
    <n v="0"/>
    <n v="0"/>
    <n v="0"/>
    <n v="0"/>
    <n v="0"/>
    <n v="-4.6100000000000004E-4"/>
    <n v="-4.6100000000000004E-4"/>
    <n v="-2.33E-4"/>
    <n v="0"/>
    <n v="0"/>
  </r>
  <r>
    <s v="8454"/>
    <s v="富邦媒"/>
    <x v="10"/>
    <n v="539"/>
    <n v="534"/>
    <n v="525"/>
    <n v="537"/>
    <n v="521"/>
    <n v="194.40199999999999"/>
    <n v="10.884"/>
    <n v="-242.14500000000001"/>
    <n v="516.83799999999997"/>
    <n v="-599"/>
    <n v="-1"/>
    <n v="15"/>
    <n v="-1"/>
    <n v="0"/>
    <n v="1"/>
    <n v="1.0478267800000001"/>
    <n v="5.8120560000000002E-2"/>
    <n v="-1.27126125"/>
    <n v="2.7754200600000001"/>
    <n v="-3.12079"/>
  </r>
  <r>
    <s v="8455"/>
    <s v="大拓-KY"/>
    <x v="45"/>
    <n v="21.35"/>
    <n v="20.85"/>
    <n v="20.6"/>
    <n v="20.45"/>
    <n v="21.6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.5"/>
    <n v="121"/>
    <n v="121"/>
    <n v="121"/>
    <n v="119"/>
    <n v="3"/>
    <n v="-5"/>
    <n v="-1"/>
    <n v="-4"/>
    <n v="-5.97"/>
    <n v="0"/>
    <n v="0"/>
    <n v="0"/>
    <n v="0"/>
    <n v="0"/>
    <n v="3.6749999999999999E-3"/>
    <n v="-6.0499999999999998E-3"/>
    <n v="-1.2099999999999999E-3"/>
    <n v="-4.8399999999999997E-3"/>
    <n v="-7.1042999999999992E-3"/>
  </r>
  <r>
    <s v="8463"/>
    <s v="潤泰材"/>
    <x v="2"/>
    <n v="23.35"/>
    <n v="23.35"/>
    <n v="23"/>
    <n v="23.1"/>
    <n v="23.3"/>
    <n v="5"/>
    <n v="1"/>
    <n v="1"/>
    <n v="0"/>
    <n v="1"/>
    <n v="0"/>
    <n v="0"/>
    <n v="0"/>
    <n v="0"/>
    <n v="0"/>
    <n v="1.1674999999999999E-3"/>
    <n v="2.3350000000000001E-4"/>
    <n v="2.3000000000000001E-4"/>
    <n v="0"/>
    <n v="2.33E-4"/>
  </r>
  <r>
    <s v="8464"/>
    <s v="億豐"/>
    <x v="2"/>
    <n v="302"/>
    <n v="303.5"/>
    <n v="303"/>
    <n v="311.5"/>
    <n v="326"/>
    <n v="16"/>
    <n v="-50"/>
    <n v="-72.602000000000004"/>
    <n v="284.87400000000002"/>
    <n v="83"/>
    <n v="0"/>
    <n v="0"/>
    <n v="0"/>
    <n v="28"/>
    <n v="172"/>
    <n v="4.8320000000000002E-2"/>
    <n v="-0.15175"/>
    <n v="-0.21998406000000004"/>
    <n v="0.88738251000000001"/>
    <n v="0.27057999999999999"/>
  </r>
  <r>
    <s v="8466"/>
    <s v="美吉吉-KY"/>
    <x v="2"/>
    <n v="42.55"/>
    <n v="43"/>
    <n v="43.1"/>
    <n v="42.9"/>
    <n v="42.25"/>
    <n v="-4"/>
    <n v="-1"/>
    <n v="-1"/>
    <n v="-4"/>
    <n v="-2"/>
    <n v="0"/>
    <n v="0"/>
    <n v="0"/>
    <n v="0"/>
    <n v="0"/>
    <n v="-1.702E-3"/>
    <n v="-4.2999999999999999E-4"/>
    <n v="-4.3100000000000001E-4"/>
    <n v="-1.7159999999999999E-3"/>
    <n v="-8.4500000000000005E-4"/>
  </r>
  <r>
    <s v="8467"/>
    <s v="波力-KY"/>
    <x v="2"/>
    <n v="83.8"/>
    <n v="83.2"/>
    <n v="84.9"/>
    <n v="85.6"/>
    <n v="85.1"/>
    <n v="19"/>
    <n v="24"/>
    <n v="15"/>
    <n v="-82"/>
    <n v="-22"/>
    <n v="0"/>
    <n v="0"/>
    <n v="0"/>
    <n v="0"/>
    <n v="0"/>
    <n v="1.5922000000000002E-2"/>
    <n v="1.9968000000000003E-2"/>
    <n v="1.2735E-2"/>
    <n v="-7.0192000000000004E-2"/>
    <n v="-1.8721999999999999E-2"/>
  </r>
  <r>
    <s v="8472"/>
    <s v="夠麻吉"/>
    <x v="68"/>
    <n v="28.3"/>
    <n v="28.9"/>
    <n v="29.55"/>
    <n v="29.5"/>
    <n v="29.3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6.95"/>
    <n v="26.95"/>
    <n v="27.25"/>
    <n v="27.05"/>
    <n v="1"/>
    <n v="-1"/>
    <n v="-1"/>
    <n v="-1"/>
    <n v="4"/>
    <n v="0"/>
    <n v="0"/>
    <n v="0"/>
    <n v="0"/>
    <n v="0"/>
    <n v="2.7050000000000002E-4"/>
    <n v="-2.6949999999999999E-4"/>
    <n v="-2.6949999999999999E-4"/>
    <n v="-2.7250000000000001E-4"/>
    <n v="1.0820000000000001E-3"/>
  </r>
  <r>
    <s v="8476"/>
    <s v="台境"/>
    <x v="2"/>
    <n v="61.3"/>
    <n v="61"/>
    <n v="61"/>
    <n v="60"/>
    <n v="59.7"/>
    <n v="2"/>
    <n v="4"/>
    <n v="0"/>
    <n v="-4"/>
    <n v="-8"/>
    <n v="0"/>
    <n v="0"/>
    <n v="0"/>
    <n v="0"/>
    <n v="0"/>
    <n v="1.2259999999999999E-3"/>
    <n v="2.4399999999999999E-3"/>
    <n v="0"/>
    <n v="-2.3999999999999998E-3"/>
    <n v="-4.7759999999999999E-3"/>
  </r>
  <r>
    <s v="8477"/>
    <s v="創業家"/>
    <x v="68"/>
    <n v="15.9"/>
    <n v="15.95"/>
    <n v="16.100000000000001"/>
    <n v="15.8"/>
    <n v="15.7"/>
    <n v="0"/>
    <n v="1"/>
    <n v="0"/>
    <n v="1"/>
    <n v="4"/>
    <n v="0"/>
    <n v="0"/>
    <n v="0"/>
    <n v="0"/>
    <n v="0"/>
    <n v="0"/>
    <n v="1.595E-4"/>
    <n v="0"/>
    <n v="1.5800000000000002E-4"/>
    <n v="6.2799999999999998E-4"/>
  </r>
  <r>
    <s v="8478"/>
    <s v="東哥遊艇"/>
    <x v="2"/>
    <n v="379"/>
    <n v="382"/>
    <n v="382.5"/>
    <n v="374"/>
    <n v="366"/>
    <n v="91"/>
    <n v="41"/>
    <n v="-34"/>
    <n v="-181.97"/>
    <n v="-117"/>
    <n v="-1"/>
    <n v="0"/>
    <n v="0"/>
    <n v="0"/>
    <n v="0"/>
    <n v="0.34488999999999997"/>
    <n v="0.15662000000000001"/>
    <n v="-0.13005"/>
    <n v="-0.68056779999999995"/>
    <n v="-0.42821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8"/>
    <n v="50.9"/>
    <n v="50.9"/>
    <n v="50.9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400000000000006"/>
    <n v="66.400000000000006"/>
    <n v="66.5"/>
    <n v="66.5"/>
    <n v="66.599999999999994"/>
    <n v="-1"/>
    <n v="0"/>
    <n v="0"/>
    <n v="0"/>
    <n v="0"/>
    <n v="0"/>
    <n v="0"/>
    <n v="0"/>
    <n v="0"/>
    <n v="0"/>
    <n v="-6.6400000000000009E-4"/>
    <n v="0"/>
    <n v="0"/>
    <n v="0"/>
    <n v="0"/>
  </r>
  <r>
    <s v="8488"/>
    <s v="吉源-KY"/>
    <x v="2"/>
    <n v="17.95"/>
    <n v="17.95"/>
    <n v="17.5"/>
    <n v="17.5"/>
    <n v="17.649999999999999"/>
    <n v="0"/>
    <n v="0"/>
    <n v="0"/>
    <n v="0"/>
    <n v="-1"/>
    <n v="0"/>
    <n v="0"/>
    <n v="0"/>
    <n v="0"/>
    <n v="0"/>
    <n v="0"/>
    <n v="0"/>
    <n v="0"/>
    <n v="0"/>
    <n v="-1.7649999999999998E-4"/>
  </r>
  <r>
    <s v="8489"/>
    <s v="三貝德"/>
    <x v="2"/>
    <n v="25.05"/>
    <n v="25"/>
    <n v="24.6"/>
    <n v="24.65"/>
    <n v="24.85"/>
    <n v="61"/>
    <n v="-1"/>
    <n v="54"/>
    <n v="1"/>
    <n v="3"/>
    <n v="0"/>
    <n v="0"/>
    <n v="0"/>
    <n v="0"/>
    <n v="0"/>
    <n v="1.5280499999999999E-2"/>
    <n v="-2.5000000000000001E-4"/>
    <n v="1.3284000000000001E-2"/>
    <n v="2.4649999999999997E-4"/>
    <n v="7.4550000000000007E-4"/>
  </r>
  <r>
    <s v="8499"/>
    <s v="鼎炫-KY"/>
    <x v="45"/>
    <n v="121"/>
    <n v="121.5"/>
    <n v="124"/>
    <n v="123"/>
    <n v="123"/>
    <n v="-1"/>
    <n v="0"/>
    <n v="5"/>
    <n v="1"/>
    <n v="-3"/>
    <n v="0"/>
    <n v="0"/>
    <n v="0"/>
    <n v="0"/>
    <n v="0"/>
    <n v="-1.2099999999999999E-3"/>
    <n v="0"/>
    <n v="6.1999999999999998E-3"/>
    <n v="1.23E-3"/>
    <n v="-3.6900000000000001E-3"/>
  </r>
  <r>
    <s v="8905"/>
    <s v="裕國"/>
    <x v="1"/>
    <n v="29.95"/>
    <n v="29.75"/>
    <n v="29.8"/>
    <n v="30.15"/>
    <n v="30.05"/>
    <n v="-4"/>
    <n v="-6"/>
    <n v="0"/>
    <n v="-5"/>
    <n v="-6"/>
    <n v="0"/>
    <n v="0"/>
    <n v="0"/>
    <n v="0"/>
    <n v="0"/>
    <n v="-1.1980000000000001E-3"/>
    <n v="-1.7849999999999999E-3"/>
    <n v="0"/>
    <n v="-1.5074999999999999E-3"/>
    <n v="-1.8030000000000001E-3"/>
  </r>
  <r>
    <s v="8906"/>
    <s v="花王"/>
    <x v="2"/>
    <n v="16.649999999999999"/>
    <n v="16.45"/>
    <n v="16.5"/>
    <n v="16.100000000000001"/>
    <n v="15.45"/>
    <n v="-1"/>
    <n v="0"/>
    <n v="0"/>
    <n v="3"/>
    <n v="-3"/>
    <n v="0"/>
    <n v="0"/>
    <n v="0"/>
    <n v="0"/>
    <n v="0"/>
    <n v="-1.6649999999999998E-4"/>
    <n v="0"/>
    <n v="0"/>
    <n v="4.8300000000000003E-4"/>
    <n v="-4.6349999999999994E-4"/>
  </r>
  <r>
    <s v="8908"/>
    <s v="欣雄"/>
    <x v="2"/>
    <n v="61.6"/>
    <n v="62"/>
    <n v="62"/>
    <n v="61.8"/>
    <n v="61.4"/>
    <n v="4"/>
    <n v="-2"/>
    <n v="3"/>
    <n v="0"/>
    <n v="0"/>
    <n v="0"/>
    <n v="0"/>
    <n v="0"/>
    <n v="0"/>
    <n v="0"/>
    <n v="2.464E-3"/>
    <n v="-1.24E-3"/>
    <n v="1.8600000000000001E-3"/>
    <n v="0"/>
    <n v="0"/>
  </r>
  <r>
    <s v="8916"/>
    <s v="光隆"/>
    <x v="9"/>
    <n v="51.9"/>
    <n v="51.6"/>
    <n v="51.5"/>
    <n v="51.6"/>
    <n v="51.9"/>
    <n v="0"/>
    <n v="0"/>
    <n v="21"/>
    <n v="-29"/>
    <n v="-21"/>
    <n v="0"/>
    <n v="0"/>
    <n v="21"/>
    <n v="0"/>
    <n v="0"/>
    <n v="0"/>
    <n v="0"/>
    <n v="1.0815E-2"/>
    <n v="-1.4964000000000002E-2"/>
    <n v="-1.0898999999999999E-2"/>
  </r>
  <r>
    <s v="8917"/>
    <s v="欣泰"/>
    <x v="2"/>
    <n v="69.3"/>
    <n v="69.3"/>
    <n v="68"/>
    <n v="68"/>
    <n v="68"/>
    <n v="0"/>
    <n v="0"/>
    <n v="1"/>
    <n v="-5"/>
    <n v="0"/>
    <n v="0"/>
    <n v="0"/>
    <n v="0"/>
    <n v="0"/>
    <n v="0"/>
    <n v="0"/>
    <n v="0"/>
    <n v="6.8000000000000005E-4"/>
    <n v="-3.3999999999999998E-3"/>
    <n v="0"/>
  </r>
  <r>
    <s v="8921"/>
    <s v="沈氏"/>
    <x v="2"/>
    <n v="13.7"/>
    <n v="13.7"/>
    <n v="13.95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9.3"/>
    <n v="19.5"/>
    <n v="19.05"/>
    <n v="19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4"/>
    <n v="88.6"/>
    <n v="88.1"/>
    <n v="88.5"/>
    <n v="86.7"/>
    <n v="19.96"/>
    <n v="30"/>
    <n v="0"/>
    <n v="18"/>
    <n v="9"/>
    <n v="0"/>
    <n v="0"/>
    <n v="0"/>
    <n v="0"/>
    <n v="0"/>
    <n v="1.7644640000000003E-2"/>
    <n v="2.6579999999999999E-2"/>
    <n v="0"/>
    <n v="1.593E-2"/>
    <n v="7.8030000000000009E-3"/>
  </r>
  <r>
    <s v="8926"/>
    <s v="台汽電"/>
    <x v="2"/>
    <n v="41.15"/>
    <n v="40.799999999999997"/>
    <n v="41.2"/>
    <n v="40.65"/>
    <n v="39.5"/>
    <n v="-83.875"/>
    <n v="-137"/>
    <n v="294.005"/>
    <n v="-186"/>
    <n v="-1135.059"/>
    <n v="0"/>
    <n v="0"/>
    <n v="0"/>
    <n v="0"/>
    <n v="0"/>
    <n v="-3.4514562499999998E-2"/>
    <n v="-5.5895999999999994E-2"/>
    <n v="0.12113006000000001"/>
    <n v="-7.5608999999999996E-2"/>
    <n v="-0.44834830499999995"/>
  </r>
  <r>
    <s v="8927"/>
    <s v="北基"/>
    <x v="2"/>
    <n v="57.9"/>
    <n v="56.7"/>
    <n v="57"/>
    <n v="56.6"/>
    <n v="55.6"/>
    <n v="-213"/>
    <n v="-290"/>
    <n v="-54"/>
    <n v="-79"/>
    <n v="-283"/>
    <n v="0"/>
    <n v="0"/>
    <n v="0"/>
    <n v="0"/>
    <n v="0"/>
    <n v="-0.12332699999999999"/>
    <n v="-0.16442999999999999"/>
    <n v="-3.0779999999999998E-2"/>
    <n v="-4.4714000000000004E-2"/>
    <n v="-0.15734800000000002"/>
  </r>
  <r>
    <s v="8928"/>
    <s v="鉅明"/>
    <x v="70"/>
    <n v="33.299999999999997"/>
    <n v="33.35"/>
    <n v="33.4"/>
    <n v="33.1"/>
    <n v="30.85"/>
    <n v="7"/>
    <n v="1"/>
    <n v="0"/>
    <n v="-4"/>
    <n v="-41"/>
    <n v="0"/>
    <n v="0"/>
    <n v="0"/>
    <n v="0"/>
    <n v="0"/>
    <n v="2.3309999999999997E-3"/>
    <n v="3.3350000000000003E-4"/>
    <n v="0"/>
    <n v="-1.3240000000000001E-3"/>
    <n v="-1.2648500000000002E-2"/>
  </r>
  <r>
    <s v="8929"/>
    <s v="富堡"/>
    <x v="2"/>
    <n v="20.25"/>
    <n v="20.399999999999999"/>
    <n v="20.2"/>
    <n v="20.25"/>
    <n v="20.2"/>
    <n v="0"/>
    <n v="-1"/>
    <n v="-1"/>
    <n v="0"/>
    <n v="0"/>
    <n v="0"/>
    <n v="0"/>
    <n v="0"/>
    <n v="0"/>
    <n v="0"/>
    <n v="0"/>
    <n v="-2.04E-4"/>
    <n v="-2.02E-4"/>
    <n v="0"/>
    <n v="0"/>
  </r>
  <r>
    <s v="8930"/>
    <s v="青鋼"/>
    <x v="14"/>
    <n v="31.6"/>
    <n v="31.45"/>
    <n v="31.6"/>
    <n v="32"/>
    <n v="31.85"/>
    <n v="72"/>
    <n v="-38"/>
    <n v="57"/>
    <n v="6"/>
    <n v="-17"/>
    <n v="0"/>
    <n v="0"/>
    <n v="0"/>
    <n v="0"/>
    <n v="0"/>
    <n v="2.2752000000000001E-2"/>
    <n v="-1.1951E-2"/>
    <n v="1.8012E-2"/>
    <n v="1.92E-3"/>
    <n v="-5.4145E-3"/>
  </r>
  <r>
    <s v="8931"/>
    <s v="大汽電"/>
    <x v="2"/>
    <n v="44.35"/>
    <n v="44.15"/>
    <n v="44.45"/>
    <n v="43.9"/>
    <n v="42.9"/>
    <n v="7"/>
    <n v="-20"/>
    <n v="-6"/>
    <n v="-19"/>
    <n v="-14"/>
    <n v="0"/>
    <n v="0"/>
    <n v="0"/>
    <n v="0"/>
    <n v="0"/>
    <n v="3.1045000000000001E-3"/>
    <n v="-8.8299999999999993E-3"/>
    <n v="-2.6670000000000005E-3"/>
    <n v="-8.3409999999999995E-3"/>
    <n v="-6.0060000000000001E-3"/>
  </r>
  <r>
    <s v="8932"/>
    <s v="智通"/>
    <x v="2"/>
    <n v="85.2"/>
    <n v="85.9"/>
    <n v="85"/>
    <n v="86.8"/>
    <n v="85.8"/>
    <n v="49"/>
    <n v="48"/>
    <n v="-77"/>
    <n v="34"/>
    <n v="-48"/>
    <n v="0"/>
    <n v="0"/>
    <n v="0"/>
    <n v="0"/>
    <n v="0"/>
    <n v="4.1748E-2"/>
    <n v="4.1232000000000005E-2"/>
    <n v="-6.5449999999999994E-2"/>
    <n v="2.9511999999999997E-2"/>
    <n v="-4.1183999999999998E-2"/>
  </r>
  <r>
    <s v="8933"/>
    <s v="愛地雅"/>
    <x v="69"/>
    <n v="9.92"/>
    <n v="9.91"/>
    <n v="9.93"/>
    <n v="9.89"/>
    <n v="9.8000000000000007"/>
    <n v="56"/>
    <n v="20"/>
    <n v="15"/>
    <n v="-3"/>
    <n v="-5"/>
    <n v="0"/>
    <n v="0"/>
    <n v="0"/>
    <n v="0"/>
    <n v="0"/>
    <n v="5.5551999999999997E-3"/>
    <n v="1.9819999999999998E-3"/>
    <n v="1.4894999999999999E-3"/>
    <n v="-2.967E-4"/>
    <n v="-4.8999999999999998E-4"/>
  </r>
  <r>
    <s v="8935"/>
    <s v="邦泰"/>
    <x v="5"/>
    <n v="10.85"/>
    <n v="10.8"/>
    <n v="10.7"/>
    <n v="10.8"/>
    <n v="10.8"/>
    <n v="0"/>
    <n v="0"/>
    <n v="-417"/>
    <n v="1"/>
    <n v="0"/>
    <n v="0"/>
    <n v="0"/>
    <n v="0"/>
    <n v="0"/>
    <n v="0"/>
    <n v="0"/>
    <n v="0"/>
    <n v="-4.4618999999999999E-2"/>
    <n v="1.0800000000000001E-4"/>
    <n v="0"/>
  </r>
  <r>
    <s v="8936"/>
    <s v="國統"/>
    <x v="6"/>
    <n v="42.2"/>
    <n v="42.7"/>
    <n v="43.05"/>
    <n v="42.6"/>
    <n v="42.3"/>
    <n v="-28.315999999999999"/>
    <n v="1537"/>
    <n v="689.95799999999997"/>
    <n v="-17"/>
    <n v="775"/>
    <n v="0"/>
    <n v="0"/>
    <n v="0"/>
    <n v="0"/>
    <n v="0"/>
    <n v="-1.1949352000000002E-2"/>
    <n v="0.65629900000000008"/>
    <n v="0.297026919"/>
    <n v="-7.2420000000000002E-3"/>
    <n v="0.32782499999999998"/>
  </r>
  <r>
    <s v="8937"/>
    <s v="合騏"/>
    <x v="2"/>
    <n v="21.8"/>
    <n v="21.9"/>
    <n v="22.5"/>
    <n v="22.05"/>
    <n v="22.4"/>
    <n v="2"/>
    <n v="0"/>
    <n v="6"/>
    <n v="-6"/>
    <n v="3"/>
    <n v="0"/>
    <n v="0"/>
    <n v="0"/>
    <n v="0"/>
    <n v="0"/>
    <n v="4.3600000000000003E-4"/>
    <n v="0"/>
    <n v="1.3500000000000001E-3"/>
    <n v="-1.3230000000000002E-3"/>
    <n v="6.7199999999999985E-4"/>
  </r>
  <r>
    <s v="8938"/>
    <s v="明安"/>
    <x v="70"/>
    <n v="69.599999999999994"/>
    <n v="70.2"/>
    <n v="69.7"/>
    <n v="69.099999999999994"/>
    <n v="68.3"/>
    <n v="23.9"/>
    <n v="27"/>
    <n v="-154"/>
    <n v="-71"/>
    <n v="-98"/>
    <n v="100.386"/>
    <n v="69"/>
    <n v="287"/>
    <n v="181.92500000000001"/>
    <n v="62"/>
    <n v="1.6634399999999997E-2"/>
    <n v="1.8954000000000002E-2"/>
    <n v="-0.10733800000000002"/>
    <n v="-4.9060999999999994E-2"/>
    <n v="-6.6933999999999994E-2"/>
  </r>
  <r>
    <s v="8940"/>
    <s v="新天地"/>
    <x v="4"/>
    <n v="27.4"/>
    <n v="26.9"/>
    <n v="26"/>
    <n v="26.55"/>
    <n v="29.2"/>
    <n v="25"/>
    <n v="18"/>
    <n v="-64"/>
    <n v="-37"/>
    <n v="190"/>
    <n v="0"/>
    <n v="0"/>
    <n v="0"/>
    <n v="0"/>
    <n v="0"/>
    <n v="6.8500000000000002E-3"/>
    <n v="4.8419999999999999E-3"/>
    <n v="-1.6639999999999999E-2"/>
    <n v="-9.8235000000000006E-3"/>
    <n v="5.5480000000000002E-2"/>
  </r>
  <r>
    <s v="8941"/>
    <s v="關中"/>
    <x v="2"/>
    <n v="59.5"/>
    <n v="59.5"/>
    <n v="59.2"/>
    <n v="59.5"/>
    <n v="59.5"/>
    <n v="0"/>
    <n v="0"/>
    <n v="0"/>
    <n v="0"/>
    <n v="1"/>
    <n v="0"/>
    <n v="0"/>
    <n v="0"/>
    <n v="0"/>
    <n v="0"/>
    <n v="0"/>
    <n v="0"/>
    <n v="0"/>
    <n v="0"/>
    <n v="5.9500000000000004E-4"/>
  </r>
  <r>
    <s v="8942"/>
    <s v="森鉅"/>
    <x v="2"/>
    <n v="72"/>
    <n v="72.3"/>
    <n v="74.599999999999994"/>
    <n v="74.400000000000006"/>
    <n v="74.900000000000006"/>
    <n v="86"/>
    <n v="19"/>
    <n v="-19"/>
    <n v="59"/>
    <n v="211"/>
    <n v="0"/>
    <n v="0"/>
    <n v="0"/>
    <n v="0"/>
    <n v="0"/>
    <n v="6.1920000000000003E-2"/>
    <n v="1.3737000000000001E-2"/>
    <n v="-1.4173999999999999E-2"/>
    <n v="4.3896000000000004E-2"/>
    <n v="0.15803900000000001"/>
  </r>
  <r>
    <s v="8996"/>
    <s v="高力"/>
    <x v="13"/>
    <n v="221"/>
    <n v="218"/>
    <n v="220.5"/>
    <n v="216"/>
    <n v="212.5"/>
    <n v="-259"/>
    <n v="-509"/>
    <n v="-926"/>
    <n v="176"/>
    <n v="184"/>
    <n v="5"/>
    <n v="0"/>
    <n v="-111"/>
    <n v="-8"/>
    <n v="-248"/>
    <n v="-0.57238999999999995"/>
    <n v="-1.1096200000000001"/>
    <n v="-2.04183"/>
    <n v="0.38016"/>
    <n v="0.39100000000000001"/>
  </r>
  <r>
    <s v="9103"/>
    <s v="美德醫療-DR"/>
    <x v="2"/>
    <n v="5.94"/>
    <n v="5.89"/>
    <n v="5.89"/>
    <n v="5.88"/>
    <n v="5.88"/>
    <n v="169"/>
    <n v="-246"/>
    <n v="0"/>
    <n v="0"/>
    <n v="0"/>
    <n v="0"/>
    <n v="0"/>
    <n v="0"/>
    <n v="0"/>
    <n v="0"/>
    <n v="1.00386E-2"/>
    <n v="-1.4489399999999998E-2"/>
    <n v="0"/>
    <n v="0"/>
    <n v="0"/>
  </r>
  <r>
    <s v="910322"/>
    <s v="康師傅-DR"/>
    <x v="1"/>
    <n v="21.35"/>
    <n v="21.3"/>
    <n v="21.35"/>
    <n v="21.35"/>
    <n v="21.15"/>
    <n v="0"/>
    <n v="-1"/>
    <n v="-15"/>
    <n v="0"/>
    <n v="-5"/>
    <n v="0"/>
    <n v="0"/>
    <n v="0"/>
    <n v="0"/>
    <n v="0"/>
    <n v="0"/>
    <n v="-2.13E-4"/>
    <n v="-3.2025000000000001E-3"/>
    <n v="0"/>
    <n v="-1.0575000000000001E-3"/>
  </r>
  <r>
    <s v="9105"/>
    <s v="泰金寶-DR"/>
    <x v="2"/>
    <n v="2.88"/>
    <n v="2.9"/>
    <n v="2.92"/>
    <n v="2.85"/>
    <n v="2.76"/>
    <n v="-146"/>
    <n v="-123"/>
    <n v="1701"/>
    <n v="-1123"/>
    <n v="-26"/>
    <n v="0"/>
    <n v="0"/>
    <n v="0"/>
    <n v="0"/>
    <n v="0"/>
    <n v="-4.2047999999999999E-3"/>
    <n v="-3.5669999999999999E-3"/>
    <n v="4.9669200000000004E-2"/>
    <n v="-3.2005499999999999E-2"/>
    <n v="-7.1759999999999988E-4"/>
  </r>
  <r>
    <s v="910861"/>
    <s v="神州-DR"/>
    <x v="42"/>
    <n v="4.66"/>
    <n v="4.7"/>
    <n v="4.72"/>
    <n v="4.6900000000000004"/>
    <n v="4.62"/>
    <n v="48"/>
    <n v="36"/>
    <n v="4"/>
    <n v="0"/>
    <n v="-51"/>
    <n v="0"/>
    <n v="0"/>
    <n v="0"/>
    <n v="0"/>
    <n v="0"/>
    <n v="2.2368000000000002E-3"/>
    <n v="1.6920000000000001E-3"/>
    <n v="1.8879999999999998E-4"/>
    <n v="0"/>
    <n v="-2.3562000000000001E-3"/>
  </r>
  <r>
    <s v="9110"/>
    <s v="越南控-DR"/>
    <x v="7"/>
    <n v="7.13"/>
    <n v="7.12"/>
    <n v="7.17"/>
    <n v="7.2"/>
    <n v="7.24"/>
    <n v="8"/>
    <n v="0"/>
    <n v="0"/>
    <n v="-3"/>
    <n v="0"/>
    <n v="0"/>
    <n v="0"/>
    <n v="0"/>
    <n v="0"/>
    <n v="0"/>
    <n v="5.7039999999999999E-4"/>
    <n v="0"/>
    <n v="0"/>
    <n v="-2.1600000000000002E-4"/>
    <n v="0"/>
  </r>
  <r>
    <s v="911608"/>
    <s v="明輝-DR"/>
    <x v="2"/>
    <n v="2.8"/>
    <n v="2.82"/>
    <n v="2.8"/>
    <n v="2.82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8"/>
    <n v="5.08"/>
    <n v="5.04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100000000000001"/>
    <n v="1.1200000000000001"/>
    <n v="1.10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900000000000002"/>
    <n v="2.4700000000000002"/>
    <n v="2.4500000000000002"/>
    <n v="2.41"/>
    <n v="2.41"/>
    <n v="-2"/>
    <n v="-1"/>
    <n v="-1"/>
    <n v="0"/>
    <n v="-20"/>
    <n v="0"/>
    <n v="0"/>
    <n v="0"/>
    <n v="0"/>
    <n v="0"/>
    <n v="-4.9800000000000004E-5"/>
    <n v="-2.4700000000000001E-5"/>
    <n v="-2.4500000000000003E-5"/>
    <n v="0"/>
    <n v="-4.8200000000000001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7"/>
    <n v="6.37"/>
    <n v="6.45"/>
    <n v="6.42"/>
    <n v="6.25"/>
    <n v="-6"/>
    <n v="6"/>
    <n v="22"/>
    <n v="-7"/>
    <n v="84"/>
    <n v="0"/>
    <n v="0"/>
    <n v="0"/>
    <n v="0"/>
    <n v="0"/>
    <n v="-3.8219999999999997E-4"/>
    <n v="3.8219999999999997E-4"/>
    <n v="1.4190000000000001E-3"/>
    <n v="-4.4939999999999997E-4"/>
    <n v="5.2500000000000003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.5"/>
    <n v="136.5"/>
    <n v="139"/>
    <n v="139.5"/>
    <n v="136.5"/>
    <n v="-69"/>
    <n v="0.39100000000000001"/>
    <n v="866"/>
    <n v="359.23"/>
    <n v="-158"/>
    <n v="292"/>
    <n v="0"/>
    <n v="1"/>
    <n v="41"/>
    <n v="0"/>
    <n v="-9.4875000000000001E-2"/>
    <n v="5.3371500000000004E-4"/>
    <n v="1.20374"/>
    <n v="0.50112584999999998"/>
    <n v="-0.21567"/>
  </r>
  <r>
    <s v="9902"/>
    <s v="台火"/>
    <x v="2"/>
    <n v="12.25"/>
    <n v="12.25"/>
    <n v="12.3"/>
    <n v="12.3"/>
    <n v="12.25"/>
    <n v="0"/>
    <n v="11"/>
    <n v="2"/>
    <n v="1"/>
    <n v="-1"/>
    <n v="0"/>
    <n v="0"/>
    <n v="0"/>
    <n v="0"/>
    <n v="0"/>
    <n v="0"/>
    <n v="1.3475E-3"/>
    <n v="2.4600000000000002E-4"/>
    <n v="1.2300000000000001E-4"/>
    <n v="-1.225E-4"/>
  </r>
  <r>
    <s v="9904"/>
    <s v="寶成"/>
    <x v="2"/>
    <n v="29.55"/>
    <n v="29.65"/>
    <n v="29.7"/>
    <n v="29.6"/>
    <n v="29.45"/>
    <n v="122.542"/>
    <n v="368.9"/>
    <n v="12.792"/>
    <n v="-228.09700000000001"/>
    <n v="-16"/>
    <n v="103"/>
    <n v="34"/>
    <n v="-1"/>
    <n v="3"/>
    <n v="7"/>
    <n v="3.6211160999999999E-2"/>
    <n v="0.10937884999999999"/>
    <n v="3.7992239999999999E-3"/>
    <n v="-6.7516712000000006E-2"/>
    <n v="-4.712E-3"/>
  </r>
  <r>
    <s v="9905"/>
    <s v="大華"/>
    <x v="2"/>
    <n v="23.7"/>
    <n v="23.7"/>
    <n v="23.8"/>
    <n v="23.8"/>
    <n v="23.7"/>
    <n v="7"/>
    <n v="3"/>
    <n v="-2"/>
    <n v="-15"/>
    <n v="5"/>
    <n v="0"/>
    <n v="0"/>
    <n v="0"/>
    <n v="0"/>
    <n v="0"/>
    <n v="1.6590000000000001E-3"/>
    <n v="7.1099999999999994E-4"/>
    <n v="-4.7600000000000002E-4"/>
    <n v="-3.5699999999999998E-3"/>
    <n v="1.1850000000000001E-3"/>
  </r>
  <r>
    <s v="9906"/>
    <s v="欣巴巴"/>
    <x v="6"/>
    <n v="52.2"/>
    <n v="51.8"/>
    <n v="52.5"/>
    <n v="51.9"/>
    <n v="51.4"/>
    <n v="-5"/>
    <n v="-7"/>
    <n v="-5"/>
    <n v="-6"/>
    <n v="-20"/>
    <n v="0"/>
    <n v="0"/>
    <n v="0"/>
    <n v="0"/>
    <n v="0"/>
    <n v="-2.6099999999999999E-3"/>
    <n v="-3.6259999999999994E-3"/>
    <n v="-2.6250000000000002E-3"/>
    <n v="-3.1139999999999996E-3"/>
    <n v="-1.0279999999999999E-2"/>
  </r>
  <r>
    <s v="9907"/>
    <s v="統一實"/>
    <x v="2"/>
    <n v="16.05"/>
    <n v="16"/>
    <n v="16"/>
    <n v="15.75"/>
    <n v="15.9"/>
    <n v="73"/>
    <n v="-114"/>
    <n v="187"/>
    <n v="-530"/>
    <n v="263"/>
    <n v="-15.702999999999999"/>
    <n v="0"/>
    <n v="0"/>
    <n v="-10.468"/>
    <n v="4"/>
    <n v="1.1716500000000001E-2"/>
    <n v="-1.8239999999999999E-2"/>
    <n v="2.9919999999999999E-2"/>
    <n v="-8.3474999999999994E-2"/>
    <n v="4.1817E-2"/>
  </r>
  <r>
    <s v="9908"/>
    <s v="大台北"/>
    <x v="2"/>
    <n v="32.5"/>
    <n v="32.5"/>
    <n v="32.5"/>
    <n v="32.450000000000003"/>
    <n v="32.700000000000003"/>
    <n v="9"/>
    <n v="7"/>
    <n v="2"/>
    <n v="-6.0529999999999999"/>
    <n v="-2"/>
    <n v="0"/>
    <n v="0"/>
    <n v="0"/>
    <n v="0"/>
    <n v="0"/>
    <n v="2.9250000000000001E-3"/>
    <n v="2.2750000000000001E-3"/>
    <n v="6.4999999999999997E-4"/>
    <n v="-1.9641985000000001E-3"/>
    <n v="-6.5400000000000007E-4"/>
  </r>
  <r>
    <s v="9910"/>
    <s v="豐泰"/>
    <x v="2"/>
    <n v="187"/>
    <n v="188"/>
    <n v="188.5"/>
    <n v="187"/>
    <n v="184"/>
    <n v="-26.72"/>
    <n v="101.624"/>
    <n v="-258.36"/>
    <n v="-92.686000000000007"/>
    <n v="-419.3"/>
    <n v="0.32400000000000001"/>
    <n v="59.323999999999998"/>
    <n v="147"/>
    <n v="-25"/>
    <n v="-19"/>
    <n v="-4.9966399999999994E-2"/>
    <n v="0.19105311999999999"/>
    <n v="-0.48700860000000001"/>
    <n v="-0.17332282000000002"/>
    <n v="-0.77151199999999998"/>
  </r>
  <r>
    <s v="9911"/>
    <s v="櫻花"/>
    <x v="2"/>
    <n v="63.9"/>
    <n v="63.8"/>
    <n v="63.8"/>
    <n v="64.900000000000006"/>
    <n v="65.2"/>
    <n v="2"/>
    <n v="-35"/>
    <n v="-21"/>
    <n v="352"/>
    <n v="138"/>
    <n v="0"/>
    <n v="0"/>
    <n v="0"/>
    <n v="0"/>
    <n v="0"/>
    <n v="1.2780000000000001E-3"/>
    <n v="-2.2329999999999999E-2"/>
    <n v="-1.3398E-2"/>
    <n v="0.22844800000000004"/>
    <n v="8.9976E-2"/>
  </r>
  <r>
    <s v="9912"/>
    <s v="偉聯"/>
    <x v="44"/>
    <n v="10.15"/>
    <n v="10.050000000000001"/>
    <n v="10.1"/>
    <n v="10.050000000000001"/>
    <n v="10.15"/>
    <n v="0"/>
    <n v="2.1"/>
    <n v="-3"/>
    <n v="2"/>
    <n v="5"/>
    <n v="0"/>
    <n v="0"/>
    <n v="0"/>
    <n v="0"/>
    <n v="0"/>
    <n v="0"/>
    <n v="2.1105000000000003E-4"/>
    <n v="-3.0299999999999999E-4"/>
    <n v="2.0100000000000001E-4"/>
    <n v="5.0750000000000003E-4"/>
  </r>
  <r>
    <s v="9914"/>
    <s v="美利達"/>
    <x v="69"/>
    <n v="173.5"/>
    <n v="170.5"/>
    <n v="168.5"/>
    <n v="167.5"/>
    <n v="161"/>
    <n v="-74"/>
    <n v="-200"/>
    <n v="-266.8"/>
    <n v="-189.196"/>
    <n v="-1018.0549999999999"/>
    <n v="0"/>
    <n v="0"/>
    <n v="0"/>
    <n v="0"/>
    <n v="-193"/>
    <n v="-0.12839"/>
    <n v="-0.34100000000000003"/>
    <n v="-0.44955800000000001"/>
    <n v="-0.3169033"/>
    <n v="-1.6390685499999997"/>
  </r>
  <r>
    <s v="9917"/>
    <s v="中保科"/>
    <x v="2"/>
    <n v="116.5"/>
    <n v="117.5"/>
    <n v="118"/>
    <n v="118"/>
    <n v="117"/>
    <n v="66.625"/>
    <n v="198"/>
    <n v="131.66499999999999"/>
    <n v="51.832999999999998"/>
    <n v="102.008"/>
    <n v="119"/>
    <n v="18"/>
    <n v="2"/>
    <n v="75"/>
    <n v="0"/>
    <n v="7.7618124999999996E-2"/>
    <n v="0.23265"/>
    <n v="0.15536469999999999"/>
    <n v="6.1162939999999999E-2"/>
    <n v="0.11934936"/>
  </r>
  <r>
    <s v="9918"/>
    <s v="欣天然"/>
    <x v="2"/>
    <n v="40.15"/>
    <n v="40.200000000000003"/>
    <n v="40.200000000000003"/>
    <n v="40.15"/>
    <n v="40.200000000000003"/>
    <n v="2"/>
    <n v="0"/>
    <n v="0"/>
    <n v="0"/>
    <n v="0"/>
    <n v="0"/>
    <n v="0"/>
    <n v="0"/>
    <n v="0"/>
    <n v="0"/>
    <n v="8.03E-4"/>
    <n v="0"/>
    <n v="0"/>
    <n v="0"/>
    <n v="0"/>
  </r>
  <r>
    <s v="9919"/>
    <s v="康那香"/>
    <x v="2"/>
    <n v="18.2"/>
    <n v="18.100000000000001"/>
    <n v="18.05"/>
    <n v="18.350000000000001"/>
    <n v="18.149999999999999"/>
    <n v="-458"/>
    <n v="-459"/>
    <n v="-275"/>
    <n v="1070"/>
    <n v="-394"/>
    <n v="0"/>
    <n v="0"/>
    <n v="0"/>
    <n v="0"/>
    <n v="0"/>
    <n v="-8.3356E-2"/>
    <n v="-8.3079000000000014E-2"/>
    <n v="-4.9637500000000001E-2"/>
    <n v="0.19634499999999999"/>
    <n v="-7.1510999999999991E-2"/>
  </r>
  <r>
    <s v="9921"/>
    <s v="巨大"/>
    <x v="69"/>
    <n v="173.5"/>
    <n v="171"/>
    <n v="171"/>
    <n v="170"/>
    <n v="168.5"/>
    <n v="-1026.0999999999999"/>
    <n v="-354.40300000000002"/>
    <n v="-225.34"/>
    <n v="-219.148"/>
    <n v="-277.58999999999997"/>
    <n v="-6"/>
    <n v="-3"/>
    <n v="-11"/>
    <n v="-5"/>
    <n v="-5"/>
    <n v="-1.7802834999999997"/>
    <n v="-0.60602913000000003"/>
    <n v="-0.38533139999999999"/>
    <n v="-0.37255159999999998"/>
    <n v="-0.46773914999999994"/>
  </r>
  <r>
    <s v="9924"/>
    <s v="福興"/>
    <x v="2"/>
    <n v="47.5"/>
    <n v="48"/>
    <n v="48.3"/>
    <n v="48.3"/>
    <n v="48.15"/>
    <n v="-200"/>
    <n v="-96"/>
    <n v="188"/>
    <n v="214.929"/>
    <n v="92"/>
    <n v="0"/>
    <n v="0"/>
    <n v="0"/>
    <n v="0"/>
    <n v="0"/>
    <n v="-9.5000000000000001E-2"/>
    <n v="-4.6080000000000003E-2"/>
    <n v="9.0803999999999996E-2"/>
    <n v="0.103810707"/>
    <n v="4.4298000000000004E-2"/>
  </r>
  <r>
    <s v="9925"/>
    <s v="新保"/>
    <x v="2"/>
    <n v="40.15"/>
    <n v="40.1"/>
    <n v="40.15"/>
    <n v="40.200000000000003"/>
    <n v="40.15"/>
    <n v="-1"/>
    <n v="1"/>
    <n v="-9.7430000000000003"/>
    <n v="9"/>
    <n v="15"/>
    <n v="0"/>
    <n v="0"/>
    <n v="0"/>
    <n v="0"/>
    <n v="0"/>
    <n v="-4.015E-4"/>
    <n v="4.0099999999999999E-4"/>
    <n v="-3.9118145000000002E-3"/>
    <n v="3.6180000000000001E-3"/>
    <n v="6.0225000000000001E-3"/>
  </r>
  <r>
    <s v="9926"/>
    <s v="新海"/>
    <x v="2"/>
    <n v="53.6"/>
    <n v="53.5"/>
    <n v="53.4"/>
    <n v="53.1"/>
    <n v="53.1"/>
    <n v="8"/>
    <n v="4"/>
    <n v="3"/>
    <n v="0.99099999999999999"/>
    <n v="1"/>
    <n v="0"/>
    <n v="0"/>
    <n v="0"/>
    <n v="0"/>
    <n v="0"/>
    <n v="4.2880000000000001E-3"/>
    <n v="2.14E-3"/>
    <n v="1.6019999999999999E-3"/>
    <n v="5.26221E-4"/>
    <n v="5.31E-4"/>
  </r>
  <r>
    <s v="9927"/>
    <s v="泰銘"/>
    <x v="14"/>
    <n v="57.7"/>
    <n v="57.4"/>
    <n v="58"/>
    <n v="57.8"/>
    <n v="57.4"/>
    <n v="253"/>
    <n v="-25"/>
    <n v="23"/>
    <n v="-16.457999999999998"/>
    <n v="-120"/>
    <n v="0"/>
    <n v="0"/>
    <n v="0"/>
    <n v="0"/>
    <n v="0"/>
    <n v="0.145981"/>
    <n v="-1.435E-2"/>
    <n v="1.3339999999999999E-2"/>
    <n v="-9.5127239999999984E-3"/>
    <n v="-6.8879999999999997E-2"/>
  </r>
  <r>
    <s v="9928"/>
    <s v="中視"/>
    <x v="2"/>
    <n v="26.3"/>
    <n v="27.6"/>
    <n v="27.35"/>
    <n v="26.8"/>
    <n v="27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49999999999999"/>
    <n v="16.2"/>
    <n v="15.7"/>
    <n v="15.7"/>
    <n v="7"/>
    <n v="12"/>
    <n v="6"/>
    <n v="1.966"/>
    <n v="-5"/>
    <n v="0"/>
    <n v="0"/>
    <n v="0"/>
    <n v="0"/>
    <n v="0"/>
    <n v="1.1339999999999998E-3"/>
    <n v="1.9379999999999998E-3"/>
    <n v="9.7199999999999988E-4"/>
    <n v="3.0866199999999997E-4"/>
    <n v="-7.85E-4"/>
  </r>
  <r>
    <s v="9930"/>
    <s v="中聯資源"/>
    <x v="2"/>
    <n v="56.9"/>
    <n v="56.8"/>
    <n v="56.7"/>
    <n v="56.5"/>
    <n v="56"/>
    <n v="39"/>
    <n v="-17"/>
    <n v="-10"/>
    <n v="-4.0540000000000003"/>
    <n v="-17"/>
    <n v="0"/>
    <n v="0"/>
    <n v="0"/>
    <n v="0"/>
    <n v="0"/>
    <n v="2.2190999999999999E-2"/>
    <n v="-9.6559999999999997E-3"/>
    <n v="-5.6699999999999997E-3"/>
    <n v="-2.2905100000000004E-3"/>
    <n v="-9.5200000000000007E-3"/>
  </r>
  <r>
    <s v="9931"/>
    <s v="欣高"/>
    <x v="2"/>
    <n v="38.6"/>
    <n v="38.6"/>
    <n v="38.799999999999997"/>
    <n v="38.65"/>
    <n v="38.65"/>
    <n v="8"/>
    <n v="0"/>
    <n v="0"/>
    <n v="0"/>
    <n v="0"/>
    <n v="0"/>
    <n v="0"/>
    <n v="0"/>
    <n v="0"/>
    <n v="0"/>
    <n v="3.088E-3"/>
    <n v="0"/>
    <n v="0"/>
    <n v="0"/>
    <n v="0"/>
  </r>
  <r>
    <s v="9933"/>
    <s v="中鼎"/>
    <x v="2"/>
    <n v="41.8"/>
    <n v="42.15"/>
    <n v="42.65"/>
    <n v="42.65"/>
    <n v="42.9"/>
    <n v="903.9"/>
    <n v="1964.806"/>
    <n v="1992.8810000000001"/>
    <n v="2396"/>
    <n v="2316"/>
    <n v="0"/>
    <n v="0"/>
    <n v="34"/>
    <n v="1"/>
    <n v="1"/>
    <n v="0.37783019999999995"/>
    <n v="0.82816572899999996"/>
    <n v="0.84996374649999995"/>
    <n v="1.0218939999999999"/>
    <n v="0.99356399999999989"/>
  </r>
  <r>
    <s v="9934"/>
    <s v="成霖"/>
    <x v="2"/>
    <n v="14.15"/>
    <n v="14.35"/>
    <n v="14.3"/>
    <n v="14.3"/>
    <n v="14.4"/>
    <n v="9"/>
    <n v="-145"/>
    <n v="-392"/>
    <n v="-14"/>
    <n v="-24"/>
    <n v="0"/>
    <n v="0"/>
    <n v="0"/>
    <n v="0"/>
    <n v="0"/>
    <n v="1.2735000000000001E-3"/>
    <n v="-2.08075E-2"/>
    <n v="-5.6056000000000002E-2"/>
    <n v="-2.0020000000000003E-3"/>
    <n v="-3.4560000000000003E-3"/>
  </r>
  <r>
    <s v="9935"/>
    <s v="慶豐富"/>
    <x v="2"/>
    <n v="17.100000000000001"/>
    <n v="17.05"/>
    <n v="17.05"/>
    <n v="17.149999999999999"/>
    <n v="17.95"/>
    <n v="12"/>
    <n v="-1"/>
    <n v="2"/>
    <n v="7"/>
    <n v="24.225000000000001"/>
    <n v="0"/>
    <n v="0"/>
    <n v="0"/>
    <n v="0"/>
    <n v="0"/>
    <n v="2.052E-3"/>
    <n v="-1.705E-4"/>
    <n v="3.4099999999999999E-4"/>
    <n v="1.2004999999999997E-3"/>
    <n v="4.3483875000000002E-3"/>
  </r>
  <r>
    <s v="9937"/>
    <s v="全國"/>
    <x v="2"/>
    <n v="66.400000000000006"/>
    <n v="66.400000000000006"/>
    <n v="66.2"/>
    <n v="66.3"/>
    <n v="67"/>
    <n v="1"/>
    <n v="0"/>
    <n v="1"/>
    <n v="1.992"/>
    <n v="-1"/>
    <n v="0"/>
    <n v="0"/>
    <n v="0"/>
    <n v="0"/>
    <n v="0"/>
    <n v="6.6400000000000009E-4"/>
    <n v="0"/>
    <n v="6.6200000000000005E-4"/>
    <n v="1.3206959999999999E-3"/>
    <n v="-6.7000000000000002E-4"/>
  </r>
  <r>
    <s v="9938"/>
    <s v="百和"/>
    <x v="2"/>
    <n v="60.4"/>
    <n v="61.4"/>
    <n v="59.9"/>
    <n v="60"/>
    <n v="58.8"/>
    <n v="336"/>
    <n v="-556.73"/>
    <n v="-869"/>
    <n v="614.99099999999999"/>
    <n v="-138"/>
    <n v="0"/>
    <n v="0"/>
    <n v="570"/>
    <n v="0"/>
    <n v="0"/>
    <n v="0.20294399999999999"/>
    <n v="-0.34183222000000002"/>
    <n v="-0.52053099999999997"/>
    <n v="0.36899460000000001"/>
    <n v="-8.1143999999999994E-2"/>
  </r>
  <r>
    <s v="9939"/>
    <s v="宏全"/>
    <x v="2"/>
    <n v="102.5"/>
    <n v="102.5"/>
    <n v="102.5"/>
    <n v="105"/>
    <n v="103.5"/>
    <n v="-94"/>
    <n v="-239.92699999999999"/>
    <n v="-6"/>
    <n v="528.00099999999998"/>
    <n v="114.962"/>
    <n v="29"/>
    <n v="185"/>
    <n v="-1"/>
    <n v="122"/>
    <n v="0"/>
    <n v="-9.6350000000000005E-2"/>
    <n v="-0.24592517499999997"/>
    <n v="-6.1500000000000001E-3"/>
    <n v="0.55440104999999995"/>
    <n v="0.11898567000000002"/>
  </r>
  <r>
    <s v="9940"/>
    <s v="信義"/>
    <x v="2"/>
    <n v="28.55"/>
    <n v="28.55"/>
    <n v="28.65"/>
    <n v="28.95"/>
    <n v="28.9"/>
    <n v="73"/>
    <n v="-36.401000000000003"/>
    <n v="7"/>
    <n v="-4"/>
    <n v="-34"/>
    <n v="0"/>
    <n v="0"/>
    <n v="0"/>
    <n v="0"/>
    <n v="0"/>
    <n v="2.0841500000000002E-2"/>
    <n v="-1.03924855E-2"/>
    <n v="2.0054999999999999E-3"/>
    <n v="-1.158E-3"/>
    <n v="-9.8259999999999997E-3"/>
  </r>
  <r>
    <s v="9941"/>
    <s v="裕融"/>
    <x v="2"/>
    <n v="186"/>
    <n v="184.5"/>
    <n v="185"/>
    <n v="186"/>
    <n v="183.5"/>
    <n v="239.245"/>
    <n v="-59.780999999999999"/>
    <n v="25.998000000000001"/>
    <n v="127.4"/>
    <n v="-150"/>
    <n v="-0.6"/>
    <n v="0"/>
    <n v="1"/>
    <n v="0"/>
    <n v="1"/>
    <n v="0.44499569999999999"/>
    <n v="-0.11029594499999999"/>
    <n v="4.8096300000000002E-2"/>
    <n v="0.23696400000000001"/>
    <n v="-0.27524999999999999"/>
  </r>
  <r>
    <s v="9942"/>
    <s v="茂順"/>
    <x v="7"/>
    <n v="129"/>
    <n v="129"/>
    <n v="130.5"/>
    <n v="134"/>
    <n v="132.5"/>
    <n v="2"/>
    <n v="-43"/>
    <n v="38"/>
    <n v="-296.08600000000001"/>
    <n v="9"/>
    <n v="0"/>
    <n v="0"/>
    <n v="0"/>
    <n v="0"/>
    <n v="0"/>
    <n v="2.5799999999999998E-3"/>
    <n v="-5.5469999999999998E-2"/>
    <n v="4.9590000000000002E-2"/>
    <n v="-0.39675524000000006"/>
    <n v="1.1925E-2"/>
  </r>
  <r>
    <s v="9943"/>
    <s v="好樂迪"/>
    <x v="4"/>
    <n v="88.3"/>
    <n v="88.7"/>
    <n v="91.3"/>
    <n v="90.5"/>
    <n v="91.4"/>
    <n v="-3"/>
    <n v="-16"/>
    <n v="-65.227000000000004"/>
    <n v="-72.037999999999997"/>
    <n v="-35"/>
    <n v="0"/>
    <n v="0"/>
    <n v="0"/>
    <n v="0"/>
    <n v="0"/>
    <n v="-2.6489999999999999E-3"/>
    <n v="-1.4192E-2"/>
    <n v="-5.9552251000000007E-2"/>
    <n v="-6.5194389999999991E-2"/>
    <n v="-3.1989999999999998E-2"/>
  </r>
  <r>
    <s v="9944"/>
    <s v="新麗"/>
    <x v="2"/>
    <n v="19.399999999999999"/>
    <n v="19.350000000000001"/>
    <n v="19.399999999999999"/>
    <n v="19.45"/>
    <n v="19.55"/>
    <n v="9"/>
    <n v="1"/>
    <n v="9"/>
    <n v="-4"/>
    <n v="-11"/>
    <n v="0"/>
    <n v="0"/>
    <n v="0"/>
    <n v="0"/>
    <n v="0"/>
    <n v="1.7459999999999999E-3"/>
    <n v="1.9350000000000001E-4"/>
    <n v="1.7459999999999999E-3"/>
    <n v="-7.7799999999999994E-4"/>
    <n v="-2.1505000000000001E-3"/>
  </r>
  <r>
    <s v="9945"/>
    <s v="潤泰新"/>
    <x v="2"/>
    <n v="34.5"/>
    <n v="34.1"/>
    <n v="34.450000000000003"/>
    <n v="34.35"/>
    <n v="34.15"/>
    <n v="1835"/>
    <n v="-303.31799999999998"/>
    <n v="375"/>
    <n v="-117.494"/>
    <n v="130"/>
    <n v="0"/>
    <n v="0"/>
    <n v="0"/>
    <n v="0"/>
    <n v="0"/>
    <n v="0.63307500000000005"/>
    <n v="-0.103431438"/>
    <n v="0.12918750000000001"/>
    <n v="-4.0359189000000004E-2"/>
    <n v="4.4394999999999997E-2"/>
  </r>
  <r>
    <s v="9946"/>
    <s v="三發地產"/>
    <x v="6"/>
    <n v="18.5"/>
    <n v="18.899999999999999"/>
    <n v="19.149999999999999"/>
    <n v="18.850000000000001"/>
    <n v="18.600000000000001"/>
    <n v="249"/>
    <n v="23"/>
    <n v="-202"/>
    <n v="4"/>
    <n v="57.262999999999998"/>
    <n v="0"/>
    <n v="0"/>
    <n v="0"/>
    <n v="0"/>
    <n v="0"/>
    <n v="4.6065000000000002E-2"/>
    <n v="4.3470000000000002E-3"/>
    <n v="-3.8682999999999995E-2"/>
    <n v="7.54E-4"/>
    <n v="1.0650918000000002E-2"/>
  </r>
  <r>
    <s v="9949"/>
    <s v="琉園"/>
    <x v="2"/>
    <n v="14.25"/>
    <n v="14.3"/>
    <n v="14.4"/>
    <n v="14.4"/>
    <n v="14.35"/>
    <n v="-1"/>
    <n v="0"/>
    <n v="-1"/>
    <n v="0"/>
    <n v="0"/>
    <n v="0"/>
    <n v="0"/>
    <n v="0"/>
    <n v="0"/>
    <n v="0"/>
    <n v="-1.4249999999999999E-4"/>
    <n v="0"/>
    <n v="-1.44E-4"/>
    <n v="0"/>
    <n v="0"/>
  </r>
  <r>
    <s v="9950"/>
    <s v="萬國通"/>
    <x v="5"/>
    <n v="28.5"/>
    <n v="28.5"/>
    <n v="27.4"/>
    <n v="26.65"/>
    <n v="25.6"/>
    <n v="591"/>
    <n v="-268"/>
    <n v="-1125"/>
    <n v="-886"/>
    <n v="-122"/>
    <n v="0"/>
    <n v="0"/>
    <n v="0"/>
    <n v="0"/>
    <n v="0"/>
    <n v="0.168435"/>
    <n v="-7.6380000000000003E-2"/>
    <n v="-0.30825000000000002"/>
    <n v="-0.23611899999999997"/>
    <n v="-3.1232000000000003E-2"/>
  </r>
  <r>
    <s v="9951"/>
    <s v="皇田"/>
    <x v="7"/>
    <n v="75.099999999999994"/>
    <n v="75.2"/>
    <n v="75"/>
    <n v="75.3"/>
    <n v="74.599999999999994"/>
    <n v="7"/>
    <n v="11"/>
    <n v="-31"/>
    <n v="5"/>
    <n v="-44"/>
    <n v="0"/>
    <n v="0"/>
    <n v="0"/>
    <n v="0"/>
    <n v="0"/>
    <n v="5.2569999999999995E-3"/>
    <n v="8.2719999999999998E-3"/>
    <n v="-2.325E-2"/>
    <n v="3.7650000000000001E-3"/>
    <n v="-3.2823999999999999E-2"/>
  </r>
  <r>
    <s v="9955"/>
    <s v="佳龍"/>
    <x v="2"/>
    <n v="24.9"/>
    <n v="24.25"/>
    <n v="23.95"/>
    <n v="23.35"/>
    <n v="23.55"/>
    <n v="70"/>
    <n v="-173.358"/>
    <n v="178"/>
    <n v="-160"/>
    <n v="-340"/>
    <n v="0"/>
    <n v="0"/>
    <n v="0"/>
    <n v="0"/>
    <n v="0"/>
    <n v="1.7430000000000001E-2"/>
    <n v="-4.2039314999999994E-2"/>
    <n v="4.2630999999999995E-2"/>
    <n v="-3.7359999999999997E-2"/>
    <n v="-8.0070000000000002E-2"/>
  </r>
  <r>
    <s v="9958"/>
    <s v="世紀鋼"/>
    <x v="14"/>
    <n v="141"/>
    <n v="140"/>
    <n v="147"/>
    <n v="151"/>
    <n v="159"/>
    <n v="-698"/>
    <n v="-316.47800000000001"/>
    <n v="-2120.8000000000002"/>
    <n v="-1066.2739999999999"/>
    <n v="-1286.23"/>
    <n v="0"/>
    <n v="15"/>
    <n v="728"/>
    <n v="411"/>
    <n v="724"/>
    <n v="-0.98418000000000005"/>
    <n v="-0.4430692"/>
    <n v="-3.1175760000000006"/>
    <n v="-1.6100737399999998"/>
    <n v="-2.0451057000000001"/>
  </r>
  <r>
    <s v="9960"/>
    <s v="邁達康"/>
    <x v="70"/>
    <n v="26"/>
    <n v="26"/>
    <n v="26.4"/>
    <n v="26.05"/>
    <n v="26.1"/>
    <n v="0"/>
    <n v="-1"/>
    <n v="-1"/>
    <n v="1"/>
    <n v="1"/>
    <n v="0"/>
    <n v="0"/>
    <n v="0"/>
    <n v="0"/>
    <n v="0"/>
    <n v="0"/>
    <n v="-2.5999999999999998E-4"/>
    <n v="-2.6399999999999997E-4"/>
    <n v="2.6049999999999999E-4"/>
    <n v="2.61E-4"/>
  </r>
  <r>
    <s v="9962"/>
    <s v="有益"/>
    <x v="14"/>
    <n v="17.600000000000001"/>
    <n v="17.7"/>
    <n v="17.5"/>
    <n v="17.45"/>
    <n v="17.399999999999999"/>
    <n v="39"/>
    <n v="21"/>
    <n v="11"/>
    <n v="-53"/>
    <n v="-23"/>
    <n v="0"/>
    <n v="0"/>
    <n v="0"/>
    <n v="0"/>
    <n v="0"/>
    <n v="6.8640000000000012E-3"/>
    <n v="3.7169999999999998E-3"/>
    <n v="1.9250000000000001E-3"/>
    <n v="-9.2484999999999998E-3"/>
    <n v="-4.001999999999999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99999999999997"/>
    <n v="32.549999999999997"/>
    <n v="32.9"/>
    <n v="32.9"/>
    <n v="32.85"/>
    <n v="-2890.5509999999999"/>
    <n v="-1014.0359999999999"/>
    <n v="2787.2339999999999"/>
    <n v="46.082999999999998"/>
    <n v="-1645.7950000000001"/>
    <n v="152.38999999999999"/>
    <n v="352.39100000000002"/>
    <n v="-11"/>
    <n v="419"/>
    <n v="527"/>
    <n v="-0.94810072799999989"/>
    <n v="-0.33006871799999993"/>
    <n v="0.91699998599999988"/>
    <n v="1.5161306999999999E-2"/>
    <n v="-0.5406436575000001"/>
    <n v="4.9983919999999987E-2"/>
    <n v="0.1147032705"/>
    <n v="-3.6189999999999998E-3"/>
    <n v="0.13785099999999997"/>
    <n v="0.17311950000000001"/>
  </r>
  <r>
    <s v="1102"/>
    <s v="亞泥"/>
    <x v="0"/>
    <n v="40.4"/>
    <n v="40.4"/>
    <n v="40.35"/>
    <n v="40.4"/>
    <n v="40.35"/>
    <n v="1422.383"/>
    <n v="190"/>
    <n v="541.54300000000001"/>
    <n v="1030.825"/>
    <n v="936"/>
    <n v="-217.655"/>
    <n v="153.005"/>
    <n v="-178.398"/>
    <n v="122.71"/>
    <n v="-160.99100000000001"/>
    <n v="0.57464273199999993"/>
    <n v="7.6759999999999995E-2"/>
    <n v="0.21851260050000001"/>
    <n v="0.41645330000000003"/>
    <n v="0.37767600000000001"/>
    <n v="-8.7932620000000003E-2"/>
    <n v="6.1814019999999997E-2"/>
    <n v="-7.1983592999999998E-2"/>
    <n v="4.9574839999999995E-2"/>
    <n v="-6.4959868500000018E-2"/>
  </r>
  <r>
    <s v="1103"/>
    <s v="嘉泥"/>
    <x v="0"/>
    <n v="18.399999999999999"/>
    <n v="18.3"/>
    <n v="18.3"/>
    <n v="18.399999999999999"/>
    <n v="18.3"/>
    <n v="150.84299999999999"/>
    <n v="52"/>
    <n v="33"/>
    <n v="41"/>
    <n v="2"/>
    <n v="0"/>
    <n v="0"/>
    <n v="0"/>
    <n v="0"/>
    <n v="0"/>
    <n v="2.7755111999999995E-2"/>
    <n v="9.5160000000000002E-3"/>
    <n v="6.0390000000000001E-3"/>
    <n v="7.5439999999999995E-3"/>
    <n v="3.6600000000000001E-4"/>
    <n v="0"/>
    <n v="0"/>
    <n v="0"/>
    <n v="0"/>
    <n v="0"/>
  </r>
  <r>
    <s v="1104"/>
    <s v="環泥"/>
    <x v="0"/>
    <n v="26.35"/>
    <n v="26.25"/>
    <n v="26.5"/>
    <n v="26.6"/>
    <n v="26.75"/>
    <n v="54"/>
    <n v="-32"/>
    <n v="104"/>
    <n v="-41"/>
    <n v="165"/>
    <n v="-0.71"/>
    <n v="0"/>
    <n v="0"/>
    <n v="0"/>
    <n v="0"/>
    <n v="1.4229E-2"/>
    <n v="-8.3999999999999995E-3"/>
    <n v="2.7560000000000001E-2"/>
    <n v="-1.0906000000000001E-2"/>
    <n v="4.4137500000000003E-2"/>
    <n v="-1.87085E-4"/>
    <n v="0"/>
    <n v="0"/>
    <n v="0"/>
    <n v="0"/>
  </r>
  <r>
    <s v="1108"/>
    <s v="幸福"/>
    <x v="0"/>
    <n v="13.9"/>
    <n v="13.9"/>
    <n v="14"/>
    <n v="14.3"/>
    <n v="14.3"/>
    <n v="-40"/>
    <n v="-93"/>
    <n v="-37"/>
    <n v="-22"/>
    <n v="-50"/>
    <n v="0"/>
    <n v="0"/>
    <n v="0"/>
    <n v="0"/>
    <n v="0"/>
    <n v="-5.5599999999999998E-3"/>
    <n v="-1.2927000000000001E-2"/>
    <n v="-5.1799999999999997E-3"/>
    <n v="-3.1460000000000004E-3"/>
    <n v="-7.1500000000000001E-3"/>
    <n v="0"/>
    <n v="0"/>
    <n v="0"/>
    <n v="0"/>
    <n v="0"/>
  </r>
  <r>
    <s v="1109"/>
    <s v="信大"/>
    <x v="0"/>
    <n v="17.75"/>
    <n v="17.75"/>
    <n v="17.75"/>
    <n v="17.7"/>
    <n v="17.7"/>
    <n v="-3"/>
    <n v="-8"/>
    <n v="8"/>
    <n v="-47.154000000000003"/>
    <n v="-15"/>
    <n v="0"/>
    <n v="0"/>
    <n v="0"/>
    <n v="0"/>
    <n v="0"/>
    <n v="-5.3249999999999999E-4"/>
    <n v="-1.42E-3"/>
    <n v="1.42E-3"/>
    <n v="-8.3462580000000005E-3"/>
    <n v="-2.6549999999999998E-3"/>
    <n v="0"/>
    <n v="0"/>
    <n v="0"/>
    <n v="0"/>
    <n v="0"/>
  </r>
  <r>
    <s v="1110"/>
    <s v="東泥"/>
    <x v="0"/>
    <n v="18.399999999999999"/>
    <n v="18.45"/>
    <n v="18.55"/>
    <n v="18.45"/>
    <n v="18.399999999999999"/>
    <n v="36"/>
    <n v="2"/>
    <n v="6"/>
    <n v="12"/>
    <n v="-6"/>
    <n v="0"/>
    <n v="0"/>
    <n v="0"/>
    <n v="0"/>
    <n v="0"/>
    <n v="6.6239999999999997E-3"/>
    <n v="3.6899999999999997E-4"/>
    <n v="1.1130000000000001E-3"/>
    <n v="2.2139999999999998E-3"/>
    <n v="-1.1039999999999999E-3"/>
    <n v="0"/>
    <n v="0"/>
    <n v="0"/>
    <n v="0"/>
    <n v="0"/>
  </r>
  <r>
    <s v="1201"/>
    <s v="味全"/>
    <x v="1"/>
    <n v="18.649999999999999"/>
    <n v="18.8"/>
    <n v="18.899999999999999"/>
    <n v="18.75"/>
    <n v="18.7"/>
    <n v="40"/>
    <n v="70"/>
    <n v="-10"/>
    <n v="5"/>
    <n v="16"/>
    <n v="0"/>
    <n v="0"/>
    <n v="0"/>
    <n v="0"/>
    <n v="0"/>
    <n v="7.4599999999999996E-3"/>
    <n v="1.316E-2"/>
    <n v="-1.89E-3"/>
    <n v="9.3749999999999997E-4"/>
    <n v="2.9919999999999999E-3"/>
    <n v="0"/>
    <n v="0"/>
    <n v="0"/>
    <n v="0"/>
    <n v="0"/>
  </r>
  <r>
    <s v="1203"/>
    <s v="味王"/>
    <x v="1"/>
    <n v="43.25"/>
    <n v="42.6"/>
    <n v="43"/>
    <n v="43.3"/>
    <n v="43.2"/>
    <n v="4"/>
    <n v="-1"/>
    <n v="5"/>
    <n v="1"/>
    <n v="2"/>
    <n v="0"/>
    <n v="0"/>
    <n v="0"/>
    <n v="0"/>
    <n v="0"/>
    <n v="1.73E-3"/>
    <n v="-4.26E-4"/>
    <n v="2.15E-3"/>
    <n v="4.3299999999999995E-4"/>
    <n v="8.6400000000000008E-4"/>
    <n v="0"/>
    <n v="0"/>
    <n v="0"/>
    <n v="0"/>
    <n v="0"/>
  </r>
  <r>
    <s v="1210"/>
    <s v="大成"/>
    <x v="1"/>
    <n v="52.8"/>
    <n v="52.8"/>
    <n v="53"/>
    <n v="52.8"/>
    <n v="53.6"/>
    <n v="-215"/>
    <n v="-191.68799999999999"/>
    <n v="75"/>
    <n v="-147.054"/>
    <n v="268.98"/>
    <n v="0"/>
    <n v="0"/>
    <n v="-134"/>
    <n v="-121"/>
    <n v="-80"/>
    <n v="-0.11352"/>
    <n v="-0.101211264"/>
    <n v="3.9750000000000001E-2"/>
    <n v="-7.7644511999999999E-2"/>
    <n v="0.14417328000000001"/>
    <n v="0"/>
    <n v="0"/>
    <n v="-7.102E-2"/>
    <n v="-6.3887999999999986E-2"/>
    <n v="-4.2880000000000001E-2"/>
  </r>
  <r>
    <s v="1213"/>
    <s v="大飲"/>
    <x v="1"/>
    <n v="7.16"/>
    <n v="7.1"/>
    <n v="7.1"/>
    <n v="7.1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9"/>
    <n v="92.8"/>
    <n v="92.9"/>
    <n v="92"/>
    <n v="92.5"/>
    <n v="-94"/>
    <n v="-62"/>
    <n v="-25.454999999999998"/>
    <n v="-77"/>
    <n v="48.79"/>
    <n v="-60"/>
    <n v="0"/>
    <n v="0"/>
    <n v="-40"/>
    <n v="-70"/>
    <n v="-8.6386000000000004E-2"/>
    <n v="-5.7535999999999997E-2"/>
    <n v="-2.3647695E-2"/>
    <n v="-7.084E-2"/>
    <n v="4.5130749999999997E-2"/>
    <n v="-5.5140000000000002E-2"/>
    <n v="0"/>
    <n v="0"/>
    <n v="-3.6799999999999999E-2"/>
    <n v="-6.4750000000000002E-2"/>
  </r>
  <r>
    <s v="1216"/>
    <s v="統一"/>
    <x v="1"/>
    <n v="70.2"/>
    <n v="69.7"/>
    <n v="70.099999999999994"/>
    <n v="70.400000000000006"/>
    <n v="69.8"/>
    <n v="664.57399999999996"/>
    <n v="-1071.99"/>
    <n v="281.86099999999999"/>
    <n v="401.25900000000001"/>
    <n v="-984.71699999999998"/>
    <n v="317.89800000000002"/>
    <n v="305.18"/>
    <n v="-142"/>
    <n v="358.14600000000002"/>
    <n v="-53"/>
    <n v="0.466530948"/>
    <n v="-0.74717703000000013"/>
    <n v="0.19758456099999999"/>
    <n v="0.28248633600000006"/>
    <n v="-0.68733246599999998"/>
    <n v="0.22316439600000001"/>
    <n v="0.21271046000000002"/>
    <n v="-9.9541999999999992E-2"/>
    <n v="0.25213478400000006"/>
    <n v="-3.6993999999999999E-2"/>
  </r>
  <r>
    <s v="1217"/>
    <s v="愛之味"/>
    <x v="1"/>
    <n v="12"/>
    <n v="11.85"/>
    <n v="11.75"/>
    <n v="11.8"/>
    <n v="11.7"/>
    <n v="888"/>
    <n v="-564"/>
    <n v="-342"/>
    <n v="-438"/>
    <n v="-57"/>
    <n v="0"/>
    <n v="0"/>
    <n v="0"/>
    <n v="0"/>
    <n v="0"/>
    <n v="0.10656"/>
    <n v="-6.6833999999999991E-2"/>
    <n v="-4.0184999999999998E-2"/>
    <n v="-5.1684000000000008E-2"/>
    <n v="-6.6689999999999996E-3"/>
    <n v="0"/>
    <n v="0"/>
    <n v="0"/>
    <n v="0"/>
    <n v="0"/>
  </r>
  <r>
    <s v="1218"/>
    <s v="泰山"/>
    <x v="1"/>
    <n v="21"/>
    <n v="20.7"/>
    <n v="20.8"/>
    <n v="20.65"/>
    <n v="20.45"/>
    <n v="321"/>
    <n v="-336"/>
    <n v="-26"/>
    <n v="-82"/>
    <n v="-128.94999999999999"/>
    <n v="0"/>
    <n v="0"/>
    <n v="0"/>
    <n v="0"/>
    <n v="0"/>
    <n v="6.7409999999999998E-2"/>
    <n v="-6.9552000000000003E-2"/>
    <n v="-5.4080000000000005E-3"/>
    <n v="-1.6933E-2"/>
    <n v="-2.6370274999999999E-2"/>
    <n v="0"/>
    <n v="0"/>
    <n v="0"/>
    <n v="0"/>
    <n v="0"/>
  </r>
  <r>
    <s v="1219"/>
    <s v="福壽"/>
    <x v="1"/>
    <n v="19"/>
    <n v="19.149999999999999"/>
    <n v="19.05"/>
    <n v="19"/>
    <n v="19.05"/>
    <n v="97"/>
    <n v="32"/>
    <n v="-32"/>
    <n v="-22"/>
    <n v="10"/>
    <n v="0"/>
    <n v="0"/>
    <n v="0"/>
    <n v="0"/>
    <n v="0"/>
    <n v="1.8429999999999998E-2"/>
    <n v="6.1279999999999998E-3"/>
    <n v="-6.0959999999999999E-3"/>
    <n v="-4.1799999999999997E-3"/>
    <n v="1.905E-3"/>
    <n v="0"/>
    <n v="0"/>
    <n v="0"/>
    <n v="0"/>
    <n v="0"/>
  </r>
  <r>
    <s v="1220"/>
    <s v="台榮"/>
    <x v="1"/>
    <n v="13.6"/>
    <n v="13.6"/>
    <n v="13.6"/>
    <n v="13.55"/>
    <n v="13.45"/>
    <n v="6"/>
    <n v="13"/>
    <n v="4.9560000000000004"/>
    <n v="5"/>
    <n v="-24"/>
    <n v="0"/>
    <n v="0"/>
    <n v="0"/>
    <n v="0"/>
    <n v="0"/>
    <n v="8.1599999999999999E-4"/>
    <n v="1.7679999999999998E-3"/>
    <n v="6.7401600000000005E-4"/>
    <n v="6.7750000000000004E-4"/>
    <n v="-3.2279999999999995E-3"/>
    <n v="0"/>
    <n v="0"/>
    <n v="0"/>
    <n v="0"/>
    <n v="0"/>
  </r>
  <r>
    <s v="1225"/>
    <s v="福懋油"/>
    <x v="1"/>
    <n v="53.8"/>
    <n v="53.4"/>
    <n v="54.4"/>
    <n v="53.3"/>
    <n v="53"/>
    <n v="8"/>
    <n v="-1"/>
    <n v="1"/>
    <n v="-5"/>
    <n v="-5.7"/>
    <n v="0"/>
    <n v="0"/>
    <n v="0"/>
    <n v="0"/>
    <n v="0"/>
    <n v="4.3039999999999997E-3"/>
    <n v="-5.3399999999999997E-4"/>
    <n v="5.44E-4"/>
    <n v="-2.6649999999999998E-3"/>
    <n v="-3.0210000000000002E-3"/>
    <n v="0"/>
    <n v="0"/>
    <n v="0"/>
    <n v="0"/>
    <n v="0"/>
  </r>
  <r>
    <s v="1227"/>
    <s v="佳格"/>
    <x v="1"/>
    <n v="38"/>
    <n v="38"/>
    <n v="38.1"/>
    <n v="38.1"/>
    <n v="38"/>
    <n v="66.058000000000007"/>
    <n v="-51"/>
    <n v="-1"/>
    <n v="-4.4089999999999998"/>
    <n v="-20"/>
    <n v="0"/>
    <n v="0"/>
    <n v="0"/>
    <n v="0"/>
    <n v="0"/>
    <n v="2.5102040000000003E-2"/>
    <n v="-1.9380000000000001E-2"/>
    <n v="-3.8099999999999999E-4"/>
    <n v="-1.6798290000000001E-3"/>
    <n v="-7.6E-3"/>
    <n v="0"/>
    <n v="0"/>
    <n v="0"/>
    <n v="0"/>
    <n v="0"/>
  </r>
  <r>
    <s v="1229"/>
    <s v="聯華"/>
    <x v="1"/>
    <n v="61.8"/>
    <n v="61.8"/>
    <n v="62.5"/>
    <n v="62.4"/>
    <n v="61.8"/>
    <n v="167.02"/>
    <n v="-66"/>
    <n v="314"/>
    <n v="-92.548000000000002"/>
    <n v="-77.001000000000005"/>
    <n v="0"/>
    <n v="0"/>
    <n v="-7"/>
    <n v="0"/>
    <n v="-4"/>
    <n v="0.10321836"/>
    <n v="-4.0787999999999998E-2"/>
    <n v="0.19625000000000001"/>
    <n v="-5.7749952E-2"/>
    <n v="-4.7586617999999997E-2"/>
    <n v="0"/>
    <n v="0"/>
    <n v="-4.3750000000000004E-3"/>
    <n v="0"/>
    <n v="-2.4719999999999998E-3"/>
  </r>
  <r>
    <s v="1231"/>
    <s v="聯華食"/>
    <x v="1"/>
    <n v="88.3"/>
    <n v="88.2"/>
    <n v="87.6"/>
    <n v="87.5"/>
    <n v="87.5"/>
    <n v="77"/>
    <n v="9"/>
    <n v="32"/>
    <n v="3"/>
    <n v="-6"/>
    <n v="0"/>
    <n v="0"/>
    <n v="0"/>
    <n v="0"/>
    <n v="0"/>
    <n v="6.7990999999999996E-2"/>
    <n v="7.9380000000000006E-3"/>
    <n v="2.8031999999999998E-2"/>
    <n v="2.6250000000000002E-3"/>
    <n v="-5.2500000000000003E-3"/>
    <n v="0"/>
    <n v="0"/>
    <n v="0"/>
    <n v="0"/>
    <n v="0"/>
  </r>
  <r>
    <s v="1232"/>
    <s v="大統益"/>
    <x v="1"/>
    <n v="141.5"/>
    <n v="141"/>
    <n v="142"/>
    <n v="142.5"/>
    <n v="141.5"/>
    <n v="6"/>
    <n v="0"/>
    <n v="15"/>
    <n v="3.9969999999999999"/>
    <n v="0"/>
    <n v="0"/>
    <n v="0"/>
    <n v="0"/>
    <n v="0"/>
    <n v="0"/>
    <n v="8.4899999999999993E-3"/>
    <n v="0"/>
    <n v="2.1299999999999999E-2"/>
    <n v="5.6957249999999996E-3"/>
    <n v="0"/>
    <n v="0"/>
    <n v="0"/>
    <n v="0"/>
    <n v="0"/>
    <n v="0"/>
  </r>
  <r>
    <s v="1233"/>
    <s v="天仁"/>
    <x v="1"/>
    <n v="34.75"/>
    <n v="34.85"/>
    <n v="34.950000000000003"/>
    <n v="34.85"/>
    <n v="34.75"/>
    <n v="0"/>
    <n v="0"/>
    <n v="0"/>
    <n v="-1"/>
    <n v="0"/>
    <n v="0"/>
    <n v="0"/>
    <n v="0"/>
    <n v="0"/>
    <n v="0"/>
    <n v="0"/>
    <n v="0"/>
    <n v="0"/>
    <n v="-3.4850000000000001E-4"/>
    <n v="0"/>
    <n v="0"/>
    <n v="0"/>
    <n v="0"/>
    <n v="0"/>
    <n v="0"/>
  </r>
  <r>
    <s v="1234"/>
    <s v="黑松"/>
    <x v="1"/>
    <n v="38.700000000000003"/>
    <n v="38.6"/>
    <n v="38.700000000000003"/>
    <n v="38.700000000000003"/>
    <n v="38.700000000000003"/>
    <n v="28"/>
    <n v="-8"/>
    <n v="26"/>
    <n v="-3"/>
    <n v="-12"/>
    <n v="0"/>
    <n v="0"/>
    <n v="0"/>
    <n v="0"/>
    <n v="0"/>
    <n v="1.0836000000000002E-2"/>
    <n v="-3.088E-3"/>
    <n v="1.0062E-2"/>
    <n v="-1.1610000000000001E-3"/>
    <n v="-4.6440000000000006E-3"/>
    <n v="0"/>
    <n v="0"/>
    <n v="0"/>
    <n v="0"/>
    <n v="0"/>
  </r>
  <r>
    <s v="1235"/>
    <s v="興泰"/>
    <x v="1"/>
    <n v="80.599999999999994"/>
    <n v="80.3"/>
    <n v="79.5"/>
    <n v="79.5"/>
    <n v="79.900000000000006"/>
    <n v="8"/>
    <n v="3"/>
    <n v="0"/>
    <n v="0"/>
    <n v="0"/>
    <n v="0"/>
    <n v="0"/>
    <n v="0"/>
    <n v="0"/>
    <n v="0"/>
    <n v="6.4479999999999997E-3"/>
    <n v="2.4089999999999997E-3"/>
    <n v="0"/>
    <n v="0"/>
    <n v="0"/>
    <n v="0"/>
    <n v="0"/>
    <n v="0"/>
    <n v="0"/>
    <n v="0"/>
  </r>
  <r>
    <s v="1236"/>
    <s v="宏亞"/>
    <x v="1"/>
    <n v="24.9"/>
    <n v="24.9"/>
    <n v="25.1"/>
    <n v="24.9"/>
    <n v="24.9"/>
    <n v="-1"/>
    <n v="-1"/>
    <n v="-2"/>
    <n v="-2"/>
    <n v="-1"/>
    <n v="0"/>
    <n v="0"/>
    <n v="0"/>
    <n v="0"/>
    <n v="0"/>
    <n v="-2.4899999999999998E-4"/>
    <n v="-2.4899999999999998E-4"/>
    <n v="-5.0200000000000006E-4"/>
    <n v="-4.9799999999999996E-4"/>
    <n v="-2.4899999999999998E-4"/>
    <n v="0"/>
    <n v="0"/>
    <n v="0"/>
    <n v="0"/>
    <n v="0"/>
  </r>
  <r>
    <s v="1240"/>
    <s v="茂生農經"/>
    <x v="2"/>
    <n v="45"/>
    <n v="45"/>
    <n v="45.45"/>
    <n v="44.85"/>
    <n v="45.2"/>
    <n v="4"/>
    <n v="2"/>
    <n v="0"/>
    <n v="0"/>
    <n v="1"/>
    <n v="0"/>
    <n v="0"/>
    <n v="0"/>
    <n v="0"/>
    <n v="0"/>
    <n v="1.8E-3"/>
    <n v="8.9999999999999998E-4"/>
    <n v="0"/>
    <n v="0"/>
    <n v="4.5200000000000004E-4"/>
    <n v="0"/>
    <n v="0"/>
    <n v="0"/>
    <n v="0"/>
    <n v="0"/>
  </r>
  <r>
    <s v="1256"/>
    <s v="鮮活果汁-KY"/>
    <x v="1"/>
    <n v="240"/>
    <n v="239"/>
    <n v="235.5"/>
    <n v="234"/>
    <n v="232"/>
    <n v="-2"/>
    <n v="1"/>
    <n v="1"/>
    <n v="-1"/>
    <n v="-3"/>
    <n v="0"/>
    <n v="0"/>
    <n v="0"/>
    <n v="0"/>
    <n v="0"/>
    <n v="-4.7999999999999996E-3"/>
    <n v="2.3900000000000002E-3"/>
    <n v="2.3549999999999999E-3"/>
    <n v="-2.3400000000000001E-3"/>
    <n v="-6.9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099999999999994"/>
    <n v="75"/>
    <n v="75.7"/>
    <n v="75.7"/>
    <n v="75.7"/>
    <n v="0"/>
    <n v="0"/>
    <n v="-1"/>
    <n v="-1"/>
    <n v="0"/>
    <n v="0"/>
    <n v="0"/>
    <n v="0"/>
    <n v="0"/>
    <n v="0"/>
    <n v="0"/>
    <n v="0"/>
    <n v="-7.5700000000000008E-4"/>
    <n v="-7.5700000000000008E-4"/>
    <n v="0"/>
    <n v="0"/>
    <n v="0"/>
    <n v="0"/>
    <n v="0"/>
    <n v="0"/>
  </r>
  <r>
    <s v="1264"/>
    <s v="德麥"/>
    <x v="1"/>
    <n v="289"/>
    <n v="291.5"/>
    <n v="289.5"/>
    <n v="291.5"/>
    <n v="289"/>
    <n v="0"/>
    <n v="-1"/>
    <n v="-1"/>
    <n v="0"/>
    <n v="0"/>
    <n v="0"/>
    <n v="0"/>
    <n v="0"/>
    <n v="0"/>
    <n v="0"/>
    <n v="0"/>
    <n v="-2.9150000000000001E-3"/>
    <n v="-2.895E-3"/>
    <n v="0"/>
    <n v="0"/>
    <n v="0"/>
    <n v="0"/>
    <n v="0"/>
    <n v="0"/>
    <n v="0"/>
  </r>
  <r>
    <s v="1268"/>
    <s v="漢來美食"/>
    <x v="4"/>
    <n v="148.5"/>
    <n v="147.5"/>
    <n v="149"/>
    <n v="148.5"/>
    <n v="144.5"/>
    <n v="18"/>
    <n v="2"/>
    <n v="4"/>
    <n v="-9.9450000000000003"/>
    <n v="-41"/>
    <n v="0"/>
    <n v="0"/>
    <n v="0"/>
    <n v="0"/>
    <n v="0"/>
    <n v="2.673E-2"/>
    <n v="2.9499999999999999E-3"/>
    <n v="5.96E-3"/>
    <n v="-1.4768325000000001E-2"/>
    <n v="-5.9244999999999999E-2"/>
    <n v="0"/>
    <n v="0"/>
    <n v="0"/>
    <n v="0"/>
    <n v="0"/>
  </r>
  <r>
    <s v="1301"/>
    <s v="台塑"/>
    <x v="5"/>
    <n v="78.599999999999994"/>
    <n v="78.099999999999994"/>
    <n v="77.900000000000006"/>
    <n v="78.3"/>
    <n v="77.7"/>
    <n v="1127.4380000000001"/>
    <n v="-467.9"/>
    <n v="-78.215999999999994"/>
    <n v="1350.9159999999999"/>
    <n v="-426.49900000000002"/>
    <n v="-114.771"/>
    <n v="-14.589"/>
    <n v="-31.716999999999999"/>
    <n v="-140.727"/>
    <n v="-36.572000000000003"/>
    <n v="0.88616626799999998"/>
    <n v="-0.36542989999999997"/>
    <n v="-6.0930263999999998E-2"/>
    <n v="1.0577672279999999"/>
    <n v="-0.33138972300000002"/>
    <n v="-9.0210005999999995E-2"/>
    <n v="-1.1394008999999998E-2"/>
    <n v="-2.4707543000000002E-2"/>
    <n v="-0.11018924100000001"/>
    <n v="-2.8416444000000003E-2"/>
  </r>
  <r>
    <s v="1303"/>
    <s v="南亞"/>
    <x v="5"/>
    <n v="64.8"/>
    <n v="64.3"/>
    <n v="64.5"/>
    <n v="65.3"/>
    <n v="64.900000000000006"/>
    <n v="1881.4"/>
    <n v="366"/>
    <n v="1130.586"/>
    <n v="1955.39"/>
    <n v="555.36800000000005"/>
    <n v="-23.184999999999999"/>
    <n v="214.15600000000001"/>
    <n v="-9.4309999999999992"/>
    <n v="259.06099999999998"/>
    <n v="304.74200000000002"/>
    <n v="1.2191472000000001"/>
    <n v="0.23533799999999999"/>
    <n v="0.72922797000000006"/>
    <n v="1.27686967"/>
    <n v="0.36043383200000007"/>
    <n v="-1.502388E-2"/>
    <n v="0.137702308"/>
    <n v="-6.0829949999999999E-3"/>
    <n v="0.16916683299999996"/>
    <n v="0.19777755800000002"/>
  </r>
  <r>
    <s v="1304"/>
    <s v="台聚"/>
    <x v="5"/>
    <n v="19.55"/>
    <n v="19.45"/>
    <n v="19.25"/>
    <n v="19.149999999999999"/>
    <n v="19"/>
    <n v="893.67"/>
    <n v="-158"/>
    <n v="-339"/>
    <n v="-237.066"/>
    <n v="-463"/>
    <n v="0"/>
    <n v="0"/>
    <n v="0"/>
    <n v="0"/>
    <n v="0"/>
    <n v="0.17471248500000003"/>
    <n v="-3.0730999999999998E-2"/>
    <n v="-6.5257499999999996E-2"/>
    <n v="-4.5398139000000004E-2"/>
    <n v="-8.7970000000000007E-2"/>
    <n v="0"/>
    <n v="0"/>
    <n v="0"/>
    <n v="0"/>
    <n v="0"/>
  </r>
  <r>
    <s v="1305"/>
    <s v="華夏"/>
    <x v="5"/>
    <n v="22.7"/>
    <n v="22.25"/>
    <n v="22.65"/>
    <n v="22.75"/>
    <n v="22.35"/>
    <n v="562"/>
    <n v="-663"/>
    <n v="-332"/>
    <n v="-100"/>
    <n v="-377"/>
    <n v="-13.176"/>
    <n v="-65.222999999999999"/>
    <n v="-13.042999999999999"/>
    <n v="-58.691000000000003"/>
    <n v="5.0739999999999998"/>
    <n v="0.12757399999999999"/>
    <n v="-0.1475175"/>
    <n v="-7.5197999999999987E-2"/>
    <n v="-2.2749999999999999E-2"/>
    <n v="-8.4259500000000001E-2"/>
    <n v="-2.9909519999999998E-3"/>
    <n v="-1.4512117499999999E-2"/>
    <n v="-2.9542394999999997E-3"/>
    <n v="-1.33522025E-2"/>
    <n v="1.1340390000000001E-3"/>
  </r>
  <r>
    <s v="1307"/>
    <s v="三芳"/>
    <x v="5"/>
    <n v="24.2"/>
    <n v="24.2"/>
    <n v="24.8"/>
    <n v="25.7"/>
    <n v="26.2"/>
    <n v="60"/>
    <n v="12"/>
    <n v="55"/>
    <n v="-388"/>
    <n v="849"/>
    <n v="0"/>
    <n v="0"/>
    <n v="0"/>
    <n v="0"/>
    <n v="0"/>
    <n v="1.452E-2"/>
    <n v="2.9039999999999999E-3"/>
    <n v="1.3639999999999999E-2"/>
    <n v="-9.9715999999999999E-2"/>
    <n v="0.222438"/>
    <n v="0"/>
    <n v="0"/>
    <n v="0"/>
    <n v="0"/>
    <n v="0"/>
  </r>
  <r>
    <s v="1308"/>
    <s v="亞聚"/>
    <x v="5"/>
    <n v="24.35"/>
    <n v="24"/>
    <n v="23.8"/>
    <n v="23.65"/>
    <n v="23.55"/>
    <n v="-27"/>
    <n v="-7.95"/>
    <n v="141"/>
    <n v="-37"/>
    <n v="-113"/>
    <n v="-12.48"/>
    <n v="-62.506"/>
    <n v="-202.5"/>
    <n v="-56.246000000000002"/>
    <n v="4.718"/>
    <n v="-6.5745000000000005E-3"/>
    <n v="-1.9080000000000002E-3"/>
    <n v="3.3558000000000004E-2"/>
    <n v="-8.7504999999999996E-3"/>
    <n v="-2.66115E-2"/>
    <n v="-3.0388800000000003E-3"/>
    <n v="-1.500144E-2"/>
    <n v="-4.8195000000000002E-2"/>
    <n v="-1.3302178999999999E-2"/>
    <n v="1.111089E-3"/>
  </r>
  <r>
    <s v="1309"/>
    <s v="台達化"/>
    <x v="5"/>
    <n v="17"/>
    <n v="16.899999999999999"/>
    <n v="16.850000000000001"/>
    <n v="16.8"/>
    <n v="16.600000000000001"/>
    <n v="232"/>
    <n v="0.05"/>
    <n v="-33"/>
    <n v="-10"/>
    <n v="1"/>
    <n v="0"/>
    <n v="0"/>
    <n v="0"/>
    <n v="0"/>
    <n v="0"/>
    <n v="3.9440000000000003E-2"/>
    <n v="8.4500000000000004E-6"/>
    <n v="-5.5605000000000003E-3"/>
    <n v="-1.6800000000000001E-3"/>
    <n v="1.6600000000000002E-4"/>
    <n v="0"/>
    <n v="0"/>
    <n v="0"/>
    <n v="0"/>
    <n v="0"/>
  </r>
  <r>
    <s v="1310"/>
    <s v="台苯"/>
    <x v="5"/>
    <n v="15.75"/>
    <n v="15.75"/>
    <n v="15.8"/>
    <n v="16.100000000000001"/>
    <n v="15.6"/>
    <n v="143"/>
    <n v="52"/>
    <n v="429"/>
    <n v="500"/>
    <n v="-597"/>
    <n v="0"/>
    <n v="0"/>
    <n v="0"/>
    <n v="0"/>
    <n v="0"/>
    <n v="2.2522500000000001E-2"/>
    <n v="8.1899999999999994E-3"/>
    <n v="6.7782000000000009E-2"/>
    <n v="8.0500000000000016E-2"/>
    <n v="-9.3131999999999993E-2"/>
    <n v="0"/>
    <n v="0"/>
    <n v="0"/>
    <n v="0"/>
    <n v="0"/>
  </r>
  <r>
    <s v="1312"/>
    <s v="國喬"/>
    <x v="5"/>
    <n v="16.149999999999999"/>
    <n v="16.05"/>
    <n v="16"/>
    <n v="15.85"/>
    <n v="15.8"/>
    <n v="213"/>
    <n v="-26"/>
    <n v="5"/>
    <n v="164"/>
    <n v="-10"/>
    <n v="0"/>
    <n v="0"/>
    <n v="0"/>
    <n v="0"/>
    <n v="0"/>
    <n v="3.43995E-2"/>
    <n v="-4.1730000000000005E-3"/>
    <n v="8.0000000000000004E-4"/>
    <n v="2.5994E-2"/>
    <n v="-1.58E-3"/>
    <n v="0"/>
    <n v="0"/>
    <n v="0"/>
    <n v="0"/>
    <n v="0"/>
  </r>
  <r>
    <s v="1313"/>
    <s v="聯成"/>
    <x v="5"/>
    <n v="15.3"/>
    <n v="15.2"/>
    <n v="15.25"/>
    <n v="15.25"/>
    <n v="15.55"/>
    <n v="116.425"/>
    <n v="84"/>
    <n v="752"/>
    <n v="556.96600000000001"/>
    <n v="1893"/>
    <n v="0"/>
    <n v="0"/>
    <n v="0"/>
    <n v="0"/>
    <n v="0"/>
    <n v="1.7813025E-2"/>
    <n v="1.2768E-2"/>
    <n v="0.11468"/>
    <n v="8.4937314999999999E-2"/>
    <n v="0.2943615"/>
    <n v="0"/>
    <n v="0"/>
    <n v="0"/>
    <n v="0"/>
    <n v="0"/>
  </r>
  <r>
    <s v="1314"/>
    <s v="中石化"/>
    <x v="5"/>
    <n v="10.25"/>
    <n v="10.15"/>
    <n v="10.050000000000001"/>
    <n v="9.74"/>
    <n v="9.7100000000000009"/>
    <n v="1214.05"/>
    <n v="259.62400000000002"/>
    <n v="-2763"/>
    <n v="-9055"/>
    <n v="-1207"/>
    <n v="0"/>
    <n v="0"/>
    <n v="0"/>
    <n v="0"/>
    <n v="0"/>
    <n v="0.12444012499999998"/>
    <n v="2.6351836000000003E-2"/>
    <n v="-0.27768150000000003"/>
    <n v="-0.88195699999999999"/>
    <n v="-0.11719970000000002"/>
    <n v="0"/>
    <n v="0"/>
    <n v="0"/>
    <n v="0"/>
    <n v="0"/>
  </r>
  <r>
    <s v="1315"/>
    <s v="達新"/>
    <x v="5"/>
    <n v="71.599999999999994"/>
    <n v="71.3"/>
    <n v="71.5"/>
    <n v="71.5"/>
    <n v="71.3"/>
    <n v="0"/>
    <n v="0"/>
    <n v="0"/>
    <n v="-1"/>
    <n v="0"/>
    <n v="0"/>
    <n v="0"/>
    <n v="0"/>
    <n v="0"/>
    <n v="0"/>
    <n v="0"/>
    <n v="0"/>
    <n v="0"/>
    <n v="-7.1500000000000003E-4"/>
    <n v="0"/>
    <n v="0"/>
    <n v="0"/>
    <n v="0"/>
    <n v="0"/>
    <n v="0"/>
  </r>
  <r>
    <s v="1316"/>
    <s v="上曜"/>
    <x v="6"/>
    <n v="10.4"/>
    <n v="10.35"/>
    <n v="10.45"/>
    <n v="10.5"/>
    <n v="10.55"/>
    <n v="-37"/>
    <n v="-35"/>
    <n v="373"/>
    <n v="301"/>
    <n v="626"/>
    <n v="0"/>
    <n v="0"/>
    <n v="0"/>
    <n v="0"/>
    <n v="0"/>
    <n v="-3.8480000000000003E-3"/>
    <n v="-3.6224999999999999E-3"/>
    <n v="3.8978499999999999E-2"/>
    <n v="3.1605000000000001E-2"/>
    <n v="6.6043000000000004E-2"/>
    <n v="0"/>
    <n v="0"/>
    <n v="0"/>
    <n v="0"/>
    <n v="0"/>
  </r>
  <r>
    <s v="1319"/>
    <s v="東陽"/>
    <x v="7"/>
    <n v="76.8"/>
    <n v="79"/>
    <n v="79.599999999999994"/>
    <n v="80"/>
    <n v="78.5"/>
    <n v="-413"/>
    <n v="-1470.96"/>
    <n v="-1334.5830000000001"/>
    <n v="-1214.1489999999999"/>
    <n v="-1033.07"/>
    <n v="484"/>
    <n v="410"/>
    <n v="1737"/>
    <n v="403"/>
    <n v="401"/>
    <n v="-0.31718399999999997"/>
    <n v="-1.1620584"/>
    <n v="-1.062328068"/>
    <n v="-0.97131919999999983"/>
    <n v="-0.81095994999999998"/>
    <n v="0.37171199999999999"/>
    <n v="0.32390000000000002"/>
    <n v="1.3826519999999998"/>
    <n v="0.32240000000000002"/>
    <n v="0.31478499999999998"/>
  </r>
  <r>
    <s v="1321"/>
    <s v="大洋"/>
    <x v="5"/>
    <n v="36.049999999999997"/>
    <n v="36.1"/>
    <n v="36.15"/>
    <n v="36"/>
    <n v="36.1"/>
    <n v="14"/>
    <n v="26"/>
    <n v="20"/>
    <n v="-2"/>
    <n v="14"/>
    <n v="0"/>
    <n v="0"/>
    <n v="0"/>
    <n v="0"/>
    <n v="0"/>
    <n v="5.0469999999999994E-3"/>
    <n v="9.3860000000000002E-3"/>
    <n v="7.2300000000000003E-3"/>
    <n v="-7.2000000000000005E-4"/>
    <n v="5.0540000000000003E-3"/>
    <n v="0"/>
    <n v="0"/>
    <n v="0"/>
    <n v="0"/>
    <n v="0"/>
  </r>
  <r>
    <s v="1323"/>
    <s v="永裕"/>
    <x v="5"/>
    <n v="31.3"/>
    <n v="31.25"/>
    <n v="31.25"/>
    <n v="31.25"/>
    <n v="31.25"/>
    <n v="0"/>
    <n v="-7"/>
    <n v="-7"/>
    <n v="-7"/>
    <n v="-9"/>
    <n v="0"/>
    <n v="0"/>
    <n v="0"/>
    <n v="0"/>
    <n v="0"/>
    <n v="0"/>
    <n v="-2.1875000000000002E-3"/>
    <n v="-2.1875000000000002E-3"/>
    <n v="-2.1875000000000002E-3"/>
    <n v="-2.8124999999999999E-3"/>
    <n v="0"/>
    <n v="0"/>
    <n v="0"/>
    <n v="0"/>
    <n v="0"/>
  </r>
  <r>
    <s v="1324"/>
    <s v="地球"/>
    <x v="5"/>
    <n v="18.25"/>
    <n v="17.8"/>
    <n v="19.55"/>
    <n v="17.7"/>
    <n v="17.2"/>
    <n v="12"/>
    <n v="-483"/>
    <n v="1281"/>
    <n v="-1078"/>
    <n v="-210"/>
    <n v="0"/>
    <n v="0"/>
    <n v="0"/>
    <n v="0"/>
    <n v="0"/>
    <n v="2.1900000000000001E-3"/>
    <n v="-8.5973999999999995E-2"/>
    <n v="0.25043549999999998"/>
    <n v="-0.19080599999999998"/>
    <n v="-3.6119999999999999E-2"/>
    <n v="0"/>
    <n v="0"/>
    <n v="0"/>
    <n v="0"/>
    <n v="0"/>
  </r>
  <r>
    <s v="1325"/>
    <s v="恆大"/>
    <x v="5"/>
    <n v="22.45"/>
    <n v="22.45"/>
    <n v="22.55"/>
    <n v="22.45"/>
    <n v="22.3"/>
    <n v="7"/>
    <n v="8"/>
    <n v="16"/>
    <n v="11"/>
    <n v="0"/>
    <n v="0"/>
    <n v="0"/>
    <n v="0"/>
    <n v="0"/>
    <n v="0"/>
    <n v="1.5715E-3"/>
    <n v="1.7959999999999999E-3"/>
    <n v="3.6080000000000001E-3"/>
    <n v="2.4694999999999999E-3"/>
    <n v="0"/>
    <n v="0"/>
    <n v="0"/>
    <n v="0"/>
    <n v="0"/>
    <n v="0"/>
  </r>
  <r>
    <s v="1326"/>
    <s v="台化"/>
    <x v="5"/>
    <n v="63.2"/>
    <n v="63.2"/>
    <n v="62.8"/>
    <n v="62.8"/>
    <n v="62.6"/>
    <n v="3150.4859999999999"/>
    <n v="1409"/>
    <n v="293.38299999999998"/>
    <n v="756.25800000000004"/>
    <n v="166.70699999999999"/>
    <n v="3.992"/>
    <n v="4"/>
    <n v="10"/>
    <n v="0"/>
    <n v="11"/>
    <n v="1.9911071520000001"/>
    <n v="0.89048800000000006"/>
    <n v="0.18424452399999999"/>
    <n v="0.47493002399999995"/>
    <n v="0.10435858200000001"/>
    <n v="2.5229440000000001E-3"/>
    <n v="2.5280000000000003E-3"/>
    <n v="6.28E-3"/>
    <n v="0"/>
    <n v="6.8860000000000006E-3"/>
  </r>
  <r>
    <s v="1336"/>
    <s v="台翰"/>
    <x v="8"/>
    <n v="20.3"/>
    <n v="20.5"/>
    <n v="20.7"/>
    <n v="20.7"/>
    <n v="20.45"/>
    <n v="7"/>
    <n v="0"/>
    <n v="-2"/>
    <n v="-1"/>
    <n v="-4"/>
    <n v="0"/>
    <n v="0"/>
    <n v="0"/>
    <n v="0"/>
    <n v="0"/>
    <n v="1.421E-3"/>
    <n v="0"/>
    <n v="-4.1399999999999998E-4"/>
    <n v="-2.0699999999999999E-4"/>
    <n v="-8.1799999999999993E-4"/>
    <n v="0"/>
    <n v="0"/>
    <n v="0"/>
    <n v="0"/>
    <n v="0"/>
  </r>
  <r>
    <s v="1337"/>
    <s v="再生-KY"/>
    <x v="5"/>
    <n v="7.03"/>
    <n v="7.04"/>
    <n v="7.01"/>
    <n v="7.02"/>
    <n v="7.05"/>
    <n v="6"/>
    <n v="-16"/>
    <n v="-9"/>
    <n v="-22"/>
    <n v="-30"/>
    <n v="0"/>
    <n v="0"/>
    <n v="0"/>
    <n v="0"/>
    <n v="0"/>
    <n v="4.2180000000000001E-4"/>
    <n v="-1.1264000000000001E-3"/>
    <n v="-6.3089999999999999E-4"/>
    <n v="-1.5444E-3"/>
    <n v="-2.1150000000000001E-3"/>
    <n v="0"/>
    <n v="0"/>
    <n v="0"/>
    <n v="0"/>
    <n v="0"/>
  </r>
  <r>
    <s v="1338"/>
    <s v="廣華-KY"/>
    <x v="7"/>
    <n v="36.6"/>
    <n v="36.75"/>
    <n v="36.950000000000003"/>
    <n v="37.1"/>
    <n v="36.9"/>
    <n v="-4"/>
    <n v="10"/>
    <n v="15"/>
    <n v="-9"/>
    <n v="-8"/>
    <n v="0"/>
    <n v="0"/>
    <n v="0"/>
    <n v="0"/>
    <n v="0"/>
    <n v="-1.464E-3"/>
    <n v="3.6749999999999999E-3"/>
    <n v="5.5424999999999997E-3"/>
    <n v="-3.3390000000000004E-3"/>
    <n v="-2.9519999999999998E-3"/>
    <n v="0"/>
    <n v="0"/>
    <n v="0"/>
    <n v="0"/>
    <n v="0"/>
  </r>
  <r>
    <s v="1339"/>
    <s v="昭輝"/>
    <x v="7"/>
    <n v="61.1"/>
    <n v="61.3"/>
    <n v="61.9"/>
    <n v="60.2"/>
    <n v="61.8"/>
    <n v="48"/>
    <n v="47"/>
    <n v="10"/>
    <n v="-181"/>
    <n v="142"/>
    <n v="0"/>
    <n v="0"/>
    <n v="0"/>
    <n v="0"/>
    <n v="0"/>
    <n v="2.9328000000000003E-2"/>
    <n v="2.8811E-2"/>
    <n v="6.1900000000000002E-3"/>
    <n v="-0.108962"/>
    <n v="8.7756000000000001E-2"/>
    <n v="0"/>
    <n v="0"/>
    <n v="0"/>
    <n v="0"/>
    <n v="0"/>
  </r>
  <r>
    <s v="1340"/>
    <s v="勝悅-KY"/>
    <x v="5"/>
    <n v="11.65"/>
    <n v="11.5"/>
    <n v="11.45"/>
    <n v="11.5"/>
    <n v="11.5"/>
    <n v="4"/>
    <n v="-2"/>
    <n v="-11.95"/>
    <n v="0"/>
    <n v="3"/>
    <n v="0"/>
    <n v="0"/>
    <n v="0"/>
    <n v="0"/>
    <n v="0"/>
    <n v="4.66E-4"/>
    <n v="-2.3000000000000001E-4"/>
    <n v="-1.368275E-3"/>
    <n v="0"/>
    <n v="3.4499999999999998E-4"/>
    <n v="0"/>
    <n v="0"/>
    <n v="0"/>
    <n v="0"/>
    <n v="0"/>
  </r>
  <r>
    <s v="1341"/>
    <s v="富林-KY"/>
    <x v="5"/>
    <n v="64"/>
    <n v="63.5"/>
    <n v="63.5"/>
    <n v="63.6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5"/>
    <n v="115"/>
    <n v="115"/>
    <n v="115"/>
    <n v="113.5"/>
    <n v="113.5"/>
    <n v="79.5"/>
    <n v="93"/>
    <n v="-41"/>
    <n v="-53"/>
    <n v="34"/>
    <n v="0"/>
    <n v="0"/>
    <n v="0"/>
    <n v="0"/>
    <n v="0"/>
    <n v="9.1425000000000006E-2"/>
    <n v="0.10695"/>
    <n v="-4.7149999999999997E-2"/>
    <n v="-6.0155E-2"/>
    <n v="3.8589999999999999E-2"/>
    <n v="0"/>
    <n v="0"/>
    <n v="0"/>
    <n v="0"/>
    <n v="0"/>
  </r>
  <r>
    <s v="1402"/>
    <s v="遠東新"/>
    <x v="9"/>
    <n v="30.25"/>
    <n v="30.2"/>
    <n v="30.15"/>
    <n v="30.25"/>
    <n v="30.25"/>
    <n v="3765.1419999999998"/>
    <n v="856.31399999999996"/>
    <n v="2193.8530000000001"/>
    <n v="1503.5920000000001"/>
    <n v="1550.9570000000001"/>
    <n v="-143"/>
    <n v="441"/>
    <n v="-3"/>
    <n v="522"/>
    <n v="516"/>
    <n v="1.1389554549999998"/>
    <n v="0.25860682800000001"/>
    <n v="0.66144667950000002"/>
    <n v="0.45483658000000005"/>
    <n v="0.46916449250000003"/>
    <n v="-4.3257499999999997E-2"/>
    <n v="0.13318199999999999"/>
    <n v="-9.0449999999999992E-4"/>
    <n v="0.15790499999999999"/>
    <n v="0.15609000000000001"/>
  </r>
  <r>
    <s v="1409"/>
    <s v="新纖"/>
    <x v="9"/>
    <n v="15.35"/>
    <n v="15.3"/>
    <n v="15.2"/>
    <n v="15.2"/>
    <n v="15.2"/>
    <n v="576"/>
    <n v="173"/>
    <n v="165"/>
    <n v="-14"/>
    <n v="-16"/>
    <n v="0"/>
    <n v="0"/>
    <n v="0"/>
    <n v="0"/>
    <n v="0"/>
    <n v="8.8416000000000008E-2"/>
    <n v="2.6468999999999999E-2"/>
    <n v="2.5080000000000002E-2"/>
    <n v="-2.1279999999999997E-3"/>
    <n v="-2.4319999999999997E-3"/>
    <n v="0"/>
    <n v="0"/>
    <n v="0"/>
    <n v="0"/>
    <n v="0"/>
  </r>
  <r>
    <s v="1410"/>
    <s v="南染"/>
    <x v="9"/>
    <n v="37.4"/>
    <n v="37.4"/>
    <n v="37.299999999999997"/>
    <n v="37.299999999999997"/>
    <n v="37.25"/>
    <n v="0"/>
    <n v="-2"/>
    <n v="1"/>
    <n v="-2"/>
    <n v="-1"/>
    <n v="0"/>
    <n v="0"/>
    <n v="0"/>
    <n v="0"/>
    <n v="0"/>
    <n v="0"/>
    <n v="-7.4799999999999997E-4"/>
    <n v="3.7299999999999996E-4"/>
    <n v="-7.4599999999999992E-4"/>
    <n v="-3.725E-4"/>
    <n v="0"/>
    <n v="0"/>
    <n v="0"/>
    <n v="0"/>
    <n v="0"/>
  </r>
  <r>
    <s v="1413"/>
    <s v="宏洲"/>
    <x v="9"/>
    <n v="8.15"/>
    <n v="8.1"/>
    <n v="8.1199999999999992"/>
    <n v="8.09"/>
    <n v="8.06"/>
    <n v="-2"/>
    <n v="-1"/>
    <n v="0"/>
    <n v="-1"/>
    <n v="-2"/>
    <n v="0"/>
    <n v="0"/>
    <n v="0"/>
    <n v="0"/>
    <n v="0"/>
    <n v="-1.63E-4"/>
    <n v="-8.099999999999999E-5"/>
    <n v="0"/>
    <n v="-8.0900000000000001E-5"/>
    <n v="-1.6120000000000002E-4"/>
    <n v="0"/>
    <n v="0"/>
    <n v="0"/>
    <n v="0"/>
    <n v="0"/>
  </r>
  <r>
    <s v="1414"/>
    <s v="東和"/>
    <x v="9"/>
    <n v="17.45"/>
    <n v="17.5"/>
    <n v="17.5"/>
    <n v="17.5"/>
    <n v="17.55"/>
    <n v="-4"/>
    <n v="-9"/>
    <n v="-6"/>
    <n v="-6"/>
    <n v="-5"/>
    <n v="0"/>
    <n v="0"/>
    <n v="0"/>
    <n v="0"/>
    <n v="0"/>
    <n v="-6.9799999999999994E-4"/>
    <n v="-1.575E-3"/>
    <n v="-1.0499999999999999E-3"/>
    <n v="-1.0499999999999999E-3"/>
    <n v="-8.7750000000000002E-4"/>
    <n v="0"/>
    <n v="0"/>
    <n v="0"/>
    <n v="0"/>
    <n v="0"/>
  </r>
  <r>
    <s v="1416"/>
    <s v="廣豐"/>
    <x v="2"/>
    <n v="10.45"/>
    <n v="10.65"/>
    <n v="10.65"/>
    <n v="10.7"/>
    <n v="10.65"/>
    <n v="-11"/>
    <n v="-28"/>
    <n v="-9.9"/>
    <n v="-3"/>
    <n v="1"/>
    <n v="0"/>
    <n v="0"/>
    <n v="0"/>
    <n v="0"/>
    <n v="0"/>
    <n v="-1.1494999999999999E-3"/>
    <n v="-2.9819999999999998E-3"/>
    <n v="-1.0543500000000001E-3"/>
    <n v="-3.2099999999999994E-4"/>
    <n v="1.065E-4"/>
    <n v="0"/>
    <n v="0"/>
    <n v="0"/>
    <n v="0"/>
    <n v="0"/>
  </r>
  <r>
    <s v="1417"/>
    <s v="嘉裕"/>
    <x v="9"/>
    <n v="12.15"/>
    <n v="12.05"/>
    <n v="11.95"/>
    <n v="11.95"/>
    <n v="11.9"/>
    <n v="18.501000000000001"/>
    <n v="-16"/>
    <n v="-17"/>
    <n v="-2"/>
    <n v="-4"/>
    <n v="0"/>
    <n v="0"/>
    <n v="0"/>
    <n v="0"/>
    <n v="0"/>
    <n v="2.2478715000000004E-3"/>
    <n v="-1.928E-3"/>
    <n v="-2.0314999999999999E-3"/>
    <n v="-2.3899999999999998E-4"/>
    <n v="-4.7600000000000002E-4"/>
    <n v="0"/>
    <n v="0"/>
    <n v="0"/>
    <n v="0"/>
    <n v="0"/>
  </r>
  <r>
    <s v="1418"/>
    <s v="東華"/>
    <x v="9"/>
    <n v="21.9"/>
    <n v="21.65"/>
    <n v="21.7"/>
    <n v="21.5"/>
    <n v="21.45"/>
    <n v="-1"/>
    <n v="-2"/>
    <n v="-2"/>
    <n v="0"/>
    <n v="0"/>
    <n v="0"/>
    <n v="0"/>
    <n v="0"/>
    <n v="0"/>
    <n v="0"/>
    <n v="-2.1899999999999998E-4"/>
    <n v="-4.3299999999999995E-4"/>
    <n v="-4.3399999999999998E-4"/>
    <n v="0"/>
    <n v="0"/>
    <n v="0"/>
    <n v="0"/>
    <n v="0"/>
    <n v="0"/>
    <n v="0"/>
  </r>
  <r>
    <s v="1419"/>
    <s v="新紡"/>
    <x v="9"/>
    <n v="44.5"/>
    <n v="44.2"/>
    <n v="44"/>
    <n v="44"/>
    <n v="43.7"/>
    <n v="14"/>
    <n v="-2"/>
    <n v="8"/>
    <n v="2"/>
    <n v="1"/>
    <n v="0"/>
    <n v="0"/>
    <n v="0"/>
    <n v="0"/>
    <n v="0"/>
    <n v="6.2300000000000003E-3"/>
    <n v="-8.8400000000000002E-4"/>
    <n v="3.5200000000000001E-3"/>
    <n v="8.8000000000000003E-4"/>
    <n v="4.3700000000000005E-4"/>
    <n v="0"/>
    <n v="0"/>
    <n v="0"/>
    <n v="0"/>
    <n v="0"/>
  </r>
  <r>
    <s v="1423"/>
    <s v="利華"/>
    <x v="9"/>
    <n v="29.95"/>
    <n v="29.85"/>
    <n v="30"/>
    <n v="30"/>
    <n v="30.95"/>
    <n v="0"/>
    <n v="4"/>
    <n v="3"/>
    <n v="5"/>
    <n v="21"/>
    <n v="0"/>
    <n v="0"/>
    <n v="0"/>
    <n v="0"/>
    <n v="0"/>
    <n v="0"/>
    <n v="1.194E-3"/>
    <n v="8.9999999999999998E-4"/>
    <n v="1.5E-3"/>
    <n v="6.4994999999999992E-3"/>
    <n v="0"/>
    <n v="0"/>
    <n v="0"/>
    <n v="0"/>
    <n v="0"/>
  </r>
  <r>
    <s v="1432"/>
    <s v="大魯閣"/>
    <x v="10"/>
    <n v="16.25"/>
    <n v="16.350000000000001"/>
    <n v="16.25"/>
    <n v="16.149999999999999"/>
    <n v="16.2"/>
    <n v="27"/>
    <n v="9"/>
    <n v="5"/>
    <n v="-1"/>
    <n v="-13"/>
    <n v="0"/>
    <n v="0"/>
    <n v="0"/>
    <n v="0"/>
    <n v="0"/>
    <n v="4.3874999999999999E-3"/>
    <n v="1.4715000000000002E-3"/>
    <n v="8.1249999999999996E-4"/>
    <n v="-1.615E-4"/>
    <n v="-2.1059999999999998E-3"/>
    <n v="0"/>
    <n v="0"/>
    <n v="0"/>
    <n v="0"/>
    <n v="0"/>
  </r>
  <r>
    <s v="1434"/>
    <s v="福懋"/>
    <x v="9"/>
    <n v="25.3"/>
    <n v="25.35"/>
    <n v="25.45"/>
    <n v="25.4"/>
    <n v="25.4"/>
    <n v="448"/>
    <n v="-56"/>
    <n v="-61"/>
    <n v="-172"/>
    <n v="-309"/>
    <n v="182"/>
    <n v="224"/>
    <n v="511"/>
    <n v="329"/>
    <n v="217"/>
    <n v="0.113344"/>
    <n v="-1.4196000000000002E-2"/>
    <n v="-1.55245E-2"/>
    <n v="-4.3688000000000005E-2"/>
    <n v="-7.8486E-2"/>
    <n v="4.6046000000000004E-2"/>
    <n v="5.6784000000000008E-2"/>
    <n v="0.13004949999999998"/>
    <n v="8.3566000000000001E-2"/>
    <n v="5.5117999999999993E-2"/>
  </r>
  <r>
    <s v="1435"/>
    <s v="中福"/>
    <x v="2"/>
    <n v="35.549999999999997"/>
    <n v="35.200000000000003"/>
    <n v="35.200000000000003"/>
    <n v="35.200000000000003"/>
    <n v="34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  <n v="0"/>
    <n v="0"/>
    <n v="0"/>
  </r>
  <r>
    <s v="1436"/>
    <s v="華友聯"/>
    <x v="6"/>
    <n v="76"/>
    <n v="75.900000000000006"/>
    <n v="77.3"/>
    <n v="78"/>
    <n v="77.7"/>
    <n v="-1.5"/>
    <n v="-25"/>
    <n v="4"/>
    <n v="30"/>
    <n v="9"/>
    <n v="0"/>
    <n v="0"/>
    <n v="0"/>
    <n v="0"/>
    <n v="0"/>
    <n v="-1.14E-3"/>
    <n v="-1.8975000000000002E-2"/>
    <n v="3.0919999999999997E-3"/>
    <n v="2.3400000000000001E-2"/>
    <n v="6.993000000000001E-3"/>
    <n v="0"/>
    <n v="0"/>
    <n v="0"/>
    <n v="0"/>
    <n v="0"/>
  </r>
  <r>
    <s v="1437"/>
    <s v="勤益控"/>
    <x v="2"/>
    <n v="30.3"/>
    <n v="29.95"/>
    <n v="29.75"/>
    <n v="29.7"/>
    <n v="30.1"/>
    <n v="212"/>
    <n v="-33"/>
    <n v="-15"/>
    <n v="-8"/>
    <n v="-5"/>
    <n v="0"/>
    <n v="0"/>
    <n v="0"/>
    <n v="0"/>
    <n v="0"/>
    <n v="6.4236000000000001E-2"/>
    <n v="-9.8834999999999999E-3"/>
    <n v="-4.4625000000000003E-3"/>
    <n v="-2.3760000000000001E-3"/>
    <n v="-1.505E-3"/>
    <n v="0"/>
    <n v="0"/>
    <n v="0"/>
    <n v="0"/>
    <n v="0"/>
  </r>
  <r>
    <s v="1438"/>
    <s v="三地開發"/>
    <x v="6"/>
    <n v="29.4"/>
    <n v="29.9"/>
    <n v="29.6"/>
    <n v="29.6"/>
    <n v="29.75"/>
    <n v="-1"/>
    <n v="5"/>
    <n v="7"/>
    <n v="-2"/>
    <n v="-1"/>
    <n v="0"/>
    <n v="0"/>
    <n v="0"/>
    <n v="0"/>
    <n v="0"/>
    <n v="-2.9399999999999999E-4"/>
    <n v="1.495E-3"/>
    <n v="2.0720000000000001E-3"/>
    <n v="-5.9200000000000008E-4"/>
    <n v="-2.9750000000000002E-4"/>
    <n v="0"/>
    <n v="0"/>
    <n v="0"/>
    <n v="0"/>
    <n v="0"/>
  </r>
  <r>
    <s v="1439"/>
    <s v="雋揚"/>
    <x v="9"/>
    <n v="22.65"/>
    <n v="22.7"/>
    <n v="22.7"/>
    <n v="22.4"/>
    <n v="22.4"/>
    <n v="3"/>
    <n v="-1"/>
    <n v="0"/>
    <n v="2"/>
    <n v="0"/>
    <n v="0"/>
    <n v="0"/>
    <n v="0"/>
    <n v="0"/>
    <n v="0"/>
    <n v="6.7949999999999987E-4"/>
    <n v="-2.2699999999999999E-4"/>
    <n v="0"/>
    <n v="4.4799999999999999E-4"/>
    <n v="0"/>
    <n v="0"/>
    <n v="0"/>
    <n v="0"/>
    <n v="0"/>
    <n v="0"/>
  </r>
  <r>
    <s v="1440"/>
    <s v="南紡"/>
    <x v="9"/>
    <n v="14.5"/>
    <n v="14.5"/>
    <n v="14.5"/>
    <n v="14.55"/>
    <n v="15.1"/>
    <n v="455"/>
    <n v="-8.0549999999999997"/>
    <n v="842"/>
    <n v="100"/>
    <n v="706"/>
    <n v="0"/>
    <n v="0"/>
    <n v="0"/>
    <n v="0"/>
    <n v="0"/>
    <n v="6.5975000000000006E-2"/>
    <n v="-1.1679749999999999E-3"/>
    <n v="0.12209"/>
    <n v="1.455E-2"/>
    <n v="0.10660600000000001"/>
    <n v="0"/>
    <n v="0"/>
    <n v="0"/>
    <n v="0"/>
    <n v="0"/>
  </r>
  <r>
    <s v="1441"/>
    <s v="大東"/>
    <x v="9"/>
    <n v="13.1"/>
    <n v="13.05"/>
    <n v="13"/>
    <n v="13"/>
    <n v="13.3"/>
    <n v="3"/>
    <n v="0"/>
    <n v="4"/>
    <n v="-1"/>
    <n v="-2"/>
    <n v="0"/>
    <n v="0"/>
    <n v="0"/>
    <n v="0"/>
    <n v="0"/>
    <n v="3.9299999999999996E-4"/>
    <n v="0"/>
    <n v="5.1999999999999995E-4"/>
    <n v="-1.2999999999999999E-4"/>
    <n v="-2.6600000000000001E-4"/>
    <n v="0"/>
    <n v="0"/>
    <n v="0"/>
    <n v="0"/>
    <n v="0"/>
  </r>
  <r>
    <s v="1442"/>
    <s v="名軒"/>
    <x v="6"/>
    <n v="37.450000000000003"/>
    <n v="37.65"/>
    <n v="37.9"/>
    <n v="38.25"/>
    <n v="36"/>
    <n v="414"/>
    <n v="454"/>
    <n v="198"/>
    <n v="153.98599999999999"/>
    <n v="-640"/>
    <n v="0"/>
    <n v="0"/>
    <n v="0"/>
    <n v="0"/>
    <n v="0"/>
    <n v="0.15504300000000001"/>
    <n v="0.17093099999999997"/>
    <n v="7.5041999999999998E-2"/>
    <n v="5.8899645E-2"/>
    <n v="-0.23039999999999999"/>
    <n v="0"/>
    <n v="0"/>
    <n v="0"/>
    <n v="0"/>
    <n v="0"/>
  </r>
  <r>
    <s v="1443"/>
    <s v="立益物流"/>
    <x v="11"/>
    <n v="28.2"/>
    <n v="28.35"/>
    <n v="28.4"/>
    <n v="28.5"/>
    <n v="28.4"/>
    <n v="1"/>
    <n v="0"/>
    <n v="-5"/>
    <n v="9"/>
    <n v="-5"/>
    <n v="0"/>
    <n v="0"/>
    <n v="0"/>
    <n v="0"/>
    <n v="0"/>
    <n v="2.8199999999999997E-4"/>
    <n v="0"/>
    <n v="-1.42E-3"/>
    <n v="2.565E-3"/>
    <n v="-1.42E-3"/>
    <n v="0"/>
    <n v="0"/>
    <n v="0"/>
    <n v="0"/>
    <n v="0"/>
  </r>
  <r>
    <s v="1444"/>
    <s v="力麗"/>
    <x v="9"/>
    <n v="10.4"/>
    <n v="10.3"/>
    <n v="10.35"/>
    <n v="10.35"/>
    <n v="10.3"/>
    <n v="661"/>
    <n v="128"/>
    <n v="130"/>
    <n v="1"/>
    <n v="-122"/>
    <n v="0"/>
    <n v="0"/>
    <n v="0"/>
    <n v="0"/>
    <n v="0"/>
    <n v="6.8744E-2"/>
    <n v="1.3184000000000001E-2"/>
    <n v="1.3455E-2"/>
    <n v="1.0349999999999999E-4"/>
    <n v="-1.2566000000000001E-2"/>
    <n v="0"/>
    <n v="0"/>
    <n v="0"/>
    <n v="0"/>
    <n v="0"/>
  </r>
  <r>
    <s v="1445"/>
    <s v="大宇"/>
    <x v="9"/>
    <n v="19.149999999999999"/>
    <n v="19.2"/>
    <n v="19.2"/>
    <n v="19.2"/>
    <n v="19.350000000000001"/>
    <n v="12"/>
    <n v="8"/>
    <n v="14"/>
    <n v="-4"/>
    <n v="13"/>
    <n v="0"/>
    <n v="0"/>
    <n v="0"/>
    <n v="0"/>
    <n v="0"/>
    <n v="2.2979999999999997E-3"/>
    <n v="1.536E-3"/>
    <n v="2.6880000000000003E-3"/>
    <n v="-7.6800000000000002E-4"/>
    <n v="2.5154999999999999E-3"/>
    <n v="0"/>
    <n v="0"/>
    <n v="0"/>
    <n v="0"/>
    <n v="0"/>
  </r>
  <r>
    <s v="1446"/>
    <s v="宏和"/>
    <x v="9"/>
    <n v="38.200000000000003"/>
    <n v="38.25"/>
    <n v="38.299999999999997"/>
    <n v="38.049999999999997"/>
    <n v="38"/>
    <n v="45"/>
    <n v="37"/>
    <n v="28"/>
    <n v="-20"/>
    <n v="8"/>
    <n v="0"/>
    <n v="0"/>
    <n v="0"/>
    <n v="0"/>
    <n v="0"/>
    <n v="1.7190000000000004E-2"/>
    <n v="1.41525E-2"/>
    <n v="1.0723999999999999E-2"/>
    <n v="-7.6099999999999996E-3"/>
    <n v="3.0400000000000002E-3"/>
    <n v="0"/>
    <n v="0"/>
    <n v="0"/>
    <n v="0"/>
    <n v="0"/>
  </r>
  <r>
    <s v="1447"/>
    <s v="力鵬"/>
    <x v="9"/>
    <n v="7.59"/>
    <n v="7.58"/>
    <n v="7.57"/>
    <n v="7.56"/>
    <n v="7.56"/>
    <n v="16.471"/>
    <n v="9"/>
    <n v="22"/>
    <n v="-77"/>
    <n v="-54"/>
    <n v="0"/>
    <n v="0"/>
    <n v="0"/>
    <n v="0"/>
    <n v="0"/>
    <n v="1.2501488999999998E-3"/>
    <n v="6.8219999999999999E-4"/>
    <n v="1.6654000000000003E-3"/>
    <n v="-5.8212000000000003E-3"/>
    <n v="-4.0823999999999999E-3"/>
    <n v="0"/>
    <n v="0"/>
    <n v="0"/>
    <n v="0"/>
    <n v="0"/>
  </r>
  <r>
    <s v="1449"/>
    <s v="佳和"/>
    <x v="9"/>
    <n v="19.25"/>
    <n v="20"/>
    <n v="20.05"/>
    <n v="20"/>
    <n v="19.649999999999999"/>
    <n v="400"/>
    <n v="-331"/>
    <n v="981"/>
    <n v="-291"/>
    <n v="-170.00200000000001"/>
    <n v="0"/>
    <n v="0"/>
    <n v="0"/>
    <n v="0"/>
    <n v="0"/>
    <n v="7.6999999999999999E-2"/>
    <n v="-6.6199999999999995E-2"/>
    <n v="0.19669049999999999"/>
    <n v="-5.8200000000000002E-2"/>
    <n v="-3.3405392999999999E-2"/>
    <n v="0"/>
    <n v="0"/>
    <n v="0"/>
    <n v="0"/>
    <n v="0"/>
  </r>
  <r>
    <s v="1451"/>
    <s v="年興"/>
    <x v="9"/>
    <n v="18.850000000000001"/>
    <n v="18.850000000000001"/>
    <n v="18.8"/>
    <n v="18.8"/>
    <n v="18.8"/>
    <n v="29"/>
    <n v="-1"/>
    <n v="4"/>
    <n v="5"/>
    <n v="3"/>
    <n v="0"/>
    <n v="0"/>
    <n v="0"/>
    <n v="0"/>
    <n v="0"/>
    <n v="5.4665000000000009E-3"/>
    <n v="-1.885E-4"/>
    <n v="7.5200000000000006E-4"/>
    <n v="9.3999999999999997E-4"/>
    <n v="5.6400000000000005E-4"/>
    <n v="0"/>
    <n v="0"/>
    <n v="0"/>
    <n v="0"/>
    <n v="0"/>
  </r>
  <r>
    <s v="1452"/>
    <s v="宏益"/>
    <x v="9"/>
    <n v="16.3"/>
    <n v="16.399999999999999"/>
    <n v="16.649999999999999"/>
    <n v="16.600000000000001"/>
    <n v="16.649999999999999"/>
    <n v="7"/>
    <n v="11"/>
    <n v="5"/>
    <n v="-23"/>
    <n v="-5"/>
    <n v="0"/>
    <n v="0"/>
    <n v="0"/>
    <n v="0"/>
    <n v="0"/>
    <n v="1.1410000000000001E-3"/>
    <n v="1.8039999999999998E-3"/>
    <n v="8.3250000000000002E-4"/>
    <n v="-3.8180000000000002E-3"/>
    <n v="-8.3250000000000002E-4"/>
    <n v="0"/>
    <n v="0"/>
    <n v="0"/>
    <n v="0"/>
    <n v="0"/>
  </r>
  <r>
    <s v="1453"/>
    <s v="大將"/>
    <x v="6"/>
    <n v="14.1"/>
    <n v="14.05"/>
    <n v="14.1"/>
    <n v="13.9"/>
    <n v="14"/>
    <n v="33"/>
    <n v="24.141999999999999"/>
    <n v="17"/>
    <n v="-5"/>
    <n v="-4"/>
    <n v="0"/>
    <n v="0"/>
    <n v="0"/>
    <n v="0"/>
    <n v="0"/>
    <n v="4.653E-3"/>
    <n v="3.3919510000000003E-3"/>
    <n v="2.3969999999999998E-3"/>
    <n v="-6.9499999999999998E-4"/>
    <n v="-5.5999999999999995E-4"/>
    <n v="0"/>
    <n v="0"/>
    <n v="0"/>
    <n v="0"/>
    <n v="0"/>
  </r>
  <r>
    <s v="1454"/>
    <s v="台富"/>
    <x v="9"/>
    <n v="15.45"/>
    <n v="15.65"/>
    <n v="15.95"/>
    <n v="16"/>
    <n v="16.350000000000001"/>
    <n v="1"/>
    <n v="-1"/>
    <n v="-2"/>
    <n v="1"/>
    <n v="-2"/>
    <n v="0"/>
    <n v="0"/>
    <n v="0"/>
    <n v="0"/>
    <n v="0"/>
    <n v="1.5449999999999999E-4"/>
    <n v="-1.5650000000000001E-4"/>
    <n v="-3.19E-4"/>
    <n v="1.6000000000000001E-4"/>
    <n v="-3.2700000000000003E-4"/>
    <n v="0"/>
    <n v="0"/>
    <n v="0"/>
    <n v="0"/>
    <n v="0"/>
  </r>
  <r>
    <s v="1455"/>
    <s v="集盛"/>
    <x v="9"/>
    <n v="10.4"/>
    <n v="10.4"/>
    <n v="10.5"/>
    <n v="10.55"/>
    <n v="10.75"/>
    <n v="469"/>
    <n v="363"/>
    <n v="384"/>
    <n v="344"/>
    <n v="707"/>
    <n v="0"/>
    <n v="0"/>
    <n v="0"/>
    <n v="0"/>
    <n v="0"/>
    <n v="4.8776000000000007E-2"/>
    <n v="3.7752000000000001E-2"/>
    <n v="4.0320000000000002E-2"/>
    <n v="3.6292000000000005E-2"/>
    <n v="7.6002500000000001E-2"/>
    <n v="0"/>
    <n v="0"/>
    <n v="0"/>
    <n v="0"/>
    <n v="0"/>
  </r>
  <r>
    <s v="1456"/>
    <s v="怡華"/>
    <x v="6"/>
    <n v="16.350000000000001"/>
    <n v="16.350000000000001"/>
    <n v="16.25"/>
    <n v="16.350000000000001"/>
    <n v="16.350000000000001"/>
    <n v="0"/>
    <n v="2"/>
    <n v="7"/>
    <n v="0"/>
    <n v="-1"/>
    <n v="0"/>
    <n v="0"/>
    <n v="0"/>
    <n v="0"/>
    <n v="0"/>
    <n v="0"/>
    <n v="3.2700000000000003E-4"/>
    <n v="1.1375000000000001E-3"/>
    <n v="0"/>
    <n v="-1.6350000000000002E-4"/>
    <n v="0"/>
    <n v="0"/>
    <n v="0"/>
    <n v="0"/>
    <n v="0"/>
  </r>
  <r>
    <s v="1457"/>
    <s v="宜進"/>
    <x v="9"/>
    <n v="17.55"/>
    <n v="17.45"/>
    <n v="17.45"/>
    <n v="17.55"/>
    <n v="17.45"/>
    <n v="20"/>
    <n v="0"/>
    <n v="16"/>
    <n v="19"/>
    <n v="9"/>
    <n v="0"/>
    <n v="0"/>
    <n v="0"/>
    <n v="0"/>
    <n v="0"/>
    <n v="3.5100000000000001E-3"/>
    <n v="0"/>
    <n v="2.7919999999999998E-3"/>
    <n v="3.3344999999999998E-3"/>
    <n v="1.5704999999999998E-3"/>
    <n v="0"/>
    <n v="0"/>
    <n v="0"/>
    <n v="0"/>
    <n v="0"/>
  </r>
  <r>
    <s v="1459"/>
    <s v="聯發"/>
    <x v="9"/>
    <n v="9.8699999999999992"/>
    <n v="10"/>
    <n v="10"/>
    <n v="10.050000000000001"/>
    <n v="10.050000000000001"/>
    <n v="16"/>
    <n v="-3.08"/>
    <n v="2"/>
    <n v="1.8"/>
    <n v="-4.0940000000000003"/>
    <n v="0"/>
    <n v="0"/>
    <n v="0"/>
    <n v="0"/>
    <n v="0"/>
    <n v="1.5791999999999998E-3"/>
    <n v="-3.0800000000000001E-4"/>
    <n v="2.0000000000000001E-4"/>
    <n v="1.8090000000000003E-4"/>
    <n v="-4.1144700000000006E-4"/>
    <n v="0"/>
    <n v="0"/>
    <n v="0"/>
    <n v="0"/>
    <n v="0"/>
  </r>
  <r>
    <s v="1460"/>
    <s v="宏遠"/>
    <x v="9"/>
    <n v="7.58"/>
    <n v="7.62"/>
    <n v="7.59"/>
    <n v="7.52"/>
    <n v="7.33"/>
    <n v="261"/>
    <n v="80"/>
    <n v="58"/>
    <n v="-111"/>
    <n v="-604"/>
    <n v="0"/>
    <n v="0"/>
    <n v="0"/>
    <n v="0"/>
    <n v="0"/>
    <n v="1.9783800000000001E-2"/>
    <n v="6.0959999999999999E-3"/>
    <n v="4.4021999999999993E-3"/>
    <n v="-8.3471999999999991E-3"/>
    <n v="-4.4273199999999999E-2"/>
    <n v="0"/>
    <n v="0"/>
    <n v="0"/>
    <n v="0"/>
    <n v="0"/>
  </r>
  <r>
    <s v="1463"/>
    <s v="強盛"/>
    <x v="9"/>
    <n v="17.8"/>
    <n v="17.850000000000001"/>
    <n v="17.95"/>
    <n v="17.95"/>
    <n v="17.95"/>
    <n v="504"/>
    <n v="165"/>
    <n v="528"/>
    <n v="143"/>
    <n v="21"/>
    <n v="0"/>
    <n v="0"/>
    <n v="0"/>
    <n v="0"/>
    <n v="0"/>
    <n v="8.9712000000000014E-2"/>
    <n v="2.9452500000000003E-2"/>
    <n v="9.4775999999999999E-2"/>
    <n v="2.56685E-2"/>
    <n v="3.7694999999999998E-3"/>
    <n v="0"/>
    <n v="0"/>
    <n v="0"/>
    <n v="0"/>
    <n v="0"/>
  </r>
  <r>
    <s v="1464"/>
    <s v="得力"/>
    <x v="9"/>
    <n v="13.1"/>
    <n v="13.05"/>
    <n v="13.1"/>
    <n v="13.05"/>
    <n v="13.05"/>
    <n v="26"/>
    <n v="11"/>
    <n v="9"/>
    <n v="-4"/>
    <n v="-7.42"/>
    <n v="0"/>
    <n v="0"/>
    <n v="0"/>
    <n v="0"/>
    <n v="0"/>
    <n v="3.4059999999999997E-3"/>
    <n v="1.4355000000000001E-3"/>
    <n v="1.1789999999999999E-3"/>
    <n v="-5.22E-4"/>
    <n v="-9.6831E-4"/>
    <n v="0"/>
    <n v="0"/>
    <n v="0"/>
    <n v="0"/>
    <n v="0"/>
  </r>
  <r>
    <s v="1465"/>
    <s v="偉全"/>
    <x v="9"/>
    <n v="13.15"/>
    <n v="13.2"/>
    <n v="13.25"/>
    <n v="13.2"/>
    <n v="13.15"/>
    <n v="-1"/>
    <n v="3"/>
    <n v="-1"/>
    <n v="-2"/>
    <n v="0"/>
    <n v="0"/>
    <n v="0"/>
    <n v="0"/>
    <n v="0"/>
    <n v="0"/>
    <n v="-1.315E-4"/>
    <n v="3.9599999999999992E-4"/>
    <n v="-1.325E-4"/>
    <n v="-2.6399999999999997E-4"/>
    <n v="0"/>
    <n v="0"/>
    <n v="0"/>
    <n v="0"/>
    <n v="0"/>
    <n v="0"/>
  </r>
  <r>
    <s v="1466"/>
    <s v="聚隆"/>
    <x v="9"/>
    <n v="10.65"/>
    <n v="10.65"/>
    <n v="10.7"/>
    <n v="10.6"/>
    <n v="10.6"/>
    <n v="0"/>
    <n v="-1"/>
    <n v="-1"/>
    <n v="-3"/>
    <n v="-15"/>
    <n v="0"/>
    <n v="0"/>
    <n v="0"/>
    <n v="0"/>
    <n v="0"/>
    <n v="0"/>
    <n v="-1.065E-4"/>
    <n v="-1.07E-4"/>
    <n v="-3.1799999999999998E-4"/>
    <n v="-1.5900000000000001E-3"/>
    <n v="0"/>
    <n v="0"/>
    <n v="0"/>
    <n v="0"/>
    <n v="0"/>
  </r>
  <r>
    <s v="1467"/>
    <s v="南緯"/>
    <x v="9"/>
    <n v="11.25"/>
    <n v="11.25"/>
    <n v="11.1"/>
    <n v="11.1"/>
    <n v="11"/>
    <n v="29"/>
    <n v="32"/>
    <n v="-30"/>
    <n v="-51"/>
    <n v="-171"/>
    <n v="0"/>
    <n v="0"/>
    <n v="0"/>
    <n v="0"/>
    <n v="0"/>
    <n v="3.2625000000000002E-3"/>
    <n v="3.5999999999999999E-3"/>
    <n v="-3.3300000000000001E-3"/>
    <n v="-5.6610000000000002E-3"/>
    <n v="-1.881E-2"/>
    <n v="0"/>
    <n v="0"/>
    <n v="0"/>
    <n v="0"/>
    <n v="0"/>
  </r>
  <r>
    <s v="1468"/>
    <s v="昶和"/>
    <x v="9"/>
    <n v="13.1"/>
    <n v="13.05"/>
    <n v="13"/>
    <n v="13.1"/>
    <n v="12.95"/>
    <n v="3"/>
    <n v="0"/>
    <n v="3"/>
    <n v="1"/>
    <n v="0"/>
    <n v="0"/>
    <n v="0"/>
    <n v="0"/>
    <n v="0"/>
    <n v="0"/>
    <n v="3.9299999999999996E-4"/>
    <n v="0"/>
    <n v="3.8999999999999999E-4"/>
    <n v="1.3099999999999999E-4"/>
    <n v="0"/>
    <n v="0"/>
    <n v="0"/>
    <n v="0"/>
    <n v="0"/>
    <n v="0"/>
  </r>
  <r>
    <s v="1470"/>
    <s v="大統新創"/>
    <x v="9"/>
    <n v="19.05"/>
    <n v="19.399999999999999"/>
    <n v="19.45"/>
    <n v="19"/>
    <n v="18.75"/>
    <n v="1"/>
    <n v="0"/>
    <n v="0"/>
    <n v="1"/>
    <n v="0"/>
    <n v="0"/>
    <n v="0"/>
    <n v="0"/>
    <n v="0"/>
    <n v="0"/>
    <n v="1.905E-4"/>
    <n v="0"/>
    <n v="0"/>
    <n v="1.9000000000000001E-4"/>
    <n v="0"/>
    <n v="0"/>
    <n v="0"/>
    <n v="0"/>
    <n v="0"/>
    <n v="0"/>
  </r>
  <r>
    <s v="1471"/>
    <s v="首利"/>
    <x v="12"/>
    <n v="18.3"/>
    <n v="18.05"/>
    <n v="18.7"/>
    <n v="18.149999999999999"/>
    <n v="18"/>
    <n v="88"/>
    <n v="-108"/>
    <n v="294"/>
    <n v="-517"/>
    <n v="65"/>
    <n v="0"/>
    <n v="0"/>
    <n v="0"/>
    <n v="0"/>
    <n v="0"/>
    <n v="1.6104E-2"/>
    <n v="-1.9494000000000001E-2"/>
    <n v="5.4977999999999999E-2"/>
    <n v="-9.3835499999999988E-2"/>
    <n v="1.17E-2"/>
    <n v="0"/>
    <n v="0"/>
    <n v="0"/>
    <n v="0"/>
    <n v="0"/>
  </r>
  <r>
    <s v="1472"/>
    <s v="三洋實業"/>
    <x v="9"/>
    <n v="51.5"/>
    <n v="56.6"/>
    <n v="54"/>
    <n v="52.8"/>
    <n v="53.1"/>
    <n v="-31"/>
    <n v="-1"/>
    <n v="-16"/>
    <n v="-38"/>
    <n v="-14"/>
    <n v="0"/>
    <n v="0"/>
    <n v="0"/>
    <n v="0"/>
    <n v="0"/>
    <n v="-1.5965E-2"/>
    <n v="-5.6599999999999999E-4"/>
    <n v="-8.6400000000000001E-3"/>
    <n v="-2.0063999999999999E-2"/>
    <n v="-7.4339999999999996E-3"/>
    <n v="0"/>
    <n v="0"/>
    <n v="0"/>
    <n v="0"/>
    <n v="0"/>
  </r>
  <r>
    <s v="1473"/>
    <s v="台南"/>
    <x v="9"/>
    <n v="31.85"/>
    <n v="31.55"/>
    <n v="31.75"/>
    <n v="31.7"/>
    <n v="30.6"/>
    <n v="174"/>
    <n v="-108"/>
    <n v="-27"/>
    <n v="-28.379000000000001"/>
    <n v="-244"/>
    <n v="0"/>
    <n v="0"/>
    <n v="0"/>
    <n v="0"/>
    <n v="0"/>
    <n v="5.5419000000000003E-2"/>
    <n v="-3.4074E-2"/>
    <n v="-8.5725000000000003E-3"/>
    <n v="-8.9961429999999998E-3"/>
    <n v="-7.4664000000000008E-2"/>
    <n v="0"/>
    <n v="0"/>
    <n v="0"/>
    <n v="0"/>
    <n v="0"/>
  </r>
  <r>
    <s v="1474"/>
    <s v="弘裕"/>
    <x v="9"/>
    <n v="11.6"/>
    <n v="11.7"/>
    <n v="11.7"/>
    <n v="11.55"/>
    <n v="11.4"/>
    <n v="-5.9880000000000004"/>
    <n v="-1"/>
    <n v="-3"/>
    <n v="-8"/>
    <n v="-1"/>
    <n v="0"/>
    <n v="0"/>
    <n v="0"/>
    <n v="0"/>
    <n v="0"/>
    <n v="-6.946080000000001E-4"/>
    <n v="-1.17E-4"/>
    <n v="-3.5099999999999997E-4"/>
    <n v="-9.2400000000000002E-4"/>
    <n v="-1.1400000000000001E-4"/>
    <n v="0"/>
    <n v="0"/>
    <n v="0"/>
    <n v="0"/>
    <n v="0"/>
  </r>
  <r>
    <s v="1475"/>
    <s v="業旺"/>
    <x v="9"/>
    <n v="53"/>
    <n v="53.5"/>
    <n v="53.3"/>
    <n v="52.9"/>
    <n v="53.4"/>
    <n v="3"/>
    <n v="4"/>
    <n v="1"/>
    <n v="1"/>
    <n v="15"/>
    <n v="0"/>
    <n v="0"/>
    <n v="0"/>
    <n v="0"/>
    <n v="0"/>
    <n v="1.5900000000000001E-3"/>
    <n v="2.14E-3"/>
    <n v="5.3299999999999995E-4"/>
    <n v="5.2899999999999996E-4"/>
    <n v="8.0099999999999998E-3"/>
    <n v="0"/>
    <n v="0"/>
    <n v="0"/>
    <n v="0"/>
    <n v="0"/>
  </r>
  <r>
    <s v="1476"/>
    <s v="儒鴻"/>
    <x v="9"/>
    <n v="565"/>
    <n v="567"/>
    <n v="583"/>
    <n v="593"/>
    <n v="583"/>
    <n v="-39.713999999999999"/>
    <n v="37.273000000000003"/>
    <n v="-90.975999999999999"/>
    <n v="114.89400000000001"/>
    <n v="126.339"/>
    <n v="72.400999999999996"/>
    <n v="56.401000000000003"/>
    <n v="220"/>
    <n v="69"/>
    <n v="32"/>
    <n v="-0.2243841"/>
    <n v="0.21133791000000002"/>
    <n v="-0.53039007999999999"/>
    <n v="0.68132142000000007"/>
    <n v="0.73655637000000007"/>
    <n v="0.40906564999999995"/>
    <n v="0.31979367000000003"/>
    <n v="1.2826"/>
    <n v="0.40916999999999998"/>
    <n v="0.18656"/>
  </r>
  <r>
    <s v="1477"/>
    <s v="聚陽"/>
    <x v="9"/>
    <n v="390"/>
    <n v="395"/>
    <n v="389.5"/>
    <n v="399.5"/>
    <n v="398.5"/>
    <n v="473.52"/>
    <n v="-233.59700000000001"/>
    <n v="-278.80700000000002"/>
    <n v="-231.75"/>
    <n v="-70.33"/>
    <n v="450.21300000000002"/>
    <n v="60"/>
    <n v="169"/>
    <n v="356.47500000000002"/>
    <n v="-193"/>
    <n v="1.8467279999999999"/>
    <n v="-0.92270815000000006"/>
    <n v="-1.0859532650000001"/>
    <n v="-0.92584124999999995"/>
    <n v="-0.28026505000000002"/>
    <n v="1.7558307"/>
    <n v="0.23699999999999999"/>
    <n v="0.65825500000000003"/>
    <n v="1.4241176250000001"/>
    <n v="-0.76910500000000004"/>
  </r>
  <r>
    <s v="1503"/>
    <s v="士電"/>
    <x v="13"/>
    <n v="99.1"/>
    <n v="98.4"/>
    <n v="98.6"/>
    <n v="96.7"/>
    <n v="95.9"/>
    <n v="263"/>
    <n v="-183"/>
    <n v="132"/>
    <n v="-408"/>
    <n v="-160"/>
    <n v="0"/>
    <n v="0"/>
    <n v="0"/>
    <n v="0"/>
    <n v="0"/>
    <n v="0.260633"/>
    <n v="-0.18007200000000001"/>
    <n v="0.13015199999999999"/>
    <n v="-0.394536"/>
    <n v="-0.15343999999999999"/>
    <n v="0"/>
    <n v="0"/>
    <n v="0"/>
    <n v="0"/>
    <n v="0"/>
  </r>
  <r>
    <s v="1504"/>
    <s v="東元"/>
    <x v="13"/>
    <n v="47.4"/>
    <n v="47"/>
    <n v="46.6"/>
    <n v="46.2"/>
    <n v="45.75"/>
    <n v="-4211.2"/>
    <n v="-1967.05"/>
    <n v="-1883.01"/>
    <n v="-1266"/>
    <n v="-1402.847"/>
    <n v="3"/>
    <n v="412"/>
    <n v="6"/>
    <n v="2"/>
    <n v="6"/>
    <n v="-1.9961087999999998"/>
    <n v="-0.92451349999999988"/>
    <n v="-0.87748266000000008"/>
    <n v="-0.58489200000000008"/>
    <n v="-0.64180250249999993"/>
    <n v="1.4219999999999999E-3"/>
    <n v="0.19364000000000001"/>
    <n v="2.7960000000000003E-3"/>
    <n v="9.2400000000000002E-4"/>
    <n v="2.745E-3"/>
  </r>
  <r>
    <s v="1506"/>
    <s v="正道"/>
    <x v="7"/>
    <n v="16.149999999999999"/>
    <n v="16.100000000000001"/>
    <n v="16"/>
    <n v="16"/>
    <n v="15.95"/>
    <n v="-1"/>
    <n v="-6"/>
    <n v="-7"/>
    <n v="23"/>
    <n v="-4"/>
    <n v="0"/>
    <n v="0"/>
    <n v="0"/>
    <n v="0"/>
    <n v="0"/>
    <n v="-1.615E-4"/>
    <n v="-9.6600000000000006E-4"/>
    <n v="-1.1199999999999999E-3"/>
    <n v="3.6800000000000001E-3"/>
    <n v="-6.38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1"/>
    <n v="12.35"/>
    <n v="12.3"/>
    <n v="12.4"/>
    <n v="6"/>
    <n v="0"/>
    <n v="0"/>
    <n v="5"/>
    <n v="0"/>
    <n v="0"/>
    <n v="0"/>
    <n v="0"/>
    <n v="0"/>
    <n v="0"/>
    <n v="7.4400000000000009E-4"/>
    <n v="0"/>
    <n v="0"/>
    <n v="6.1499999999999999E-4"/>
    <n v="0"/>
    <n v="0"/>
    <n v="0"/>
    <n v="0"/>
    <n v="0"/>
    <n v="0"/>
  </r>
  <r>
    <s v="1513"/>
    <s v="中興電"/>
    <x v="13"/>
    <n v="100.5"/>
    <n v="102.5"/>
    <n v="100.5"/>
    <n v="99.3"/>
    <n v="102.5"/>
    <n v="2089.6260000000002"/>
    <n v="1853"/>
    <n v="-1659.8710000000001"/>
    <n v="-1198.519"/>
    <n v="4572.1679999999997"/>
    <n v="0"/>
    <n v="0"/>
    <n v="-80"/>
    <n v="0"/>
    <n v="0"/>
    <n v="2.1000741300000003"/>
    <n v="1.8993249999999999"/>
    <n v="-1.668170355"/>
    <n v="-1.1901293669999999"/>
    <n v="4.6864721999999999"/>
    <n v="0"/>
    <n v="0"/>
    <n v="-8.0399999999999999E-2"/>
    <n v="0"/>
    <n v="0"/>
  </r>
  <r>
    <s v="1514"/>
    <s v="亞力"/>
    <x v="13"/>
    <n v="53.3"/>
    <n v="54.5"/>
    <n v="53.4"/>
    <n v="55.1"/>
    <n v="55.4"/>
    <n v="935.072"/>
    <n v="792"/>
    <n v="-791.71199999999999"/>
    <n v="3593.7289999999998"/>
    <n v="656.80200000000002"/>
    <n v="0"/>
    <n v="0"/>
    <n v="0"/>
    <n v="0"/>
    <n v="0"/>
    <n v="0.498393376"/>
    <n v="0.43164000000000002"/>
    <n v="-0.42277420799999998"/>
    <n v="1.9801446789999999"/>
    <n v="0.36386830800000003"/>
    <n v="0"/>
    <n v="0"/>
    <n v="0"/>
    <n v="0"/>
    <n v="0"/>
  </r>
  <r>
    <s v="1515"/>
    <s v="力山"/>
    <x v="13"/>
    <n v="40"/>
    <n v="39.200000000000003"/>
    <n v="43.1"/>
    <n v="42.65"/>
    <n v="45.9"/>
    <n v="106"/>
    <n v="-229"/>
    <n v="51"/>
    <n v="-384"/>
    <n v="1205"/>
    <n v="0"/>
    <n v="0"/>
    <n v="0"/>
    <n v="0"/>
    <n v="1200"/>
    <n v="4.24E-2"/>
    <n v="-8.9768000000000014E-2"/>
    <n v="2.1981000000000001E-2"/>
    <n v="-0.16377599999999998"/>
    <n v="0.553095"/>
    <n v="0"/>
    <n v="0"/>
    <n v="0"/>
    <n v="0"/>
    <n v="0.55079999999999996"/>
  </r>
  <r>
    <s v="1516"/>
    <s v="川飛"/>
    <x v="2"/>
    <n v="16.75"/>
    <n v="16.75"/>
    <n v="16.899999999999999"/>
    <n v="16.850000000000001"/>
    <n v="17.149999999999999"/>
    <n v="-11"/>
    <n v="1"/>
    <n v="1"/>
    <n v="0"/>
    <n v="7"/>
    <n v="0"/>
    <n v="0"/>
    <n v="0"/>
    <n v="0"/>
    <n v="0"/>
    <n v="-1.8425E-3"/>
    <n v="1.6750000000000001E-4"/>
    <n v="1.6899999999999999E-4"/>
    <n v="0"/>
    <n v="1.2004999999999997E-3"/>
    <n v="0"/>
    <n v="0"/>
    <n v="0"/>
    <n v="0"/>
    <n v="0"/>
  </r>
  <r>
    <s v="1517"/>
    <s v="利奇"/>
    <x v="13"/>
    <n v="15"/>
    <n v="15.05"/>
    <n v="15"/>
    <n v="14.9"/>
    <n v="14.85"/>
    <n v="147"/>
    <n v="30"/>
    <n v="31"/>
    <n v="1"/>
    <n v="12"/>
    <n v="0"/>
    <n v="0"/>
    <n v="0"/>
    <n v="0"/>
    <n v="0"/>
    <n v="2.205E-2"/>
    <n v="4.5149999999999999E-3"/>
    <n v="4.6499999999999996E-3"/>
    <n v="1.4900000000000002E-4"/>
    <n v="1.7819999999999999E-3"/>
    <n v="0"/>
    <n v="0"/>
    <n v="0"/>
    <n v="0"/>
    <n v="0"/>
  </r>
  <r>
    <s v="1519"/>
    <s v="華城"/>
    <x v="13"/>
    <n v="241"/>
    <n v="242"/>
    <n v="242"/>
    <n v="234.5"/>
    <n v="237.5"/>
    <n v="-277.50099999999998"/>
    <n v="-2450.0700000000002"/>
    <n v="-618.76599999999996"/>
    <n v="-1374.4269999999999"/>
    <n v="285.26499999999999"/>
    <n v="200"/>
    <n v="835"/>
    <n v="2"/>
    <n v="-22"/>
    <n v="0"/>
    <n v="-0.66877740999999991"/>
    <n v="-5.929169400000001"/>
    <n v="-1.4974137199999999"/>
    <n v="-3.2230313149999996"/>
    <n v="0.67750437500000005"/>
    <n v="0.48199999999999998"/>
    <n v="2.0207000000000002"/>
    <n v="4.8399999999999997E-3"/>
    <n v="-5.1589999999999997E-2"/>
    <n v="0"/>
  </r>
  <r>
    <s v="1521"/>
    <s v="大億"/>
    <x v="7"/>
    <n v="35.450000000000003"/>
    <n v="37.35"/>
    <n v="36.9"/>
    <n v="36.549999999999997"/>
    <n v="35.9"/>
    <n v="4"/>
    <n v="13"/>
    <n v="-4"/>
    <n v="-4"/>
    <n v="9"/>
    <n v="0"/>
    <n v="0"/>
    <n v="0"/>
    <n v="0"/>
    <n v="0"/>
    <n v="1.4180000000000002E-3"/>
    <n v="4.8555000000000004E-3"/>
    <n v="-1.4759999999999999E-3"/>
    <n v="-1.462E-3"/>
    <n v="3.2309999999999995E-3"/>
    <n v="0"/>
    <n v="0"/>
    <n v="0"/>
    <n v="0"/>
    <n v="0"/>
  </r>
  <r>
    <s v="1522"/>
    <s v="堤維西"/>
    <x v="7"/>
    <n v="38.35"/>
    <n v="38.049999999999997"/>
    <n v="38.25"/>
    <n v="38.25"/>
    <n v="36.950000000000003"/>
    <n v="13"/>
    <n v="-240"/>
    <n v="-209"/>
    <n v="-6459.0129999999999"/>
    <n v="-1081"/>
    <n v="0"/>
    <n v="0"/>
    <n v="0"/>
    <n v="0"/>
    <n v="0"/>
    <n v="4.9855000000000003E-3"/>
    <n v="-9.1319999999999998E-2"/>
    <n v="-7.99425E-2"/>
    <n v="-2.4705724724999998"/>
    <n v="-0.39942950000000005"/>
    <n v="0"/>
    <n v="0"/>
    <n v="0"/>
    <n v="0"/>
    <n v="0"/>
  </r>
  <r>
    <s v="1524"/>
    <s v="耿鼎"/>
    <x v="7"/>
    <n v="29.2"/>
    <n v="28.65"/>
    <n v="29.2"/>
    <n v="28.7"/>
    <n v="27.8"/>
    <n v="-125.98399999999999"/>
    <n v="1770.1"/>
    <n v="-715"/>
    <n v="437.05399999999997"/>
    <n v="697"/>
    <n v="0"/>
    <n v="0"/>
    <n v="0"/>
    <n v="0"/>
    <n v="0"/>
    <n v="-3.6787328000000001E-2"/>
    <n v="0.50713364999999999"/>
    <n v="-0.20877999999999999"/>
    <n v="0.12543449799999998"/>
    <n v="0.19376600000000002"/>
    <n v="0"/>
    <n v="0"/>
    <n v="0"/>
    <n v="0"/>
    <n v="0"/>
  </r>
  <r>
    <s v="1525"/>
    <s v="江申"/>
    <x v="7"/>
    <n v="75.099999999999994"/>
    <n v="75"/>
    <n v="75.599999999999994"/>
    <n v="74.599999999999994"/>
    <n v="74.099999999999994"/>
    <n v="29"/>
    <n v="8"/>
    <n v="11"/>
    <n v="-22"/>
    <n v="-27"/>
    <n v="0"/>
    <n v="0"/>
    <n v="0"/>
    <n v="0"/>
    <n v="0"/>
    <n v="2.1778999999999996E-2"/>
    <n v="6.0000000000000001E-3"/>
    <n v="8.3159999999999987E-3"/>
    <n v="-1.6412E-2"/>
    <n v="-2.0006999999999997E-2"/>
    <n v="0"/>
    <n v="0"/>
    <n v="0"/>
    <n v="0"/>
    <n v="0"/>
  </r>
  <r>
    <s v="1526"/>
    <s v="日馳"/>
    <x v="13"/>
    <n v="32"/>
    <n v="31.9"/>
    <n v="32"/>
    <n v="32.1"/>
    <n v="32.1"/>
    <n v="15"/>
    <n v="2"/>
    <n v="1"/>
    <n v="3"/>
    <n v="3"/>
    <n v="0"/>
    <n v="0"/>
    <n v="0"/>
    <n v="0"/>
    <n v="0"/>
    <n v="4.7999999999999996E-3"/>
    <n v="6.38E-4"/>
    <n v="3.2000000000000003E-4"/>
    <n v="9.630000000000001E-4"/>
    <n v="9.630000000000001E-4"/>
    <n v="0"/>
    <n v="0"/>
    <n v="0"/>
    <n v="0"/>
    <n v="0"/>
  </r>
  <r>
    <s v="1527"/>
    <s v="鑽全"/>
    <x v="13"/>
    <n v="39.5"/>
    <n v="39.4"/>
    <n v="39.549999999999997"/>
    <n v="39.75"/>
    <n v="39.799999999999997"/>
    <n v="5"/>
    <n v="-4"/>
    <n v="4"/>
    <n v="26"/>
    <n v="-15"/>
    <n v="0"/>
    <n v="0"/>
    <n v="0"/>
    <n v="0"/>
    <n v="0"/>
    <n v="1.9750000000000002E-3"/>
    <n v="-1.5759999999999999E-3"/>
    <n v="1.5819999999999999E-3"/>
    <n v="1.0335E-2"/>
    <n v="-5.9699999999999996E-3"/>
    <n v="0"/>
    <n v="0"/>
    <n v="0"/>
    <n v="0"/>
    <n v="0"/>
  </r>
  <r>
    <s v="1528"/>
    <s v="恩德"/>
    <x v="13"/>
    <n v="11.1"/>
    <n v="11.1"/>
    <n v="11.1"/>
    <n v="11"/>
    <n v="10.85"/>
    <n v="99"/>
    <n v="4"/>
    <n v="17"/>
    <n v="-5"/>
    <n v="-64"/>
    <n v="0"/>
    <n v="0"/>
    <n v="0"/>
    <n v="0"/>
    <n v="0"/>
    <n v="1.0988999999999999E-2"/>
    <n v="4.44E-4"/>
    <n v="1.8869999999999998E-3"/>
    <n v="-5.5000000000000003E-4"/>
    <n v="-6.9439999999999997E-3"/>
    <n v="0"/>
    <n v="0"/>
    <n v="0"/>
    <n v="0"/>
    <n v="0"/>
  </r>
  <r>
    <s v="1529"/>
    <s v="樂事綠能"/>
    <x v="13"/>
    <n v="30.6"/>
    <n v="30.45"/>
    <n v="30.15"/>
    <n v="29.5"/>
    <n v="28.85"/>
    <n v="258"/>
    <n v="-67"/>
    <n v="-67.995000000000005"/>
    <n v="-70"/>
    <n v="-239.96299999999999"/>
    <n v="0"/>
    <n v="0"/>
    <n v="0"/>
    <n v="0"/>
    <n v="0"/>
    <n v="7.8948000000000004E-2"/>
    <n v="-2.0401499999999999E-2"/>
    <n v="-2.0500492500000002E-2"/>
    <n v="-2.0650000000000002E-2"/>
    <n v="-6.9229325500000008E-2"/>
    <n v="0"/>
    <n v="0"/>
    <n v="0"/>
    <n v="0"/>
    <n v="0"/>
  </r>
  <r>
    <s v="1530"/>
    <s v="亞崴"/>
    <x v="13"/>
    <n v="29.8"/>
    <n v="30.1"/>
    <n v="30.05"/>
    <n v="30.1"/>
    <n v="29.8"/>
    <n v="2"/>
    <n v="-1"/>
    <n v="0"/>
    <n v="-2"/>
    <n v="0"/>
    <n v="0"/>
    <n v="0"/>
    <n v="0"/>
    <n v="0"/>
    <n v="0"/>
    <n v="5.9600000000000007E-4"/>
    <n v="-3.01E-4"/>
    <n v="0"/>
    <n v="-6.02E-4"/>
    <n v="0"/>
    <n v="0"/>
    <n v="0"/>
    <n v="0"/>
    <n v="0"/>
    <n v="0"/>
  </r>
  <r>
    <s v="1531"/>
    <s v="高林股"/>
    <x v="13"/>
    <n v="13.2"/>
    <n v="13.1"/>
    <n v="13.1"/>
    <n v="13"/>
    <n v="13.05"/>
    <n v="1"/>
    <n v="1"/>
    <n v="-6"/>
    <n v="2"/>
    <n v="0"/>
    <n v="0"/>
    <n v="0"/>
    <n v="0"/>
    <n v="0"/>
    <n v="0"/>
    <n v="1.3199999999999998E-4"/>
    <n v="1.3099999999999999E-4"/>
    <n v="-7.8599999999999991E-4"/>
    <n v="2.5999999999999998E-4"/>
    <n v="0"/>
    <n v="0"/>
    <n v="0"/>
    <n v="0"/>
    <n v="0"/>
    <n v="0"/>
  </r>
  <r>
    <s v="1532"/>
    <s v="勤美"/>
    <x v="14"/>
    <n v="36.1"/>
    <n v="36.4"/>
    <n v="36.4"/>
    <n v="36.4"/>
    <n v="36.049999999999997"/>
    <n v="-25"/>
    <n v="54"/>
    <n v="192"/>
    <n v="127.991"/>
    <n v="-90"/>
    <n v="0"/>
    <n v="0"/>
    <n v="0"/>
    <n v="0"/>
    <n v="0"/>
    <n v="-9.025E-3"/>
    <n v="1.9656E-2"/>
    <n v="6.9887999999999992E-2"/>
    <n v="4.6588724000000005E-2"/>
    <n v="-3.2444999999999995E-2"/>
    <n v="0"/>
    <n v="0"/>
    <n v="0"/>
    <n v="0"/>
    <n v="0"/>
  </r>
  <r>
    <s v="1533"/>
    <s v="車王電"/>
    <x v="7"/>
    <n v="54.1"/>
    <n v="53.9"/>
    <n v="54.3"/>
    <n v="53.8"/>
    <n v="53.5"/>
    <n v="141"/>
    <n v="-4"/>
    <n v="-58"/>
    <n v="-13"/>
    <n v="-7"/>
    <n v="0"/>
    <n v="0"/>
    <n v="0"/>
    <n v="0"/>
    <n v="0"/>
    <n v="7.6281000000000002E-2"/>
    <n v="-2.1559999999999999E-3"/>
    <n v="-3.1493999999999994E-2"/>
    <n v="-6.9939999999999993E-3"/>
    <n v="-3.7450000000000001E-3"/>
    <n v="0"/>
    <n v="0"/>
    <n v="0"/>
    <n v="0"/>
    <n v="0"/>
  </r>
  <r>
    <s v="1535"/>
    <s v="中宇"/>
    <x v="13"/>
    <n v="52.6"/>
    <n v="53.3"/>
    <n v="53.9"/>
    <n v="54"/>
    <n v="54"/>
    <n v="15"/>
    <n v="43"/>
    <n v="15"/>
    <n v="28"/>
    <n v="-7"/>
    <n v="0"/>
    <n v="0"/>
    <n v="0"/>
    <n v="0"/>
    <n v="0"/>
    <n v="7.8899999999999994E-3"/>
    <n v="2.2919000000000002E-2"/>
    <n v="8.0850000000000002E-3"/>
    <n v="1.512E-2"/>
    <n v="-3.7799999999999999E-3"/>
    <n v="0"/>
    <n v="0"/>
    <n v="0"/>
    <n v="0"/>
    <n v="0"/>
  </r>
  <r>
    <s v="1536"/>
    <s v="和大"/>
    <x v="7"/>
    <n v="63.5"/>
    <n v="63.6"/>
    <n v="63.7"/>
    <n v="62.6"/>
    <n v="62.4"/>
    <n v="144"/>
    <n v="21.506"/>
    <n v="-4"/>
    <n v="-84.197000000000003"/>
    <n v="41"/>
    <n v="0"/>
    <n v="0"/>
    <n v="0"/>
    <n v="0"/>
    <n v="0"/>
    <n v="9.1439999999999994E-2"/>
    <n v="1.3677816000000001E-2"/>
    <n v="-2.5479999999999999E-3"/>
    <n v="-5.2707322000000001E-2"/>
    <n v="2.5584000000000003E-2"/>
    <n v="0"/>
    <n v="0"/>
    <n v="0"/>
    <n v="0"/>
    <n v="0"/>
  </r>
  <r>
    <s v="1537"/>
    <s v="廣隆"/>
    <x v="7"/>
    <n v="131.5"/>
    <n v="132"/>
    <n v="132.5"/>
    <n v="133"/>
    <n v="131.5"/>
    <n v="-2"/>
    <n v="2"/>
    <n v="26"/>
    <n v="31.803999999999998"/>
    <n v="32"/>
    <n v="0"/>
    <n v="0"/>
    <n v="0"/>
    <n v="0"/>
    <n v="0"/>
    <n v="-2.63E-3"/>
    <n v="2.64E-3"/>
    <n v="3.4450000000000001E-2"/>
    <n v="4.2299319999999994E-2"/>
    <n v="4.2079999999999999E-2"/>
    <n v="0"/>
    <n v="0"/>
    <n v="0"/>
    <n v="0"/>
    <n v="0"/>
  </r>
  <r>
    <s v="1538"/>
    <s v="正峰"/>
    <x v="13"/>
    <n v="13.4"/>
    <n v="13.45"/>
    <n v="13.5"/>
    <n v="13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3"/>
    <n v="22.5"/>
    <n v="23.55"/>
    <n v="23.5"/>
    <n v="27"/>
    <n v="5"/>
    <n v="13"/>
    <n v="21"/>
    <n v="-47"/>
    <n v="0"/>
    <n v="0"/>
    <n v="0"/>
    <n v="0"/>
    <n v="0"/>
    <n v="6.0074999999999998E-3"/>
    <n v="1.1150000000000001E-3"/>
    <n v="2.9250000000000001E-3"/>
    <n v="4.9455000000000002E-3"/>
    <n v="-1.1044999999999999E-2"/>
    <n v="0"/>
    <n v="0"/>
    <n v="0"/>
    <n v="0"/>
    <n v="0"/>
  </r>
  <r>
    <s v="1540"/>
    <s v="喬福"/>
    <x v="13"/>
    <n v="16.600000000000001"/>
    <n v="16.649999999999999"/>
    <n v="16.7"/>
    <n v="17.3"/>
    <n v="17.350000000000001"/>
    <n v="34"/>
    <n v="37"/>
    <n v="33"/>
    <n v="-308"/>
    <n v="26"/>
    <n v="0"/>
    <n v="0"/>
    <n v="0"/>
    <n v="0"/>
    <n v="0"/>
    <n v="5.6440000000000006E-3"/>
    <n v="6.1604999999999993E-3"/>
    <n v="5.5110000000000003E-3"/>
    <n v="-5.3284000000000005E-2"/>
    <n v="4.5110000000000003E-3"/>
    <n v="0"/>
    <n v="0"/>
    <n v="0"/>
    <n v="0"/>
    <n v="0"/>
  </r>
  <r>
    <s v="1541"/>
    <s v="錩泰"/>
    <x v="13"/>
    <n v="30.1"/>
    <n v="31.1"/>
    <n v="32.549999999999997"/>
    <n v="32.85"/>
    <n v="33.75"/>
    <n v="0"/>
    <n v="3"/>
    <n v="3"/>
    <n v="-25"/>
    <n v="-9"/>
    <n v="0"/>
    <n v="0"/>
    <n v="0"/>
    <n v="0"/>
    <n v="0"/>
    <n v="0"/>
    <n v="9.3300000000000013E-4"/>
    <n v="9.7649999999999994E-4"/>
    <n v="-8.2124999999999993E-3"/>
    <n v="-3.0374999999999998E-3"/>
    <n v="0"/>
    <n v="0"/>
    <n v="0"/>
    <n v="0"/>
    <n v="0"/>
  </r>
  <r>
    <s v="1558"/>
    <s v="伸興"/>
    <x v="13"/>
    <n v="107"/>
    <n v="107.5"/>
    <n v="107"/>
    <n v="106.5"/>
    <n v="104"/>
    <n v="2"/>
    <n v="0"/>
    <n v="14"/>
    <n v="-4"/>
    <n v="-47"/>
    <n v="0"/>
    <n v="0"/>
    <n v="0"/>
    <n v="0"/>
    <n v="0"/>
    <n v="2.14E-3"/>
    <n v="0"/>
    <n v="1.498E-2"/>
    <n v="-4.2599999999999999E-3"/>
    <n v="-4.888E-2"/>
    <n v="0"/>
    <n v="0"/>
    <n v="0"/>
    <n v="0"/>
    <n v="0"/>
  </r>
  <r>
    <s v="1560"/>
    <s v="中砂"/>
    <x v="13"/>
    <n v="178.5"/>
    <n v="169.5"/>
    <n v="169.5"/>
    <n v="173.5"/>
    <n v="171"/>
    <n v="1903.15"/>
    <n v="648"/>
    <n v="3114"/>
    <n v="-174.155"/>
    <n v="211"/>
    <n v="250"/>
    <n v="54"/>
    <n v="256"/>
    <n v="143"/>
    <n v="-33"/>
    <n v="3.3971227500000003"/>
    <n v="1.09836"/>
    <n v="5.2782299999999998"/>
    <n v="-0.30215892500000002"/>
    <n v="0.36081000000000002"/>
    <n v="0.44624999999999998"/>
    <n v="9.153E-2"/>
    <n v="0.43391999999999997"/>
    <n v="0.24810499999999999"/>
    <n v="-5.6430000000000001E-2"/>
  </r>
  <r>
    <s v="1565"/>
    <s v="精華"/>
    <x v="15"/>
    <n v="183"/>
    <n v="182"/>
    <n v="182.5"/>
    <n v="183.5"/>
    <n v="185"/>
    <n v="-2"/>
    <n v="37"/>
    <n v="11"/>
    <n v="-5"/>
    <n v="-9"/>
    <n v="0"/>
    <n v="0"/>
    <n v="0"/>
    <n v="0"/>
    <n v="0"/>
    <n v="-3.6600000000000001E-3"/>
    <n v="6.7339999999999997E-2"/>
    <n v="2.0074999999999999E-2"/>
    <n v="-9.1750000000000009E-3"/>
    <n v="-1.6650000000000002E-2"/>
    <n v="0"/>
    <n v="0"/>
    <n v="0"/>
    <n v="0"/>
    <n v="0"/>
  </r>
  <r>
    <s v="1568"/>
    <s v="倉佑"/>
    <x v="7"/>
    <n v="32.15"/>
    <n v="32.450000000000003"/>
    <n v="30.55"/>
    <n v="29.8"/>
    <n v="30.1"/>
    <n v="85"/>
    <n v="-296"/>
    <n v="-731"/>
    <n v="232"/>
    <n v="14"/>
    <n v="0"/>
    <n v="0"/>
    <n v="0"/>
    <n v="0"/>
    <n v="0"/>
    <n v="2.7327500000000001E-2"/>
    <n v="-9.6052000000000012E-2"/>
    <n v="-0.22332050000000001"/>
    <n v="6.9136000000000003E-2"/>
    <n v="4.2140000000000007E-3"/>
    <n v="0"/>
    <n v="0"/>
    <n v="0"/>
    <n v="0"/>
    <n v="0"/>
  </r>
  <r>
    <s v="1569"/>
    <s v="濱川"/>
    <x v="16"/>
    <n v="22.25"/>
    <n v="22.55"/>
    <n v="22.95"/>
    <n v="22.75"/>
    <n v="22.45"/>
    <n v="7"/>
    <n v="3"/>
    <n v="19"/>
    <n v="0"/>
    <n v="-3"/>
    <n v="0"/>
    <n v="0"/>
    <n v="0"/>
    <n v="0"/>
    <n v="0"/>
    <n v="1.5575000000000001E-3"/>
    <n v="6.7650000000000002E-4"/>
    <n v="4.3604999999999998E-3"/>
    <n v="0"/>
    <n v="-6.7349999999999995E-4"/>
    <n v="0"/>
    <n v="0"/>
    <n v="0"/>
    <n v="0"/>
    <n v="0"/>
  </r>
  <r>
    <s v="1570"/>
    <s v="力肯"/>
    <x v="13"/>
    <n v="20.399999999999999"/>
    <n v="20.399999999999999"/>
    <n v="20.5"/>
    <n v="20.3"/>
    <n v="20.2"/>
    <n v="2"/>
    <n v="0"/>
    <n v="0"/>
    <n v="-4"/>
    <n v="-1"/>
    <n v="0"/>
    <n v="0"/>
    <n v="0"/>
    <n v="0"/>
    <n v="0"/>
    <n v="4.08E-4"/>
    <n v="0"/>
    <n v="0"/>
    <n v="-8.12E-4"/>
    <n v="-2.02E-4"/>
    <n v="0"/>
    <n v="0"/>
    <n v="0"/>
    <n v="0"/>
    <n v="0"/>
  </r>
  <r>
    <s v="1580"/>
    <s v="新麥"/>
    <x v="2"/>
    <n v="146.5"/>
    <n v="145"/>
    <n v="144.5"/>
    <n v="146.5"/>
    <n v="150"/>
    <n v="-33"/>
    <n v="-37"/>
    <n v="9"/>
    <n v="30"/>
    <n v="32"/>
    <n v="0"/>
    <n v="0"/>
    <n v="0"/>
    <n v="0"/>
    <n v="0"/>
    <n v="-4.8344999999999999E-2"/>
    <n v="-5.3650000000000003E-2"/>
    <n v="1.3004999999999999E-2"/>
    <n v="4.3950000000000003E-2"/>
    <n v="4.8000000000000001E-2"/>
    <n v="0"/>
    <n v="0"/>
    <n v="0"/>
    <n v="0"/>
    <n v="0"/>
  </r>
  <r>
    <s v="1582"/>
    <s v="信錦"/>
    <x v="17"/>
    <n v="74"/>
    <n v="73.7"/>
    <n v="72.8"/>
    <n v="74.5"/>
    <n v="72.8"/>
    <n v="947"/>
    <n v="-151.5"/>
    <n v="406"/>
    <n v="69"/>
    <n v="-38"/>
    <n v="0"/>
    <n v="0"/>
    <n v="0"/>
    <n v="0"/>
    <n v="0"/>
    <n v="0.70077999999999996"/>
    <n v="-0.1116555"/>
    <n v="0.295568"/>
    <n v="5.1404999999999999E-2"/>
    <n v="-2.7664000000000001E-2"/>
    <n v="0"/>
    <n v="0"/>
    <n v="0"/>
    <n v="0"/>
    <n v="0"/>
  </r>
  <r>
    <s v="1583"/>
    <s v="程泰"/>
    <x v="13"/>
    <n v="62.7"/>
    <n v="63"/>
    <n v="63.5"/>
    <n v="63.5"/>
    <n v="63.6"/>
    <n v="3"/>
    <n v="1"/>
    <n v="1"/>
    <n v="0"/>
    <n v="0"/>
    <n v="0"/>
    <n v="0"/>
    <n v="0"/>
    <n v="0"/>
    <n v="0"/>
    <n v="1.8810000000000003E-3"/>
    <n v="6.3000000000000003E-4"/>
    <n v="6.3500000000000004E-4"/>
    <n v="0"/>
    <n v="0"/>
    <n v="0"/>
    <n v="0"/>
    <n v="0"/>
    <n v="0"/>
    <n v="0"/>
  </r>
  <r>
    <s v="1584"/>
    <s v="精剛"/>
    <x v="2"/>
    <n v="33.799999999999997"/>
    <n v="33.25"/>
    <n v="33.450000000000003"/>
    <n v="34.4"/>
    <n v="33.799999999999997"/>
    <n v="642"/>
    <n v="-524"/>
    <n v="127"/>
    <n v="-366"/>
    <n v="-1492"/>
    <n v="0"/>
    <n v="0"/>
    <n v="0"/>
    <n v="0"/>
    <n v="0"/>
    <n v="0.21699599999999999"/>
    <n v="-0.17423"/>
    <n v="4.2481500000000005E-2"/>
    <n v="-0.12590399999999999"/>
    <n v="-0.50429599999999997"/>
    <n v="0"/>
    <n v="0"/>
    <n v="0"/>
    <n v="0"/>
    <n v="0"/>
  </r>
  <r>
    <s v="1586"/>
    <s v="和勤"/>
    <x v="18"/>
    <n v="32"/>
    <n v="31.85"/>
    <n v="31.85"/>
    <n v="31.7"/>
    <n v="31.7"/>
    <n v="21.835000000000001"/>
    <n v="1.9419999999999999"/>
    <n v="0"/>
    <n v="-10"/>
    <n v="45"/>
    <n v="0"/>
    <n v="0"/>
    <n v="0"/>
    <n v="0"/>
    <n v="0"/>
    <n v="6.9872000000000007E-3"/>
    <n v="6.1852700000000001E-4"/>
    <n v="0"/>
    <n v="-3.1700000000000001E-3"/>
    <n v="1.4265E-2"/>
    <n v="0"/>
    <n v="0"/>
    <n v="0"/>
    <n v="0"/>
    <n v="0"/>
  </r>
  <r>
    <s v="1587"/>
    <s v="吉茂"/>
    <x v="13"/>
    <n v="22.85"/>
    <n v="22.6"/>
    <n v="22.8"/>
    <n v="22.8"/>
    <n v="22.6"/>
    <n v="-3"/>
    <n v="2"/>
    <n v="-1"/>
    <n v="-7"/>
    <n v="1"/>
    <n v="0"/>
    <n v="0"/>
    <n v="0"/>
    <n v="0"/>
    <n v="0"/>
    <n v="-6.8550000000000013E-4"/>
    <n v="4.5200000000000004E-4"/>
    <n v="-2.2800000000000001E-4"/>
    <n v="-1.596E-3"/>
    <n v="2.2600000000000002E-4"/>
    <n v="0"/>
    <n v="0"/>
    <n v="0"/>
    <n v="0"/>
    <n v="0"/>
  </r>
  <r>
    <s v="1589"/>
    <s v="永冠-KY"/>
    <x v="13"/>
    <n v="51.4"/>
    <n v="51.6"/>
    <n v="52"/>
    <n v="51.8"/>
    <n v="52"/>
    <n v="41"/>
    <n v="1"/>
    <n v="115"/>
    <n v="-43"/>
    <n v="-40"/>
    <n v="0"/>
    <n v="0"/>
    <n v="0"/>
    <n v="0"/>
    <n v="0"/>
    <n v="2.1074000000000002E-2"/>
    <n v="5.1599999999999997E-4"/>
    <n v="5.9799999999999999E-2"/>
    <n v="-2.2274000000000002E-2"/>
    <n v="-2.0799999999999999E-2"/>
    <n v="0"/>
    <n v="0"/>
    <n v="0"/>
    <n v="0"/>
    <n v="0"/>
  </r>
  <r>
    <s v="1590"/>
    <s v="亞德客-KY"/>
    <x v="13"/>
    <n v="1095"/>
    <n v="1100"/>
    <n v="1100"/>
    <n v="1095"/>
    <n v="1075"/>
    <n v="243.70099999999999"/>
    <n v="66.792000000000002"/>
    <n v="-57.289000000000001"/>
    <n v="97.881"/>
    <n v="19.204000000000001"/>
    <n v="1.222"/>
    <n v="-0.27800000000000002"/>
    <n v="16"/>
    <n v="-190"/>
    <n v="-50"/>
    <n v="2.6685259499999998"/>
    <n v="0.73471199999999992"/>
    <n v="-0.63017900000000004"/>
    <n v="1.07179695"/>
    <n v="0.20644299999999999"/>
    <n v="1.3380899999999999E-2"/>
    <n v="-3.058E-3"/>
    <n v="0.17599999999999999"/>
    <n v="-2.0804999999999998"/>
    <n v="-0.53749999999999998"/>
  </r>
  <r>
    <s v="1591"/>
    <s v="駿吉-KY"/>
    <x v="13"/>
    <n v="41.7"/>
    <n v="40.5"/>
    <n v="39.700000000000003"/>
    <n v="38.75"/>
    <n v="40"/>
    <n v="581"/>
    <n v="3"/>
    <n v="-390"/>
    <n v="-117.398"/>
    <n v="32"/>
    <n v="0"/>
    <n v="0"/>
    <n v="0"/>
    <n v="0"/>
    <n v="0"/>
    <n v="0.24227700000000002"/>
    <n v="1.2149999999999999E-3"/>
    <n v="-0.15483000000000002"/>
    <n v="-4.5491724999999997E-2"/>
    <n v="1.2800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.6"/>
    <n v="56.5"/>
    <n v="56.5"/>
    <n v="57"/>
    <n v="56.9"/>
    <n v="-1"/>
    <n v="-1"/>
    <n v="0"/>
    <n v="0"/>
    <n v="1"/>
    <n v="0"/>
    <n v="0"/>
    <n v="0"/>
    <n v="0"/>
    <n v="0"/>
    <n v="-5.5599999999999996E-4"/>
    <n v="-5.6499999999999996E-4"/>
    <n v="0"/>
    <n v="0"/>
    <n v="5.6899999999999995E-4"/>
    <n v="0"/>
    <n v="0"/>
    <n v="0"/>
    <n v="0"/>
    <n v="0"/>
  </r>
  <r>
    <s v="1595"/>
    <s v="川寶"/>
    <x v="19"/>
    <n v="37.9"/>
    <n v="37.950000000000003"/>
    <n v="38.049999999999997"/>
    <n v="38.15"/>
    <n v="38.049999999999997"/>
    <n v="1"/>
    <n v="-1"/>
    <n v="2"/>
    <n v="-1"/>
    <n v="-1"/>
    <n v="0"/>
    <n v="0"/>
    <n v="0"/>
    <n v="0"/>
    <n v="0"/>
    <n v="3.79E-4"/>
    <n v="-3.7950000000000001E-4"/>
    <n v="7.6099999999999996E-4"/>
    <n v="-3.815E-4"/>
    <n v="-3.8049999999999998E-4"/>
    <n v="0"/>
    <n v="0"/>
    <n v="0"/>
    <n v="0"/>
    <n v="0"/>
  </r>
  <r>
    <s v="1597"/>
    <s v="直得"/>
    <x v="13"/>
    <n v="63.3"/>
    <n v="62.9"/>
    <n v="62.8"/>
    <n v="62.3"/>
    <n v="62.2"/>
    <n v="13"/>
    <n v="-1"/>
    <n v="-3"/>
    <n v="-2"/>
    <n v="-2"/>
    <n v="0"/>
    <n v="0"/>
    <n v="0"/>
    <n v="0"/>
    <n v="0"/>
    <n v="8.2290000000000002E-3"/>
    <n v="-6.29E-4"/>
    <n v="-1.8839999999999998E-3"/>
    <n v="-1.2459999999999999E-3"/>
    <n v="-1.2440000000000001E-3"/>
    <n v="0"/>
    <n v="0"/>
    <n v="0"/>
    <n v="0"/>
    <n v="0"/>
  </r>
  <r>
    <s v="1598"/>
    <s v="岱宇"/>
    <x v="15"/>
    <n v="32.35"/>
    <n v="32.35"/>
    <n v="32.549999999999997"/>
    <n v="32.200000000000003"/>
    <n v="32.25"/>
    <n v="-28"/>
    <n v="-6"/>
    <n v="-24"/>
    <n v="-30"/>
    <n v="-4"/>
    <n v="0"/>
    <n v="0"/>
    <n v="0"/>
    <n v="0"/>
    <n v="0"/>
    <n v="-9.0580000000000001E-3"/>
    <n v="-1.9410000000000002E-3"/>
    <n v="-7.8119999999999995E-3"/>
    <n v="-9.6600000000000019E-3"/>
    <n v="-1.2899999999999999E-3"/>
    <n v="0"/>
    <n v="0"/>
    <n v="0"/>
    <n v="0"/>
    <n v="0"/>
  </r>
  <r>
    <s v="1599"/>
    <s v="宏佳騰"/>
    <x v="13"/>
    <n v="35.6"/>
    <n v="35.700000000000003"/>
    <n v="35.65"/>
    <n v="35.299999999999997"/>
    <n v="35.65"/>
    <n v="-7"/>
    <n v="-2"/>
    <n v="-2"/>
    <n v="-4"/>
    <n v="1"/>
    <n v="0"/>
    <n v="0"/>
    <n v="0"/>
    <n v="0"/>
    <n v="0"/>
    <n v="-2.4920000000000003E-3"/>
    <n v="-7.1400000000000001E-4"/>
    <n v="-7.1299999999999998E-4"/>
    <n v="-1.4119999999999998E-3"/>
    <n v="3.5649999999999999E-4"/>
    <n v="0"/>
    <n v="0"/>
    <n v="0"/>
    <n v="0"/>
    <n v="0"/>
  </r>
  <r>
    <s v="1603"/>
    <s v="華電"/>
    <x v="20"/>
    <n v="35.75"/>
    <n v="35.75"/>
    <n v="35.65"/>
    <n v="35.25"/>
    <n v="35.049999999999997"/>
    <n v="82"/>
    <n v="-166.97300000000001"/>
    <n v="-123"/>
    <n v="9"/>
    <n v="-216.125"/>
    <n v="0"/>
    <n v="0"/>
    <n v="0"/>
    <n v="0"/>
    <n v="0"/>
    <n v="2.9315000000000001E-2"/>
    <n v="-5.9692847500000007E-2"/>
    <n v="-4.38495E-2"/>
    <n v="3.1725E-3"/>
    <n v="-7.5751812500000001E-2"/>
    <n v="0"/>
    <n v="0"/>
    <n v="0"/>
    <n v="0"/>
    <n v="0"/>
  </r>
  <r>
    <s v="1604"/>
    <s v="聲寶"/>
    <x v="21"/>
    <n v="28.55"/>
    <n v="28.4"/>
    <n v="28.25"/>
    <n v="28.5"/>
    <n v="28.35"/>
    <n v="-28"/>
    <n v="-67"/>
    <n v="-41"/>
    <n v="10.972"/>
    <n v="-33"/>
    <n v="0"/>
    <n v="0"/>
    <n v="0"/>
    <n v="0"/>
    <n v="0"/>
    <n v="-7.9939999999999994E-3"/>
    <n v="-1.9028E-2"/>
    <n v="-1.1582500000000001E-2"/>
    <n v="3.1270199999999999E-3"/>
    <n v="-9.355500000000001E-3"/>
    <n v="0"/>
    <n v="0"/>
    <n v="0"/>
    <n v="0"/>
    <n v="0"/>
  </r>
  <r>
    <s v="1605"/>
    <s v="華新"/>
    <x v="20"/>
    <n v="36.15"/>
    <n v="36.200000000000003"/>
    <n v="35.6"/>
    <n v="35.549999999999997"/>
    <n v="35.450000000000003"/>
    <n v="4824.866"/>
    <n v="1302.384"/>
    <n v="-5307.5460000000003"/>
    <n v="-515.45500000000004"/>
    <n v="-84.078000000000003"/>
    <n v="164.536"/>
    <n v="738.53700000000003"/>
    <n v="308"/>
    <n v="361"/>
    <n v="1"/>
    <n v="1.7441890589999998"/>
    <n v="0.47146300800000007"/>
    <n v="-1.8894863760000002"/>
    <n v="-0.18324425250000001"/>
    <n v="-2.9805651000000002E-2"/>
    <n v="5.9479763999999997E-2"/>
    <n v="0.26735039400000005"/>
    <n v="0.10964800000000001"/>
    <n v="0.12833549999999999"/>
    <n v="3.5450000000000005E-4"/>
  </r>
  <r>
    <s v="1608"/>
    <s v="華榮"/>
    <x v="20"/>
    <n v="19.75"/>
    <n v="19.55"/>
    <n v="19.399999999999999"/>
    <n v="19.149999999999999"/>
    <n v="18.95"/>
    <n v="278"/>
    <n v="215"/>
    <n v="-209"/>
    <n v="-162.02600000000001"/>
    <n v="-113"/>
    <n v="0"/>
    <n v="0"/>
    <n v="0"/>
    <n v="0"/>
    <n v="0"/>
    <n v="5.4905000000000002E-2"/>
    <n v="4.20325E-2"/>
    <n v="-4.0545999999999999E-2"/>
    <n v="-3.1027979000000001E-2"/>
    <n v="-2.1413499999999999E-2"/>
    <n v="0"/>
    <n v="0"/>
    <n v="0"/>
    <n v="0"/>
    <n v="0"/>
  </r>
  <r>
    <s v="1609"/>
    <s v="大亞"/>
    <x v="20"/>
    <n v="33.450000000000003"/>
    <n v="33.15"/>
    <n v="32.6"/>
    <n v="32.549999999999997"/>
    <n v="32.25"/>
    <n v="2009.38"/>
    <n v="-531"/>
    <n v="-2789.3069999999998"/>
    <n v="410.73"/>
    <n v="-65.86"/>
    <n v="0"/>
    <n v="0"/>
    <n v="0"/>
    <n v="0"/>
    <n v="0"/>
    <n v="0.67213761000000016"/>
    <n v="-0.17602649999999997"/>
    <n v="-0.90931408199999986"/>
    <n v="0.13369261499999999"/>
    <n v="-2.1239850000000001E-2"/>
    <n v="0"/>
    <n v="0"/>
    <n v="0"/>
    <n v="0"/>
    <n v="0"/>
  </r>
  <r>
    <s v="1611"/>
    <s v="中電"/>
    <x v="13"/>
    <n v="16.25"/>
    <n v="16.100000000000001"/>
    <n v="15.9"/>
    <n v="15.8"/>
    <n v="15.8"/>
    <n v="286"/>
    <n v="-6"/>
    <n v="24"/>
    <n v="-5"/>
    <n v="-3"/>
    <n v="0"/>
    <n v="0"/>
    <n v="0"/>
    <n v="0"/>
    <n v="0"/>
    <n v="4.6475000000000002E-2"/>
    <n v="-9.6600000000000006E-4"/>
    <n v="3.8160000000000004E-3"/>
    <n v="-7.9000000000000001E-4"/>
    <n v="-4.7400000000000008E-4"/>
    <n v="0"/>
    <n v="0"/>
    <n v="0"/>
    <n v="0"/>
    <n v="0"/>
  </r>
  <r>
    <s v="1612"/>
    <s v="宏泰"/>
    <x v="20"/>
    <n v="24.85"/>
    <n v="24.6"/>
    <n v="24.75"/>
    <n v="24.8"/>
    <n v="24.3"/>
    <n v="288"/>
    <n v="126"/>
    <n v="173"/>
    <n v="-123"/>
    <n v="-275"/>
    <n v="0"/>
    <n v="0"/>
    <n v="0"/>
    <n v="0"/>
    <n v="0"/>
    <n v="7.1568000000000007E-2"/>
    <n v="3.0996000000000003E-2"/>
    <n v="4.2817500000000001E-2"/>
    <n v="-3.0504E-2"/>
    <n v="-6.6824999999999996E-2"/>
    <n v="0"/>
    <n v="0"/>
    <n v="0"/>
    <n v="0"/>
    <n v="0"/>
  </r>
  <r>
    <s v="1614"/>
    <s v="三洋電"/>
    <x v="13"/>
    <n v="37.85"/>
    <n v="37.799999999999997"/>
    <n v="37.85"/>
    <n v="37.700000000000003"/>
    <n v="37.75"/>
    <n v="10"/>
    <n v="2"/>
    <n v="1"/>
    <n v="-8"/>
    <n v="-1"/>
    <n v="0"/>
    <n v="0"/>
    <n v="0"/>
    <n v="0"/>
    <n v="0"/>
    <n v="3.7850000000000002E-3"/>
    <n v="7.5599999999999994E-4"/>
    <n v="3.7850000000000004E-4"/>
    <n v="-3.016E-3"/>
    <n v="-3.7750000000000001E-4"/>
    <n v="0"/>
    <n v="0"/>
    <n v="0"/>
    <n v="0"/>
    <n v="0"/>
  </r>
  <r>
    <s v="1615"/>
    <s v="大山"/>
    <x v="20"/>
    <n v="37.85"/>
    <n v="37.700000000000003"/>
    <n v="37.85"/>
    <n v="37.65"/>
    <n v="37.65"/>
    <n v="0"/>
    <n v="-2"/>
    <n v="-1"/>
    <n v="-5"/>
    <n v="-3"/>
    <n v="0"/>
    <n v="0"/>
    <n v="0"/>
    <n v="0"/>
    <n v="0"/>
    <n v="0"/>
    <n v="-7.54E-4"/>
    <n v="-3.7850000000000004E-4"/>
    <n v="-1.8825000000000001E-3"/>
    <n v="-1.1294999999999999E-3"/>
    <n v="0"/>
    <n v="0"/>
    <n v="0"/>
    <n v="0"/>
    <n v="0"/>
  </r>
  <r>
    <s v="1616"/>
    <s v="億泰"/>
    <x v="20"/>
    <n v="10.6"/>
    <n v="10.75"/>
    <n v="10.55"/>
    <n v="10.45"/>
    <n v="10.45"/>
    <n v="287"/>
    <n v="-65"/>
    <n v="-152"/>
    <n v="-7"/>
    <n v="-41"/>
    <n v="0"/>
    <n v="0"/>
    <n v="0"/>
    <n v="0"/>
    <n v="0"/>
    <n v="3.0421999999999998E-2"/>
    <n v="-6.9874999999999998E-3"/>
    <n v="-1.6036000000000002E-2"/>
    <n v="-7.3149999999999995E-4"/>
    <n v="-4.2845000000000001E-3"/>
    <n v="0"/>
    <n v="0"/>
    <n v="0"/>
    <n v="0"/>
    <n v="0"/>
  </r>
  <r>
    <s v="1617"/>
    <s v="榮星"/>
    <x v="20"/>
    <n v="16.3"/>
    <n v="16.25"/>
    <n v="16.100000000000001"/>
    <n v="16.05"/>
    <n v="16.05"/>
    <n v="8"/>
    <n v="0"/>
    <n v="0"/>
    <n v="-2"/>
    <n v="-1"/>
    <n v="0"/>
    <n v="0"/>
    <n v="0"/>
    <n v="0"/>
    <n v="0"/>
    <n v="1.304E-3"/>
    <n v="0"/>
    <n v="0"/>
    <n v="-3.21E-4"/>
    <n v="-1.605E-4"/>
    <n v="0"/>
    <n v="0"/>
    <n v="0"/>
    <n v="0"/>
    <n v="0"/>
  </r>
  <r>
    <s v="1618"/>
    <s v="合機"/>
    <x v="20"/>
    <n v="26.85"/>
    <n v="26.65"/>
    <n v="27.25"/>
    <n v="27.65"/>
    <n v="25.25"/>
    <n v="200"/>
    <n v="-210"/>
    <n v="161"/>
    <n v="65"/>
    <n v="-1202"/>
    <n v="0"/>
    <n v="0"/>
    <n v="0"/>
    <n v="0"/>
    <n v="0"/>
    <n v="5.3699999999999998E-2"/>
    <n v="-5.5965000000000001E-2"/>
    <n v="4.3872500000000002E-2"/>
    <n v="1.7972499999999999E-2"/>
    <n v="-0.30350500000000002"/>
    <n v="0"/>
    <n v="0"/>
    <n v="0"/>
    <n v="0"/>
    <n v="0"/>
  </r>
  <r>
    <s v="1626"/>
    <s v="艾美特-KY"/>
    <x v="13"/>
    <n v="16.899999999999999"/>
    <n v="16.850000000000001"/>
    <n v="16.7"/>
    <n v="16.600000000000001"/>
    <n v="16.55"/>
    <n v="-5"/>
    <n v="0"/>
    <n v="-3"/>
    <n v="-3"/>
    <n v="-2"/>
    <n v="0"/>
    <n v="0"/>
    <n v="0"/>
    <n v="0"/>
    <n v="0"/>
    <n v="-8.4500000000000005E-4"/>
    <n v="0"/>
    <n v="-5.0099999999999993E-4"/>
    <n v="-4.9800000000000007E-4"/>
    <n v="-3.3100000000000002E-4"/>
    <n v="0"/>
    <n v="0"/>
    <n v="0"/>
    <n v="0"/>
    <n v="0"/>
  </r>
  <r>
    <s v="1701"/>
    <s v="中化"/>
    <x v="15"/>
    <n v="23.2"/>
    <n v="23.35"/>
    <n v="23.25"/>
    <n v="23.2"/>
    <n v="23.15"/>
    <n v="74"/>
    <n v="118"/>
    <n v="-11"/>
    <n v="56"/>
    <n v="-9"/>
    <n v="0"/>
    <n v="0"/>
    <n v="0"/>
    <n v="0"/>
    <n v="0"/>
    <n v="1.7167999999999999E-2"/>
    <n v="2.7553000000000001E-2"/>
    <n v="-2.5574999999999999E-3"/>
    <n v="1.2992E-2"/>
    <n v="-2.0834999999999998E-3"/>
    <n v="0"/>
    <n v="0"/>
    <n v="0"/>
    <n v="0"/>
    <n v="0"/>
  </r>
  <r>
    <s v="1702"/>
    <s v="南僑"/>
    <x v="1"/>
    <n v="49.45"/>
    <n v="49.15"/>
    <n v="49.2"/>
    <n v="49.1"/>
    <n v="49.3"/>
    <n v="-20"/>
    <n v="-53"/>
    <n v="-2.3109999999999999"/>
    <n v="4.9829999999999997"/>
    <n v="-30"/>
    <n v="0"/>
    <n v="0"/>
    <n v="0"/>
    <n v="0"/>
    <n v="0"/>
    <n v="-9.8899999999999995E-3"/>
    <n v="-2.60495E-2"/>
    <n v="-1.137012E-3"/>
    <n v="2.446653E-3"/>
    <n v="-1.4789999999999999E-2"/>
    <n v="0"/>
    <n v="0"/>
    <n v="0"/>
    <n v="0"/>
    <n v="0"/>
  </r>
  <r>
    <s v="1707"/>
    <s v="葡萄王"/>
    <x v="15"/>
    <n v="151"/>
    <n v="152.5"/>
    <n v="151.5"/>
    <n v="150.5"/>
    <n v="150.5"/>
    <n v="36"/>
    <n v="-28"/>
    <n v="-69"/>
    <n v="-66.003"/>
    <n v="-18"/>
    <n v="0"/>
    <n v="0"/>
    <n v="-1"/>
    <n v="0"/>
    <n v="0"/>
    <n v="5.4359999999999999E-2"/>
    <n v="-4.2700000000000002E-2"/>
    <n v="-0.104535"/>
    <n v="-9.9334514999999998E-2"/>
    <n v="-2.7089999999999999E-2"/>
    <n v="0"/>
    <n v="0"/>
    <n v="-1.5150000000000001E-3"/>
    <n v="0"/>
    <n v="0"/>
  </r>
  <r>
    <s v="1708"/>
    <s v="東鹼"/>
    <x v="22"/>
    <n v="31.1"/>
    <n v="30.6"/>
    <n v="30.3"/>
    <n v="30.35"/>
    <n v="30.1"/>
    <n v="375"/>
    <n v="-198"/>
    <n v="-133"/>
    <n v="-3.714"/>
    <n v="8"/>
    <n v="0"/>
    <n v="0"/>
    <n v="0"/>
    <n v="0"/>
    <n v="0"/>
    <n v="0.11662500000000001"/>
    <n v="-6.0588000000000003E-2"/>
    <n v="-4.0299000000000001E-2"/>
    <n v="-1.1271990000000002E-3"/>
    <n v="2.408E-3"/>
    <n v="0"/>
    <n v="0"/>
    <n v="0"/>
    <n v="0"/>
    <n v="0"/>
  </r>
  <r>
    <s v="1709"/>
    <s v="和益"/>
    <x v="22"/>
    <n v="20.8"/>
    <n v="20.8"/>
    <n v="20.85"/>
    <n v="20.9"/>
    <n v="20.45"/>
    <n v="124.999"/>
    <n v="15"/>
    <n v="27"/>
    <n v="35"/>
    <n v="-60"/>
    <n v="0"/>
    <n v="0"/>
    <n v="0"/>
    <n v="0"/>
    <n v="0"/>
    <n v="2.5999791999999997E-2"/>
    <n v="3.1199999999999999E-3"/>
    <n v="5.6295000000000008E-3"/>
    <n v="7.3150000000000003E-3"/>
    <n v="-1.227E-2"/>
    <n v="0"/>
    <n v="0"/>
    <n v="0"/>
    <n v="0"/>
    <n v="0"/>
  </r>
  <r>
    <s v="1710"/>
    <s v="東聯"/>
    <x v="5"/>
    <n v="18.7"/>
    <n v="18.600000000000001"/>
    <n v="18.7"/>
    <n v="18.649999999999999"/>
    <n v="18.899999999999999"/>
    <n v="-120.4"/>
    <n v="-208"/>
    <n v="-249"/>
    <n v="-183"/>
    <n v="-78"/>
    <n v="0"/>
    <n v="0"/>
    <n v="0"/>
    <n v="0"/>
    <n v="0"/>
    <n v="-2.2514800000000001E-2"/>
    <n v="-3.8688E-2"/>
    <n v="-4.6563E-2"/>
    <n v="-3.41295E-2"/>
    <n v="-1.4741999999999998E-2"/>
    <n v="0"/>
    <n v="0"/>
    <n v="0"/>
    <n v="0"/>
    <n v="0"/>
  </r>
  <r>
    <s v="1711"/>
    <s v="永光"/>
    <x v="22"/>
    <n v="19.850000000000001"/>
    <n v="19.7"/>
    <n v="19.600000000000001"/>
    <n v="19.600000000000001"/>
    <n v="19.350000000000001"/>
    <n v="377"/>
    <n v="82"/>
    <n v="20"/>
    <n v="72"/>
    <n v="93"/>
    <n v="0"/>
    <n v="0"/>
    <n v="0"/>
    <n v="0"/>
    <n v="0"/>
    <n v="7.4834500000000012E-2"/>
    <n v="1.6153999999999998E-2"/>
    <n v="3.9199999999999999E-3"/>
    <n v="1.4112000000000001E-2"/>
    <n v="1.7995500000000001E-2"/>
    <n v="0"/>
    <n v="0"/>
    <n v="0"/>
    <n v="0"/>
    <n v="0"/>
  </r>
  <r>
    <s v="1712"/>
    <s v="興農"/>
    <x v="15"/>
    <n v="36.65"/>
    <n v="36.75"/>
    <n v="36.799999999999997"/>
    <n v="36.65"/>
    <n v="36.65"/>
    <n v="-657"/>
    <n v="-58"/>
    <n v="-360"/>
    <n v="-421"/>
    <n v="-179"/>
    <n v="175.51499999999999"/>
    <n v="121"/>
    <n v="505"/>
    <n v="319.67700000000002"/>
    <n v="110"/>
    <n v="-0.24079049999999999"/>
    <n v="-2.1315000000000001E-2"/>
    <n v="-0.13247999999999999"/>
    <n v="-0.1542965"/>
    <n v="-6.5603499999999995E-2"/>
    <n v="6.4326247499999989E-2"/>
    <n v="4.44675E-2"/>
    <n v="0.18584000000000001"/>
    <n v="0.11716162050000001"/>
    <n v="4.0314999999999997E-2"/>
  </r>
  <r>
    <s v="1713"/>
    <s v="國化"/>
    <x v="22"/>
    <n v="39.700000000000003"/>
    <n v="39.75"/>
    <n v="40.6"/>
    <n v="40.6"/>
    <n v="41.25"/>
    <n v="19"/>
    <n v="21"/>
    <n v="2"/>
    <n v="3"/>
    <n v="28"/>
    <n v="0"/>
    <n v="0"/>
    <n v="0"/>
    <n v="0"/>
    <n v="0"/>
    <n v="7.5430000000000011E-3"/>
    <n v="8.3475000000000008E-3"/>
    <n v="8.12E-4"/>
    <n v="1.2180000000000001E-3"/>
    <n v="1.155E-2"/>
    <n v="0"/>
    <n v="0"/>
    <n v="0"/>
    <n v="0"/>
    <n v="0"/>
  </r>
  <r>
    <s v="1714"/>
    <s v="和桐"/>
    <x v="22"/>
    <n v="8.51"/>
    <n v="8.51"/>
    <n v="8.48"/>
    <n v="8.66"/>
    <n v="8.68"/>
    <n v="712.1"/>
    <n v="155"/>
    <n v="138"/>
    <n v="964"/>
    <n v="-8"/>
    <n v="0"/>
    <n v="0"/>
    <n v="0"/>
    <n v="0"/>
    <n v="0"/>
    <n v="6.0599710000000008E-2"/>
    <n v="1.3190499999999999E-2"/>
    <n v="1.17024E-2"/>
    <n v="8.3482399999999998E-2"/>
    <n v="-6.9439999999999997E-4"/>
    <n v="0"/>
    <n v="0"/>
    <n v="0"/>
    <n v="0"/>
    <n v="0"/>
  </r>
  <r>
    <s v="1717"/>
    <s v="長興"/>
    <x v="22"/>
    <n v="28.5"/>
    <n v="28.65"/>
    <n v="28.65"/>
    <n v="28.5"/>
    <n v="28.15"/>
    <n v="709"/>
    <n v="124.84099999999999"/>
    <n v="88"/>
    <n v="-216.35"/>
    <n v="-221"/>
    <n v="1"/>
    <n v="1"/>
    <n v="1"/>
    <n v="1"/>
    <n v="0"/>
    <n v="0.20206499999999999"/>
    <n v="3.5766946499999994E-2"/>
    <n v="2.5211999999999998E-2"/>
    <n v="-6.1659749999999992E-2"/>
    <n v="-6.2211499999999996E-2"/>
    <n v="2.8499999999999999E-4"/>
    <n v="2.8649999999999997E-4"/>
    <n v="2.8649999999999997E-4"/>
    <n v="2.8499999999999999E-4"/>
    <n v="0"/>
  </r>
  <r>
    <s v="1718"/>
    <s v="中纖"/>
    <x v="5"/>
    <n v="8.11"/>
    <n v="8.0500000000000007"/>
    <n v="8.0399999999999991"/>
    <n v="8.0399999999999991"/>
    <n v="8"/>
    <n v="552.1"/>
    <n v="-49"/>
    <n v="-80.900000000000006"/>
    <n v="33"/>
    <n v="-161"/>
    <n v="0"/>
    <n v="0"/>
    <n v="0"/>
    <n v="0"/>
    <n v="0"/>
    <n v="4.4775309999999999E-2"/>
    <n v="-3.9445000000000001E-3"/>
    <n v="-6.504359999999999E-3"/>
    <n v="2.6532000000000001E-3"/>
    <n v="-1.2880000000000001E-2"/>
    <n v="0"/>
    <n v="0"/>
    <n v="0"/>
    <n v="0"/>
    <n v="0"/>
  </r>
  <r>
    <s v="1720"/>
    <s v="生達"/>
    <x v="15"/>
    <n v="61.7"/>
    <n v="61.5"/>
    <n v="61"/>
    <n v="61.2"/>
    <n v="60.8"/>
    <n v="114"/>
    <n v="-50"/>
    <n v="27"/>
    <n v="40.741999999999997"/>
    <n v="-113"/>
    <n v="0"/>
    <n v="0"/>
    <n v="0"/>
    <n v="0"/>
    <n v="0"/>
    <n v="7.0337999999999998E-2"/>
    <n v="-3.075E-2"/>
    <n v="1.6469999999999999E-2"/>
    <n v="2.4934103999999999E-2"/>
    <n v="-6.8704000000000001E-2"/>
    <n v="0"/>
    <n v="0"/>
    <n v="0"/>
    <n v="0"/>
    <n v="0"/>
  </r>
  <r>
    <s v="1721"/>
    <s v="三晃"/>
    <x v="22"/>
    <n v="18.3"/>
    <n v="18.3"/>
    <n v="17.850000000000001"/>
    <n v="17.100000000000001"/>
    <n v="16.899999999999999"/>
    <n v="-2249"/>
    <n v="-301"/>
    <n v="-288"/>
    <n v="803"/>
    <n v="-862"/>
    <n v="0"/>
    <n v="0"/>
    <n v="0"/>
    <n v="0"/>
    <n v="0"/>
    <n v="-0.41156700000000002"/>
    <n v="-5.5083E-2"/>
    <n v="-5.1408000000000002E-2"/>
    <n v="0.13731300000000002"/>
    <n v="-0.145678"/>
    <n v="0"/>
    <n v="0"/>
    <n v="0"/>
    <n v="0"/>
    <n v="0"/>
  </r>
  <r>
    <s v="1722"/>
    <s v="台肥"/>
    <x v="22"/>
    <n v="61"/>
    <n v="60.9"/>
    <n v="60.7"/>
    <n v="61"/>
    <n v="60.8"/>
    <n v="111"/>
    <n v="-149"/>
    <n v="-257"/>
    <n v="238.11199999999999"/>
    <n v="75"/>
    <n v="0"/>
    <n v="1"/>
    <n v="-4"/>
    <n v="0"/>
    <n v="-1"/>
    <n v="6.7710000000000006E-2"/>
    <n v="-9.0741000000000002E-2"/>
    <n v="-0.15599900000000003"/>
    <n v="0.14524832000000001"/>
    <n v="4.5600000000000002E-2"/>
    <n v="0"/>
    <n v="6.0899999999999995E-4"/>
    <n v="-2.428E-3"/>
    <n v="0"/>
    <n v="-6.0799999999999993E-4"/>
  </r>
  <r>
    <s v="1723"/>
    <s v="中碳"/>
    <x v="22"/>
    <n v="121.5"/>
    <n v="119.5"/>
    <n v="117"/>
    <n v="116"/>
    <n v="115"/>
    <n v="-1"/>
    <n v="-169"/>
    <n v="-138"/>
    <n v="-49.371000000000002"/>
    <n v="0"/>
    <n v="61"/>
    <n v="5"/>
    <n v="1"/>
    <n v="37"/>
    <n v="0"/>
    <n v="-1.2149999999999999E-3"/>
    <n v="-0.201955"/>
    <n v="-0.16145999999999999"/>
    <n v="-5.7270359999999999E-2"/>
    <n v="0"/>
    <n v="7.4115E-2"/>
    <n v="5.9750000000000003E-3"/>
    <n v="1.17E-3"/>
    <n v="4.292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399999999999999"/>
    <n v="20.399999999999999"/>
    <n v="20.350000000000001"/>
    <n v="20.350000000000001"/>
    <n v="-1"/>
    <n v="-1"/>
    <n v="0"/>
    <n v="1"/>
    <n v="-2"/>
    <n v="0"/>
    <n v="0"/>
    <n v="0"/>
    <n v="0"/>
    <n v="0"/>
    <n v="-2.0449999999999998E-4"/>
    <n v="-2.04E-4"/>
    <n v="0"/>
    <n v="2.0350000000000001E-4"/>
    <n v="-4.0700000000000003E-4"/>
    <n v="0"/>
    <n v="0"/>
    <n v="0"/>
    <n v="0"/>
    <n v="0"/>
  </r>
  <r>
    <s v="1726"/>
    <s v="永記"/>
    <x v="22"/>
    <n v="73.599999999999994"/>
    <n v="73.7"/>
    <n v="73.400000000000006"/>
    <n v="73.599999999999994"/>
    <n v="73.599999999999994"/>
    <n v="4"/>
    <n v="1"/>
    <n v="0"/>
    <n v="0"/>
    <n v="-1"/>
    <n v="0"/>
    <n v="0"/>
    <n v="0"/>
    <n v="0"/>
    <n v="0"/>
    <n v="2.9439999999999996E-3"/>
    <n v="7.3700000000000002E-4"/>
    <n v="0"/>
    <n v="0"/>
    <n v="-7.3599999999999989E-4"/>
    <n v="0"/>
    <n v="0"/>
    <n v="0"/>
    <n v="0"/>
    <n v="0"/>
  </r>
  <r>
    <s v="1727"/>
    <s v="中華化"/>
    <x v="22"/>
    <n v="29.15"/>
    <n v="29"/>
    <n v="28.95"/>
    <n v="28.65"/>
    <n v="28.25"/>
    <n v="337"/>
    <n v="-35"/>
    <n v="-33"/>
    <n v="-28"/>
    <n v="-100"/>
    <n v="0"/>
    <n v="0"/>
    <n v="0"/>
    <n v="0"/>
    <n v="0"/>
    <n v="9.8235499999999989E-2"/>
    <n v="-1.0149999999999999E-2"/>
    <n v="-9.5534999999999995E-3"/>
    <n v="-8.0219999999999996E-3"/>
    <n v="-2.8250000000000001E-2"/>
    <n v="0"/>
    <n v="0"/>
    <n v="0"/>
    <n v="0"/>
    <n v="0"/>
  </r>
  <r>
    <s v="1730"/>
    <s v="花仙子"/>
    <x v="22"/>
    <n v="56.4"/>
    <n v="56.6"/>
    <n v="56.6"/>
    <n v="56.5"/>
    <n v="56.4"/>
    <n v="1"/>
    <n v="1"/>
    <n v="1"/>
    <n v="-1.0669999999999999"/>
    <n v="0"/>
    <n v="0"/>
    <n v="0"/>
    <n v="0"/>
    <n v="0"/>
    <n v="0"/>
    <n v="5.6399999999999994E-4"/>
    <n v="5.6599999999999999E-4"/>
    <n v="5.6599999999999999E-4"/>
    <n v="-6.0285500000000001E-4"/>
    <n v="0"/>
    <n v="0"/>
    <n v="0"/>
    <n v="0"/>
    <n v="0"/>
    <n v="0"/>
  </r>
  <r>
    <s v="1731"/>
    <s v="美吾華"/>
    <x v="15"/>
    <n v="22.05"/>
    <n v="22.3"/>
    <n v="22"/>
    <n v="21.55"/>
    <n v="21.55"/>
    <n v="-108"/>
    <n v="-135"/>
    <n v="-168"/>
    <n v="65"/>
    <n v="142"/>
    <n v="0"/>
    <n v="0"/>
    <n v="0"/>
    <n v="0"/>
    <n v="0"/>
    <n v="-2.3814000000000002E-2"/>
    <n v="-3.0105E-2"/>
    <n v="-3.696E-2"/>
    <n v="1.4007500000000001E-2"/>
    <n v="3.0601E-2"/>
    <n v="0"/>
    <n v="0"/>
    <n v="0"/>
    <n v="0"/>
    <n v="0"/>
  </r>
  <r>
    <s v="1732"/>
    <s v="毛寶"/>
    <x v="22"/>
    <n v="23.2"/>
    <n v="24"/>
    <n v="23.8"/>
    <n v="23.25"/>
    <n v="23.25"/>
    <n v="11"/>
    <n v="6"/>
    <n v="-7"/>
    <n v="-15"/>
    <n v="-5"/>
    <n v="0"/>
    <n v="0"/>
    <n v="0"/>
    <n v="0"/>
    <n v="0"/>
    <n v="2.552E-3"/>
    <n v="1.4400000000000001E-3"/>
    <n v="-1.6659999999999999E-3"/>
    <n v="-3.4875000000000001E-3"/>
    <n v="-1.1624999999999999E-3"/>
    <n v="0"/>
    <n v="0"/>
    <n v="0"/>
    <n v="0"/>
    <n v="0"/>
  </r>
  <r>
    <s v="1733"/>
    <s v="五鼎"/>
    <x v="15"/>
    <n v="27.1"/>
    <n v="27.05"/>
    <n v="26.95"/>
    <n v="26.9"/>
    <n v="26.85"/>
    <n v="3"/>
    <n v="-11"/>
    <n v="-1"/>
    <n v="-4"/>
    <n v="9"/>
    <n v="0"/>
    <n v="0"/>
    <n v="0"/>
    <n v="0"/>
    <n v="0"/>
    <n v="8.1300000000000014E-4"/>
    <n v="-2.9755000000000003E-3"/>
    <n v="-2.6949999999999999E-4"/>
    <n v="-1.0759999999999999E-3"/>
    <n v="2.4165000000000002E-3"/>
    <n v="0"/>
    <n v="0"/>
    <n v="0"/>
    <n v="0"/>
    <n v="0"/>
  </r>
  <r>
    <s v="1734"/>
    <s v="杏輝"/>
    <x v="15"/>
    <n v="32.9"/>
    <n v="33.450000000000003"/>
    <n v="33.25"/>
    <n v="32.85"/>
    <n v="33.049999999999997"/>
    <n v="85.912999999999997"/>
    <n v="-16"/>
    <n v="-3"/>
    <n v="14"/>
    <n v="-163"/>
    <n v="0"/>
    <n v="0"/>
    <n v="0"/>
    <n v="0"/>
    <n v="0"/>
    <n v="2.8265376999999998E-2"/>
    <n v="-5.3520000000000009E-3"/>
    <n v="-9.9749999999999991E-4"/>
    <n v="4.5990000000000007E-3"/>
    <n v="-5.3871499999999996E-2"/>
    <n v="0"/>
    <n v="0"/>
    <n v="0"/>
    <n v="0"/>
    <n v="0"/>
  </r>
  <r>
    <s v="1735"/>
    <s v="日勝化"/>
    <x v="5"/>
    <n v="16.600000000000001"/>
    <n v="16.649999999999999"/>
    <n v="16.75"/>
    <n v="16.600000000000001"/>
    <n v="16.600000000000001"/>
    <n v="0"/>
    <n v="2"/>
    <n v="-1"/>
    <n v="-1"/>
    <n v="0"/>
    <n v="0"/>
    <n v="0"/>
    <n v="0"/>
    <n v="0"/>
    <n v="0"/>
    <n v="0"/>
    <n v="3.3299999999999996E-4"/>
    <n v="-1.6750000000000001E-4"/>
    <n v="-1.6600000000000002E-4"/>
    <n v="0"/>
    <n v="0"/>
    <n v="0"/>
    <n v="0"/>
    <n v="0"/>
    <n v="0"/>
  </r>
  <r>
    <s v="1736"/>
    <s v="喬山"/>
    <x v="15"/>
    <n v="69.599999999999994"/>
    <n v="69"/>
    <n v="70.2"/>
    <n v="68.599999999999994"/>
    <n v="67.8"/>
    <n v="56"/>
    <n v="-74"/>
    <n v="-20"/>
    <n v="-84"/>
    <n v="8"/>
    <n v="0"/>
    <n v="0"/>
    <n v="-80"/>
    <n v="0"/>
    <n v="-104"/>
    <n v="3.8975999999999997E-2"/>
    <n v="-5.1060000000000001E-2"/>
    <n v="-1.404E-2"/>
    <n v="-5.7623999999999995E-2"/>
    <n v="5.424E-3"/>
    <n v="0"/>
    <n v="0"/>
    <n v="-5.6160000000000002E-2"/>
    <n v="0"/>
    <n v="-7.0511999999999991E-2"/>
  </r>
  <r>
    <s v="1737"/>
    <s v="臺鹽"/>
    <x v="1"/>
    <n v="33.5"/>
    <n v="33.6"/>
    <n v="33.799999999999997"/>
    <n v="33.9"/>
    <n v="33.950000000000003"/>
    <n v="76"/>
    <n v="28"/>
    <n v="21"/>
    <n v="20.991"/>
    <n v="-16"/>
    <n v="0"/>
    <n v="0"/>
    <n v="0"/>
    <n v="0"/>
    <n v="0"/>
    <n v="2.546E-2"/>
    <n v="9.4080000000000014E-3"/>
    <n v="7.0979999999999993E-3"/>
    <n v="7.115948999999999E-3"/>
    <n v="-5.4320000000000002E-3"/>
    <n v="0"/>
    <n v="0"/>
    <n v="0"/>
    <n v="0"/>
    <n v="0"/>
  </r>
  <r>
    <s v="1742"/>
    <s v="台蠟"/>
    <x v="22"/>
    <n v="16.399999999999999"/>
    <n v="16.5"/>
    <n v="16.399999999999999"/>
    <n v="16.649999999999999"/>
    <n v="16.7"/>
    <n v="3"/>
    <n v="2"/>
    <n v="3"/>
    <n v="5"/>
    <n v="4"/>
    <n v="0"/>
    <n v="0"/>
    <n v="0"/>
    <n v="0"/>
    <n v="0"/>
    <n v="4.9199999999999992E-4"/>
    <n v="3.3E-4"/>
    <n v="4.9199999999999992E-4"/>
    <n v="8.3250000000000002E-4"/>
    <n v="6.6799999999999997E-4"/>
    <n v="0"/>
    <n v="0"/>
    <n v="0"/>
    <n v="0"/>
    <n v="0"/>
  </r>
  <r>
    <s v="1752"/>
    <s v="南光"/>
    <x v="15"/>
    <n v="52.1"/>
    <n v="51.9"/>
    <n v="52.1"/>
    <n v="52.5"/>
    <n v="51.8"/>
    <n v="276"/>
    <n v="72"/>
    <n v="-35"/>
    <n v="19"/>
    <n v="-111"/>
    <n v="0"/>
    <n v="0"/>
    <n v="0"/>
    <n v="0"/>
    <n v="0"/>
    <n v="0.14379600000000001"/>
    <n v="3.7367999999999998E-2"/>
    <n v="-1.8235000000000001E-2"/>
    <n v="9.9749999999999995E-3"/>
    <n v="-5.7497999999999994E-2"/>
    <n v="0"/>
    <n v="0"/>
    <n v="0"/>
    <n v="0"/>
    <n v="0"/>
  </r>
  <r>
    <s v="1760"/>
    <s v="寶齡富錦"/>
    <x v="15"/>
    <n v="110.5"/>
    <n v="110"/>
    <n v="111"/>
    <n v="108.5"/>
    <n v="113.5"/>
    <n v="126"/>
    <n v="-341"/>
    <n v="154"/>
    <n v="-367"/>
    <n v="64.05"/>
    <n v="0"/>
    <n v="0"/>
    <n v="0"/>
    <n v="0"/>
    <n v="0"/>
    <n v="0.13922999999999999"/>
    <n v="-0.37509999999999999"/>
    <n v="0.17094000000000001"/>
    <n v="-0.39819500000000002"/>
    <n v="7.2696749999999991E-2"/>
    <n v="0"/>
    <n v="0"/>
    <n v="0"/>
    <n v="0"/>
    <n v="0"/>
  </r>
  <r>
    <s v="1762"/>
    <s v="中化生"/>
    <x v="15"/>
    <n v="55.1"/>
    <n v="55.1"/>
    <n v="55.5"/>
    <n v="54.7"/>
    <n v="54.9"/>
    <n v="55"/>
    <n v="-186"/>
    <n v="11"/>
    <n v="-134"/>
    <n v="-77"/>
    <n v="-75"/>
    <n v="0"/>
    <n v="0"/>
    <n v="0"/>
    <n v="0"/>
    <n v="3.0304999999999999E-2"/>
    <n v="-0.10248600000000001"/>
    <n v="6.1050000000000002E-3"/>
    <n v="-7.3298000000000002E-2"/>
    <n v="-4.2273000000000005E-2"/>
    <n v="-4.1325000000000001E-2"/>
    <n v="0"/>
    <n v="0"/>
    <n v="0"/>
    <n v="0"/>
  </r>
  <r>
    <s v="1773"/>
    <s v="勝一"/>
    <x v="22"/>
    <n v="127.5"/>
    <n v="127.5"/>
    <n v="128"/>
    <n v="127"/>
    <n v="126.5"/>
    <n v="10"/>
    <n v="-3"/>
    <n v="7.718"/>
    <n v="4"/>
    <n v="0"/>
    <n v="0"/>
    <n v="0"/>
    <n v="0"/>
    <n v="0"/>
    <n v="0"/>
    <n v="1.2749999999999999E-2"/>
    <n v="-3.8249999999999998E-3"/>
    <n v="9.8790400000000004E-3"/>
    <n v="5.0800000000000003E-3"/>
    <n v="0"/>
    <n v="0"/>
    <n v="0"/>
    <n v="0"/>
    <n v="0"/>
    <n v="0"/>
  </r>
  <r>
    <s v="1776"/>
    <s v="展宇"/>
    <x v="22"/>
    <n v="16.55"/>
    <n v="16.600000000000001"/>
    <n v="16.95"/>
    <n v="16.95"/>
    <n v="16.850000000000001"/>
    <n v="-1"/>
    <n v="1"/>
    <n v="0"/>
    <n v="-4"/>
    <n v="-2"/>
    <n v="0"/>
    <n v="0"/>
    <n v="0"/>
    <n v="0"/>
    <n v="0"/>
    <n v="-1.6550000000000001E-4"/>
    <n v="1.6600000000000002E-4"/>
    <n v="0"/>
    <n v="-6.78E-4"/>
    <n v="-3.3700000000000001E-4"/>
    <n v="0"/>
    <n v="0"/>
    <n v="0"/>
    <n v="0"/>
    <n v="0"/>
  </r>
  <r>
    <s v="1777"/>
    <s v="生泰"/>
    <x v="15"/>
    <n v="85.1"/>
    <n v="85"/>
    <n v="84.7"/>
    <n v="84.6"/>
    <n v="84.4"/>
    <n v="0"/>
    <n v="0"/>
    <n v="-3"/>
    <n v="-1"/>
    <n v="-3"/>
    <n v="0"/>
    <n v="0"/>
    <n v="0"/>
    <n v="0"/>
    <n v="0"/>
    <n v="0"/>
    <n v="0"/>
    <n v="-2.5410000000000003E-3"/>
    <n v="-8.4599999999999996E-4"/>
    <n v="-2.532E-3"/>
    <n v="0"/>
    <n v="0"/>
    <n v="0"/>
    <n v="0"/>
    <n v="0"/>
  </r>
  <r>
    <s v="1781"/>
    <s v="合世"/>
    <x v="15"/>
    <n v="13.55"/>
    <n v="14.9"/>
    <n v="14.5"/>
    <n v="14.3"/>
    <n v="14"/>
    <n v="4"/>
    <n v="42"/>
    <n v="-31"/>
    <n v="-3"/>
    <n v="4"/>
    <n v="0"/>
    <n v="0"/>
    <n v="0"/>
    <n v="0"/>
    <n v="0"/>
    <n v="5.4200000000000006E-4"/>
    <n v="6.2580000000000005E-3"/>
    <n v="-4.4949999999999999E-3"/>
    <n v="-4.2900000000000007E-4"/>
    <n v="5.5999999999999995E-4"/>
    <n v="0"/>
    <n v="0"/>
    <n v="0"/>
    <n v="0"/>
    <n v="0"/>
  </r>
  <r>
    <s v="1783"/>
    <s v="和康生"/>
    <x v="15"/>
    <n v="48.2"/>
    <n v="48.65"/>
    <n v="48.9"/>
    <n v="46.95"/>
    <n v="46.6"/>
    <n v="56"/>
    <n v="-8"/>
    <n v="61"/>
    <n v="-259"/>
    <n v="-57"/>
    <n v="0"/>
    <n v="0"/>
    <n v="0"/>
    <n v="0"/>
    <n v="0"/>
    <n v="2.6992000000000002E-2"/>
    <n v="-3.8920000000000001E-3"/>
    <n v="2.9829000000000001E-2"/>
    <n v="-0.12160050000000001"/>
    <n v="-2.6562000000000002E-2"/>
    <n v="0"/>
    <n v="0"/>
    <n v="0"/>
    <n v="0"/>
    <n v="0"/>
  </r>
  <r>
    <s v="1784"/>
    <s v="訊聯"/>
    <x v="15"/>
    <n v="58.6"/>
    <n v="58.7"/>
    <n v="58.8"/>
    <n v="59.6"/>
    <n v="58.4"/>
    <n v="35"/>
    <n v="-16"/>
    <n v="27"/>
    <n v="-104"/>
    <n v="-75"/>
    <n v="0"/>
    <n v="0"/>
    <n v="0"/>
    <n v="0"/>
    <n v="0"/>
    <n v="2.051E-2"/>
    <n v="-9.392000000000001E-3"/>
    <n v="1.5875999999999998E-2"/>
    <n v="-6.1984000000000004E-2"/>
    <n v="-4.3799999999999999E-2"/>
    <n v="0"/>
    <n v="0"/>
    <n v="0"/>
    <n v="0"/>
    <n v="0"/>
  </r>
  <r>
    <s v="1785"/>
    <s v="光洋科"/>
    <x v="23"/>
    <n v="40.799999999999997"/>
    <n v="40.049999999999997"/>
    <n v="39.35"/>
    <n v="39.049999999999997"/>
    <n v="38.1"/>
    <n v="1159.373"/>
    <n v="-1230"/>
    <n v="-1218"/>
    <n v="29"/>
    <n v="79"/>
    <n v="0"/>
    <n v="0"/>
    <n v="0"/>
    <n v="0"/>
    <n v="0"/>
    <n v="0.47302418399999996"/>
    <n v="-0.49261500000000003"/>
    <n v="-0.47928300000000001"/>
    <n v="1.1324499999999998E-2"/>
    <n v="3.0099000000000001E-2"/>
    <n v="0"/>
    <n v="0"/>
    <n v="0"/>
    <n v="0"/>
    <n v="0"/>
  </r>
  <r>
    <s v="1786"/>
    <s v="科妍"/>
    <x v="15"/>
    <n v="76.7"/>
    <n v="77.8"/>
    <n v="77.099999999999994"/>
    <n v="77.3"/>
    <n v="76"/>
    <n v="50"/>
    <n v="-18"/>
    <n v="10"/>
    <n v="44"/>
    <n v="-69"/>
    <n v="0"/>
    <n v="0"/>
    <n v="0"/>
    <n v="0"/>
    <n v="0"/>
    <n v="3.8350000000000002E-2"/>
    <n v="-1.4003999999999999E-2"/>
    <n v="7.7099999999999998E-3"/>
    <n v="3.4012000000000001E-2"/>
    <n v="-5.2440000000000001E-2"/>
    <n v="0"/>
    <n v="0"/>
    <n v="0"/>
    <n v="0"/>
    <n v="0"/>
  </r>
  <r>
    <s v="1788"/>
    <s v="杏昌"/>
    <x v="15"/>
    <n v="132.5"/>
    <n v="132"/>
    <n v="132.5"/>
    <n v="132"/>
    <n v="132.5"/>
    <n v="-1"/>
    <n v="1"/>
    <n v="0"/>
    <n v="1"/>
    <n v="3"/>
    <n v="0"/>
    <n v="0"/>
    <n v="0"/>
    <n v="0"/>
    <n v="0"/>
    <n v="-1.325E-3"/>
    <n v="1.32E-3"/>
    <n v="0"/>
    <n v="1.32E-3"/>
    <n v="3.9750000000000002E-3"/>
    <n v="0"/>
    <n v="0"/>
    <n v="0"/>
    <n v="0"/>
    <n v="0"/>
  </r>
  <r>
    <s v="1789"/>
    <s v="神隆"/>
    <x v="15"/>
    <n v="26.65"/>
    <n v="27.45"/>
    <n v="26.05"/>
    <n v="25.9"/>
    <n v="25.85"/>
    <n v="140"/>
    <n v="-423"/>
    <n v="-698"/>
    <n v="-445"/>
    <n v="-186.001"/>
    <n v="0"/>
    <n v="0"/>
    <n v="0"/>
    <n v="0"/>
    <n v="0"/>
    <n v="3.7310000000000003E-2"/>
    <n v="-0.11611350000000001"/>
    <n v="-0.18182900000000002"/>
    <n v="-0.115255"/>
    <n v="-4.8081258500000001E-2"/>
    <n v="0"/>
    <n v="0"/>
    <n v="0"/>
    <n v="0"/>
    <n v="0"/>
  </r>
  <r>
    <s v="1795"/>
    <s v="美時"/>
    <x v="15"/>
    <n v="247"/>
    <n v="243.5"/>
    <n v="242"/>
    <n v="236"/>
    <n v="240.5"/>
    <n v="573"/>
    <n v="-2196"/>
    <n v="-92"/>
    <n v="-963"/>
    <n v="-179"/>
    <n v="-610.92899999999997"/>
    <n v="-8.9290000000000003"/>
    <n v="-492"/>
    <n v="-1000"/>
    <n v="-309"/>
    <n v="1.4153100000000001"/>
    <n v="-5.3472600000000003"/>
    <n v="-0.22264"/>
    <n v="-2.2726799999999998"/>
    <n v="-0.43049500000000002"/>
    <n v="-1.5089946299999999"/>
    <n v="-2.1742114999999999E-2"/>
    <n v="-1.1906399999999999"/>
    <n v="-2.36"/>
    <n v="-0.74314499999999994"/>
  </r>
  <r>
    <s v="1796"/>
    <s v="金穎生技"/>
    <x v="15"/>
    <n v="75.8"/>
    <n v="77"/>
    <n v="79.8"/>
    <n v="78.599999999999994"/>
    <n v="77.8"/>
    <n v="-1"/>
    <n v="-3"/>
    <n v="11"/>
    <n v="-21"/>
    <n v="-11"/>
    <n v="0"/>
    <n v="0"/>
    <n v="0"/>
    <n v="0"/>
    <n v="0"/>
    <n v="-7.5799999999999999E-4"/>
    <n v="-2.31E-3"/>
    <n v="8.7779999999999993E-3"/>
    <n v="-1.6506E-2"/>
    <n v="-8.5579999999999996E-3"/>
    <n v="0"/>
    <n v="0"/>
    <n v="0"/>
    <n v="0"/>
    <n v="0"/>
  </r>
  <r>
    <s v="1799"/>
    <s v="易威"/>
    <x v="15"/>
    <n v="31.9"/>
    <n v="32.9"/>
    <n v="33.6"/>
    <n v="33.9"/>
    <n v="33.9"/>
    <n v="5"/>
    <n v="-3"/>
    <n v="-14"/>
    <n v="32"/>
    <n v="-3"/>
    <n v="0"/>
    <n v="0"/>
    <n v="0"/>
    <n v="0"/>
    <n v="0"/>
    <n v="1.5950000000000001E-3"/>
    <n v="-9.8699999999999981E-4"/>
    <n v="-4.7040000000000007E-3"/>
    <n v="1.0848E-2"/>
    <n v="-1.0169999999999999E-3"/>
    <n v="0"/>
    <n v="0"/>
    <n v="0"/>
    <n v="0"/>
    <n v="0"/>
  </r>
  <r>
    <s v="1802"/>
    <s v="台玻"/>
    <x v="24"/>
    <n v="19"/>
    <n v="19"/>
    <n v="19.05"/>
    <n v="19"/>
    <n v="18.75"/>
    <n v="-248"/>
    <n v="-402"/>
    <n v="937"/>
    <n v="555"/>
    <n v="457"/>
    <n v="0"/>
    <n v="0"/>
    <n v="0"/>
    <n v="0"/>
    <n v="0"/>
    <n v="-4.7120000000000002E-2"/>
    <n v="-7.6380000000000003E-2"/>
    <n v="0.17849850000000003"/>
    <n v="0.10545"/>
    <n v="8.56875E-2"/>
    <n v="0"/>
    <n v="0"/>
    <n v="0"/>
    <n v="0"/>
    <n v="0"/>
  </r>
  <r>
    <s v="1805"/>
    <s v="寶徠"/>
    <x v="6"/>
    <n v="14.85"/>
    <n v="14.75"/>
    <n v="14.95"/>
    <n v="14.2"/>
    <n v="13.7"/>
    <n v="1"/>
    <n v="2"/>
    <n v="2"/>
    <n v="-3.2000000000000001E-2"/>
    <n v="-5"/>
    <n v="0"/>
    <n v="0"/>
    <n v="0"/>
    <n v="0"/>
    <n v="0"/>
    <n v="1.485E-4"/>
    <n v="2.9500000000000001E-4"/>
    <n v="2.99E-4"/>
    <n v="-4.544E-6"/>
    <n v="-6.8499999999999995E-4"/>
    <n v="0"/>
    <n v="0"/>
    <n v="0"/>
    <n v="0"/>
    <n v="0"/>
  </r>
  <r>
    <s v="1806"/>
    <s v="冠軍"/>
    <x v="24"/>
    <n v="9.09"/>
    <n v="9.06"/>
    <n v="9.0500000000000007"/>
    <n v="9.0500000000000007"/>
    <n v="9.07"/>
    <n v="16"/>
    <n v="42"/>
    <n v="-14"/>
    <n v="-3"/>
    <n v="-1"/>
    <n v="0"/>
    <n v="0"/>
    <n v="0"/>
    <n v="0"/>
    <n v="0"/>
    <n v="1.4544E-3"/>
    <n v="3.8052000000000003E-3"/>
    <n v="-1.2670000000000001E-3"/>
    <n v="-2.7150000000000004E-4"/>
    <n v="-9.0700000000000009E-5"/>
    <n v="0"/>
    <n v="0"/>
    <n v="0"/>
    <n v="0"/>
    <n v="0"/>
  </r>
  <r>
    <s v="1808"/>
    <s v="潤隆"/>
    <x v="6"/>
    <n v="95.4"/>
    <n v="96.2"/>
    <n v="97.3"/>
    <n v="97"/>
    <n v="94.8"/>
    <n v="-29"/>
    <n v="342"/>
    <n v="377"/>
    <n v="186.624"/>
    <n v="-370"/>
    <n v="0"/>
    <n v="0"/>
    <n v="0"/>
    <n v="0"/>
    <n v="0"/>
    <n v="-2.7666000000000003E-2"/>
    <n v="0.32900400000000002"/>
    <n v="0.36682100000000001"/>
    <n v="0.18102527999999998"/>
    <n v="-0.35076000000000002"/>
    <n v="0"/>
    <n v="0"/>
    <n v="0"/>
    <n v="0"/>
    <n v="0"/>
  </r>
  <r>
    <s v="1809"/>
    <s v="中釉"/>
    <x v="24"/>
    <n v="15.25"/>
    <n v="15.05"/>
    <n v="14.95"/>
    <n v="14.9"/>
    <n v="14.8"/>
    <n v="-678"/>
    <n v="-8"/>
    <n v="205"/>
    <n v="17"/>
    <n v="150"/>
    <n v="0"/>
    <n v="0"/>
    <n v="0"/>
    <n v="0"/>
    <n v="0"/>
    <n v="-0.103395"/>
    <n v="-1.204E-3"/>
    <n v="3.0647500000000001E-2"/>
    <n v="2.5330000000000001E-3"/>
    <n v="2.2200000000000001E-2"/>
    <n v="0"/>
    <n v="0"/>
    <n v="0"/>
    <n v="0"/>
    <n v="0"/>
  </r>
  <r>
    <s v="1810"/>
    <s v="和成"/>
    <x v="24"/>
    <n v="18.75"/>
    <n v="18.899999999999999"/>
    <n v="18.649999999999999"/>
    <n v="18.7"/>
    <n v="18.5"/>
    <n v="309"/>
    <n v="-72"/>
    <n v="185"/>
    <n v="94.977000000000004"/>
    <n v="-135"/>
    <n v="0"/>
    <n v="0"/>
    <n v="0"/>
    <n v="0"/>
    <n v="0"/>
    <n v="5.7937500000000003E-2"/>
    <n v="-1.3608E-2"/>
    <n v="3.4502499999999998E-2"/>
    <n v="1.7760699000000001E-2"/>
    <n v="-2.4975000000000001E-2"/>
    <n v="0"/>
    <n v="0"/>
    <n v="0"/>
    <n v="0"/>
    <n v="0"/>
  </r>
  <r>
    <s v="1813"/>
    <s v="寶利徠"/>
    <x v="15"/>
    <n v="20.149999999999999"/>
    <n v="20"/>
    <n v="20"/>
    <n v="20"/>
    <n v="20.05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1815"/>
    <s v="富喬"/>
    <x v="19"/>
    <n v="20.100000000000001"/>
    <n v="20.05"/>
    <n v="18.649999999999999"/>
    <n v="18"/>
    <n v="17.850000000000001"/>
    <n v="6539.0680000000002"/>
    <n v="3668.8339999999998"/>
    <n v="-6843"/>
    <n v="1807.08"/>
    <n v="-2068.7829999999999"/>
    <n v="0"/>
    <n v="0"/>
    <n v="0"/>
    <n v="0"/>
    <n v="0"/>
    <n v="1.3143526680000002"/>
    <n v="0.73560121700000003"/>
    <n v="-1.2762195000000001"/>
    <n v="0.32527439999999996"/>
    <n v="-0.36927776550000002"/>
    <n v="0"/>
    <n v="0"/>
    <n v="0"/>
    <n v="0"/>
    <n v="0"/>
  </r>
  <r>
    <s v="1817"/>
    <s v="凱撒衛"/>
    <x v="24"/>
    <n v="35.450000000000003"/>
    <n v="35.6"/>
    <n v="35.65"/>
    <n v="35.950000000000003"/>
    <n v="35.9"/>
    <n v="0"/>
    <n v="7"/>
    <n v="10"/>
    <n v="19"/>
    <n v="3"/>
    <n v="0"/>
    <n v="0"/>
    <n v="0"/>
    <n v="0"/>
    <n v="0"/>
    <n v="0"/>
    <n v="2.4920000000000003E-3"/>
    <n v="3.565E-3"/>
    <n v="6.8305000000000006E-3"/>
    <n v="1.0769999999999998E-3"/>
    <n v="0"/>
    <n v="0"/>
    <n v="0"/>
    <n v="0"/>
    <n v="0"/>
  </r>
  <r>
    <s v="1903"/>
    <s v="士紙"/>
    <x v="25"/>
    <n v="54.7"/>
    <n v="54.5"/>
    <n v="54.3"/>
    <n v="54.1"/>
    <n v="54.8"/>
    <n v="81"/>
    <n v="14"/>
    <n v="15.999000000000001"/>
    <n v="12"/>
    <n v="47"/>
    <n v="0"/>
    <n v="0"/>
    <n v="0"/>
    <n v="0"/>
    <n v="0"/>
    <n v="4.4306999999999999E-2"/>
    <n v="7.6299999999999996E-3"/>
    <n v="8.6874569999999991E-3"/>
    <n v="6.4920000000000004E-3"/>
    <n v="2.5755999999999998E-2"/>
    <n v="0"/>
    <n v="0"/>
    <n v="0"/>
    <n v="0"/>
    <n v="0"/>
  </r>
  <r>
    <s v="1904"/>
    <s v="正隆"/>
    <x v="25"/>
    <n v="28.8"/>
    <n v="28.9"/>
    <n v="28.85"/>
    <n v="28.85"/>
    <n v="28.9"/>
    <n v="353"/>
    <n v="138"/>
    <n v="-63"/>
    <n v="122.91800000000001"/>
    <n v="134"/>
    <n v="-8.9659999999999993"/>
    <n v="-8.9649999999999999"/>
    <n v="0"/>
    <n v="0"/>
    <n v="0"/>
    <n v="0.10166399999999999"/>
    <n v="3.9882000000000001E-2"/>
    <n v="-1.8175500000000001E-2"/>
    <n v="3.5461843000000007E-2"/>
    <n v="3.8725999999999997E-2"/>
    <n v="-2.5822079999999999E-3"/>
    <n v="-2.5908850000000002E-3"/>
    <n v="0"/>
    <n v="0"/>
    <n v="0"/>
  </r>
  <r>
    <s v="1905"/>
    <s v="華紙"/>
    <x v="25"/>
    <n v="21.35"/>
    <n v="21.2"/>
    <n v="21.05"/>
    <n v="20.75"/>
    <n v="20.5"/>
    <n v="777"/>
    <n v="-224"/>
    <n v="-122.905"/>
    <n v="-541"/>
    <n v="-412"/>
    <n v="0"/>
    <n v="0"/>
    <n v="0"/>
    <n v="0"/>
    <n v="0"/>
    <n v="0.1658895"/>
    <n v="-4.7488000000000002E-2"/>
    <n v="-2.5871502500000001E-2"/>
    <n v="-0.1122575"/>
    <n v="-8.4459999999999993E-2"/>
    <n v="0"/>
    <n v="0"/>
    <n v="0"/>
    <n v="0"/>
    <n v="0"/>
  </r>
  <r>
    <s v="1906"/>
    <s v="寶隆"/>
    <x v="25"/>
    <n v="15.35"/>
    <n v="15.35"/>
    <n v="15.4"/>
    <n v="15.4"/>
    <n v="15.3"/>
    <n v="10"/>
    <n v="2"/>
    <n v="-3"/>
    <n v="-5"/>
    <n v="-10"/>
    <n v="0"/>
    <n v="0"/>
    <n v="0"/>
    <n v="0"/>
    <n v="0"/>
    <n v="1.5349999999999999E-3"/>
    <n v="3.0699999999999998E-4"/>
    <n v="-4.6200000000000001E-4"/>
    <n v="-7.6999999999999996E-4"/>
    <n v="-1.5299999999999999E-3"/>
    <n v="0"/>
    <n v="0"/>
    <n v="0"/>
    <n v="0"/>
    <n v="0"/>
  </r>
  <r>
    <s v="1907"/>
    <s v="永豐餘"/>
    <x v="25"/>
    <n v="29.6"/>
    <n v="29.45"/>
    <n v="29.2"/>
    <n v="29.1"/>
    <n v="28.95"/>
    <n v="-164"/>
    <n v="-97"/>
    <n v="-459"/>
    <n v="-276.96300000000002"/>
    <n v="-679"/>
    <n v="0"/>
    <n v="0"/>
    <n v="0"/>
    <n v="0"/>
    <n v="0"/>
    <n v="-4.8544000000000004E-2"/>
    <n v="-2.8566500000000002E-2"/>
    <n v="-0.13402799999999998"/>
    <n v="-8.0596233000000017E-2"/>
    <n v="-0.19657049999999998"/>
    <n v="0"/>
    <n v="0"/>
    <n v="0"/>
    <n v="0"/>
    <n v="0"/>
  </r>
  <r>
    <s v="1909"/>
    <s v="榮成"/>
    <x v="25"/>
    <n v="14.2"/>
    <n v="14.1"/>
    <n v="14.25"/>
    <n v="14.1"/>
    <n v="14.1"/>
    <n v="397.01"/>
    <n v="-59.281999999999996"/>
    <n v="138.16999999999999"/>
    <n v="-231"/>
    <n v="-27"/>
    <n v="0"/>
    <n v="0"/>
    <n v="0"/>
    <n v="0"/>
    <n v="0"/>
    <n v="5.6375419999999996E-2"/>
    <n v="-8.3587619999999987E-3"/>
    <n v="1.9689224999999998E-2"/>
    <n v="-3.2570999999999996E-2"/>
    <n v="-3.8070000000000001E-3"/>
    <n v="0"/>
    <n v="0"/>
    <n v="0"/>
    <n v="0"/>
    <n v="0"/>
  </r>
  <r>
    <s v="2002"/>
    <s v="中鋼"/>
    <x v="14"/>
    <n v="25"/>
    <n v="24.8"/>
    <n v="24.6"/>
    <n v="24.55"/>
    <n v="24.65"/>
    <n v="-3571.6350000000002"/>
    <n v="-13338.955"/>
    <n v="-10979.634"/>
    <n v="-7631.3779999999997"/>
    <n v="-645.85799999999995"/>
    <n v="-165"/>
    <n v="-175"/>
    <n v="-317"/>
    <n v="-245"/>
    <n v="-93"/>
    <n v="-0.89290875000000003"/>
    <n v="-3.3080608400000004"/>
    <n v="-2.7009899640000001"/>
    <n v="-1.873503299"/>
    <n v="-0.15920399699999999"/>
    <n v="-4.1250000000000002E-2"/>
    <n v="-4.3400000000000001E-2"/>
    <n v="-7.798200000000001E-2"/>
    <n v="-6.01475E-2"/>
    <n v="-2.2924499999999997E-2"/>
  </r>
  <r>
    <s v="2006"/>
    <s v="東和鋼鐵"/>
    <x v="14"/>
    <n v="65.900000000000006"/>
    <n v="67.900000000000006"/>
    <n v="67.8"/>
    <n v="67.8"/>
    <n v="67.599999999999994"/>
    <n v="324"/>
    <n v="2348.1999999999998"/>
    <n v="-295.94799999999998"/>
    <n v="82.021000000000001"/>
    <n v="-127.1"/>
    <n v="54"/>
    <n v="224"/>
    <n v="112"/>
    <n v="80"/>
    <n v="-55"/>
    <n v="0.21351600000000001"/>
    <n v="1.5944278000000001"/>
    <n v="-0.20065274399999999"/>
    <n v="5.5610237999999999E-2"/>
    <n v="-8.5919599999999985E-2"/>
    <n v="3.5586000000000007E-2"/>
    <n v="0.15209600000000001"/>
    <n v="7.593599999999999E-2"/>
    <n v="5.4239999999999997E-2"/>
    <n v="-3.7179999999999998E-2"/>
  </r>
  <r>
    <s v="2007"/>
    <s v="燁興"/>
    <x v="14"/>
    <n v="9.66"/>
    <n v="10.3"/>
    <n v="10.199999999999999"/>
    <n v="9.9"/>
    <n v="9.82"/>
    <n v="182"/>
    <n v="-95"/>
    <n v="-60"/>
    <n v="-46"/>
    <n v="-39"/>
    <n v="0"/>
    <n v="0"/>
    <n v="0"/>
    <n v="0"/>
    <n v="0"/>
    <n v="1.7581200000000002E-2"/>
    <n v="-9.7850000000000003E-3"/>
    <n v="-6.1199999999999996E-3"/>
    <n v="-4.5540000000000008E-3"/>
    <n v="-3.8298000000000004E-3"/>
    <n v="0"/>
    <n v="0"/>
    <n v="0"/>
    <n v="0"/>
    <n v="0"/>
  </r>
  <r>
    <s v="2008"/>
    <s v="高興昌"/>
    <x v="14"/>
    <n v="20.55"/>
    <n v="20.45"/>
    <n v="20.45"/>
    <n v="20.399999999999999"/>
    <n v="20.350000000000001"/>
    <n v="-3"/>
    <n v="7"/>
    <n v="1"/>
    <n v="-1"/>
    <n v="1"/>
    <n v="0"/>
    <n v="0"/>
    <n v="0"/>
    <n v="0"/>
    <n v="0"/>
    <n v="-6.1650000000000008E-4"/>
    <n v="1.4315E-3"/>
    <n v="2.0449999999999998E-4"/>
    <n v="-2.04E-4"/>
    <n v="2.0350000000000001E-4"/>
    <n v="0"/>
    <n v="0"/>
    <n v="0"/>
    <n v="0"/>
    <n v="0"/>
  </r>
  <r>
    <s v="2009"/>
    <s v="第一銅"/>
    <x v="14"/>
    <n v="29.1"/>
    <n v="29.05"/>
    <n v="28.75"/>
    <n v="28.65"/>
    <n v="28.5"/>
    <n v="210"/>
    <n v="28"/>
    <n v="-74"/>
    <n v="-11.013999999999999"/>
    <n v="11"/>
    <n v="0"/>
    <n v="0"/>
    <n v="0"/>
    <n v="0"/>
    <n v="0"/>
    <n v="6.1109999999999998E-2"/>
    <n v="8.1340000000000006E-3"/>
    <n v="-2.1274999999999999E-2"/>
    <n v="-3.1555109999999997E-3"/>
    <n v="3.1350000000000002E-3"/>
    <n v="0"/>
    <n v="0"/>
    <n v="0"/>
    <n v="0"/>
    <n v="0"/>
  </r>
  <r>
    <s v="2010"/>
    <s v="春源"/>
    <x v="14"/>
    <n v="16.350000000000001"/>
    <n v="16.3"/>
    <n v="16.350000000000001"/>
    <n v="16.600000000000001"/>
    <n v="16.5"/>
    <n v="35"/>
    <n v="-75"/>
    <n v="-99"/>
    <n v="102"/>
    <n v="-7"/>
    <n v="0"/>
    <n v="0"/>
    <n v="0"/>
    <n v="0"/>
    <n v="0"/>
    <n v="5.7225000000000002E-3"/>
    <n v="-1.2225E-2"/>
    <n v="-1.6186499999999999E-2"/>
    <n v="1.6931999999999999E-2"/>
    <n v="-1.155E-3"/>
    <n v="0"/>
    <n v="0"/>
    <n v="0"/>
    <n v="0"/>
    <n v="0"/>
  </r>
  <r>
    <s v="2012"/>
    <s v="春雨"/>
    <x v="14"/>
    <n v="22.3"/>
    <n v="22.25"/>
    <n v="22.2"/>
    <n v="22.05"/>
    <n v="22"/>
    <n v="12"/>
    <n v="14"/>
    <n v="1"/>
    <n v="-1"/>
    <n v="2"/>
    <n v="0"/>
    <n v="0"/>
    <n v="0"/>
    <n v="0"/>
    <n v="0"/>
    <n v="2.6760000000000004E-3"/>
    <n v="3.1150000000000001E-3"/>
    <n v="2.22E-4"/>
    <n v="-2.2050000000000002E-4"/>
    <n v="4.4000000000000002E-4"/>
    <n v="0"/>
    <n v="0"/>
    <n v="0"/>
    <n v="0"/>
    <n v="0"/>
  </r>
  <r>
    <s v="2013"/>
    <s v="中鋼構"/>
    <x v="14"/>
    <n v="52.3"/>
    <n v="52.6"/>
    <n v="52.8"/>
    <n v="53"/>
    <n v="52.7"/>
    <n v="12"/>
    <n v="0"/>
    <n v="2"/>
    <n v="2"/>
    <n v="0"/>
    <n v="0"/>
    <n v="0"/>
    <n v="0"/>
    <n v="0"/>
    <n v="0"/>
    <n v="6.2759999999999995E-3"/>
    <n v="0"/>
    <n v="1.0559999999999999E-3"/>
    <n v="1.06E-3"/>
    <n v="0"/>
    <n v="0"/>
    <n v="0"/>
    <n v="0"/>
    <n v="0"/>
    <n v="0"/>
  </r>
  <r>
    <s v="2014"/>
    <s v="中鴻"/>
    <x v="14"/>
    <n v="21.9"/>
    <n v="21.7"/>
    <n v="21.15"/>
    <n v="21.15"/>
    <n v="20.95"/>
    <n v="805"/>
    <n v="147"/>
    <n v="-2527"/>
    <n v="86"/>
    <n v="-844"/>
    <n v="0"/>
    <n v="0"/>
    <n v="0"/>
    <n v="0"/>
    <n v="0"/>
    <n v="0.17629500000000001"/>
    <n v="3.1899000000000004E-2"/>
    <n v="-0.53446050000000001"/>
    <n v="1.8189E-2"/>
    <n v="-0.176818"/>
    <n v="0"/>
    <n v="0"/>
    <n v="0"/>
    <n v="0"/>
    <n v="0"/>
  </r>
  <r>
    <s v="2015"/>
    <s v="豐興"/>
    <x v="14"/>
    <n v="63.5"/>
    <n v="63.9"/>
    <n v="64.2"/>
    <n v="65"/>
    <n v="64.400000000000006"/>
    <n v="38"/>
    <n v="-27"/>
    <n v="8.1"/>
    <n v="16.696999999999999"/>
    <n v="8"/>
    <n v="45"/>
    <n v="65"/>
    <n v="1"/>
    <n v="62"/>
    <n v="1"/>
    <n v="2.4129999999999999E-2"/>
    <n v="-1.7253000000000001E-2"/>
    <n v="5.2001999999999994E-3"/>
    <n v="1.0853049999999998E-2"/>
    <n v="5.1520000000000003E-3"/>
    <n v="2.8575E-2"/>
    <n v="4.1535000000000002E-2"/>
    <n v="6.4199999999999999E-4"/>
    <n v="4.0300000000000002E-2"/>
    <n v="6.4400000000000004E-4"/>
  </r>
  <r>
    <s v="2017"/>
    <s v="官田鋼"/>
    <x v="14"/>
    <n v="13.4"/>
    <n v="13.25"/>
    <n v="13.15"/>
    <n v="13.05"/>
    <n v="13.05"/>
    <n v="308"/>
    <n v="20.512"/>
    <n v="4"/>
    <n v="-75"/>
    <n v="-22"/>
    <n v="0"/>
    <n v="0"/>
    <n v="0"/>
    <n v="0"/>
    <n v="0"/>
    <n v="4.1271999999999996E-2"/>
    <n v="2.71784E-3"/>
    <n v="5.2599999999999999E-4"/>
    <n v="-9.7874999999999993E-3"/>
    <n v="-2.8710000000000003E-3"/>
    <n v="0"/>
    <n v="0"/>
    <n v="0"/>
    <n v="0"/>
    <n v="0"/>
  </r>
  <r>
    <s v="2020"/>
    <s v="美亞"/>
    <x v="14"/>
    <n v="28.9"/>
    <n v="28.75"/>
    <n v="28.5"/>
    <n v="29.2"/>
    <n v="28.85"/>
    <n v="75"/>
    <n v="-67"/>
    <n v="-79"/>
    <n v="291"/>
    <n v="-58"/>
    <n v="0"/>
    <n v="0"/>
    <n v="0"/>
    <n v="0"/>
    <n v="0"/>
    <n v="2.1675E-2"/>
    <n v="-1.9262499999999998E-2"/>
    <n v="-2.2515E-2"/>
    <n v="8.4971999999999992E-2"/>
    <n v="-1.6733000000000001E-2"/>
    <n v="0"/>
    <n v="0"/>
    <n v="0"/>
    <n v="0"/>
    <n v="0"/>
  </r>
  <r>
    <s v="2022"/>
    <s v="聚亨"/>
    <x v="14"/>
    <n v="12"/>
    <n v="11.9"/>
    <n v="11.85"/>
    <n v="11.8"/>
    <n v="11.7"/>
    <n v="43"/>
    <n v="25"/>
    <n v="53"/>
    <n v="-87.106999999999999"/>
    <n v="-32"/>
    <n v="0"/>
    <n v="0"/>
    <n v="0"/>
    <n v="0"/>
    <n v="0"/>
    <n v="5.1599999999999997E-3"/>
    <n v="2.9750000000000002E-3"/>
    <n v="6.2804999999999996E-3"/>
    <n v="-1.0278626000000001E-2"/>
    <n v="-3.7439999999999999E-3"/>
    <n v="0"/>
    <n v="0"/>
    <n v="0"/>
    <n v="0"/>
    <n v="0"/>
  </r>
  <r>
    <s v="2023"/>
    <s v="燁輝"/>
    <x v="14"/>
    <n v="15.55"/>
    <n v="15.45"/>
    <n v="15.35"/>
    <n v="15.3"/>
    <n v="15.25"/>
    <n v="332"/>
    <n v="123"/>
    <n v="4"/>
    <n v="6"/>
    <n v="-40"/>
    <n v="0"/>
    <n v="0"/>
    <n v="0"/>
    <n v="0"/>
    <n v="0"/>
    <n v="5.1626000000000005E-2"/>
    <n v="1.90035E-2"/>
    <n v="6.1399999999999996E-4"/>
    <n v="9.1800000000000009E-4"/>
    <n v="-6.1000000000000004E-3"/>
    <n v="0"/>
    <n v="0"/>
    <n v="0"/>
    <n v="0"/>
    <n v="0"/>
  </r>
  <r>
    <s v="2024"/>
    <s v="志聯"/>
    <x v="14"/>
    <n v="19.45"/>
    <n v="19.55"/>
    <n v="20"/>
    <n v="19.95"/>
    <n v="20"/>
    <n v="1"/>
    <n v="5"/>
    <n v="-3"/>
    <n v="0"/>
    <n v="2"/>
    <n v="0"/>
    <n v="0"/>
    <n v="0"/>
    <n v="0"/>
    <n v="0"/>
    <n v="1.9449999999999998E-4"/>
    <n v="9.7750000000000007E-4"/>
    <n v="-5.9999999999999995E-4"/>
    <n v="0"/>
    <n v="4.0000000000000002E-4"/>
    <n v="0"/>
    <n v="0"/>
    <n v="0"/>
    <n v="0"/>
    <n v="0"/>
  </r>
  <r>
    <s v="2025"/>
    <s v="千興"/>
    <x v="14"/>
    <n v="8.1"/>
    <n v="8.11"/>
    <n v="7.89"/>
    <n v="7.67"/>
    <n v="7.5"/>
    <n v="1010"/>
    <n v="299"/>
    <n v="-325"/>
    <n v="-198"/>
    <n v="-135"/>
    <n v="0"/>
    <n v="0"/>
    <n v="0"/>
    <n v="0"/>
    <n v="0"/>
    <n v="8.1809999999999994E-2"/>
    <n v="2.42489E-2"/>
    <n v="-2.5642499999999999E-2"/>
    <n v="-1.5186600000000001E-2"/>
    <n v="-1.0125E-2"/>
    <n v="0"/>
    <n v="0"/>
    <n v="0"/>
    <n v="0"/>
    <n v="0"/>
  </r>
  <r>
    <s v="2027"/>
    <s v="大成鋼"/>
    <x v="14"/>
    <n v="37.15"/>
    <n v="37.299999999999997"/>
    <n v="37.200000000000003"/>
    <n v="37.299999999999997"/>
    <n v="37"/>
    <n v="481"/>
    <n v="1089.6199999999999"/>
    <n v="205.78200000000001"/>
    <n v="1742.5029999999999"/>
    <n v="-465"/>
    <n v="-365.45100000000002"/>
    <n v="-86.450999999999993"/>
    <n v="-155"/>
    <n v="-89"/>
    <n v="-160"/>
    <n v="0.17869149999999998"/>
    <n v="0.40642825999999993"/>
    <n v="7.6550904000000003E-2"/>
    <n v="0.64995361899999993"/>
    <n v="-0.17205000000000001"/>
    <n v="-0.13576504650000001"/>
    <n v="-3.2246222999999997E-2"/>
    <n v="-5.7660000000000003E-2"/>
    <n v="-3.3196999999999997E-2"/>
    <n v="-5.9200000000000003E-2"/>
  </r>
  <r>
    <s v="2028"/>
    <s v="威致"/>
    <x v="14"/>
    <n v="22.95"/>
    <n v="22.9"/>
    <n v="22.75"/>
    <n v="22.7"/>
    <n v="22.6"/>
    <n v="89"/>
    <n v="-2"/>
    <n v="5"/>
    <n v="56"/>
    <n v="7"/>
    <n v="0"/>
    <n v="0"/>
    <n v="0"/>
    <n v="0"/>
    <n v="0"/>
    <n v="2.0425499999999999E-2"/>
    <n v="-4.5799999999999997E-4"/>
    <n v="1.1375000000000001E-3"/>
    <n v="1.2712000000000001E-2"/>
    <n v="1.5820000000000001E-3"/>
    <n v="0"/>
    <n v="0"/>
    <n v="0"/>
    <n v="0"/>
    <n v="0"/>
  </r>
  <r>
    <s v="2029"/>
    <s v="盛餘"/>
    <x v="14"/>
    <n v="25.05"/>
    <n v="25"/>
    <n v="24.9"/>
    <n v="25"/>
    <n v="25.05"/>
    <n v="-23"/>
    <n v="-2"/>
    <n v="10"/>
    <n v="3"/>
    <n v="77"/>
    <n v="0"/>
    <n v="0"/>
    <n v="0"/>
    <n v="0"/>
    <n v="0"/>
    <n v="-5.7615000000000001E-3"/>
    <n v="-5.0000000000000001E-4"/>
    <n v="2.49E-3"/>
    <n v="7.5000000000000002E-4"/>
    <n v="1.92885E-2"/>
    <n v="0"/>
    <n v="0"/>
    <n v="0"/>
    <n v="0"/>
    <n v="0"/>
  </r>
  <r>
    <s v="2030"/>
    <s v="彰源"/>
    <x v="14"/>
    <n v="17.850000000000001"/>
    <n v="17.7"/>
    <n v="17.7"/>
    <n v="17.7"/>
    <n v="17.75"/>
    <n v="86"/>
    <n v="18"/>
    <n v="81"/>
    <n v="225"/>
    <n v="118"/>
    <n v="0"/>
    <n v="0"/>
    <n v="0"/>
    <n v="0"/>
    <n v="0"/>
    <n v="1.5351000000000002E-2"/>
    <n v="3.1859999999999996E-3"/>
    <n v="1.4337000000000001E-2"/>
    <n v="3.9824999999999999E-2"/>
    <n v="2.0944999999999998E-2"/>
    <n v="0"/>
    <n v="0"/>
    <n v="0"/>
    <n v="0"/>
    <n v="0"/>
  </r>
  <r>
    <s v="2031"/>
    <s v="新光鋼"/>
    <x v="14"/>
    <n v="47.35"/>
    <n v="46.9"/>
    <n v="47"/>
    <n v="47.95"/>
    <n v="47.75"/>
    <n v="241"/>
    <n v="-327"/>
    <n v="-464"/>
    <n v="480.85700000000003"/>
    <n v="-202"/>
    <n v="0"/>
    <n v="0"/>
    <n v="0"/>
    <n v="0"/>
    <n v="0"/>
    <n v="0.11411350000000001"/>
    <n v="-0.153363"/>
    <n v="-0.21808"/>
    <n v="0.23057093150000005"/>
    <n v="-9.6454999999999999E-2"/>
    <n v="0"/>
    <n v="0"/>
    <n v="0"/>
    <n v="0"/>
    <n v="0"/>
  </r>
  <r>
    <s v="2032"/>
    <s v="新鋼"/>
    <x v="14"/>
    <n v="15.7"/>
    <n v="15.6"/>
    <n v="15.65"/>
    <n v="15.65"/>
    <n v="15.65"/>
    <n v="24"/>
    <n v="5"/>
    <n v="1"/>
    <n v="3"/>
    <n v="2"/>
    <n v="0"/>
    <n v="0"/>
    <n v="0"/>
    <n v="0"/>
    <n v="0"/>
    <n v="3.7679999999999996E-3"/>
    <n v="7.7999999999999999E-4"/>
    <n v="1.5650000000000001E-4"/>
    <n v="4.6950000000000003E-4"/>
    <n v="3.1300000000000002E-4"/>
    <n v="0"/>
    <n v="0"/>
    <n v="0"/>
    <n v="0"/>
    <n v="0"/>
  </r>
  <r>
    <s v="2033"/>
    <s v="佳大"/>
    <x v="14"/>
    <n v="14.55"/>
    <n v="14.45"/>
    <n v="14.4"/>
    <n v="14.35"/>
    <n v="14.35"/>
    <n v="-1"/>
    <n v="5"/>
    <n v="-2"/>
    <n v="-3"/>
    <n v="-2"/>
    <n v="0"/>
    <n v="0"/>
    <n v="0"/>
    <n v="0"/>
    <n v="0"/>
    <n v="-1.4550000000000001E-4"/>
    <n v="7.2250000000000005E-4"/>
    <n v="-2.8800000000000001E-4"/>
    <n v="-4.3049999999999995E-4"/>
    <n v="-2.8699999999999998E-4"/>
    <n v="0"/>
    <n v="0"/>
    <n v="0"/>
    <n v="0"/>
    <n v="0"/>
  </r>
  <r>
    <s v="2034"/>
    <s v="允強"/>
    <x v="14"/>
    <n v="26.55"/>
    <n v="26.55"/>
    <n v="26.55"/>
    <n v="26.8"/>
    <n v="26.75"/>
    <n v="41"/>
    <n v="77"/>
    <n v="39"/>
    <n v="107"/>
    <n v="84"/>
    <n v="0"/>
    <n v="0"/>
    <n v="0"/>
    <n v="0"/>
    <n v="0"/>
    <n v="1.0885499999999999E-2"/>
    <n v="2.04435E-2"/>
    <n v="1.0354500000000001E-2"/>
    <n v="2.8676E-2"/>
    <n v="2.247E-2"/>
    <n v="0"/>
    <n v="0"/>
    <n v="0"/>
    <n v="0"/>
    <n v="0"/>
  </r>
  <r>
    <s v="2035"/>
    <s v="唐榮"/>
    <x v="14"/>
    <n v="33.6"/>
    <n v="33.15"/>
    <n v="33.200000000000003"/>
    <n v="33.25"/>
    <n v="33.1"/>
    <n v="0"/>
    <n v="1"/>
    <n v="0"/>
    <n v="-1"/>
    <n v="1"/>
    <n v="0"/>
    <n v="0"/>
    <n v="0"/>
    <n v="0"/>
    <n v="0"/>
    <n v="0"/>
    <n v="3.3149999999999998E-4"/>
    <n v="0"/>
    <n v="-3.325E-4"/>
    <n v="3.3100000000000002E-4"/>
    <n v="0"/>
    <n v="0"/>
    <n v="0"/>
    <n v="0"/>
    <n v="0"/>
  </r>
  <r>
    <s v="2038"/>
    <s v="海光"/>
    <x v="14"/>
    <n v="17.55"/>
    <n v="17.25"/>
    <n v="17.3"/>
    <n v="17.2"/>
    <n v="17.2"/>
    <n v="30"/>
    <n v="7"/>
    <n v="-4"/>
    <n v="9"/>
    <n v="-2"/>
    <n v="0"/>
    <n v="0"/>
    <n v="0"/>
    <n v="0"/>
    <n v="0"/>
    <n v="5.2649999999999997E-3"/>
    <n v="1.2075E-3"/>
    <n v="-6.9200000000000002E-4"/>
    <n v="1.5479999999999999E-3"/>
    <n v="-3.4399999999999996E-4"/>
    <n v="0"/>
    <n v="0"/>
    <n v="0"/>
    <n v="0"/>
    <n v="0"/>
  </r>
  <r>
    <s v="2049"/>
    <s v="上銀"/>
    <x v="13"/>
    <n v="206"/>
    <n v="204"/>
    <n v="205.5"/>
    <n v="207.5"/>
    <n v="207.5"/>
    <n v="565"/>
    <n v="-50.094999999999999"/>
    <n v="20.437999999999999"/>
    <n v="199"/>
    <n v="194.334"/>
    <n v="27"/>
    <n v="0"/>
    <n v="98.995999999999995"/>
    <n v="0"/>
    <n v="23"/>
    <n v="1.1638999999999999"/>
    <n v="-0.10219379999999999"/>
    <n v="4.2000089999999997E-2"/>
    <n v="0.41292499999999999"/>
    <n v="0.40324304999999999"/>
    <n v="5.5620000000000003E-2"/>
    <n v="0"/>
    <n v="0.20343678000000001"/>
    <n v="0"/>
    <n v="4.7724999999999997E-2"/>
  </r>
  <r>
    <s v="2059"/>
    <s v="川湖"/>
    <x v="18"/>
    <n v="724"/>
    <n v="796"/>
    <n v="875"/>
    <n v="854"/>
    <n v="848"/>
    <n v="-264"/>
    <n v="14.99"/>
    <n v="405.95"/>
    <n v="-659.048"/>
    <n v="-46"/>
    <n v="-152"/>
    <n v="268"/>
    <n v="165"/>
    <n v="23"/>
    <n v="20"/>
    <n v="-1.9113599999999999"/>
    <n v="0.11932040000000001"/>
    <n v="3.5520624999999999"/>
    <n v="-5.6282699199999993"/>
    <n v="-0.39007999999999998"/>
    <n v="-1.1004799999999999"/>
    <n v="2.1332800000000001"/>
    <n v="1.4437500000000001"/>
    <n v="0.19642000000000001"/>
    <n v="0.1696"/>
  </r>
  <r>
    <s v="2061"/>
    <s v="風青"/>
    <x v="20"/>
    <n v="14.95"/>
    <n v="15"/>
    <n v="15"/>
    <n v="15"/>
    <n v="15.1"/>
    <n v="-3"/>
    <n v="-1"/>
    <n v="-2"/>
    <n v="1"/>
    <n v="2"/>
    <n v="0"/>
    <n v="0"/>
    <n v="0"/>
    <n v="0"/>
    <n v="0"/>
    <n v="-4.4849999999999995E-4"/>
    <n v="-1.4999999999999999E-4"/>
    <n v="-2.9999999999999997E-4"/>
    <n v="1.4999999999999999E-4"/>
    <n v="3.0199999999999997E-4"/>
    <n v="0"/>
    <n v="0"/>
    <n v="0"/>
    <n v="0"/>
    <n v="0"/>
  </r>
  <r>
    <s v="2062"/>
    <s v="橋椿"/>
    <x v="2"/>
    <n v="23"/>
    <n v="23.05"/>
    <n v="23.65"/>
    <n v="23.6"/>
    <n v="23.55"/>
    <n v="9"/>
    <n v="8"/>
    <n v="27"/>
    <n v="7"/>
    <n v="11"/>
    <n v="0"/>
    <n v="0"/>
    <n v="0"/>
    <n v="0"/>
    <n v="0"/>
    <n v="2.0699999999999998E-3"/>
    <n v="1.8440000000000002E-3"/>
    <n v="6.3854999999999997E-3"/>
    <n v="1.6520000000000003E-3"/>
    <n v="2.5904999999999999E-3"/>
    <n v="0"/>
    <n v="0"/>
    <n v="0"/>
    <n v="0"/>
    <n v="0"/>
  </r>
  <r>
    <s v="2063"/>
    <s v="世鎧"/>
    <x v="14"/>
    <n v="55.8"/>
    <n v="55.4"/>
    <n v="55.6"/>
    <n v="55.4"/>
    <n v="54.9"/>
    <n v="-4"/>
    <n v="-7"/>
    <n v="3"/>
    <n v="-6"/>
    <n v="2"/>
    <n v="0"/>
    <n v="0"/>
    <n v="0"/>
    <n v="0"/>
    <n v="0"/>
    <n v="-2.232E-3"/>
    <n v="-3.8779999999999999E-3"/>
    <n v="1.6680000000000002E-3"/>
    <n v="-3.3239999999999997E-3"/>
    <n v="1.098E-3"/>
    <n v="0"/>
    <n v="0"/>
    <n v="0"/>
    <n v="0"/>
    <n v="0"/>
  </r>
  <r>
    <s v="2064"/>
    <s v="晉椿"/>
    <x v="14"/>
    <n v="16.100000000000001"/>
    <n v="16.05"/>
    <n v="16.05"/>
    <n v="16.100000000000001"/>
    <n v="16"/>
    <n v="-1"/>
    <n v="0"/>
    <n v="1"/>
    <n v="0"/>
    <n v="0"/>
    <n v="0"/>
    <n v="0"/>
    <n v="0"/>
    <n v="0"/>
    <n v="0"/>
    <n v="-1.6100000000000001E-4"/>
    <n v="0"/>
    <n v="1.605E-4"/>
    <n v="0"/>
    <n v="0"/>
    <n v="0"/>
    <n v="0"/>
    <n v="0"/>
    <n v="0"/>
    <n v="0"/>
  </r>
  <r>
    <s v="2065"/>
    <s v="世豐"/>
    <x v="14"/>
    <n v="59.8"/>
    <n v="59.7"/>
    <n v="59.9"/>
    <n v="59.9"/>
    <n v="60"/>
    <n v="5"/>
    <n v="2"/>
    <n v="4"/>
    <n v="0"/>
    <n v="4"/>
    <n v="0"/>
    <n v="0"/>
    <n v="0"/>
    <n v="0"/>
    <n v="0"/>
    <n v="2.99E-3"/>
    <n v="1.194E-3"/>
    <n v="2.3960000000000001E-3"/>
    <n v="0"/>
    <n v="2.3999999999999998E-3"/>
    <n v="0"/>
    <n v="0"/>
    <n v="0"/>
    <n v="0"/>
    <n v="0"/>
  </r>
  <r>
    <s v="2066"/>
    <s v="世德"/>
    <x v="7"/>
    <n v="79"/>
    <n v="79.599999999999994"/>
    <n v="79.099999999999994"/>
    <n v="78.8"/>
    <n v="80.400000000000006"/>
    <n v="8"/>
    <n v="-24"/>
    <n v="-19"/>
    <n v="-2"/>
    <n v="32"/>
    <n v="0"/>
    <n v="0"/>
    <n v="0"/>
    <n v="0"/>
    <n v="0"/>
    <n v="6.3200000000000001E-3"/>
    <n v="-1.9103999999999999E-2"/>
    <n v="-1.5028999999999999E-2"/>
    <n v="-1.5759999999999999E-3"/>
    <n v="2.5728000000000001E-2"/>
    <n v="0"/>
    <n v="0"/>
    <n v="0"/>
    <n v="0"/>
    <n v="0"/>
  </r>
  <r>
    <s v="2067"/>
    <s v="嘉鋼"/>
    <x v="13"/>
    <n v="13.1"/>
    <n v="13.3"/>
    <n v="13.3"/>
    <n v="13.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85"/>
    <n v="16"/>
    <n v="15.85"/>
    <n v="15.95"/>
    <n v="19"/>
    <n v="1"/>
    <n v="12"/>
    <n v="-4"/>
    <n v="-2"/>
    <n v="0"/>
    <n v="0"/>
    <n v="0"/>
    <n v="0"/>
    <n v="0"/>
    <n v="3.0210000000000002E-3"/>
    <n v="1.585E-4"/>
    <n v="1.92E-3"/>
    <n v="-6.3400000000000001E-4"/>
    <n v="-3.19E-4"/>
    <n v="0"/>
    <n v="0"/>
    <n v="0"/>
    <n v="0"/>
    <n v="0"/>
  </r>
  <r>
    <s v="2070"/>
    <s v="精湛"/>
    <x v="13"/>
    <n v="30.6"/>
    <n v="30.2"/>
    <n v="30.2"/>
    <n v="29.2"/>
    <n v="29.8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  <n v="0"/>
    <n v="0"/>
  </r>
  <r>
    <s v="2101"/>
    <s v="南港"/>
    <x v="26"/>
    <n v="37.049999999999997"/>
    <n v="37.15"/>
    <n v="37.35"/>
    <n v="37.549999999999997"/>
    <n v="37.299999999999997"/>
    <n v="243"/>
    <n v="56"/>
    <n v="20"/>
    <n v="39"/>
    <n v="-7"/>
    <n v="0"/>
    <n v="0"/>
    <n v="0"/>
    <n v="0"/>
    <n v="0"/>
    <n v="9.00315E-2"/>
    <n v="2.0804E-2"/>
    <n v="7.4700000000000001E-3"/>
    <n v="1.4644499999999998E-2"/>
    <n v="-2.6109999999999996E-3"/>
    <n v="0"/>
    <n v="0"/>
    <n v="0"/>
    <n v="0"/>
    <n v="0"/>
  </r>
  <r>
    <s v="2102"/>
    <s v="泰豐"/>
    <x v="26"/>
    <n v="17.7"/>
    <n v="17.7"/>
    <n v="17.7"/>
    <n v="17.75"/>
    <n v="17.7"/>
    <n v="-13.002000000000001"/>
    <n v="-1"/>
    <n v="11"/>
    <n v="-18"/>
    <n v="-8"/>
    <n v="0"/>
    <n v="0"/>
    <n v="0"/>
    <n v="0"/>
    <n v="0"/>
    <n v="-2.3013540000000002E-3"/>
    <n v="-1.7699999999999999E-4"/>
    <n v="1.9469999999999999E-3"/>
    <n v="-3.1949999999999999E-3"/>
    <n v="-1.4159999999999999E-3"/>
    <n v="0"/>
    <n v="0"/>
    <n v="0"/>
    <n v="0"/>
    <n v="0"/>
  </r>
  <r>
    <s v="2103"/>
    <s v="台橡"/>
    <x v="26"/>
    <n v="23.3"/>
    <n v="23.2"/>
    <n v="23.45"/>
    <n v="23.55"/>
    <n v="23.35"/>
    <n v="190"/>
    <n v="24.09"/>
    <n v="127"/>
    <n v="136.04400000000001"/>
    <n v="66"/>
    <n v="0"/>
    <n v="1"/>
    <n v="1"/>
    <n v="0"/>
    <n v="2"/>
    <n v="4.4269999999999997E-2"/>
    <n v="5.5888800000000001E-3"/>
    <n v="2.9781500000000002E-2"/>
    <n v="3.2038362000000001E-2"/>
    <n v="1.5411000000000001E-2"/>
    <n v="0"/>
    <n v="2.32E-4"/>
    <n v="2.3449999999999998E-4"/>
    <n v="0"/>
    <n v="4.6700000000000002E-4"/>
  </r>
  <r>
    <s v="2104"/>
    <s v="國際中橡"/>
    <x v="26"/>
    <n v="19.600000000000001"/>
    <n v="19.45"/>
    <n v="19.45"/>
    <n v="19.350000000000001"/>
    <n v="19.3"/>
    <n v="417.108"/>
    <n v="-33"/>
    <n v="-27"/>
    <n v="-44"/>
    <n v="-79"/>
    <n v="0"/>
    <n v="0"/>
    <n v="0"/>
    <n v="0"/>
    <n v="0"/>
    <n v="8.1753168000000001E-2"/>
    <n v="-6.4185000000000006E-3"/>
    <n v="-5.2515000000000001E-3"/>
    <n v="-8.5140000000000007E-3"/>
    <n v="-1.5247E-2"/>
    <n v="0"/>
    <n v="0"/>
    <n v="0"/>
    <n v="0"/>
    <n v="0"/>
  </r>
  <r>
    <s v="2105"/>
    <s v="正新"/>
    <x v="26"/>
    <n v="44.8"/>
    <n v="44.95"/>
    <n v="45"/>
    <n v="44.8"/>
    <n v="44.8"/>
    <n v="1992.011"/>
    <n v="1633"/>
    <n v="1720.2940000000001"/>
    <n v="1443.8409999999999"/>
    <n v="2375.89"/>
    <n v="-6.2510000000000003"/>
    <n v="-6.25"/>
    <n v="3"/>
    <n v="1"/>
    <n v="-132"/>
    <n v="0.89242092799999995"/>
    <n v="0.73403350000000001"/>
    <n v="0.77413230000000011"/>
    <n v="0.6468407679999999"/>
    <n v="1.0643987199999998"/>
    <n v="-2.8004480000000001E-3"/>
    <n v="-2.8093749999999998E-3"/>
    <n v="1.3500000000000001E-3"/>
    <n v="4.4799999999999999E-4"/>
    <n v="-5.9135999999999994E-2"/>
  </r>
  <r>
    <s v="2106"/>
    <s v="建大"/>
    <x v="26"/>
    <n v="29.45"/>
    <n v="29.3"/>
    <n v="29.55"/>
    <n v="29.5"/>
    <n v="29.4"/>
    <n v="129.017"/>
    <n v="31.7"/>
    <n v="220"/>
    <n v="39"/>
    <n v="92.701999999999998"/>
    <n v="0"/>
    <n v="0"/>
    <n v="0"/>
    <n v="0"/>
    <n v="0"/>
    <n v="3.7995506499999998E-2"/>
    <n v="9.2880999999999988E-3"/>
    <n v="6.5009999999999998E-2"/>
    <n v="1.1505E-2"/>
    <n v="2.7254387999999997E-2"/>
    <n v="0"/>
    <n v="0"/>
    <n v="0"/>
    <n v="0"/>
    <n v="0"/>
  </r>
  <r>
    <s v="2107"/>
    <s v="厚生"/>
    <x v="26"/>
    <n v="23.35"/>
    <n v="23.35"/>
    <n v="23.5"/>
    <n v="23.45"/>
    <n v="23.45"/>
    <n v="23"/>
    <n v="-2"/>
    <n v="-6"/>
    <n v="-9"/>
    <n v="-24"/>
    <n v="0"/>
    <n v="0"/>
    <n v="0"/>
    <n v="0"/>
    <n v="0"/>
    <n v="5.3705000000000003E-3"/>
    <n v="-4.6700000000000002E-4"/>
    <n v="-1.41E-3"/>
    <n v="-2.1105E-3"/>
    <n v="-5.6279999999999993E-3"/>
    <n v="0"/>
    <n v="0"/>
    <n v="0"/>
    <n v="0"/>
    <n v="0"/>
  </r>
  <r>
    <s v="2108"/>
    <s v="南帝"/>
    <x v="26"/>
    <n v="34.75"/>
    <n v="34.549999999999997"/>
    <n v="34.700000000000003"/>
    <n v="34.799999999999997"/>
    <n v="34.4"/>
    <n v="16.221"/>
    <n v="-28"/>
    <n v="-21"/>
    <n v="0.98599999999999999"/>
    <n v="-101"/>
    <n v="0"/>
    <n v="0"/>
    <n v="-2"/>
    <n v="0"/>
    <n v="-1"/>
    <n v="5.6367975000000004E-3"/>
    <n v="-9.6739999999999986E-3"/>
    <n v="-7.2870000000000001E-3"/>
    <n v="3.4312799999999994E-4"/>
    <n v="-3.4743999999999997E-2"/>
    <n v="0"/>
    <n v="0"/>
    <n v="-6.9400000000000006E-4"/>
    <n v="0"/>
    <n v="-3.4399999999999996E-4"/>
  </r>
  <r>
    <s v="2109"/>
    <s v="華豐"/>
    <x v="26"/>
    <n v="13.85"/>
    <n v="13.85"/>
    <n v="13.85"/>
    <n v="14.05"/>
    <n v="14"/>
    <n v="-16"/>
    <n v="-3"/>
    <n v="-7"/>
    <n v="-7"/>
    <n v="-34"/>
    <n v="0"/>
    <n v="0"/>
    <n v="0"/>
    <n v="0"/>
    <n v="0"/>
    <n v="-2.2160000000000001E-3"/>
    <n v="-4.1549999999999996E-4"/>
    <n v="-9.6949999999999998E-4"/>
    <n v="-9.835E-4"/>
    <n v="-4.7600000000000003E-3"/>
    <n v="0"/>
    <n v="0"/>
    <n v="0"/>
    <n v="0"/>
    <n v="0"/>
  </r>
  <r>
    <s v="2114"/>
    <s v="鑫永銓"/>
    <x v="26"/>
    <n v="105"/>
    <n v="105.5"/>
    <n v="105"/>
    <n v="105"/>
    <n v="104.5"/>
    <n v="3"/>
    <n v="2"/>
    <n v="-1"/>
    <n v="7"/>
    <n v="-1"/>
    <n v="0"/>
    <n v="0"/>
    <n v="0"/>
    <n v="0"/>
    <n v="0"/>
    <n v="3.15E-3"/>
    <n v="2.1099999999999999E-3"/>
    <n v="-1.0499999999999999E-3"/>
    <n v="7.3499999999999998E-3"/>
    <n v="-1.0449999999999999E-3"/>
    <n v="0"/>
    <n v="0"/>
    <n v="0"/>
    <n v="0"/>
    <n v="0"/>
  </r>
  <r>
    <s v="2115"/>
    <s v="六暉-KY"/>
    <x v="7"/>
    <n v="31.1"/>
    <n v="30.85"/>
    <n v="30.5"/>
    <n v="29.95"/>
    <n v="30"/>
    <n v="1"/>
    <n v="1"/>
    <n v="14"/>
    <n v="-3"/>
    <n v="0"/>
    <n v="0"/>
    <n v="0"/>
    <n v="0"/>
    <n v="0"/>
    <n v="0"/>
    <n v="3.1100000000000002E-4"/>
    <n v="3.0850000000000002E-4"/>
    <n v="4.2700000000000004E-3"/>
    <n v="-8.9849999999999999E-4"/>
    <n v="0"/>
    <n v="0"/>
    <n v="0"/>
    <n v="0"/>
    <n v="0"/>
    <n v="0"/>
  </r>
  <r>
    <s v="2201"/>
    <s v="裕隆"/>
    <x v="27"/>
    <n v="78.8"/>
    <n v="79.099999999999994"/>
    <n v="78.599999999999994"/>
    <n v="79.2"/>
    <n v="77.099999999999994"/>
    <n v="1267"/>
    <n v="956.24"/>
    <n v="-149"/>
    <n v="849.76"/>
    <n v="-3680.0050000000001"/>
    <n v="0"/>
    <n v="0"/>
    <n v="0"/>
    <n v="0"/>
    <n v="0"/>
    <n v="0.99839599999999995"/>
    <n v="0.75638583999999998"/>
    <n v="-0.117114"/>
    <n v="0.67300991999999993"/>
    <n v="-2.8372838549999999"/>
    <n v="0"/>
    <n v="0"/>
    <n v="0"/>
    <n v="0"/>
    <n v="0"/>
  </r>
  <r>
    <s v="2204"/>
    <s v="中華"/>
    <x v="27"/>
    <n v="94.6"/>
    <n v="94.6"/>
    <n v="97.5"/>
    <n v="103"/>
    <n v="100.5"/>
    <n v="-33.99"/>
    <n v="192.88900000000001"/>
    <n v="-106"/>
    <n v="2042.5260000000001"/>
    <n v="-507"/>
    <n v="0"/>
    <n v="0"/>
    <n v="1193"/>
    <n v="279"/>
    <n v="643"/>
    <n v="-3.2154540000000002E-2"/>
    <n v="0.182472994"/>
    <n v="-0.10335"/>
    <n v="2.10380178"/>
    <n v="-0.50953499999999996"/>
    <n v="0"/>
    <n v="0"/>
    <n v="1.1631750000000001"/>
    <n v="0.28737000000000001"/>
    <n v="0.64621499999999998"/>
  </r>
  <r>
    <s v="2206"/>
    <s v="三陽工業"/>
    <x v="27"/>
    <n v="71.5"/>
    <n v="71.7"/>
    <n v="72.400000000000006"/>
    <n v="72.8"/>
    <n v="73"/>
    <n v="763"/>
    <n v="31.195"/>
    <n v="988"/>
    <n v="962.83600000000001"/>
    <n v="-68.3"/>
    <n v="-3.1829999999999998"/>
    <n v="-3.1819999999999999"/>
    <n v="0"/>
    <n v="0"/>
    <n v="0"/>
    <n v="0.54554499999999995"/>
    <n v="2.2366815000000002E-2"/>
    <n v="0.71531200000000017"/>
    <n v="0.70094460800000002"/>
    <n v="-4.9858999999999994E-2"/>
    <n v="-2.2758449999999999E-3"/>
    <n v="-2.2814940000000002E-3"/>
    <n v="0"/>
    <n v="0"/>
    <n v="0"/>
  </r>
  <r>
    <s v="2207"/>
    <s v="和泰車"/>
    <x v="27"/>
    <n v="646"/>
    <n v="643"/>
    <n v="646"/>
    <n v="645"/>
    <n v="636"/>
    <n v="28.097999999999999"/>
    <n v="-28.44"/>
    <n v="3"/>
    <n v="-7.1029999999999998"/>
    <n v="-24.7"/>
    <n v="18"/>
    <n v="1"/>
    <n v="-1"/>
    <n v="0"/>
    <n v="0"/>
    <n v="0.18151308000000002"/>
    <n v="-0.18286920000000001"/>
    <n v="1.9380000000000001E-2"/>
    <n v="-4.5814349999999997E-2"/>
    <n v="-0.15709199999999998"/>
    <n v="0.11627999999999999"/>
    <n v="6.43E-3"/>
    <n v="-6.4599999999999996E-3"/>
    <n v="0"/>
    <n v="0"/>
  </r>
  <r>
    <s v="2208"/>
    <s v="台船"/>
    <x v="11"/>
    <n v="20.9"/>
    <n v="20.95"/>
    <n v="20.6"/>
    <n v="20.45"/>
    <n v="20.2"/>
    <n v="637"/>
    <n v="-49.997999999999998"/>
    <n v="-314.90100000000001"/>
    <n v="-28.998000000000001"/>
    <n v="-77"/>
    <n v="0"/>
    <n v="0"/>
    <n v="0"/>
    <n v="0"/>
    <n v="0"/>
    <n v="0.133133"/>
    <n v="-1.0474580999999998E-2"/>
    <n v="-6.486960600000001E-2"/>
    <n v="-5.9300910000000002E-3"/>
    <n v="-1.5553999999999998E-2"/>
    <n v="0"/>
    <n v="0"/>
    <n v="0"/>
    <n v="0"/>
    <n v="0"/>
  </r>
  <r>
    <s v="2211"/>
    <s v="長榮鋼"/>
    <x v="14"/>
    <n v="74.3"/>
    <n v="73.599999999999994"/>
    <n v="72.2"/>
    <n v="73.099999999999994"/>
    <n v="72.8"/>
    <n v="-86"/>
    <n v="-12"/>
    <n v="-368.37900000000002"/>
    <n v="135.57400000000001"/>
    <n v="-15"/>
    <n v="124.83199999999999"/>
    <n v="-21.431000000000001"/>
    <n v="-4.2859999999999996"/>
    <n v="42.716000000000001"/>
    <n v="1.4750000000000001"/>
    <n v="-6.3897999999999996E-2"/>
    <n v="-8.8319999999999996E-3"/>
    <n v="-0.26596963800000001"/>
    <n v="9.9104594000000004E-2"/>
    <n v="-1.0919999999999999E-2"/>
    <n v="9.275017599999999E-2"/>
    <n v="-1.5773216E-2"/>
    <n v="-3.0944919999999995E-3"/>
    <n v="3.1225395999999996E-2"/>
    <n v="1.0738E-3"/>
  </r>
  <r>
    <s v="2221"/>
    <s v="大甲"/>
    <x v="14"/>
    <n v="34.450000000000003"/>
    <n v="34.6"/>
    <n v="34.799999999999997"/>
    <n v="34.950000000000003"/>
    <n v="34.450000000000003"/>
    <n v="0"/>
    <n v="0"/>
    <n v="1"/>
    <n v="-1"/>
    <n v="0"/>
    <n v="0"/>
    <n v="0"/>
    <n v="0"/>
    <n v="0"/>
    <n v="0"/>
    <n v="0"/>
    <n v="0"/>
    <n v="3.4799999999999995E-4"/>
    <n v="-3.4950000000000004E-4"/>
    <n v="0"/>
    <n v="0"/>
    <n v="0"/>
    <n v="0"/>
    <n v="0"/>
    <n v="0"/>
  </r>
  <r>
    <s v="2227"/>
    <s v="裕日車"/>
    <x v="27"/>
    <n v="184.5"/>
    <n v="184.5"/>
    <n v="185.5"/>
    <n v="185"/>
    <n v="183"/>
    <n v="7"/>
    <n v="2"/>
    <n v="3"/>
    <n v="0"/>
    <n v="-1"/>
    <n v="0"/>
    <n v="0"/>
    <n v="0"/>
    <n v="0"/>
    <n v="0"/>
    <n v="1.2914999999999999E-2"/>
    <n v="3.6900000000000001E-3"/>
    <n v="5.5649999999999996E-3"/>
    <n v="0"/>
    <n v="-1.83E-3"/>
    <n v="0"/>
    <n v="0"/>
    <n v="0"/>
    <n v="0"/>
    <n v="0"/>
  </r>
  <r>
    <s v="2228"/>
    <s v="劍麟"/>
    <x v="7"/>
    <n v="86.9"/>
    <n v="87.7"/>
    <n v="88.9"/>
    <n v="88.5"/>
    <n v="87.1"/>
    <n v="46"/>
    <n v="14"/>
    <n v="-12"/>
    <n v="-74"/>
    <n v="-39"/>
    <n v="0"/>
    <n v="0"/>
    <n v="0"/>
    <n v="0"/>
    <n v="0"/>
    <n v="3.9974000000000003E-2"/>
    <n v="1.2277999999999999E-2"/>
    <n v="-1.0668000000000002E-2"/>
    <n v="-6.5490000000000007E-2"/>
    <n v="-3.3968999999999999E-2"/>
    <n v="0"/>
    <n v="0"/>
    <n v="0"/>
    <n v="0"/>
    <n v="0"/>
  </r>
  <r>
    <s v="2230"/>
    <s v="泰茂"/>
    <x v="7"/>
    <n v="129.5"/>
    <n v="130.5"/>
    <n v="125"/>
    <n v="121.5"/>
    <n v="123"/>
    <n v="177"/>
    <n v="165"/>
    <n v="-174"/>
    <n v="55"/>
    <n v="-59"/>
    <n v="0"/>
    <n v="0"/>
    <n v="0"/>
    <n v="0"/>
    <n v="0"/>
    <n v="0.229215"/>
    <n v="0.21532499999999999"/>
    <n v="-0.2175"/>
    <n v="6.6824999999999996E-2"/>
    <n v="-7.2569999999999996E-2"/>
    <n v="0"/>
    <n v="0"/>
    <n v="0"/>
    <n v="0"/>
    <n v="0"/>
  </r>
  <r>
    <s v="2231"/>
    <s v="為升"/>
    <x v="7"/>
    <n v="136"/>
    <n v="135"/>
    <n v="134"/>
    <n v="134.5"/>
    <n v="133"/>
    <n v="118.803"/>
    <n v="-67.031000000000006"/>
    <n v="-148.547"/>
    <n v="-22"/>
    <n v="-82"/>
    <n v="0"/>
    <n v="0"/>
    <n v="0"/>
    <n v="0"/>
    <n v="0"/>
    <n v="0.16157207999999998"/>
    <n v="-9.0491850000000013E-2"/>
    <n v="-0.19905297999999999"/>
    <n v="-2.9590000000000002E-2"/>
    <n v="-0.10906"/>
    <n v="0"/>
    <n v="0"/>
    <n v="0"/>
    <n v="0"/>
    <n v="0"/>
  </r>
  <r>
    <s v="2233"/>
    <s v="宇隆"/>
    <x v="7"/>
    <n v="138"/>
    <n v="137.5"/>
    <n v="141"/>
    <n v="140"/>
    <n v="137"/>
    <n v="163"/>
    <n v="-156"/>
    <n v="496"/>
    <n v="-17"/>
    <n v="-54.598999999999997"/>
    <n v="0"/>
    <n v="50"/>
    <n v="0"/>
    <n v="0"/>
    <n v="-15"/>
    <n v="0.22494"/>
    <n v="-0.2145"/>
    <n v="0.69935999999999998"/>
    <n v="-2.3800000000000002E-2"/>
    <n v="-7.4800629999999993E-2"/>
    <n v="0"/>
    <n v="6.8750000000000006E-2"/>
    <n v="0"/>
    <n v="0"/>
    <n v="-2.0549999999999999E-2"/>
  </r>
  <r>
    <s v="2235"/>
    <s v="謚源"/>
    <x v="7"/>
    <n v="42.3"/>
    <n v="42.35"/>
    <n v="42.5"/>
    <n v="43.8"/>
    <n v="43.8"/>
    <n v="0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</r>
  <r>
    <s v="2236"/>
    <s v="百達-KY"/>
    <x v="7"/>
    <n v="71"/>
    <n v="71.7"/>
    <n v="70.5"/>
    <n v="71"/>
    <n v="71.8"/>
    <n v="31"/>
    <n v="67"/>
    <n v="-48"/>
    <n v="-55"/>
    <n v="-1"/>
    <n v="0"/>
    <n v="0"/>
    <n v="0"/>
    <n v="0"/>
    <n v="0"/>
    <n v="2.2009999999999998E-2"/>
    <n v="4.8039000000000005E-2"/>
    <n v="-3.3840000000000002E-2"/>
    <n v="-3.9050000000000001E-2"/>
    <n v="-7.18E-4"/>
    <n v="0"/>
    <n v="0"/>
    <n v="0"/>
    <n v="0"/>
    <n v="0"/>
  </r>
  <r>
    <s v="2239"/>
    <s v="英利-KY"/>
    <x v="7"/>
    <n v="56"/>
    <n v="57.8"/>
    <n v="57.1"/>
    <n v="57"/>
    <n v="57.3"/>
    <n v="10"/>
    <n v="-525"/>
    <n v="-19"/>
    <n v="-4"/>
    <n v="-21"/>
    <n v="0"/>
    <n v="0"/>
    <n v="0"/>
    <n v="0"/>
    <n v="0"/>
    <n v="5.5999999999999999E-3"/>
    <n v="-0.30345"/>
    <n v="-1.0849000000000001E-2"/>
    <n v="-2.2799999999999999E-3"/>
    <n v="-1.2033E-2"/>
    <n v="0"/>
    <n v="0"/>
    <n v="0"/>
    <n v="0"/>
    <n v="0"/>
  </r>
  <r>
    <s v="2241"/>
    <s v="艾姆勒"/>
    <x v="7"/>
    <n v="35.25"/>
    <n v="35.049999999999997"/>
    <n v="35.700000000000003"/>
    <n v="35.700000000000003"/>
    <n v="35.65"/>
    <n v="-1"/>
    <n v="-27"/>
    <n v="15"/>
    <n v="1"/>
    <n v="-13"/>
    <n v="0"/>
    <n v="0"/>
    <n v="0"/>
    <n v="0"/>
    <n v="0"/>
    <n v="-3.525E-4"/>
    <n v="-9.4634999999999997E-3"/>
    <n v="5.3550000000000004E-3"/>
    <n v="3.57E-4"/>
    <n v="-4.6344999999999997E-3"/>
    <n v="0"/>
    <n v="0"/>
    <n v="0"/>
    <n v="0"/>
    <n v="0"/>
  </r>
  <r>
    <s v="2243"/>
    <s v="宏旭-KY"/>
    <x v="7"/>
    <n v="16.350000000000001"/>
    <n v="16.55"/>
    <n v="16.55"/>
    <n v="16.649999999999999"/>
    <n v="16.25"/>
    <n v="7"/>
    <n v="3"/>
    <n v="9"/>
    <n v="1"/>
    <n v="-6"/>
    <n v="0"/>
    <n v="0"/>
    <n v="0"/>
    <n v="0"/>
    <n v="0"/>
    <n v="1.1445000000000001E-3"/>
    <n v="4.9650000000000009E-4"/>
    <n v="1.4895000000000002E-3"/>
    <n v="1.6649999999999998E-4"/>
    <n v="-9.7499999999999996E-4"/>
    <n v="0"/>
    <n v="0"/>
    <n v="0"/>
    <n v="0"/>
    <n v="0"/>
  </r>
  <r>
    <s v="2247"/>
    <s v="汎德永業"/>
    <x v="27"/>
    <n v="311"/>
    <n v="309.5"/>
    <n v="309"/>
    <n v="308"/>
    <n v="308.5"/>
    <n v="9"/>
    <n v="-3"/>
    <n v="-9"/>
    <n v="-1"/>
    <n v="-6"/>
    <n v="0"/>
    <n v="0"/>
    <n v="0"/>
    <n v="0"/>
    <n v="0"/>
    <n v="2.7990000000000001E-2"/>
    <n v="-9.2849999999999999E-3"/>
    <n v="-2.7810000000000001E-2"/>
    <n v="-3.0799999999999998E-3"/>
    <n v="-1.8509999999999999E-2"/>
    <n v="0"/>
    <n v="0"/>
    <n v="0"/>
    <n v="0"/>
    <n v="0"/>
  </r>
  <r>
    <s v="2301"/>
    <s v="光寶科"/>
    <x v="28"/>
    <n v="111"/>
    <n v="110.5"/>
    <n v="113.5"/>
    <n v="112"/>
    <n v="112.5"/>
    <n v="-978.29899999999998"/>
    <n v="-4180.7"/>
    <n v="-4464.0330000000004"/>
    <n v="-706.57600000000002"/>
    <n v="-2445.9740000000002"/>
    <n v="148"/>
    <n v="326"/>
    <n v="-85"/>
    <n v="375"/>
    <n v="211"/>
    <n v="-1.08591189"/>
    <n v="-4.6196735000000002"/>
    <n v="-5.0666774549999998"/>
    <n v="-0.79136512000000003"/>
    <n v="-2.75172075"/>
    <n v="0.16428000000000001"/>
    <n v="0.36022999999999999"/>
    <n v="-9.6475000000000005E-2"/>
    <n v="0.42"/>
    <n v="0.237375"/>
  </r>
  <r>
    <s v="2302"/>
    <s v="麗正"/>
    <x v="29"/>
    <n v="18.399999999999999"/>
    <n v="18.3"/>
    <n v="18.149999999999999"/>
    <n v="18.149999999999999"/>
    <n v="17.899999999999999"/>
    <n v="1"/>
    <n v="59"/>
    <n v="15"/>
    <n v="-24"/>
    <n v="-28"/>
    <n v="0"/>
    <n v="0"/>
    <n v="0"/>
    <n v="0"/>
    <n v="0"/>
    <n v="1.8399999999999997E-4"/>
    <n v="1.0797000000000001E-2"/>
    <n v="2.7225000000000001E-3"/>
    <n v="-4.3559999999999996E-3"/>
    <n v="-5.0119999999999991E-3"/>
    <n v="0"/>
    <n v="0"/>
    <n v="0"/>
    <n v="0"/>
    <n v="0"/>
  </r>
  <r>
    <s v="2303"/>
    <s v="聯電"/>
    <x v="30"/>
    <n v="49.4"/>
    <n v="49.4"/>
    <n v="48.5"/>
    <n v="48.6"/>
    <n v="48.55"/>
    <n v="7270.2870000000003"/>
    <n v="-1683.192"/>
    <n v="-6000.3710000000001"/>
    <n v="4407.2020000000002"/>
    <n v="-6918.0510000000004"/>
    <n v="3210.0929999999998"/>
    <n v="-220.37299999999999"/>
    <n v="-2318.3829999999998"/>
    <n v="-1295.855"/>
    <n v="-537.37300000000005"/>
    <n v="3.5915217780000002"/>
    <n v="-0.83149684800000001"/>
    <n v="-2.9101799349999999"/>
    <n v="2.1419001720000002"/>
    <n v="-3.3587137605000001"/>
    <n v="1.585785942"/>
    <n v="-0.108864262"/>
    <n v="-1.124415755"/>
    <n v="-0.62978553000000004"/>
    <n v="-0.26089459150000005"/>
  </r>
  <r>
    <s v="2305"/>
    <s v="全友"/>
    <x v="31"/>
    <n v="24.6"/>
    <n v="24.7"/>
    <n v="24.85"/>
    <n v="25.25"/>
    <n v="24.65"/>
    <n v="307"/>
    <n v="-26"/>
    <n v="244"/>
    <n v="-410"/>
    <n v="-181"/>
    <n v="0"/>
    <n v="0"/>
    <n v="0"/>
    <n v="0"/>
    <n v="0"/>
    <n v="7.5522000000000006E-2"/>
    <n v="-6.4219999999999989E-3"/>
    <n v="6.0634000000000007E-2"/>
    <n v="-0.10352500000000001"/>
    <n v="-4.4616499999999996E-2"/>
    <n v="0"/>
    <n v="0"/>
    <n v="0"/>
    <n v="0"/>
    <n v="0"/>
  </r>
  <r>
    <s v="2308"/>
    <s v="台達電"/>
    <x v="28"/>
    <n v="308"/>
    <n v="306"/>
    <n v="301"/>
    <n v="302"/>
    <n v="303.5"/>
    <n v="-863.12300000000005"/>
    <n v="-1357.5989999999999"/>
    <n v="-1542.9590000000001"/>
    <n v="-638.46699999999998"/>
    <n v="829.65"/>
    <n v="156.75299999999999"/>
    <n v="-384"/>
    <n v="-504"/>
    <n v="-119.831"/>
    <n v="-583"/>
    <n v="-2.6584188400000004"/>
    <n v="-4.1542529400000001"/>
    <n v="-4.6443065900000002"/>
    <n v="-1.9281703399999999"/>
    <n v="2.5179877500000001"/>
    <n v="0.48279924000000002"/>
    <n v="-1.1750400000000001"/>
    <n v="-1.5170399999999999"/>
    <n v="-0.36188962000000002"/>
    <n v="-1.7694049999999999"/>
  </r>
  <r>
    <s v="2312"/>
    <s v="金寶"/>
    <x v="28"/>
    <n v="14.65"/>
    <n v="14.4"/>
    <n v="14.5"/>
    <n v="14.3"/>
    <n v="14.4"/>
    <n v="1340"/>
    <n v="-352"/>
    <n v="689"/>
    <n v="-214.47200000000001"/>
    <n v="-150"/>
    <n v="0"/>
    <n v="0"/>
    <n v="0"/>
    <n v="0"/>
    <n v="0"/>
    <n v="0.19631000000000001"/>
    <n v="-5.0688000000000004E-2"/>
    <n v="9.9904999999999994E-2"/>
    <n v="-3.0669496000000004E-2"/>
    <n v="-2.1600000000000001E-2"/>
    <n v="0"/>
    <n v="0"/>
    <n v="0"/>
    <n v="0"/>
    <n v="0"/>
  </r>
  <r>
    <s v="2313"/>
    <s v="華通"/>
    <x v="32"/>
    <n v="53.9"/>
    <n v="54.4"/>
    <n v="54.9"/>
    <n v="54.8"/>
    <n v="57.2"/>
    <n v="-2353.8209999999999"/>
    <n v="1893"/>
    <n v="2164.5070000000001"/>
    <n v="-3699.7840000000001"/>
    <n v="14773.009"/>
    <n v="649.01800000000003"/>
    <n v="253"/>
    <n v="724"/>
    <n v="1161.346"/>
    <n v="3038"/>
    <n v="-1.268709519"/>
    <n v="1.029792"/>
    <n v="1.1883143429999998"/>
    <n v="-2.0274816319999998"/>
    <n v="8.4501611480000012"/>
    <n v="0.34982070200000004"/>
    <n v="0.13763199999999998"/>
    <n v="0.397476"/>
    <n v="0.63641760799999991"/>
    <n v="1.7377359999999999"/>
  </r>
  <r>
    <s v="2314"/>
    <s v="台揚"/>
    <x v="33"/>
    <n v="36.049999999999997"/>
    <n v="36.6"/>
    <n v="36.35"/>
    <n v="36.049999999999997"/>
    <n v="35.450000000000003"/>
    <n v="-82"/>
    <n v="92"/>
    <n v="-37"/>
    <n v="-132"/>
    <n v="-199"/>
    <n v="0"/>
    <n v="0"/>
    <n v="0"/>
    <n v="0"/>
    <n v="0"/>
    <n v="-2.9561E-2"/>
    <n v="3.3672000000000001E-2"/>
    <n v="-1.34495E-2"/>
    <n v="-4.7585999999999996E-2"/>
    <n v="-7.0545499999999997E-2"/>
    <n v="0"/>
    <n v="0"/>
    <n v="0"/>
    <n v="0"/>
    <n v="0"/>
  </r>
  <r>
    <s v="2316"/>
    <s v="楠梓電"/>
    <x v="32"/>
    <n v="35.700000000000003"/>
    <n v="35.65"/>
    <n v="35.950000000000003"/>
    <n v="36.049999999999997"/>
    <n v="36.549999999999997"/>
    <n v="532"/>
    <n v="-82"/>
    <n v="-164"/>
    <n v="139.98500000000001"/>
    <n v="483"/>
    <n v="0"/>
    <n v="0"/>
    <n v="0"/>
    <n v="0"/>
    <n v="0"/>
    <n v="0.18992400000000001"/>
    <n v="-2.9232999999999999E-2"/>
    <n v="-5.8958000000000003E-2"/>
    <n v="5.0464592500000002E-2"/>
    <n v="0.17653649999999999"/>
    <n v="0"/>
    <n v="0"/>
    <n v="0"/>
    <n v="0"/>
    <n v="0"/>
  </r>
  <r>
    <s v="2317"/>
    <s v="鴻海"/>
    <x v="28"/>
    <n v="96.4"/>
    <n v="96.1"/>
    <n v="97"/>
    <n v="97.9"/>
    <n v="97.2"/>
    <n v="2585.4749999999999"/>
    <n v="-10943.062"/>
    <n v="6135.4989999999998"/>
    <n v="4115.9440000000004"/>
    <n v="-4733.192"/>
    <n v="-1035.1020000000001"/>
    <n v="-934.55200000000002"/>
    <n v="-716.80399999999997"/>
    <n v="-790.63499999999999"/>
    <n v="-1219.673"/>
    <n v="2.4923979000000003"/>
    <n v="-10.516282582000001"/>
    <n v="5.9514340299999997"/>
    <n v="4.0295091760000004"/>
    <n v="-4.6006626239999999"/>
    <n v="-0.99783832800000016"/>
    <n v="-0.89810447199999999"/>
    <n v="-0.69529987999999998"/>
    <n v="-0.77403166500000009"/>
    <n v="-1.185522156"/>
  </r>
  <r>
    <s v="2321"/>
    <s v="東訊"/>
    <x v="33"/>
    <n v="16.3"/>
    <n v="16.100000000000001"/>
    <n v="16.149999999999999"/>
    <n v="16.2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5"/>
    <n v="11.6"/>
    <n v="11.55"/>
    <n v="11.5"/>
    <n v="11.4"/>
    <n v="1572"/>
    <n v="911"/>
    <n v="981"/>
    <n v="397.68"/>
    <n v="-1150"/>
    <n v="0"/>
    <n v="0"/>
    <n v="0"/>
    <n v="0"/>
    <n v="0"/>
    <n v="0.18156600000000003"/>
    <n v="0.10567600000000001"/>
    <n v="0.11330550000000002"/>
    <n v="4.5733199999999995E-2"/>
    <n v="-0.13109999999999999"/>
    <n v="0"/>
    <n v="0"/>
    <n v="0"/>
    <n v="0"/>
    <n v="0"/>
  </r>
  <r>
    <s v="2324"/>
    <s v="仁寶"/>
    <x v="34"/>
    <n v="29.8"/>
    <n v="29.4"/>
    <n v="29.95"/>
    <n v="29.6"/>
    <n v="29.75"/>
    <n v="4936.6949999999997"/>
    <n v="-3219.8180000000002"/>
    <n v="4844.3900000000003"/>
    <n v="-1532.348"/>
    <n v="-554.09"/>
    <n v="574.02200000000005"/>
    <n v="1398.2940000000001"/>
    <n v="-6.74"/>
    <n v="2012.172"/>
    <n v="885.91499999999996"/>
    <n v="1.4711351100000001"/>
    <n v="-0.94662649200000004"/>
    <n v="1.4508948050000001"/>
    <n v="-0.453575008"/>
    <n v="-0.16484177500000002"/>
    <n v="0.17105855600000003"/>
    <n v="0.41109843600000001"/>
    <n v="-2.01863E-3"/>
    <n v="0.59560291200000004"/>
    <n v="0.26355971249999999"/>
  </r>
  <r>
    <s v="2327"/>
    <s v="國巨"/>
    <x v="35"/>
    <n v="551"/>
    <n v="557"/>
    <n v="549"/>
    <n v="545"/>
    <n v="545"/>
    <n v="566.41"/>
    <n v="1099.412"/>
    <n v="49.42"/>
    <n v="-140.90700000000001"/>
    <n v="66.47"/>
    <n v="138"/>
    <n v="6"/>
    <n v="-1"/>
    <n v="-18.081"/>
    <n v="0"/>
    <n v="3.1209190999999996"/>
    <n v="6.1237248400000004"/>
    <n v="0.2713158"/>
    <n v="-0.76794315000000002"/>
    <n v="0.36226150000000001"/>
    <n v="0.76037999999999994"/>
    <n v="3.3419999999999998E-2"/>
    <n v="-5.4900000000000001E-3"/>
    <n v="-9.8541450000000003E-2"/>
    <n v="0"/>
  </r>
  <r>
    <s v="2328"/>
    <s v="廣宇"/>
    <x v="17"/>
    <n v="35"/>
    <n v="34.700000000000003"/>
    <n v="34.549999999999997"/>
    <n v="34.35"/>
    <n v="34"/>
    <n v="102"/>
    <n v="-140.952"/>
    <n v="147"/>
    <n v="-206.42699999999999"/>
    <n v="-281"/>
    <n v="0"/>
    <n v="0"/>
    <n v="0"/>
    <n v="0"/>
    <n v="0"/>
    <n v="3.5700000000000003E-2"/>
    <n v="-4.8910344000000001E-2"/>
    <n v="5.0788499999999993E-2"/>
    <n v="-7.0907674500000004E-2"/>
    <n v="-9.554E-2"/>
    <n v="0"/>
    <n v="0"/>
    <n v="0"/>
    <n v="0"/>
    <n v="0"/>
  </r>
  <r>
    <s v="2329"/>
    <s v="華泰"/>
    <x v="36"/>
    <n v="44.35"/>
    <n v="44.55"/>
    <n v="49"/>
    <n v="46.4"/>
    <n v="47.1"/>
    <n v="-2345.0830000000001"/>
    <n v="2931"/>
    <n v="2204.4499999999998"/>
    <n v="-3902.991"/>
    <n v="3244.78"/>
    <n v="0"/>
    <n v="0"/>
    <n v="0"/>
    <n v="0"/>
    <n v="0"/>
    <n v="-1.0400443105000001"/>
    <n v="1.3057604999999999"/>
    <n v="1.0801805"/>
    <n v="-1.8109878239999999"/>
    <n v="1.52829138"/>
    <n v="0"/>
    <n v="0"/>
    <n v="0"/>
    <n v="0"/>
    <n v="0"/>
  </r>
  <r>
    <s v="2330"/>
    <s v="台積電"/>
    <x v="30"/>
    <n v="550"/>
    <n v="555"/>
    <n v="556"/>
    <n v="557"/>
    <n v="557"/>
    <n v="12831.314"/>
    <n v="6470.6509999999998"/>
    <n v="3873.1570000000002"/>
    <n v="1931.904"/>
    <n v="1377.0909999999999"/>
    <n v="-104.432"/>
    <n v="284.505"/>
    <n v="8"/>
    <n v="142"/>
    <n v="10"/>
    <n v="70.572226999999998"/>
    <n v="35.912113049999995"/>
    <n v="21.534752919999999"/>
    <n v="10.76070528"/>
    <n v="7.6703968699999994"/>
    <n v="-0.574376"/>
    <n v="1.5790027499999999"/>
    <n v="4.4479999999999999E-2"/>
    <n v="0.79093999999999998"/>
    <n v="5.57E-2"/>
  </r>
  <r>
    <s v="2331"/>
    <s v="精英"/>
    <x v="37"/>
    <n v="26.6"/>
    <n v="26.4"/>
    <n v="26.6"/>
    <n v="26.8"/>
    <n v="27.15"/>
    <n v="-414.89"/>
    <n v="-432"/>
    <n v="-255"/>
    <n v="-12951"/>
    <n v="-412"/>
    <n v="0"/>
    <n v="0"/>
    <n v="0"/>
    <n v="0"/>
    <n v="0"/>
    <n v="-0.11036074"/>
    <n v="-0.114048"/>
    <n v="-6.7830000000000001E-2"/>
    <n v="-3.4708679999999998"/>
    <n v="-0.111858"/>
    <n v="0"/>
    <n v="0"/>
    <n v="0"/>
    <n v="0"/>
    <n v="0"/>
  </r>
  <r>
    <s v="2332"/>
    <s v="友訊"/>
    <x v="38"/>
    <n v="19"/>
    <n v="18.649999999999999"/>
    <n v="18.7"/>
    <n v="18.399999999999999"/>
    <n v="18.399999999999999"/>
    <n v="-1002"/>
    <n v="-1622"/>
    <n v="-308"/>
    <n v="-1039"/>
    <n v="-385"/>
    <n v="0"/>
    <n v="0"/>
    <n v="0"/>
    <n v="0"/>
    <n v="0"/>
    <n v="-0.19037999999999999"/>
    <n v="-0.30250299999999997"/>
    <n v="-5.7595999999999994E-2"/>
    <n v="-0.19117599999999998"/>
    <n v="-7.0839999999999986E-2"/>
    <n v="0"/>
    <n v="0"/>
    <n v="0"/>
    <n v="0"/>
    <n v="0"/>
  </r>
  <r>
    <s v="2337"/>
    <s v="旺宏"/>
    <x v="39"/>
    <n v="28.3"/>
    <n v="28.15"/>
    <n v="27.7"/>
    <n v="27.4"/>
    <n v="27.45"/>
    <n v="844.61400000000003"/>
    <n v="-1148.4760000000001"/>
    <n v="-2682.326"/>
    <n v="-2205.1219999999998"/>
    <n v="-336.2"/>
    <n v="32.68"/>
    <n v="-15.736000000000001"/>
    <n v="-6.1459999999999999"/>
    <n v="135.845"/>
    <n v="-2.0190000000000001"/>
    <n v="0.23902576200000003"/>
    <n v="-0.32329599400000003"/>
    <n v="-0.74300430200000001"/>
    <n v="-0.60420342799999993"/>
    <n v="-9.2286899999999991E-2"/>
    <n v="9.2484400000000001E-3"/>
    <n v="-4.4296839999999997E-3"/>
    <n v="-1.702442E-3"/>
    <n v="3.7221529999999996E-2"/>
    <n v="-5.542155E-4"/>
  </r>
  <r>
    <s v="2338"/>
    <s v="光罩"/>
    <x v="40"/>
    <n v="72.400000000000006"/>
    <n v="71.900000000000006"/>
    <n v="71.5"/>
    <n v="67"/>
    <n v="66.2"/>
    <n v="558"/>
    <n v="104"/>
    <n v="-118"/>
    <n v="-1588"/>
    <n v="-860"/>
    <n v="0"/>
    <n v="0"/>
    <n v="0"/>
    <n v="0"/>
    <n v="0"/>
    <n v="0.40399200000000002"/>
    <n v="7.4776000000000009E-2"/>
    <n v="-8.4370000000000001E-2"/>
    <n v="-1.06396"/>
    <n v="-0.56932000000000005"/>
    <n v="0"/>
    <n v="0"/>
    <n v="0"/>
    <n v="0"/>
    <n v="0"/>
  </r>
  <r>
    <s v="2340"/>
    <s v="台亞"/>
    <x v="29"/>
    <n v="47.15"/>
    <n v="46.9"/>
    <n v="46.95"/>
    <n v="45.8"/>
    <n v="44.6"/>
    <n v="387"/>
    <n v="3"/>
    <n v="536"/>
    <n v="-704.995"/>
    <n v="-812.99"/>
    <n v="0"/>
    <n v="0"/>
    <n v="0"/>
    <n v="0"/>
    <n v="0"/>
    <n v="0.18247049999999998"/>
    <n v="1.4069999999999998E-3"/>
    <n v="0.25165199999999999"/>
    <n v="-0.32288770999999999"/>
    <n v="-0.36259353999999999"/>
    <n v="0"/>
    <n v="0"/>
    <n v="0"/>
    <n v="0"/>
    <n v="0"/>
  </r>
  <r>
    <s v="2342"/>
    <s v="茂矽"/>
    <x v="41"/>
    <n v="34.6"/>
    <n v="34.549999999999997"/>
    <n v="34.549999999999997"/>
    <n v="34"/>
    <n v="33.65"/>
    <n v="111"/>
    <n v="1"/>
    <n v="-10"/>
    <n v="-18.012"/>
    <n v="-8"/>
    <n v="0"/>
    <n v="0"/>
    <n v="0"/>
    <n v="0"/>
    <n v="0"/>
    <n v="3.8406000000000003E-2"/>
    <n v="3.455E-4"/>
    <n v="-3.4550000000000002E-3"/>
    <n v="-6.1240800000000005E-3"/>
    <n v="-2.6919999999999999E-3"/>
    <n v="0"/>
    <n v="0"/>
    <n v="0"/>
    <n v="0"/>
    <n v="0"/>
  </r>
  <r>
    <s v="2344"/>
    <s v="華邦電"/>
    <x v="39"/>
    <n v="25.85"/>
    <n v="25.4"/>
    <n v="25.4"/>
    <n v="25.1"/>
    <n v="25"/>
    <n v="2942"/>
    <n v="-5955.7809999999999"/>
    <n v="-1479.579"/>
    <n v="-2080.3989999999999"/>
    <n v="-1473.046"/>
    <n v="-1345.1769999999999"/>
    <n v="-37"/>
    <n v="-192"/>
    <n v="-108"/>
    <n v="-737"/>
    <n v="0.76050699999999993"/>
    <n v="-1.512768374"/>
    <n v="-0.37581306599999997"/>
    <n v="-0.52218014899999998"/>
    <n v="-0.36826150000000002"/>
    <n v="-0.34772825449999994"/>
    <n v="-9.3980000000000001E-3"/>
    <n v="-4.8767999999999992E-2"/>
    <n v="-2.7108E-2"/>
    <n v="-0.18425"/>
  </r>
  <r>
    <s v="2345"/>
    <s v="智邦"/>
    <x v="38"/>
    <n v="535"/>
    <n v="550"/>
    <n v="554"/>
    <n v="554"/>
    <n v="545"/>
    <n v="-401.76400000000001"/>
    <n v="-226.06"/>
    <n v="115.148"/>
    <n v="-494.834"/>
    <n v="-710.04200000000003"/>
    <n v="71.210999999999999"/>
    <n v="29.210999999999999"/>
    <n v="136"/>
    <n v="230"/>
    <n v="-16"/>
    <n v="-2.1494374000000001"/>
    <n v="-1.24333"/>
    <n v="0.63791991999999997"/>
    <n v="-2.7413803600000004"/>
    <n v="-3.8697289000000001"/>
    <n v="0.38097885000000004"/>
    <n v="0.16066049999999998"/>
    <n v="0.75344"/>
    <n v="1.2742"/>
    <n v="-8.72E-2"/>
  </r>
  <r>
    <s v="2347"/>
    <s v="聯強"/>
    <x v="42"/>
    <n v="69.2"/>
    <n v="69.599999999999994"/>
    <n v="68.8"/>
    <n v="68.599999999999994"/>
    <n v="68.900000000000006"/>
    <n v="835.00699999999995"/>
    <n v="989"/>
    <n v="-97.403000000000006"/>
    <n v="1099.021"/>
    <n v="622"/>
    <n v="-8.7010000000000005"/>
    <n v="273.87099999999998"/>
    <n v="-64.450999999999993"/>
    <n v="461.97199999999998"/>
    <n v="364.01900000000001"/>
    <n v="0.577824844"/>
    <n v="0.68834399999999996"/>
    <n v="-6.7013264000000003E-2"/>
    <n v="0.753928406"/>
    <n v="0.42855800000000005"/>
    <n v="-6.0210920000000013E-3"/>
    <n v="0.19061421599999998"/>
    <n v="-4.4342287999999987E-2"/>
    <n v="0.316912792"/>
    <n v="0.25080909099999998"/>
  </r>
  <r>
    <s v="2348"/>
    <s v="海悅"/>
    <x v="2"/>
    <n v="83.1"/>
    <n v="85"/>
    <n v="85.5"/>
    <n v="84.9"/>
    <n v="84.7"/>
    <n v="19"/>
    <n v="20"/>
    <n v="-19"/>
    <n v="5.9820000000000002"/>
    <n v="3"/>
    <n v="0"/>
    <n v="0"/>
    <n v="0"/>
    <n v="0"/>
    <n v="0"/>
    <n v="1.5788999999999997E-2"/>
    <n v="1.7000000000000001E-2"/>
    <n v="-1.6244999999999999E-2"/>
    <n v="5.0787180000000003E-3"/>
    <n v="2.5410000000000003E-3"/>
    <n v="0"/>
    <n v="0"/>
    <n v="0"/>
    <n v="0"/>
    <n v="0"/>
  </r>
  <r>
    <s v="2349"/>
    <s v="錸德"/>
    <x v="23"/>
    <n v="8.18"/>
    <n v="8.19"/>
    <n v="8.15"/>
    <n v="8.0500000000000007"/>
    <n v="8.09"/>
    <n v="99"/>
    <n v="-32"/>
    <n v="-11"/>
    <n v="-50"/>
    <n v="141"/>
    <n v="0"/>
    <n v="0"/>
    <n v="0"/>
    <n v="0"/>
    <n v="0"/>
    <n v="8.0981999999999998E-3"/>
    <n v="-2.6208E-3"/>
    <n v="-8.9650000000000005E-4"/>
    <n v="-4.0250000000000008E-3"/>
    <n v="1.1406900000000001E-2"/>
    <n v="0"/>
    <n v="0"/>
    <n v="0"/>
    <n v="0"/>
    <n v="0"/>
  </r>
  <r>
    <s v="2351"/>
    <s v="順德"/>
    <x v="40"/>
    <n v="108"/>
    <n v="108"/>
    <n v="107"/>
    <n v="102.5"/>
    <n v="103.5"/>
    <n v="-41"/>
    <n v="13"/>
    <n v="75"/>
    <n v="387"/>
    <n v="207"/>
    <n v="0"/>
    <n v="0"/>
    <n v="0"/>
    <n v="0"/>
    <n v="0"/>
    <n v="-4.428E-2"/>
    <n v="1.404E-2"/>
    <n v="8.0250000000000002E-2"/>
    <n v="0.396675"/>
    <n v="0.21424499999999999"/>
    <n v="0"/>
    <n v="0"/>
    <n v="0"/>
    <n v="0"/>
    <n v="0"/>
  </r>
  <r>
    <s v="2352"/>
    <s v="佳世達"/>
    <x v="28"/>
    <n v="44.65"/>
    <n v="45.3"/>
    <n v="45.8"/>
    <n v="46.55"/>
    <n v="45.05"/>
    <n v="2418"/>
    <n v="3647"/>
    <n v="1996"/>
    <n v="2100.8040000000001"/>
    <n v="-4065.63"/>
    <n v="303.08800000000002"/>
    <n v="184.21299999999999"/>
    <n v="513.24300000000005"/>
    <n v="387.59699999999998"/>
    <n v="314.709"/>
    <n v="1.079637"/>
    <n v="1.6520909999999998"/>
    <n v="0.91416799999999987"/>
    <n v="0.97792426200000004"/>
    <n v="-1.8315663149999999"/>
    <n v="0.135328792"/>
    <n v="8.3448488999999987E-2"/>
    <n v="0.23506529400000001"/>
    <n v="0.18042640349999997"/>
    <n v="0.14177640449999998"/>
  </r>
  <r>
    <s v="2353"/>
    <s v="宏碁"/>
    <x v="34"/>
    <n v="34.75"/>
    <n v="34.549999999999997"/>
    <n v="35.200000000000003"/>
    <n v="35"/>
    <n v="34.15"/>
    <n v="880.95"/>
    <n v="-1151"/>
    <n v="-1234.1759999999999"/>
    <n v="862.822"/>
    <n v="-5569.9859999999999"/>
    <n v="-72.241"/>
    <n v="504.78199999999998"/>
    <n v="-6.0430000000000001"/>
    <n v="738.81"/>
    <n v="658.27499999999998"/>
    <n v="0.30613012500000003"/>
    <n v="-0.39767049999999998"/>
    <n v="-0.43442995199999995"/>
    <n v="0.30198770000000003"/>
    <n v="-1.9021502189999999"/>
    <n v="-2.5103747499999999E-2"/>
    <n v="0.17440218099999999"/>
    <n v="-2.127136E-3"/>
    <n v="0.25858349999999997"/>
    <n v="0.22480091249999998"/>
  </r>
  <r>
    <s v="2354"/>
    <s v="鴻準"/>
    <x v="43"/>
    <n v="52.5"/>
    <n v="52.2"/>
    <n v="52.2"/>
    <n v="52.3"/>
    <n v="52.2"/>
    <n v="329.50700000000001"/>
    <n v="-905"/>
    <n v="-256.50099999999998"/>
    <n v="-671.42200000000003"/>
    <n v="-408.69299999999998"/>
    <n v="0"/>
    <n v="-214"/>
    <n v="0"/>
    <n v="0"/>
    <n v="0"/>
    <n v="0.172991175"/>
    <n v="-0.47241"/>
    <n v="-0.13389352199999999"/>
    <n v="-0.35115370600000001"/>
    <n v="-0.21333774599999999"/>
    <n v="0"/>
    <n v="-0.11170800000000002"/>
    <n v="0"/>
    <n v="0"/>
    <n v="0"/>
  </r>
  <r>
    <s v="2355"/>
    <s v="敬鵬"/>
    <x v="32"/>
    <n v="36.35"/>
    <n v="37.15"/>
    <n v="36.6"/>
    <n v="36.049999999999997"/>
    <n v="36.450000000000003"/>
    <n v="797"/>
    <n v="-1075"/>
    <n v="-1164.0260000000001"/>
    <n v="30"/>
    <n v="796"/>
    <n v="0"/>
    <n v="0"/>
    <n v="0"/>
    <n v="0"/>
    <n v="0"/>
    <n v="0.28970950000000001"/>
    <n v="-0.39936250000000001"/>
    <n v="-0.426033516"/>
    <n v="1.0815E-2"/>
    <n v="0.29014200000000001"/>
    <n v="0"/>
    <n v="0"/>
    <n v="0"/>
    <n v="0"/>
    <n v="0"/>
  </r>
  <r>
    <s v="2356"/>
    <s v="英業達"/>
    <x v="34"/>
    <n v="42.2"/>
    <n v="42"/>
    <n v="43.2"/>
    <n v="42.65"/>
    <n v="42.5"/>
    <n v="894.42700000000002"/>
    <n v="2865"/>
    <n v="-1475.1"/>
    <n v="-2378.9389999999999"/>
    <n v="-624.25900000000001"/>
    <n v="-181"/>
    <n v="521"/>
    <n v="3"/>
    <n v="618"/>
    <n v="604"/>
    <n v="0.37744819400000001"/>
    <n v="1.2033"/>
    <n v="-0.63724320000000001"/>
    <n v="-1.0146174834999999"/>
    <n v="-0.26531007499999998"/>
    <n v="-7.6382000000000005E-2"/>
    <n v="0.21881999999999999"/>
    <n v="1.2960000000000003E-3"/>
    <n v="0.26357700000000001"/>
    <n v="0.25669999999999998"/>
  </r>
  <r>
    <s v="2357"/>
    <s v="華碩"/>
    <x v="34"/>
    <n v="360.5"/>
    <n v="353.5"/>
    <n v="357.5"/>
    <n v="357"/>
    <n v="355.5"/>
    <n v="459.54399999999998"/>
    <n v="-741.98"/>
    <n v="48.661000000000001"/>
    <n v="-228.46600000000001"/>
    <n v="-303.51499999999999"/>
    <n v="6.069"/>
    <n v="117.026"/>
    <n v="6.2050000000000001"/>
    <n v="122.42400000000001"/>
    <n v="134.428"/>
    <n v="1.6566561199999998"/>
    <n v="-2.6228992999999998"/>
    <n v="0.17396307499999999"/>
    <n v="-0.8156236200000001"/>
    <n v="-1.0789958249999998"/>
    <n v="2.1878744999999998E-2"/>
    <n v="0.41368690999999996"/>
    <n v="2.2182874999999998E-2"/>
    <n v="0.43705368"/>
    <n v="0.47789154"/>
  </r>
  <r>
    <s v="2358"/>
    <s v="廷鑫"/>
    <x v="44"/>
    <n v="11.4"/>
    <n v="11.2"/>
    <n v="11.05"/>
    <n v="11.05"/>
    <n v="11"/>
    <n v="-145"/>
    <n v="-341"/>
    <n v="161"/>
    <n v="170"/>
    <n v="192"/>
    <n v="0"/>
    <n v="0"/>
    <n v="0"/>
    <n v="0"/>
    <n v="0"/>
    <n v="-1.653E-2"/>
    <n v="-3.8191999999999997E-2"/>
    <n v="1.7790500000000001E-2"/>
    <n v="1.8785000000000003E-2"/>
    <n v="2.112E-2"/>
    <n v="0"/>
    <n v="0"/>
    <n v="0"/>
    <n v="0"/>
    <n v="0"/>
  </r>
  <r>
    <s v="2359"/>
    <s v="所羅門"/>
    <x v="45"/>
    <n v="35.950000000000003"/>
    <n v="36.299999999999997"/>
    <n v="35.950000000000003"/>
    <n v="35.75"/>
    <n v="35.15"/>
    <n v="-161"/>
    <n v="-1571"/>
    <n v="195"/>
    <n v="-21"/>
    <n v="56.01"/>
    <n v="0"/>
    <n v="0"/>
    <n v="0"/>
    <n v="0"/>
    <n v="0"/>
    <n v="-5.7879500000000007E-2"/>
    <n v="-0.57027299999999992"/>
    <n v="7.0102500000000012E-2"/>
    <n v="-7.5075000000000003E-3"/>
    <n v="1.9687514999999999E-2"/>
    <n v="0"/>
    <n v="0"/>
    <n v="0"/>
    <n v="0"/>
    <n v="0"/>
  </r>
  <r>
    <s v="2360"/>
    <s v="致茂"/>
    <x v="46"/>
    <n v="219.5"/>
    <n v="217.5"/>
    <n v="218.5"/>
    <n v="212.5"/>
    <n v="208.5"/>
    <n v="98.406000000000006"/>
    <n v="-305.54500000000002"/>
    <n v="-124.3"/>
    <n v="-252.489"/>
    <n v="899.56700000000001"/>
    <n v="6.8019999999999996"/>
    <n v="12"/>
    <n v="-1"/>
    <n v="-68"/>
    <n v="-831"/>
    <n v="0.21600117000000002"/>
    <n v="-0.66456037500000009"/>
    <n v="-0.27159549999999999"/>
    <n v="-0.53653912500000001"/>
    <n v="1.8755971950000001"/>
    <n v="1.493039E-2"/>
    <n v="2.6100000000000002E-2"/>
    <n v="-2.1849999999999999E-3"/>
    <n v="-0.14449999999999999"/>
    <n v="-1.7326349999999999"/>
  </r>
  <r>
    <s v="2362"/>
    <s v="藍天"/>
    <x v="34"/>
    <n v="32.549999999999997"/>
    <n v="32.200000000000003"/>
    <n v="32.6"/>
    <n v="32.549999999999997"/>
    <n v="32.200000000000003"/>
    <n v="179.85900000000001"/>
    <n v="-46"/>
    <n v="-26"/>
    <n v="7.8630000000000004"/>
    <n v="-63.069000000000003"/>
    <n v="0"/>
    <n v="0"/>
    <n v="0"/>
    <n v="0"/>
    <n v="0"/>
    <n v="5.8544104499999992E-2"/>
    <n v="-1.4812000000000001E-2"/>
    <n v="-8.4760000000000009E-3"/>
    <n v="2.5594064999999999E-3"/>
    <n v="-2.0308218000000003E-2"/>
    <n v="0"/>
    <n v="0"/>
    <n v="0"/>
    <n v="0"/>
    <n v="0"/>
  </r>
  <r>
    <s v="2363"/>
    <s v="矽統"/>
    <x v="47"/>
    <n v="53.7"/>
    <n v="52.8"/>
    <n v="49"/>
    <n v="44.15"/>
    <n v="45.1"/>
    <n v="-7787.4"/>
    <n v="-2440.5"/>
    <n v="-6191.6"/>
    <n v="10105.966"/>
    <n v="-6244.415"/>
    <n v="0"/>
    <n v="0"/>
    <n v="0"/>
    <n v="0"/>
    <n v="0"/>
    <n v="-4.1818337999999997"/>
    <n v="-1.288584"/>
    <n v="-3.033884"/>
    <n v="4.4617839890000006"/>
    <n v="-2.816231165"/>
    <n v="0"/>
    <n v="0"/>
    <n v="0"/>
    <n v="0"/>
    <n v="0"/>
  </r>
  <r>
    <s v="2364"/>
    <s v="倫飛"/>
    <x v="34"/>
    <n v="120"/>
    <n v="121.5"/>
    <n v="122"/>
    <n v="119.5"/>
    <n v="122"/>
    <n v="-191"/>
    <n v="-155"/>
    <n v="26.992999999999999"/>
    <n v="-91.25"/>
    <n v="293"/>
    <n v="0"/>
    <n v="0"/>
    <n v="0"/>
    <n v="0"/>
    <n v="0"/>
    <n v="-0.22919999999999999"/>
    <n v="-0.18832499999999999"/>
    <n v="3.2931459999999996E-2"/>
    <n v="-0.10904374999999999"/>
    <n v="0.35746"/>
    <n v="0"/>
    <n v="0"/>
    <n v="0"/>
    <n v="0"/>
    <n v="0"/>
  </r>
  <r>
    <s v="2365"/>
    <s v="昆盈"/>
    <x v="31"/>
    <n v="11.85"/>
    <n v="11.6"/>
    <n v="11.6"/>
    <n v="11.5"/>
    <n v="11.45"/>
    <n v="84"/>
    <n v="-22"/>
    <n v="169"/>
    <n v="-191"/>
    <n v="-44"/>
    <n v="0"/>
    <n v="0"/>
    <n v="0"/>
    <n v="0"/>
    <n v="0"/>
    <n v="9.9539999999999993E-3"/>
    <n v="-2.552E-3"/>
    <n v="1.9604E-2"/>
    <n v="-2.1964999999999998E-2"/>
    <n v="-5.0379999999999999E-3"/>
    <n v="0"/>
    <n v="0"/>
    <n v="0"/>
    <n v="0"/>
    <n v="0"/>
  </r>
  <r>
    <s v="2367"/>
    <s v="燿華"/>
    <x v="32"/>
    <n v="19.25"/>
    <n v="19.05"/>
    <n v="18.600000000000001"/>
    <n v="18.399999999999999"/>
    <n v="18.45"/>
    <n v="1256.5809999999999"/>
    <n v="-207"/>
    <n v="-1348"/>
    <n v="64"/>
    <n v="106"/>
    <n v="0"/>
    <n v="0"/>
    <n v="0"/>
    <n v="0"/>
    <n v="0"/>
    <n v="0.24189184249999998"/>
    <n v="-3.9433500000000003E-2"/>
    <n v="-0.25072800000000001"/>
    <n v="1.1775999999999998E-2"/>
    <n v="1.9556999999999998E-2"/>
    <n v="0"/>
    <n v="0"/>
    <n v="0"/>
    <n v="0"/>
    <n v="0"/>
  </r>
  <r>
    <s v="2368"/>
    <s v="金像電"/>
    <x v="32"/>
    <n v="197.5"/>
    <n v="200"/>
    <n v="209"/>
    <n v="215"/>
    <n v="220.5"/>
    <n v="-2209.1999999999998"/>
    <n v="-1877.1"/>
    <n v="247.94200000000001"/>
    <n v="1201.2719999999999"/>
    <n v="7522.94"/>
    <n v="1183"/>
    <n v="232"/>
    <n v="743"/>
    <n v="220"/>
    <n v="257"/>
    <n v="-4.3631699999999993"/>
    <n v="-3.7542"/>
    <n v="0.51819878000000008"/>
    <n v="2.5827347999999999"/>
    <n v="16.588082700000001"/>
    <n v="2.3364250000000002"/>
    <n v="0.46400000000000002"/>
    <n v="1.55287"/>
    <n v="0.47299999999999998"/>
    <n v="0.56668499999999999"/>
  </r>
  <r>
    <s v="2369"/>
    <s v="菱生"/>
    <x v="36"/>
    <n v="21.15"/>
    <n v="20.75"/>
    <n v="20.399999999999999"/>
    <n v="20.05"/>
    <n v="20.100000000000001"/>
    <n v="-833"/>
    <n v="1628"/>
    <n v="-2249"/>
    <n v="911"/>
    <n v="-834"/>
    <n v="0"/>
    <n v="0"/>
    <n v="0"/>
    <n v="0"/>
    <n v="0"/>
    <n v="-0.17617949999999996"/>
    <n v="0.33781"/>
    <n v="-0.45879599999999998"/>
    <n v="0.1826555"/>
    <n v="-0.16763400000000001"/>
    <n v="0"/>
    <n v="0"/>
    <n v="0"/>
    <n v="0"/>
    <n v="0"/>
  </r>
  <r>
    <s v="2371"/>
    <s v="大同"/>
    <x v="13"/>
    <n v="36.950000000000003"/>
    <n v="36.6"/>
    <n v="36.799999999999997"/>
    <n v="36.6"/>
    <n v="35.950000000000003"/>
    <n v="1613"/>
    <n v="-2610"/>
    <n v="-166"/>
    <n v="-929.274"/>
    <n v="-1294"/>
    <n v="1"/>
    <n v="1"/>
    <n v="2"/>
    <n v="-1"/>
    <n v="-1"/>
    <n v="0.59600350000000002"/>
    <n v="-0.95526"/>
    <n v="-6.108799999999999E-2"/>
    <n v="-0.34011428400000004"/>
    <n v="-0.46519300000000002"/>
    <n v="3.6950000000000004E-4"/>
    <n v="3.6600000000000001E-4"/>
    <n v="7.3599999999999989E-4"/>
    <n v="-3.6600000000000001E-4"/>
    <n v="-3.5950000000000001E-4"/>
  </r>
  <r>
    <s v="2373"/>
    <s v="震旦行"/>
    <x v="42"/>
    <n v="73.2"/>
    <n v="73.400000000000006"/>
    <n v="73.900000000000006"/>
    <n v="74"/>
    <n v="73.5"/>
    <n v="12"/>
    <n v="2"/>
    <n v="-1"/>
    <n v="-1"/>
    <n v="0"/>
    <n v="0"/>
    <n v="0"/>
    <n v="0"/>
    <n v="0"/>
    <n v="0"/>
    <n v="8.7840000000000001E-3"/>
    <n v="1.4680000000000001E-3"/>
    <n v="-7.3900000000000007E-4"/>
    <n v="-7.3999999999999999E-4"/>
    <n v="0"/>
    <n v="0"/>
    <n v="0"/>
    <n v="0"/>
    <n v="0"/>
    <n v="0"/>
  </r>
  <r>
    <s v="2374"/>
    <s v="佳能"/>
    <x v="48"/>
    <n v="23.35"/>
    <n v="23.7"/>
    <n v="23.75"/>
    <n v="23.65"/>
    <n v="23.55"/>
    <n v="-36.950000000000003"/>
    <n v="144"/>
    <n v="-149"/>
    <n v="-441"/>
    <n v="45"/>
    <n v="0"/>
    <n v="0"/>
    <n v="0"/>
    <n v="0"/>
    <n v="0"/>
    <n v="-8.6278250000000022E-3"/>
    <n v="3.4127999999999999E-2"/>
    <n v="-3.5387500000000002E-2"/>
    <n v="-0.1042965"/>
    <n v="1.0597499999999999E-2"/>
    <n v="0"/>
    <n v="0"/>
    <n v="0"/>
    <n v="0"/>
    <n v="0"/>
  </r>
  <r>
    <s v="2375"/>
    <s v="凱美"/>
    <x v="35"/>
    <n v="65.8"/>
    <n v="66.5"/>
    <n v="65.599999999999994"/>
    <n v="65"/>
    <n v="64.5"/>
    <n v="172"/>
    <n v="269"/>
    <n v="45"/>
    <n v="38"/>
    <n v="-2"/>
    <n v="0"/>
    <n v="0"/>
    <n v="0"/>
    <n v="0"/>
    <n v="0"/>
    <n v="0.113176"/>
    <n v="0.17888499999999999"/>
    <n v="2.9519999999999994E-2"/>
    <n v="2.47E-2"/>
    <n v="-1.2899999999999999E-3"/>
    <n v="0"/>
    <n v="0"/>
    <n v="0"/>
    <n v="0"/>
    <n v="0"/>
  </r>
  <r>
    <s v="2376"/>
    <s v="技嘉"/>
    <x v="37"/>
    <n v="220"/>
    <n v="220.5"/>
    <n v="224.5"/>
    <n v="231"/>
    <n v="230.5"/>
    <n v="-2450.13"/>
    <n v="623.61900000000003"/>
    <n v="-1728.654"/>
    <n v="-405.58"/>
    <n v="-478.84300000000002"/>
    <n v="-2104"/>
    <n v="-861"/>
    <n v="-1058"/>
    <n v="-7"/>
    <n v="-489"/>
    <n v="-5.3902859999999997"/>
    <n v="1.3750798950000001"/>
    <n v="-3.8808282299999997"/>
    <n v="-0.93688979999999999"/>
    <n v="-1.103733115"/>
    <n v="-4.6288"/>
    <n v="-1.8985050000000001"/>
    <n v="-2.37521"/>
    <n v="-1.617E-2"/>
    <n v="-1.1271450000000001"/>
  </r>
  <r>
    <s v="2377"/>
    <s v="微星"/>
    <x v="37"/>
    <n v="172.5"/>
    <n v="171"/>
    <n v="173"/>
    <n v="172"/>
    <n v="174.5"/>
    <n v="672.70699999999999"/>
    <n v="-208.2"/>
    <n v="668.548"/>
    <n v="4.55"/>
    <n v="1028.982"/>
    <n v="-48.935000000000002"/>
    <n v="99.304000000000002"/>
    <n v="-33.738999999999997"/>
    <n v="102.17400000000001"/>
    <n v="111.843"/>
    <n v="1.1604195750000001"/>
    <n v="-0.35602199999999995"/>
    <n v="1.1565880399999999"/>
    <n v="7.8259999999999996E-3"/>
    <n v="1.7955735900000001"/>
    <n v="-8.4412874999999998E-2"/>
    <n v="0.16980984000000002"/>
    <n v="-5.8368469999999999E-2"/>
    <n v="0.17573928"/>
    <n v="0.19516603500000002"/>
  </r>
  <r>
    <s v="2379"/>
    <s v="瑞昱"/>
    <x v="47"/>
    <n v="410.5"/>
    <n v="406"/>
    <n v="415"/>
    <n v="412.5"/>
    <n v="407.5"/>
    <n v="361.94900000000001"/>
    <n v="144.482"/>
    <n v="1662.085"/>
    <n v="-275.07799999999997"/>
    <n v="-295.548"/>
    <n v="-37.515000000000001"/>
    <n v="-45.576000000000001"/>
    <n v="-144.715"/>
    <n v="-74.715999999999994"/>
    <n v="31.093"/>
    <n v="1.4858006450000001"/>
    <n v="0.58659692000000008"/>
    <n v="6.8976527500000007"/>
    <n v="-1.1346967499999998"/>
    <n v="-1.2043580999999999"/>
    <n v="-0.15399907499999999"/>
    <n v="-0.18503855999999999"/>
    <n v="-0.60056725"/>
    <n v="-0.30820349999999996"/>
    <n v="0.126703975"/>
  </r>
  <r>
    <s v="2380"/>
    <s v="虹光"/>
    <x v="31"/>
    <n v="9.5"/>
    <n v="9.6"/>
    <n v="9.4600000000000009"/>
    <n v="9.3699999999999992"/>
    <n v="9.3699999999999992"/>
    <n v="170"/>
    <n v="0"/>
    <n v="-2"/>
    <n v="-26"/>
    <n v="-11"/>
    <n v="0"/>
    <n v="0"/>
    <n v="0"/>
    <n v="0"/>
    <n v="0"/>
    <n v="1.6150000000000001E-2"/>
    <n v="0"/>
    <n v="-1.8920000000000002E-4"/>
    <n v="-2.4361999999999999E-3"/>
    <n v="-1.0306999999999998E-3"/>
    <n v="0"/>
    <n v="0"/>
    <n v="0"/>
    <n v="0"/>
    <n v="0"/>
  </r>
  <r>
    <s v="2382"/>
    <s v="廣達"/>
    <x v="34"/>
    <n v="205.5"/>
    <n v="204"/>
    <n v="215"/>
    <n v="219"/>
    <n v="213.5"/>
    <n v="2132.2539999999999"/>
    <n v="1428.9449999999999"/>
    <n v="8513.9969999999994"/>
    <n v="1940.34"/>
    <n v="-4375.4340000000002"/>
    <n v="-2239.085"/>
    <n v="-1984.0840000000001"/>
    <n v="-527"/>
    <n v="-193"/>
    <n v="-481"/>
    <n v="4.3817819699999996"/>
    <n v="2.9150477999999995"/>
    <n v="18.305093549999999"/>
    <n v="4.2493445999999997"/>
    <n v="-9.3415515899999999"/>
    <n v="-4.6013196750000001"/>
    <n v="-4.0475313599999998"/>
    <n v="-1.1330499999999999"/>
    <n v="-0.42266999999999999"/>
    <n v="-1.0269349999999999"/>
  </r>
  <r>
    <s v="2383"/>
    <s v="台光電"/>
    <x v="19"/>
    <n v="400.5"/>
    <n v="399.5"/>
    <n v="404"/>
    <n v="413.5"/>
    <n v="417"/>
    <n v="-90.454999999999998"/>
    <n v="-686.98900000000003"/>
    <n v="-24.231000000000002"/>
    <n v="721.87199999999996"/>
    <n v="762.73699999999997"/>
    <n v="100"/>
    <n v="185"/>
    <n v="19"/>
    <n v="-13"/>
    <n v="-11"/>
    <n v="-0.36227227500000003"/>
    <n v="-2.7445210549999999"/>
    <n v="-9.7893240000000006E-2"/>
    <n v="2.98494072"/>
    <n v="3.1806132899999997"/>
    <n v="0.40050000000000002"/>
    <n v="0.73907500000000004"/>
    <n v="7.6759999999999995E-2"/>
    <n v="-5.3754999999999997E-2"/>
    <n v="-4.5870000000000001E-2"/>
  </r>
  <r>
    <s v="2385"/>
    <s v="群光"/>
    <x v="45"/>
    <n v="136"/>
    <n v="140.5"/>
    <n v="142"/>
    <n v="146"/>
    <n v="146"/>
    <n v="2735"/>
    <n v="1786.5889999999999"/>
    <n v="-98.081000000000003"/>
    <n v="164.80600000000001"/>
    <n v="720"/>
    <n v="-642.05200000000002"/>
    <n v="745.70399999999995"/>
    <n v="596.54100000000005"/>
    <n v="653.77"/>
    <n v="372.27"/>
    <n v="3.7195999999999998"/>
    <n v="2.5101575449999998"/>
    <n v="-0.13927502"/>
    <n v="0.24061676000000004"/>
    <n v="1.0511999999999999"/>
    <n v="-0.87319071999999998"/>
    <n v="1.04771412"/>
    <n v="0.84708822000000017"/>
    <n v="0.95450420000000002"/>
    <n v="0.54351419999999995"/>
  </r>
  <r>
    <s v="2387"/>
    <s v="精元"/>
    <x v="8"/>
    <n v="50.2"/>
    <n v="49.8"/>
    <n v="50.2"/>
    <n v="50"/>
    <n v="53.7"/>
    <n v="617"/>
    <n v="-111"/>
    <n v="137"/>
    <n v="42.543999999999997"/>
    <n v="2120"/>
    <n v="0"/>
    <n v="0"/>
    <n v="0"/>
    <n v="0"/>
    <n v="0"/>
    <n v="0.30973400000000001"/>
    <n v="-5.5277999999999994E-2"/>
    <n v="6.8774000000000002E-2"/>
    <n v="2.1271999999999999E-2"/>
    <n v="1.1384399999999999"/>
    <n v="0"/>
    <n v="0"/>
    <n v="0"/>
    <n v="0"/>
    <n v="0"/>
  </r>
  <r>
    <s v="2388"/>
    <s v="威盛"/>
    <x v="47"/>
    <n v="135"/>
    <n v="133.5"/>
    <n v="129"/>
    <n v="129"/>
    <n v="126"/>
    <n v="-2234.4670000000001"/>
    <n v="-3651.38"/>
    <n v="-963.93499999999995"/>
    <n v="-2031.99"/>
    <n v="-3550.85"/>
    <n v="-236"/>
    <n v="-850"/>
    <n v="-38"/>
    <n v="-950"/>
    <n v="0"/>
    <n v="-3.0165304500000003"/>
    <n v="-4.8745923000000007"/>
    <n v="-1.24347615"/>
    <n v="-2.6212670999999999"/>
    <n v="-4.4740709999999995"/>
    <n v="-0.31859999999999999"/>
    <n v="-1.1347499999999999"/>
    <n v="-4.9020000000000001E-2"/>
    <n v="-1.2255"/>
    <n v="0"/>
  </r>
  <r>
    <s v="2390"/>
    <s v="云辰"/>
    <x v="49"/>
    <n v="15.95"/>
    <n v="15.8"/>
    <n v="15.7"/>
    <n v="15.3"/>
    <n v="15"/>
    <n v="883"/>
    <n v="-360"/>
    <n v="195"/>
    <n v="-1518"/>
    <n v="737"/>
    <n v="0"/>
    <n v="0"/>
    <n v="0"/>
    <n v="0"/>
    <n v="0"/>
    <n v="0.14083849999999998"/>
    <n v="-5.688E-2"/>
    <n v="3.0615E-2"/>
    <n v="-0.23225400000000002"/>
    <n v="0.11055"/>
    <n v="0"/>
    <n v="0"/>
    <n v="0"/>
    <n v="0"/>
    <n v="0"/>
  </r>
  <r>
    <s v="2392"/>
    <s v="正崴"/>
    <x v="17"/>
    <n v="39.1"/>
    <n v="39"/>
    <n v="39.65"/>
    <n v="39.1"/>
    <n v="39.15"/>
    <n v="-148"/>
    <n v="-259"/>
    <n v="179.047"/>
    <n v="-539"/>
    <n v="-325"/>
    <n v="0"/>
    <n v="0"/>
    <n v="0"/>
    <n v="0"/>
    <n v="0"/>
    <n v="-5.7868000000000003E-2"/>
    <n v="-0.10101"/>
    <n v="7.0992135499999998E-2"/>
    <n v="-0.21074900000000002"/>
    <n v="-0.1272375"/>
    <n v="0"/>
    <n v="0"/>
    <n v="0"/>
    <n v="0"/>
    <n v="0"/>
  </r>
  <r>
    <s v="2393"/>
    <s v="億光"/>
    <x v="29"/>
    <n v="45.55"/>
    <n v="45.05"/>
    <n v="45.6"/>
    <n v="45.4"/>
    <n v="45.15"/>
    <n v="-19"/>
    <n v="-378.45400000000001"/>
    <n v="131"/>
    <n v="-294"/>
    <n v="-262"/>
    <n v="0"/>
    <n v="0"/>
    <n v="0"/>
    <n v="0"/>
    <n v="0"/>
    <n v="-8.654499999999999E-3"/>
    <n v="-0.17049352700000001"/>
    <n v="5.9736000000000004E-2"/>
    <n v="-0.13347600000000001"/>
    <n v="-0.118293"/>
    <n v="0"/>
    <n v="0"/>
    <n v="0"/>
    <n v="0"/>
    <n v="0"/>
  </r>
  <r>
    <s v="2395"/>
    <s v="研華"/>
    <x v="50"/>
    <n v="345"/>
    <n v="344.5"/>
    <n v="345"/>
    <n v="341.5"/>
    <n v="340"/>
    <n v="-77.561000000000007"/>
    <n v="-97.418000000000006"/>
    <n v="-32.061999999999998"/>
    <n v="-55.308999999999997"/>
    <n v="-330.31200000000001"/>
    <n v="-1"/>
    <n v="3"/>
    <n v="-3"/>
    <n v="0"/>
    <n v="0"/>
    <n v="-0.26758545"/>
    <n v="-0.33560501000000004"/>
    <n v="-0.1106139"/>
    <n v="-0.18888023499999998"/>
    <n v="-1.1230608"/>
    <n v="-3.4499999999999999E-3"/>
    <n v="1.0335E-2"/>
    <n v="-1.035E-2"/>
    <n v="0"/>
    <n v="0"/>
  </r>
  <r>
    <s v="2397"/>
    <s v="友通"/>
    <x v="37"/>
    <n v="62.5"/>
    <n v="62.5"/>
    <n v="62.9"/>
    <n v="62.5"/>
    <n v="63"/>
    <n v="3"/>
    <n v="-2"/>
    <n v="-3"/>
    <n v="-4"/>
    <n v="-2"/>
    <n v="0"/>
    <n v="0"/>
    <n v="0"/>
    <n v="0"/>
    <n v="0"/>
    <n v="1.8749999999999999E-3"/>
    <n v="-1.25E-3"/>
    <n v="-1.8869999999999998E-3"/>
    <n v="-2.5000000000000001E-3"/>
    <n v="-1.2600000000000001E-3"/>
    <n v="0"/>
    <n v="0"/>
    <n v="0"/>
    <n v="0"/>
    <n v="0"/>
  </r>
  <r>
    <s v="2399"/>
    <s v="映泰"/>
    <x v="37"/>
    <n v="24.5"/>
    <n v="24.35"/>
    <n v="24.15"/>
    <n v="24.1"/>
    <n v="23.55"/>
    <n v="452"/>
    <n v="510"/>
    <n v="-74"/>
    <n v="-1227.1289999999999"/>
    <n v="-403"/>
    <n v="0"/>
    <n v="0"/>
    <n v="0"/>
    <n v="0"/>
    <n v="0"/>
    <n v="0.11074000000000001"/>
    <n v="0.124185"/>
    <n v="-1.7870999999999998E-2"/>
    <n v="-0.29573808899999998"/>
    <n v="-9.4906499999999991E-2"/>
    <n v="0"/>
    <n v="0"/>
    <n v="0"/>
    <n v="0"/>
    <n v="0"/>
  </r>
  <r>
    <s v="2401"/>
    <s v="凌陽"/>
    <x v="47"/>
    <n v="32.549999999999997"/>
    <n v="33.049999999999997"/>
    <n v="32.15"/>
    <n v="31.85"/>
    <n v="31.1"/>
    <n v="5328"/>
    <n v="-390.995"/>
    <n v="-894"/>
    <n v="-260.01600000000002"/>
    <n v="-1027"/>
    <n v="0"/>
    <n v="0"/>
    <n v="0"/>
    <n v="0"/>
    <n v="0"/>
    <n v="1.734264"/>
    <n v="-0.12922384749999999"/>
    <n v="-0.28742099999999998"/>
    <n v="-8.2815096000000019E-2"/>
    <n v="-0.31939699999999999"/>
    <n v="0"/>
    <n v="0"/>
    <n v="0"/>
    <n v="0"/>
    <n v="0"/>
  </r>
  <r>
    <s v="2402"/>
    <s v="毅嘉"/>
    <x v="8"/>
    <n v="33.25"/>
    <n v="32.950000000000003"/>
    <n v="32.75"/>
    <n v="32.4"/>
    <n v="32.5"/>
    <n v="589"/>
    <n v="-982"/>
    <n v="-1104.009"/>
    <n v="45"/>
    <n v="-305"/>
    <n v="0"/>
    <n v="0"/>
    <n v="0"/>
    <n v="0"/>
    <n v="0"/>
    <n v="0.1958425"/>
    <n v="-0.323569"/>
    <n v="-0.36156294750000001"/>
    <n v="1.4579999999999999E-2"/>
    <n v="-9.9125000000000005E-2"/>
    <n v="0"/>
    <n v="0"/>
    <n v="0"/>
    <n v="0"/>
    <n v="0"/>
  </r>
  <r>
    <s v="2404"/>
    <s v="漢唐"/>
    <x v="46"/>
    <n v="249"/>
    <n v="247"/>
    <n v="243"/>
    <n v="244.5"/>
    <n v="246"/>
    <n v="242"/>
    <n v="0.3"/>
    <n v="82.06"/>
    <n v="320.02800000000002"/>
    <n v="252"/>
    <n v="16"/>
    <n v="-2"/>
    <n v="-16"/>
    <n v="34"/>
    <n v="1"/>
    <n v="0.60258"/>
    <n v="7.4099999999999991E-4"/>
    <n v="0.19940580000000002"/>
    <n v="0.78246846000000003"/>
    <n v="0.61992000000000003"/>
    <n v="3.984E-2"/>
    <n v="-4.9399999999999999E-3"/>
    <n v="-3.8879999999999998E-2"/>
    <n v="8.3129999999999996E-2"/>
    <n v="2.4599999999999999E-3"/>
  </r>
  <r>
    <s v="2405"/>
    <s v="輔信"/>
    <x v="37"/>
    <n v="16.149999999999999"/>
    <n v="16.350000000000001"/>
    <n v="16"/>
    <n v="15.65"/>
    <n v="15.2"/>
    <n v="1061"/>
    <n v="535"/>
    <n v="-138"/>
    <n v="-1472"/>
    <n v="-1348.9"/>
    <n v="0"/>
    <n v="0"/>
    <n v="0"/>
    <n v="0"/>
    <n v="0"/>
    <n v="0.17135149999999999"/>
    <n v="8.7472499999999995E-2"/>
    <n v="-2.2079999999999999E-2"/>
    <n v="-0.23036799999999999"/>
    <n v="-0.20503279999999999"/>
    <n v="0"/>
    <n v="0"/>
    <n v="0"/>
    <n v="0"/>
    <n v="0"/>
  </r>
  <r>
    <s v="2406"/>
    <s v="國碩"/>
    <x v="51"/>
    <n v="16.05"/>
    <n v="16.100000000000001"/>
    <n v="16"/>
    <n v="15.7"/>
    <n v="15.6"/>
    <n v="-78"/>
    <n v="145"/>
    <n v="-205.9"/>
    <n v="-248"/>
    <n v="-71"/>
    <n v="0"/>
    <n v="0"/>
    <n v="0"/>
    <n v="0"/>
    <n v="0"/>
    <n v="-1.2519000000000001E-2"/>
    <n v="2.3345000000000001E-2"/>
    <n v="-3.2944000000000001E-2"/>
    <n v="-3.8935999999999998E-2"/>
    <n v="-1.1075999999999999E-2"/>
    <n v="0"/>
    <n v="0"/>
    <n v="0"/>
    <n v="0"/>
    <n v="0"/>
  </r>
  <r>
    <s v="2408"/>
    <s v="南亞科"/>
    <x v="52"/>
    <n v="65.400000000000006"/>
    <n v="65.900000000000006"/>
    <n v="65.400000000000006"/>
    <n v="64.599999999999994"/>
    <n v="63.7"/>
    <n v="-2491"/>
    <n v="-1671.662"/>
    <n v="-420.12200000000001"/>
    <n v="-2463"/>
    <n v="-2729.0450000000001"/>
    <n v="-2987.7159999999999"/>
    <n v="-871"/>
    <n v="-625"/>
    <n v="-1"/>
    <n v="-91"/>
    <n v="-1.6291140000000002"/>
    <n v="-1.1016252580000001"/>
    <n v="-0.27475978800000006"/>
    <n v="-1.5910979999999999"/>
    <n v="-1.7384016650000003"/>
    <n v="-1.9539662640000002"/>
    <n v="-0.57398899999999997"/>
    <n v="-0.40875"/>
    <n v="-6.4599999999999998E-4"/>
    <n v="-5.7966999999999998E-2"/>
  </r>
  <r>
    <s v="2409"/>
    <s v="友達"/>
    <x v="53"/>
    <n v="16.3"/>
    <n v="15.95"/>
    <n v="15.9"/>
    <n v="16"/>
    <n v="15.8"/>
    <n v="5566.0320000000002"/>
    <n v="-5236.55"/>
    <n v="797"/>
    <n v="1901.828"/>
    <n v="-3005.1750000000002"/>
    <n v="-655"/>
    <n v="0"/>
    <n v="0"/>
    <n v="0"/>
    <n v="-226"/>
    <n v="0.90726321600000015"/>
    <n v="-0.83522972500000003"/>
    <n v="0.126723"/>
    <n v="0.30429247999999998"/>
    <n v="-0.47481765000000009"/>
    <n v="-0.106765"/>
    <n v="0"/>
    <n v="0"/>
    <n v="0"/>
    <n v="-3.5708000000000004E-2"/>
  </r>
  <r>
    <s v="2412"/>
    <s v="中華電"/>
    <x v="54"/>
    <n v="117.5"/>
    <n v="118"/>
    <n v="118.5"/>
    <n v="117.5"/>
    <n v="117"/>
    <n v="1086.259"/>
    <n v="704"/>
    <n v="776.18499999999995"/>
    <n v="-635.70299999999997"/>
    <n v="-1474.78"/>
    <n v="7.4999999999999997E-2"/>
    <n v="4"/>
    <n v="-9"/>
    <n v="-6.6159999999999997"/>
    <n v="5"/>
    <n v="1.276354325"/>
    <n v="0.83072000000000001"/>
    <n v="0.91977922499999998"/>
    <n v="-0.74695102499999999"/>
    <n v="-1.7254926000000002"/>
    <n v="8.8125000000000001E-5"/>
    <n v="4.7200000000000002E-3"/>
    <n v="-1.0664999999999999E-2"/>
    <n v="-7.7738E-3"/>
    <n v="5.8500000000000002E-3"/>
  </r>
  <r>
    <s v="2413"/>
    <s v="環科"/>
    <x v="12"/>
    <n v="25.85"/>
    <n v="26.15"/>
    <n v="26.3"/>
    <n v="26.25"/>
    <n v="26"/>
    <n v="-47"/>
    <n v="94"/>
    <n v="-34"/>
    <n v="26"/>
    <n v="-38"/>
    <n v="0"/>
    <n v="0"/>
    <n v="0"/>
    <n v="0"/>
    <n v="0"/>
    <n v="-1.2149500000000001E-2"/>
    <n v="2.4580999999999999E-2"/>
    <n v="-8.9420000000000003E-3"/>
    <n v="6.8250000000000003E-3"/>
    <n v="-9.8799999999999999E-3"/>
    <n v="0"/>
    <n v="0"/>
    <n v="0"/>
    <n v="0"/>
    <n v="0"/>
  </r>
  <r>
    <s v="2414"/>
    <s v="精技"/>
    <x v="42"/>
    <n v="32.700000000000003"/>
    <n v="32.950000000000003"/>
    <n v="32.9"/>
    <n v="33"/>
    <n v="33.1"/>
    <n v="1"/>
    <n v="-4"/>
    <n v="-24"/>
    <n v="3"/>
    <n v="-1"/>
    <n v="0"/>
    <n v="0"/>
    <n v="0"/>
    <n v="0"/>
    <n v="0"/>
    <n v="3.2700000000000003E-4"/>
    <n v="-1.3180000000000002E-3"/>
    <n v="-7.8959999999999985E-3"/>
    <n v="9.8999999999999999E-4"/>
    <n v="-3.3100000000000002E-4"/>
    <n v="0"/>
    <n v="0"/>
    <n v="0"/>
    <n v="0"/>
    <n v="0"/>
  </r>
  <r>
    <s v="2415"/>
    <s v="錩新"/>
    <x v="18"/>
    <n v="28.1"/>
    <n v="28.7"/>
    <n v="29.85"/>
    <n v="31"/>
    <n v="30"/>
    <n v="-62"/>
    <n v="15"/>
    <n v="120"/>
    <n v="164.988"/>
    <n v="78"/>
    <n v="0"/>
    <n v="0"/>
    <n v="0"/>
    <n v="0"/>
    <n v="0"/>
    <n v="-1.7422E-2"/>
    <n v="4.3049999999999998E-3"/>
    <n v="3.5819999999999998E-2"/>
    <n v="5.1146279999999995E-2"/>
    <n v="2.3400000000000001E-2"/>
    <n v="0"/>
    <n v="0"/>
    <n v="0"/>
    <n v="0"/>
    <n v="0"/>
  </r>
  <r>
    <s v="2417"/>
    <s v="圓剛"/>
    <x v="55"/>
    <n v="33.549999999999997"/>
    <n v="33.5"/>
    <n v="33.35"/>
    <n v="32.6"/>
    <n v="33.25"/>
    <n v="-250.98599999999999"/>
    <n v="-490"/>
    <n v="-22"/>
    <n v="530.971"/>
    <n v="-746"/>
    <n v="0"/>
    <n v="0"/>
    <n v="0"/>
    <n v="0"/>
    <n v="0"/>
    <n v="-8.4205802999999996E-2"/>
    <n v="-0.16414999999999999"/>
    <n v="-7.3370000000000006E-3"/>
    <n v="0.17309654600000002"/>
    <n v="-0.24804499999999999"/>
    <n v="0"/>
    <n v="0"/>
    <n v="0"/>
    <n v="0"/>
    <n v="0"/>
  </r>
  <r>
    <s v="2419"/>
    <s v="仲琦"/>
    <x v="33"/>
    <n v="30.45"/>
    <n v="30"/>
    <n v="30.5"/>
    <n v="29.6"/>
    <n v="28.9"/>
    <n v="-65"/>
    <n v="58"/>
    <n v="335"/>
    <n v="-1062"/>
    <n v="-247"/>
    <n v="0"/>
    <n v="0"/>
    <n v="0"/>
    <n v="0"/>
    <n v="0"/>
    <n v="-1.9792500000000001E-2"/>
    <n v="1.7399999999999999E-2"/>
    <n v="0.102175"/>
    <n v="-0.31435200000000002"/>
    <n v="-7.1382999999999988E-2"/>
    <n v="0"/>
    <n v="0"/>
    <n v="0"/>
    <n v="0"/>
    <n v="0"/>
  </r>
  <r>
    <s v="2420"/>
    <s v="新巨"/>
    <x v="12"/>
    <n v="46.6"/>
    <n v="46.95"/>
    <n v="47.35"/>
    <n v="47.5"/>
    <n v="47.1"/>
    <n v="-20"/>
    <n v="3"/>
    <n v="79"/>
    <n v="170.995"/>
    <n v="75"/>
    <n v="0"/>
    <n v="0"/>
    <n v="0"/>
    <n v="0"/>
    <n v="0"/>
    <n v="-9.3200000000000002E-3"/>
    <n v="1.4085000000000002E-3"/>
    <n v="3.7406500000000002E-2"/>
    <n v="8.1222624999999993E-2"/>
    <n v="3.5325000000000002E-2"/>
    <n v="0"/>
    <n v="0"/>
    <n v="0"/>
    <n v="0"/>
    <n v="0"/>
  </r>
  <r>
    <s v="2421"/>
    <s v="建準"/>
    <x v="12"/>
    <n v="99.7"/>
    <n v="97.5"/>
    <n v="98.9"/>
    <n v="99.6"/>
    <n v="95.2"/>
    <n v="-2007.2"/>
    <n v="-1828"/>
    <n v="-1124.442"/>
    <n v="-1072.6479999999999"/>
    <n v="-535"/>
    <n v="20"/>
    <n v="0"/>
    <n v="0"/>
    <n v="0"/>
    <n v="0"/>
    <n v="-2.0011784000000001"/>
    <n v="-1.7823"/>
    <n v="-1.112073138"/>
    <n v="-1.0683574079999998"/>
    <n v="-0.50931999999999999"/>
    <n v="1.9939999999999999E-2"/>
    <n v="0"/>
    <n v="0"/>
    <n v="0"/>
    <n v="0"/>
  </r>
  <r>
    <s v="2423"/>
    <s v="固緯"/>
    <x v="46"/>
    <n v="35.35"/>
    <n v="35.200000000000003"/>
    <n v="35"/>
    <n v="35.549999999999997"/>
    <n v="35.1"/>
    <n v="74"/>
    <n v="-24"/>
    <n v="-2"/>
    <n v="138.97499999999999"/>
    <n v="-57"/>
    <n v="0"/>
    <n v="0"/>
    <n v="0"/>
    <n v="0"/>
    <n v="0"/>
    <n v="2.6159000000000002E-2"/>
    <n v="-8.4480000000000006E-3"/>
    <n v="-6.9999999999999999E-4"/>
    <n v="4.9405612499999994E-2"/>
    <n v="-2.0007E-2"/>
    <n v="0"/>
    <n v="0"/>
    <n v="0"/>
    <n v="0"/>
    <n v="0"/>
  </r>
  <r>
    <s v="2424"/>
    <s v="隴華"/>
    <x v="55"/>
    <n v="33.799999999999997"/>
    <n v="33.25"/>
    <n v="32.65"/>
    <n v="31.9"/>
    <n v="31.3"/>
    <n v="0"/>
    <n v="-1"/>
    <n v="2"/>
    <n v="-1"/>
    <n v="-4"/>
    <n v="0"/>
    <n v="0"/>
    <n v="0"/>
    <n v="0"/>
    <n v="0"/>
    <n v="0"/>
    <n v="-3.325E-4"/>
    <n v="6.5299999999999993E-4"/>
    <n v="-3.19E-4"/>
    <n v="-1.2520000000000001E-3"/>
    <n v="0"/>
    <n v="0"/>
    <n v="0"/>
    <n v="0"/>
    <n v="0"/>
  </r>
  <r>
    <s v="2425"/>
    <s v="承啟"/>
    <x v="37"/>
    <n v="45"/>
    <n v="44.4"/>
    <n v="44.75"/>
    <n v="45.45"/>
    <n v="45.5"/>
    <n v="-9"/>
    <n v="453"/>
    <n v="-137"/>
    <n v="-170.02199999999999"/>
    <n v="-129"/>
    <n v="0"/>
    <n v="0"/>
    <n v="0"/>
    <n v="0"/>
    <n v="0"/>
    <n v="-4.0499999999999998E-3"/>
    <n v="0.20113200000000001"/>
    <n v="-6.1307500000000001E-2"/>
    <n v="-7.7274998999999997E-2"/>
    <n v="-5.8694999999999997E-2"/>
    <n v="0"/>
    <n v="0"/>
    <n v="0"/>
    <n v="0"/>
    <n v="0"/>
  </r>
  <r>
    <s v="2426"/>
    <s v="鼎元"/>
    <x v="29"/>
    <n v="18.149999999999999"/>
    <n v="18.3"/>
    <n v="18.2"/>
    <n v="18"/>
    <n v="18"/>
    <n v="152"/>
    <n v="216"/>
    <n v="-48"/>
    <n v="-232"/>
    <n v="-83"/>
    <n v="0"/>
    <n v="0"/>
    <n v="0"/>
    <n v="0"/>
    <n v="0"/>
    <n v="2.7587999999999998E-2"/>
    <n v="3.9528000000000001E-2"/>
    <n v="-8.735999999999999E-3"/>
    <n v="-4.1759999999999999E-2"/>
    <n v="-1.494E-2"/>
    <n v="0"/>
    <n v="0"/>
    <n v="0"/>
    <n v="0"/>
    <n v="0"/>
  </r>
  <r>
    <s v="2427"/>
    <s v="三商電"/>
    <x v="56"/>
    <n v="29.2"/>
    <n v="29.45"/>
    <n v="29.45"/>
    <n v="26.8"/>
    <n v="27"/>
    <n v="-527"/>
    <n v="659"/>
    <n v="135"/>
    <n v="-3235"/>
    <n v="-49"/>
    <n v="0"/>
    <n v="0"/>
    <n v="0"/>
    <n v="0"/>
    <n v="0"/>
    <n v="-0.15388399999999999"/>
    <n v="0.19407549999999998"/>
    <n v="3.9757500000000001E-2"/>
    <n v="-0.86697999999999997"/>
    <n v="-1.323E-2"/>
    <n v="0"/>
    <n v="0"/>
    <n v="0"/>
    <n v="0"/>
    <n v="0"/>
  </r>
  <r>
    <s v="2428"/>
    <s v="興勤"/>
    <x v="35"/>
    <n v="143"/>
    <n v="144"/>
    <n v="143.5"/>
    <n v="143"/>
    <n v="141"/>
    <n v="43"/>
    <n v="28"/>
    <n v="-4"/>
    <n v="-59.345999999999997"/>
    <n v="-48"/>
    <n v="0"/>
    <n v="0"/>
    <n v="0"/>
    <n v="0"/>
    <n v="0"/>
    <n v="6.1490000000000003E-2"/>
    <n v="4.0320000000000002E-2"/>
    <n v="-5.7400000000000003E-3"/>
    <n v="-8.4864779999999987E-2"/>
    <n v="-6.7680000000000004E-2"/>
    <n v="0"/>
    <n v="0"/>
    <n v="0"/>
    <n v="0"/>
    <n v="0"/>
  </r>
  <r>
    <s v="2429"/>
    <s v="銘旺科"/>
    <x v="18"/>
    <n v="18.600000000000001"/>
    <n v="18.5"/>
    <n v="18.399999999999999"/>
    <n v="18.3"/>
    <n v="18.149999999999999"/>
    <n v="-4"/>
    <n v="5"/>
    <n v="-2.0190000000000001"/>
    <n v="0"/>
    <n v="-1"/>
    <n v="0"/>
    <n v="0"/>
    <n v="0"/>
    <n v="0"/>
    <n v="0"/>
    <n v="-7.4400000000000009E-4"/>
    <n v="9.2500000000000004E-4"/>
    <n v="-3.7149599999999997E-4"/>
    <n v="0"/>
    <n v="-1.8149999999999999E-4"/>
    <n v="0"/>
    <n v="0"/>
    <n v="0"/>
    <n v="0"/>
    <n v="0"/>
  </r>
  <r>
    <s v="2430"/>
    <s v="燦坤"/>
    <x v="42"/>
    <n v="38.549999999999997"/>
    <n v="38.65"/>
    <n v="38.75"/>
    <n v="38.5"/>
    <n v="38.700000000000003"/>
    <n v="-9"/>
    <n v="3"/>
    <n v="6"/>
    <n v="-29"/>
    <n v="-1"/>
    <n v="0"/>
    <n v="0"/>
    <n v="0"/>
    <n v="0"/>
    <n v="0"/>
    <n v="-3.4694999999999999E-3"/>
    <n v="1.1594999999999999E-3"/>
    <n v="2.3249999999999998E-3"/>
    <n v="-1.1165E-2"/>
    <n v="-3.8700000000000003E-4"/>
    <n v="0"/>
    <n v="0"/>
    <n v="0"/>
    <n v="0"/>
    <n v="0"/>
  </r>
  <r>
    <s v="2431"/>
    <s v="聯昌"/>
    <x v="57"/>
    <n v="10.95"/>
    <n v="11"/>
    <n v="10.9"/>
    <n v="11"/>
    <n v="11"/>
    <n v="-13"/>
    <n v="-19"/>
    <n v="-9"/>
    <n v="-16"/>
    <n v="-13"/>
    <n v="0"/>
    <n v="0"/>
    <n v="0"/>
    <n v="0"/>
    <n v="0"/>
    <n v="-1.4234999999999999E-3"/>
    <n v="-2.0899999999999998E-3"/>
    <n v="-9.810000000000001E-4"/>
    <n v="-1.7600000000000001E-3"/>
    <n v="-1.4300000000000001E-3"/>
    <n v="0"/>
    <n v="0"/>
    <n v="0"/>
    <n v="0"/>
    <n v="0"/>
  </r>
  <r>
    <s v="2433"/>
    <s v="互盛電"/>
    <x v="56"/>
    <n v="51.4"/>
    <n v="51.6"/>
    <n v="51.7"/>
    <n v="51.5"/>
    <n v="51.3"/>
    <n v="1.01"/>
    <n v="2"/>
    <n v="-1"/>
    <n v="-2.1000000000000001E-2"/>
    <n v="4"/>
    <n v="0"/>
    <n v="0"/>
    <n v="0"/>
    <n v="0"/>
    <n v="0"/>
    <n v="5.1913999999999997E-4"/>
    <n v="1.0319999999999999E-3"/>
    <n v="-5.1699999999999999E-4"/>
    <n v="-1.0815000000000001E-5"/>
    <n v="2.052E-3"/>
    <n v="0"/>
    <n v="0"/>
    <n v="0"/>
    <n v="0"/>
    <n v="0"/>
  </r>
  <r>
    <s v="2434"/>
    <s v="統懋"/>
    <x v="29"/>
    <n v="32.1"/>
    <n v="31.65"/>
    <n v="31.75"/>
    <n v="31.8"/>
    <n v="31.8"/>
    <n v="-1"/>
    <n v="2"/>
    <n v="1"/>
    <n v="-2"/>
    <n v="3"/>
    <n v="0"/>
    <n v="0"/>
    <n v="0"/>
    <n v="0"/>
    <n v="0"/>
    <n v="-3.21E-4"/>
    <n v="6.3299999999999999E-4"/>
    <n v="3.1750000000000002E-4"/>
    <n v="-6.3600000000000006E-4"/>
    <n v="9.540000000000001E-4"/>
    <n v="0"/>
    <n v="0"/>
    <n v="0"/>
    <n v="0"/>
    <n v="0"/>
  </r>
  <r>
    <s v="2436"/>
    <s v="偉詮電"/>
    <x v="47"/>
    <n v="67.7"/>
    <n v="66.900000000000006"/>
    <n v="66.599999999999994"/>
    <n v="65.400000000000006"/>
    <n v="63.6"/>
    <n v="-89"/>
    <n v="-437"/>
    <n v="37"/>
    <n v="-292.84500000000003"/>
    <n v="-8.0960000000000001"/>
    <n v="0"/>
    <n v="0"/>
    <n v="0"/>
    <n v="-179"/>
    <n v="0"/>
    <n v="-6.0253000000000001E-2"/>
    <n v="-0.29235300000000003"/>
    <n v="2.4641999999999997E-2"/>
    <n v="-0.19152063000000003"/>
    <n v="-5.1490560000000008E-3"/>
    <n v="0"/>
    <n v="0"/>
    <n v="0"/>
    <n v="-0.117066"/>
    <n v="0"/>
  </r>
  <r>
    <s v="2438"/>
    <s v="翔耀"/>
    <x v="29"/>
    <n v="23.1"/>
    <n v="23.1"/>
    <n v="22.9"/>
    <n v="23.35"/>
    <n v="23"/>
    <n v="4"/>
    <n v="-1"/>
    <n v="-2"/>
    <n v="-7"/>
    <n v="-65"/>
    <n v="0"/>
    <n v="0"/>
    <n v="0"/>
    <n v="0"/>
    <n v="0"/>
    <n v="9.2400000000000002E-4"/>
    <n v="-2.31E-4"/>
    <n v="-4.5799999999999997E-4"/>
    <n v="-1.6345000000000001E-3"/>
    <n v="-1.495E-2"/>
    <n v="0"/>
    <n v="0"/>
    <n v="0"/>
    <n v="0"/>
    <n v="0"/>
  </r>
  <r>
    <s v="2439"/>
    <s v="美律"/>
    <x v="8"/>
    <n v="98.7"/>
    <n v="100"/>
    <n v="101"/>
    <n v="101.5"/>
    <n v="103"/>
    <n v="2830.1089999999999"/>
    <n v="1891.3610000000001"/>
    <n v="1172.529"/>
    <n v="895.55399999999997"/>
    <n v="158.6"/>
    <n v="-2.4239999999999999"/>
    <n v="-16.395"/>
    <n v="7.7210000000000001"/>
    <n v="-14.753"/>
    <n v="-0.59"/>
    <n v="2.7933175829999999"/>
    <n v="1.8913610000000001"/>
    <n v="1.1842542899999999"/>
    <n v="0.90898730999999999"/>
    <n v="0.163358"/>
    <n v="-2.3924879999999999E-3"/>
    <n v="-1.6395E-2"/>
    <n v="7.7982099999999999E-3"/>
    <n v="-1.4974295E-2"/>
    <n v="-6.0769999999999997E-4"/>
  </r>
  <r>
    <s v="2440"/>
    <s v="太空梭"/>
    <x v="17"/>
    <n v="12.55"/>
    <n v="12.5"/>
    <n v="12.6"/>
    <n v="12.45"/>
    <n v="12.35"/>
    <n v="24"/>
    <n v="17"/>
    <n v="32"/>
    <n v="1"/>
    <n v="-3"/>
    <n v="0"/>
    <n v="0"/>
    <n v="0"/>
    <n v="0"/>
    <n v="0"/>
    <n v="3.0120000000000004E-3"/>
    <n v="2.1250000000000002E-3"/>
    <n v="4.032E-3"/>
    <n v="1.2449999999999999E-4"/>
    <n v="-3.7049999999999995E-4"/>
    <n v="0"/>
    <n v="0"/>
    <n v="0"/>
    <n v="0"/>
    <n v="0"/>
  </r>
  <r>
    <s v="2441"/>
    <s v="超豐"/>
    <x v="36"/>
    <n v="58"/>
    <n v="58.3"/>
    <n v="58.5"/>
    <n v="58.3"/>
    <n v="57.5"/>
    <n v="58"/>
    <n v="-111"/>
    <n v="37"/>
    <n v="26.492000000000001"/>
    <n v="-85"/>
    <n v="-2.794"/>
    <n v="-14.375"/>
    <n v="-6.4740000000000002"/>
    <n v="-29.632999999999999"/>
    <n v="-3.669"/>
    <n v="3.3640000000000003E-2"/>
    <n v="-6.4712999999999993E-2"/>
    <n v="2.1645000000000001E-2"/>
    <n v="1.5444836E-2"/>
    <n v="-4.8875000000000002E-2"/>
    <n v="-1.6205199999999999E-3"/>
    <n v="-8.3806249999999992E-3"/>
    <n v="-3.78729E-3"/>
    <n v="-1.7276039E-2"/>
    <n v="-2.1096750000000001E-3"/>
  </r>
  <r>
    <s v="2442"/>
    <s v="新美齊"/>
    <x v="44"/>
    <n v="19.3"/>
    <n v="19.350000000000001"/>
    <n v="19.7"/>
    <n v="19.600000000000001"/>
    <n v="19.5"/>
    <n v="-325"/>
    <n v="-111"/>
    <n v="231"/>
    <n v="-364.161"/>
    <n v="-25"/>
    <n v="0"/>
    <n v="0"/>
    <n v="0"/>
    <n v="0"/>
    <n v="0"/>
    <n v="-6.2725000000000003E-2"/>
    <n v="-2.1478500000000005E-2"/>
    <n v="4.5506999999999999E-2"/>
    <n v="-7.1375556000000007E-2"/>
    <n v="-4.875E-3"/>
    <n v="0"/>
    <n v="0"/>
    <n v="0"/>
    <n v="0"/>
    <n v="0"/>
  </r>
  <r>
    <s v="2443"/>
    <s v="昶虹"/>
    <x v="45"/>
    <n v="2.96"/>
    <n v="2.95"/>
    <n v="2.94"/>
    <n v="2.93"/>
    <n v="2.92"/>
    <n v="0"/>
    <n v="11"/>
    <n v="11"/>
    <n v="6"/>
    <n v="53"/>
    <n v="0"/>
    <n v="0"/>
    <n v="0"/>
    <n v="0"/>
    <n v="0"/>
    <n v="0"/>
    <n v="3.2450000000000003E-4"/>
    <n v="3.2339999999999995E-4"/>
    <n v="1.7580000000000002E-4"/>
    <n v="1.5475999999999999E-3"/>
    <n v="0"/>
    <n v="0"/>
    <n v="0"/>
    <n v="0"/>
    <n v="0"/>
  </r>
  <r>
    <s v="2444"/>
    <s v="兆勁"/>
    <x v="38"/>
    <n v="13"/>
    <n v="12.9"/>
    <n v="13"/>
    <n v="13.4"/>
    <n v="13.2"/>
    <n v="104"/>
    <n v="61"/>
    <n v="27"/>
    <n v="167"/>
    <n v="30"/>
    <n v="0"/>
    <n v="0"/>
    <n v="0"/>
    <n v="0"/>
    <n v="0"/>
    <n v="1.3520000000000001E-2"/>
    <n v="7.8689999999999993E-3"/>
    <n v="3.5100000000000001E-3"/>
    <n v="2.2378000000000002E-2"/>
    <n v="3.96E-3"/>
    <n v="0"/>
    <n v="0"/>
    <n v="0"/>
    <n v="0"/>
    <n v="0"/>
  </r>
  <r>
    <s v="2449"/>
    <s v="京元電子"/>
    <x v="36"/>
    <n v="83.4"/>
    <n v="82.7"/>
    <n v="83.3"/>
    <n v="83.8"/>
    <n v="81.900000000000006"/>
    <n v="4127.6000000000004"/>
    <n v="-2017"/>
    <n v="1964.566"/>
    <n v="-455.142"/>
    <n v="-1404.9079999999999"/>
    <n v="45.082999999999998"/>
    <n v="442"/>
    <n v="556"/>
    <n v="570.39"/>
    <n v="241"/>
    <n v="3.4424184000000002"/>
    <n v="-1.668059"/>
    <n v="1.6364834779999999"/>
    <n v="-0.38140899599999994"/>
    <n v="-1.150619652"/>
    <n v="3.7599222000000002E-2"/>
    <n v="0.36553400000000003"/>
    <n v="0.46314799999999995"/>
    <n v="0.47798682000000003"/>
    <n v="0.19737900000000003"/>
  </r>
  <r>
    <s v="2450"/>
    <s v="神腦"/>
    <x v="42"/>
    <n v="36.85"/>
    <n v="36.9"/>
    <n v="36.85"/>
    <n v="37.1"/>
    <n v="37.700000000000003"/>
    <n v="12"/>
    <n v="-5"/>
    <n v="-6"/>
    <n v="19"/>
    <n v="78"/>
    <n v="0"/>
    <n v="0"/>
    <n v="0"/>
    <n v="0"/>
    <n v="0"/>
    <n v="4.4220000000000006E-3"/>
    <n v="-1.8450000000000001E-3"/>
    <n v="-2.2110000000000003E-3"/>
    <n v="7.0489999999999997E-3"/>
    <n v="2.9406000000000005E-2"/>
    <n v="0"/>
    <n v="0"/>
    <n v="0"/>
    <n v="0"/>
    <n v="0"/>
  </r>
  <r>
    <s v="2451"/>
    <s v="創見"/>
    <x v="41"/>
    <n v="76"/>
    <n v="79.400000000000006"/>
    <n v="79.3"/>
    <n v="80.8"/>
    <n v="80.599999999999994"/>
    <n v="365.29500000000002"/>
    <n v="1457"/>
    <n v="638"/>
    <n v="618.95000000000005"/>
    <n v="347"/>
    <n v="104"/>
    <n v="91"/>
    <n v="0"/>
    <n v="110"/>
    <n v="0"/>
    <n v="0.27762420000000004"/>
    <n v="1.1568579999999999"/>
    <n v="0.50593399999999999"/>
    <n v="0.50011159999999999"/>
    <n v="0.27968199999999999"/>
    <n v="7.9039999999999999E-2"/>
    <n v="7.2253999999999999E-2"/>
    <n v="0"/>
    <n v="8.8880000000000001E-2"/>
    <n v="0"/>
  </r>
  <r>
    <s v="2453"/>
    <s v="凌群"/>
    <x v="56"/>
    <n v="56.8"/>
    <n v="58.8"/>
    <n v="57.7"/>
    <n v="55.9"/>
    <n v="54.1"/>
    <n v="-104.05"/>
    <n v="-122.4"/>
    <n v="205"/>
    <n v="-140"/>
    <n v="64"/>
    <n v="0"/>
    <n v="0"/>
    <n v="0"/>
    <n v="0"/>
    <n v="0"/>
    <n v="-5.9100399999999997E-2"/>
    <n v="-7.1971199999999999E-2"/>
    <n v="0.118285"/>
    <n v="-7.8259999999999996E-2"/>
    <n v="3.4624000000000002E-2"/>
    <n v="0"/>
    <n v="0"/>
    <n v="0"/>
    <n v="0"/>
    <n v="0"/>
  </r>
  <r>
    <s v="2454"/>
    <s v="聯發科"/>
    <x v="47"/>
    <n v="882"/>
    <n v="888"/>
    <n v="914"/>
    <n v="905"/>
    <n v="884"/>
    <n v="127.51900000000001"/>
    <n v="385.68400000000003"/>
    <n v="1960.2750000000001"/>
    <n v="-1189.0409999999999"/>
    <n v="-1716.3689999999999"/>
    <n v="405.68799999999999"/>
    <n v="149.785"/>
    <n v="176.63200000000001"/>
    <n v="-120.84"/>
    <n v="-60.829000000000001"/>
    <n v="1.12471758"/>
    <n v="3.4248739200000005"/>
    <n v="17.9169135"/>
    <n v="-10.760821050000001"/>
    <n v="-15.172701959999999"/>
    <n v="3.5781681599999997"/>
    <n v="1.3300907999999998"/>
    <n v="1.6144164800000003"/>
    <n v="-1.093602"/>
    <n v="-0.53772836000000002"/>
  </r>
  <r>
    <s v="2455"/>
    <s v="全新"/>
    <x v="29"/>
    <n v="150"/>
    <n v="157.5"/>
    <n v="156"/>
    <n v="156.5"/>
    <n v="155.5"/>
    <n v="849.97500000000002"/>
    <n v="538"/>
    <n v="159"/>
    <n v="144.99199999999999"/>
    <n v="-77.031999999999996"/>
    <n v="232"/>
    <n v="777"/>
    <n v="-145"/>
    <n v="-541"/>
    <n v="-279"/>
    <n v="1.2749625"/>
    <n v="0.84735000000000005"/>
    <n v="0.24804000000000001"/>
    <n v="0.22691248"/>
    <n v="-0.11978475999999999"/>
    <n v="0.34799999999999998"/>
    <n v="1.2237750000000001"/>
    <n v="-0.22620000000000001"/>
    <n v="-0.846665"/>
    <n v="-0.43384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9"/>
    <n v="54.2"/>
    <n v="54.2"/>
    <n v="53.2"/>
    <n v="52.5"/>
    <n v="1215.4390000000001"/>
    <n v="-49.877000000000002"/>
    <n v="326"/>
    <n v="-176"/>
    <n v="461"/>
    <n v="0"/>
    <n v="0"/>
    <n v="0"/>
    <n v="0"/>
    <n v="0"/>
    <n v="0.667276011"/>
    <n v="-2.7033334000000006E-2"/>
    <n v="0.17669200000000002"/>
    <n v="-9.3632000000000007E-2"/>
    <n v="0.24202499999999999"/>
    <n v="0"/>
    <n v="0"/>
    <n v="0"/>
    <n v="0"/>
    <n v="0"/>
  </r>
  <r>
    <s v="2458"/>
    <s v="義隆"/>
    <x v="47"/>
    <n v="140"/>
    <n v="145"/>
    <n v="144.5"/>
    <n v="140.5"/>
    <n v="141.5"/>
    <n v="3776.4"/>
    <n v="3571.1"/>
    <n v="391"/>
    <n v="390.88400000000001"/>
    <n v="563"/>
    <n v="0.308"/>
    <n v="9.09"/>
    <n v="-64.182000000000002"/>
    <n v="-30.817"/>
    <n v="-16.798999999999999"/>
    <n v="5.2869599999999997"/>
    <n v="5.1780949999999999"/>
    <n v="0.56499500000000002"/>
    <n v="0.54919202"/>
    <n v="0.79664500000000005"/>
    <n v="4.3119999999999996E-4"/>
    <n v="1.31805E-2"/>
    <n v="-9.2742990000000011E-2"/>
    <n v="-4.3297884999999994E-2"/>
    <n v="-2.3770585E-2"/>
  </r>
  <r>
    <s v="2459"/>
    <s v="敦吉"/>
    <x v="18"/>
    <n v="57.7"/>
    <n v="57.9"/>
    <n v="57.8"/>
    <n v="57.4"/>
    <n v="57.4"/>
    <n v="-21"/>
    <n v="-2"/>
    <n v="5"/>
    <n v="-45.015000000000001"/>
    <n v="1"/>
    <n v="0"/>
    <n v="0"/>
    <n v="0"/>
    <n v="0"/>
    <n v="0"/>
    <n v="-1.2117000000000001E-2"/>
    <n v="-1.158E-3"/>
    <n v="2.8900000000000002E-3"/>
    <n v="-2.5838609999999998E-2"/>
    <n v="5.7399999999999997E-4"/>
    <n v="0"/>
    <n v="0"/>
    <n v="0"/>
    <n v="0"/>
    <n v="0"/>
  </r>
  <r>
    <s v="2460"/>
    <s v="建通"/>
    <x v="17"/>
    <n v="28.2"/>
    <n v="27.6"/>
    <n v="26.55"/>
    <n v="25.7"/>
    <n v="25.3"/>
    <n v="140"/>
    <n v="-606"/>
    <n v="-405"/>
    <n v="-467"/>
    <n v="-349"/>
    <n v="0"/>
    <n v="0"/>
    <n v="0"/>
    <n v="0"/>
    <n v="0"/>
    <n v="3.9480000000000001E-2"/>
    <n v="-0.16725600000000002"/>
    <n v="-0.1075275"/>
    <n v="-0.120019"/>
    <n v="-8.8297E-2"/>
    <n v="0"/>
    <n v="0"/>
    <n v="0"/>
    <n v="0"/>
    <n v="0"/>
  </r>
  <r>
    <s v="2461"/>
    <s v="光群雷"/>
    <x v="18"/>
    <n v="23.45"/>
    <n v="23.65"/>
    <n v="23.6"/>
    <n v="23.2"/>
    <n v="23.55"/>
    <n v="0"/>
    <n v="-47"/>
    <n v="-9"/>
    <n v="14"/>
    <n v="-2"/>
    <n v="0"/>
    <n v="0"/>
    <n v="0"/>
    <n v="0"/>
    <n v="0"/>
    <n v="0"/>
    <n v="-1.11155E-2"/>
    <n v="-2.124E-3"/>
    <n v="3.248E-3"/>
    <n v="-4.7100000000000001E-4"/>
    <n v="0"/>
    <n v="0"/>
    <n v="0"/>
    <n v="0"/>
    <n v="0"/>
  </r>
  <r>
    <s v="2462"/>
    <s v="良得電"/>
    <x v="17"/>
    <n v="37.450000000000003"/>
    <n v="38.5"/>
    <n v="40.950000000000003"/>
    <n v="41.6"/>
    <n v="40.299999999999997"/>
    <n v="-1490"/>
    <n v="349"/>
    <n v="2056"/>
    <n v="-842.03099999999995"/>
    <n v="-1717"/>
    <n v="0"/>
    <n v="0"/>
    <n v="0"/>
    <n v="0"/>
    <n v="0"/>
    <n v="-0.55800500000000008"/>
    <n v="0.13436500000000001"/>
    <n v="0.84193200000000012"/>
    <n v="-0.35028489600000001"/>
    <n v="-0.69195099999999987"/>
    <n v="0"/>
    <n v="0"/>
    <n v="0"/>
    <n v="0"/>
    <n v="0"/>
  </r>
  <r>
    <s v="2464"/>
    <s v="盟立"/>
    <x v="46"/>
    <n v="37.5"/>
    <n v="37.25"/>
    <n v="37.200000000000003"/>
    <n v="36.950000000000003"/>
    <n v="35.65"/>
    <n v="167"/>
    <n v="-111"/>
    <n v="-27"/>
    <n v="-144"/>
    <n v="-914"/>
    <n v="0"/>
    <n v="0"/>
    <n v="0"/>
    <n v="0"/>
    <n v="0"/>
    <n v="6.2625E-2"/>
    <n v="-4.1347500000000002E-2"/>
    <n v="-1.0044000000000001E-2"/>
    <n v="-5.3207999999999998E-2"/>
    <n v="-0.32584099999999999"/>
    <n v="0"/>
    <n v="0"/>
    <n v="0"/>
    <n v="0"/>
    <n v="0"/>
  </r>
  <r>
    <s v="2465"/>
    <s v="麗臺"/>
    <x v="55"/>
    <n v="54.3"/>
    <n v="52.7"/>
    <n v="51.8"/>
    <n v="56.9"/>
    <n v="54.6"/>
    <n v="298"/>
    <n v="-353"/>
    <n v="23"/>
    <n v="16"/>
    <n v="-51.6"/>
    <n v="0"/>
    <n v="0"/>
    <n v="0"/>
    <n v="0"/>
    <n v="0"/>
    <n v="0.16181399999999999"/>
    <n v="-0.18603100000000003"/>
    <n v="1.1913999999999999E-2"/>
    <n v="9.1039999999999992E-3"/>
    <n v="-2.81736E-2"/>
    <n v="0"/>
    <n v="0"/>
    <n v="0"/>
    <n v="0"/>
    <n v="0"/>
  </r>
  <r>
    <s v="2466"/>
    <s v="冠西電"/>
    <x v="29"/>
    <n v="37.5"/>
    <n v="37.5"/>
    <n v="37.4"/>
    <n v="37.299999999999997"/>
    <n v="37.200000000000003"/>
    <n v="5"/>
    <n v="4"/>
    <n v="4"/>
    <n v="2"/>
    <n v="0"/>
    <n v="0"/>
    <n v="0"/>
    <n v="0"/>
    <n v="0"/>
    <n v="0"/>
    <n v="1.8749999999999999E-3"/>
    <n v="1.5E-3"/>
    <n v="1.4959999999999999E-3"/>
    <n v="7.4599999999999992E-4"/>
    <n v="0"/>
    <n v="0"/>
    <n v="0"/>
    <n v="0"/>
    <n v="0"/>
    <n v="0"/>
  </r>
  <r>
    <s v="2467"/>
    <s v="志聖"/>
    <x v="19"/>
    <n v="47"/>
    <n v="46.9"/>
    <n v="46.15"/>
    <n v="45.25"/>
    <n v="49.75"/>
    <n v="153"/>
    <n v="-8"/>
    <n v="9"/>
    <n v="-112"/>
    <n v="51"/>
    <n v="0"/>
    <n v="0"/>
    <n v="0"/>
    <n v="0"/>
    <n v="0"/>
    <n v="7.1910000000000002E-2"/>
    <n v="-3.7519999999999997E-3"/>
    <n v="4.1535000000000001E-3"/>
    <n v="-5.0680000000000003E-2"/>
    <n v="2.5372499999999999E-2"/>
    <n v="0"/>
    <n v="0"/>
    <n v="0"/>
    <n v="0"/>
    <n v="0"/>
  </r>
  <r>
    <s v="2468"/>
    <s v="華經"/>
    <x v="56"/>
    <n v="29.35"/>
    <n v="29.25"/>
    <n v="29.25"/>
    <n v="28.75"/>
    <n v="28.6"/>
    <n v="131"/>
    <n v="58"/>
    <n v="-21"/>
    <n v="-149"/>
    <n v="10"/>
    <n v="0"/>
    <n v="0"/>
    <n v="0"/>
    <n v="0"/>
    <n v="0"/>
    <n v="3.8448500000000004E-2"/>
    <n v="1.6965000000000001E-2"/>
    <n v="-6.1425000000000004E-3"/>
    <n v="-4.2837500000000001E-2"/>
    <n v="2.8600000000000001E-3"/>
    <n v="0"/>
    <n v="0"/>
    <n v="0"/>
    <n v="0"/>
    <n v="0"/>
  </r>
  <r>
    <s v="2471"/>
    <s v="資通"/>
    <x v="56"/>
    <n v="53.4"/>
    <n v="53.9"/>
    <n v="53.5"/>
    <n v="52.9"/>
    <n v="52.3"/>
    <n v="220"/>
    <n v="177"/>
    <n v="115"/>
    <n v="34"/>
    <n v="-44"/>
    <n v="0"/>
    <n v="0"/>
    <n v="0"/>
    <n v="0"/>
    <n v="0"/>
    <n v="0.11748"/>
    <n v="9.5402999999999988E-2"/>
    <n v="6.1525000000000003E-2"/>
    <n v="1.7985999999999999E-2"/>
    <n v="-2.3011999999999998E-2"/>
    <n v="0"/>
    <n v="0"/>
    <n v="0"/>
    <n v="0"/>
    <n v="0"/>
  </r>
  <r>
    <s v="2472"/>
    <s v="立隆電"/>
    <x v="35"/>
    <n v="57.5"/>
    <n v="58.3"/>
    <n v="58.1"/>
    <n v="57.2"/>
    <n v="57.3"/>
    <n v="-17"/>
    <n v="7"/>
    <n v="-91"/>
    <n v="-2"/>
    <n v="-1"/>
    <n v="0"/>
    <n v="0"/>
    <n v="0"/>
    <n v="0"/>
    <n v="0"/>
    <n v="-9.7750000000000007E-3"/>
    <n v="4.0809999999999996E-3"/>
    <n v="-5.2871000000000001E-2"/>
    <n v="-1.1440000000000001E-3"/>
    <n v="-5.7299999999999994E-4"/>
    <n v="0"/>
    <n v="0"/>
    <n v="0"/>
    <n v="0"/>
    <n v="0"/>
  </r>
  <r>
    <s v="2474"/>
    <s v="可成"/>
    <x v="43"/>
    <n v="184"/>
    <n v="182.5"/>
    <n v="182"/>
    <n v="183.5"/>
    <n v="187.5"/>
    <n v="430.06599999999997"/>
    <n v="-104"/>
    <n v="92.164000000000001"/>
    <n v="18.962"/>
    <n v="1140.9359999999999"/>
    <n v="-42"/>
    <n v="62"/>
    <n v="-62"/>
    <n v="105"/>
    <n v="87"/>
    <n v="0.79132144000000004"/>
    <n v="-0.1898"/>
    <n v="0.16773848000000002"/>
    <n v="3.4795270000000003E-2"/>
    <n v="2.1392549999999999"/>
    <n v="-7.7280000000000001E-2"/>
    <n v="0.11315"/>
    <n v="-0.11284"/>
    <n v="0.19267500000000001"/>
    <n v="0.16312499999999999"/>
  </r>
  <r>
    <s v="2476"/>
    <s v="鉅祥"/>
    <x v="17"/>
    <n v="54.7"/>
    <n v="55.8"/>
    <n v="55.5"/>
    <n v="55.4"/>
    <n v="55.4"/>
    <n v="402"/>
    <n v="-223"/>
    <n v="-741"/>
    <n v="-31"/>
    <n v="17.100000000000001"/>
    <n v="0"/>
    <n v="0"/>
    <n v="0"/>
    <n v="0"/>
    <n v="0"/>
    <n v="0.21989400000000001"/>
    <n v="-0.124434"/>
    <n v="-0.41125499999999998"/>
    <n v="-1.7173999999999998E-2"/>
    <n v="9.4733999999999999E-3"/>
    <n v="0"/>
    <n v="0"/>
    <n v="0"/>
    <n v="0"/>
    <n v="0"/>
  </r>
  <r>
    <s v="2477"/>
    <s v="美隆電"/>
    <x v="21"/>
    <n v="19.05"/>
    <n v="19.149999999999999"/>
    <n v="19.3"/>
    <n v="19.2"/>
    <n v="19"/>
    <n v="3"/>
    <n v="-4"/>
    <n v="-1"/>
    <n v="-3"/>
    <n v="-4"/>
    <n v="0"/>
    <n v="0"/>
    <n v="0"/>
    <n v="0"/>
    <n v="0"/>
    <n v="5.7150000000000007E-4"/>
    <n v="-7.6599999999999997E-4"/>
    <n v="-1.93E-4"/>
    <n v="-5.7599999999999991E-4"/>
    <n v="-7.6000000000000004E-4"/>
    <n v="0"/>
    <n v="0"/>
    <n v="0"/>
    <n v="0"/>
    <n v="0"/>
  </r>
  <r>
    <s v="2478"/>
    <s v="大毅"/>
    <x v="35"/>
    <n v="47.2"/>
    <n v="47.05"/>
    <n v="46.9"/>
    <n v="46.9"/>
    <n v="46.35"/>
    <n v="-6"/>
    <n v="-6"/>
    <n v="0"/>
    <n v="-2.7E-2"/>
    <n v="3"/>
    <n v="0"/>
    <n v="0"/>
    <n v="0"/>
    <n v="0"/>
    <n v="0"/>
    <n v="-2.8320000000000003E-3"/>
    <n v="-2.8229999999999996E-3"/>
    <n v="0"/>
    <n v="-1.2663000000000001E-5"/>
    <n v="1.3905E-3"/>
    <n v="0"/>
    <n v="0"/>
    <n v="0"/>
    <n v="0"/>
    <n v="0"/>
  </r>
  <r>
    <s v="2480"/>
    <s v="敦陽科"/>
    <x v="56"/>
    <n v="118"/>
    <n v="117.5"/>
    <n v="118.5"/>
    <n v="117"/>
    <n v="117"/>
    <n v="113.95"/>
    <n v="94"/>
    <n v="67"/>
    <n v="10.984999999999999"/>
    <n v="45"/>
    <n v="-2.3439999999999999"/>
    <n v="-2.3439999999999999"/>
    <n v="0"/>
    <n v="0"/>
    <n v="0"/>
    <n v="0.134461"/>
    <n v="0.11045000000000001"/>
    <n v="7.9394999999999993E-2"/>
    <n v="1.285245E-2"/>
    <n v="5.2650000000000002E-2"/>
    <n v="-2.7659199999999998E-3"/>
    <n v="-2.7541999999999996E-3"/>
    <n v="0"/>
    <n v="0"/>
    <n v="0"/>
  </r>
  <r>
    <s v="2481"/>
    <s v="強茂"/>
    <x v="29"/>
    <n v="62"/>
    <n v="61.8"/>
    <n v="62"/>
    <n v="60.8"/>
    <n v="59.9"/>
    <n v="234.2"/>
    <n v="16"/>
    <n v="302.89999999999998"/>
    <n v="233"/>
    <n v="-369"/>
    <n v="0"/>
    <n v="0"/>
    <n v="0"/>
    <n v="0"/>
    <n v="0"/>
    <n v="0.145204"/>
    <n v="9.8879999999999992E-3"/>
    <n v="0.18779799999999999"/>
    <n v="0.14166399999999998"/>
    <n v="-0.22103099999999998"/>
    <n v="0"/>
    <n v="0"/>
    <n v="0"/>
    <n v="0"/>
    <n v="0"/>
  </r>
  <r>
    <s v="2482"/>
    <s v="連宇"/>
    <x v="58"/>
    <n v="41.05"/>
    <n v="40.15"/>
    <n v="40.25"/>
    <n v="39"/>
    <n v="37.75"/>
    <n v="378"/>
    <n v="-103"/>
    <n v="201"/>
    <n v="-417"/>
    <n v="259"/>
    <n v="0"/>
    <n v="0"/>
    <n v="0"/>
    <n v="0"/>
    <n v="0"/>
    <n v="0.155169"/>
    <n v="-4.1354499999999995E-2"/>
    <n v="8.0902500000000002E-2"/>
    <n v="-0.16263"/>
    <n v="9.7772499999999998E-2"/>
    <n v="0"/>
    <n v="0"/>
    <n v="0"/>
    <n v="0"/>
    <n v="0"/>
  </r>
  <r>
    <s v="2483"/>
    <s v="百容"/>
    <x v="17"/>
    <n v="24.4"/>
    <n v="24.2"/>
    <n v="24"/>
    <n v="24"/>
    <n v="23.8"/>
    <n v="2"/>
    <n v="3"/>
    <n v="4"/>
    <n v="-3"/>
    <n v="1"/>
    <n v="0"/>
    <n v="0"/>
    <n v="0"/>
    <n v="0"/>
    <n v="0"/>
    <n v="4.8799999999999999E-4"/>
    <n v="7.2599999999999997E-4"/>
    <n v="9.6000000000000002E-4"/>
    <n v="-7.2000000000000005E-4"/>
    <n v="2.3800000000000001E-4"/>
    <n v="0"/>
    <n v="0"/>
    <n v="0"/>
    <n v="0"/>
    <n v="0"/>
  </r>
  <r>
    <s v="2484"/>
    <s v="希華"/>
    <x v="35"/>
    <n v="32.35"/>
    <n v="32.700000000000003"/>
    <n v="33.65"/>
    <n v="32.85"/>
    <n v="32.700000000000003"/>
    <n v="265"/>
    <n v="141"/>
    <n v="498"/>
    <n v="-249"/>
    <n v="47"/>
    <n v="0"/>
    <n v="0"/>
    <n v="0"/>
    <n v="0"/>
    <n v="0"/>
    <n v="8.5727499999999998E-2"/>
    <n v="4.6107000000000009E-2"/>
    <n v="0.167577"/>
    <n v="-8.1796500000000008E-2"/>
    <n v="1.5369000000000001E-2"/>
    <n v="0"/>
    <n v="0"/>
    <n v="0"/>
    <n v="0"/>
    <n v="0"/>
  </r>
  <r>
    <s v="2485"/>
    <s v="兆赫"/>
    <x v="33"/>
    <n v="23.3"/>
    <n v="22.85"/>
    <n v="22.6"/>
    <n v="22.05"/>
    <n v="21.65"/>
    <n v="849"/>
    <n v="-492.04"/>
    <n v="1316"/>
    <n v="-535"/>
    <n v="622"/>
    <n v="0"/>
    <n v="0"/>
    <n v="0"/>
    <n v="0"/>
    <n v="0"/>
    <n v="0.19781700000000002"/>
    <n v="-0.11243114000000001"/>
    <n v="0.29741600000000001"/>
    <n v="-0.1179675"/>
    <n v="0.134663"/>
    <n v="0"/>
    <n v="0"/>
    <n v="0"/>
    <n v="0"/>
    <n v="0"/>
  </r>
  <r>
    <s v="2486"/>
    <s v="一詮"/>
    <x v="29"/>
    <n v="48.35"/>
    <n v="46.8"/>
    <n v="49.05"/>
    <n v="47.3"/>
    <n v="46.5"/>
    <n v="-4269"/>
    <n v="-3646"/>
    <n v="8630"/>
    <n v="-3081.0329999999999"/>
    <n v="-4932"/>
    <n v="0"/>
    <n v="0"/>
    <n v="0"/>
    <n v="0"/>
    <n v="0"/>
    <n v="-2.0640614999999998"/>
    <n v="-1.7063279999999998"/>
    <n v="4.233015"/>
    <n v="-1.4573286089999999"/>
    <n v="-2.29338"/>
    <n v="0"/>
    <n v="0"/>
    <n v="0"/>
    <n v="0"/>
    <n v="0"/>
  </r>
  <r>
    <s v="2488"/>
    <s v="漢平"/>
    <x v="21"/>
    <n v="40.1"/>
    <n v="44.1"/>
    <n v="39.700000000000003"/>
    <n v="39.4"/>
    <n v="39.299999999999997"/>
    <n v="143"/>
    <n v="1202"/>
    <n v="-2804"/>
    <n v="-546.02099999999996"/>
    <n v="-31"/>
    <n v="0"/>
    <n v="0"/>
    <n v="0"/>
    <n v="0"/>
    <n v="0"/>
    <n v="5.7343000000000005E-2"/>
    <n v="0.53008200000000005"/>
    <n v="-1.1131880000000001"/>
    <n v="-0.21513227399999996"/>
    <n v="-1.2182999999999999E-2"/>
    <n v="0"/>
    <n v="0"/>
    <n v="0"/>
    <n v="0"/>
    <n v="0"/>
  </r>
  <r>
    <s v="2489"/>
    <s v="瑞軒"/>
    <x v="44"/>
    <n v="11.8"/>
    <n v="11.7"/>
    <n v="11.65"/>
    <n v="11.6"/>
    <n v="11.55"/>
    <n v="219.05500000000001"/>
    <n v="-168"/>
    <n v="-267.95299999999997"/>
    <n v="-118.807"/>
    <n v="-160"/>
    <n v="-2.3E-2"/>
    <n v="0"/>
    <n v="0"/>
    <n v="0"/>
    <n v="0"/>
    <n v="2.5848490000000002E-2"/>
    <n v="-1.9656E-2"/>
    <n v="-3.1216524499999995E-2"/>
    <n v="-1.3781612E-2"/>
    <n v="-1.848E-2"/>
    <n v="-2.7140000000000002E-6"/>
    <n v="0"/>
    <n v="0"/>
    <n v="0"/>
    <n v="0"/>
  </r>
  <r>
    <s v="2491"/>
    <s v="吉祥全"/>
    <x v="23"/>
    <n v="13.95"/>
    <n v="13.7"/>
    <n v="13.65"/>
    <n v="13.55"/>
    <n v="13.6"/>
    <n v="6"/>
    <n v="0"/>
    <n v="1"/>
    <n v="-3"/>
    <n v="0"/>
    <n v="0"/>
    <n v="0"/>
    <n v="0"/>
    <n v="0"/>
    <n v="0"/>
    <n v="8.3699999999999985E-4"/>
    <n v="0"/>
    <n v="1.3650000000000001E-4"/>
    <n v="-4.0650000000000007E-4"/>
    <n v="0"/>
    <n v="0"/>
    <n v="0"/>
    <n v="0"/>
    <n v="0"/>
    <n v="0"/>
  </r>
  <r>
    <s v="2492"/>
    <s v="華新科"/>
    <x v="35"/>
    <n v="123.5"/>
    <n v="124.5"/>
    <n v="123.5"/>
    <n v="124"/>
    <n v="121.5"/>
    <n v="717"/>
    <n v="240"/>
    <n v="-1236"/>
    <n v="605.85799999999995"/>
    <n v="465.5"/>
    <n v="22"/>
    <n v="180"/>
    <n v="3"/>
    <n v="1"/>
    <n v="0"/>
    <n v="0.88549500000000003"/>
    <n v="0.29880000000000001"/>
    <n v="-1.5264599999999999"/>
    <n v="0.75126391999999997"/>
    <n v="0.56558249999999999"/>
    <n v="2.717E-2"/>
    <n v="0.22409999999999999"/>
    <n v="3.705E-3"/>
    <n v="1.24E-3"/>
    <n v="0"/>
  </r>
  <r>
    <s v="2493"/>
    <s v="揚博"/>
    <x v="19"/>
    <n v="72.5"/>
    <n v="73"/>
    <n v="72.400000000000006"/>
    <n v="71.7"/>
    <n v="73.7"/>
    <n v="18"/>
    <n v="5"/>
    <n v="-10"/>
    <n v="-57.006999999999998"/>
    <n v="120"/>
    <n v="0"/>
    <n v="0"/>
    <n v="0"/>
    <n v="0"/>
    <n v="0"/>
    <n v="1.3050000000000001E-2"/>
    <n v="3.65E-3"/>
    <n v="-7.2399999999999999E-3"/>
    <n v="-4.0874018999999998E-2"/>
    <n v="8.8440000000000005E-2"/>
    <n v="0"/>
    <n v="0"/>
    <n v="0"/>
    <n v="0"/>
    <n v="0"/>
  </r>
  <r>
    <s v="2495"/>
    <s v="普安"/>
    <x v="18"/>
    <n v="19.2"/>
    <n v="19.3"/>
    <n v="20.25"/>
    <n v="20.399999999999999"/>
    <n v="19.850000000000001"/>
    <n v="-5"/>
    <n v="66"/>
    <n v="-236"/>
    <n v="386"/>
    <n v="-419"/>
    <n v="0"/>
    <n v="0"/>
    <n v="0"/>
    <n v="0"/>
    <n v="0"/>
    <n v="-9.6000000000000002E-4"/>
    <n v="1.2737999999999999E-2"/>
    <n v="-4.7789999999999999E-2"/>
    <n v="7.8743999999999995E-2"/>
    <n v="-8.3171500000000009E-2"/>
    <n v="0"/>
    <n v="0"/>
    <n v="0"/>
    <n v="0"/>
    <n v="0"/>
  </r>
  <r>
    <s v="2496"/>
    <s v="卓越"/>
    <x v="2"/>
    <n v="54.8"/>
    <n v="55"/>
    <n v="56"/>
    <n v="56.1"/>
    <n v="56.4"/>
    <n v="-1"/>
    <n v="0"/>
    <n v="2"/>
    <n v="-1"/>
    <n v="5"/>
    <n v="0"/>
    <n v="0"/>
    <n v="0"/>
    <n v="0"/>
    <n v="0"/>
    <n v="-5.4799999999999998E-4"/>
    <n v="0"/>
    <n v="1.1199999999999999E-3"/>
    <n v="-5.6099999999999998E-4"/>
    <n v="2.82E-3"/>
    <n v="0"/>
    <n v="0"/>
    <n v="0"/>
    <n v="0"/>
    <n v="0"/>
  </r>
  <r>
    <s v="2497"/>
    <s v="怡利電"/>
    <x v="7"/>
    <n v="65.7"/>
    <n v="64.7"/>
    <n v="64.2"/>
    <n v="64"/>
    <n v="63.9"/>
    <n v="168"/>
    <n v="14"/>
    <n v="-7"/>
    <n v="-31"/>
    <n v="41"/>
    <n v="0"/>
    <n v="0"/>
    <n v="0"/>
    <n v="0"/>
    <n v="0"/>
    <n v="0.110376"/>
    <n v="9.0580000000000001E-3"/>
    <n v="-4.4940000000000006E-3"/>
    <n v="-1.984E-2"/>
    <n v="2.6199E-2"/>
    <n v="0"/>
    <n v="0"/>
    <n v="0"/>
    <n v="0"/>
    <n v="0"/>
  </r>
  <r>
    <s v="2498"/>
    <s v="宏達電"/>
    <x v="59"/>
    <n v="48.1"/>
    <n v="46.05"/>
    <n v="47.4"/>
    <n v="46.3"/>
    <n v="45.9"/>
    <n v="719"/>
    <n v="-3961.6750000000002"/>
    <n v="3238.0430000000001"/>
    <n v="-1693"/>
    <n v="-693"/>
    <n v="0"/>
    <n v="0"/>
    <n v="12"/>
    <n v="0"/>
    <n v="316"/>
    <n v="0.34583900000000001"/>
    <n v="-1.8243513375"/>
    <n v="1.5348323819999998"/>
    <n v="-0.78385899999999997"/>
    <n v="-0.31808700000000001"/>
    <n v="0"/>
    <n v="0"/>
    <n v="5.6879999999999995E-3"/>
    <n v="0"/>
    <n v="0.14504400000000001"/>
  </r>
  <r>
    <s v="2501"/>
    <s v="國建"/>
    <x v="6"/>
    <n v="15.45"/>
    <n v="15.4"/>
    <n v="15.4"/>
    <n v="15.45"/>
    <n v="15.45"/>
    <n v="445.3"/>
    <n v="70"/>
    <n v="101"/>
    <n v="111"/>
    <n v="101"/>
    <n v="0"/>
    <n v="0"/>
    <n v="0"/>
    <n v="0"/>
    <n v="0"/>
    <n v="6.8798850000000009E-2"/>
    <n v="1.078E-2"/>
    <n v="1.5554E-2"/>
    <n v="1.7149499999999998E-2"/>
    <n v="1.5604499999999999E-2"/>
    <n v="0"/>
    <n v="0"/>
    <n v="0"/>
    <n v="0"/>
    <n v="0"/>
  </r>
  <r>
    <s v="2504"/>
    <s v="國產"/>
    <x v="6"/>
    <n v="25.7"/>
    <n v="25.5"/>
    <n v="25.45"/>
    <n v="25.65"/>
    <n v="25.6"/>
    <n v="135"/>
    <n v="-190.32499999999999"/>
    <n v="-162"/>
    <n v="214.28800000000001"/>
    <n v="2"/>
    <n v="149"/>
    <n v="113"/>
    <n v="0"/>
    <n v="147"/>
    <n v="0"/>
    <n v="3.4694999999999997E-2"/>
    <n v="-4.8532874999999996E-2"/>
    <n v="-4.1228999999999995E-2"/>
    <n v="5.4964871999999998E-2"/>
    <n v="5.1199999999999998E-4"/>
    <n v="3.8293000000000001E-2"/>
    <n v="2.8815E-2"/>
    <n v="0"/>
    <n v="3.7705499999999996E-2"/>
    <n v="0"/>
  </r>
  <r>
    <s v="2505"/>
    <s v="國揚"/>
    <x v="6"/>
    <n v="18.399999999999999"/>
    <n v="18.45"/>
    <n v="18.2"/>
    <n v="18.149999999999999"/>
    <n v="18.149999999999999"/>
    <n v="10"/>
    <n v="14"/>
    <n v="7"/>
    <n v="1"/>
    <n v="3"/>
    <n v="0"/>
    <n v="0"/>
    <n v="0"/>
    <n v="0"/>
    <n v="0"/>
    <n v="1.8400000000000001E-3"/>
    <n v="2.5830000000000002E-3"/>
    <n v="1.274E-3"/>
    <n v="1.8149999999999999E-4"/>
    <n v="5.4449999999999995E-4"/>
    <n v="0"/>
    <n v="0"/>
    <n v="0"/>
    <n v="0"/>
    <n v="0"/>
  </r>
  <r>
    <s v="2506"/>
    <s v="太設"/>
    <x v="6"/>
    <n v="9.08"/>
    <n v="9.09"/>
    <n v="9.1"/>
    <n v="9.07"/>
    <n v="9.11"/>
    <n v="-7"/>
    <n v="0"/>
    <n v="-1"/>
    <n v="-10"/>
    <n v="16"/>
    <n v="0"/>
    <n v="0"/>
    <n v="0"/>
    <n v="0"/>
    <n v="0"/>
    <n v="-6.3560000000000005E-4"/>
    <n v="0"/>
    <n v="-9.1000000000000003E-5"/>
    <n v="-9.0700000000000004E-4"/>
    <n v="1.4575999999999999E-3"/>
    <n v="0"/>
    <n v="0"/>
    <n v="0"/>
    <n v="0"/>
    <n v="0"/>
  </r>
  <r>
    <s v="2509"/>
    <s v="全坤建"/>
    <x v="6"/>
    <n v="15.4"/>
    <n v="15.95"/>
    <n v="15.9"/>
    <n v="15.95"/>
    <n v="15.8"/>
    <n v="-1"/>
    <n v="-12"/>
    <n v="5.1760000000000002"/>
    <n v="3"/>
    <n v="4"/>
    <n v="0"/>
    <n v="0"/>
    <n v="0"/>
    <n v="0"/>
    <n v="0"/>
    <n v="-1.54E-4"/>
    <n v="-1.9139999999999997E-3"/>
    <n v="8.2298400000000002E-4"/>
    <n v="4.7849999999999992E-4"/>
    <n v="6.3200000000000007E-4"/>
    <n v="0"/>
    <n v="0"/>
    <n v="0"/>
    <n v="0"/>
    <n v="0"/>
  </r>
  <r>
    <s v="2511"/>
    <s v="太子"/>
    <x v="6"/>
    <n v="10.8"/>
    <n v="10.8"/>
    <n v="10.8"/>
    <n v="10.85"/>
    <n v="10.85"/>
    <n v="104"/>
    <n v="1"/>
    <n v="8"/>
    <n v="-29"/>
    <n v="-54"/>
    <n v="0"/>
    <n v="0"/>
    <n v="0"/>
    <n v="0"/>
    <n v="0"/>
    <n v="1.1232000000000001E-2"/>
    <n v="1.0800000000000001E-4"/>
    <n v="8.6400000000000008E-4"/>
    <n v="-3.1464999999999996E-3"/>
    <n v="-5.8589999999999996E-3"/>
    <n v="0"/>
    <n v="0"/>
    <n v="0"/>
    <n v="0"/>
    <n v="0"/>
  </r>
  <r>
    <s v="2514"/>
    <s v="龍邦"/>
    <x v="6"/>
    <n v="15.75"/>
    <n v="15.7"/>
    <n v="15.65"/>
    <n v="15.7"/>
    <n v="15.7"/>
    <n v="6"/>
    <n v="5"/>
    <n v="19"/>
    <n v="16"/>
    <n v="47"/>
    <n v="0"/>
    <n v="0"/>
    <n v="0"/>
    <n v="0"/>
    <n v="0"/>
    <n v="9.4499999999999998E-4"/>
    <n v="7.85E-4"/>
    <n v="2.9735E-3"/>
    <n v="2.5119999999999999E-3"/>
    <n v="7.3790000000000001E-3"/>
    <n v="0"/>
    <n v="0"/>
    <n v="0"/>
    <n v="0"/>
    <n v="0"/>
  </r>
  <r>
    <s v="2515"/>
    <s v="中工"/>
    <x v="6"/>
    <n v="11.8"/>
    <n v="11.85"/>
    <n v="11.6"/>
    <n v="11.4"/>
    <n v="11.6"/>
    <n v="4404"/>
    <n v="-7662"/>
    <n v="-3667.5"/>
    <n v="1020"/>
    <n v="4582"/>
    <n v="0"/>
    <n v="0"/>
    <n v="0"/>
    <n v="0"/>
    <n v="0"/>
    <n v="0.51967200000000002"/>
    <n v="-0.90794699999999995"/>
    <n v="-0.42542999999999997"/>
    <n v="0.11627999999999999"/>
    <n v="0.53151199999999998"/>
    <n v="0"/>
    <n v="0"/>
    <n v="0"/>
    <n v="0"/>
    <n v="0"/>
  </r>
  <r>
    <s v="2516"/>
    <s v="新建"/>
    <x v="6"/>
    <n v="9.14"/>
    <n v="9.31"/>
    <n v="9.11"/>
    <n v="9.14"/>
    <n v="8.91"/>
    <n v="99"/>
    <n v="192"/>
    <n v="-730"/>
    <n v="-99"/>
    <n v="-321"/>
    <n v="0"/>
    <n v="0"/>
    <n v="0"/>
    <n v="0"/>
    <n v="0"/>
    <n v="9.0486000000000004E-3"/>
    <n v="1.7875200000000001E-2"/>
    <n v="-6.6502999999999993E-2"/>
    <n v="-9.0486000000000004E-3"/>
    <n v="-2.8601100000000001E-2"/>
    <n v="0"/>
    <n v="0"/>
    <n v="0"/>
    <n v="0"/>
    <n v="0"/>
  </r>
  <r>
    <s v="2520"/>
    <s v="冠德"/>
    <x v="6"/>
    <n v="35.049999999999997"/>
    <n v="35.4"/>
    <n v="35.200000000000003"/>
    <n v="34.75"/>
    <n v="34.549999999999997"/>
    <n v="11"/>
    <n v="637"/>
    <n v="-330"/>
    <n v="-179.1"/>
    <n v="-102"/>
    <n v="0"/>
    <n v="0"/>
    <n v="0"/>
    <n v="0"/>
    <n v="0"/>
    <n v="3.8554999999999996E-3"/>
    <n v="0.225498"/>
    <n v="-0.11616000000000001"/>
    <n v="-6.2237249999999994E-2"/>
    <n v="-3.5241000000000001E-2"/>
    <n v="0"/>
    <n v="0"/>
    <n v="0"/>
    <n v="0"/>
    <n v="0"/>
  </r>
  <r>
    <s v="2524"/>
    <s v="京城"/>
    <x v="6"/>
    <n v="31"/>
    <n v="30.8"/>
    <n v="30.9"/>
    <n v="31"/>
    <n v="31"/>
    <n v="6"/>
    <n v="4"/>
    <n v="6"/>
    <n v="1"/>
    <n v="0"/>
    <n v="0"/>
    <n v="0"/>
    <n v="0"/>
    <n v="0"/>
    <n v="0"/>
    <n v="1.8600000000000001E-3"/>
    <n v="1.232E-3"/>
    <n v="1.8539999999999997E-3"/>
    <n v="3.1E-4"/>
    <n v="0"/>
    <n v="0"/>
    <n v="0"/>
    <n v="0"/>
    <n v="0"/>
    <n v="0"/>
  </r>
  <r>
    <s v="2527"/>
    <s v="宏璟"/>
    <x v="6"/>
    <n v="23.35"/>
    <n v="23.3"/>
    <n v="23.45"/>
    <n v="23.55"/>
    <n v="23.4"/>
    <n v="-78"/>
    <n v="9"/>
    <n v="-31"/>
    <n v="37"/>
    <n v="25"/>
    <n v="0"/>
    <n v="0"/>
    <n v="0"/>
    <n v="0"/>
    <n v="0"/>
    <n v="-1.8213000000000003E-2"/>
    <n v="2.0970000000000003E-3"/>
    <n v="-7.2694999999999991E-3"/>
    <n v="8.7135000000000008E-3"/>
    <n v="5.8500000000000002E-3"/>
    <n v="0"/>
    <n v="0"/>
    <n v="0"/>
    <n v="0"/>
    <n v="0"/>
  </r>
  <r>
    <s v="2528"/>
    <s v="皇普"/>
    <x v="6"/>
    <n v="27.5"/>
    <n v="28"/>
    <n v="28.15"/>
    <n v="27.9"/>
    <n v="27.9"/>
    <n v="12"/>
    <n v="-30"/>
    <n v="-42"/>
    <n v="-21"/>
    <n v="-3"/>
    <n v="0"/>
    <n v="0"/>
    <n v="0"/>
    <n v="0"/>
    <n v="0"/>
    <n v="3.3E-3"/>
    <n v="-8.3999999999999995E-3"/>
    <n v="-1.1823E-2"/>
    <n v="-5.8589999999999996E-3"/>
    <n v="-8.3699999999999985E-4"/>
    <n v="0"/>
    <n v="0"/>
    <n v="0"/>
    <n v="0"/>
    <n v="0"/>
  </r>
  <r>
    <s v="2530"/>
    <s v="華建"/>
    <x v="6"/>
    <n v="27.25"/>
    <n v="28.25"/>
    <n v="28.25"/>
    <n v="27.95"/>
    <n v="27.6"/>
    <n v="120"/>
    <n v="755"/>
    <n v="-129"/>
    <n v="-46.018999999999998"/>
    <n v="-733"/>
    <n v="0"/>
    <n v="1"/>
    <n v="0"/>
    <n v="0"/>
    <n v="1"/>
    <n v="3.27E-2"/>
    <n v="0.21328749999999999"/>
    <n v="-3.6442500000000003E-2"/>
    <n v="-1.2862310499999998E-2"/>
    <n v="-0.20230799999999999"/>
    <n v="0"/>
    <n v="2.8249999999999998E-4"/>
    <n v="0"/>
    <n v="0"/>
    <n v="2.7600000000000004E-4"/>
  </r>
  <r>
    <s v="2534"/>
    <s v="宏盛"/>
    <x v="6"/>
    <n v="18.649999999999999"/>
    <n v="18.7"/>
    <n v="19"/>
    <n v="19"/>
    <n v="19"/>
    <n v="33"/>
    <n v="-36"/>
    <n v="-122"/>
    <n v="-81"/>
    <n v="134"/>
    <n v="0"/>
    <n v="0"/>
    <n v="0"/>
    <n v="0"/>
    <n v="0"/>
    <n v="6.1544999999999994E-3"/>
    <n v="-6.7319999999999993E-3"/>
    <n v="-2.3179999999999999E-2"/>
    <n v="-1.5389999999999999E-2"/>
    <n v="2.546E-2"/>
    <n v="0"/>
    <n v="0"/>
    <n v="0"/>
    <n v="0"/>
    <n v="0"/>
  </r>
  <r>
    <s v="2535"/>
    <s v="達欣工"/>
    <x v="6"/>
    <n v="39.700000000000003"/>
    <n v="39.75"/>
    <n v="40.1"/>
    <n v="40.25"/>
    <n v="40.35"/>
    <n v="-42.8"/>
    <n v="-22.4"/>
    <n v="3"/>
    <n v="-9.2159999999999993"/>
    <n v="-36"/>
    <n v="0"/>
    <n v="0"/>
    <n v="0"/>
    <n v="0"/>
    <n v="0"/>
    <n v="-1.6991600000000003E-2"/>
    <n v="-8.9040000000000005E-3"/>
    <n v="1.2030000000000001E-3"/>
    <n v="-3.7094399999999996E-3"/>
    <n v="-1.4526000000000001E-2"/>
    <n v="0"/>
    <n v="0"/>
    <n v="0"/>
    <n v="0"/>
    <n v="0"/>
  </r>
  <r>
    <s v="2536"/>
    <s v="宏普"/>
    <x v="6"/>
    <n v="27.95"/>
    <n v="28"/>
    <n v="28.15"/>
    <n v="28.35"/>
    <n v="27.9"/>
    <n v="21"/>
    <n v="11"/>
    <n v="-3"/>
    <n v="-19"/>
    <n v="-58"/>
    <n v="0"/>
    <n v="0"/>
    <n v="0"/>
    <n v="0"/>
    <n v="0"/>
    <n v="5.8694999999999997E-3"/>
    <n v="3.0799999999999998E-3"/>
    <n v="-8.4449999999999987E-4"/>
    <n v="-5.3864999999999998E-3"/>
    <n v="-1.6181999999999998E-2"/>
    <n v="0"/>
    <n v="0"/>
    <n v="0"/>
    <n v="0"/>
    <n v="0"/>
  </r>
  <r>
    <s v="2537"/>
    <s v="聯上發"/>
    <x v="6"/>
    <n v="8.06"/>
    <n v="8.15"/>
    <n v="8.1199999999999992"/>
    <n v="8.01"/>
    <n v="8.02"/>
    <n v="-123.262"/>
    <n v="7"/>
    <n v="-126"/>
    <n v="-60"/>
    <n v="-9"/>
    <n v="0"/>
    <n v="0"/>
    <n v="0"/>
    <n v="0"/>
    <n v="0"/>
    <n v="-9.9349172000000006E-3"/>
    <n v="5.7050000000000004E-4"/>
    <n v="-1.0231199999999999E-2"/>
    <n v="-4.8059999999999995E-3"/>
    <n v="-7.2179999999999987E-4"/>
    <n v="0"/>
    <n v="0"/>
    <n v="0"/>
    <n v="0"/>
    <n v="0"/>
  </r>
  <r>
    <s v="2538"/>
    <s v="基泰"/>
    <x v="6"/>
    <n v="15.1"/>
    <n v="15.3"/>
    <n v="15.15"/>
    <n v="15.35"/>
    <n v="14.75"/>
    <n v="-120"/>
    <n v="386"/>
    <n v="-348"/>
    <n v="335"/>
    <n v="-2035"/>
    <n v="0"/>
    <n v="0"/>
    <n v="0"/>
    <n v="0"/>
    <n v="0"/>
    <n v="-1.8120000000000001E-2"/>
    <n v="5.9057999999999999E-2"/>
    <n v="-5.2721999999999998E-2"/>
    <n v="5.1422500000000003E-2"/>
    <n v="-0.3001625"/>
    <n v="0"/>
    <n v="0"/>
    <n v="0"/>
    <n v="0"/>
    <n v="0"/>
  </r>
  <r>
    <s v="2539"/>
    <s v="櫻花建"/>
    <x v="6"/>
    <n v="44.7"/>
    <n v="45.45"/>
    <n v="45.25"/>
    <n v="45"/>
    <n v="45.2"/>
    <n v="232"/>
    <n v="209"/>
    <n v="-181"/>
    <n v="-125"/>
    <n v="-38.054000000000002"/>
    <n v="0"/>
    <n v="0"/>
    <n v="0"/>
    <n v="0"/>
    <n v="0"/>
    <n v="0.10370400000000002"/>
    <n v="9.4990500000000005E-2"/>
    <n v="-8.1902500000000003E-2"/>
    <n v="-5.6250000000000001E-2"/>
    <n v="-1.7200408000000004E-2"/>
    <n v="0"/>
    <n v="0"/>
    <n v="0"/>
    <n v="0"/>
    <n v="0"/>
  </r>
  <r>
    <s v="2540"/>
    <s v="愛山林"/>
    <x v="6"/>
    <n v="79.8"/>
    <n v="81"/>
    <n v="81.900000000000006"/>
    <n v="81.7"/>
    <n v="80.900000000000006"/>
    <n v="54"/>
    <n v="124"/>
    <n v="248"/>
    <n v="-20.004999999999999"/>
    <n v="-32.200000000000003"/>
    <n v="0"/>
    <n v="0"/>
    <n v="0"/>
    <n v="0"/>
    <n v="0"/>
    <n v="4.3091999999999998E-2"/>
    <n v="0.10044"/>
    <n v="0.20311200000000001"/>
    <n v="-1.6344085000000001E-2"/>
    <n v="-2.6049800000000005E-2"/>
    <n v="0"/>
    <n v="0"/>
    <n v="0"/>
    <n v="0"/>
    <n v="0"/>
  </r>
  <r>
    <s v="2542"/>
    <s v="興富發"/>
    <x v="6"/>
    <n v="40.700000000000003"/>
    <n v="40.700000000000003"/>
    <n v="40.6"/>
    <n v="40.6"/>
    <n v="40.549999999999997"/>
    <n v="-636.78099999999995"/>
    <n v="-113.72"/>
    <n v="-645.27"/>
    <n v="-344.72"/>
    <n v="-231"/>
    <n v="-8.0050000000000008"/>
    <n v="-7.4649999999999999"/>
    <n v="0"/>
    <n v="0"/>
    <n v="0"/>
    <n v="-0.259169867"/>
    <n v="-4.6284040000000005E-2"/>
    <n v="-0.26197961999999997"/>
    <n v="-0.13995632000000002"/>
    <n v="-9.367049999999999E-2"/>
    <n v="-3.2580350000000003E-3"/>
    <n v="-3.0382550000000001E-3"/>
    <n v="0"/>
    <n v="0"/>
    <n v="0"/>
  </r>
  <r>
    <s v="2543"/>
    <s v="皇昌"/>
    <x v="6"/>
    <n v="20.55"/>
    <n v="20.399999999999999"/>
    <n v="20.5"/>
    <n v="20.5"/>
    <n v="21.3"/>
    <n v="498"/>
    <n v="407"/>
    <n v="305"/>
    <n v="-39.130000000000003"/>
    <n v="49"/>
    <n v="0"/>
    <n v="0"/>
    <n v="0"/>
    <n v="0"/>
    <n v="0"/>
    <n v="0.102339"/>
    <n v="8.3027999999999991E-2"/>
    <n v="6.2524999999999997E-2"/>
    <n v="-8.02165E-3"/>
    <n v="1.0437E-2"/>
    <n v="0"/>
    <n v="0"/>
    <n v="0"/>
    <n v="0"/>
    <n v="0"/>
  </r>
  <r>
    <s v="2545"/>
    <s v="皇翔"/>
    <x v="6"/>
    <n v="38.75"/>
    <n v="38.700000000000003"/>
    <n v="38.65"/>
    <n v="38.65"/>
    <n v="38.700000000000003"/>
    <n v="16"/>
    <n v="9"/>
    <n v="10"/>
    <n v="6"/>
    <n v="43"/>
    <n v="0"/>
    <n v="0"/>
    <n v="0"/>
    <n v="0"/>
    <n v="0"/>
    <n v="6.1999999999999998E-3"/>
    <n v="3.483E-3"/>
    <n v="3.8649999999999999E-3"/>
    <n v="2.3189999999999999E-3"/>
    <n v="1.6641000000000003E-2"/>
    <n v="0"/>
    <n v="0"/>
    <n v="0"/>
    <n v="0"/>
    <n v="0"/>
  </r>
  <r>
    <s v="2546"/>
    <s v="根基"/>
    <x v="6"/>
    <n v="74.5"/>
    <n v="74.3"/>
    <n v="74.5"/>
    <n v="75.5"/>
    <n v="75.599999999999994"/>
    <n v="32.923000000000002"/>
    <n v="1"/>
    <n v="4"/>
    <n v="33.988"/>
    <n v="-3"/>
    <n v="0"/>
    <n v="0"/>
    <n v="1"/>
    <n v="0"/>
    <n v="0"/>
    <n v="2.4527634999999999E-2"/>
    <n v="7.4299999999999995E-4"/>
    <n v="2.98E-3"/>
    <n v="2.566094E-2"/>
    <n v="-2.2679999999999996E-3"/>
    <n v="0"/>
    <n v="0"/>
    <n v="7.45E-4"/>
    <n v="0"/>
    <n v="0"/>
  </r>
  <r>
    <s v="2547"/>
    <s v="日勝生"/>
    <x v="6"/>
    <n v="9.06"/>
    <n v="9.1"/>
    <n v="9.07"/>
    <n v="9.0500000000000007"/>
    <n v="9"/>
    <n v="362"/>
    <n v="143"/>
    <n v="32"/>
    <n v="28"/>
    <n v="8.08"/>
    <n v="0"/>
    <n v="0"/>
    <n v="0"/>
    <n v="0"/>
    <n v="0"/>
    <n v="3.2797200000000006E-2"/>
    <n v="1.3013E-2"/>
    <n v="2.9024000000000003E-3"/>
    <n v="2.5340000000000002E-3"/>
    <n v="7.272E-4"/>
    <n v="0"/>
    <n v="0"/>
    <n v="0"/>
    <n v="0"/>
    <n v="0"/>
  </r>
  <r>
    <s v="2548"/>
    <s v="華固"/>
    <x v="6"/>
    <n v="92.1"/>
    <n v="92.3"/>
    <n v="93.4"/>
    <n v="93.8"/>
    <n v="93.2"/>
    <n v="65"/>
    <n v="102.95699999999999"/>
    <n v="451"/>
    <n v="333.50599999999997"/>
    <n v="17"/>
    <n v="4"/>
    <n v="19"/>
    <n v="7"/>
    <n v="7"/>
    <n v="1"/>
    <n v="5.9865000000000002E-2"/>
    <n v="9.5029310999999991E-2"/>
    <n v="0.421234"/>
    <n v="0.31282862799999994"/>
    <n v="1.5844E-2"/>
    <n v="3.6839999999999998E-3"/>
    <n v="1.7537000000000001E-2"/>
    <n v="6.5380000000000004E-3"/>
    <n v="6.5660000000000007E-3"/>
    <n v="9.3199999999999999E-4"/>
  </r>
  <r>
    <s v="2596"/>
    <s v="綠意"/>
    <x v="6"/>
    <n v="22.6"/>
    <n v="22.8"/>
    <n v="22.8"/>
    <n v="22.8"/>
    <n v="22.85"/>
    <n v="-1"/>
    <n v="-10"/>
    <n v="0"/>
    <n v="-4"/>
    <n v="0"/>
    <n v="0"/>
    <n v="0"/>
    <n v="0"/>
    <n v="0"/>
    <n v="0"/>
    <n v="-2.2600000000000002E-4"/>
    <n v="-2.2799999999999999E-3"/>
    <n v="0"/>
    <n v="-9.1200000000000005E-4"/>
    <n v="0"/>
    <n v="0"/>
    <n v="0"/>
    <n v="0"/>
    <n v="0"/>
    <n v="0"/>
  </r>
  <r>
    <s v="2597"/>
    <s v="潤弘"/>
    <x v="6"/>
    <n v="101"/>
    <n v="102.5"/>
    <n v="105"/>
    <n v="105"/>
    <n v="104"/>
    <n v="11"/>
    <n v="-1"/>
    <n v="21.78"/>
    <n v="1"/>
    <n v="-2"/>
    <n v="0"/>
    <n v="0"/>
    <n v="0"/>
    <n v="0"/>
    <n v="0"/>
    <n v="1.111E-2"/>
    <n v="-1.0250000000000001E-3"/>
    <n v="2.2869E-2"/>
    <n v="1.0499999999999999E-3"/>
    <n v="-2.0799999999999998E-3"/>
    <n v="0"/>
    <n v="0"/>
    <n v="0"/>
    <n v="0"/>
    <n v="0"/>
  </r>
  <r>
    <s v="2601"/>
    <s v="益航"/>
    <x v="10"/>
    <n v="8.17"/>
    <n v="8.16"/>
    <n v="8.14"/>
    <n v="8.1"/>
    <n v="8.08"/>
    <n v="247"/>
    <n v="-84"/>
    <n v="-21"/>
    <n v="91"/>
    <n v="-87"/>
    <n v="0"/>
    <n v="0"/>
    <n v="0"/>
    <n v="0"/>
    <n v="0"/>
    <n v="2.0179900000000001E-2"/>
    <n v="-6.8544000000000009E-3"/>
    <n v="-1.7094E-3"/>
    <n v="7.3709999999999999E-3"/>
    <n v="-7.0296000000000004E-3"/>
    <n v="0"/>
    <n v="0"/>
    <n v="0"/>
    <n v="0"/>
    <n v="0"/>
  </r>
  <r>
    <s v="2603"/>
    <s v="長榮"/>
    <x v="11"/>
    <n v="109"/>
    <n v="108.5"/>
    <n v="107.5"/>
    <n v="109"/>
    <n v="109"/>
    <n v="-5874.0510000000004"/>
    <n v="507.67399999999998"/>
    <n v="-2947.0230000000001"/>
    <n v="2805.7649999999999"/>
    <n v="-1327"/>
    <n v="70.192999999999998"/>
    <n v="-74.807000000000002"/>
    <n v="14"/>
    <n v="-45"/>
    <n v="8"/>
    <n v="-6.4027155899999997"/>
    <n v="0.55082629000000005"/>
    <n v="-3.1680497250000004"/>
    <n v="3.05828385"/>
    <n v="-1.4464300000000001"/>
    <n v="7.6510369999999994E-2"/>
    <n v="-8.1165595000000007E-2"/>
    <n v="1.5049999999999999E-2"/>
    <n v="-4.9050000000000003E-2"/>
    <n v="8.7200000000000003E-3"/>
  </r>
  <r>
    <s v="2605"/>
    <s v="新興"/>
    <x v="11"/>
    <n v="21.7"/>
    <n v="21.4"/>
    <n v="21.25"/>
    <n v="20.55"/>
    <n v="20.25"/>
    <n v="229.16"/>
    <n v="-1149"/>
    <n v="-1203"/>
    <n v="-1684"/>
    <n v="583"/>
    <n v="0"/>
    <n v="0"/>
    <n v="0"/>
    <n v="0"/>
    <n v="-1053"/>
    <n v="4.9727719999999996E-2"/>
    <n v="-0.24588599999999999"/>
    <n v="-0.25563750000000002"/>
    <n v="-0.34606200000000004"/>
    <n v="0.1180575"/>
    <n v="0"/>
    <n v="0"/>
    <n v="0"/>
    <n v="0"/>
    <n v="-0.21323249999999999"/>
  </r>
  <r>
    <s v="2606"/>
    <s v="裕民"/>
    <x v="11"/>
    <n v="47.5"/>
    <n v="47.2"/>
    <n v="47.3"/>
    <n v="46.2"/>
    <n v="45"/>
    <n v="1596"/>
    <n v="495"/>
    <n v="546"/>
    <n v="-209"/>
    <n v="-2352"/>
    <n v="897.25599999999997"/>
    <n v="-14.089"/>
    <n v="562.58299999999997"/>
    <n v="-132.875"/>
    <n v="-163.27799999999999"/>
    <n v="0.7581"/>
    <n v="0.23363999999999999"/>
    <n v="0.25825799999999999"/>
    <n v="-9.6558000000000005E-2"/>
    <n v="-1.0584"/>
    <n v="0.42619659999999998"/>
    <n v="-6.6500080000000007E-3"/>
    <n v="0.26610175899999999"/>
    <n v="-6.1388250000000005E-2"/>
    <n v="-7.3475099999999988E-2"/>
  </r>
  <r>
    <s v="2607"/>
    <s v="榮運"/>
    <x v="11"/>
    <n v="30.8"/>
    <n v="30.85"/>
    <n v="30.7"/>
    <n v="32"/>
    <n v="32"/>
    <n v="-162.98400000000001"/>
    <n v="-66"/>
    <n v="-409"/>
    <n v="1369.8420000000001"/>
    <n v="-1094"/>
    <n v="393"/>
    <n v="221"/>
    <n v="692"/>
    <n v="445"/>
    <n v="443"/>
    <n v="-5.0199072000000004E-2"/>
    <n v="-2.0361000000000001E-2"/>
    <n v="-0.12556299999999998"/>
    <n v="0.43834944000000003"/>
    <n v="-0.35008"/>
    <n v="0.121044"/>
    <n v="6.8178500000000003E-2"/>
    <n v="0.21244399999999997"/>
    <n v="0.1424"/>
    <n v="0.14176"/>
  </r>
  <r>
    <s v="2608"/>
    <s v="嘉里大榮"/>
    <x v="11"/>
    <n v="37.65"/>
    <n v="37.6"/>
    <n v="37.65"/>
    <n v="37.799999999999997"/>
    <n v="37.450000000000003"/>
    <n v="69"/>
    <n v="-8"/>
    <n v="27"/>
    <n v="56.976999999999997"/>
    <n v="-53"/>
    <n v="0"/>
    <n v="0"/>
    <n v="0"/>
    <n v="0"/>
    <n v="0"/>
    <n v="2.5978499999999998E-2"/>
    <n v="-3.0080000000000003E-3"/>
    <n v="1.0165499999999999E-2"/>
    <n v="2.1537305999999999E-2"/>
    <n v="-1.9848500000000002E-2"/>
    <n v="0"/>
    <n v="0"/>
    <n v="0"/>
    <n v="0"/>
    <n v="0"/>
  </r>
  <r>
    <s v="2609"/>
    <s v="陽明"/>
    <x v="11"/>
    <n v="42.3"/>
    <n v="42.25"/>
    <n v="41.9"/>
    <n v="41.85"/>
    <n v="41.3"/>
    <n v="-924.92200000000003"/>
    <n v="1034.3"/>
    <n v="-4266.57"/>
    <n v="-994.48099999999999"/>
    <n v="-3609.252"/>
    <n v="3"/>
    <n v="2"/>
    <n v="6"/>
    <n v="1"/>
    <n v="7"/>
    <n v="-0.39124200599999998"/>
    <n v="0.43699174999999996"/>
    <n v="-1.7876928299999999"/>
    <n v="-0.4161902985"/>
    <n v="-1.4906210759999998"/>
    <n v="1.2689999999999999E-3"/>
    <n v="8.4500000000000005E-4"/>
    <n v="2.5139999999999997E-3"/>
    <n v="4.1850000000000004E-4"/>
    <n v="2.8909999999999995E-3"/>
  </r>
  <r>
    <s v="2610"/>
    <s v="華航"/>
    <x v="11"/>
    <n v="21.45"/>
    <n v="21"/>
    <n v="21.15"/>
    <n v="20.95"/>
    <n v="20.8"/>
    <n v="5995.0929999999998"/>
    <n v="-6492.7839999999997"/>
    <n v="-2142.9580000000001"/>
    <n v="-6950.1750000000002"/>
    <n v="-2676.94"/>
    <n v="2"/>
    <n v="3"/>
    <n v="4"/>
    <n v="2"/>
    <n v="2"/>
    <n v="1.2859474485"/>
    <n v="-1.3634846399999998"/>
    <n v="-0.45323561699999998"/>
    <n v="-1.4560616625"/>
    <n v="-0.55680352000000011"/>
    <n v="4.2899999999999997E-4"/>
    <n v="6.3000000000000003E-4"/>
    <n v="8.4599999999999996E-4"/>
    <n v="4.1899999999999999E-4"/>
    <n v="4.1600000000000003E-4"/>
  </r>
  <r>
    <s v="2611"/>
    <s v="志信"/>
    <x v="11"/>
    <n v="12.6"/>
    <n v="12.65"/>
    <n v="12.6"/>
    <n v="12.7"/>
    <n v="12.75"/>
    <n v="196"/>
    <n v="2"/>
    <n v="-71"/>
    <n v="79"/>
    <n v="17.5"/>
    <n v="0"/>
    <n v="0"/>
    <n v="0"/>
    <n v="0"/>
    <n v="0"/>
    <n v="2.4695999999999999E-2"/>
    <n v="2.5300000000000002E-4"/>
    <n v="-8.9460000000000008E-3"/>
    <n v="1.0033E-2"/>
    <n v="2.2312500000000002E-3"/>
    <n v="0"/>
    <n v="0"/>
    <n v="0"/>
    <n v="0"/>
    <n v="0"/>
  </r>
  <r>
    <s v="2612"/>
    <s v="中航"/>
    <x v="11"/>
    <n v="40.1"/>
    <n v="39.75"/>
    <n v="39.65"/>
    <n v="39.299999999999997"/>
    <n v="39.299999999999997"/>
    <n v="-20"/>
    <n v="-62"/>
    <n v="36"/>
    <n v="-5"/>
    <n v="-78"/>
    <n v="0"/>
    <n v="0"/>
    <n v="-95"/>
    <n v="0"/>
    <n v="0"/>
    <n v="-8.0199999999999994E-3"/>
    <n v="-2.4645E-2"/>
    <n v="1.4273999999999998E-2"/>
    <n v="-1.9650000000000002E-3"/>
    <n v="-3.0653999999999997E-2"/>
    <n v="0"/>
    <n v="0"/>
    <n v="-3.76675E-2"/>
    <n v="0"/>
    <n v="0"/>
  </r>
  <r>
    <s v="2613"/>
    <s v="中櫃"/>
    <x v="11"/>
    <n v="20.05"/>
    <n v="19.95"/>
    <n v="20"/>
    <n v="20.05"/>
    <n v="20.05"/>
    <n v="0"/>
    <n v="-1"/>
    <n v="-2"/>
    <n v="-3"/>
    <n v="-3"/>
    <n v="0"/>
    <n v="0"/>
    <n v="0"/>
    <n v="0"/>
    <n v="0"/>
    <n v="0"/>
    <n v="-1.995E-4"/>
    <n v="-4.0000000000000002E-4"/>
    <n v="-6.0150000000000004E-4"/>
    <n v="-6.0150000000000004E-4"/>
    <n v="0"/>
    <n v="0"/>
    <n v="0"/>
    <n v="0"/>
    <n v="0"/>
  </r>
  <r>
    <s v="2614"/>
    <s v="東森"/>
    <x v="2"/>
    <n v="22.5"/>
    <n v="22.3"/>
    <n v="22.6"/>
    <n v="22.4"/>
    <n v="22.15"/>
    <n v="109"/>
    <n v="-41"/>
    <n v="232"/>
    <n v="-80"/>
    <n v="-111"/>
    <n v="0"/>
    <n v="0"/>
    <n v="0"/>
    <n v="0"/>
    <n v="0"/>
    <n v="2.4525000000000002E-2"/>
    <n v="-9.1430000000000001E-3"/>
    <n v="5.2432000000000006E-2"/>
    <n v="-1.7919999999999998E-2"/>
    <n v="-2.4586499999999997E-2"/>
    <n v="0"/>
    <n v="0"/>
    <n v="0"/>
    <n v="0"/>
    <n v="0"/>
  </r>
  <r>
    <s v="2615"/>
    <s v="萬海"/>
    <x v="11"/>
    <n v="47.45"/>
    <n v="46.25"/>
    <n v="46.1"/>
    <n v="46.35"/>
    <n v="45"/>
    <n v="911.774"/>
    <n v="-1475.1"/>
    <n v="229"/>
    <n v="366.74700000000001"/>
    <n v="-3009.6619999999998"/>
    <n v="101"/>
    <n v="-82"/>
    <n v="-10"/>
    <n v="7"/>
    <n v="15"/>
    <n v="0.43263676299999998"/>
    <n v="-0.68223374999999997"/>
    <n v="0.105569"/>
    <n v="0.1699872345"/>
    <n v="-1.3543478999999998"/>
    <n v="4.7924500000000009E-2"/>
    <n v="-3.7925E-2"/>
    <n v="-4.6100000000000004E-3"/>
    <n v="3.2445E-3"/>
    <n v="6.7499999999999999E-3"/>
  </r>
  <r>
    <s v="2616"/>
    <s v="山隆"/>
    <x v="2"/>
    <n v="30.45"/>
    <n v="30.45"/>
    <n v="30.55"/>
    <n v="30.7"/>
    <n v="30.7"/>
    <n v="20"/>
    <n v="-3"/>
    <n v="13"/>
    <n v="-10"/>
    <n v="7"/>
    <n v="0"/>
    <n v="0"/>
    <n v="0"/>
    <n v="0"/>
    <n v="0"/>
    <n v="6.0899999999999999E-3"/>
    <n v="-9.1349999999999992E-4"/>
    <n v="3.9715000000000002E-3"/>
    <n v="-3.0699999999999998E-3"/>
    <n v="2.1489999999999999E-3"/>
    <n v="0"/>
    <n v="0"/>
    <n v="0"/>
    <n v="0"/>
    <n v="0"/>
  </r>
  <r>
    <s v="2617"/>
    <s v="台航"/>
    <x v="11"/>
    <n v="28.7"/>
    <n v="28.5"/>
    <n v="28.6"/>
    <n v="28.65"/>
    <n v="28.8"/>
    <n v="4"/>
    <n v="-262"/>
    <n v="-39"/>
    <n v="301"/>
    <n v="154"/>
    <n v="0"/>
    <n v="0"/>
    <n v="0"/>
    <n v="0"/>
    <n v="0"/>
    <n v="1.1479999999999999E-3"/>
    <n v="-7.467E-2"/>
    <n v="-1.1154000000000001E-2"/>
    <n v="8.6236499999999994E-2"/>
    <n v="4.4351999999999996E-2"/>
    <n v="0"/>
    <n v="0"/>
    <n v="0"/>
    <n v="0"/>
    <n v="0"/>
  </r>
  <r>
    <s v="2618"/>
    <s v="長榮航"/>
    <x v="11"/>
    <n v="30.1"/>
    <n v="29.6"/>
    <n v="29.25"/>
    <n v="29.65"/>
    <n v="29.7"/>
    <n v="-25480.32"/>
    <n v="-11805.566000000001"/>
    <n v="-27632.166000000001"/>
    <n v="3286.4690000000001"/>
    <n v="-8068.2430000000004"/>
    <n v="3124"/>
    <n v="4"/>
    <n v="14"/>
    <n v="3"/>
    <n v="10"/>
    <n v="-7.66957632"/>
    <n v="-3.4944475360000005"/>
    <n v="-8.0824085550000007"/>
    <n v="0.97443805849999987"/>
    <n v="-2.396268171"/>
    <n v="0.94032400000000005"/>
    <n v="1.1840000000000002E-3"/>
    <n v="4.0949999999999997E-3"/>
    <n v="8.8949999999999988E-4"/>
    <n v="2.97E-3"/>
  </r>
  <r>
    <s v="2630"/>
    <s v="亞航"/>
    <x v="11"/>
    <n v="33.6"/>
    <n v="32.9"/>
    <n v="33.15"/>
    <n v="32.65"/>
    <n v="32.25"/>
    <n v="489.35700000000003"/>
    <n v="-199"/>
    <n v="25"/>
    <n v="-143"/>
    <n v="168"/>
    <n v="0"/>
    <n v="0"/>
    <n v="0"/>
    <n v="0"/>
    <n v="0"/>
    <n v="0.16442395200000004"/>
    <n v="-6.5471000000000001E-2"/>
    <n v="8.2874999999999997E-3"/>
    <n v="-4.6689499999999995E-2"/>
    <n v="5.4179999999999999E-2"/>
    <n v="0"/>
    <n v="0"/>
    <n v="0"/>
    <n v="0"/>
    <n v="0"/>
  </r>
  <r>
    <s v="2633"/>
    <s v="台灣高鐵"/>
    <x v="11"/>
    <n v="30.15"/>
    <n v="30.25"/>
    <n v="30.25"/>
    <n v="29.85"/>
    <n v="29.9"/>
    <n v="2055.473"/>
    <n v="1115"/>
    <n v="133.43899999999999"/>
    <n v="-32.261000000000003"/>
    <n v="-48"/>
    <n v="2"/>
    <n v="3"/>
    <n v="7"/>
    <n v="2"/>
    <n v="6"/>
    <n v="0.61972510949999993"/>
    <n v="0.33728750000000002"/>
    <n v="4.0365297499999994E-2"/>
    <n v="-9.629908500000001E-3"/>
    <n v="-1.4351999999999998E-2"/>
    <n v="6.0300000000000002E-4"/>
    <n v="9.075E-4"/>
    <n v="2.1175E-3"/>
    <n v="5.9699999999999998E-4"/>
    <n v="1.7939999999999998E-3"/>
  </r>
  <r>
    <s v="2634"/>
    <s v="漢翔"/>
    <x v="11"/>
    <n v="51.6"/>
    <n v="49.35"/>
    <n v="49.5"/>
    <n v="49.1"/>
    <n v="48.55"/>
    <n v="-1230"/>
    <n v="-8166.7"/>
    <n v="-1236"/>
    <n v="-2459.85"/>
    <n v="-2347.9499999999998"/>
    <n v="0"/>
    <n v="-240"/>
    <n v="2"/>
    <n v="-38"/>
    <n v="2"/>
    <n v="-0.63468000000000002"/>
    <n v="-4.0302664500000001"/>
    <n v="-0.61182000000000003"/>
    <n v="-1.2077863499999999"/>
    <n v="-1.1399297249999998"/>
    <n v="0"/>
    <n v="-0.11844"/>
    <n v="9.8999999999999999E-4"/>
    <n v="-1.8658000000000001E-2"/>
    <n v="9.7099999999999997E-4"/>
  </r>
  <r>
    <s v="2636"/>
    <s v="台驊投控"/>
    <x v="11"/>
    <n v="75"/>
    <n v="76.8"/>
    <n v="77.3"/>
    <n v="76.900000000000006"/>
    <n v="77"/>
    <n v="119"/>
    <n v="560"/>
    <n v="128"/>
    <n v="122"/>
    <n v="20"/>
    <n v="0"/>
    <n v="0"/>
    <n v="0"/>
    <n v="0"/>
    <n v="0"/>
    <n v="8.9249999999999996E-2"/>
    <n v="0.43008000000000002"/>
    <n v="9.894399999999999E-2"/>
    <n v="9.3818000000000012E-2"/>
    <n v="1.54E-2"/>
    <n v="0"/>
    <n v="0"/>
    <n v="0"/>
    <n v="0"/>
    <n v="0"/>
  </r>
  <r>
    <s v="2637"/>
    <s v="慧洋-KY"/>
    <x v="11"/>
    <n v="43.4"/>
    <n v="42.85"/>
    <n v="43.45"/>
    <n v="43"/>
    <n v="42.35"/>
    <n v="39"/>
    <n v="-643.529"/>
    <n v="566"/>
    <n v="-549.10799999999995"/>
    <n v="-504.4"/>
    <n v="0"/>
    <n v="0"/>
    <n v="2"/>
    <n v="0"/>
    <n v="1"/>
    <n v="1.6926E-2"/>
    <n v="-0.2757521765"/>
    <n v="0.24592700000000001"/>
    <n v="-0.23611643999999996"/>
    <n v="-0.21361340000000001"/>
    <n v="0"/>
    <n v="0"/>
    <n v="8.6900000000000009E-4"/>
    <n v="0"/>
    <n v="4.2349999999999999E-4"/>
  </r>
  <r>
    <s v="2640"/>
    <s v="大車隊"/>
    <x v="2"/>
    <n v="108"/>
    <n v="108.5"/>
    <n v="109"/>
    <n v="109"/>
    <n v="108.5"/>
    <n v="-23"/>
    <n v="13"/>
    <n v="5"/>
    <n v="5"/>
    <n v="2"/>
    <n v="0"/>
    <n v="0"/>
    <n v="0"/>
    <n v="0"/>
    <n v="0"/>
    <n v="-2.4840000000000001E-2"/>
    <n v="1.4104999999999999E-2"/>
    <n v="5.45E-3"/>
    <n v="5.45E-3"/>
    <n v="2.1700000000000001E-3"/>
    <n v="0"/>
    <n v="0"/>
    <n v="0"/>
    <n v="0"/>
    <n v="0"/>
  </r>
  <r>
    <s v="2641"/>
    <s v="正德"/>
    <x v="11"/>
    <n v="16.25"/>
    <n v="16.05"/>
    <n v="16.05"/>
    <n v="16.45"/>
    <n v="16.600000000000001"/>
    <n v="-3"/>
    <n v="-206"/>
    <n v="-38"/>
    <n v="144"/>
    <n v="72"/>
    <n v="0"/>
    <n v="0"/>
    <n v="0"/>
    <n v="0"/>
    <n v="0"/>
    <n v="-4.8749999999999998E-4"/>
    <n v="-3.3063000000000002E-2"/>
    <n v="-6.0989999999999994E-3"/>
    <n v="2.3687999999999997E-2"/>
    <n v="1.1952000000000001E-2"/>
    <n v="0"/>
    <n v="0"/>
    <n v="0"/>
    <n v="0"/>
    <n v="0"/>
  </r>
  <r>
    <s v="2642"/>
    <s v="宅配通"/>
    <x v="11"/>
    <n v="39.950000000000003"/>
    <n v="39.65"/>
    <n v="39.85"/>
    <n v="40.799999999999997"/>
    <n v="39.700000000000003"/>
    <n v="30"/>
    <n v="12"/>
    <n v="3"/>
    <n v="17"/>
    <n v="-14"/>
    <n v="0"/>
    <n v="0"/>
    <n v="0"/>
    <n v="0"/>
    <n v="0"/>
    <n v="1.1985000000000001E-2"/>
    <n v="4.7579999999999992E-3"/>
    <n v="1.1955000000000002E-3"/>
    <n v="6.9359999999999995E-3"/>
    <n v="-5.5580000000000004E-3"/>
    <n v="0"/>
    <n v="0"/>
    <n v="0"/>
    <n v="0"/>
    <n v="0"/>
  </r>
  <r>
    <s v="2643"/>
    <s v="捷迅"/>
    <x v="11"/>
    <n v="66.5"/>
    <n v="66.599999999999994"/>
    <n v="66.900000000000006"/>
    <n v="66.7"/>
    <n v="66.400000000000006"/>
    <n v="-1"/>
    <n v="10"/>
    <n v="14"/>
    <n v="4"/>
    <n v="5"/>
    <n v="0"/>
    <n v="0"/>
    <n v="0"/>
    <n v="0"/>
    <n v="0"/>
    <n v="-6.6500000000000001E-4"/>
    <n v="6.6600000000000001E-3"/>
    <n v="9.3660000000000011E-3"/>
    <n v="2.6680000000000002E-3"/>
    <n v="3.32E-3"/>
    <n v="0"/>
    <n v="0"/>
    <n v="0"/>
    <n v="0"/>
    <n v="0"/>
  </r>
  <r>
    <s v="2701"/>
    <s v="萬企"/>
    <x v="4"/>
    <n v="12.4"/>
    <n v="12.35"/>
    <n v="12.3"/>
    <n v="12.35"/>
    <n v="12.45"/>
    <n v="134"/>
    <n v="52"/>
    <n v="28.744"/>
    <n v="24"/>
    <n v="29"/>
    <n v="0"/>
    <n v="0"/>
    <n v="0"/>
    <n v="0"/>
    <n v="0"/>
    <n v="1.6616000000000002E-2"/>
    <n v="6.4219999999999989E-3"/>
    <n v="3.5355119999999998E-3"/>
    <n v="2.9639999999999996E-3"/>
    <n v="3.6104999999999996E-3"/>
    <n v="0"/>
    <n v="0"/>
    <n v="0"/>
    <n v="0"/>
    <n v="0"/>
  </r>
  <r>
    <s v="2702"/>
    <s v="華園"/>
    <x v="4"/>
    <n v="20.6"/>
    <n v="20.8"/>
    <n v="20.45"/>
    <n v="20.25"/>
    <n v="20.55"/>
    <n v="136"/>
    <n v="-56"/>
    <n v="5"/>
    <n v="4"/>
    <n v="14"/>
    <n v="0"/>
    <n v="0"/>
    <n v="0"/>
    <n v="0"/>
    <n v="0"/>
    <n v="2.8016000000000003E-2"/>
    <n v="-1.1648E-2"/>
    <n v="1.0225E-3"/>
    <n v="8.0999999999999996E-4"/>
    <n v="2.8769999999999998E-3"/>
    <n v="0"/>
    <n v="0"/>
    <n v="0"/>
    <n v="0"/>
    <n v="0"/>
  </r>
  <r>
    <s v="2704"/>
    <s v="國賓"/>
    <x v="4"/>
    <n v="49.5"/>
    <n v="50.1"/>
    <n v="49.85"/>
    <n v="49.65"/>
    <n v="48.65"/>
    <n v="52"/>
    <n v="7"/>
    <n v="-3"/>
    <n v="65.992000000000004"/>
    <n v="-10"/>
    <n v="0"/>
    <n v="0"/>
    <n v="0"/>
    <n v="0"/>
    <n v="0"/>
    <n v="2.5739999999999999E-2"/>
    <n v="3.5069999999999997E-3"/>
    <n v="-1.4955000000000001E-3"/>
    <n v="3.2765028000000002E-2"/>
    <n v="-4.8650000000000004E-3"/>
    <n v="0"/>
    <n v="0"/>
    <n v="0"/>
    <n v="0"/>
    <n v="0"/>
  </r>
  <r>
    <s v="2705"/>
    <s v="六福"/>
    <x v="4"/>
    <n v="17.5"/>
    <n v="17.5"/>
    <n v="17.3"/>
    <n v="17.2"/>
    <n v="17.350000000000001"/>
    <n v="121.93899999999999"/>
    <n v="-691"/>
    <n v="30"/>
    <n v="12.997999999999999"/>
    <n v="50"/>
    <n v="0"/>
    <n v="0"/>
    <n v="0"/>
    <n v="0"/>
    <n v="0"/>
    <n v="2.1339324999999999E-2"/>
    <n v="-0.120925"/>
    <n v="5.1900000000000002E-3"/>
    <n v="2.2356559999999999E-3"/>
    <n v="8.6750000000000004E-3"/>
    <n v="0"/>
    <n v="0"/>
    <n v="0"/>
    <n v="0"/>
    <n v="0"/>
  </r>
  <r>
    <s v="2706"/>
    <s v="第一店"/>
    <x v="4"/>
    <n v="15.3"/>
    <n v="15.3"/>
    <n v="15.25"/>
    <n v="15.2"/>
    <n v="15.4"/>
    <n v="93.923000000000002"/>
    <n v="22"/>
    <n v="9"/>
    <n v="118"/>
    <n v="122"/>
    <n v="0"/>
    <n v="0"/>
    <n v="0"/>
    <n v="0"/>
    <n v="0"/>
    <n v="1.4370219000000002E-2"/>
    <n v="3.3660000000000001E-3"/>
    <n v="1.3725E-3"/>
    <n v="1.7936000000000001E-2"/>
    <n v="1.8787999999999999E-2"/>
    <n v="0"/>
    <n v="0"/>
    <n v="0"/>
    <n v="0"/>
    <n v="0"/>
  </r>
  <r>
    <s v="2707"/>
    <s v="晶華"/>
    <x v="4"/>
    <n v="215"/>
    <n v="213.5"/>
    <n v="216.5"/>
    <n v="215"/>
    <n v="215"/>
    <n v="-23.760999999999999"/>
    <n v="-352.96199999999999"/>
    <n v="44"/>
    <n v="-111.087"/>
    <n v="-138"/>
    <n v="117.02200000000001"/>
    <n v="118.02200000000001"/>
    <n v="95"/>
    <n v="100"/>
    <n v="95"/>
    <n v="-5.1086149999999997E-2"/>
    <n v="-0.75357386999999998"/>
    <n v="9.5259999999999997E-2"/>
    <n v="-0.23883705000000002"/>
    <n v="-0.29670000000000002"/>
    <n v="0.25159729999999997"/>
    <n v="0.25197697000000002"/>
    <n v="0.205675"/>
    <n v="0.215"/>
    <n v="0.20424999999999999"/>
  </r>
  <r>
    <s v="2712"/>
    <s v="遠雄來"/>
    <x v="4"/>
    <n v="34.4"/>
    <n v="34.65"/>
    <n v="34.15"/>
    <n v="33.5"/>
    <n v="33.6"/>
    <n v="6"/>
    <n v="3"/>
    <n v="3"/>
    <n v="2"/>
    <n v="-4"/>
    <n v="0"/>
    <n v="0"/>
    <n v="0"/>
    <n v="0"/>
    <n v="0"/>
    <n v="2.0639999999999999E-3"/>
    <n v="1.0394999999999998E-3"/>
    <n v="1.0244999999999998E-3"/>
    <n v="6.7000000000000002E-4"/>
    <n v="-1.3440000000000001E-3"/>
    <n v="0"/>
    <n v="0"/>
    <n v="0"/>
    <n v="0"/>
    <n v="0"/>
  </r>
  <r>
    <s v="2718"/>
    <s v="晶悅"/>
    <x v="4"/>
    <n v="48.35"/>
    <n v="50"/>
    <n v="49.55"/>
    <n v="49.9"/>
    <n v="49.95"/>
    <n v="1"/>
    <n v="3"/>
    <n v="4"/>
    <n v="0"/>
    <n v="-5"/>
    <n v="0"/>
    <n v="0"/>
    <n v="0"/>
    <n v="0"/>
    <n v="0"/>
    <n v="4.8349999999999999E-4"/>
    <n v="1.5E-3"/>
    <n v="1.9819999999999998E-3"/>
    <n v="0"/>
    <n v="-2.4975000000000002E-3"/>
    <n v="0"/>
    <n v="0"/>
    <n v="0"/>
    <n v="0"/>
    <n v="0"/>
  </r>
  <r>
    <s v="2719"/>
    <s v="燦星旅"/>
    <x v="4"/>
    <n v="69.599999999999994"/>
    <n v="67.8"/>
    <n v="66.7"/>
    <n v="64"/>
    <n v="65.400000000000006"/>
    <n v="30"/>
    <n v="-4"/>
    <n v="-8"/>
    <n v="-8"/>
    <n v="13"/>
    <n v="0"/>
    <n v="0"/>
    <n v="0"/>
    <n v="0"/>
    <n v="0"/>
    <n v="2.0879999999999999E-2"/>
    <n v="-2.712E-3"/>
    <n v="-5.3360000000000005E-3"/>
    <n v="-5.1200000000000004E-3"/>
    <n v="8.5020000000000009E-3"/>
    <n v="0"/>
    <n v="0"/>
    <n v="0"/>
    <n v="0"/>
    <n v="0"/>
  </r>
  <r>
    <s v="2722"/>
    <s v="夏都"/>
    <x v="4"/>
    <n v="49.25"/>
    <n v="54.1"/>
    <n v="55.8"/>
    <n v="56.4"/>
    <n v="56"/>
    <n v="89"/>
    <n v="-162"/>
    <n v="-320"/>
    <n v="-44.16"/>
    <n v="-107"/>
    <n v="0"/>
    <n v="0"/>
    <n v="0"/>
    <n v="0"/>
    <n v="0"/>
    <n v="4.3832500000000003E-2"/>
    <n v="-8.7642000000000012E-2"/>
    <n v="-0.17856"/>
    <n v="-2.490624E-2"/>
    <n v="-5.9920000000000001E-2"/>
    <n v="0"/>
    <n v="0"/>
    <n v="0"/>
    <n v="0"/>
    <n v="0"/>
  </r>
  <r>
    <s v="2723"/>
    <s v="美食-KY"/>
    <x v="4"/>
    <n v="102.5"/>
    <n v="102"/>
    <n v="100.5"/>
    <n v="101.5"/>
    <n v="101"/>
    <n v="-43"/>
    <n v="-160.5"/>
    <n v="-53"/>
    <n v="-5"/>
    <n v="-1071"/>
    <n v="0"/>
    <n v="0"/>
    <n v="20"/>
    <n v="20"/>
    <n v="10"/>
    <n v="-4.4075000000000003E-2"/>
    <n v="-0.16370999999999999"/>
    <n v="-5.3265E-2"/>
    <n v="-5.0749999999999997E-3"/>
    <n v="-1.0817099999999999"/>
    <n v="0"/>
    <n v="0"/>
    <n v="2.01E-2"/>
    <n v="2.0299999999999999E-2"/>
    <n v="1.01E-2"/>
  </r>
  <r>
    <s v="2724"/>
    <s v="富驛-KY"/>
    <x v="4"/>
    <n v="13.3"/>
    <n v="13.3"/>
    <n v="13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5"/>
    <n v="31.1"/>
    <n v="31.05"/>
    <n v="30.5"/>
    <n v="30.45"/>
    <n v="0"/>
    <n v="0.52100000000000002"/>
    <n v="0"/>
    <n v="0"/>
    <n v="0"/>
    <n v="0"/>
    <n v="0"/>
    <n v="0"/>
    <n v="0"/>
    <n v="0"/>
    <n v="0"/>
    <n v="1.6203100000000003E-4"/>
    <n v="0"/>
    <n v="0"/>
    <n v="0"/>
    <n v="0"/>
    <n v="0"/>
    <n v="0"/>
    <n v="0"/>
    <n v="0"/>
  </r>
  <r>
    <s v="2727"/>
    <s v="王品"/>
    <x v="4"/>
    <n v="258"/>
    <n v="259"/>
    <n v="260"/>
    <n v="253.5"/>
    <n v="249.5"/>
    <n v="-354.98399999999998"/>
    <n v="-82.691000000000003"/>
    <n v="-19"/>
    <n v="-246"/>
    <n v="-214.90799999999999"/>
    <n v="64"/>
    <n v="151"/>
    <n v="0"/>
    <n v="33"/>
    <n v="0"/>
    <n v="-0.9158587199999999"/>
    <n v="-0.21416969"/>
    <n v="-4.9399999999999999E-2"/>
    <n v="-0.62361"/>
    <n v="-0.53619545999999996"/>
    <n v="0.16511999999999999"/>
    <n v="0.39108999999999999"/>
    <n v="0"/>
    <n v="8.3654999999999993E-2"/>
    <n v="0"/>
  </r>
  <r>
    <s v="2729"/>
    <s v="瓦城"/>
    <x v="4"/>
    <n v="246.5"/>
    <n v="247"/>
    <n v="246"/>
    <n v="244"/>
    <n v="234"/>
    <n v="19"/>
    <n v="18"/>
    <n v="-18"/>
    <n v="-13"/>
    <n v="-100.65"/>
    <n v="0"/>
    <n v="0"/>
    <n v="0"/>
    <n v="0"/>
    <n v="0"/>
    <n v="4.6835000000000002E-2"/>
    <n v="4.446E-2"/>
    <n v="-4.428E-2"/>
    <n v="-3.1719999999999998E-2"/>
    <n v="-0.23552100000000001"/>
    <n v="0"/>
    <n v="0"/>
    <n v="0"/>
    <n v="0"/>
    <n v="0"/>
  </r>
  <r>
    <s v="2731"/>
    <s v="雄獅"/>
    <x v="4"/>
    <n v="137"/>
    <n v="138.5"/>
    <n v="136"/>
    <n v="135.5"/>
    <n v="135"/>
    <n v="-1385"/>
    <n v="162"/>
    <n v="-213"/>
    <n v="-136.62700000000001"/>
    <n v="108"/>
    <n v="895"/>
    <n v="155"/>
    <n v="0"/>
    <n v="0"/>
    <n v="-715"/>
    <n v="-1.8974500000000001"/>
    <n v="0.22437000000000001"/>
    <n v="-0.28967999999999999"/>
    <n v="-0.18512958500000001"/>
    <n v="0.14580000000000001"/>
    <n v="1.2261500000000001"/>
    <n v="0.214675"/>
    <n v="0"/>
    <n v="0"/>
    <n v="-0.96525000000000005"/>
  </r>
  <r>
    <s v="2732"/>
    <s v="六角"/>
    <x v="4"/>
    <n v="114.5"/>
    <n v="112"/>
    <n v="111.5"/>
    <n v="113"/>
    <n v="112.5"/>
    <n v="-118.09099999999999"/>
    <n v="-64"/>
    <n v="69"/>
    <n v="-55"/>
    <n v="-86"/>
    <n v="0"/>
    <n v="-88"/>
    <n v="-117"/>
    <n v="0"/>
    <n v="0"/>
    <n v="-0.13521419500000001"/>
    <n v="-7.1679999999999994E-2"/>
    <n v="7.6935000000000003E-2"/>
    <n v="-6.2149999999999997E-2"/>
    <n v="-9.6750000000000003E-2"/>
    <n v="0"/>
    <n v="-9.8559999999999995E-2"/>
    <n v="-0.13045499999999999"/>
    <n v="0"/>
    <n v="0"/>
  </r>
  <r>
    <s v="2734"/>
    <s v="易飛網"/>
    <x v="4"/>
    <n v="44.5"/>
    <n v="42.8"/>
    <n v="42.6"/>
    <n v="41.45"/>
    <n v="42.95"/>
    <n v="11"/>
    <n v="-160"/>
    <n v="-22"/>
    <n v="-56"/>
    <n v="86"/>
    <n v="0"/>
    <n v="0"/>
    <n v="0"/>
    <n v="0"/>
    <n v="0"/>
    <n v="4.895E-3"/>
    <n v="-6.8479999999999999E-2"/>
    <n v="-9.3720000000000001E-3"/>
    <n v="-2.3212000000000003E-2"/>
    <n v="3.6937000000000005E-2"/>
    <n v="0"/>
    <n v="0"/>
    <n v="0"/>
    <n v="0"/>
    <n v="0"/>
  </r>
  <r>
    <s v="2736"/>
    <s v="富野"/>
    <x v="4"/>
    <n v="28.05"/>
    <n v="28.65"/>
    <n v="27.7"/>
    <n v="26.7"/>
    <n v="28.25"/>
    <n v="-181"/>
    <n v="-1111"/>
    <n v="-297"/>
    <n v="-51"/>
    <n v="-138"/>
    <n v="0"/>
    <n v="0"/>
    <n v="0"/>
    <n v="0"/>
    <n v="0"/>
    <n v="-5.0770500000000003E-2"/>
    <n v="-0.31830149999999996"/>
    <n v="-8.2268999999999995E-2"/>
    <n v="-1.3617000000000001E-2"/>
    <n v="-3.8984999999999999E-2"/>
    <n v="0"/>
    <n v="0"/>
    <n v="0"/>
    <n v="0"/>
    <n v="0"/>
  </r>
  <r>
    <s v="2739"/>
    <s v="寒舍"/>
    <x v="4"/>
    <n v="43"/>
    <n v="47.3"/>
    <n v="47.1"/>
    <n v="46"/>
    <n v="50.6"/>
    <n v="10"/>
    <n v="-43"/>
    <n v="-207"/>
    <n v="-142"/>
    <n v="177"/>
    <n v="0"/>
    <n v="0"/>
    <n v="0"/>
    <n v="0"/>
    <n v="0"/>
    <n v="4.3E-3"/>
    <n v="-2.0338999999999999E-2"/>
    <n v="-9.7497000000000014E-2"/>
    <n v="-6.5320000000000003E-2"/>
    <n v="8.9562000000000003E-2"/>
    <n v="0"/>
    <n v="0"/>
    <n v="0"/>
    <n v="0"/>
    <n v="0"/>
  </r>
  <r>
    <s v="2740"/>
    <s v="天蔥"/>
    <x v="4"/>
    <n v="42.1"/>
    <n v="42"/>
    <n v="41.85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6"/>
    <n v="137.5"/>
    <n v="144"/>
    <n v="139.5"/>
    <n v="143"/>
    <n v="-96"/>
    <n v="-119"/>
    <n v="468"/>
    <n v="20"/>
    <n v="-344"/>
    <n v="0"/>
    <n v="0"/>
    <n v="0"/>
    <n v="0"/>
    <n v="0"/>
    <n v="-0.13056000000000001"/>
    <n v="-0.16362499999999999"/>
    <n v="0.67391999999999996"/>
    <n v="2.7900000000000001E-2"/>
    <n v="-0.49192000000000002"/>
    <n v="0"/>
    <n v="0"/>
    <n v="0"/>
    <n v="0"/>
    <n v="0"/>
  </r>
  <r>
    <s v="2745"/>
    <s v="五福"/>
    <x v="4"/>
    <n v="77.5"/>
    <n v="78.3"/>
    <n v="78.400000000000006"/>
    <n v="76.5"/>
    <n v="83.8"/>
    <n v="44"/>
    <n v="-69"/>
    <n v="-31"/>
    <n v="-82"/>
    <n v="173"/>
    <n v="0"/>
    <n v="0"/>
    <n v="0"/>
    <n v="0"/>
    <n v="0"/>
    <n v="3.4099999999999998E-2"/>
    <n v="-5.4026999999999999E-2"/>
    <n v="-2.4303999999999999E-2"/>
    <n v="-6.2729999999999994E-2"/>
    <n v="0.14497399999999999"/>
    <n v="0"/>
    <n v="0"/>
    <n v="0"/>
    <n v="0"/>
    <n v="0"/>
  </r>
  <r>
    <s v="2748"/>
    <s v="雲品"/>
    <x v="4"/>
    <n v="75.099999999999994"/>
    <n v="76.599999999999994"/>
    <n v="75.7"/>
    <n v="74.7"/>
    <n v="75.400000000000006"/>
    <n v="-98"/>
    <n v="-121"/>
    <n v="244"/>
    <n v="-40"/>
    <n v="-332"/>
    <n v="693"/>
    <n v="388"/>
    <n v="0"/>
    <n v="58"/>
    <n v="0"/>
    <n v="-7.3597999999999997E-2"/>
    <n v="-9.2685999999999991E-2"/>
    <n v="0.18470799999999998"/>
    <n v="-2.988E-2"/>
    <n v="-0.25032800000000005"/>
    <n v="0.52044299999999999"/>
    <n v="0.29720799999999997"/>
    <n v="0"/>
    <n v="4.3326000000000003E-2"/>
    <n v="0"/>
  </r>
  <r>
    <s v="2752"/>
    <s v="豆府"/>
    <x v="4"/>
    <n v="256"/>
    <n v="251"/>
    <n v="251"/>
    <n v="255"/>
    <n v="258"/>
    <n v="-1"/>
    <n v="-2"/>
    <n v="0"/>
    <n v="0"/>
    <n v="-2"/>
    <n v="0"/>
    <n v="0"/>
    <n v="0"/>
    <n v="0"/>
    <n v="0"/>
    <n v="-2.5600000000000002E-3"/>
    <n v="-5.0200000000000002E-3"/>
    <n v="0"/>
    <n v="0"/>
    <n v="-5.1599999999999997E-3"/>
    <n v="0"/>
    <n v="0"/>
    <n v="0"/>
    <n v="0"/>
    <n v="0"/>
  </r>
  <r>
    <s v="2754"/>
    <s v="亞洲藏壽司"/>
    <x v="4"/>
    <n v="131.5"/>
    <n v="128"/>
    <n v="127"/>
    <n v="129"/>
    <n v="121.5"/>
    <n v="-4"/>
    <n v="-41"/>
    <n v="-23"/>
    <n v="-16"/>
    <n v="-69"/>
    <n v="0"/>
    <n v="0"/>
    <n v="0"/>
    <n v="0"/>
    <n v="0"/>
    <n v="-5.2599999999999999E-3"/>
    <n v="-5.2479999999999999E-2"/>
    <n v="-2.921E-2"/>
    <n v="-2.0639999999999999E-2"/>
    <n v="-8.3835000000000007E-2"/>
    <n v="0"/>
    <n v="0"/>
    <n v="0"/>
    <n v="0"/>
    <n v="0"/>
  </r>
  <r>
    <s v="2755"/>
    <s v="揚秦"/>
    <x v="4"/>
    <n v="120"/>
    <n v="118"/>
    <n v="117"/>
    <n v="119.5"/>
    <n v="119"/>
    <n v="-3"/>
    <n v="-1"/>
    <n v="2"/>
    <n v="-3"/>
    <n v="-2"/>
    <n v="0"/>
    <n v="0"/>
    <n v="0"/>
    <n v="0"/>
    <n v="0"/>
    <n v="-3.5999999999999999E-3"/>
    <n v="-1.1800000000000001E-3"/>
    <n v="2.3400000000000001E-3"/>
    <n v="-3.5850000000000001E-3"/>
    <n v="-2.3800000000000002E-3"/>
    <n v="0"/>
    <n v="0"/>
    <n v="0"/>
    <n v="0"/>
    <n v="0"/>
  </r>
  <r>
    <s v="2801"/>
    <s v="彰銀"/>
    <x v="60"/>
    <n v="17.45"/>
    <n v="17.45"/>
    <n v="17.399999999999999"/>
    <n v="17.399999999999999"/>
    <n v="17.350000000000001"/>
    <n v="663.01199999999994"/>
    <n v="-218.744"/>
    <n v="50.414999999999999"/>
    <n v="-2081.5810000000001"/>
    <n v="-498.76299999999998"/>
    <n v="716"/>
    <n v="1279"/>
    <n v="-12"/>
    <n v="1109"/>
    <n v="23"/>
    <n v="0.11569559399999998"/>
    <n v="-3.8170827999999997E-2"/>
    <n v="8.772209999999999E-3"/>
    <n v="-0.36219509400000005"/>
    <n v="-8.6535380500000009E-2"/>
    <n v="0.12494199999999998"/>
    <n v="0.22318549999999998"/>
    <n v="-2.088E-3"/>
    <n v="0.192966"/>
    <n v="3.9905000000000001E-3"/>
  </r>
  <r>
    <s v="2809"/>
    <s v="京城銀"/>
    <x v="60"/>
    <n v="38"/>
    <n v="38.299999999999997"/>
    <n v="38.799999999999997"/>
    <n v="38.15"/>
    <n v="38.4"/>
    <n v="306"/>
    <n v="94"/>
    <n v="1494"/>
    <n v="-815.55100000000004"/>
    <n v="92"/>
    <n v="-149"/>
    <n v="208"/>
    <n v="0"/>
    <n v="117"/>
    <n v="-51"/>
    <n v="0.11627999999999999"/>
    <n v="3.6001999999999999E-2"/>
    <n v="0.57967199999999997"/>
    <n v="-0.31113270650000002"/>
    <n v="3.5327999999999998E-2"/>
    <n v="-5.6619999999999997E-2"/>
    <n v="7.9663999999999999E-2"/>
    <n v="0"/>
    <n v="4.4635500000000002E-2"/>
    <n v="-1.9583999999999997E-2"/>
  </r>
  <r>
    <s v="2812"/>
    <s v="台中銀"/>
    <x v="60"/>
    <n v="14.9"/>
    <n v="14.85"/>
    <n v="14.85"/>
    <n v="14.9"/>
    <n v="14.9"/>
    <n v="273.06700000000001"/>
    <n v="-1058.412"/>
    <n v="310.05"/>
    <n v="242.30600000000001"/>
    <n v="614"/>
    <n v="1"/>
    <n v="3"/>
    <n v="-5"/>
    <n v="1"/>
    <n v="9"/>
    <n v="4.0686983000000003E-2"/>
    <n v="-0.157174182"/>
    <n v="4.6042425000000005E-2"/>
    <n v="3.6103594000000003E-2"/>
    <n v="9.1485999999999998E-2"/>
    <n v="1.4900000000000002E-4"/>
    <n v="4.4549999999999999E-4"/>
    <n v="-7.425E-4"/>
    <n v="1.4900000000000002E-4"/>
    <n v="1.341E-3"/>
  </r>
  <r>
    <s v="2816"/>
    <s v="旺旺保"/>
    <x v="61"/>
    <n v="39.299999999999997"/>
    <n v="39.35"/>
    <n v="38"/>
    <n v="37.25"/>
    <n v="36.25"/>
    <n v="2009"/>
    <n v="-928"/>
    <n v="-1366.7"/>
    <n v="8.9659999999999993"/>
    <n v="-454.7"/>
    <n v="0"/>
    <n v="0"/>
    <n v="0"/>
    <n v="0"/>
    <n v="0"/>
    <n v="0.78953699999999993"/>
    <n v="-0.36516800000000005"/>
    <n v="-0.51934599999999997"/>
    <n v="3.3398349999999998E-3"/>
    <n v="-0.16482875"/>
    <n v="0"/>
    <n v="0"/>
    <n v="0"/>
    <n v="0"/>
    <n v="0"/>
  </r>
  <r>
    <s v="2820"/>
    <s v="華票"/>
    <x v="60"/>
    <n v="14.4"/>
    <n v="14.35"/>
    <n v="14.35"/>
    <n v="14.4"/>
    <n v="14.3"/>
    <n v="-138"/>
    <n v="-88"/>
    <n v="-57"/>
    <n v="-114"/>
    <n v="-155"/>
    <n v="0"/>
    <n v="0"/>
    <n v="0"/>
    <n v="0"/>
    <n v="0"/>
    <n v="-1.9872000000000001E-2"/>
    <n v="-1.2628E-2"/>
    <n v="-8.1794999999999993E-3"/>
    <n v="-1.6416E-2"/>
    <n v="-2.2165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05"/>
    <n v="25.1"/>
    <n v="25"/>
    <n v="24.85"/>
    <n v="24.85"/>
    <n v="-26"/>
    <n v="0"/>
    <n v="27"/>
    <n v="5"/>
    <n v="-3"/>
    <n v="0"/>
    <n v="0"/>
    <n v="0"/>
    <n v="0"/>
    <n v="0"/>
    <n v="-6.5130000000000006E-3"/>
    <n v="0"/>
    <n v="6.7499999999999999E-3"/>
    <n v="1.2424999999999999E-3"/>
    <n v="-7.4550000000000007E-4"/>
    <n v="0"/>
    <n v="0"/>
    <n v="0"/>
    <n v="0"/>
    <n v="0"/>
  </r>
  <r>
    <s v="2834"/>
    <s v="臺企銀"/>
    <x v="60"/>
    <n v="13.2"/>
    <n v="13.15"/>
    <n v="13.1"/>
    <n v="13.1"/>
    <n v="13"/>
    <n v="1184.54"/>
    <n v="74.188000000000002"/>
    <n v="-1495.884"/>
    <n v="-427.137"/>
    <n v="1259.4839999999999"/>
    <n v="7"/>
    <n v="6"/>
    <n v="-4"/>
    <n v="2"/>
    <n v="4"/>
    <n v="0.15635927999999999"/>
    <n v="9.7557220000000014E-3"/>
    <n v="-0.19596080399999999"/>
    <n v="-5.5954947000000005E-2"/>
    <n v="0.16373292"/>
    <n v="9.2399999999999991E-4"/>
    <n v="7.890000000000001E-4"/>
    <n v="-5.2399999999999994E-4"/>
    <n v="2.6199999999999997E-4"/>
    <n v="5.1999999999999995E-4"/>
  </r>
  <r>
    <s v="2836"/>
    <s v="高雄銀"/>
    <x v="60"/>
    <n v="11.8"/>
    <n v="11.8"/>
    <n v="11.75"/>
    <n v="11.75"/>
    <n v="11.75"/>
    <n v="140"/>
    <n v="51"/>
    <n v="57"/>
    <n v="26"/>
    <n v="11"/>
    <n v="0"/>
    <n v="0"/>
    <n v="0"/>
    <n v="0"/>
    <n v="0"/>
    <n v="1.652E-2"/>
    <n v="6.0180000000000008E-3"/>
    <n v="6.6975000000000003E-3"/>
    <n v="3.055E-3"/>
    <n v="1.2925E-3"/>
    <n v="0"/>
    <n v="0"/>
    <n v="0"/>
    <n v="0"/>
    <n v="0"/>
  </r>
  <r>
    <s v="2838"/>
    <s v="聯邦銀"/>
    <x v="60"/>
    <n v="13.5"/>
    <n v="13.5"/>
    <n v="13.45"/>
    <n v="13.35"/>
    <n v="13.3"/>
    <n v="-25"/>
    <n v="-119"/>
    <n v="-125"/>
    <n v="-618.61900000000003"/>
    <n v="-306"/>
    <n v="0"/>
    <n v="0"/>
    <n v="0"/>
    <n v="0"/>
    <n v="0"/>
    <n v="-3.375E-3"/>
    <n v="-1.6064999999999999E-2"/>
    <n v="-1.6812500000000001E-2"/>
    <n v="-8.2585636500000004E-2"/>
    <n v="-4.0698000000000005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8"/>
    <n v="11.75"/>
    <n v="11.75"/>
    <n v="11.8"/>
    <n v="11.7"/>
    <n v="817"/>
    <n v="639"/>
    <n v="254"/>
    <n v="86.707999999999998"/>
    <n v="-342.25799999999998"/>
    <n v="273"/>
    <n v="1070"/>
    <n v="3"/>
    <n v="755"/>
    <n v="2"/>
    <n v="9.6406000000000006E-2"/>
    <n v="7.5082499999999996E-2"/>
    <n v="2.9845E-2"/>
    <n v="1.0231544E-2"/>
    <n v="-4.0044185999999996E-2"/>
    <n v="3.2214E-2"/>
    <n v="0.125725"/>
    <n v="3.525E-4"/>
    <n v="8.9090000000000003E-2"/>
    <n v="2.34E-4"/>
  </r>
  <r>
    <s v="2849"/>
    <s v="安泰銀"/>
    <x v="60"/>
    <n v="14.2"/>
    <n v="14.2"/>
    <n v="14.15"/>
    <n v="14.15"/>
    <n v="14.15"/>
    <n v="109"/>
    <n v="-2"/>
    <n v="11"/>
    <n v="7"/>
    <n v="1"/>
    <n v="0"/>
    <n v="0"/>
    <n v="0"/>
    <n v="0"/>
    <n v="0"/>
    <n v="1.5477999999999999E-2"/>
    <n v="-2.8399999999999996E-4"/>
    <n v="1.5565000000000002E-3"/>
    <n v="9.9050000000000006E-4"/>
    <n v="1.415E-4"/>
    <n v="0"/>
    <n v="0"/>
    <n v="0"/>
    <n v="0"/>
    <n v="0"/>
  </r>
  <r>
    <s v="2850"/>
    <s v="新產"/>
    <x v="61"/>
    <n v="69.2"/>
    <n v="70.3"/>
    <n v="69.8"/>
    <n v="70.3"/>
    <n v="71"/>
    <n v="-110.99299999999999"/>
    <n v="179"/>
    <n v="-50"/>
    <n v="116.96"/>
    <n v="300"/>
    <n v="0"/>
    <n v="0"/>
    <n v="0"/>
    <n v="0"/>
    <n v="0"/>
    <n v="-7.6807156000000001E-2"/>
    <n v="0.12583699999999998"/>
    <n v="-3.49E-2"/>
    <n v="8.2222879999999984E-2"/>
    <n v="0.21299999999999999"/>
    <n v="0"/>
    <n v="0"/>
    <n v="0"/>
    <n v="0"/>
    <n v="0"/>
  </r>
  <r>
    <s v="2851"/>
    <s v="中再保"/>
    <x v="61"/>
    <n v="23"/>
    <n v="23"/>
    <n v="22.9"/>
    <n v="23.15"/>
    <n v="23.25"/>
    <n v="106.676"/>
    <n v="-13"/>
    <n v="-178"/>
    <n v="134.827"/>
    <n v="-50"/>
    <n v="0"/>
    <n v="0"/>
    <n v="0"/>
    <n v="0"/>
    <n v="0"/>
    <n v="2.4535480000000002E-2"/>
    <n v="-2.99E-3"/>
    <n v="-4.0762E-2"/>
    <n v="3.1212450499999999E-2"/>
    <n v="-1.1625E-2"/>
    <n v="0"/>
    <n v="0"/>
    <n v="0"/>
    <n v="0"/>
    <n v="0"/>
  </r>
  <r>
    <s v="2852"/>
    <s v="第一保"/>
    <x v="61"/>
    <n v="17.3"/>
    <n v="17.3"/>
    <n v="17.100000000000001"/>
    <n v="17.95"/>
    <n v="17.899999999999999"/>
    <n v="61"/>
    <n v="-17"/>
    <n v="-13"/>
    <n v="30"/>
    <n v="48"/>
    <n v="0"/>
    <n v="0"/>
    <n v="0"/>
    <n v="0"/>
    <n v="0"/>
    <n v="1.0553E-2"/>
    <n v="-2.941E-3"/>
    <n v="-2.2230000000000001E-3"/>
    <n v="5.385E-3"/>
    <n v="8.5919999999999989E-3"/>
    <n v="0"/>
    <n v="0"/>
    <n v="0"/>
    <n v="0"/>
    <n v="0"/>
  </r>
  <r>
    <s v="2855"/>
    <s v="統一證"/>
    <x v="62"/>
    <n v="18"/>
    <n v="18.100000000000001"/>
    <n v="17.95"/>
    <n v="17.899999999999999"/>
    <n v="17.8"/>
    <n v="229.89"/>
    <n v="58"/>
    <n v="-149"/>
    <n v="-59"/>
    <n v="-153"/>
    <n v="0"/>
    <n v="0"/>
    <n v="0"/>
    <n v="0"/>
    <n v="0"/>
    <n v="4.1380199999999992E-2"/>
    <n v="1.0498000000000002E-2"/>
    <n v="-2.6745499999999998E-2"/>
    <n v="-1.0560999999999999E-2"/>
    <n v="-2.7234000000000001E-2"/>
    <n v="0"/>
    <n v="0"/>
    <n v="0"/>
    <n v="0"/>
    <n v="0"/>
  </r>
  <r>
    <s v="2867"/>
    <s v="三商壽"/>
    <x v="61"/>
    <n v="5.09"/>
    <n v="5.0599999999999996"/>
    <n v="5.05"/>
    <n v="5.05"/>
    <n v="5.03"/>
    <n v="1088.404"/>
    <n v="-399"/>
    <n v="-782"/>
    <n v="-536"/>
    <n v="-1764"/>
    <n v="0"/>
    <n v="0"/>
    <n v="0"/>
    <n v="0"/>
    <n v="0"/>
    <n v="5.5399763599999999E-2"/>
    <n v="-2.01894E-2"/>
    <n v="-3.9490999999999998E-2"/>
    <n v="-2.7067999999999998E-2"/>
    <n v="-8.8729199999999994E-2"/>
    <n v="0"/>
    <n v="0"/>
    <n v="0"/>
    <n v="0"/>
    <n v="0"/>
  </r>
  <r>
    <s v="2880"/>
    <s v="華南金"/>
    <x v="63"/>
    <n v="20.95"/>
    <n v="20.9"/>
    <n v="20.85"/>
    <n v="20.75"/>
    <n v="20.9"/>
    <n v="5303.0140000000001"/>
    <n v="-0.22700000000000001"/>
    <n v="-1255.6869999999999"/>
    <n v="-0.125"/>
    <n v="1263"/>
    <n v="0"/>
    <n v="10"/>
    <n v="-21"/>
    <n v="-11"/>
    <n v="8"/>
    <n v="1.1109814329999999"/>
    <n v="-4.7443E-5"/>
    <n v="-0.2618107395"/>
    <n v="-2.59375E-5"/>
    <n v="0.26396699999999995"/>
    <n v="0"/>
    <n v="2.0899999999999998E-3"/>
    <n v="-4.3785000000000004E-3"/>
    <n v="-2.2824999999999998E-3"/>
    <n v="1.6719999999999999E-3"/>
  </r>
  <r>
    <s v="2881"/>
    <s v="富邦金"/>
    <x v="63"/>
    <n v="61.5"/>
    <n v="61.5"/>
    <n v="61.7"/>
    <n v="61.7"/>
    <n v="61.5"/>
    <n v="4059.3739999999998"/>
    <n v="-647.34799999999996"/>
    <n v="-890.57899999999995"/>
    <n v="-108.913"/>
    <n v="-702.2"/>
    <n v="120"/>
    <n v="261"/>
    <n v="-20"/>
    <n v="353"/>
    <n v="474"/>
    <n v="2.49651501"/>
    <n v="-0.39811901999999993"/>
    <n v="-0.54948724300000007"/>
    <n v="-6.7199321000000006E-2"/>
    <n v="-0.43185300000000004"/>
    <n v="7.3800000000000004E-2"/>
    <n v="0.16051499999999999"/>
    <n v="-1.234E-2"/>
    <n v="0.21780100000000002"/>
    <n v="0.29150999999999999"/>
  </r>
  <r>
    <s v="2882"/>
    <s v="國泰金"/>
    <x v="63"/>
    <n v="45.35"/>
    <n v="45.2"/>
    <n v="45.05"/>
    <n v="45.15"/>
    <n v="44.95"/>
    <n v="5024.232"/>
    <n v="-742.93700000000001"/>
    <n v="-680.34500000000003"/>
    <n v="215.53100000000001"/>
    <n v="43.963999999999999"/>
    <n v="184.98400000000001"/>
    <n v="391.49400000000003"/>
    <n v="-23.5"/>
    <n v="537.75"/>
    <n v="612.96400000000006"/>
    <n v="2.2784892120000002"/>
    <n v="-0.33580752400000002"/>
    <n v="-0.3064954225"/>
    <n v="9.7312246500000005E-2"/>
    <n v="1.9761818E-2"/>
    <n v="8.3890244000000003E-2"/>
    <n v="0.17695528800000004"/>
    <n v="-1.0586749999999999E-2"/>
    <n v="0.24279412499999997"/>
    <n v="0.27552731800000008"/>
  </r>
  <r>
    <s v="2883"/>
    <s v="開發金"/>
    <x v="63"/>
    <n v="11.65"/>
    <n v="11.5"/>
    <n v="11.45"/>
    <n v="11.45"/>
    <n v="11.45"/>
    <n v="1461.6959999999999"/>
    <n v="-5864.7280000000001"/>
    <n v="-6191.9049999999997"/>
    <n v="-6003.3429999999998"/>
    <n v="-3918.3679999999999"/>
    <n v="-3"/>
    <n v="8"/>
    <n v="-9"/>
    <n v="-28"/>
    <n v="-24"/>
    <n v="0.17028758399999999"/>
    <n v="-0.67444372000000008"/>
    <n v="-0.70897312249999989"/>
    <n v="-0.68738277349999988"/>
    <n v="-0.44865313599999995"/>
    <n v="-3.4950000000000004E-4"/>
    <n v="9.2000000000000003E-4"/>
    <n v="-1.0304999999999999E-3"/>
    <n v="-3.2059999999999996E-3"/>
    <n v="-2.7479999999999996E-3"/>
  </r>
  <r>
    <s v="2884"/>
    <s v="玉山金"/>
    <x v="63"/>
    <n v="24.55"/>
    <n v="24.5"/>
    <n v="24.55"/>
    <n v="24.45"/>
    <n v="24.5"/>
    <n v="12316.839"/>
    <n v="-0.93600000000000005"/>
    <n v="4273.3220000000001"/>
    <n v="3351.2820000000002"/>
    <n v="10096.347"/>
    <n v="5"/>
    <n v="14"/>
    <n v="-270"/>
    <n v="-19"/>
    <n v="3"/>
    <n v="3.0237839744999997"/>
    <n v="-2.2932000000000003E-4"/>
    <n v="1.0491005510000002"/>
    <n v="0.81938844899999996"/>
    <n v="2.473605015"/>
    <n v="1.2275000000000001E-3"/>
    <n v="3.4299999999999999E-3"/>
    <n v="-6.6284999999999997E-2"/>
    <n v="-4.6455000000000003E-3"/>
    <n v="7.3499999999999998E-4"/>
  </r>
  <r>
    <s v="2885"/>
    <s v="元大金"/>
    <x v="63"/>
    <n v="24.9"/>
    <n v="25.05"/>
    <n v="25"/>
    <n v="25"/>
    <n v="25"/>
    <n v="8263.2510000000002"/>
    <n v="2315.2080000000001"/>
    <n v="-432.55"/>
    <n v="1013.676"/>
    <n v="439.28"/>
    <n v="-225.92099999999999"/>
    <n v="629.51499999999999"/>
    <n v="-40.695999999999998"/>
    <n v="738.37199999999996"/>
    <n v="769.62099999999998"/>
    <n v="2.0575494990000003"/>
    <n v="0.57995960400000002"/>
    <n v="-0.1081375"/>
    <n v="0.25341900000000001"/>
    <n v="0.10982"/>
    <n v="-5.6254328999999999E-2"/>
    <n v="0.1576935075"/>
    <n v="-1.0173999999999999E-2"/>
    <n v="0.18459299999999998"/>
    <n v="0.19240524999999997"/>
  </r>
  <r>
    <s v="2886"/>
    <s v="兆豐金"/>
    <x v="63"/>
    <n v="38.549999999999997"/>
    <n v="38.6"/>
    <n v="38.6"/>
    <n v="38.6"/>
    <n v="38.4"/>
    <n v="7083.058"/>
    <n v="432.93"/>
    <n v="2092.41"/>
    <n v="2363.0010000000002"/>
    <n v="1412.0989999999999"/>
    <n v="-286"/>
    <n v="443"/>
    <n v="-628.70600000000002"/>
    <n v="411"/>
    <n v="348"/>
    <n v="2.730518859"/>
    <n v="0.16711098000000002"/>
    <n v="0.80767025999999997"/>
    <n v="0.91211838600000017"/>
    <n v="0.542246016"/>
    <n v="-0.11025299999999999"/>
    <n v="0.17099799999999998"/>
    <n v="-0.24268051600000001"/>
    <n v="0.15864600000000001"/>
    <n v="0.133632"/>
  </r>
  <r>
    <s v="2887"/>
    <s v="台新金"/>
    <x v="63"/>
    <n v="17.850000000000001"/>
    <n v="17.8"/>
    <n v="17.850000000000001"/>
    <n v="17.75"/>
    <n v="17.7"/>
    <n v="8908.5889999999999"/>
    <n v="4.5490000000000004"/>
    <n v="417.44299999999998"/>
    <n v="582"/>
    <n v="-705.42899999999997"/>
    <n v="-12"/>
    <n v="10"/>
    <n v="-29"/>
    <n v="-15"/>
    <n v="4"/>
    <n v="1.5901831365000003"/>
    <n v="8.0972200000000013E-4"/>
    <n v="7.4513575500000012E-2"/>
    <n v="0.10330499999999999"/>
    <n v="-0.12486093299999998"/>
    <n v="-2.1420000000000002E-3"/>
    <n v="1.7799999999999999E-3"/>
    <n v="-5.1765000000000005E-3"/>
    <n v="-2.6624999999999999E-3"/>
    <n v="7.0799999999999997E-4"/>
  </r>
  <r>
    <s v="2888"/>
    <s v="新光金"/>
    <x v="63"/>
    <n v="9.0299999999999994"/>
    <n v="8.9499999999999993"/>
    <n v="8.9700000000000006"/>
    <n v="8.9600000000000009"/>
    <n v="8.92"/>
    <n v="2492.768"/>
    <n v="-4707.5060000000003"/>
    <n v="1308"/>
    <n v="-1165"/>
    <n v="487.00200000000001"/>
    <n v="0"/>
    <n v="0"/>
    <n v="0"/>
    <n v="0"/>
    <n v="0"/>
    <n v="0.2250969504"/>
    <n v="-0.42132178699999995"/>
    <n v="0.1173276"/>
    <n v="-0.10438400000000002"/>
    <n v="4.3440578400000006E-2"/>
    <n v="0"/>
    <n v="0"/>
    <n v="0"/>
    <n v="0"/>
    <n v="0"/>
  </r>
  <r>
    <s v="2889"/>
    <s v="國票金"/>
    <x v="63"/>
    <n v="11.65"/>
    <n v="11.55"/>
    <n v="11.6"/>
    <n v="11.5"/>
    <n v="11.45"/>
    <n v="-45"/>
    <n v="139"/>
    <n v="1"/>
    <n v="-392"/>
    <n v="-646"/>
    <n v="-0.504"/>
    <n v="0"/>
    <n v="0"/>
    <n v="0"/>
    <n v="0"/>
    <n v="-5.2424999999999998E-3"/>
    <n v="1.6054499999999999E-2"/>
    <n v="1.16E-4"/>
    <n v="-4.5080000000000002E-2"/>
    <n v="-7.3967000000000005E-2"/>
    <n v="-5.8715999999999998E-5"/>
    <n v="0"/>
    <n v="0"/>
    <n v="0"/>
    <n v="0"/>
  </r>
  <r>
    <s v="2890"/>
    <s v="永豐金"/>
    <x v="63"/>
    <n v="18.45"/>
    <n v="18.350000000000001"/>
    <n v="18.399999999999999"/>
    <n v="18.45"/>
    <n v="18.45"/>
    <n v="4489.6040000000003"/>
    <n v="-1663.4110000000001"/>
    <n v="1855.9069999999999"/>
    <n v="1716.2739999999999"/>
    <n v="3138.46"/>
    <n v="-522"/>
    <n v="277"/>
    <n v="-693"/>
    <n v="730"/>
    <n v="707"/>
    <n v="0.82833193800000005"/>
    <n v="-0.30523591850000004"/>
    <n v="0.34148688799999999"/>
    <n v="0.31665255299999995"/>
    <n v="0.57904586999999996"/>
    <n v="-9.6308999999999992E-2"/>
    <n v="5.0829500000000007E-2"/>
    <n v="-0.12751199999999999"/>
    <n v="0.134685"/>
    <n v="0.13044149999999999"/>
  </r>
  <r>
    <s v="2891"/>
    <s v="中信金"/>
    <x v="63"/>
    <n v="25.3"/>
    <n v="25.15"/>
    <n v="25.1"/>
    <n v="25.35"/>
    <n v="25.5"/>
    <n v="6726.63"/>
    <n v="-1902.1"/>
    <n v="3758.5729999999999"/>
    <n v="11918.373"/>
    <n v="8807.8289999999997"/>
    <n v="-442.72800000000001"/>
    <n v="-994"/>
    <n v="-1977"/>
    <n v="459.85"/>
    <n v="543"/>
    <n v="1.7018373900000001"/>
    <n v="-0.47837814999999995"/>
    <n v="0.94340182299999997"/>
    <n v="3.0213075555"/>
    <n v="2.2459963949999997"/>
    <n v="-0.11201018400000001"/>
    <n v="-0.24999099999999999"/>
    <n v="-0.49622700000000003"/>
    <n v="0.11657197500000002"/>
    <n v="0.138465"/>
  </r>
  <r>
    <s v="2892"/>
    <s v="第一金"/>
    <x v="63"/>
    <n v="26.9"/>
    <n v="26.85"/>
    <n v="26.85"/>
    <n v="26.8"/>
    <n v="26.85"/>
    <n v="7221.6139999999996"/>
    <n v="1219.9590000000001"/>
    <n v="1592.8"/>
    <n v="2032.15"/>
    <n v="2083.5500000000002"/>
    <n v="183.20699999999999"/>
    <n v="428.20699999999999"/>
    <n v="-23"/>
    <n v="497"/>
    <n v="627"/>
    <n v="1.9426141659999996"/>
    <n v="0.32755899150000006"/>
    <n v="0.42766680000000001"/>
    <n v="0.54461619999999999"/>
    <n v="0.559433175"/>
    <n v="4.9282682999999994E-2"/>
    <n v="0.11497357949999999"/>
    <n v="-6.1755000000000004E-3"/>
    <n v="0.13319600000000001"/>
    <n v="0.16834950000000001"/>
  </r>
  <r>
    <s v="2897"/>
    <s v="王道銀行"/>
    <x v="60"/>
    <n v="9.59"/>
    <n v="9.5299999999999994"/>
    <n v="9.5"/>
    <n v="9.4499999999999993"/>
    <n v="9.4499999999999993"/>
    <n v="-31.413"/>
    <n v="-116"/>
    <n v="-162"/>
    <n v="-331"/>
    <n v="207"/>
    <n v="2"/>
    <n v="1"/>
    <n v="4"/>
    <n v="2"/>
    <n v="4"/>
    <n v="-3.0125067000000001E-3"/>
    <n v="-1.10548E-2"/>
    <n v="-1.5389999999999999E-2"/>
    <n v="-3.1279499999999995E-2"/>
    <n v="1.9561499999999999E-2"/>
    <n v="1.918E-4"/>
    <n v="9.5299999999999999E-5"/>
    <n v="3.8000000000000002E-4"/>
    <n v="1.8899999999999999E-4"/>
    <n v="3.7799999999999997E-4"/>
  </r>
  <r>
    <s v="2901"/>
    <s v="欣欣"/>
    <x v="10"/>
    <n v="26.5"/>
    <n v="26.85"/>
    <n v="26.6"/>
    <n v="26.35"/>
    <n v="26.5"/>
    <n v="-1"/>
    <n v="-1"/>
    <n v="-4"/>
    <n v="-3"/>
    <n v="3"/>
    <n v="0"/>
    <n v="0"/>
    <n v="0"/>
    <n v="0"/>
    <n v="0"/>
    <n v="-2.6499999999999999E-4"/>
    <n v="-2.6850000000000002E-4"/>
    <n v="-1.0640000000000001E-3"/>
    <n v="-7.9050000000000008E-4"/>
    <n v="7.9500000000000003E-4"/>
    <n v="0"/>
    <n v="0"/>
    <n v="0"/>
    <n v="0"/>
    <n v="0"/>
  </r>
  <r>
    <s v="2903"/>
    <s v="遠百"/>
    <x v="10"/>
    <n v="24.15"/>
    <n v="24.5"/>
    <n v="24.65"/>
    <n v="24.7"/>
    <n v="24.25"/>
    <n v="-221"/>
    <n v="562.04100000000005"/>
    <n v="537"/>
    <n v="-68.819000000000003"/>
    <n v="-1118"/>
    <n v="213"/>
    <n v="850"/>
    <n v="590"/>
    <n v="727"/>
    <n v="505"/>
    <n v="-5.3371499999999995E-2"/>
    <n v="0.13770004500000002"/>
    <n v="0.1323705"/>
    <n v="-1.6998293000000001E-2"/>
    <n v="-0.27111499999999999"/>
    <n v="5.1439499999999999E-2"/>
    <n v="0.20824999999999999"/>
    <n v="0.14543500000000001"/>
    <n v="0.17956899999999998"/>
    <n v="0.1224625"/>
  </r>
  <r>
    <s v="2904"/>
    <s v="匯僑"/>
    <x v="2"/>
    <n v="18.95"/>
    <n v="18.95"/>
    <n v="18.95"/>
    <n v="18.899999999999999"/>
    <n v="19"/>
    <n v="0"/>
    <n v="0"/>
    <n v="0"/>
    <n v="-1"/>
    <n v="-13"/>
    <n v="0"/>
    <n v="0"/>
    <n v="0"/>
    <n v="0"/>
    <n v="0"/>
    <n v="0"/>
    <n v="0"/>
    <n v="0"/>
    <n v="-1.8899999999999999E-4"/>
    <n v="-2.47E-3"/>
    <n v="0"/>
    <n v="0"/>
    <n v="0"/>
    <n v="0"/>
    <n v="0"/>
  </r>
  <r>
    <s v="2905"/>
    <s v="三商"/>
    <x v="10"/>
    <n v="13.1"/>
    <n v="13"/>
    <n v="13.05"/>
    <n v="13.1"/>
    <n v="12.95"/>
    <n v="72"/>
    <n v="-188"/>
    <n v="115"/>
    <n v="-75"/>
    <n v="-156"/>
    <n v="0"/>
    <n v="0"/>
    <n v="0"/>
    <n v="0"/>
    <n v="0"/>
    <n v="9.4319999999999994E-3"/>
    <n v="-2.444E-2"/>
    <n v="1.50075E-2"/>
    <n v="-9.8250000000000004E-3"/>
    <n v="-2.0201999999999998E-2"/>
    <n v="0"/>
    <n v="0"/>
    <n v="0"/>
    <n v="0"/>
    <n v="0"/>
  </r>
  <r>
    <s v="2906"/>
    <s v="高林"/>
    <x v="10"/>
    <n v="16.55"/>
    <n v="16.399999999999999"/>
    <n v="16.649999999999999"/>
    <n v="16.5"/>
    <n v="16.7"/>
    <n v="82"/>
    <n v="69"/>
    <n v="74"/>
    <n v="31"/>
    <n v="20"/>
    <n v="0"/>
    <n v="0"/>
    <n v="0"/>
    <n v="0"/>
    <n v="0"/>
    <n v="1.3571000000000001E-2"/>
    <n v="1.1316E-2"/>
    <n v="1.2320999999999999E-2"/>
    <n v="5.1149999999999998E-3"/>
    <n v="3.3400000000000001E-3"/>
    <n v="0"/>
    <n v="0"/>
    <n v="0"/>
    <n v="0"/>
    <n v="0"/>
  </r>
  <r>
    <s v="2908"/>
    <s v="特力"/>
    <x v="10"/>
    <n v="20.2"/>
    <n v="20.25"/>
    <n v="20.6"/>
    <n v="20.5"/>
    <n v="20.55"/>
    <n v="25.369"/>
    <n v="29"/>
    <n v="-6"/>
    <n v="-4.1379999999999999"/>
    <n v="-30"/>
    <n v="0"/>
    <n v="0"/>
    <n v="0"/>
    <n v="0"/>
    <n v="0"/>
    <n v="5.1245379999999997E-3"/>
    <n v="5.8725000000000001E-3"/>
    <n v="-1.2360000000000001E-3"/>
    <n v="-8.4828999999999992E-4"/>
    <n v="-6.1650000000000003E-3"/>
    <n v="0"/>
    <n v="0"/>
    <n v="0"/>
    <n v="0"/>
    <n v="0"/>
  </r>
  <r>
    <s v="2910"/>
    <s v="統領"/>
    <x v="10"/>
    <n v="27.85"/>
    <n v="28.05"/>
    <n v="28.1"/>
    <n v="28"/>
    <n v="27.85"/>
    <n v="0"/>
    <n v="1"/>
    <n v="1"/>
    <n v="1"/>
    <n v="1"/>
    <n v="0"/>
    <n v="0"/>
    <n v="0"/>
    <n v="0"/>
    <n v="0"/>
    <n v="0"/>
    <n v="2.8049999999999999E-4"/>
    <n v="2.81E-4"/>
    <n v="2.7999999999999998E-4"/>
    <n v="2.7849999999999999E-4"/>
    <n v="0"/>
    <n v="0"/>
    <n v="0"/>
    <n v="0"/>
    <n v="0"/>
  </r>
  <r>
    <s v="2911"/>
    <s v="麗嬰房"/>
    <x v="10"/>
    <n v="6.6"/>
    <n v="6.56"/>
    <n v="6.56"/>
    <n v="6.42"/>
    <n v="6.4"/>
    <n v="3"/>
    <n v="0"/>
    <n v="13"/>
    <n v="2"/>
    <n v="6"/>
    <n v="0"/>
    <n v="0"/>
    <n v="0"/>
    <n v="0"/>
    <n v="0"/>
    <n v="1.9799999999999996E-4"/>
    <n v="0"/>
    <n v="8.5280000000000002E-4"/>
    <n v="1.284E-4"/>
    <n v="3.8400000000000006E-4"/>
    <n v="0"/>
    <n v="0"/>
    <n v="0"/>
    <n v="0"/>
    <n v="0"/>
  </r>
  <r>
    <s v="2912"/>
    <s v="統一超"/>
    <x v="10"/>
    <n v="264.5"/>
    <n v="265"/>
    <n v="267.5"/>
    <n v="266"/>
    <n v="266"/>
    <n v="258.89"/>
    <n v="-68.811999999999998"/>
    <n v="254.25700000000001"/>
    <n v="-58.697000000000003"/>
    <n v="32.259"/>
    <n v="-4"/>
    <n v="1"/>
    <n v="-50"/>
    <n v="0"/>
    <n v="1"/>
    <n v="0.68476404999999996"/>
    <n v="-0.18235180000000001"/>
    <n v="0.68013747499999999"/>
    <n v="-0.15613402000000001"/>
    <n v="8.580894E-2"/>
    <n v="-1.0580000000000001E-2"/>
    <n v="2.65E-3"/>
    <n v="-0.13375000000000001"/>
    <n v="0"/>
    <n v="2.66E-3"/>
  </r>
  <r>
    <s v="2913"/>
    <s v="農林"/>
    <x v="10"/>
    <n v="21.2"/>
    <n v="21"/>
    <n v="20.85"/>
    <n v="20.75"/>
    <n v="20.6"/>
    <n v="699.53"/>
    <n v="435"/>
    <n v="82.096000000000004"/>
    <n v="-84"/>
    <n v="-162.99600000000001"/>
    <n v="0"/>
    <n v="0"/>
    <n v="0"/>
    <n v="0"/>
    <n v="0"/>
    <n v="0.14830035999999999"/>
    <n v="9.1350000000000001E-2"/>
    <n v="1.7117016000000002E-2"/>
    <n v="-1.7430000000000001E-2"/>
    <n v="-3.3577176000000007E-2"/>
    <n v="0"/>
    <n v="0"/>
    <n v="0"/>
    <n v="0"/>
    <n v="0"/>
  </r>
  <r>
    <s v="2915"/>
    <s v="潤泰全"/>
    <x v="10"/>
    <n v="58.7"/>
    <n v="58.3"/>
    <n v="58.8"/>
    <n v="58.6"/>
    <n v="58.6"/>
    <n v="-261.95400000000001"/>
    <n v="-123.541"/>
    <n v="237.506"/>
    <n v="-130.19999999999999"/>
    <n v="-46.332999999999998"/>
    <n v="-24.824000000000002"/>
    <n v="-25.824000000000002"/>
    <n v="-34"/>
    <n v="-20"/>
    <n v="-14"/>
    <n v="-0.15376699800000002"/>
    <n v="-7.2024402999999987E-2"/>
    <n v="0.139653528"/>
    <n v="-7.6297199999999996E-2"/>
    <n v="-2.7151138000000002E-2"/>
    <n v="-1.4571688000000001E-2"/>
    <n v="-1.5055391999999999E-2"/>
    <n v="-1.9991999999999999E-2"/>
    <n v="-1.172E-2"/>
    <n v="-8.2039999999999995E-3"/>
  </r>
  <r>
    <s v="2916"/>
    <s v="滿心"/>
    <x v="10"/>
    <n v="47.6"/>
    <n v="47.5"/>
    <n v="48.05"/>
    <n v="46.65"/>
    <n v="46.9"/>
    <n v="1"/>
    <n v="-1"/>
    <n v="-7"/>
    <n v="-1"/>
    <n v="-4"/>
    <n v="0"/>
    <n v="0"/>
    <n v="0"/>
    <n v="0"/>
    <n v="0"/>
    <n v="4.7600000000000002E-4"/>
    <n v="-4.75E-4"/>
    <n v="-3.3634999999999997E-3"/>
    <n v="-4.6650000000000001E-4"/>
    <n v="-1.8759999999999998E-3"/>
    <n v="0"/>
    <n v="0"/>
    <n v="0"/>
    <n v="0"/>
    <n v="0"/>
  </r>
  <r>
    <s v="2923"/>
    <s v="鼎固-KY"/>
    <x v="6"/>
    <n v="23.75"/>
    <n v="23.1"/>
    <n v="23.4"/>
    <n v="23.45"/>
    <n v="22.8"/>
    <n v="43"/>
    <n v="0"/>
    <n v="3"/>
    <n v="0"/>
    <n v="0"/>
    <n v="0"/>
    <n v="0"/>
    <n v="0"/>
    <n v="0"/>
    <n v="0"/>
    <n v="1.0212499999999999E-2"/>
    <n v="0"/>
    <n v="7.0199999999999993E-4"/>
    <n v="0"/>
    <n v="0"/>
    <n v="0"/>
    <n v="0"/>
    <n v="0"/>
    <n v="0"/>
    <n v="0"/>
  </r>
  <r>
    <s v="2924"/>
    <s v="宏太-KY"/>
    <x v="10"/>
    <n v="27.2"/>
    <n v="26.5"/>
    <n v="25.85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7"/>
    <n v="67"/>
    <n v="67"/>
    <n v="66.3"/>
    <n v="66.400000000000006"/>
    <n v="-2"/>
    <n v="-4"/>
    <n v="-3"/>
    <n v="0"/>
    <n v="-5"/>
    <n v="0"/>
    <n v="0"/>
    <n v="0"/>
    <n v="0"/>
    <n v="0"/>
    <n v="-1.3340000000000001E-3"/>
    <n v="-2.6800000000000001E-3"/>
    <n v="-2.0100000000000001E-3"/>
    <n v="0"/>
    <n v="-3.3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4"/>
    <n v="11.3"/>
    <n v="11.25"/>
    <n v="11.45"/>
    <n v="12.05"/>
    <n v="43"/>
    <n v="11"/>
    <n v="-51.698999999999998"/>
    <n v="26"/>
    <n v="-68"/>
    <n v="0"/>
    <n v="0"/>
    <n v="0"/>
    <n v="0"/>
    <n v="0"/>
    <n v="4.9020000000000001E-3"/>
    <n v="1.2430000000000002E-3"/>
    <n v="-5.8161374999999996E-3"/>
    <n v="2.977E-3"/>
    <n v="-8.194000000000001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25"/>
    <n v="30.25"/>
    <n v="30.2"/>
    <n v="29.7"/>
    <n v="29.7"/>
    <n v="0"/>
    <n v="0"/>
    <n v="0"/>
    <n v="3"/>
    <n v="0"/>
    <n v="0"/>
    <n v="0"/>
    <n v="0"/>
    <n v="0"/>
    <n v="0"/>
    <n v="0"/>
    <n v="0"/>
    <n v="0"/>
    <n v="8.9099999999999997E-4"/>
    <n v="0"/>
    <n v="0"/>
    <n v="0"/>
    <n v="0"/>
    <n v="0"/>
    <n v="0"/>
  </r>
  <r>
    <s v="2939"/>
    <s v="凱羿-KY"/>
    <x v="10"/>
    <n v="30.1"/>
    <n v="30.3"/>
    <n v="29.9"/>
    <n v="29.95"/>
    <n v="30"/>
    <n v="-3"/>
    <n v="7"/>
    <n v="-3"/>
    <n v="-2"/>
    <n v="1"/>
    <n v="0"/>
    <n v="0"/>
    <n v="0"/>
    <n v="0"/>
    <n v="0"/>
    <n v="-9.0300000000000016E-4"/>
    <n v="2.1210000000000001E-3"/>
    <n v="-8.969999999999999E-4"/>
    <n v="-5.9900000000000003E-4"/>
    <n v="2.9999999999999997E-4"/>
    <n v="0"/>
    <n v="0"/>
    <n v="0"/>
    <n v="0"/>
    <n v="0"/>
  </r>
  <r>
    <s v="3002"/>
    <s v="歐格"/>
    <x v="12"/>
    <n v="13.1"/>
    <n v="13.2"/>
    <n v="13.15"/>
    <n v="13"/>
    <n v="13.05"/>
    <n v="5"/>
    <n v="19"/>
    <n v="8"/>
    <n v="-13"/>
    <n v="15"/>
    <n v="0"/>
    <n v="0"/>
    <n v="0"/>
    <n v="0"/>
    <n v="0"/>
    <n v="6.5499999999999998E-4"/>
    <n v="2.5079999999999998E-3"/>
    <n v="1.052E-3"/>
    <n v="-1.6900000000000001E-3"/>
    <n v="1.9575E-3"/>
    <n v="0"/>
    <n v="0"/>
    <n v="0"/>
    <n v="0"/>
    <n v="0"/>
  </r>
  <r>
    <s v="3003"/>
    <s v="健和興"/>
    <x v="17"/>
    <n v="69"/>
    <n v="68.900000000000006"/>
    <n v="69.400000000000006"/>
    <n v="69.099999999999994"/>
    <n v="68.900000000000006"/>
    <n v="134"/>
    <n v="2"/>
    <n v="44"/>
    <n v="20"/>
    <n v="39"/>
    <n v="0"/>
    <n v="0"/>
    <n v="0"/>
    <n v="0"/>
    <n v="0"/>
    <n v="9.2460000000000001E-2"/>
    <n v="1.3780000000000001E-3"/>
    <n v="3.0536000000000004E-2"/>
    <n v="1.3820000000000001E-2"/>
    <n v="2.6871000000000003E-2"/>
    <n v="0"/>
    <n v="0"/>
    <n v="0"/>
    <n v="0"/>
    <n v="0"/>
  </r>
  <r>
    <s v="3004"/>
    <s v="豐達科"/>
    <x v="18"/>
    <n v="89.3"/>
    <n v="88.7"/>
    <n v="90.2"/>
    <n v="90.3"/>
    <n v="88.9"/>
    <n v="53"/>
    <n v="-46"/>
    <n v="64"/>
    <n v="-57"/>
    <n v="-52"/>
    <n v="0"/>
    <n v="0"/>
    <n v="0"/>
    <n v="0"/>
    <n v="0"/>
    <n v="4.7328999999999996E-2"/>
    <n v="-4.0802000000000005E-2"/>
    <n v="5.7728000000000002E-2"/>
    <n v="-5.1470999999999996E-2"/>
    <n v="-4.6228000000000005E-2"/>
    <n v="0"/>
    <n v="0"/>
    <n v="0"/>
    <n v="0"/>
    <n v="0"/>
  </r>
  <r>
    <s v="3005"/>
    <s v="神基"/>
    <x v="34"/>
    <n v="76.599999999999994"/>
    <n v="77.7"/>
    <n v="80.8"/>
    <n v="79.900000000000006"/>
    <n v="79.5"/>
    <n v="61"/>
    <n v="340"/>
    <n v="1299.1210000000001"/>
    <n v="722.23299999999995"/>
    <n v="199.6"/>
    <n v="189.571"/>
    <n v="-7.6580000000000004"/>
    <n v="-135.73099999999999"/>
    <n v="-81.790000000000006"/>
    <n v="-169.90700000000001"/>
    <n v="4.6725999999999997E-2"/>
    <n v="0.26418000000000003"/>
    <n v="1.0496897680000001"/>
    <n v="0.57706416699999996"/>
    <n v="0.15868199999999999"/>
    <n v="0.145211386"/>
    <n v="-5.9502660000000001E-3"/>
    <n v="-0.10967064799999998"/>
    <n v="-6.5350210000000006E-2"/>
    <n v="-0.13507606500000002"/>
  </r>
  <r>
    <s v="3006"/>
    <s v="晶豪科"/>
    <x v="47"/>
    <n v="93.5"/>
    <n v="93.9"/>
    <n v="91.6"/>
    <n v="90.3"/>
    <n v="90"/>
    <n v="949.8"/>
    <n v="977"/>
    <n v="-822"/>
    <n v="281"/>
    <n v="212"/>
    <n v="142"/>
    <n v="0"/>
    <n v="0"/>
    <n v="0"/>
    <n v="0"/>
    <n v="0.88806300000000005"/>
    <n v="0.91740300000000008"/>
    <n v="-0.75295199999999995"/>
    <n v="0.253743"/>
    <n v="0.1908"/>
    <n v="0.13277"/>
    <n v="0"/>
    <n v="0"/>
    <n v="0"/>
    <n v="0"/>
  </r>
  <r>
    <s v="3008"/>
    <s v="大立光"/>
    <x v="64"/>
    <n v="2135"/>
    <n v="2150"/>
    <n v="2130"/>
    <n v="2130"/>
    <n v="2095"/>
    <n v="170.703"/>
    <n v="124.264"/>
    <n v="-60.643999999999998"/>
    <n v="77.634"/>
    <n v="-120.03700000000001"/>
    <n v="-4.1289999999999996"/>
    <n v="-2.129"/>
    <n v="-4.4539999999999997"/>
    <n v="-132"/>
    <n v="-1.228"/>
    <n v="3.6445090500000004"/>
    <n v="2.6716759999999997"/>
    <n v="-1.2917172000000001"/>
    <n v="1.6536042000000002"/>
    <n v="-2.5147751500000002"/>
    <n v="-8.8154149999999987E-2"/>
    <n v="-4.5773500000000002E-2"/>
    <n v="-9.4870199999999988E-2"/>
    <n v="-2.8115999999999999"/>
    <n v="-2.5726599999999999E-2"/>
  </r>
  <r>
    <s v="3010"/>
    <s v="華立"/>
    <x v="16"/>
    <n v="97.5"/>
    <n v="97.2"/>
    <n v="97.9"/>
    <n v="96.2"/>
    <n v="96.3"/>
    <n v="224"/>
    <n v="-35"/>
    <n v="207"/>
    <n v="-71.283000000000001"/>
    <n v="32"/>
    <n v="0"/>
    <n v="0"/>
    <n v="0"/>
    <n v="0"/>
    <n v="0"/>
    <n v="0.21840000000000001"/>
    <n v="-3.4020000000000002E-2"/>
    <n v="0.20265300000000003"/>
    <n v="-6.8574246000000005E-2"/>
    <n v="3.0816E-2"/>
    <n v="0"/>
    <n v="0"/>
    <n v="0"/>
    <n v="0"/>
    <n v="0"/>
  </r>
  <r>
    <s v="3011"/>
    <s v="今皓"/>
    <x v="17"/>
    <n v="34.1"/>
    <n v="34.299999999999997"/>
    <n v="34.299999999999997"/>
    <n v="32.950000000000003"/>
    <n v="34.700000000000003"/>
    <n v="36"/>
    <n v="-23"/>
    <n v="-23"/>
    <n v="-48"/>
    <n v="509"/>
    <n v="0"/>
    <n v="0"/>
    <n v="0"/>
    <n v="0"/>
    <n v="0"/>
    <n v="1.2276000000000002E-2"/>
    <n v="-7.8890000000000002E-3"/>
    <n v="-7.8890000000000002E-3"/>
    <n v="-1.5816E-2"/>
    <n v="0.17662300000000003"/>
    <n v="0"/>
    <n v="0"/>
    <n v="0"/>
    <n v="0"/>
    <n v="0"/>
  </r>
  <r>
    <s v="3013"/>
    <s v="晟銘電"/>
    <x v="43"/>
    <n v="44.3"/>
    <n v="45.1"/>
    <n v="47.9"/>
    <n v="45.8"/>
    <n v="44.9"/>
    <n v="-679"/>
    <n v="513"/>
    <n v="1469"/>
    <n v="-2045"/>
    <n v="231"/>
    <n v="0"/>
    <n v="0"/>
    <n v="0"/>
    <n v="0"/>
    <n v="0"/>
    <n v="-0.30079699999999998"/>
    <n v="0.23136299999999999"/>
    <n v="0.70365099999999992"/>
    <n v="-0.93661000000000005"/>
    <n v="0.10371899999999999"/>
    <n v="0"/>
    <n v="0"/>
    <n v="0"/>
    <n v="0"/>
    <n v="0"/>
  </r>
  <r>
    <s v="3014"/>
    <s v="聯陽"/>
    <x v="47"/>
    <n v="165"/>
    <n v="167"/>
    <n v="165.5"/>
    <n v="151.5"/>
    <n v="150"/>
    <n v="508.52100000000002"/>
    <n v="565"/>
    <n v="-15"/>
    <n v="-3984.3490000000002"/>
    <n v="-28.931999999999999"/>
    <n v="19"/>
    <n v="0"/>
    <n v="198"/>
    <n v="-300"/>
    <n v="-280"/>
    <n v="0.83905964999999993"/>
    <n v="0.94355"/>
    <n v="-2.4825E-2"/>
    <n v="-6.0362887350000003"/>
    <n v="-4.3397999999999999E-2"/>
    <n v="3.1350000000000003E-2"/>
    <n v="0"/>
    <n v="0.32768999999999998"/>
    <n v="-0.45450000000000002"/>
    <n v="-0.42"/>
  </r>
  <r>
    <s v="3015"/>
    <s v="全漢"/>
    <x v="12"/>
    <n v="49.65"/>
    <n v="51.6"/>
    <n v="51.3"/>
    <n v="51.3"/>
    <n v="51.2"/>
    <n v="8"/>
    <n v="621"/>
    <n v="43"/>
    <n v="57.99"/>
    <n v="8.8450000000000006"/>
    <n v="-1.907"/>
    <n v="0"/>
    <n v="0"/>
    <n v="-1.2709999999999999"/>
    <n v="0"/>
    <n v="3.9719999999999998E-3"/>
    <n v="0.320436"/>
    <n v="2.2059000000000002E-2"/>
    <n v="2.9748869999999997E-2"/>
    <n v="4.5286400000000004E-3"/>
    <n v="-9.4682549999999994E-4"/>
    <n v="0"/>
    <n v="0"/>
    <n v="-6.5202299999999995E-4"/>
    <n v="0"/>
  </r>
  <r>
    <s v="3016"/>
    <s v="嘉晶"/>
    <x v="39"/>
    <n v="60.6"/>
    <n v="60.9"/>
    <n v="60.3"/>
    <n v="59.8"/>
    <n v="59.7"/>
    <n v="206.233"/>
    <n v="92"/>
    <n v="-4"/>
    <n v="-7.0069999999999997"/>
    <n v="16"/>
    <n v="0"/>
    <n v="0"/>
    <n v="0"/>
    <n v="0"/>
    <n v="0"/>
    <n v="0.12497719800000001"/>
    <n v="5.6028000000000001E-2"/>
    <n v="-2.4120000000000001E-3"/>
    <n v="-4.1901859999999994E-3"/>
    <n v="9.5519999999999997E-3"/>
    <n v="0"/>
    <n v="0"/>
    <n v="0"/>
    <n v="0"/>
    <n v="0"/>
  </r>
  <r>
    <s v="3017"/>
    <s v="奇鋐"/>
    <x v="8"/>
    <n v="315"/>
    <n v="311"/>
    <n v="313"/>
    <n v="316.5"/>
    <n v="314.5"/>
    <n v="1163.2529999999999"/>
    <n v="-1777.037"/>
    <n v="-1196.175"/>
    <n v="421.96300000000002"/>
    <n v="-190.30500000000001"/>
    <n v="574"/>
    <n v="159"/>
    <n v="248"/>
    <n v="93"/>
    <n v="198"/>
    <n v="3.6642469499999994"/>
    <n v="-5.5265850699999994"/>
    <n v="-3.7440277499999994"/>
    <n v="1.3355128950000001"/>
    <n v="-0.59850922500000003"/>
    <n v="1.8081"/>
    <n v="0.49448999999999999"/>
    <n v="0.77624000000000004"/>
    <n v="0.29434500000000002"/>
    <n v="0.62270999999999999"/>
  </r>
  <r>
    <s v="3018"/>
    <s v="隆銘綠能"/>
    <x v="46"/>
    <n v="7.38"/>
    <n v="7.39"/>
    <n v="7.14"/>
    <n v="7.1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3"/>
    <n v="63.1"/>
    <n v="63.3"/>
    <n v="62.4"/>
    <n v="62"/>
    <n v="193"/>
    <n v="110"/>
    <n v="28.643000000000001"/>
    <n v="5.9850000000000003"/>
    <n v="-25"/>
    <n v="0"/>
    <n v="0"/>
    <n v="0"/>
    <n v="0"/>
    <n v="0"/>
    <n v="0.122169"/>
    <n v="6.9409999999999999E-2"/>
    <n v="1.8131018999999998E-2"/>
    <n v="3.73464E-3"/>
    <n v="-1.55E-2"/>
    <n v="0"/>
    <n v="0"/>
    <n v="0"/>
    <n v="0"/>
    <n v="0"/>
  </r>
  <r>
    <s v="3021"/>
    <s v="鴻名"/>
    <x v="17"/>
    <n v="21.95"/>
    <n v="22.55"/>
    <n v="22.35"/>
    <n v="21.85"/>
    <n v="20.8"/>
    <n v="9"/>
    <n v="39"/>
    <n v="4"/>
    <n v="9"/>
    <n v="-58"/>
    <n v="0"/>
    <n v="0"/>
    <n v="0"/>
    <n v="0"/>
    <n v="0"/>
    <n v="1.9754999999999998E-3"/>
    <n v="8.7945000000000002E-3"/>
    <n v="8.9400000000000005E-4"/>
    <n v="1.9664999999999999E-3"/>
    <n v="-1.2064E-2"/>
    <n v="0"/>
    <n v="0"/>
    <n v="0"/>
    <n v="0"/>
    <n v="0"/>
  </r>
  <r>
    <s v="3022"/>
    <s v="威強電"/>
    <x v="50"/>
    <n v="75.2"/>
    <n v="76.8"/>
    <n v="78.099999999999994"/>
    <n v="77.5"/>
    <n v="77.400000000000006"/>
    <n v="-673.4"/>
    <n v="550.5"/>
    <n v="97"/>
    <n v="-71"/>
    <n v="-52"/>
    <n v="-76"/>
    <n v="0"/>
    <n v="0"/>
    <n v="0"/>
    <n v="0"/>
    <n v="-0.50639679999999998"/>
    <n v="0.42278399999999999"/>
    <n v="7.5757000000000005E-2"/>
    <n v="-5.5024999999999998E-2"/>
    <n v="-4.0247999999999999E-2"/>
    <n v="-5.7152000000000001E-2"/>
    <n v="0"/>
    <n v="0"/>
    <n v="0"/>
    <n v="0"/>
  </r>
  <r>
    <s v="3023"/>
    <s v="信邦"/>
    <x v="17"/>
    <n v="286.5"/>
    <n v="289.5"/>
    <n v="288"/>
    <n v="285"/>
    <n v="282"/>
    <n v="-421.04"/>
    <n v="-313.23"/>
    <n v="-332"/>
    <n v="-138.97499999999999"/>
    <n v="-140.006"/>
    <n v="270"/>
    <n v="8"/>
    <n v="1"/>
    <n v="1"/>
    <n v="-7"/>
    <n v="-1.2062796"/>
    <n v="-0.9068008500000001"/>
    <n v="-0.95616000000000001"/>
    <n v="-0.39607874999999998"/>
    <n v="-0.39481692000000002"/>
    <n v="0.77354999999999996"/>
    <n v="2.316E-2"/>
    <n v="2.8800000000000002E-3"/>
    <n v="2.8500000000000001E-3"/>
    <n v="-1.9740000000000001E-2"/>
  </r>
  <r>
    <s v="3024"/>
    <s v="憶聲"/>
    <x v="44"/>
    <n v="16.2"/>
    <n v="16.649999999999999"/>
    <n v="16.8"/>
    <n v="16.8"/>
    <n v="16.649999999999999"/>
    <n v="225"/>
    <n v="315"/>
    <n v="-8"/>
    <n v="95"/>
    <n v="-206"/>
    <n v="0"/>
    <n v="0"/>
    <n v="0"/>
    <n v="0"/>
    <n v="0"/>
    <n v="3.6450000000000003E-2"/>
    <n v="5.2447500000000001E-2"/>
    <n v="-1.3440000000000001E-3"/>
    <n v="1.5959999999999998E-2"/>
    <n v="-3.4298999999999996E-2"/>
    <n v="0"/>
    <n v="0"/>
    <n v="0"/>
    <n v="0"/>
    <n v="0"/>
  </r>
  <r>
    <s v="3025"/>
    <s v="星通"/>
    <x v="33"/>
    <n v="46.5"/>
    <n v="45.35"/>
    <n v="44.9"/>
    <n v="44.2"/>
    <n v="43.55"/>
    <n v="121"/>
    <n v="593"/>
    <n v="-316"/>
    <n v="-392"/>
    <n v="-137"/>
    <n v="0"/>
    <n v="0"/>
    <n v="0"/>
    <n v="0"/>
    <n v="0"/>
    <n v="5.6265000000000003E-2"/>
    <n v="0.26892549999999998"/>
    <n v="-0.14188400000000001"/>
    <n v="-0.173264"/>
    <n v="-5.9663499999999994E-2"/>
    <n v="0"/>
    <n v="0"/>
    <n v="0"/>
    <n v="0"/>
    <n v="0"/>
  </r>
  <r>
    <s v="3026"/>
    <s v="禾伸堂"/>
    <x v="35"/>
    <n v="97"/>
    <n v="96.9"/>
    <n v="96.7"/>
    <n v="95.8"/>
    <n v="95.4"/>
    <n v="11.5"/>
    <n v="5"/>
    <n v="3"/>
    <n v="-10.19"/>
    <n v="-26"/>
    <n v="0"/>
    <n v="0"/>
    <n v="0"/>
    <n v="0"/>
    <n v="0"/>
    <n v="1.1155E-2"/>
    <n v="4.8450000000000003E-3"/>
    <n v="2.9010000000000004E-3"/>
    <n v="-9.762019999999998E-3"/>
    <n v="-2.4804E-2"/>
    <n v="0"/>
    <n v="0"/>
    <n v="0"/>
    <n v="0"/>
    <n v="0"/>
  </r>
  <r>
    <s v="3027"/>
    <s v="盛達"/>
    <x v="12"/>
    <n v="37.1"/>
    <n v="37.15"/>
    <n v="37.25"/>
    <n v="36.6"/>
    <n v="36.5"/>
    <n v="240"/>
    <n v="-26"/>
    <n v="29"/>
    <n v="-130.011"/>
    <n v="-32"/>
    <n v="0"/>
    <n v="0"/>
    <n v="0"/>
    <n v="0"/>
    <n v="0"/>
    <n v="8.9039999999999994E-2"/>
    <n v="-9.6589999999999992E-3"/>
    <n v="1.08025E-2"/>
    <n v="-4.7584026000000001E-2"/>
    <n v="-1.1679999999999999E-2"/>
    <n v="0"/>
    <n v="0"/>
    <n v="0"/>
    <n v="0"/>
    <n v="0"/>
  </r>
  <r>
    <s v="3028"/>
    <s v="增你強"/>
    <x v="16"/>
    <n v="32.35"/>
    <n v="32.5"/>
    <n v="32.799999999999997"/>
    <n v="32.200000000000003"/>
    <n v="32.35"/>
    <n v="91"/>
    <n v="139"/>
    <n v="181.07499999999999"/>
    <n v="99"/>
    <n v="5"/>
    <n v="0"/>
    <n v="0"/>
    <n v="0"/>
    <n v="0"/>
    <n v="0"/>
    <n v="2.9438499999999999E-2"/>
    <n v="4.5175E-2"/>
    <n v="5.939259999999999E-2"/>
    <n v="3.1878000000000004E-2"/>
    <n v="1.6175E-3"/>
    <n v="0"/>
    <n v="0"/>
    <n v="0"/>
    <n v="0"/>
    <n v="0"/>
  </r>
  <r>
    <s v="3029"/>
    <s v="零壹"/>
    <x v="56"/>
    <n v="64.3"/>
    <n v="64.900000000000006"/>
    <n v="65.599999999999994"/>
    <n v="65.2"/>
    <n v="64.3"/>
    <n v="970"/>
    <n v="554"/>
    <n v="1644"/>
    <n v="714.61199999999997"/>
    <n v="204"/>
    <n v="0"/>
    <n v="0"/>
    <n v="0"/>
    <n v="0"/>
    <n v="0"/>
    <n v="0.62370999999999999"/>
    <n v="0.35954600000000003"/>
    <n v="1.0784639999999999"/>
    <n v="0.46592702400000002"/>
    <n v="0.13117199999999998"/>
    <n v="0"/>
    <n v="0"/>
    <n v="0"/>
    <n v="0"/>
    <n v="0"/>
  </r>
  <r>
    <s v="3030"/>
    <s v="德律"/>
    <x v="40"/>
    <n v="60"/>
    <n v="60.2"/>
    <n v="60.7"/>
    <n v="60.8"/>
    <n v="61"/>
    <n v="25"/>
    <n v="-37"/>
    <n v="122"/>
    <n v="30"/>
    <n v="-5"/>
    <n v="0"/>
    <n v="0"/>
    <n v="0"/>
    <n v="0"/>
    <n v="0"/>
    <n v="1.4999999999999999E-2"/>
    <n v="-2.2274000000000002E-2"/>
    <n v="7.4054000000000009E-2"/>
    <n v="1.8239999999999999E-2"/>
    <n v="-3.0500000000000002E-3"/>
    <n v="0"/>
    <n v="0"/>
    <n v="0"/>
    <n v="0"/>
    <n v="0"/>
  </r>
  <r>
    <s v="3031"/>
    <s v="佰鴻"/>
    <x v="29"/>
    <n v="16.600000000000001"/>
    <n v="16.600000000000001"/>
    <n v="16.899999999999999"/>
    <n v="16.850000000000001"/>
    <n v="16.600000000000001"/>
    <n v="1"/>
    <n v="-2"/>
    <n v="5"/>
    <n v="-1"/>
    <n v="3"/>
    <n v="0"/>
    <n v="0"/>
    <n v="0"/>
    <n v="0"/>
    <n v="0"/>
    <n v="1.6600000000000002E-4"/>
    <n v="-3.3200000000000005E-4"/>
    <n v="8.4500000000000005E-4"/>
    <n v="-1.685E-4"/>
    <n v="4.9800000000000007E-4"/>
    <n v="0"/>
    <n v="0"/>
    <n v="0"/>
    <n v="0"/>
    <n v="0"/>
  </r>
  <r>
    <s v="3032"/>
    <s v="偉訓"/>
    <x v="43"/>
    <n v="67.599999999999994"/>
    <n v="67.7"/>
    <n v="69.8"/>
    <n v="70.3"/>
    <n v="69.900000000000006"/>
    <n v="105"/>
    <n v="-346"/>
    <n v="-154"/>
    <n v="-399.005"/>
    <n v="-440"/>
    <n v="0"/>
    <n v="0"/>
    <n v="0"/>
    <n v="0"/>
    <n v="0"/>
    <n v="7.0979999999999988E-2"/>
    <n v="-0.23424200000000001"/>
    <n v="-0.10749199999999999"/>
    <n v="-0.28050051499999995"/>
    <n v="-0.30756000000000006"/>
    <n v="0"/>
    <n v="0"/>
    <n v="0"/>
    <n v="0"/>
    <n v="0"/>
  </r>
  <r>
    <s v="3033"/>
    <s v="威健"/>
    <x v="16"/>
    <n v="27.6"/>
    <n v="27.65"/>
    <n v="27.7"/>
    <n v="27.45"/>
    <n v="27.15"/>
    <n v="139"/>
    <n v="-44"/>
    <n v="34"/>
    <n v="-231.96799999999999"/>
    <n v="-206"/>
    <n v="0"/>
    <n v="0"/>
    <n v="-2"/>
    <n v="0"/>
    <n v="0"/>
    <n v="3.8364000000000002E-2"/>
    <n v="-1.2166E-2"/>
    <n v="9.4179999999999993E-3"/>
    <n v="-6.3675215999999993E-2"/>
    <n v="-5.5929E-2"/>
    <n v="0"/>
    <n v="0"/>
    <n v="-5.5400000000000002E-4"/>
    <n v="0"/>
    <n v="0"/>
  </r>
  <r>
    <s v="3034"/>
    <s v="聯詠"/>
    <x v="47"/>
    <n v="496"/>
    <n v="499"/>
    <n v="477.5"/>
    <n v="483"/>
    <n v="481.5"/>
    <n v="230.696"/>
    <n v="639.524"/>
    <n v="-2788.9949999999999"/>
    <n v="1161.7239999999999"/>
    <n v="858.10299999999995"/>
    <n v="847.33900000000006"/>
    <n v="301.89299999999997"/>
    <n v="9.3059999999999992"/>
    <n v="-288.66199999999998"/>
    <n v="-13.708"/>
    <n v="1.14425216"/>
    <n v="3.1912247600000003"/>
    <n v="-13.317451125"/>
    <n v="5.6111269199999994"/>
    <n v="4.1317659449999997"/>
    <n v="4.20280144"/>
    <n v="1.50644607"/>
    <n v="4.4436150000000001E-2"/>
    <n v="-1.3942374599999998"/>
    <n v="-6.6004019999999997E-2"/>
  </r>
  <r>
    <s v="3035"/>
    <s v="智原"/>
    <x v="47"/>
    <n v="332"/>
    <n v="328.5"/>
    <n v="335.5"/>
    <n v="333.5"/>
    <n v="323.5"/>
    <n v="-671.36800000000005"/>
    <n v="-30.858000000000001"/>
    <n v="1100.32"/>
    <n v="17.414000000000001"/>
    <n v="-1715.49"/>
    <n v="549.89200000000005"/>
    <n v="-325"/>
    <n v="76"/>
    <n v="10"/>
    <n v="-8"/>
    <n v="-2.2289417600000001"/>
    <n v="-0.10136853000000001"/>
    <n v="3.6915735999999999"/>
    <n v="5.8075690000000006E-2"/>
    <n v="-5.5496101500000004"/>
    <n v="1.8256414400000003"/>
    <n v="-1.067625"/>
    <n v="0.25497999999999998"/>
    <n v="3.3349999999999998E-2"/>
    <n v="-2.588E-2"/>
  </r>
  <r>
    <s v="3036"/>
    <s v="文曄"/>
    <x v="16"/>
    <n v="135"/>
    <n v="148.5"/>
    <n v="149.5"/>
    <n v="144.5"/>
    <n v="138.5"/>
    <n v="843"/>
    <n v="1793"/>
    <n v="754.13"/>
    <n v="118.617"/>
    <n v="168.9"/>
    <n v="232"/>
    <n v="226"/>
    <n v="951"/>
    <n v="21"/>
    <n v="-114"/>
    <n v="1.13805"/>
    <n v="2.6626050000000001"/>
    <n v="1.1274243500000001"/>
    <n v="0.17140156500000001"/>
    <n v="0.23392650000000001"/>
    <n v="0.31319999999999998"/>
    <n v="0.33561000000000002"/>
    <n v="1.421745"/>
    <n v="3.0345E-2"/>
    <n v="-0.15789"/>
  </r>
  <r>
    <s v="3037"/>
    <s v="欣興"/>
    <x v="32"/>
    <n v="158"/>
    <n v="153.5"/>
    <n v="154.5"/>
    <n v="154.5"/>
    <n v="151"/>
    <n v="1793.278"/>
    <n v="-2168.6860000000001"/>
    <n v="140.078"/>
    <n v="-160.67500000000001"/>
    <n v="-317.87200000000001"/>
    <n v="-165.61699999999999"/>
    <n v="-579.61699999999996"/>
    <n v="-584"/>
    <n v="-204"/>
    <n v="-568"/>
    <n v="2.8333792400000002"/>
    <n v="-3.3289330100000005"/>
    <n v="0.21642050999999998"/>
    <n v="-0.24824287500000003"/>
    <n v="-0.47998671999999998"/>
    <n v="-0.26167485999999995"/>
    <n v="-0.88971209499999993"/>
    <n v="-0.90227999999999997"/>
    <n v="-0.31518000000000002"/>
    <n v="-0.85768"/>
  </r>
  <r>
    <s v="3038"/>
    <s v="全台"/>
    <x v="65"/>
    <n v="29.95"/>
    <n v="30"/>
    <n v="30.05"/>
    <n v="29.65"/>
    <n v="29.4"/>
    <n v="-480"/>
    <n v="84"/>
    <n v="54"/>
    <n v="187"/>
    <n v="127"/>
    <n v="0"/>
    <n v="0"/>
    <n v="0"/>
    <n v="0"/>
    <n v="0"/>
    <n v="-0.14376"/>
    <n v="2.52E-2"/>
    <n v="1.6227000000000002E-2"/>
    <n v="5.5445500000000002E-2"/>
    <n v="3.7337999999999996E-2"/>
    <n v="0"/>
    <n v="0"/>
    <n v="0"/>
    <n v="0"/>
    <n v="0"/>
  </r>
  <r>
    <s v="3040"/>
    <s v="遠見"/>
    <x v="21"/>
    <n v="29.75"/>
    <n v="29.65"/>
    <n v="29.7"/>
    <n v="29.7"/>
    <n v="29.65"/>
    <n v="0"/>
    <n v="1"/>
    <n v="0"/>
    <n v="-1"/>
    <n v="-1"/>
    <n v="0"/>
    <n v="0"/>
    <n v="0"/>
    <n v="0"/>
    <n v="0"/>
    <n v="0"/>
    <n v="2.965E-4"/>
    <n v="0"/>
    <n v="-2.9700000000000001E-4"/>
    <n v="-2.965E-4"/>
    <n v="0"/>
    <n v="0"/>
    <n v="0"/>
    <n v="0"/>
    <n v="0"/>
  </r>
  <r>
    <s v="3041"/>
    <s v="揚智"/>
    <x v="47"/>
    <n v="25.25"/>
    <n v="27.75"/>
    <n v="26.6"/>
    <n v="24.75"/>
    <n v="23.6"/>
    <n v="-75.994"/>
    <n v="-690.92399999999998"/>
    <n v="-265.27199999999999"/>
    <n v="-2965"/>
    <n v="-605"/>
    <n v="0"/>
    <n v="0"/>
    <n v="0"/>
    <n v="0"/>
    <n v="0"/>
    <n v="-1.9188485000000002E-2"/>
    <n v="-0.19173140999999999"/>
    <n v="-7.0562351999999995E-2"/>
    <n v="-0.73383750000000003"/>
    <n v="-0.14277999999999999"/>
    <n v="0"/>
    <n v="0"/>
    <n v="0"/>
    <n v="0"/>
    <n v="0"/>
  </r>
  <r>
    <s v="3042"/>
    <s v="晶技"/>
    <x v="35"/>
    <n v="98.3"/>
    <n v="98.4"/>
    <n v="97.7"/>
    <n v="98"/>
    <n v="96.1"/>
    <n v="-81"/>
    <n v="302.95999999999998"/>
    <n v="-83.677999999999997"/>
    <n v="169.50299999999999"/>
    <n v="-1075"/>
    <n v="34.295999999999999"/>
    <n v="-4.2300000000000004"/>
    <n v="-131.04599999999999"/>
    <n v="29.385000000000002"/>
    <n v="74.44"/>
    <n v="-7.9622999999999999E-2"/>
    <n v="0.29811263999999998"/>
    <n v="-8.1753406000000001E-2"/>
    <n v="0.16611293999999999"/>
    <n v="-1.033075"/>
    <n v="3.3712967999999996E-2"/>
    <n v="-4.1623200000000006E-3"/>
    <n v="-0.12803194200000001"/>
    <n v="2.8797300000000001E-2"/>
    <n v="7.153683999999999E-2"/>
  </r>
  <r>
    <s v="3043"/>
    <s v="科風"/>
    <x v="57"/>
    <n v="36.35"/>
    <n v="36.200000000000003"/>
    <n v="39.799999999999997"/>
    <n v="40.6"/>
    <n v="38.549999999999997"/>
    <n v="14"/>
    <n v="-47"/>
    <n v="-292"/>
    <n v="-330"/>
    <n v="-77"/>
    <n v="0"/>
    <n v="0"/>
    <n v="0"/>
    <n v="0"/>
    <n v="0"/>
    <n v="5.0890000000000006E-3"/>
    <n v="-1.7014000000000001E-2"/>
    <n v="-0.11621599999999999"/>
    <n v="-0.13397999999999999"/>
    <n v="-2.9683499999999998E-2"/>
    <n v="0"/>
    <n v="0"/>
    <n v="0"/>
    <n v="0"/>
    <n v="0"/>
  </r>
  <r>
    <s v="3044"/>
    <s v="健鼎"/>
    <x v="32"/>
    <n v="180.5"/>
    <n v="180"/>
    <n v="182"/>
    <n v="186.5"/>
    <n v="196"/>
    <n v="-428"/>
    <n v="-215.041"/>
    <n v="6"/>
    <n v="-1110.838"/>
    <n v="3399"/>
    <n v="427"/>
    <n v="-219"/>
    <n v="-292"/>
    <n v="-609"/>
    <n v="1436"/>
    <n v="-0.77254"/>
    <n v="-0.38707379999999997"/>
    <n v="1.0919999999999999E-2"/>
    <n v="-2.0717128699999998"/>
    <n v="6.6620400000000002"/>
    <n v="0.77073499999999995"/>
    <n v="-0.39419999999999999"/>
    <n v="-0.53144000000000002"/>
    <n v="-1.135785"/>
    <n v="2.8145600000000002"/>
  </r>
  <r>
    <s v="3045"/>
    <s v="台灣大"/>
    <x v="54"/>
    <n v="97.7"/>
    <n v="97.2"/>
    <n v="98.3"/>
    <n v="98.4"/>
    <n v="97.9"/>
    <n v="1280.9459999999999"/>
    <n v="-225.68"/>
    <n v="2111"/>
    <n v="25.742000000000001"/>
    <n v="362.23700000000002"/>
    <n v="509.69400000000002"/>
    <n v="177.40600000000001"/>
    <n v="2.8820000000000001"/>
    <n v="570.96799999999996"/>
    <n v="184.39400000000001"/>
    <n v="1.2514842419999999"/>
    <n v="-0.21936096000000002"/>
    <n v="2.075113"/>
    <n v="2.5330128000000004E-2"/>
    <n v="0.35463002300000007"/>
    <n v="0.49797103800000003"/>
    <n v="0.17243863200000001"/>
    <n v="2.8330060000000003E-3"/>
    <n v="0.56183251199999995"/>
    <n v="0.18052172600000002"/>
  </r>
  <r>
    <s v="3046"/>
    <s v="建碁"/>
    <x v="37"/>
    <n v="65.3"/>
    <n v="62.8"/>
    <n v="63"/>
    <n v="61.8"/>
    <n v="61.9"/>
    <n v="81"/>
    <n v="-86"/>
    <n v="97"/>
    <n v="-10.789"/>
    <n v="4"/>
    <n v="0"/>
    <n v="0"/>
    <n v="0"/>
    <n v="0"/>
    <n v="0"/>
    <n v="5.2893000000000003E-2"/>
    <n v="-5.4008E-2"/>
    <n v="6.1109999999999998E-2"/>
    <n v="-6.667601999999999E-3"/>
    <n v="2.4759999999999999E-3"/>
    <n v="0"/>
    <n v="0"/>
    <n v="0"/>
    <n v="0"/>
    <n v="0"/>
  </r>
  <r>
    <s v="3047"/>
    <s v="訊舟"/>
    <x v="38"/>
    <n v="13.65"/>
    <n v="13.55"/>
    <n v="13.55"/>
    <n v="13.45"/>
    <n v="13.2"/>
    <n v="227"/>
    <n v="-23"/>
    <n v="181"/>
    <n v="-62"/>
    <n v="-229"/>
    <n v="0"/>
    <n v="0"/>
    <n v="0"/>
    <n v="0"/>
    <n v="0"/>
    <n v="3.0985500000000003E-2"/>
    <n v="-3.1165000000000003E-3"/>
    <n v="2.4525500000000002E-2"/>
    <n v="-8.3389999999999992E-3"/>
    <n v="-3.0227999999999998E-2"/>
    <n v="0"/>
    <n v="0"/>
    <n v="0"/>
    <n v="0"/>
    <n v="0"/>
  </r>
  <r>
    <s v="3048"/>
    <s v="益登"/>
    <x v="16"/>
    <n v="23"/>
    <n v="22.95"/>
    <n v="23.3"/>
    <n v="23.75"/>
    <n v="23.85"/>
    <n v="104"/>
    <n v="-17"/>
    <n v="129"/>
    <n v="11"/>
    <n v="3"/>
    <n v="0"/>
    <n v="0"/>
    <n v="0"/>
    <n v="0"/>
    <n v="0"/>
    <n v="2.392E-2"/>
    <n v="-3.9014999999999996E-3"/>
    <n v="3.0057000000000004E-2"/>
    <n v="2.6124999999999998E-3"/>
    <n v="7.155000000000001E-4"/>
    <n v="0"/>
    <n v="0"/>
    <n v="0"/>
    <n v="0"/>
    <n v="0"/>
  </r>
  <r>
    <s v="3049"/>
    <s v="精金"/>
    <x v="66"/>
    <n v="9.1999999999999993"/>
    <n v="9.18"/>
    <n v="9.4700000000000006"/>
    <n v="9.4700000000000006"/>
    <n v="9.31"/>
    <n v="259"/>
    <n v="-154"/>
    <n v="114"/>
    <n v="-1043"/>
    <n v="-555"/>
    <n v="0"/>
    <n v="0"/>
    <n v="0"/>
    <n v="0"/>
    <n v="0"/>
    <n v="2.3827999999999998E-2"/>
    <n v="-1.4137200000000001E-2"/>
    <n v="1.0795800000000001E-2"/>
    <n v="-9.8772100000000015E-2"/>
    <n v="-5.1670500000000001E-2"/>
    <n v="0"/>
    <n v="0"/>
    <n v="0"/>
    <n v="0"/>
    <n v="0"/>
  </r>
  <r>
    <s v="3050"/>
    <s v="鈺德"/>
    <x v="23"/>
    <n v="15.6"/>
    <n v="15.7"/>
    <n v="15.7"/>
    <n v="15.5"/>
    <n v="15.4"/>
    <n v="-3"/>
    <n v="24"/>
    <n v="31"/>
    <n v="72"/>
    <n v="-19"/>
    <n v="0"/>
    <n v="0"/>
    <n v="0"/>
    <n v="0"/>
    <n v="0"/>
    <n v="-4.6799999999999999E-4"/>
    <n v="3.7679999999999996E-3"/>
    <n v="4.8669999999999998E-3"/>
    <n v="1.116E-2"/>
    <n v="-2.9260000000000002E-3"/>
    <n v="0"/>
    <n v="0"/>
    <n v="0"/>
    <n v="0"/>
    <n v="0"/>
  </r>
  <r>
    <s v="3051"/>
    <s v="力特"/>
    <x v="66"/>
    <n v="32.65"/>
    <n v="32.65"/>
    <n v="31.8"/>
    <n v="31.75"/>
    <n v="32.1"/>
    <n v="584"/>
    <n v="-490"/>
    <n v="-274"/>
    <n v="-191.03899999999999"/>
    <n v="-158"/>
    <n v="0"/>
    <n v="0"/>
    <n v="0"/>
    <n v="0"/>
    <n v="0"/>
    <n v="0.19067599999999998"/>
    <n v="-0.15998499999999999"/>
    <n v="-8.7132000000000001E-2"/>
    <n v="-6.0654882499999993E-2"/>
    <n v="-5.0717999999999999E-2"/>
    <n v="0"/>
    <n v="0"/>
    <n v="0"/>
    <n v="0"/>
    <n v="0"/>
  </r>
  <r>
    <s v="3052"/>
    <s v="夆典"/>
    <x v="6"/>
    <n v="11.3"/>
    <n v="11.35"/>
    <n v="11.35"/>
    <n v="11.35"/>
    <n v="11.2"/>
    <n v="-18"/>
    <n v="-19"/>
    <n v="-21"/>
    <n v="-20"/>
    <n v="-12"/>
    <n v="0"/>
    <n v="0"/>
    <n v="0"/>
    <n v="0"/>
    <n v="0"/>
    <n v="-2.0340000000000002E-3"/>
    <n v="-2.1565E-3"/>
    <n v="-2.3834999999999998E-3"/>
    <n v="-2.2699999999999999E-3"/>
    <n v="-1.3439999999999997E-3"/>
    <n v="0"/>
    <n v="0"/>
    <n v="0"/>
    <n v="0"/>
    <n v="0"/>
  </r>
  <r>
    <s v="3054"/>
    <s v="立萬利"/>
    <x v="1"/>
    <n v="20.3"/>
    <n v="20.5"/>
    <n v="20.399999999999999"/>
    <n v="20.5"/>
    <n v="20.7"/>
    <n v="1"/>
    <n v="0"/>
    <n v="0"/>
    <n v="1"/>
    <n v="-1"/>
    <n v="0"/>
    <n v="0"/>
    <n v="0"/>
    <n v="0"/>
    <n v="0"/>
    <n v="2.03E-4"/>
    <n v="0"/>
    <n v="0"/>
    <n v="2.05E-4"/>
    <n v="-2.0699999999999999E-4"/>
    <n v="0"/>
    <n v="0"/>
    <n v="0"/>
    <n v="0"/>
    <n v="0"/>
  </r>
  <r>
    <s v="3055"/>
    <s v="蔚華科"/>
    <x v="46"/>
    <n v="39.85"/>
    <n v="39.200000000000003"/>
    <n v="39.049999999999997"/>
    <n v="39.049999999999997"/>
    <n v="38.9"/>
    <n v="34"/>
    <n v="-205"/>
    <n v="-88"/>
    <n v="20"/>
    <n v="27"/>
    <n v="0"/>
    <n v="0"/>
    <n v="0"/>
    <n v="0"/>
    <n v="0"/>
    <n v="1.3549E-2"/>
    <n v="-8.0360000000000015E-2"/>
    <n v="-3.4363999999999999E-2"/>
    <n v="7.8100000000000001E-3"/>
    <n v="1.0503E-2"/>
    <n v="0"/>
    <n v="0"/>
    <n v="0"/>
    <n v="0"/>
    <n v="0"/>
  </r>
  <r>
    <s v="3056"/>
    <s v="富華新"/>
    <x v="6"/>
    <n v="26.6"/>
    <n v="26.6"/>
    <n v="26.25"/>
    <n v="26.45"/>
    <n v="26.25"/>
    <n v="-72.341999999999999"/>
    <n v="-38.860999999999997"/>
    <n v="-235.029"/>
    <n v="285.51"/>
    <n v="-558"/>
    <n v="0"/>
    <n v="0"/>
    <n v="0"/>
    <n v="0"/>
    <n v="0"/>
    <n v="-1.9242972000000001E-2"/>
    <n v="-1.0337026000000001E-2"/>
    <n v="-6.1695112499999996E-2"/>
    <n v="7.5517395000000001E-2"/>
    <n v="-0.14647499999999999"/>
    <n v="0"/>
    <n v="0"/>
    <n v="0"/>
    <n v="0"/>
    <n v="0"/>
  </r>
  <r>
    <s v="3057"/>
    <s v="喬鼎"/>
    <x v="18"/>
    <n v="11.4"/>
    <n v="11.45"/>
    <n v="11.35"/>
    <n v="11.3"/>
    <n v="11.4"/>
    <n v="13"/>
    <n v="7"/>
    <n v="3.1"/>
    <n v="-2"/>
    <n v="5"/>
    <n v="0"/>
    <n v="0"/>
    <n v="0"/>
    <n v="0"/>
    <n v="0"/>
    <n v="1.4820000000000002E-3"/>
    <n v="8.0149999999999991E-4"/>
    <n v="3.5185000000000001E-4"/>
    <n v="-2.2600000000000002E-4"/>
    <n v="5.6999999999999998E-4"/>
    <n v="0"/>
    <n v="0"/>
    <n v="0"/>
    <n v="0"/>
    <n v="0"/>
  </r>
  <r>
    <s v="3058"/>
    <s v="立德"/>
    <x v="57"/>
    <n v="19.7"/>
    <n v="19.25"/>
    <n v="20.100000000000001"/>
    <n v="19.649999999999999"/>
    <n v="19.399999999999999"/>
    <n v="168"/>
    <n v="-14"/>
    <n v="209"/>
    <n v="-121"/>
    <n v="-23"/>
    <n v="0"/>
    <n v="0"/>
    <n v="0"/>
    <n v="0"/>
    <n v="0"/>
    <n v="3.3096E-2"/>
    <n v="-2.6949999999999999E-3"/>
    <n v="4.2009000000000005E-2"/>
    <n v="-2.3776499999999996E-2"/>
    <n v="-4.4619999999999998E-3"/>
    <n v="0"/>
    <n v="0"/>
    <n v="0"/>
    <n v="0"/>
    <n v="0"/>
  </r>
  <r>
    <s v="3059"/>
    <s v="華晶科"/>
    <x v="48"/>
    <n v="34.1"/>
    <n v="33.9"/>
    <n v="33.700000000000003"/>
    <n v="33.450000000000003"/>
    <n v="33.1"/>
    <n v="589"/>
    <n v="-124"/>
    <n v="33"/>
    <n v="-405"/>
    <n v="-519"/>
    <n v="0"/>
    <n v="0"/>
    <n v="-2"/>
    <n v="0"/>
    <n v="0"/>
    <n v="0.20084900000000003"/>
    <n v="-4.2035999999999997E-2"/>
    <n v="1.1121000000000001E-2"/>
    <n v="-0.13547250000000002"/>
    <n v="-0.17178900000000003"/>
    <n v="0"/>
    <n v="0"/>
    <n v="-6.7400000000000001E-4"/>
    <n v="0"/>
    <n v="0"/>
  </r>
  <r>
    <s v="3060"/>
    <s v="銘異"/>
    <x v="18"/>
    <n v="19.8"/>
    <n v="20.55"/>
    <n v="20.05"/>
    <n v="19.8"/>
    <n v="19.3"/>
    <n v="207"/>
    <n v="474"/>
    <n v="-283"/>
    <n v="-131"/>
    <n v="-240"/>
    <n v="0"/>
    <n v="0"/>
    <n v="0"/>
    <n v="0"/>
    <n v="0"/>
    <n v="4.0986000000000002E-2"/>
    <n v="9.7407000000000007E-2"/>
    <n v="-5.6741500000000007E-2"/>
    <n v="-2.5938000000000003E-2"/>
    <n v="-4.632E-2"/>
    <n v="0"/>
    <n v="0"/>
    <n v="0"/>
    <n v="0"/>
    <n v="0"/>
  </r>
  <r>
    <s v="3062"/>
    <s v="建漢"/>
    <x v="38"/>
    <n v="23.25"/>
    <n v="23.1"/>
    <n v="22.9"/>
    <n v="22.7"/>
    <n v="21.95"/>
    <n v="535"/>
    <n v="157"/>
    <n v="-348"/>
    <n v="-252"/>
    <n v="-835"/>
    <n v="0"/>
    <n v="0"/>
    <n v="0"/>
    <n v="0"/>
    <n v="0"/>
    <n v="0.1243875"/>
    <n v="3.6267000000000001E-2"/>
    <n v="-7.9691999999999999E-2"/>
    <n v="-5.7203999999999998E-2"/>
    <n v="-0.18328249999999999"/>
    <n v="0"/>
    <n v="0"/>
    <n v="0"/>
    <n v="0"/>
    <n v="0"/>
  </r>
  <r>
    <s v="3064"/>
    <s v="泰偉"/>
    <x v="67"/>
    <n v="11.6"/>
    <n v="12.15"/>
    <n v="11.8"/>
    <n v="11.8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7"/>
    <n v="16.75"/>
    <n v="16.5"/>
    <n v="16.45"/>
    <n v="-2"/>
    <n v="0"/>
    <n v="0"/>
    <n v="4"/>
    <n v="-1"/>
    <n v="0"/>
    <n v="0"/>
    <n v="0"/>
    <n v="0"/>
    <n v="0"/>
    <n v="-3.3799999999999998E-4"/>
    <n v="0"/>
    <n v="0"/>
    <n v="6.6E-4"/>
    <n v="-1.6449999999999999E-4"/>
    <n v="0"/>
    <n v="0"/>
    <n v="0"/>
    <n v="0"/>
    <n v="0"/>
  </r>
  <r>
    <s v="3067"/>
    <s v="全域"/>
    <x v="21"/>
    <n v="36.9"/>
    <n v="37"/>
    <n v="38.5"/>
    <n v="38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3.65"/>
    <n v="34.15"/>
    <n v="33.200000000000003"/>
    <n v="32.65"/>
    <n v="54"/>
    <n v="-63"/>
    <n v="102"/>
    <n v="-4"/>
    <n v="83"/>
    <n v="0"/>
    <n v="0"/>
    <n v="0"/>
    <n v="0"/>
    <n v="0"/>
    <n v="1.8333000000000002E-2"/>
    <n v="-2.11995E-2"/>
    <n v="3.4832999999999996E-2"/>
    <n v="-1.3280000000000002E-3"/>
    <n v="2.7099499999999999E-2"/>
    <n v="0"/>
    <n v="0"/>
    <n v="0"/>
    <n v="0"/>
    <n v="0"/>
  </r>
  <r>
    <s v="3073"/>
    <s v="天方能源"/>
    <x v="47"/>
    <n v="25.35"/>
    <n v="25.95"/>
    <n v="24.25"/>
    <n v="24.9"/>
    <n v="26.85"/>
    <n v="0"/>
    <n v="-1"/>
    <n v="3"/>
    <n v="-1"/>
    <n v="-8"/>
    <n v="0"/>
    <n v="0"/>
    <n v="0"/>
    <n v="0"/>
    <n v="0"/>
    <n v="0"/>
    <n v="-2.5950000000000002E-4"/>
    <n v="7.2749999999999996E-4"/>
    <n v="-2.4899999999999998E-4"/>
    <n v="-2.1480000000000002E-3"/>
    <n v="0"/>
    <n v="0"/>
    <n v="0"/>
    <n v="0"/>
    <n v="0"/>
  </r>
  <r>
    <s v="3078"/>
    <s v="僑威"/>
    <x v="12"/>
    <n v="83.5"/>
    <n v="84.8"/>
    <n v="84.7"/>
    <n v="84.2"/>
    <n v="84.9"/>
    <n v="-173"/>
    <n v="2218"/>
    <n v="-24"/>
    <n v="-544"/>
    <n v="1471"/>
    <n v="0"/>
    <n v="0"/>
    <n v="0"/>
    <n v="0"/>
    <n v="0"/>
    <n v="-0.144455"/>
    <n v="1.8808639999999999"/>
    <n v="-2.0328000000000002E-2"/>
    <n v="-0.45804800000000001"/>
    <n v="1.2488790000000001"/>
    <n v="0"/>
    <n v="0"/>
    <n v="0"/>
    <n v="0"/>
    <n v="0"/>
  </r>
  <r>
    <s v="3081"/>
    <s v="聯亞"/>
    <x v="33"/>
    <n v="101"/>
    <n v="101"/>
    <n v="100.5"/>
    <n v="102"/>
    <n v="100"/>
    <n v="167"/>
    <n v="-19"/>
    <n v="-62.99"/>
    <n v="415"/>
    <n v="-164"/>
    <n v="1"/>
    <n v="0"/>
    <n v="0"/>
    <n v="0"/>
    <n v="0"/>
    <n v="0.16866999999999999"/>
    <n v="-1.9189999999999999E-2"/>
    <n v="-6.3304949999999999E-2"/>
    <n v="0.42330000000000001"/>
    <n v="-0.16400000000000001"/>
    <n v="1.01E-3"/>
    <n v="0"/>
    <n v="0"/>
    <n v="0"/>
    <n v="0"/>
  </r>
  <r>
    <s v="3083"/>
    <s v="網龍"/>
    <x v="67"/>
    <n v="48.5"/>
    <n v="48.4"/>
    <n v="49.35"/>
    <n v="47.75"/>
    <n v="47.3"/>
    <n v="135"/>
    <n v="36"/>
    <n v="105"/>
    <n v="-10"/>
    <n v="28"/>
    <n v="0"/>
    <n v="0"/>
    <n v="0"/>
    <n v="0"/>
    <n v="0"/>
    <n v="6.5475000000000005E-2"/>
    <n v="1.7423999999999999E-2"/>
    <n v="5.1817500000000002E-2"/>
    <n v="-4.7749999999999997E-3"/>
    <n v="1.3243999999999999E-2"/>
    <n v="0"/>
    <n v="0"/>
    <n v="0"/>
    <n v="0"/>
    <n v="0"/>
  </r>
  <r>
    <s v="3085"/>
    <s v="新零售"/>
    <x v="68"/>
    <n v="15.55"/>
    <n v="15.45"/>
    <n v="15.95"/>
    <n v="15.7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6.099999999999994"/>
    <n v="72.7"/>
    <n v="79.900000000000006"/>
    <n v="77.400000000000006"/>
    <n v="73.599999999999994"/>
    <n v="1"/>
    <n v="60"/>
    <n v="188"/>
    <n v="-16"/>
    <n v="3"/>
    <n v="0"/>
    <n v="0"/>
    <n v="0"/>
    <n v="0"/>
    <n v="0"/>
    <n v="6.6099999999999991E-4"/>
    <n v="4.3619999999999999E-2"/>
    <n v="0.15021200000000001"/>
    <n v="-1.2384000000000001E-2"/>
    <n v="2.2079999999999999E-3"/>
    <n v="0"/>
    <n v="0"/>
    <n v="0"/>
    <n v="0"/>
    <n v="0"/>
  </r>
  <r>
    <s v="3088"/>
    <s v="艾訊"/>
    <x v="50"/>
    <n v="83.5"/>
    <n v="82.9"/>
    <n v="84.8"/>
    <n v="85"/>
    <n v="84.4"/>
    <n v="-84.992999999999995"/>
    <n v="17"/>
    <n v="361.00799999999998"/>
    <n v="57"/>
    <n v="-106.92400000000001"/>
    <n v="0"/>
    <n v="0"/>
    <n v="0"/>
    <n v="0"/>
    <n v="-16.268999999999998"/>
    <n v="-7.0969154999999992E-2"/>
    <n v="1.4093000000000001E-2"/>
    <n v="0.30613478399999994"/>
    <n v="4.845E-2"/>
    <n v="-9.0243856000000011E-2"/>
    <n v="0"/>
    <n v="0"/>
    <n v="0"/>
    <n v="0"/>
    <n v="-1.3731035999999999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4"/>
    <n v="58.2"/>
    <n v="57.9"/>
    <n v="57.2"/>
    <n v="56.8"/>
    <n v="-16"/>
    <n v="-103"/>
    <n v="-151"/>
    <n v="-67.009"/>
    <n v="-133"/>
    <n v="0"/>
    <n v="0"/>
    <n v="0"/>
    <n v="0"/>
    <n v="0"/>
    <n v="-9.1839999999999995E-3"/>
    <n v="-5.9946000000000006E-2"/>
    <n v="-8.7428999999999993E-2"/>
    <n v="-3.8329148E-2"/>
    <n v="-7.5544E-2"/>
    <n v="0"/>
    <n v="0"/>
    <n v="0"/>
    <n v="0"/>
    <n v="0"/>
  </r>
  <r>
    <s v="3092"/>
    <s v="鴻碩"/>
    <x v="17"/>
    <n v="35.35"/>
    <n v="35.5"/>
    <n v="35.5"/>
    <n v="35.1"/>
    <n v="34.85"/>
    <n v="13"/>
    <n v="50"/>
    <n v="16"/>
    <n v="-35"/>
    <n v="0"/>
    <n v="0"/>
    <n v="0"/>
    <n v="0"/>
    <n v="0"/>
    <n v="0"/>
    <n v="4.5954999999999998E-3"/>
    <n v="1.7749999999999998E-2"/>
    <n v="5.6800000000000002E-3"/>
    <n v="-1.2285000000000001E-2"/>
    <n v="0"/>
    <n v="0"/>
    <n v="0"/>
    <n v="0"/>
    <n v="0"/>
    <n v="0"/>
  </r>
  <r>
    <s v="3093"/>
    <s v="港建*"/>
    <x v="46"/>
    <n v="30.8"/>
    <n v="30.55"/>
    <n v="31.2"/>
    <n v="30.85"/>
    <n v="30.45"/>
    <n v="3"/>
    <n v="-13"/>
    <n v="10"/>
    <n v="-6"/>
    <n v="-6"/>
    <n v="0"/>
    <n v="0"/>
    <n v="0"/>
    <n v="0"/>
    <n v="0"/>
    <n v="9.2400000000000002E-4"/>
    <n v="-3.9715000000000002E-3"/>
    <n v="3.1199999999999999E-3"/>
    <n v="-1.8510000000000002E-3"/>
    <n v="-1.8269999999999998E-3"/>
    <n v="0"/>
    <n v="0"/>
    <n v="0"/>
    <n v="0"/>
    <n v="0"/>
  </r>
  <r>
    <s v="3094"/>
    <s v="聯傑"/>
    <x v="47"/>
    <n v="38.950000000000003"/>
    <n v="38.700000000000003"/>
    <n v="37.5"/>
    <n v="36.200000000000003"/>
    <n v="35.85"/>
    <n v="-463"/>
    <n v="216"/>
    <n v="-483"/>
    <n v="-233"/>
    <n v="-487.25"/>
    <n v="0"/>
    <n v="0"/>
    <n v="0"/>
    <n v="0"/>
    <n v="0"/>
    <n v="-0.18033850000000001"/>
    <n v="8.3592000000000014E-2"/>
    <n v="-0.18112500000000001"/>
    <n v="-8.4346000000000004E-2"/>
    <n v="-0.17467912500000002"/>
    <n v="0"/>
    <n v="0"/>
    <n v="0"/>
    <n v="0"/>
    <n v="0"/>
  </r>
  <r>
    <s v="3095"/>
    <s v="及成"/>
    <x v="8"/>
    <n v="26.3"/>
    <n v="26.4"/>
    <n v="27.7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5"/>
    <n v="153"/>
    <n v="152"/>
    <n v="154.5"/>
    <n v="156.5"/>
    <n v="1570.769"/>
    <n v="-1568"/>
    <n v="873.02499999999998"/>
    <n v="955.5"/>
    <n v="1808.98"/>
    <n v="197.00399999999999"/>
    <n v="23.847000000000001"/>
    <n v="12.77"/>
    <n v="29.963999999999999"/>
    <n v="-226.72900000000001"/>
    <n v="2.4346919499999999"/>
    <n v="-2.3990399999999998"/>
    <n v="1.3269979999999999"/>
    <n v="1.4762474999999999"/>
    <n v="2.8310537"/>
    <n v="0.30535619999999997"/>
    <n v="3.6485910000000003E-2"/>
    <n v="1.9410400000000001E-2"/>
    <n v="4.6294380000000003E-2"/>
    <n v="-0.35483088500000004"/>
  </r>
  <r>
    <s v="3114"/>
    <s v="好德"/>
    <x v="42"/>
    <n v="26.6"/>
    <n v="26.5"/>
    <n v="26.55"/>
    <n v="26.2"/>
    <n v="26.2"/>
    <n v="0"/>
    <n v="-1"/>
    <n v="4"/>
    <n v="-1"/>
    <n v="3"/>
    <n v="0"/>
    <n v="0"/>
    <n v="0"/>
    <n v="0"/>
    <n v="0"/>
    <n v="0"/>
    <n v="-2.6499999999999999E-4"/>
    <n v="1.062E-3"/>
    <n v="-2.6199999999999997E-4"/>
    <n v="7.8599999999999991E-4"/>
    <n v="0"/>
    <n v="0"/>
    <n v="0"/>
    <n v="0"/>
    <n v="0"/>
  </r>
  <r>
    <s v="3115"/>
    <s v="富榮綱"/>
    <x v="32"/>
    <n v="10.5"/>
    <n v="10.9"/>
    <n v="10.4"/>
    <n v="10.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"/>
    <n v="30"/>
    <n v="-8"/>
    <n v="-1"/>
    <n v="-8"/>
    <n v="-4"/>
    <n v="-3"/>
    <n v="0"/>
    <n v="0"/>
    <n v="0"/>
    <n v="0"/>
    <n v="0"/>
    <n v="-2.3999999999999998E-3"/>
    <n v="-2.9999999999999997E-4"/>
    <n v="-2.3999999999999998E-3"/>
    <n v="-1.1999999999999999E-3"/>
    <n v="-8.9999999999999998E-4"/>
    <n v="0"/>
    <n v="0"/>
    <n v="0"/>
    <n v="0"/>
    <n v="0"/>
  </r>
  <r>
    <s v="3122"/>
    <s v="笙泉"/>
    <x v="47"/>
    <n v="45.2"/>
    <n v="45.55"/>
    <n v="50.1"/>
    <n v="47.25"/>
    <n v="46.15"/>
    <n v="251"/>
    <n v="164"/>
    <n v="1642"/>
    <n v="-859"/>
    <n v="-651.20000000000005"/>
    <n v="0"/>
    <n v="0"/>
    <n v="0"/>
    <n v="0"/>
    <n v="0"/>
    <n v="0.11345200000000001"/>
    <n v="7.4702000000000005E-2"/>
    <n v="0.82264199999999998"/>
    <n v="-0.4058775"/>
    <n v="-0.30052879999999998"/>
    <n v="0"/>
    <n v="0"/>
    <n v="0"/>
    <n v="0"/>
    <n v="0"/>
  </r>
  <r>
    <s v="3128"/>
    <s v="昇銳"/>
    <x v="49"/>
    <n v="30.05"/>
    <n v="30.35"/>
    <n v="30.25"/>
    <n v="30.15"/>
    <n v="30.15"/>
    <n v="-14"/>
    <n v="-8"/>
    <n v="-62"/>
    <n v="4"/>
    <n v="4"/>
    <n v="0"/>
    <n v="0"/>
    <n v="0"/>
    <n v="0"/>
    <n v="0"/>
    <n v="-4.2069999999999998E-3"/>
    <n v="-2.428E-3"/>
    <n v="-1.8755000000000001E-2"/>
    <n v="1.206E-3"/>
    <n v="1.206E-3"/>
    <n v="0"/>
    <n v="0"/>
    <n v="0"/>
    <n v="0"/>
    <n v="0"/>
  </r>
  <r>
    <s v="3130"/>
    <s v="一零四"/>
    <x v="68"/>
    <n v="202"/>
    <n v="203"/>
    <n v="203.5"/>
    <n v="203.5"/>
    <n v="205"/>
    <n v="-3"/>
    <n v="-2"/>
    <n v="0"/>
    <n v="-1"/>
    <n v="1"/>
    <n v="0"/>
    <n v="0"/>
    <n v="0"/>
    <n v="0"/>
    <n v="0"/>
    <n v="-6.0600000000000003E-3"/>
    <n v="-4.0600000000000002E-3"/>
    <n v="0"/>
    <n v="-2.0349999999999999E-3"/>
    <n v="2.0500000000000002E-3"/>
    <n v="0"/>
    <n v="0"/>
    <n v="0"/>
    <n v="0"/>
    <n v="0"/>
  </r>
  <r>
    <s v="3131"/>
    <s v="弘塑"/>
    <x v="46"/>
    <n v="468"/>
    <n v="473"/>
    <n v="472"/>
    <n v="467"/>
    <n v="475"/>
    <n v="5"/>
    <n v="36"/>
    <n v="-23"/>
    <n v="-54"/>
    <n v="29"/>
    <n v="-4"/>
    <n v="17"/>
    <n v="-3"/>
    <n v="0"/>
    <n v="0"/>
    <n v="2.3400000000000001E-2"/>
    <n v="0.17027999999999999"/>
    <n v="-0.10856"/>
    <n v="-0.25218000000000002"/>
    <n v="0.13775000000000001"/>
    <n v="-1.8720000000000001E-2"/>
    <n v="8.0409999999999995E-2"/>
    <n v="-1.4160000000000001E-2"/>
    <n v="0"/>
    <n v="0"/>
  </r>
  <r>
    <s v="3138"/>
    <s v="耀登"/>
    <x v="33"/>
    <n v="149"/>
    <n v="151"/>
    <n v="150"/>
    <n v="149"/>
    <n v="148"/>
    <n v="23"/>
    <n v="8"/>
    <n v="-4"/>
    <n v="-29"/>
    <n v="-64"/>
    <n v="0"/>
    <n v="0"/>
    <n v="0"/>
    <n v="0"/>
    <n v="0"/>
    <n v="3.4270000000000002E-2"/>
    <n v="1.208E-2"/>
    <n v="-6.0000000000000001E-3"/>
    <n v="-4.3209999999999998E-2"/>
    <n v="-9.4719999999999999E-2"/>
    <n v="0"/>
    <n v="0"/>
    <n v="0"/>
    <n v="0"/>
    <n v="0"/>
  </r>
  <r>
    <s v="3141"/>
    <s v="晶宏"/>
    <x v="47"/>
    <n v="93.2"/>
    <n v="92.4"/>
    <n v="94.7"/>
    <n v="97.8"/>
    <n v="96.4"/>
    <n v="440"/>
    <n v="90"/>
    <n v="372"/>
    <n v="208"/>
    <n v="-363"/>
    <n v="0"/>
    <n v="0"/>
    <n v="0"/>
    <n v="0"/>
    <n v="0"/>
    <n v="0.41008"/>
    <n v="8.3159999999999998E-2"/>
    <n v="0.35228400000000004"/>
    <n v="0.20342399999999997"/>
    <n v="-0.3499320000000000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7.599999999999994"/>
    <n v="77"/>
    <n v="76.900000000000006"/>
    <n v="73.7"/>
    <n v="74.8"/>
    <n v="77"/>
    <n v="43"/>
    <n v="-7"/>
    <n v="-29"/>
    <n v="-42"/>
    <n v="0"/>
    <n v="0"/>
    <n v="0"/>
    <n v="0"/>
    <n v="0"/>
    <n v="5.9752E-2"/>
    <n v="3.3110000000000001E-2"/>
    <n v="-5.3830000000000006E-3"/>
    <n v="-2.1373000000000003E-2"/>
    <n v="-3.1415999999999999E-2"/>
    <n v="0"/>
    <n v="0"/>
    <n v="0"/>
    <n v="0"/>
    <n v="0"/>
  </r>
  <r>
    <s v="3149"/>
    <s v="正達"/>
    <x v="65"/>
    <n v="17.2"/>
    <n v="17.100000000000001"/>
    <n v="17"/>
    <n v="16.899999999999999"/>
    <n v="17.149999999999999"/>
    <n v="52.713999999999999"/>
    <n v="-5"/>
    <n v="-12"/>
    <n v="-39"/>
    <n v="18"/>
    <n v="0"/>
    <n v="0"/>
    <n v="0"/>
    <n v="0"/>
    <n v="0"/>
    <n v="9.0668079999999991E-3"/>
    <n v="-8.5499999999999997E-4"/>
    <n v="-2.0400000000000001E-3"/>
    <n v="-6.5909999999999988E-3"/>
    <n v="3.0869999999999999E-3"/>
    <n v="0"/>
    <n v="0"/>
    <n v="0"/>
    <n v="0"/>
    <n v="0"/>
  </r>
  <r>
    <s v="3152"/>
    <s v="璟德"/>
    <x v="35"/>
    <n v="226"/>
    <n v="227"/>
    <n v="220"/>
    <n v="223"/>
    <n v="217"/>
    <n v="52"/>
    <n v="7"/>
    <n v="-30"/>
    <n v="11"/>
    <n v="1"/>
    <n v="20"/>
    <n v="5"/>
    <n v="0"/>
    <n v="0"/>
    <n v="0"/>
    <n v="0.11752"/>
    <n v="1.5890000000000001E-2"/>
    <n v="-6.6000000000000003E-2"/>
    <n v="2.453E-2"/>
    <n v="2.1700000000000001E-3"/>
    <n v="4.5199999999999997E-2"/>
    <n v="1.1350000000000001E-2"/>
    <n v="0"/>
    <n v="0"/>
    <n v="0"/>
  </r>
  <r>
    <s v="3162"/>
    <s v="精確"/>
    <x v="69"/>
    <n v="44.45"/>
    <n v="44.5"/>
    <n v="45.1"/>
    <n v="45.85"/>
    <n v="46"/>
    <n v="68"/>
    <n v="37"/>
    <n v="96"/>
    <n v="78"/>
    <n v="41"/>
    <n v="0"/>
    <n v="0"/>
    <n v="0"/>
    <n v="0"/>
    <n v="0"/>
    <n v="3.0226000000000003E-2"/>
    <n v="1.6465E-2"/>
    <n v="4.3296000000000001E-2"/>
    <n v="3.5763000000000003E-2"/>
    <n v="1.8859999999999998E-2"/>
    <n v="0"/>
    <n v="0"/>
    <n v="0"/>
    <n v="0"/>
    <n v="0"/>
  </r>
  <r>
    <s v="3163"/>
    <s v="波若威"/>
    <x v="33"/>
    <n v="91.1"/>
    <n v="89.7"/>
    <n v="90.3"/>
    <n v="87.7"/>
    <n v="86.1"/>
    <n v="38"/>
    <n v="-90"/>
    <n v="18"/>
    <n v="-375"/>
    <n v="133"/>
    <n v="0"/>
    <n v="0"/>
    <n v="0"/>
    <n v="-430"/>
    <n v="0"/>
    <n v="3.4617999999999996E-2"/>
    <n v="-8.0729999999999996E-2"/>
    <n v="1.6253999999999998E-2"/>
    <n v="-0.32887499999999997"/>
    <n v="0.11451299999999999"/>
    <n v="0"/>
    <n v="0"/>
    <n v="0"/>
    <n v="-0.37711"/>
    <n v="0"/>
  </r>
  <r>
    <s v="3164"/>
    <s v="景岳"/>
    <x v="15"/>
    <n v="23.2"/>
    <n v="23.4"/>
    <n v="23.5"/>
    <n v="23.25"/>
    <n v="23.4"/>
    <n v="1"/>
    <n v="0"/>
    <n v="-1"/>
    <n v="-1"/>
    <n v="0"/>
    <n v="0"/>
    <n v="0"/>
    <n v="0"/>
    <n v="0"/>
    <n v="0"/>
    <n v="2.32E-4"/>
    <n v="0"/>
    <n v="-2.3499999999999999E-4"/>
    <n v="-2.3250000000000001E-4"/>
    <n v="0"/>
    <n v="0"/>
    <n v="0"/>
    <n v="0"/>
    <n v="0"/>
    <n v="0"/>
  </r>
  <r>
    <s v="3167"/>
    <s v="大量"/>
    <x v="13"/>
    <n v="49.9"/>
    <n v="48.5"/>
    <n v="49.2"/>
    <n v="48.4"/>
    <n v="48.4"/>
    <n v="0"/>
    <n v="-112"/>
    <n v="-7"/>
    <n v="5"/>
    <n v="13"/>
    <n v="0"/>
    <n v="0"/>
    <n v="0"/>
    <n v="0"/>
    <n v="0"/>
    <n v="0"/>
    <n v="-5.432E-2"/>
    <n v="-3.4440000000000004E-3"/>
    <n v="2.4199999999999998E-3"/>
    <n v="6.291999999999999E-3"/>
    <n v="0"/>
    <n v="0"/>
    <n v="0"/>
    <n v="0"/>
    <n v="0"/>
  </r>
  <r>
    <s v="3169"/>
    <s v="亞信"/>
    <x v="38"/>
    <n v="126"/>
    <n v="127"/>
    <n v="124"/>
    <n v="121"/>
    <n v="120"/>
    <n v="37"/>
    <n v="78"/>
    <n v="-66"/>
    <n v="-137"/>
    <n v="-115"/>
    <n v="0"/>
    <n v="0"/>
    <n v="0"/>
    <n v="0"/>
    <n v="0"/>
    <n v="4.6620000000000002E-2"/>
    <n v="9.9059999999999995E-2"/>
    <n v="-8.1839999999999996E-2"/>
    <n v="-0.16577"/>
    <n v="-0.13800000000000001"/>
    <n v="0"/>
    <n v="0"/>
    <n v="0"/>
    <n v="0"/>
    <n v="0"/>
  </r>
  <r>
    <s v="3171"/>
    <s v="新洲"/>
    <x v="2"/>
    <n v="17.95"/>
    <n v="18"/>
    <n v="18.100000000000001"/>
    <n v="17.95"/>
    <n v="18.350000000000001"/>
    <n v="12"/>
    <n v="-66"/>
    <n v="-19"/>
    <n v="0"/>
    <n v="25"/>
    <n v="0"/>
    <n v="0"/>
    <n v="0"/>
    <n v="0"/>
    <n v="0"/>
    <n v="2.1539999999999997E-3"/>
    <n v="-1.188E-2"/>
    <n v="-3.4390000000000002E-3"/>
    <n v="0"/>
    <n v="4.5875000000000004E-3"/>
    <n v="0"/>
    <n v="0"/>
    <n v="0"/>
    <n v="0"/>
    <n v="0"/>
  </r>
  <r>
    <s v="3176"/>
    <s v="基亞"/>
    <x v="15"/>
    <n v="61"/>
    <n v="61"/>
    <n v="56.8"/>
    <n v="59.9"/>
    <n v="54.4"/>
    <n v="314"/>
    <n v="153"/>
    <n v="621"/>
    <n v="-145"/>
    <n v="15"/>
    <n v="0"/>
    <n v="0"/>
    <n v="0"/>
    <n v="0"/>
    <n v="0"/>
    <n v="0.19153999999999999"/>
    <n v="9.3329999999999996E-2"/>
    <n v="0.35272799999999993"/>
    <n v="-8.6855000000000002E-2"/>
    <n v="8.1600000000000006E-3"/>
    <n v="0"/>
    <n v="0"/>
    <n v="0"/>
    <n v="0"/>
    <n v="0"/>
  </r>
  <r>
    <s v="3178"/>
    <s v="公準"/>
    <x v="13"/>
    <n v="83.1"/>
    <n v="83.3"/>
    <n v="83.1"/>
    <n v="82.1"/>
    <n v="81.900000000000006"/>
    <n v="88"/>
    <n v="62"/>
    <n v="-4"/>
    <n v="-22"/>
    <n v="-17"/>
    <n v="0"/>
    <n v="0"/>
    <n v="0"/>
    <n v="0"/>
    <n v="0"/>
    <n v="7.3127999999999999E-2"/>
    <n v="5.1645999999999997E-2"/>
    <n v="-3.3239999999999997E-3"/>
    <n v="-1.8061999999999998E-2"/>
    <n v="-1.3923000000000001E-2"/>
    <n v="0"/>
    <n v="0"/>
    <n v="0"/>
    <n v="0"/>
    <n v="0"/>
  </r>
  <r>
    <s v="3188"/>
    <s v="鑫龍騰"/>
    <x v="6"/>
    <n v="16.399999999999999"/>
    <n v="16.05"/>
    <n v="15.95"/>
    <n v="15.7"/>
    <n v="15.75"/>
    <n v="6"/>
    <n v="29"/>
    <n v="-5"/>
    <n v="2"/>
    <n v="15"/>
    <n v="0"/>
    <n v="0"/>
    <n v="0"/>
    <n v="0"/>
    <n v="0"/>
    <n v="9.8399999999999985E-4"/>
    <n v="4.6545000000000007E-3"/>
    <n v="-7.9750000000000003E-4"/>
    <n v="3.1399999999999999E-4"/>
    <n v="2.3625E-3"/>
    <n v="0"/>
    <n v="0"/>
    <n v="0"/>
    <n v="0"/>
    <n v="0"/>
  </r>
  <r>
    <s v="3189"/>
    <s v="景碩"/>
    <x v="32"/>
    <n v="97.8"/>
    <n v="95.5"/>
    <n v="95.4"/>
    <n v="94.6"/>
    <n v="92.9"/>
    <n v="-907"/>
    <n v="-1263"/>
    <n v="-672.06"/>
    <n v="-457"/>
    <n v="-1329.9970000000001"/>
    <n v="-37.14"/>
    <n v="13"/>
    <n v="-3"/>
    <n v="56"/>
    <n v="-22"/>
    <n v="-0.88704599999999989"/>
    <n v="-1.2061649999999999"/>
    <n v="-0.64114523999999995"/>
    <n v="-0.43232199999999998"/>
    <n v="-1.2355672130000002"/>
    <n v="-3.6322920000000002E-2"/>
    <n v="1.2415000000000001E-2"/>
    <n v="-2.8620000000000004E-3"/>
    <n v="5.2975999999999995E-2"/>
    <n v="-2.0438000000000001E-2"/>
  </r>
  <r>
    <s v="3191"/>
    <s v="和進"/>
    <x v="57"/>
    <n v="11.1"/>
    <n v="11.1"/>
    <n v="11.45"/>
    <n v="11.3"/>
    <n v="11.4"/>
    <n v="1"/>
    <n v="0"/>
    <n v="0"/>
    <n v="1"/>
    <n v="5"/>
    <n v="0"/>
    <n v="0"/>
    <n v="0"/>
    <n v="0"/>
    <n v="0"/>
    <n v="1.11E-4"/>
    <n v="0"/>
    <n v="0"/>
    <n v="1.1300000000000001E-4"/>
    <n v="5.6999999999999998E-4"/>
    <n v="0"/>
    <n v="0"/>
    <n v="0"/>
    <n v="0"/>
    <n v="0"/>
  </r>
  <r>
    <s v="3202"/>
    <s v="樺晟"/>
    <x v="17"/>
    <n v="16"/>
    <n v="15.95"/>
    <n v="16.05"/>
    <n v="16.95"/>
    <n v="16.5"/>
    <n v="86"/>
    <n v="0"/>
    <n v="19"/>
    <n v="133"/>
    <n v="-107"/>
    <n v="0"/>
    <n v="0"/>
    <n v="0"/>
    <n v="0"/>
    <n v="0"/>
    <n v="1.376E-2"/>
    <n v="0"/>
    <n v="3.0494999999999997E-3"/>
    <n v="2.2543499999999998E-2"/>
    <n v="-1.7655000000000001E-2"/>
    <n v="0"/>
    <n v="0"/>
    <n v="0"/>
    <n v="0"/>
    <n v="0"/>
  </r>
  <r>
    <s v="3205"/>
    <s v="佰研"/>
    <x v="15"/>
    <n v="45.4"/>
    <n v="45.9"/>
    <n v="45.2"/>
    <n v="49.7"/>
    <n v="49.05"/>
    <n v="42"/>
    <n v="-33"/>
    <n v="17"/>
    <n v="149"/>
    <n v="-177"/>
    <n v="0"/>
    <n v="0"/>
    <n v="0"/>
    <n v="0"/>
    <n v="0"/>
    <n v="1.9067999999999998E-2"/>
    <n v="-1.5147000000000001E-2"/>
    <n v="7.6840000000000007E-3"/>
    <n v="7.4053000000000008E-2"/>
    <n v="-8.6818500000000007E-2"/>
    <n v="0"/>
    <n v="0"/>
    <n v="0"/>
    <n v="0"/>
    <n v="0"/>
  </r>
  <r>
    <s v="3206"/>
    <s v="志豐"/>
    <x v="8"/>
    <n v="45.15"/>
    <n v="45.35"/>
    <n v="45.8"/>
    <n v="46.35"/>
    <n v="46.2"/>
    <n v="14"/>
    <n v="8"/>
    <n v="74"/>
    <n v="148"/>
    <n v="17"/>
    <n v="0"/>
    <n v="0"/>
    <n v="0"/>
    <n v="0"/>
    <n v="0"/>
    <n v="6.3210000000000002E-3"/>
    <n v="3.6280000000000001E-3"/>
    <n v="3.3891999999999999E-2"/>
    <n v="6.8598000000000006E-2"/>
    <n v="7.8540000000000016E-3"/>
    <n v="0"/>
    <n v="0"/>
    <n v="0"/>
    <n v="0"/>
    <n v="0"/>
  </r>
  <r>
    <s v="3207"/>
    <s v="耀勝"/>
    <x v="57"/>
    <n v="70.8"/>
    <n v="69"/>
    <n v="67.400000000000006"/>
    <n v="67.3"/>
    <n v="65.900000000000006"/>
    <n v="101"/>
    <n v="-37"/>
    <n v="-3"/>
    <n v="-11"/>
    <n v="-135"/>
    <n v="0"/>
    <n v="0"/>
    <n v="0"/>
    <n v="0"/>
    <n v="0"/>
    <n v="7.1507999999999988E-2"/>
    <n v="-2.5530000000000001E-2"/>
    <n v="-2.0220000000000004E-3"/>
    <n v="-7.4029999999999999E-3"/>
    <n v="-8.8965000000000002E-2"/>
    <n v="0"/>
    <n v="0"/>
    <n v="0"/>
    <n v="0"/>
    <n v="0"/>
  </r>
  <r>
    <s v="3209"/>
    <s v="全科"/>
    <x v="16"/>
    <n v="34.549999999999997"/>
    <n v="34.700000000000003"/>
    <n v="34.799999999999997"/>
    <n v="34.450000000000003"/>
    <n v="35.15"/>
    <n v="236"/>
    <n v="45"/>
    <n v="60"/>
    <n v="-36"/>
    <n v="295"/>
    <n v="0"/>
    <n v="0"/>
    <n v="0"/>
    <n v="0"/>
    <n v="0"/>
    <n v="8.1537999999999999E-2"/>
    <n v="1.5615000000000002E-2"/>
    <n v="2.0879999999999999E-2"/>
    <n v="-1.2402E-2"/>
    <n v="0.10369250000000001"/>
    <n v="0"/>
    <n v="0"/>
    <n v="0"/>
    <n v="0"/>
    <n v="0"/>
  </r>
  <r>
    <s v="3211"/>
    <s v="順達"/>
    <x v="8"/>
    <n v="79"/>
    <n v="79"/>
    <n v="79"/>
    <n v="79"/>
    <n v="78.8"/>
    <n v="59"/>
    <n v="-47"/>
    <n v="-24"/>
    <n v="-2"/>
    <n v="-38"/>
    <n v="0"/>
    <n v="0"/>
    <n v="0"/>
    <n v="0"/>
    <n v="0"/>
    <n v="4.6609999999999999E-2"/>
    <n v="-3.7130000000000003E-2"/>
    <n v="-1.8960000000000001E-2"/>
    <n v="-1.58E-3"/>
    <n v="-2.9944000000000002E-2"/>
    <n v="0"/>
    <n v="0"/>
    <n v="0"/>
    <n v="0"/>
    <n v="0"/>
  </r>
  <r>
    <s v="3213"/>
    <s v="茂訊"/>
    <x v="42"/>
    <n v="71.2"/>
    <n v="70.5"/>
    <n v="68.900000000000006"/>
    <n v="68.099999999999994"/>
    <n v="68.5"/>
    <n v="-263"/>
    <n v="-195"/>
    <n v="54"/>
    <n v="-97"/>
    <n v="-48"/>
    <n v="0"/>
    <n v="0"/>
    <n v="-267"/>
    <n v="0"/>
    <n v="0"/>
    <n v="-0.18725600000000003"/>
    <n v="-0.13747500000000001"/>
    <n v="3.7206000000000003E-2"/>
    <n v="-6.6057000000000005E-2"/>
    <n v="-3.288E-2"/>
    <n v="0"/>
    <n v="0"/>
    <n v="-0.18396300000000002"/>
    <n v="0"/>
    <n v="0"/>
  </r>
  <r>
    <s v="3217"/>
    <s v="優群"/>
    <x v="17"/>
    <n v="135.5"/>
    <n v="149"/>
    <n v="153"/>
    <n v="153"/>
    <n v="156"/>
    <n v="367"/>
    <n v="5172.8999999999996"/>
    <n v="-233.61699999999999"/>
    <n v="141"/>
    <n v="221"/>
    <n v="533"/>
    <n v="1664"/>
    <n v="1919"/>
    <n v="660"/>
    <n v="240"/>
    <n v="0.49728499999999998"/>
    <n v="7.7076209999999996"/>
    <n v="-0.35743400999999997"/>
    <n v="0.21573000000000001"/>
    <n v="0.34476000000000001"/>
    <n v="0.72221500000000005"/>
    <n v="2.4793599999999998"/>
    <n v="2.93607"/>
    <n v="1.0098"/>
    <n v="0.37440000000000001"/>
  </r>
  <r>
    <s v="3218"/>
    <s v="大學光"/>
    <x v="15"/>
    <n v="306.5"/>
    <n v="301.5"/>
    <n v="303"/>
    <n v="303"/>
    <n v="297.5"/>
    <n v="-11.791"/>
    <n v="-105.054"/>
    <n v="-25.58"/>
    <n v="-61.99"/>
    <n v="-136"/>
    <n v="0"/>
    <n v="-40.915999999999997"/>
    <n v="0"/>
    <n v="-16"/>
    <n v="0"/>
    <n v="-3.6139415000000001E-2"/>
    <n v="-0.31673781000000001"/>
    <n v="-7.7507400000000004E-2"/>
    <n v="-0.18782970000000002"/>
    <n v="-0.40460000000000002"/>
    <n v="0"/>
    <n v="-0.12336174"/>
    <n v="0"/>
    <n v="-4.8480000000000002E-2"/>
    <n v="0"/>
  </r>
  <r>
    <s v="3219"/>
    <s v="倚強科"/>
    <x v="45"/>
    <n v="46.85"/>
    <n v="47"/>
    <n v="47"/>
    <n v="47.05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1"/>
    <s v="台嘉碩"/>
    <x v="35"/>
    <n v="27.75"/>
    <n v="29.15"/>
    <n v="29.05"/>
    <n v="28.2"/>
    <n v="27.65"/>
    <n v="4"/>
    <n v="667"/>
    <n v="-427"/>
    <n v="81"/>
    <n v="9"/>
    <n v="0"/>
    <n v="0"/>
    <n v="0"/>
    <n v="0"/>
    <n v="0"/>
    <n v="1.1100000000000001E-3"/>
    <n v="0.19443050000000001"/>
    <n v="-0.1240435"/>
    <n v="2.2841999999999998E-2"/>
    <n v="2.4884999999999998E-3"/>
    <n v="0"/>
    <n v="0"/>
    <n v="0"/>
    <n v="0"/>
    <n v="0"/>
  </r>
  <r>
    <s v="3224"/>
    <s v="三顧"/>
    <x v="56"/>
    <n v="47.25"/>
    <n v="47.65"/>
    <n v="46.95"/>
    <n v="47.2"/>
    <n v="46.65"/>
    <n v="35"/>
    <n v="30"/>
    <n v="-7"/>
    <n v="-1"/>
    <n v="-5"/>
    <n v="0"/>
    <n v="0"/>
    <n v="0"/>
    <n v="0"/>
    <n v="0"/>
    <n v="1.65375E-2"/>
    <n v="1.4295E-2"/>
    <n v="-3.2865000000000004E-3"/>
    <n v="-4.7200000000000003E-4"/>
    <n v="-2.3324999999999999E-3"/>
    <n v="0"/>
    <n v="0"/>
    <n v="0"/>
    <n v="0"/>
    <n v="0"/>
  </r>
  <r>
    <s v="3226"/>
    <s v="至寶電"/>
    <x v="7"/>
    <n v="53.3"/>
    <n v="52.5"/>
    <n v="54"/>
    <n v="55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7"/>
    <n v="127.5"/>
    <n v="138"/>
    <n v="139"/>
    <n v="139"/>
    <n v="-261.62"/>
    <n v="104"/>
    <n v="741.63900000000001"/>
    <n v="-1620.9359999999999"/>
    <n v="823"/>
    <n v="-2.6110000000000002"/>
    <n v="-11.766"/>
    <n v="35.646999999999998"/>
    <n v="-10.587"/>
    <n v="-0.86"/>
    <n v="-0.33225739999999998"/>
    <n v="0.1326"/>
    <n v="1.0234618200000001"/>
    <n v="-2.2531010399999998"/>
    <n v="1.1439699999999999"/>
    <n v="-3.3159700000000005E-3"/>
    <n v="-1.500165E-2"/>
    <n v="4.9192859999999998E-2"/>
    <n v="-1.471593E-2"/>
    <n v="-1.1953999999999999E-3"/>
  </r>
  <r>
    <s v="3228"/>
    <s v="金麗科"/>
    <x v="47"/>
    <n v="144"/>
    <n v="147.5"/>
    <n v="139"/>
    <n v="152.5"/>
    <n v="165"/>
    <n v="-97.97"/>
    <n v="190.11"/>
    <n v="-328"/>
    <n v="56"/>
    <n v="102"/>
    <n v="0"/>
    <n v="0"/>
    <n v="0"/>
    <n v="0"/>
    <n v="0"/>
    <n v="-0.1410768"/>
    <n v="0.28041225000000003"/>
    <n v="-0.45591999999999999"/>
    <n v="8.5400000000000004E-2"/>
    <n v="0.16830000000000001"/>
    <n v="0"/>
    <n v="0"/>
    <n v="0"/>
    <n v="0"/>
    <n v="0"/>
  </r>
  <r>
    <s v="3229"/>
    <s v="晟鈦"/>
    <x v="32"/>
    <n v="14.5"/>
    <n v="14.5"/>
    <n v="14.5"/>
    <n v="14.25"/>
    <n v="14.35"/>
    <n v="0"/>
    <n v="-1"/>
    <n v="0"/>
    <n v="2"/>
    <n v="-1"/>
    <n v="0"/>
    <n v="0"/>
    <n v="0"/>
    <n v="0"/>
    <n v="0"/>
    <n v="0"/>
    <n v="-1.45E-4"/>
    <n v="0"/>
    <n v="2.8499999999999999E-4"/>
    <n v="-1.4349999999999999E-4"/>
    <n v="0"/>
    <n v="0"/>
    <n v="0"/>
    <n v="0"/>
    <n v="0"/>
  </r>
  <r>
    <s v="3230"/>
    <s v="錦明"/>
    <x v="43"/>
    <n v="8.9499999999999993"/>
    <n v="8.8800000000000008"/>
    <n v="8.9"/>
    <n v="8.9700000000000006"/>
    <n v="9"/>
    <n v="-2"/>
    <n v="10"/>
    <n v="-1"/>
    <n v="-3"/>
    <n v="0"/>
    <n v="0"/>
    <n v="0"/>
    <n v="0"/>
    <n v="0"/>
    <n v="0"/>
    <n v="-1.7899999999999999E-4"/>
    <n v="8.8800000000000012E-4"/>
    <n v="-8.9000000000000008E-5"/>
    <n v="-2.6910000000000004E-4"/>
    <n v="0"/>
    <n v="0"/>
    <n v="0"/>
    <n v="0"/>
    <n v="0"/>
    <n v="0"/>
  </r>
  <r>
    <s v="3231"/>
    <s v="緯創"/>
    <x v="34"/>
    <n v="92.1"/>
    <n v="93.4"/>
    <n v="97.3"/>
    <n v="98.6"/>
    <n v="98.1"/>
    <n v="3871.3440000000001"/>
    <n v="-147.148"/>
    <n v="-16598.625"/>
    <n v="-10798.031999999999"/>
    <n v="-18611.78"/>
    <n v="-960"/>
    <n v="-187"/>
    <n v="2136"/>
    <n v="4713"/>
    <n v="2524"/>
    <n v="3.5655078239999995"/>
    <n v="-0.13743623199999999"/>
    <n v="-16.150462125000001"/>
    <n v="-10.646859552"/>
    <n v="-18.258156179999997"/>
    <n v="-0.88415999999999995"/>
    <n v="-0.17465799999999998"/>
    <n v="2.078328"/>
    <n v="4.6470180000000001"/>
    <n v="2.4760439999999999"/>
  </r>
  <r>
    <s v="3232"/>
    <s v="昱捷"/>
    <x v="16"/>
    <n v="22.6"/>
    <n v="22.7"/>
    <n v="22.55"/>
    <n v="22.4"/>
    <n v="22.5"/>
    <n v="15"/>
    <n v="1"/>
    <n v="0"/>
    <n v="-1"/>
    <n v="-1"/>
    <n v="0"/>
    <n v="0"/>
    <n v="0"/>
    <n v="0"/>
    <n v="0"/>
    <n v="3.3899999999999998E-3"/>
    <n v="2.2699999999999999E-4"/>
    <n v="0"/>
    <n v="-2.24E-4"/>
    <n v="-2.2499999999999999E-4"/>
    <n v="0"/>
    <n v="0"/>
    <n v="0"/>
    <n v="0"/>
    <n v="0"/>
  </r>
  <r>
    <s v="3234"/>
    <s v="光環"/>
    <x v="38"/>
    <n v="28.7"/>
    <n v="28.25"/>
    <n v="28.4"/>
    <n v="27.75"/>
    <n v="27.1"/>
    <n v="120"/>
    <n v="-4"/>
    <n v="79.144000000000005"/>
    <n v="126"/>
    <n v="-41"/>
    <n v="0"/>
    <n v="0"/>
    <n v="0"/>
    <n v="0"/>
    <n v="0"/>
    <n v="3.4439999999999998E-2"/>
    <n v="-1.1299999999999999E-3"/>
    <n v="2.2476896000000003E-2"/>
    <n v="3.4965000000000003E-2"/>
    <n v="-1.1111000000000001E-2"/>
    <n v="0"/>
    <n v="0"/>
    <n v="0"/>
    <n v="0"/>
    <n v="0"/>
  </r>
  <r>
    <s v="3236"/>
    <s v="千如"/>
    <x v="35"/>
    <n v="24"/>
    <n v="23.8"/>
    <n v="23.65"/>
    <n v="23.5"/>
    <n v="23.2"/>
    <n v="-33"/>
    <n v="3"/>
    <n v="-6"/>
    <n v="-37"/>
    <n v="-8"/>
    <n v="0"/>
    <n v="0"/>
    <n v="0"/>
    <n v="0"/>
    <n v="0"/>
    <n v="-7.92E-3"/>
    <n v="7.1400000000000001E-4"/>
    <n v="-1.4189999999999997E-3"/>
    <n v="-8.6949999999999996E-3"/>
    <n v="-1.856E-3"/>
    <n v="0"/>
    <n v="0"/>
    <n v="0"/>
    <n v="0"/>
    <n v="0"/>
  </r>
  <r>
    <s v="3252"/>
    <s v="海灣"/>
    <x v="4"/>
    <n v="21.55"/>
    <n v="21.55"/>
    <n v="21.25"/>
    <n v="20.8"/>
    <n v="20.9"/>
    <n v="60"/>
    <n v="-41"/>
    <n v="-30"/>
    <n v="-9"/>
    <n v="-29"/>
    <n v="0"/>
    <n v="0"/>
    <n v="0"/>
    <n v="0"/>
    <n v="0"/>
    <n v="1.2930000000000001E-2"/>
    <n v="-8.8355000000000013E-3"/>
    <n v="-6.3749999999999996E-3"/>
    <n v="-1.8720000000000002E-3"/>
    <n v="-6.0609999999999987E-3"/>
    <n v="0"/>
    <n v="0"/>
    <n v="0"/>
    <n v="0"/>
    <n v="0"/>
  </r>
  <r>
    <s v="3257"/>
    <s v="虹冠電"/>
    <x v="47"/>
    <n v="71.3"/>
    <n v="70.599999999999994"/>
    <n v="71.400000000000006"/>
    <n v="70.3"/>
    <n v="68.900000000000006"/>
    <n v="70"/>
    <n v="8"/>
    <n v="125"/>
    <n v="-94.004999999999995"/>
    <n v="-98"/>
    <n v="0"/>
    <n v="0"/>
    <n v="0"/>
    <n v="0"/>
    <n v="0"/>
    <n v="4.9910000000000003E-2"/>
    <n v="5.6479999999999994E-3"/>
    <n v="8.9249999999999996E-2"/>
    <n v="-6.6085514999999997E-2"/>
    <n v="-6.7522000000000013E-2"/>
    <n v="0"/>
    <n v="0"/>
    <n v="0"/>
    <n v="0"/>
    <n v="0"/>
  </r>
  <r>
    <s v="3259"/>
    <s v="鑫創"/>
    <x v="47"/>
    <n v="24.5"/>
    <n v="24.65"/>
    <n v="24.7"/>
    <n v="24.1"/>
    <n v="23.8"/>
    <n v="5"/>
    <n v="0"/>
    <n v="-2"/>
    <n v="-3"/>
    <n v="-3"/>
    <n v="0"/>
    <n v="0"/>
    <n v="0"/>
    <n v="0"/>
    <n v="0"/>
    <n v="1.225E-3"/>
    <n v="0"/>
    <n v="-4.9399999999999997E-4"/>
    <n v="-7.2300000000000012E-4"/>
    <n v="-7.1400000000000001E-4"/>
    <n v="0"/>
    <n v="0"/>
    <n v="0"/>
    <n v="0"/>
    <n v="0"/>
  </r>
  <r>
    <s v="3260"/>
    <s v="威剛"/>
    <x v="41"/>
    <n v="101.5"/>
    <n v="105"/>
    <n v="103"/>
    <n v="101"/>
    <n v="101.5"/>
    <n v="-2288.136"/>
    <n v="2250.4769999999999"/>
    <n v="-2285.8209999999999"/>
    <n v="-1294.8889999999999"/>
    <n v="2466.9450000000002"/>
    <n v="-900"/>
    <n v="-180"/>
    <n v="-100"/>
    <n v="-300"/>
    <n v="-355"/>
    <n v="-2.3224580399999999"/>
    <n v="2.3630008499999997"/>
    <n v="-2.35439563"/>
    <n v="-1.3078378899999998"/>
    <n v="2.5039491750000002"/>
    <n v="-0.91349999999999998"/>
    <n v="-0.189"/>
    <n v="-0.10299999999999999"/>
    <n v="-0.30299999999999999"/>
    <n v="-0.36032500000000001"/>
  </r>
  <r>
    <s v="3264"/>
    <s v="欣銓"/>
    <x v="36"/>
    <n v="67.900000000000006"/>
    <n v="67.8"/>
    <n v="67.599999999999994"/>
    <n v="67.099999999999994"/>
    <n v="67.8"/>
    <n v="-790"/>
    <n v="326.15600000000001"/>
    <n v="99.442999999999998"/>
    <n v="225"/>
    <n v="610"/>
    <n v="272.44600000000003"/>
    <n v="160.959"/>
    <n v="453.19200000000001"/>
    <n v="359.36700000000002"/>
    <n v="290.54199999999997"/>
    <n v="-0.53641000000000005"/>
    <n v="0.22113376799999998"/>
    <n v="6.7223467999999995E-2"/>
    <n v="0.15097499999999997"/>
    <n v="0.41358"/>
    <n v="0.18499083400000002"/>
    <n v="0.109130202"/>
    <n v="0.30635779199999996"/>
    <n v="0.24113525699999999"/>
    <n v="0.19698747599999999"/>
  </r>
  <r>
    <s v="3265"/>
    <s v="台星科"/>
    <x v="36"/>
    <n v="85.9"/>
    <n v="82.7"/>
    <n v="82.6"/>
    <n v="81.3"/>
    <n v="80.8"/>
    <n v="309"/>
    <n v="-419"/>
    <n v="-333.43200000000002"/>
    <n v="-500"/>
    <n v="-163"/>
    <n v="0"/>
    <n v="0"/>
    <n v="0"/>
    <n v="0"/>
    <n v="0"/>
    <n v="0.26543100000000003"/>
    <n v="-0.34651300000000002"/>
    <n v="-0.275414832"/>
    <n v="-0.40649999999999997"/>
    <n v="-0.13170399999999999"/>
    <n v="0"/>
    <n v="0"/>
    <n v="0"/>
    <n v="0"/>
    <n v="0"/>
  </r>
  <r>
    <s v="3266"/>
    <s v="昇陽"/>
    <x v="6"/>
    <n v="13.6"/>
    <n v="13.6"/>
    <n v="13.6"/>
    <n v="13.85"/>
    <n v="14.1"/>
    <n v="4"/>
    <n v="0"/>
    <n v="0"/>
    <n v="0"/>
    <n v="13"/>
    <n v="0"/>
    <n v="0"/>
    <n v="0"/>
    <n v="0"/>
    <n v="0"/>
    <n v="5.44E-4"/>
    <n v="0"/>
    <n v="0"/>
    <n v="0"/>
    <n v="1.8329999999999998E-3"/>
    <n v="0"/>
    <n v="0"/>
    <n v="0"/>
    <n v="0"/>
    <n v="0"/>
  </r>
  <r>
    <s v="3268"/>
    <s v="海德威"/>
    <x v="47"/>
    <n v="24.35"/>
    <n v="24.65"/>
    <n v="24.9"/>
    <n v="24.5"/>
    <n v="23.8"/>
    <n v="9"/>
    <n v="5"/>
    <n v="1"/>
    <n v="-3"/>
    <n v="-1"/>
    <n v="0"/>
    <n v="0"/>
    <n v="0"/>
    <n v="0"/>
    <n v="0"/>
    <n v="2.1914999999999999E-3"/>
    <n v="1.2325000000000001E-3"/>
    <n v="2.4899999999999998E-4"/>
    <n v="-7.3499999999999998E-4"/>
    <n v="-2.3800000000000001E-4"/>
    <n v="0"/>
    <n v="0"/>
    <n v="0"/>
    <n v="0"/>
    <n v="0"/>
  </r>
  <r>
    <s v="3272"/>
    <s v="東碩"/>
    <x v="17"/>
    <n v="33.85"/>
    <n v="33.9"/>
    <n v="34.25"/>
    <n v="33.6"/>
    <n v="33.1"/>
    <n v="14"/>
    <n v="2"/>
    <n v="16"/>
    <n v="-10"/>
    <n v="-1"/>
    <n v="0"/>
    <n v="0"/>
    <n v="0"/>
    <n v="0"/>
    <n v="0"/>
    <n v="4.7390000000000002E-3"/>
    <n v="6.78E-4"/>
    <n v="5.4799999999999996E-3"/>
    <n v="-3.3600000000000001E-3"/>
    <n v="-3.3100000000000002E-4"/>
    <n v="0"/>
    <n v="0"/>
    <n v="0"/>
    <n v="0"/>
    <n v="0"/>
  </r>
  <r>
    <s v="3276"/>
    <s v="宇環"/>
    <x v="32"/>
    <n v="23"/>
    <n v="22.95"/>
    <n v="23.9"/>
    <n v="23.35"/>
    <n v="23.85"/>
    <n v="528"/>
    <n v="-541"/>
    <n v="130"/>
    <n v="-389"/>
    <n v="434"/>
    <n v="0"/>
    <n v="0"/>
    <n v="0"/>
    <n v="0"/>
    <n v="0"/>
    <n v="0.12144000000000001"/>
    <n v="-0.12415949999999999"/>
    <n v="3.107E-2"/>
    <n v="-9.0831500000000009E-2"/>
    <n v="0.10350900000000002"/>
    <n v="0"/>
    <n v="0"/>
    <n v="0"/>
    <n v="0"/>
    <n v="0"/>
  </r>
  <r>
    <s v="3284"/>
    <s v="太普高"/>
    <x v="2"/>
    <n v="16.7"/>
    <n v="16.649999999999999"/>
    <n v="16.7"/>
    <n v="16.8"/>
    <n v="16.8"/>
    <n v="-1"/>
    <n v="6"/>
    <n v="-2"/>
    <n v="0"/>
    <n v="15"/>
    <n v="0"/>
    <n v="0"/>
    <n v="0"/>
    <n v="0"/>
    <n v="0"/>
    <n v="-1.6699999999999999E-4"/>
    <n v="9.9899999999999989E-4"/>
    <n v="-3.3399999999999999E-4"/>
    <n v="0"/>
    <n v="2.5200000000000001E-3"/>
    <n v="0"/>
    <n v="0"/>
    <n v="0"/>
    <n v="0"/>
    <n v="0"/>
  </r>
  <r>
    <s v="3285"/>
    <s v="微端"/>
    <x v="21"/>
    <n v="22.55"/>
    <n v="22.55"/>
    <n v="22.5"/>
    <n v="22.6"/>
    <n v="22.4"/>
    <n v="0"/>
    <n v="2"/>
    <n v="0"/>
    <n v="0"/>
    <n v="0"/>
    <n v="0"/>
    <n v="0"/>
    <n v="0"/>
    <n v="0"/>
    <n v="0"/>
    <n v="0"/>
    <n v="4.5100000000000001E-4"/>
    <n v="0"/>
    <n v="0"/>
    <n v="0"/>
    <n v="0"/>
    <n v="0"/>
    <n v="0"/>
    <n v="0"/>
    <n v="0"/>
  </r>
  <r>
    <s v="3287"/>
    <s v="廣寰科"/>
    <x v="21"/>
    <n v="23"/>
    <n v="23.35"/>
    <n v="23.7"/>
    <n v="24.3"/>
    <n v="23.15"/>
    <n v="141"/>
    <n v="68"/>
    <n v="49"/>
    <n v="34"/>
    <n v="-67"/>
    <n v="0"/>
    <n v="0"/>
    <n v="0"/>
    <n v="0"/>
    <n v="0"/>
    <n v="3.243E-2"/>
    <n v="1.5878000000000003E-2"/>
    <n v="1.1613E-2"/>
    <n v="8.2620000000000002E-3"/>
    <n v="-1.55105E-2"/>
    <n v="0"/>
    <n v="0"/>
    <n v="0"/>
    <n v="0"/>
    <n v="0"/>
  </r>
  <r>
    <s v="3288"/>
    <s v="點晶"/>
    <x v="47"/>
    <n v="20.95"/>
    <n v="20.95"/>
    <n v="21.05"/>
    <n v="20.6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89.7"/>
    <n v="89.3"/>
    <n v="88.9"/>
    <n v="87.9"/>
    <n v="21"/>
    <n v="-200"/>
    <n v="-186"/>
    <n v="48"/>
    <n v="-146"/>
    <n v="0"/>
    <n v="0"/>
    <n v="0"/>
    <n v="0"/>
    <n v="0"/>
    <n v="1.8963000000000001E-2"/>
    <n v="-0.1794"/>
    <n v="-0.166098"/>
    <n v="4.2672000000000009E-2"/>
    <n v="-0.128334"/>
    <n v="0"/>
    <n v="0"/>
    <n v="0"/>
    <n v="0"/>
    <n v="0"/>
  </r>
  <r>
    <s v="3290"/>
    <s v="東浦"/>
    <x v="18"/>
    <n v="27.85"/>
    <n v="28"/>
    <n v="27.8"/>
    <n v="27.65"/>
    <n v="27.65"/>
    <n v="-341"/>
    <n v="-14"/>
    <n v="-84"/>
    <n v="161"/>
    <n v="-98"/>
    <n v="0"/>
    <n v="0"/>
    <n v="0"/>
    <n v="0"/>
    <n v="0"/>
    <n v="-9.4968499999999997E-2"/>
    <n v="-3.9199999999999999E-3"/>
    <n v="-2.3352000000000001E-2"/>
    <n v="4.4516499999999994E-2"/>
    <n v="-2.7097E-2"/>
    <n v="0"/>
    <n v="0"/>
    <n v="0"/>
    <n v="0"/>
    <n v="0"/>
  </r>
  <r>
    <s v="3293"/>
    <s v="鈊象"/>
    <x v="67"/>
    <n v="647"/>
    <n v="652"/>
    <n v="651"/>
    <n v="658"/>
    <n v="653"/>
    <n v="84"/>
    <n v="154.02000000000001"/>
    <n v="160.74100000000001"/>
    <n v="157.63200000000001"/>
    <n v="90.992000000000004"/>
    <n v="15"/>
    <n v="3"/>
    <n v="13"/>
    <n v="-2"/>
    <n v="18"/>
    <n v="0.54347999999999996"/>
    <n v="1.0042104000000001"/>
    <n v="1.0464239100000001"/>
    <n v="1.0372185599999999"/>
    <n v="0.59417776"/>
    <n v="9.7049999999999997E-2"/>
    <n v="1.9560000000000001E-2"/>
    <n v="8.4629999999999997E-2"/>
    <n v="-1.316E-2"/>
    <n v="0.11754000000000001"/>
  </r>
  <r>
    <s v="3294"/>
    <s v="英濟"/>
    <x v="43"/>
    <n v="20.05"/>
    <n v="19.75"/>
    <n v="19.75"/>
    <n v="19.75"/>
    <n v="19.3"/>
    <n v="31"/>
    <n v="13.05"/>
    <n v="4"/>
    <n v="-9"/>
    <n v="-16"/>
    <n v="0"/>
    <n v="0"/>
    <n v="0"/>
    <n v="0"/>
    <n v="0"/>
    <n v="6.2155000000000005E-3"/>
    <n v="2.5773750000000002E-3"/>
    <n v="7.9000000000000001E-4"/>
    <n v="-1.7775E-3"/>
    <n v="-3.088E-3"/>
    <n v="0"/>
    <n v="0"/>
    <n v="0"/>
    <n v="0"/>
    <n v="0"/>
  </r>
  <r>
    <s v="3296"/>
    <s v="勝德"/>
    <x v="57"/>
    <n v="15.65"/>
    <n v="15.75"/>
    <n v="15.8"/>
    <n v="15.85"/>
    <n v="15.6"/>
    <n v="13.05"/>
    <n v="114"/>
    <n v="3"/>
    <n v="47"/>
    <n v="-57"/>
    <n v="0"/>
    <n v="0"/>
    <n v="0"/>
    <n v="0"/>
    <n v="0"/>
    <n v="2.0423250000000002E-3"/>
    <n v="1.7954999999999999E-2"/>
    <n v="4.7400000000000008E-4"/>
    <n v="7.4494999999999995E-3"/>
    <n v="-8.8919999999999989E-3"/>
    <n v="0"/>
    <n v="0"/>
    <n v="0"/>
    <n v="0"/>
    <n v="0"/>
  </r>
  <r>
    <s v="3297"/>
    <s v="杭特"/>
    <x v="49"/>
    <n v="16.75"/>
    <n v="16.75"/>
    <n v="17.05"/>
    <n v="17.05"/>
    <n v="17.100000000000001"/>
    <n v="-2"/>
    <n v="0"/>
    <n v="6"/>
    <n v="-1"/>
    <n v="-6"/>
    <n v="0"/>
    <n v="0"/>
    <n v="0"/>
    <n v="0"/>
    <n v="0"/>
    <n v="-3.3500000000000001E-4"/>
    <n v="0"/>
    <n v="1.023E-3"/>
    <n v="-1.705E-4"/>
    <n v="-1.026E-3"/>
    <n v="0"/>
    <n v="0"/>
    <n v="0"/>
    <n v="0"/>
    <n v="0"/>
  </r>
  <r>
    <s v="3303"/>
    <s v="岱稜"/>
    <x v="18"/>
    <n v="27.4"/>
    <n v="27.3"/>
    <n v="27.5"/>
    <n v="27.5"/>
    <n v="27.45"/>
    <n v="-5"/>
    <n v="-1"/>
    <n v="-20"/>
    <n v="-4"/>
    <n v="8"/>
    <n v="-0.92"/>
    <n v="0"/>
    <n v="0"/>
    <n v="-0.61299999999999999"/>
    <n v="0"/>
    <n v="-1.3699999999999999E-3"/>
    <n v="-2.7300000000000002E-4"/>
    <n v="-5.4999999999999997E-3"/>
    <n v="-1.1000000000000001E-3"/>
    <n v="2.196E-3"/>
    <n v="-2.5207999999999996E-4"/>
    <n v="0"/>
    <n v="0"/>
    <n v="-1.6857499999999999E-4"/>
    <n v="0"/>
  </r>
  <r>
    <s v="3305"/>
    <s v="昇貿"/>
    <x v="18"/>
    <n v="61.6"/>
    <n v="61.2"/>
    <n v="61.8"/>
    <n v="61.9"/>
    <n v="61.1"/>
    <n v="555"/>
    <n v="29"/>
    <n v="146"/>
    <n v="219"/>
    <n v="-56"/>
    <n v="0"/>
    <n v="0"/>
    <n v="0"/>
    <n v="0"/>
    <n v="0"/>
    <n v="0.34188000000000002"/>
    <n v="1.7748000000000003E-2"/>
    <n v="9.0227999999999989E-2"/>
    <n v="0.13556100000000001"/>
    <n v="-3.4215999999999996E-2"/>
    <n v="0"/>
    <n v="0"/>
    <n v="0"/>
    <n v="0"/>
    <n v="0"/>
  </r>
  <r>
    <s v="3306"/>
    <s v="鼎天"/>
    <x v="45"/>
    <n v="48.5"/>
    <n v="48.45"/>
    <n v="48.7"/>
    <n v="50.4"/>
    <n v="48.55"/>
    <n v="-150"/>
    <n v="-185"/>
    <n v="87"/>
    <n v="-322"/>
    <n v="-201"/>
    <n v="0"/>
    <n v="0"/>
    <n v="0"/>
    <n v="0"/>
    <n v="0"/>
    <n v="-7.2749999999999995E-2"/>
    <n v="-8.9632500000000004E-2"/>
    <n v="4.2369000000000004E-2"/>
    <n v="-0.16228799999999999"/>
    <n v="-9.7585499999999992E-2"/>
    <n v="0"/>
    <n v="0"/>
    <n v="0"/>
    <n v="0"/>
    <n v="0"/>
  </r>
  <r>
    <s v="3308"/>
    <s v="聯德"/>
    <x v="12"/>
    <n v="40.799999999999997"/>
    <n v="40.6"/>
    <n v="42.45"/>
    <n v="38.25"/>
    <n v="34.450000000000003"/>
    <n v="84"/>
    <n v="-28"/>
    <n v="-47"/>
    <n v="0"/>
    <n v="64"/>
    <n v="0"/>
    <n v="0"/>
    <n v="0"/>
    <n v="0"/>
    <n v="0"/>
    <n v="3.4271999999999997E-2"/>
    <n v="-1.1368E-2"/>
    <n v="-1.99515E-2"/>
    <n v="0"/>
    <n v="2.2048000000000002E-2"/>
    <n v="0"/>
    <n v="0"/>
    <n v="0"/>
    <n v="0"/>
    <n v="0"/>
  </r>
  <r>
    <s v="3310"/>
    <s v="佳穎"/>
    <x v="17"/>
    <n v="90.4"/>
    <n v="89.4"/>
    <n v="89.9"/>
    <n v="90"/>
    <n v="90.6"/>
    <n v="0"/>
    <n v="-1"/>
    <n v="-1"/>
    <n v="-1"/>
    <n v="0"/>
    <n v="0"/>
    <n v="0"/>
    <n v="0"/>
    <n v="0"/>
    <n v="0"/>
    <n v="0"/>
    <n v="-8.9400000000000005E-4"/>
    <n v="-8.9900000000000006E-4"/>
    <n v="-8.9999999999999998E-4"/>
    <n v="0"/>
    <n v="0"/>
    <n v="0"/>
    <n v="0"/>
    <n v="0"/>
    <n v="0"/>
  </r>
  <r>
    <s v="3311"/>
    <s v="閎暉"/>
    <x v="8"/>
    <n v="37.049999999999997"/>
    <n v="37"/>
    <n v="37.15"/>
    <n v="36.549999999999997"/>
    <n v="36.1"/>
    <n v="72"/>
    <n v="-32"/>
    <n v="-5"/>
    <n v="-128.971"/>
    <n v="-34.979999999999997"/>
    <n v="0"/>
    <n v="0"/>
    <n v="0"/>
    <n v="0"/>
    <n v="0"/>
    <n v="2.6675999999999998E-2"/>
    <n v="-1.184E-2"/>
    <n v="-1.8575E-3"/>
    <n v="-4.7138900499999997E-2"/>
    <n v="-1.262778E-2"/>
    <n v="0"/>
    <n v="0"/>
    <n v="0"/>
    <n v="0"/>
    <n v="0"/>
  </r>
  <r>
    <s v="3312"/>
    <s v="弘憶股"/>
    <x v="16"/>
    <n v="19.149999999999999"/>
    <n v="19.100000000000001"/>
    <n v="19.149999999999999"/>
    <n v="19.100000000000001"/>
    <n v="20.55"/>
    <n v="11"/>
    <n v="21"/>
    <n v="45"/>
    <n v="-13"/>
    <n v="-90.984999999999999"/>
    <n v="0"/>
    <n v="0"/>
    <n v="0"/>
    <n v="0"/>
    <n v="0"/>
    <n v="2.1064999999999999E-3"/>
    <n v="4.0109999999999998E-3"/>
    <n v="8.6174999999999984E-3"/>
    <n v="-2.483E-3"/>
    <n v="-1.8697417500000001E-2"/>
    <n v="0"/>
    <n v="0"/>
    <n v="0"/>
    <n v="0"/>
    <n v="0"/>
  </r>
  <r>
    <s v="3313"/>
    <s v="斐成"/>
    <x v="1"/>
    <n v="10.8"/>
    <n v="10.8"/>
    <n v="10.85"/>
    <n v="10.85"/>
    <n v="11.15"/>
    <n v="8"/>
    <n v="5"/>
    <n v="4"/>
    <n v="0"/>
    <n v="18"/>
    <n v="0"/>
    <n v="0"/>
    <n v="0"/>
    <n v="0"/>
    <n v="0"/>
    <n v="8.6400000000000008E-4"/>
    <n v="5.4000000000000001E-4"/>
    <n v="4.3399999999999998E-4"/>
    <n v="0"/>
    <n v="2.0070000000000001E-3"/>
    <n v="0"/>
    <n v="0"/>
    <n v="0"/>
    <n v="0"/>
    <n v="0"/>
  </r>
  <r>
    <s v="3317"/>
    <s v="尼克森"/>
    <x v="47"/>
    <n v="59.5"/>
    <n v="62.3"/>
    <n v="56.9"/>
    <n v="55.6"/>
    <n v="56"/>
    <n v="98"/>
    <n v="341"/>
    <n v="-1619.8869999999999"/>
    <n v="-213.75"/>
    <n v="66"/>
    <n v="0"/>
    <n v="0"/>
    <n v="0"/>
    <n v="0"/>
    <n v="0"/>
    <n v="5.8310000000000001E-2"/>
    <n v="0.21244299999999999"/>
    <n v="-0.92171570299999994"/>
    <n v="-0.11884500000000001"/>
    <n v="3.696E-2"/>
    <n v="0"/>
    <n v="0"/>
    <n v="0"/>
    <n v="0"/>
    <n v="0"/>
  </r>
  <r>
    <s v="3321"/>
    <s v="同泰"/>
    <x v="32"/>
    <n v="15.95"/>
    <n v="15.75"/>
    <n v="15.9"/>
    <n v="15.85"/>
    <n v="15.75"/>
    <n v="-2"/>
    <n v="17"/>
    <n v="20"/>
    <n v="-4"/>
    <n v="4"/>
    <n v="0"/>
    <n v="0"/>
    <n v="0"/>
    <n v="0"/>
    <n v="0"/>
    <n v="-3.19E-4"/>
    <n v="2.6775000000000002E-3"/>
    <n v="3.1800000000000001E-3"/>
    <n v="-6.3400000000000001E-4"/>
    <n v="6.3000000000000003E-4"/>
    <n v="0"/>
    <n v="0"/>
    <n v="0"/>
    <n v="0"/>
    <n v="0"/>
  </r>
  <r>
    <s v="3322"/>
    <s v="建舜電"/>
    <x v="17"/>
    <n v="25"/>
    <n v="25.05"/>
    <n v="25.1"/>
    <n v="24.5"/>
    <n v="25.15"/>
    <n v="200"/>
    <n v="431"/>
    <n v="428.9"/>
    <n v="-294"/>
    <n v="517"/>
    <n v="0"/>
    <n v="0"/>
    <n v="0"/>
    <n v="0"/>
    <n v="0"/>
    <n v="0.05"/>
    <n v="0.10796550000000001"/>
    <n v="0.1076539"/>
    <n v="-7.2029999999999997E-2"/>
    <n v="0.13002549999999999"/>
    <n v="0"/>
    <n v="0"/>
    <n v="0"/>
    <n v="0"/>
    <n v="0"/>
  </r>
  <r>
    <s v="3323"/>
    <s v="加百裕"/>
    <x v="8"/>
    <n v="28.6"/>
    <n v="28.5"/>
    <n v="28.4"/>
    <n v="28.3"/>
    <n v="28.3"/>
    <n v="35"/>
    <n v="-1"/>
    <n v="12"/>
    <n v="-9"/>
    <n v="0"/>
    <n v="0"/>
    <n v="0"/>
    <n v="0"/>
    <n v="0"/>
    <n v="0"/>
    <n v="1.001E-2"/>
    <n v="-2.8499999999999999E-4"/>
    <n v="3.4079999999999996E-3"/>
    <n v="-2.5470000000000002E-3"/>
    <n v="0"/>
    <n v="0"/>
    <n v="0"/>
    <n v="0"/>
    <n v="0"/>
    <n v="0"/>
  </r>
  <r>
    <s v="3324"/>
    <s v="雙鴻"/>
    <x v="8"/>
    <n v="313"/>
    <n v="316.5"/>
    <n v="330"/>
    <n v="334"/>
    <n v="330"/>
    <n v="713"/>
    <n v="-66"/>
    <n v="948"/>
    <n v="2428.8449999999998"/>
    <n v="309"/>
    <n v="0"/>
    <n v="0"/>
    <n v="162"/>
    <n v="93"/>
    <n v="0"/>
    <n v="2.23169"/>
    <n v="-0.20888999999999999"/>
    <n v="3.1284000000000001"/>
    <n v="8.1123422999999999"/>
    <n v="1.0197000000000001"/>
    <n v="0"/>
    <n v="0"/>
    <n v="0.53459999999999996"/>
    <n v="0.31062000000000001"/>
    <n v="0"/>
  </r>
  <r>
    <s v="3325"/>
    <s v="旭品"/>
    <x v="43"/>
    <n v="31.8"/>
    <n v="31.4"/>
    <n v="32.200000000000003"/>
    <n v="31.65"/>
    <n v="30.7"/>
    <n v="-21"/>
    <n v="-386"/>
    <n v="15"/>
    <n v="-693"/>
    <n v="-37"/>
    <n v="0"/>
    <n v="0"/>
    <n v="0"/>
    <n v="0"/>
    <n v="0"/>
    <n v="-6.6780000000000008E-3"/>
    <n v="-0.12120399999999999"/>
    <n v="4.830000000000001E-3"/>
    <n v="-0.21933450000000002"/>
    <n v="-1.1358999999999999E-2"/>
    <n v="0"/>
    <n v="0"/>
    <n v="0"/>
    <n v="0"/>
    <n v="0"/>
  </r>
  <r>
    <s v="3332"/>
    <s v="幸康"/>
    <x v="12"/>
    <n v="43.9"/>
    <n v="43.85"/>
    <n v="42.95"/>
    <n v="43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58.7"/>
    <n v="59.5"/>
    <n v="59.5"/>
    <n v="60.4"/>
    <n v="59.8"/>
    <n v="-82"/>
    <n v="150"/>
    <n v="94"/>
    <n v="445"/>
    <n v="20"/>
    <n v="0"/>
    <n v="0"/>
    <n v="0"/>
    <n v="0"/>
    <n v="0"/>
    <n v="-4.8134000000000003E-2"/>
    <n v="8.9249999999999996E-2"/>
    <n v="5.5930000000000001E-2"/>
    <n v="0.26878000000000002"/>
    <n v="1.196E-2"/>
    <n v="0"/>
    <n v="0"/>
    <n v="0"/>
    <n v="0"/>
    <n v="0"/>
  </r>
  <r>
    <s v="3339"/>
    <s v="泰谷"/>
    <x v="29"/>
    <n v="18.45"/>
    <n v="18.399999999999999"/>
    <n v="17.75"/>
    <n v="17.850000000000001"/>
    <n v="18.45"/>
    <n v="49"/>
    <n v="36"/>
    <n v="-75"/>
    <n v="-23"/>
    <n v="-110"/>
    <n v="0"/>
    <n v="0"/>
    <n v="0"/>
    <n v="0"/>
    <n v="0"/>
    <n v="9.0404999999999999E-3"/>
    <n v="6.6239999999999997E-3"/>
    <n v="-1.33125E-2"/>
    <n v="-4.1054999999999998E-3"/>
    <n v="-2.0295000000000001E-2"/>
    <n v="0"/>
    <n v="0"/>
    <n v="0"/>
    <n v="0"/>
    <n v="0"/>
  </r>
  <r>
    <s v="3346"/>
    <s v="麗清"/>
    <x v="13"/>
    <n v="48.55"/>
    <n v="48.2"/>
    <n v="48.75"/>
    <n v="47.4"/>
    <n v="45.8"/>
    <n v="-14"/>
    <n v="-237"/>
    <n v="-302"/>
    <n v="-1714"/>
    <n v="-1014.5"/>
    <n v="0"/>
    <n v="0"/>
    <n v="0"/>
    <n v="0"/>
    <n v="0"/>
    <n v="-6.7969999999999992E-3"/>
    <n v="-0.11423400000000002"/>
    <n v="-0.14722499999999999"/>
    <n v="-0.81243599999999994"/>
    <n v="-0.46464099999999997"/>
    <n v="0"/>
    <n v="0"/>
    <n v="0"/>
    <n v="0"/>
    <n v="0"/>
  </r>
  <r>
    <s v="3354"/>
    <s v="律勝"/>
    <x v="32"/>
    <n v="14.15"/>
    <n v="14.1"/>
    <n v="14.1"/>
    <n v="14.2"/>
    <n v="14.35"/>
    <n v="0"/>
    <n v="-1"/>
    <n v="0"/>
    <n v="-1"/>
    <n v="-3"/>
    <n v="0"/>
    <n v="0"/>
    <n v="0"/>
    <n v="0"/>
    <n v="0"/>
    <n v="0"/>
    <n v="-1.4099999999999998E-4"/>
    <n v="0"/>
    <n v="-1.4199999999999998E-4"/>
    <n v="-4.3049999999999995E-4"/>
    <n v="0"/>
    <n v="0"/>
    <n v="0"/>
    <n v="0"/>
    <n v="0"/>
  </r>
  <r>
    <s v="3356"/>
    <s v="奇偶"/>
    <x v="49"/>
    <n v="41.7"/>
    <n v="41.45"/>
    <n v="42.3"/>
    <n v="41.7"/>
    <n v="41.1"/>
    <n v="77"/>
    <n v="-13"/>
    <n v="18"/>
    <n v="-148"/>
    <n v="-32"/>
    <n v="0"/>
    <n v="0"/>
    <n v="0"/>
    <n v="0"/>
    <n v="0"/>
    <n v="3.2108999999999999E-2"/>
    <n v="-5.3885000000000001E-3"/>
    <n v="7.6140000000000001E-3"/>
    <n v="-6.1716000000000007E-2"/>
    <n v="-1.3152E-2"/>
    <n v="0"/>
    <n v="0"/>
    <n v="0"/>
    <n v="0"/>
    <n v="0"/>
  </r>
  <r>
    <s v="3357"/>
    <s v="臺慶科"/>
    <x v="17"/>
    <n v="107.5"/>
    <n v="106.5"/>
    <n v="109"/>
    <n v="105.5"/>
    <n v="104.5"/>
    <n v="14"/>
    <n v="37"/>
    <n v="28"/>
    <n v="-22"/>
    <n v="-42"/>
    <n v="0"/>
    <n v="0"/>
    <n v="0"/>
    <n v="0"/>
    <n v="0"/>
    <n v="1.5049999999999999E-2"/>
    <n v="3.9405000000000003E-2"/>
    <n v="3.0519999999999999E-2"/>
    <n v="-2.3210000000000001E-2"/>
    <n v="-4.3889999999999998E-2"/>
    <n v="0"/>
    <n v="0"/>
    <n v="0"/>
    <n v="0"/>
    <n v="0"/>
  </r>
  <r>
    <s v="3360"/>
    <s v="尚立"/>
    <x v="16"/>
    <n v="11.9"/>
    <n v="11.95"/>
    <n v="12"/>
    <n v="11.95"/>
    <n v="11.95"/>
    <n v="-1"/>
    <n v="0"/>
    <n v="-1"/>
    <n v="-2"/>
    <n v="-11"/>
    <n v="0"/>
    <n v="0"/>
    <n v="0"/>
    <n v="0"/>
    <n v="0"/>
    <n v="-1.1900000000000001E-4"/>
    <n v="0"/>
    <n v="-1.2E-4"/>
    <n v="-2.3899999999999998E-4"/>
    <n v="-1.3144999999999999E-3"/>
    <n v="0"/>
    <n v="0"/>
    <n v="0"/>
    <n v="0"/>
    <n v="0"/>
  </r>
  <r>
    <s v="3362"/>
    <s v="先進光"/>
    <x v="64"/>
    <n v="140.5"/>
    <n v="141"/>
    <n v="140.5"/>
    <n v="139"/>
    <n v="137"/>
    <n v="-145"/>
    <n v="100"/>
    <n v="-117"/>
    <n v="-297"/>
    <n v="-283"/>
    <n v="0"/>
    <n v="0"/>
    <n v="0"/>
    <n v="0"/>
    <n v="0"/>
    <n v="-0.20372499999999999"/>
    <n v="0.14099999999999999"/>
    <n v="-0.164385"/>
    <n v="-0.41282999999999997"/>
    <n v="-0.38771"/>
    <n v="0"/>
    <n v="0"/>
    <n v="0"/>
    <n v="0"/>
    <n v="0"/>
  </r>
  <r>
    <s v="3363"/>
    <s v="上詮"/>
    <x v="35"/>
    <n v="70.099999999999994"/>
    <n v="67.7"/>
    <n v="69.3"/>
    <n v="67.2"/>
    <n v="64.5"/>
    <n v="-190"/>
    <n v="-785"/>
    <n v="48"/>
    <n v="-318"/>
    <n v="-313.7"/>
    <n v="0"/>
    <n v="0"/>
    <n v="0"/>
    <n v="0"/>
    <n v="-108"/>
    <n v="-0.13318999999999998"/>
    <n v="-0.53144499999999995"/>
    <n v="3.3263999999999995E-2"/>
    <n v="-0.21369600000000002"/>
    <n v="-0.20233649999999997"/>
    <n v="0"/>
    <n v="0"/>
    <n v="0"/>
    <n v="0"/>
    <n v="-6.966E-2"/>
  </r>
  <r>
    <s v="3372"/>
    <s v="典範"/>
    <x v="36"/>
    <n v="14.6"/>
    <n v="14.3"/>
    <n v="14.25"/>
    <n v="13.8"/>
    <n v="13.6"/>
    <n v="55"/>
    <n v="72"/>
    <n v="169"/>
    <n v="0"/>
    <n v="-30"/>
    <n v="0"/>
    <n v="0"/>
    <n v="0"/>
    <n v="0"/>
    <n v="0"/>
    <n v="8.0300000000000007E-3"/>
    <n v="1.0296000000000001E-2"/>
    <n v="2.40825E-2"/>
    <n v="0"/>
    <n v="-4.0800000000000003E-3"/>
    <n v="0"/>
    <n v="0"/>
    <n v="0"/>
    <n v="0"/>
    <n v="0"/>
  </r>
  <r>
    <s v="3373"/>
    <s v="熱映"/>
    <x v="40"/>
    <n v="21.8"/>
    <n v="21.45"/>
    <n v="21.7"/>
    <n v="21.3"/>
    <n v="21.35"/>
    <n v="2"/>
    <n v="1"/>
    <n v="6"/>
    <n v="-1"/>
    <n v="10"/>
    <n v="0"/>
    <n v="0"/>
    <n v="0"/>
    <n v="0"/>
    <n v="0"/>
    <n v="4.3600000000000003E-4"/>
    <n v="2.1449999999999998E-4"/>
    <n v="1.302E-3"/>
    <n v="-2.13E-4"/>
    <n v="2.1350000000000002E-3"/>
    <n v="0"/>
    <n v="0"/>
    <n v="0"/>
    <n v="0"/>
    <n v="0"/>
  </r>
  <r>
    <s v="3374"/>
    <s v="精材"/>
    <x v="36"/>
    <n v="128"/>
    <n v="130"/>
    <n v="128.5"/>
    <n v="129"/>
    <n v="127"/>
    <n v="721"/>
    <n v="-305.2"/>
    <n v="998"/>
    <n v="164"/>
    <n v="-316"/>
    <n v="80"/>
    <n v="4"/>
    <n v="0"/>
    <n v="-6"/>
    <n v="-3"/>
    <n v="0.92288000000000003"/>
    <n v="-0.39676"/>
    <n v="1.28243"/>
    <n v="0.21156"/>
    <n v="-0.40132000000000001"/>
    <n v="0.1024"/>
    <n v="5.1999999999999998E-3"/>
    <n v="0"/>
    <n v="-7.7400000000000004E-3"/>
    <n v="-3.81E-3"/>
  </r>
  <r>
    <s v="3376"/>
    <s v="新日興"/>
    <x v="8"/>
    <n v="98.8"/>
    <n v="102.5"/>
    <n v="107"/>
    <n v="113"/>
    <n v="112"/>
    <n v="-1091.0830000000001"/>
    <n v="111.276"/>
    <n v="-919.94899999999996"/>
    <n v="1992.7560000000001"/>
    <n v="1300.0840000000001"/>
    <n v="105.55800000000001"/>
    <n v="1139"/>
    <n v="805"/>
    <n v="422.37200000000001"/>
    <n v="119"/>
    <n v="-1.0779900040000001"/>
    <n v="0.11405789999999999"/>
    <n v="-0.98434542999999985"/>
    <n v="2.2518142800000001"/>
    <n v="1.45609408"/>
    <n v="0.104291304"/>
    <n v="1.167475"/>
    <n v="0.86134999999999995"/>
    <n v="0.47728036000000001"/>
    <n v="0.13328000000000001"/>
  </r>
  <r>
    <s v="3379"/>
    <s v="彬台"/>
    <x v="13"/>
    <n v="14.15"/>
    <n v="14.1"/>
    <n v="14.15"/>
    <n v="14.05"/>
    <n v="14"/>
    <n v="12"/>
    <n v="-7"/>
    <n v="15"/>
    <n v="-2"/>
    <n v="-2"/>
    <n v="0"/>
    <n v="0"/>
    <n v="0"/>
    <n v="0"/>
    <n v="0"/>
    <n v="1.6980000000000001E-3"/>
    <n v="-9.8700000000000003E-4"/>
    <n v="2.1224999999999998E-3"/>
    <n v="-2.81E-4"/>
    <n v="-2.7999999999999998E-4"/>
    <n v="0"/>
    <n v="0"/>
    <n v="0"/>
    <n v="0"/>
    <n v="0"/>
  </r>
  <r>
    <s v="3380"/>
    <s v="明泰"/>
    <x v="38"/>
    <n v="34.549999999999997"/>
    <n v="33.549999999999997"/>
    <n v="33.75"/>
    <n v="32.700000000000003"/>
    <n v="32.4"/>
    <n v="-46.866"/>
    <n v="-1106"/>
    <n v="-14.999000000000001"/>
    <n v="-1075"/>
    <n v="-9"/>
    <n v="0"/>
    <n v="0"/>
    <n v="0"/>
    <n v="0"/>
    <n v="0"/>
    <n v="-1.6192202999999999E-2"/>
    <n v="-0.37106299999999998"/>
    <n v="-5.0621625E-3"/>
    <n v="-0.35152499999999998"/>
    <n v="-2.9159999999999998E-3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"/>
    <n v="69.599999999999994"/>
    <n v="69.7"/>
    <n v="69.7"/>
    <n v="69.5"/>
    <n v="-1"/>
    <n v="-3"/>
    <n v="-6"/>
    <n v="-5"/>
    <n v="-5"/>
    <n v="0"/>
    <n v="0"/>
    <n v="0"/>
    <n v="0"/>
    <n v="0"/>
    <n v="-6.9499999999999998E-4"/>
    <n v="-2.088E-3"/>
    <n v="-4.1820000000000008E-3"/>
    <n v="-3.4849999999999998E-3"/>
    <n v="-3.4749999999999998E-3"/>
    <n v="0"/>
    <n v="0"/>
    <n v="0"/>
    <n v="0"/>
    <n v="0"/>
  </r>
  <r>
    <s v="3390"/>
    <s v="旭軟"/>
    <x v="32"/>
    <n v="18.850000000000001"/>
    <n v="18.899999999999999"/>
    <n v="18.55"/>
    <n v="18.600000000000001"/>
    <n v="18.7"/>
    <n v="-16"/>
    <n v="7.05"/>
    <n v="-13"/>
    <n v="-3"/>
    <n v="9"/>
    <n v="0"/>
    <n v="0"/>
    <n v="0"/>
    <n v="0"/>
    <n v="0"/>
    <n v="-3.016E-3"/>
    <n v="1.3324499999999998E-3"/>
    <n v="-2.4115E-3"/>
    <n v="-5.5800000000000001E-4"/>
    <n v="1.6829999999999998E-3"/>
    <n v="0"/>
    <n v="0"/>
    <n v="0"/>
    <n v="0"/>
    <n v="0"/>
  </r>
  <r>
    <s v="3402"/>
    <s v="漢科"/>
    <x v="46"/>
    <n v="49.9"/>
    <n v="49.8"/>
    <n v="50"/>
    <n v="49.85"/>
    <n v="50.7"/>
    <n v="38"/>
    <n v="17"/>
    <n v="42"/>
    <n v="31"/>
    <n v="98"/>
    <n v="0"/>
    <n v="0"/>
    <n v="0"/>
    <n v="0"/>
    <n v="0"/>
    <n v="1.8962E-2"/>
    <n v="8.4659999999999996E-3"/>
    <n v="2.1000000000000001E-2"/>
    <n v="1.5453500000000002E-2"/>
    <n v="4.9686000000000001E-2"/>
    <n v="0"/>
    <n v="0"/>
    <n v="0"/>
    <n v="0"/>
    <n v="0"/>
  </r>
  <r>
    <s v="3406"/>
    <s v="玉晶光"/>
    <x v="64"/>
    <n v="390.5"/>
    <n v="392"/>
    <n v="384"/>
    <n v="390"/>
    <n v="385.5"/>
    <n v="168"/>
    <n v="128.726"/>
    <n v="-315"/>
    <n v="797.95699999999999"/>
    <n v="-285"/>
    <n v="0"/>
    <n v="0"/>
    <n v="9"/>
    <n v="0"/>
    <n v="0"/>
    <n v="0.65603999999999996"/>
    <n v="0.50460591999999993"/>
    <n v="-1.2096"/>
    <n v="3.1120322999999996"/>
    <n v="-1.0986750000000001"/>
    <n v="0"/>
    <n v="0"/>
    <n v="3.456E-2"/>
    <n v="0"/>
    <n v="0"/>
  </r>
  <r>
    <s v="3413"/>
    <s v="京鼎"/>
    <x v="46"/>
    <n v="187.5"/>
    <n v="186"/>
    <n v="187"/>
    <n v="186.5"/>
    <n v="185"/>
    <n v="45.283000000000001"/>
    <n v="-9"/>
    <n v="-5"/>
    <n v="-2.718"/>
    <n v="-48"/>
    <n v="0"/>
    <n v="0"/>
    <n v="0"/>
    <n v="0"/>
    <n v="0"/>
    <n v="8.4905624999999998E-2"/>
    <n v="-1.6740000000000001E-2"/>
    <n v="-9.3500000000000007E-3"/>
    <n v="-5.0690700000000002E-3"/>
    <n v="-8.8800000000000004E-2"/>
    <n v="0"/>
    <n v="0"/>
    <n v="0"/>
    <n v="0"/>
    <n v="0"/>
  </r>
  <r>
    <s v="3416"/>
    <s v="融程電"/>
    <x v="66"/>
    <n v="115.5"/>
    <n v="116"/>
    <n v="115"/>
    <n v="115"/>
    <n v="114.5"/>
    <n v="59"/>
    <n v="1"/>
    <n v="4"/>
    <n v="-5"/>
    <n v="-3"/>
    <n v="0"/>
    <n v="0"/>
    <n v="0"/>
    <n v="0"/>
    <n v="0"/>
    <n v="6.8144999999999997E-2"/>
    <n v="1.16E-3"/>
    <n v="4.5999999999999999E-3"/>
    <n v="-5.7499999999999999E-3"/>
    <n v="-3.4350000000000001E-3"/>
    <n v="0"/>
    <n v="0"/>
    <n v="0"/>
    <n v="0"/>
    <n v="0"/>
  </r>
  <r>
    <s v="3419"/>
    <s v="譁裕"/>
    <x v="38"/>
    <n v="18.95"/>
    <n v="18.8"/>
    <n v="19.05"/>
    <n v="19.05"/>
    <n v="18.7"/>
    <n v="159"/>
    <n v="59"/>
    <n v="114"/>
    <n v="-9"/>
    <n v="-17"/>
    <n v="0"/>
    <n v="0"/>
    <n v="0"/>
    <n v="0"/>
    <n v="0"/>
    <n v="3.0130499999999998E-2"/>
    <n v="1.1092000000000001E-2"/>
    <n v="2.1717000000000004E-2"/>
    <n v="-1.7145000000000001E-3"/>
    <n v="-3.179E-3"/>
    <n v="0"/>
    <n v="0"/>
    <n v="0"/>
    <n v="0"/>
    <n v="0"/>
  </r>
  <r>
    <s v="3426"/>
    <s v="台興"/>
    <x v="2"/>
    <n v="37.15"/>
    <n v="37.4"/>
    <n v="37.450000000000003"/>
    <n v="37.1"/>
    <n v="37.25"/>
    <n v="0"/>
    <n v="0"/>
    <n v="2"/>
    <n v="0"/>
    <n v="0"/>
    <n v="-1"/>
    <n v="-1"/>
    <n v="-1"/>
    <n v="-1"/>
    <n v="-1"/>
    <n v="0"/>
    <n v="0"/>
    <n v="7.490000000000001E-4"/>
    <n v="0"/>
    <n v="0"/>
    <n v="-3.7149999999999998E-4"/>
    <n v="-3.7399999999999998E-4"/>
    <n v="-3.7450000000000005E-4"/>
    <n v="-3.7100000000000002E-4"/>
    <n v="-3.725E-4"/>
  </r>
  <r>
    <s v="3432"/>
    <s v="台端"/>
    <x v="17"/>
    <n v="10.95"/>
    <n v="10.85"/>
    <n v="10.95"/>
    <n v="10.9"/>
    <n v="10.95"/>
    <n v="9"/>
    <n v="10"/>
    <n v="24"/>
    <n v="1"/>
    <n v="9"/>
    <n v="0"/>
    <n v="0"/>
    <n v="0"/>
    <n v="0"/>
    <n v="0"/>
    <n v="9.8550000000000005E-4"/>
    <n v="1.085E-3"/>
    <n v="2.6279999999999997E-3"/>
    <n v="1.0900000000000001E-4"/>
    <n v="9.8550000000000005E-4"/>
    <n v="0"/>
    <n v="0"/>
    <n v="0"/>
    <n v="0"/>
    <n v="0"/>
  </r>
  <r>
    <s v="3434"/>
    <s v="哲固"/>
    <x v="49"/>
    <n v="27.5"/>
    <n v="27.5"/>
    <n v="27.3"/>
    <n v="27.25"/>
    <n v="27.25"/>
    <n v="-2"/>
    <n v="0"/>
    <n v="-3"/>
    <n v="-3"/>
    <n v="-1"/>
    <n v="0"/>
    <n v="0"/>
    <n v="0"/>
    <n v="0"/>
    <n v="0"/>
    <n v="-5.5000000000000003E-4"/>
    <n v="0"/>
    <n v="-8.1900000000000007E-4"/>
    <n v="-8.1749999999999998E-4"/>
    <n v="-2.7250000000000001E-4"/>
    <n v="0"/>
    <n v="0"/>
    <n v="0"/>
    <n v="0"/>
    <n v="0"/>
  </r>
  <r>
    <s v="3437"/>
    <s v="榮創"/>
    <x v="29"/>
    <n v="18.45"/>
    <n v="18.7"/>
    <n v="18.55"/>
    <n v="18.75"/>
    <n v="18.2"/>
    <n v="107"/>
    <n v="34"/>
    <n v="13"/>
    <n v="24"/>
    <n v="9"/>
    <n v="0"/>
    <n v="0"/>
    <n v="0"/>
    <n v="0"/>
    <n v="0"/>
    <n v="1.9741499999999999E-2"/>
    <n v="6.3579999999999999E-3"/>
    <n v="2.4115E-3"/>
    <n v="4.4999999999999997E-3"/>
    <n v="1.6379999999999999E-3"/>
    <n v="0"/>
    <n v="0"/>
    <n v="0"/>
    <n v="0"/>
    <n v="0"/>
  </r>
  <r>
    <s v="3438"/>
    <s v="類比科"/>
    <x v="47"/>
    <n v="70.900000000000006"/>
    <n v="70.2"/>
    <n v="70.099999999999994"/>
    <n v="68.099999999999994"/>
    <n v="66.900000000000006"/>
    <n v="27"/>
    <n v="-17"/>
    <n v="-137"/>
    <n v="-197"/>
    <n v="-121"/>
    <n v="0"/>
    <n v="0"/>
    <n v="0"/>
    <n v="0"/>
    <n v="0"/>
    <n v="1.9143E-2"/>
    <n v="-1.1934E-2"/>
    <n v="-9.6036999999999983E-2"/>
    <n v="-0.134157"/>
    <n v="-8.0949000000000007E-2"/>
    <n v="0"/>
    <n v="0"/>
    <n v="0"/>
    <n v="0"/>
    <n v="0"/>
  </r>
  <r>
    <s v="3441"/>
    <s v="聯一光"/>
    <x v="29"/>
    <n v="38"/>
    <n v="37.700000000000003"/>
    <n v="37.700000000000003"/>
    <n v="37.4"/>
    <n v="36.9"/>
    <n v="34"/>
    <n v="31"/>
    <n v="24"/>
    <n v="2"/>
    <n v="-26"/>
    <n v="0"/>
    <n v="0"/>
    <n v="0"/>
    <n v="0"/>
    <n v="0"/>
    <n v="1.2919999999999999E-2"/>
    <n v="1.1687000000000001E-2"/>
    <n v="9.0480000000000005E-3"/>
    <n v="7.4799999999999997E-4"/>
    <n v="-9.5940000000000001E-3"/>
    <n v="0"/>
    <n v="0"/>
    <n v="0"/>
    <n v="0"/>
    <n v="0"/>
  </r>
  <r>
    <s v="3443"/>
    <s v="創意"/>
    <x v="47"/>
    <n v="1560"/>
    <n v="1555"/>
    <n v="1620"/>
    <n v="1665"/>
    <n v="1670"/>
    <n v="-117.52500000000001"/>
    <n v="287.13600000000002"/>
    <n v="238.63800000000001"/>
    <n v="-63.911999999999999"/>
    <n v="-17.917000000000002"/>
    <n v="-61.043999999999997"/>
    <n v="-1"/>
    <n v="55"/>
    <n v="109"/>
    <n v="92"/>
    <n v="-1.8333900000000001"/>
    <n v="4.4649648000000006"/>
    <n v="3.8659355999999998"/>
    <n v="-1.0641347999999999"/>
    <n v="-0.29921390000000003"/>
    <n v="-0.95228639999999998"/>
    <n v="-1.555E-2"/>
    <n v="0.89100000000000001"/>
    <n v="1.8148500000000001"/>
    <n v="1.5364"/>
  </r>
  <r>
    <s v="3444"/>
    <s v="利機"/>
    <x v="46"/>
    <n v="112.5"/>
    <n v="117"/>
    <n v="115.5"/>
    <n v="112.5"/>
    <n v="108"/>
    <n v="-383"/>
    <n v="671"/>
    <n v="-214"/>
    <n v="-92"/>
    <n v="-127"/>
    <n v="0"/>
    <n v="0"/>
    <n v="0"/>
    <n v="0"/>
    <n v="0"/>
    <n v="-0.43087500000000001"/>
    <n v="0.78507000000000005"/>
    <n v="-0.24717"/>
    <n v="-0.10349999999999999"/>
    <n v="-0.13716"/>
    <n v="0"/>
    <n v="0"/>
    <n v="0"/>
    <n v="0"/>
    <n v="0"/>
  </r>
  <r>
    <s v="3450"/>
    <s v="聯鈞"/>
    <x v="36"/>
    <n v="61.4"/>
    <n v="59.9"/>
    <n v="58.6"/>
    <n v="57.9"/>
    <n v="55.6"/>
    <n v="461.68700000000001"/>
    <n v="-970"/>
    <n v="556"/>
    <n v="305"/>
    <n v="-622"/>
    <n v="0"/>
    <n v="0"/>
    <n v="0"/>
    <n v="0"/>
    <n v="0"/>
    <n v="0.28347581799999999"/>
    <n v="-0.58103000000000005"/>
    <n v="0.32581599999999999"/>
    <n v="0.176595"/>
    <n v="-0.34583200000000003"/>
    <n v="0"/>
    <n v="0"/>
    <n v="0"/>
    <n v="0"/>
    <n v="0"/>
  </r>
  <r>
    <s v="3454"/>
    <s v="晶睿"/>
    <x v="49"/>
    <n v="145.5"/>
    <n v="145.5"/>
    <n v="148"/>
    <n v="148.5"/>
    <n v="149"/>
    <n v="-2"/>
    <n v="-141"/>
    <n v="57"/>
    <n v="17"/>
    <n v="-119"/>
    <n v="70"/>
    <n v="44"/>
    <n v="151"/>
    <n v="97"/>
    <n v="97"/>
    <n v="-2.9099999999999998E-3"/>
    <n v="-0.205155"/>
    <n v="8.4360000000000004E-2"/>
    <n v="2.5245E-2"/>
    <n v="-0.17731"/>
    <n v="0.10185"/>
    <n v="6.4019999999999994E-2"/>
    <n v="0.22348000000000001"/>
    <n v="0.14404500000000001"/>
    <n v="0.14452999999999999"/>
  </r>
  <r>
    <s v="3455"/>
    <s v="由田"/>
    <x v="19"/>
    <n v="70.099999999999994"/>
    <n v="69.5"/>
    <n v="69.5"/>
    <n v="71.5"/>
    <n v="71.8"/>
    <n v="5"/>
    <n v="-13"/>
    <n v="-1"/>
    <n v="151"/>
    <n v="29"/>
    <n v="0"/>
    <n v="0"/>
    <n v="0"/>
    <n v="0"/>
    <n v="0"/>
    <n v="3.5049999999999999E-3"/>
    <n v="-9.0349999999999996E-3"/>
    <n v="-6.9499999999999998E-4"/>
    <n v="0.10796500000000001"/>
    <n v="2.0821999999999997E-2"/>
    <n v="0"/>
    <n v="0"/>
    <n v="0"/>
    <n v="0"/>
    <n v="0"/>
  </r>
  <r>
    <s v="3465"/>
    <s v="進泰電子"/>
    <x v="45"/>
    <n v="68.7"/>
    <n v="68.3"/>
    <n v="68.599999999999994"/>
    <n v="69.5"/>
    <n v="68.7"/>
    <n v="0"/>
    <n v="0"/>
    <n v="0"/>
    <n v="1"/>
    <n v="0"/>
    <n v="0"/>
    <n v="0"/>
    <n v="0"/>
    <n v="0"/>
    <n v="0"/>
    <n v="0"/>
    <n v="0"/>
    <n v="0"/>
    <n v="6.9499999999999998E-4"/>
    <n v="0"/>
    <n v="0"/>
    <n v="0"/>
    <n v="0"/>
    <n v="0"/>
    <n v="0"/>
  </r>
  <r>
    <s v="3466"/>
    <s v="德晉"/>
    <x v="33"/>
    <n v="27.75"/>
    <n v="27.4"/>
    <n v="26.4"/>
    <n v="25.75"/>
    <n v="25.05"/>
    <n v="3"/>
    <n v="-7"/>
    <n v="-15"/>
    <n v="19"/>
    <n v="-21"/>
    <n v="0"/>
    <n v="0"/>
    <n v="0"/>
    <n v="0"/>
    <n v="0"/>
    <n v="8.3250000000000002E-4"/>
    <n v="-1.9179999999999998E-3"/>
    <n v="-3.96E-3"/>
    <n v="4.8925000000000001E-3"/>
    <n v="-5.2605000000000004E-3"/>
    <n v="0"/>
    <n v="0"/>
    <n v="0"/>
    <n v="0"/>
    <n v="0"/>
  </r>
  <r>
    <s v="3479"/>
    <s v="安勤"/>
    <x v="50"/>
    <n v="97"/>
    <n v="97.4"/>
    <n v="97.9"/>
    <n v="95.8"/>
    <n v="96.5"/>
    <n v="243"/>
    <n v="58"/>
    <n v="24"/>
    <n v="-12"/>
    <n v="16"/>
    <n v="0"/>
    <n v="0"/>
    <n v="0"/>
    <n v="0"/>
    <n v="0"/>
    <n v="0.23571"/>
    <n v="5.6492000000000007E-2"/>
    <n v="2.3496000000000003E-2"/>
    <n v="-1.1495999999999999E-2"/>
    <n v="1.5440000000000001E-2"/>
    <n v="0"/>
    <n v="0"/>
    <n v="0"/>
    <n v="0"/>
    <n v="0"/>
  </r>
  <r>
    <s v="3481"/>
    <s v="群創"/>
    <x v="53"/>
    <n v="12.65"/>
    <n v="12.35"/>
    <n v="12.4"/>
    <n v="12.25"/>
    <n v="12.1"/>
    <n v="8333.4760000000006"/>
    <n v="-7069.0519999999997"/>
    <n v="3064.2"/>
    <n v="-3925.152"/>
    <n v="1938.6980000000001"/>
    <n v="0"/>
    <n v="0"/>
    <n v="0"/>
    <n v="0"/>
    <n v="0"/>
    <n v="1.054184714"/>
    <n v="-0.87302792200000001"/>
    <n v="0.37996080000000004"/>
    <n v="-0.48083112"/>
    <n v="0.23458245799999999"/>
    <n v="0"/>
    <n v="0"/>
    <n v="0"/>
    <n v="0"/>
    <n v="0"/>
  </r>
  <r>
    <s v="3483"/>
    <s v="力致"/>
    <x v="8"/>
    <n v="146"/>
    <n v="148"/>
    <n v="150"/>
    <n v="151.5"/>
    <n v="143"/>
    <n v="-926"/>
    <n v="191.78"/>
    <n v="-338"/>
    <n v="603"/>
    <n v="-479.83499999999998"/>
    <n v="0"/>
    <n v="0"/>
    <n v="8"/>
    <n v="42"/>
    <n v="-2"/>
    <n v="-1.3519600000000001"/>
    <n v="0.28383439999999999"/>
    <n v="-0.50700000000000001"/>
    <n v="0.91354500000000005"/>
    <n v="-0.68616405000000003"/>
    <n v="0"/>
    <n v="0"/>
    <n v="1.2E-2"/>
    <n v="6.3630000000000006E-2"/>
    <n v="-2.8600000000000001E-3"/>
  </r>
  <r>
    <s v="3484"/>
    <s v="崧騰"/>
    <x v="17"/>
    <n v="42.05"/>
    <n v="41.85"/>
    <n v="43.3"/>
    <n v="43.5"/>
    <n v="43"/>
    <n v="44"/>
    <n v="8"/>
    <n v="46"/>
    <n v="-13"/>
    <n v="-9"/>
    <n v="0"/>
    <n v="0"/>
    <n v="0"/>
    <n v="0"/>
    <n v="0"/>
    <n v="1.8501999999999998E-2"/>
    <n v="3.3480000000000003E-3"/>
    <n v="1.9917999999999998E-2"/>
    <n v="-5.6550000000000003E-3"/>
    <n v="-3.8700000000000002E-3"/>
    <n v="0"/>
    <n v="0"/>
    <n v="0"/>
    <n v="0"/>
    <n v="0"/>
  </r>
  <r>
    <s v="3489"/>
    <s v="森寶"/>
    <x v="6"/>
    <n v="12.9"/>
    <n v="12.8"/>
    <n v="12.85"/>
    <n v="12.8"/>
    <n v="12.8"/>
    <n v="40"/>
    <n v="-30"/>
    <n v="-1"/>
    <n v="-9"/>
    <n v="-17"/>
    <n v="0"/>
    <n v="0"/>
    <n v="0"/>
    <n v="0"/>
    <n v="0"/>
    <n v="5.1599999999999997E-3"/>
    <n v="-3.8400000000000001E-3"/>
    <n v="-1.2850000000000001E-4"/>
    <n v="-1.152E-3"/>
    <n v="-2.1760000000000004E-3"/>
    <n v="0"/>
    <n v="0"/>
    <n v="0"/>
    <n v="0"/>
    <n v="0"/>
  </r>
  <r>
    <s v="3490"/>
    <s v="單井"/>
    <x v="66"/>
    <n v="23.35"/>
    <n v="23.1"/>
    <n v="23.1"/>
    <n v="23.05"/>
    <n v="23.1"/>
    <n v="0"/>
    <n v="0"/>
    <n v="-3"/>
    <n v="1"/>
    <n v="-1"/>
    <n v="0"/>
    <n v="0"/>
    <n v="0"/>
    <n v="0"/>
    <n v="0"/>
    <n v="0"/>
    <n v="0"/>
    <n v="-6.9300000000000015E-4"/>
    <n v="2.3050000000000002E-4"/>
    <n v="-2.31E-4"/>
    <n v="0"/>
    <n v="0"/>
    <n v="0"/>
    <n v="0"/>
    <n v="0"/>
  </r>
  <r>
    <s v="3491"/>
    <s v="昇達科"/>
    <x v="33"/>
    <n v="171"/>
    <n v="171.5"/>
    <n v="170.5"/>
    <n v="166"/>
    <n v="161"/>
    <n v="59"/>
    <n v="-25"/>
    <n v="-96"/>
    <n v="-107"/>
    <n v="28.945"/>
    <n v="60"/>
    <n v="61"/>
    <n v="139"/>
    <n v="-176"/>
    <n v="-47"/>
    <n v="0.10088999999999999"/>
    <n v="-4.2875000000000003E-2"/>
    <n v="-0.16367999999999999"/>
    <n v="-0.17762"/>
    <n v="4.6601450000000003E-2"/>
    <n v="0.1026"/>
    <n v="0.104615"/>
    <n v="0.23699500000000001"/>
    <n v="-0.29215999999999998"/>
    <n v="-7.5670000000000001E-2"/>
  </r>
  <r>
    <s v="3492"/>
    <s v="長盛"/>
    <x v="17"/>
    <n v="18.3"/>
    <n v="18.2"/>
    <n v="18.3"/>
    <n v="18.100000000000001"/>
    <n v="18.2"/>
    <n v="0"/>
    <n v="1"/>
    <n v="0"/>
    <n v="0"/>
    <n v="-1"/>
    <n v="0"/>
    <n v="0"/>
    <n v="0"/>
    <n v="0"/>
    <n v="0"/>
    <n v="0"/>
    <n v="1.8200000000000001E-4"/>
    <n v="0"/>
    <n v="0"/>
    <n v="-1.8200000000000001E-4"/>
    <n v="0"/>
    <n v="0"/>
    <n v="0"/>
    <n v="0"/>
    <n v="0"/>
  </r>
  <r>
    <s v="3494"/>
    <s v="誠研"/>
    <x v="45"/>
    <n v="6.3"/>
    <n v="6.3"/>
    <n v="6.3"/>
    <n v="6.3"/>
    <n v="6.2"/>
    <n v="3"/>
    <n v="7"/>
    <n v="0"/>
    <n v="-2"/>
    <n v="-3"/>
    <n v="0"/>
    <n v="0"/>
    <n v="0"/>
    <n v="0"/>
    <n v="0"/>
    <n v="1.8899999999999999E-4"/>
    <n v="4.4100000000000004E-4"/>
    <n v="0"/>
    <n v="-1.26E-4"/>
    <n v="-1.8600000000000002E-4"/>
    <n v="0"/>
    <n v="0"/>
    <n v="0"/>
    <n v="0"/>
    <n v="0"/>
  </r>
  <r>
    <s v="3498"/>
    <s v="陽程"/>
    <x v="46"/>
    <n v="29.8"/>
    <n v="30"/>
    <n v="30.2"/>
    <n v="29.6"/>
    <n v="29.1"/>
    <n v="13"/>
    <n v="-9"/>
    <n v="4"/>
    <n v="20"/>
    <n v="-18"/>
    <n v="0"/>
    <n v="0"/>
    <n v="0"/>
    <n v="0"/>
    <n v="0"/>
    <n v="3.8740000000000003E-3"/>
    <n v="-2.7000000000000001E-3"/>
    <n v="1.2079999999999999E-3"/>
    <n v="5.9199999999999999E-3"/>
    <n v="-5.2380000000000005E-3"/>
    <n v="0"/>
    <n v="0"/>
    <n v="0"/>
    <n v="0"/>
    <n v="0"/>
  </r>
  <r>
    <s v="3499"/>
    <s v="環天科"/>
    <x v="45"/>
    <n v="17.3"/>
    <n v="17.350000000000001"/>
    <n v="17.600000000000001"/>
    <n v="17.350000000000001"/>
    <n v="17"/>
    <n v="0"/>
    <n v="-4"/>
    <n v="-7"/>
    <n v="-10"/>
    <n v="-3"/>
    <n v="0"/>
    <n v="0"/>
    <n v="0"/>
    <n v="0"/>
    <n v="0"/>
    <n v="0"/>
    <n v="-6.9400000000000006E-4"/>
    <n v="-1.2320000000000002E-3"/>
    <n v="-1.735E-3"/>
    <n v="-5.1000000000000004E-4"/>
    <n v="0"/>
    <n v="0"/>
    <n v="0"/>
    <n v="0"/>
    <n v="0"/>
  </r>
  <r>
    <s v="3501"/>
    <s v="維熹"/>
    <x v="17"/>
    <n v="49.55"/>
    <n v="49.65"/>
    <n v="49.7"/>
    <n v="49.8"/>
    <n v="49.6"/>
    <n v="13"/>
    <n v="8"/>
    <n v="14"/>
    <n v="24"/>
    <n v="15"/>
    <n v="0"/>
    <n v="0"/>
    <n v="0"/>
    <n v="0"/>
    <n v="0"/>
    <n v="6.4415000000000002E-3"/>
    <n v="3.9719999999999998E-3"/>
    <n v="6.9580000000000006E-3"/>
    <n v="1.1951999999999997E-2"/>
    <n v="7.4400000000000004E-3"/>
    <n v="0"/>
    <n v="0"/>
    <n v="0"/>
    <n v="0"/>
    <n v="0"/>
  </r>
  <r>
    <s v="3504"/>
    <s v="揚明光"/>
    <x v="64"/>
    <n v="59"/>
    <n v="59.7"/>
    <n v="58.7"/>
    <n v="58.4"/>
    <n v="57.6"/>
    <n v="103"/>
    <n v="87"/>
    <n v="79"/>
    <n v="-8"/>
    <n v="-4"/>
    <n v="0"/>
    <n v="0"/>
    <n v="0"/>
    <n v="0"/>
    <n v="0"/>
    <n v="6.0769999999999998E-2"/>
    <n v="5.1939000000000006E-2"/>
    <n v="4.6373000000000004E-2"/>
    <n v="-4.6719999999999999E-3"/>
    <n v="-2.3040000000000001E-3"/>
    <n v="0"/>
    <n v="0"/>
    <n v="0"/>
    <n v="0"/>
    <n v="0"/>
  </r>
  <r>
    <s v="3508"/>
    <s v="位速"/>
    <x v="8"/>
    <n v="30"/>
    <n v="29"/>
    <n v="28.8"/>
    <n v="28.4"/>
    <n v="28.35"/>
    <n v="-72"/>
    <n v="-8"/>
    <n v="27"/>
    <n v="-3"/>
    <n v="-2"/>
    <n v="0"/>
    <n v="0"/>
    <n v="0"/>
    <n v="0"/>
    <n v="0"/>
    <n v="-2.1600000000000001E-2"/>
    <n v="-2.32E-3"/>
    <n v="7.7759999999999999E-3"/>
    <n v="-8.5199999999999989E-4"/>
    <n v="-5.6700000000000001E-4"/>
    <n v="0"/>
    <n v="0"/>
    <n v="0"/>
    <n v="0"/>
    <n v="0"/>
  </r>
  <r>
    <s v="3511"/>
    <s v="矽瑪"/>
    <x v="17"/>
    <n v="28.5"/>
    <n v="28.35"/>
    <n v="28.2"/>
    <n v="28.15"/>
    <n v="28"/>
    <n v="28"/>
    <n v="-4"/>
    <n v="0"/>
    <n v="0"/>
    <n v="43"/>
    <n v="0"/>
    <n v="0"/>
    <n v="0"/>
    <n v="0"/>
    <n v="0"/>
    <n v="7.9799999999999992E-3"/>
    <n v="-1.134E-3"/>
    <n v="0"/>
    <n v="0"/>
    <n v="1.204E-2"/>
    <n v="0"/>
    <n v="0"/>
    <n v="0"/>
    <n v="0"/>
    <n v="0"/>
  </r>
  <r>
    <s v="3512"/>
    <s v="皇龍"/>
    <x v="6"/>
    <n v="34.4"/>
    <n v="34.450000000000003"/>
    <n v="34.4"/>
    <n v="35.200000000000003"/>
    <n v="35.75"/>
    <n v="14"/>
    <n v="1"/>
    <n v="2"/>
    <n v="2"/>
    <n v="-2"/>
    <n v="0"/>
    <n v="0"/>
    <n v="0"/>
    <n v="0"/>
    <n v="0"/>
    <n v="4.816E-3"/>
    <n v="3.4450000000000003E-4"/>
    <n v="6.8799999999999992E-4"/>
    <n v="7.0400000000000009E-4"/>
    <n v="-7.1500000000000003E-4"/>
    <n v="0"/>
    <n v="0"/>
    <n v="0"/>
    <n v="0"/>
    <n v="0"/>
  </r>
  <r>
    <s v="3515"/>
    <s v="華擎"/>
    <x v="37"/>
    <n v="189"/>
    <n v="191.5"/>
    <n v="188"/>
    <n v="185"/>
    <n v="184.5"/>
    <n v="-3"/>
    <n v="22.856999999999999"/>
    <n v="-208"/>
    <n v="-49"/>
    <n v="39"/>
    <n v="0"/>
    <n v="0"/>
    <n v="0"/>
    <n v="0"/>
    <n v="0"/>
    <n v="-5.6699999999999997E-3"/>
    <n v="4.3771154999999999E-2"/>
    <n v="-0.39104"/>
    <n v="-9.0649999999999994E-2"/>
    <n v="7.1955000000000005E-2"/>
    <n v="0"/>
    <n v="0"/>
    <n v="0"/>
    <n v="0"/>
    <n v="0"/>
  </r>
  <r>
    <s v="3516"/>
    <s v="亞帝歐"/>
    <x v="66"/>
    <n v="18.45"/>
    <n v="18"/>
    <n v="17.95"/>
    <n v="17.95"/>
    <n v="17.850000000000001"/>
    <n v="-1"/>
    <n v="-1"/>
    <n v="-4"/>
    <n v="-3"/>
    <n v="-1"/>
    <n v="0"/>
    <n v="0"/>
    <n v="0"/>
    <n v="0"/>
    <n v="0"/>
    <n v="-1.8449999999999999E-4"/>
    <n v="-1.8000000000000001E-4"/>
    <n v="-7.18E-4"/>
    <n v="-5.3849999999999992E-4"/>
    <n v="-1.785E-4"/>
    <n v="0"/>
    <n v="0"/>
    <n v="0"/>
    <n v="0"/>
    <n v="0"/>
  </r>
  <r>
    <s v="3518"/>
    <s v="柏騰"/>
    <x v="8"/>
    <n v="32.6"/>
    <n v="33.4"/>
    <n v="33.9"/>
    <n v="34.049999999999997"/>
    <n v="33.75"/>
    <n v="13"/>
    <n v="69"/>
    <n v="7"/>
    <n v="-13"/>
    <n v="-30"/>
    <n v="0"/>
    <n v="0"/>
    <n v="0"/>
    <n v="0"/>
    <n v="0"/>
    <n v="4.2380000000000004E-3"/>
    <n v="2.3046000000000001E-2"/>
    <n v="2.3729999999999997E-3"/>
    <n v="-4.4264999999999999E-3"/>
    <n v="-1.0125E-2"/>
    <n v="0"/>
    <n v="0"/>
    <n v="0"/>
    <n v="0"/>
    <n v="0"/>
  </r>
  <r>
    <s v="3520"/>
    <s v="華盈"/>
    <x v="17"/>
    <n v="16.649999999999999"/>
    <n v="16.55"/>
    <n v="16.5"/>
    <n v="16.3"/>
    <n v="16.2"/>
    <n v="38"/>
    <n v="-3"/>
    <n v="-12"/>
    <n v="-13"/>
    <n v="-4"/>
    <n v="0"/>
    <n v="0"/>
    <n v="0"/>
    <n v="0"/>
    <n v="0"/>
    <n v="6.3269999999999993E-3"/>
    <n v="-4.9650000000000009E-4"/>
    <n v="-1.98E-3"/>
    <n v="-2.1190000000000002E-3"/>
    <n v="-6.4799999999999992E-4"/>
    <n v="0"/>
    <n v="0"/>
    <n v="0"/>
    <n v="0"/>
    <n v="0"/>
  </r>
  <r>
    <s v="3521"/>
    <s v="鴻翊"/>
    <x v="58"/>
    <n v="14.4"/>
    <n v="14.4"/>
    <n v="13.9"/>
    <n v="13.65"/>
    <n v="13.65"/>
    <n v="-30"/>
    <n v="-22"/>
    <n v="-91"/>
    <n v="34"/>
    <n v="21"/>
    <n v="0"/>
    <n v="0"/>
    <n v="0"/>
    <n v="0"/>
    <n v="0"/>
    <n v="-4.3200000000000001E-3"/>
    <n v="-3.1680000000000002E-3"/>
    <n v="-1.2649000000000001E-2"/>
    <n v="4.6410000000000002E-3"/>
    <n v="2.8665000000000001E-3"/>
    <n v="0"/>
    <n v="0"/>
    <n v="0"/>
    <n v="0"/>
    <n v="0"/>
  </r>
  <r>
    <s v="3522"/>
    <s v="御頂"/>
    <x v="4"/>
    <n v="17.8"/>
    <n v="18"/>
    <n v="18"/>
    <n v="17.899999999999999"/>
    <n v="17.95"/>
    <n v="1"/>
    <n v="23"/>
    <n v="-2"/>
    <n v="0"/>
    <n v="7"/>
    <n v="0"/>
    <n v="0"/>
    <n v="0"/>
    <n v="0"/>
    <n v="0"/>
    <n v="1.7800000000000002E-4"/>
    <n v="4.1399999999999996E-3"/>
    <n v="-3.6000000000000002E-4"/>
    <n v="0"/>
    <n v="1.2565E-3"/>
    <n v="0"/>
    <n v="0"/>
    <n v="0"/>
    <n v="0"/>
    <n v="0"/>
  </r>
  <r>
    <s v="3523"/>
    <s v="迎輝"/>
    <x v="66"/>
    <n v="21.05"/>
    <n v="19.850000000000001"/>
    <n v="20"/>
    <n v="19.899999999999999"/>
    <n v="19.899999999999999"/>
    <n v="-7"/>
    <n v="0"/>
    <n v="23"/>
    <n v="-10"/>
    <n v="10"/>
    <n v="0"/>
    <n v="0"/>
    <n v="0"/>
    <n v="0"/>
    <n v="0"/>
    <n v="-1.4735E-3"/>
    <n v="0"/>
    <n v="4.5999999999999999E-3"/>
    <n v="-1.99E-3"/>
    <n v="1.99E-3"/>
    <n v="0"/>
    <n v="0"/>
    <n v="0"/>
    <n v="0"/>
    <n v="0"/>
  </r>
  <r>
    <s v="3526"/>
    <s v="凡甲"/>
    <x v="17"/>
    <n v="182"/>
    <n v="182"/>
    <n v="186.5"/>
    <n v="183"/>
    <n v="184.5"/>
    <n v="-425"/>
    <n v="308"/>
    <n v="374"/>
    <n v="7"/>
    <n v="48.972999999999999"/>
    <n v="-322"/>
    <n v="-310"/>
    <n v="0"/>
    <n v="0"/>
    <n v="80"/>
    <n v="-0.77349999999999997"/>
    <n v="0.56055999999999995"/>
    <n v="0.69750999999999996"/>
    <n v="1.281E-2"/>
    <n v="9.0355185000000005E-2"/>
    <n v="-0.58604000000000001"/>
    <n v="-0.56420000000000003"/>
    <n v="0"/>
    <n v="0"/>
    <n v="0.14760000000000001"/>
  </r>
  <r>
    <s v="3527"/>
    <s v="聚積"/>
    <x v="47"/>
    <n v="100"/>
    <n v="100.5"/>
    <n v="104"/>
    <n v="101"/>
    <n v="97.1"/>
    <n v="10"/>
    <n v="18"/>
    <n v="15"/>
    <n v="-24"/>
    <n v="-66"/>
    <n v="0"/>
    <n v="0"/>
    <n v="0"/>
    <n v="0"/>
    <n v="0"/>
    <n v="0.01"/>
    <n v="1.8089999999999998E-2"/>
    <n v="1.5599999999999999E-2"/>
    <n v="-2.4240000000000001E-2"/>
    <n v="-6.408599999999999E-2"/>
    <n v="0"/>
    <n v="0"/>
    <n v="0"/>
    <n v="0"/>
    <n v="0"/>
  </r>
  <r>
    <s v="3528"/>
    <s v="安馳"/>
    <x v="16"/>
    <n v="50.6"/>
    <n v="50.8"/>
    <n v="50.6"/>
    <n v="50.5"/>
    <n v="50.5"/>
    <n v="5"/>
    <n v="1"/>
    <n v="-1"/>
    <n v="2"/>
    <n v="-1"/>
    <n v="0"/>
    <n v="0"/>
    <n v="0"/>
    <n v="0"/>
    <n v="0"/>
    <n v="2.5300000000000001E-3"/>
    <n v="5.0799999999999999E-4"/>
    <n v="-5.0600000000000005E-4"/>
    <n v="1.01E-3"/>
    <n v="-5.0500000000000002E-4"/>
    <n v="0"/>
    <n v="0"/>
    <n v="0"/>
    <n v="0"/>
    <n v="0"/>
  </r>
  <r>
    <s v="3529"/>
    <s v="力旺"/>
    <x v="47"/>
    <n v="2165"/>
    <n v="2180"/>
    <n v="2200"/>
    <n v="2325"/>
    <n v="2300"/>
    <n v="56.475999999999999"/>
    <n v="-101.96299999999999"/>
    <n v="-27.844000000000001"/>
    <n v="91.71"/>
    <n v="-113.035"/>
    <n v="-24.033999999999999"/>
    <n v="46.9"/>
    <n v="13"/>
    <n v="235"/>
    <n v="89"/>
    <n v="1.2227053999999999"/>
    <n v="-2.2227934"/>
    <n v="-0.612568"/>
    <n v="2.1322575000000001"/>
    <n v="-2.5998049999999999"/>
    <n v="-0.52033609999999997"/>
    <n v="1.0224200000000001"/>
    <n v="0.28599999999999998"/>
    <n v="5.4637500000000001"/>
    <n v="2.0470000000000002"/>
  </r>
  <r>
    <s v="3530"/>
    <s v="晶相光"/>
    <x v="47"/>
    <n v="91.6"/>
    <n v="95.3"/>
    <n v="94.8"/>
    <n v="93.1"/>
    <n v="90.2"/>
    <n v="283"/>
    <n v="312"/>
    <n v="42"/>
    <n v="-49"/>
    <n v="-11"/>
    <n v="0"/>
    <n v="0"/>
    <n v="0"/>
    <n v="0"/>
    <n v="0"/>
    <n v="0.25922800000000001"/>
    <n v="0.29733599999999999"/>
    <n v="3.9815999999999997E-2"/>
    <n v="-4.5619E-2"/>
    <n v="-9.9220000000000003E-3"/>
    <n v="0"/>
    <n v="0"/>
    <n v="0"/>
    <n v="0"/>
    <n v="0"/>
  </r>
  <r>
    <s v="3531"/>
    <s v="先益"/>
    <x v="29"/>
    <n v="33.950000000000003"/>
    <n v="32"/>
    <n v="32.1"/>
    <n v="31.15"/>
    <n v="31.3"/>
    <n v="20"/>
    <n v="-32"/>
    <n v="19"/>
    <n v="-23"/>
    <n v="-52"/>
    <n v="0"/>
    <n v="0"/>
    <n v="0"/>
    <n v="0"/>
    <n v="0"/>
    <n v="6.79E-3"/>
    <n v="-1.0240000000000001E-2"/>
    <n v="6.0989999999999994E-3"/>
    <n v="-7.164499999999999E-3"/>
    <n v="-1.6276000000000002E-2"/>
    <n v="0"/>
    <n v="0"/>
    <n v="0"/>
    <n v="0"/>
    <n v="0"/>
  </r>
  <r>
    <s v="3532"/>
    <s v="台勝科"/>
    <x v="51"/>
    <n v="161"/>
    <n v="160.5"/>
    <n v="156.5"/>
    <n v="157.5"/>
    <n v="160"/>
    <n v="520.79999999999995"/>
    <n v="6"/>
    <n v="-399"/>
    <n v="82"/>
    <n v="163"/>
    <n v="105"/>
    <n v="78"/>
    <n v="240"/>
    <n v="137"/>
    <n v="139"/>
    <n v="0.8384879999999999"/>
    <n v="9.6299999999999997E-3"/>
    <n v="-0.62443499999999996"/>
    <n v="0.12914999999999999"/>
    <n v="0.26079999999999998"/>
    <n v="0.16905000000000001"/>
    <n v="0.12519"/>
    <n v="0.37559999999999999"/>
    <n v="0.21577499999999999"/>
    <n v="0.22239999999999999"/>
  </r>
  <r>
    <s v="3533"/>
    <s v="嘉澤"/>
    <x v="17"/>
    <n v="860"/>
    <n v="877"/>
    <n v="871"/>
    <n v="865"/>
    <n v="871"/>
    <n v="-167.21799999999999"/>
    <n v="121"/>
    <n v="-79.923000000000002"/>
    <n v="-113.03400000000001"/>
    <n v="-155"/>
    <n v="6"/>
    <n v="11.507"/>
    <n v="-2"/>
    <n v="-41"/>
    <n v="0"/>
    <n v="-1.4380747999999999"/>
    <n v="1.0611699999999999"/>
    <n v="-0.69612932999999999"/>
    <n v="-0.9777441"/>
    <n v="-1.35005"/>
    <n v="5.16E-2"/>
    <n v="0.10091638999999999"/>
    <n v="-1.7420000000000001E-2"/>
    <n v="-0.35465000000000002"/>
    <n v="0"/>
  </r>
  <r>
    <s v="3535"/>
    <s v="晶彩科"/>
    <x v="46"/>
    <n v="19.2"/>
    <n v="19.850000000000001"/>
    <n v="19.55"/>
    <n v="19.649999999999999"/>
    <n v="18.600000000000001"/>
    <n v="197"/>
    <n v="299"/>
    <n v="-33"/>
    <n v="-36"/>
    <n v="-45"/>
    <n v="0"/>
    <n v="0"/>
    <n v="0"/>
    <n v="0"/>
    <n v="0"/>
    <n v="3.7823999999999997E-2"/>
    <n v="5.9351500000000008E-2"/>
    <n v="-6.4514999999999998E-3"/>
    <n v="-7.0739999999999996E-3"/>
    <n v="-8.3700000000000007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799999999999997"/>
    <n v="38.950000000000003"/>
    <n v="38.799999999999997"/>
    <n v="38.799999999999997"/>
    <n v="38.950000000000003"/>
    <n v="4"/>
    <n v="-3"/>
    <n v="-2"/>
    <n v="0"/>
    <n v="1"/>
    <n v="0"/>
    <n v="0"/>
    <n v="0"/>
    <n v="0"/>
    <n v="0"/>
    <n v="1.552E-3"/>
    <n v="-1.1685000000000001E-3"/>
    <n v="-7.76E-4"/>
    <n v="0"/>
    <n v="3.8950000000000003E-4"/>
    <n v="0"/>
    <n v="0"/>
    <n v="0"/>
    <n v="0"/>
    <n v="0"/>
  </r>
  <r>
    <s v="3540"/>
    <s v="曜越"/>
    <x v="43"/>
    <n v="38.950000000000003"/>
    <n v="39.25"/>
    <n v="40.15"/>
    <n v="39.6"/>
    <n v="38.6"/>
    <n v="52"/>
    <n v="1"/>
    <n v="121"/>
    <n v="-55"/>
    <n v="-63"/>
    <n v="0"/>
    <n v="0"/>
    <n v="0"/>
    <n v="0"/>
    <n v="0"/>
    <n v="2.0254000000000001E-2"/>
    <n v="3.925E-4"/>
    <n v="4.85815E-2"/>
    <n v="-2.1780000000000001E-2"/>
    <n v="-2.4318000000000003E-2"/>
    <n v="0"/>
    <n v="0"/>
    <n v="0"/>
    <n v="0"/>
    <n v="0"/>
  </r>
  <r>
    <s v="3541"/>
    <s v="西柏"/>
    <x v="33"/>
    <n v="36"/>
    <n v="36.4"/>
    <n v="37.35"/>
    <n v="36.65"/>
    <n v="36"/>
    <n v="29"/>
    <n v="26.111000000000001"/>
    <n v="13"/>
    <n v="-3"/>
    <n v="-17"/>
    <n v="0"/>
    <n v="0"/>
    <n v="0"/>
    <n v="0"/>
    <n v="0"/>
    <n v="1.044E-2"/>
    <n v="9.5044039999999993E-3"/>
    <n v="4.8555000000000004E-3"/>
    <n v="-1.0994999999999998E-3"/>
    <n v="-6.1199999999999996E-3"/>
    <n v="0"/>
    <n v="0"/>
    <n v="0"/>
    <n v="0"/>
    <n v="0"/>
  </r>
  <r>
    <s v="3543"/>
    <s v="州巧"/>
    <x v="53"/>
    <n v="20.3"/>
    <n v="20.45"/>
    <n v="20.149999999999999"/>
    <n v="20.25"/>
    <n v="20.350000000000001"/>
    <n v="2"/>
    <n v="-1"/>
    <n v="0"/>
    <n v="-2"/>
    <n v="3"/>
    <n v="0"/>
    <n v="0"/>
    <n v="0"/>
    <n v="0"/>
    <n v="0"/>
    <n v="4.06E-4"/>
    <n v="-2.0449999999999998E-4"/>
    <n v="0"/>
    <n v="-4.0499999999999998E-4"/>
    <n v="6.1050000000000004E-4"/>
    <n v="0"/>
    <n v="0"/>
    <n v="0"/>
    <n v="0"/>
    <n v="0"/>
  </r>
  <r>
    <s v="3545"/>
    <s v="敦泰"/>
    <x v="47"/>
    <n v="84.6"/>
    <n v="87.8"/>
    <n v="85.2"/>
    <n v="86.2"/>
    <n v="86.7"/>
    <n v="-1280.7650000000001"/>
    <n v="1307"/>
    <n v="-2078.9969999999998"/>
    <n v="483"/>
    <n v="555"/>
    <n v="0"/>
    <n v="0"/>
    <n v="0"/>
    <n v="0"/>
    <n v="0"/>
    <n v="-1.0835271899999999"/>
    <n v="1.147546"/>
    <n v="-1.7713054439999998"/>
    <n v="0.41634599999999999"/>
    <n v="0.48118499999999997"/>
    <n v="0"/>
    <n v="0"/>
    <n v="0"/>
    <n v="0"/>
    <n v="0"/>
  </r>
  <r>
    <s v="3546"/>
    <s v="宇峻"/>
    <x v="67"/>
    <n v="77.5"/>
    <n v="77.900000000000006"/>
    <n v="78.2"/>
    <n v="79.5"/>
    <n v="77.3"/>
    <n v="28"/>
    <n v="30"/>
    <n v="46"/>
    <n v="48"/>
    <n v="-50"/>
    <n v="0"/>
    <n v="0"/>
    <n v="0"/>
    <n v="0"/>
    <n v="0"/>
    <n v="2.1700000000000001E-2"/>
    <n v="2.3369999999999998E-2"/>
    <n v="3.5972000000000004E-2"/>
    <n v="3.8159999999999999E-2"/>
    <n v="-3.8649999999999997E-2"/>
    <n v="0"/>
    <n v="0"/>
    <n v="0"/>
    <n v="0"/>
    <n v="0"/>
  </r>
  <r>
    <s v="3548"/>
    <s v="兆利"/>
    <x v="17"/>
    <n v="173.5"/>
    <n v="180"/>
    <n v="177.5"/>
    <n v="177.5"/>
    <n v="179"/>
    <n v="-12"/>
    <n v="-773"/>
    <n v="-499"/>
    <n v="-628"/>
    <n v="-223.13"/>
    <n v="240"/>
    <n v="0"/>
    <n v="20"/>
    <n v="-50"/>
    <n v="332"/>
    <n v="-2.0820000000000002E-2"/>
    <n v="-1.3914"/>
    <n v="-0.88572499999999998"/>
    <n v="-1.1147"/>
    <n v="-0.39940269999999994"/>
    <n v="0.41639999999999999"/>
    <n v="0"/>
    <n v="3.5499999999999997E-2"/>
    <n v="-8.8749999999999996E-2"/>
    <n v="0.59428000000000003"/>
  </r>
  <r>
    <s v="3550"/>
    <s v="聯穎"/>
    <x v="46"/>
    <n v="15.2"/>
    <n v="15.2"/>
    <n v="15.15"/>
    <n v="15.35"/>
    <n v="15.3"/>
    <n v="-2"/>
    <n v="-1"/>
    <n v="0"/>
    <n v="-12"/>
    <n v="-3"/>
    <n v="0"/>
    <n v="0"/>
    <n v="0"/>
    <n v="0"/>
    <n v="0"/>
    <n v="-3.0399999999999996E-4"/>
    <n v="-1.5199999999999998E-4"/>
    <n v="0"/>
    <n v="-1.8419999999999999E-3"/>
    <n v="-4.5900000000000004E-4"/>
    <n v="0"/>
    <n v="0"/>
    <n v="0"/>
    <n v="0"/>
    <n v="0"/>
  </r>
  <r>
    <s v="3551"/>
    <s v="世禾"/>
    <x v="46"/>
    <n v="73"/>
    <n v="73.3"/>
    <n v="72.7"/>
    <n v="72.599999999999994"/>
    <n v="71.8"/>
    <n v="9"/>
    <n v="9"/>
    <n v="6"/>
    <n v="-9"/>
    <n v="-17"/>
    <n v="0"/>
    <n v="0"/>
    <n v="0"/>
    <n v="0"/>
    <n v="0"/>
    <n v="6.5700000000000003E-3"/>
    <n v="6.5969999999999996E-3"/>
    <n v="4.3620000000000004E-3"/>
    <n v="-6.5339999999999999E-3"/>
    <n v="-1.2206E-2"/>
    <n v="0"/>
    <n v="0"/>
    <n v="0"/>
    <n v="0"/>
    <n v="0"/>
  </r>
  <r>
    <s v="3552"/>
    <s v="同致"/>
    <x v="7"/>
    <n v="141"/>
    <n v="140.5"/>
    <n v="140.5"/>
    <n v="141"/>
    <n v="141"/>
    <n v="-7"/>
    <n v="31"/>
    <n v="2"/>
    <n v="10"/>
    <n v="53"/>
    <n v="0"/>
    <n v="0"/>
    <n v="0"/>
    <n v="0"/>
    <n v="0"/>
    <n v="-9.8700000000000003E-3"/>
    <n v="4.3555000000000003E-2"/>
    <n v="2.81E-3"/>
    <n v="1.41E-2"/>
    <n v="7.4730000000000005E-2"/>
    <n v="0"/>
    <n v="0"/>
    <n v="0"/>
    <n v="0"/>
    <n v="0"/>
  </r>
  <r>
    <s v="3555"/>
    <s v="博士旺"/>
    <x v="47"/>
    <n v="31.4"/>
    <n v="31.4"/>
    <n v="30.4"/>
    <n v="33.4"/>
    <n v="33.200000000000003"/>
    <n v="2"/>
    <n v="0"/>
    <n v="0"/>
    <n v="0"/>
    <n v="1"/>
    <n v="0"/>
    <n v="0"/>
    <n v="0"/>
    <n v="0"/>
    <n v="0"/>
    <n v="6.2799999999999998E-4"/>
    <n v="0"/>
    <n v="0"/>
    <n v="0"/>
    <n v="3.3200000000000005E-4"/>
    <n v="0"/>
    <n v="0"/>
    <n v="0"/>
    <n v="0"/>
    <n v="0"/>
  </r>
  <r>
    <s v="3556"/>
    <s v="禾瑞亞"/>
    <x v="47"/>
    <n v="61.2"/>
    <n v="61.1"/>
    <n v="59.7"/>
    <n v="58.8"/>
    <n v="58.5"/>
    <n v="-1"/>
    <n v="2"/>
    <n v="-1"/>
    <n v="-32"/>
    <n v="-13"/>
    <n v="0"/>
    <n v="0"/>
    <n v="0"/>
    <n v="0"/>
    <n v="0"/>
    <n v="-6.1200000000000002E-4"/>
    <n v="1.222E-3"/>
    <n v="-5.9699999999999998E-4"/>
    <n v="-1.8815999999999999E-2"/>
    <n v="-7.6049999999999998E-3"/>
    <n v="0"/>
    <n v="0"/>
    <n v="0"/>
    <n v="0"/>
    <n v="0"/>
  </r>
  <r>
    <s v="3557"/>
    <s v="嘉威"/>
    <x v="2"/>
    <n v="60.1"/>
    <n v="59.5"/>
    <n v="59.2"/>
    <n v="59.4"/>
    <n v="58.5"/>
    <n v="43"/>
    <n v="-6"/>
    <n v="-4"/>
    <n v="-9"/>
    <n v="-16"/>
    <n v="0"/>
    <n v="0"/>
    <n v="0"/>
    <n v="0"/>
    <n v="0"/>
    <n v="2.5843000000000001E-2"/>
    <n v="-3.5699999999999998E-3"/>
    <n v="-2.3680000000000003E-3"/>
    <n v="-5.3460000000000001E-3"/>
    <n v="-9.3600000000000003E-3"/>
    <n v="0"/>
    <n v="0"/>
    <n v="0"/>
    <n v="0"/>
    <n v="0"/>
  </r>
  <r>
    <s v="3558"/>
    <s v="神準"/>
    <x v="38"/>
    <n v="241"/>
    <n v="237.5"/>
    <n v="238"/>
    <n v="236.5"/>
    <n v="232"/>
    <n v="34"/>
    <n v="-33"/>
    <n v="24.998999999999999"/>
    <n v="-68"/>
    <n v="-84"/>
    <n v="-1"/>
    <n v="0"/>
    <n v="-1"/>
    <n v="0"/>
    <n v="0"/>
    <n v="8.1939999999999999E-2"/>
    <n v="-7.8375E-2"/>
    <n v="5.9497619999999994E-2"/>
    <n v="-0.16081999999999999"/>
    <n v="-0.19488"/>
    <n v="-2.4099999999999998E-3"/>
    <n v="0"/>
    <n v="-2.3800000000000002E-3"/>
    <n v="0"/>
    <n v="0"/>
  </r>
  <r>
    <s v="3563"/>
    <s v="牧德"/>
    <x v="46"/>
    <n v="185"/>
    <n v="189"/>
    <n v="189"/>
    <n v="183"/>
    <n v="182"/>
    <n v="-4"/>
    <n v="-6.15"/>
    <n v="-44"/>
    <n v="-85"/>
    <n v="-66"/>
    <n v="20"/>
    <n v="0"/>
    <n v="0"/>
    <n v="0"/>
    <n v="0"/>
    <n v="-7.4000000000000003E-3"/>
    <n v="-1.1623500000000002E-2"/>
    <n v="-8.3159999999999998E-2"/>
    <n v="-0.15554999999999999"/>
    <n v="-0.12012"/>
    <n v="3.6999999999999998E-2"/>
    <n v="0"/>
    <n v="0"/>
    <n v="0"/>
    <n v="0"/>
  </r>
  <r>
    <s v="3564"/>
    <s v="其陽"/>
    <x v="50"/>
    <n v="38.799999999999997"/>
    <n v="38.200000000000003"/>
    <n v="38.15"/>
    <n v="37.9"/>
    <n v="38.549999999999997"/>
    <n v="22"/>
    <n v="-4"/>
    <n v="11"/>
    <n v="0"/>
    <n v="-2"/>
    <n v="0"/>
    <n v="0"/>
    <n v="0"/>
    <n v="0"/>
    <n v="0"/>
    <n v="8.5359999999999984E-3"/>
    <n v="-1.5280000000000001E-3"/>
    <n v="4.1964999999999997E-3"/>
    <n v="0"/>
    <n v="-7.7099999999999998E-4"/>
    <n v="0"/>
    <n v="0"/>
    <n v="0"/>
    <n v="0"/>
    <n v="0"/>
  </r>
  <r>
    <s v="3567"/>
    <s v="逸昌"/>
    <x v="36"/>
    <n v="41"/>
    <n v="39.9"/>
    <n v="40"/>
    <n v="41"/>
    <n v="39.85"/>
    <n v="-192"/>
    <n v="14"/>
    <n v="47"/>
    <n v="28"/>
    <n v="-149"/>
    <n v="0"/>
    <n v="0"/>
    <n v="0"/>
    <n v="0"/>
    <n v="0"/>
    <n v="-7.8719999999999998E-2"/>
    <n v="5.5859999999999998E-3"/>
    <n v="1.8800000000000001E-2"/>
    <n v="1.1480000000000001E-2"/>
    <n v="-5.9376500000000006E-2"/>
    <n v="0"/>
    <n v="0"/>
    <n v="0"/>
    <n v="0"/>
    <n v="0"/>
  </r>
  <r>
    <s v="3570"/>
    <s v="大塚"/>
    <x v="56"/>
    <n v="134.5"/>
    <n v="139.5"/>
    <n v="142"/>
    <n v="142"/>
    <n v="141"/>
    <n v="32"/>
    <n v="35.008000000000003"/>
    <n v="1"/>
    <n v="-4"/>
    <n v="0"/>
    <n v="0"/>
    <n v="0"/>
    <n v="0"/>
    <n v="0"/>
    <n v="0"/>
    <n v="4.3040000000000002E-2"/>
    <n v="4.8836159999999997E-2"/>
    <n v="1.42E-3"/>
    <n v="-5.6800000000000002E-3"/>
    <n v="0"/>
    <n v="0"/>
    <n v="0"/>
    <n v="0"/>
    <n v="0"/>
    <n v="0"/>
  </r>
  <r>
    <s v="3576"/>
    <s v="聯合再生"/>
    <x v="51"/>
    <n v="14.9"/>
    <n v="14.65"/>
    <n v="14.9"/>
    <n v="14.55"/>
    <n v="14.1"/>
    <n v="-1057"/>
    <n v="-824.18499999999995"/>
    <n v="649.99400000000003"/>
    <n v="-1130"/>
    <n v="-946"/>
    <n v="0"/>
    <n v="0"/>
    <n v="0"/>
    <n v="0"/>
    <n v="0"/>
    <n v="-0.15749300000000002"/>
    <n v="-0.12074310249999999"/>
    <n v="9.6849106000000004E-2"/>
    <n v="-0.16441500000000001"/>
    <n v="-0.133386"/>
    <n v="0"/>
    <n v="0"/>
    <n v="0"/>
    <n v="0"/>
    <n v="0"/>
  </r>
  <r>
    <s v="3577"/>
    <s v="泓格"/>
    <x v="50"/>
    <n v="85.1"/>
    <n v="84.6"/>
    <n v="85"/>
    <n v="84.8"/>
    <n v="83.5"/>
    <n v="-3"/>
    <n v="-5"/>
    <n v="4"/>
    <n v="-3"/>
    <n v="-2"/>
    <n v="0"/>
    <n v="0"/>
    <n v="0"/>
    <n v="0"/>
    <n v="0"/>
    <n v="-2.5529999999999997E-3"/>
    <n v="-4.2300000000000003E-3"/>
    <n v="3.3999999999999998E-3"/>
    <n v="-2.5439999999999998E-3"/>
    <n v="-1.67E-3"/>
    <n v="0"/>
    <n v="0"/>
    <n v="0"/>
    <n v="0"/>
    <n v="0"/>
  </r>
  <r>
    <s v="3580"/>
    <s v="友威科"/>
    <x v="46"/>
    <n v="50.6"/>
    <n v="49.8"/>
    <n v="50.5"/>
    <n v="50.3"/>
    <n v="49.8"/>
    <n v="43"/>
    <n v="36"/>
    <n v="29"/>
    <n v="-16"/>
    <n v="-22"/>
    <n v="0"/>
    <n v="0"/>
    <n v="0"/>
    <n v="0"/>
    <n v="0"/>
    <n v="2.1758000000000003E-2"/>
    <n v="1.7927999999999999E-2"/>
    <n v="1.4645E-2"/>
    <n v="-8.0479999999999996E-3"/>
    <n v="-1.0955999999999999E-2"/>
    <n v="0"/>
    <n v="0"/>
    <n v="0"/>
    <n v="0"/>
    <n v="0"/>
  </r>
  <r>
    <s v="3581"/>
    <s v="博磊"/>
    <x v="36"/>
    <n v="25.2"/>
    <n v="25"/>
    <n v="25.55"/>
    <n v="26.9"/>
    <n v="25.9"/>
    <n v="20"/>
    <n v="1"/>
    <n v="24"/>
    <n v="-194"/>
    <n v="40"/>
    <n v="0"/>
    <n v="0"/>
    <n v="0"/>
    <n v="0"/>
    <n v="0"/>
    <n v="5.0400000000000002E-3"/>
    <n v="2.5000000000000001E-4"/>
    <n v="6.1320000000000003E-3"/>
    <n v="-5.2185999999999996E-2"/>
    <n v="1.0359999999999999E-2"/>
    <n v="0"/>
    <n v="0"/>
    <n v="0"/>
    <n v="0"/>
    <n v="0"/>
  </r>
  <r>
    <s v="3583"/>
    <s v="辛耘"/>
    <x v="46"/>
    <n v="193"/>
    <n v="190.5"/>
    <n v="192"/>
    <n v="189"/>
    <n v="184.5"/>
    <n v="195"/>
    <n v="27"/>
    <n v="-24"/>
    <n v="-104.77800000000001"/>
    <n v="-133"/>
    <n v="0"/>
    <n v="-10"/>
    <n v="-18"/>
    <n v="0"/>
    <n v="-99"/>
    <n v="0.37635000000000002"/>
    <n v="5.1435000000000002E-2"/>
    <n v="-4.6080000000000003E-2"/>
    <n v="-0.19803042000000001"/>
    <n v="-0.24538499999999999"/>
    <n v="0"/>
    <n v="-1.9050000000000001E-2"/>
    <n v="-3.456E-2"/>
    <n v="0"/>
    <n v="-0.18265500000000001"/>
  </r>
  <r>
    <s v="3587"/>
    <s v="閎康"/>
    <x v="18"/>
    <n v="220.5"/>
    <n v="220.5"/>
    <n v="217.5"/>
    <n v="215.5"/>
    <n v="213.5"/>
    <n v="-223.17599999999999"/>
    <n v="-379.79899999999998"/>
    <n v="-132.96899999999999"/>
    <n v="125.482"/>
    <n v="-36"/>
    <n v="91"/>
    <n v="3"/>
    <n v="0"/>
    <n v="-99"/>
    <n v="-119"/>
    <n v="-0.49210307999999997"/>
    <n v="-0.83745679500000003"/>
    <n v="-0.28920757499999999"/>
    <n v="0.27041370999999997"/>
    <n v="-7.6859999999999998E-2"/>
    <n v="0.200655"/>
    <n v="6.6150000000000002E-3"/>
    <n v="0"/>
    <n v="-0.21334500000000001"/>
    <n v="-0.25406499999999999"/>
  </r>
  <r>
    <s v="3588"/>
    <s v="通嘉"/>
    <x v="47"/>
    <n v="66.099999999999994"/>
    <n v="65.599999999999994"/>
    <n v="66.3"/>
    <n v="64.8"/>
    <n v="63.1"/>
    <n v="-347"/>
    <n v="-266"/>
    <n v="-30"/>
    <n v="-300"/>
    <n v="-103"/>
    <n v="0"/>
    <n v="0"/>
    <n v="0"/>
    <n v="0"/>
    <n v="0"/>
    <n v="-0.22936699999999996"/>
    <n v="-0.17449599999999998"/>
    <n v="-1.9890000000000001E-2"/>
    <n v="-0.19439999999999999"/>
    <n v="-6.4992999999999995E-2"/>
    <n v="0"/>
    <n v="0"/>
    <n v="0"/>
    <n v="0"/>
    <n v="0"/>
  </r>
  <r>
    <s v="3591"/>
    <s v="艾笛森"/>
    <x v="29"/>
    <n v="23.65"/>
    <n v="24.05"/>
    <n v="24.1"/>
    <n v="23.8"/>
    <n v="23.65"/>
    <n v="-98"/>
    <n v="274"/>
    <n v="44"/>
    <n v="11"/>
    <n v="-62"/>
    <n v="0"/>
    <n v="0"/>
    <n v="0"/>
    <n v="0"/>
    <n v="0"/>
    <n v="-2.3177E-2"/>
    <n v="6.5896999999999997E-2"/>
    <n v="1.0604000000000001E-2"/>
    <n v="2.6180000000000001E-3"/>
    <n v="-1.4662999999999999E-2"/>
    <n v="0"/>
    <n v="0"/>
    <n v="0"/>
    <n v="0"/>
    <n v="0"/>
  </r>
  <r>
    <s v="3593"/>
    <s v="力銘"/>
    <x v="12"/>
    <n v="11.55"/>
    <n v="11.6"/>
    <n v="11.55"/>
    <n v="11.6"/>
    <n v="11.6"/>
    <n v="2"/>
    <n v="0"/>
    <n v="0"/>
    <n v="0"/>
    <n v="0"/>
    <n v="0"/>
    <n v="0"/>
    <n v="0"/>
    <n v="0"/>
    <n v="0"/>
    <n v="2.31E-4"/>
    <n v="0"/>
    <n v="0"/>
    <n v="0"/>
    <n v="0"/>
    <n v="0"/>
    <n v="0"/>
    <n v="0"/>
    <n v="0"/>
    <n v="0"/>
  </r>
  <r>
    <s v="3594"/>
    <s v="磐儀"/>
    <x v="50"/>
    <n v="48.5"/>
    <n v="48.8"/>
    <n v="50.5"/>
    <n v="50.6"/>
    <n v="50.4"/>
    <n v="75"/>
    <n v="90"/>
    <n v="166"/>
    <n v="-57"/>
    <n v="-29"/>
    <n v="0"/>
    <n v="0"/>
    <n v="0"/>
    <n v="0"/>
    <n v="0"/>
    <n v="3.6374999999999998E-2"/>
    <n v="4.3920000000000001E-2"/>
    <n v="8.3830000000000002E-2"/>
    <n v="-2.8842000000000003E-2"/>
    <n v="-1.4615999999999999E-2"/>
    <n v="0"/>
    <n v="0"/>
    <n v="0"/>
    <n v="0"/>
    <n v="0"/>
  </r>
  <r>
    <s v="3596"/>
    <s v="智易"/>
    <x v="38"/>
    <n v="166"/>
    <n v="166"/>
    <n v="167.5"/>
    <n v="166.5"/>
    <n v="164"/>
    <n v="-123.95"/>
    <n v="885.45100000000002"/>
    <n v="533.399"/>
    <n v="300.84199999999998"/>
    <n v="76.962000000000003"/>
    <n v="-6.2530000000000001"/>
    <n v="48.908000000000001"/>
    <n v="-30.818000000000001"/>
    <n v="77.819000000000003"/>
    <n v="2.1219999999999999"/>
    <n v="-0.205757"/>
    <n v="1.46984866"/>
    <n v="0.89344332500000001"/>
    <n v="0.50090192999999994"/>
    <n v="0.12621768"/>
    <n v="-1.037998E-2"/>
    <n v="8.1187280000000001E-2"/>
    <n v="-5.1620150000000004E-2"/>
    <n v="0.12956863500000002"/>
    <n v="3.48008E-3"/>
  </r>
  <r>
    <s v="3597"/>
    <s v="映興"/>
    <x v="17"/>
    <n v="21.35"/>
    <n v="20.85"/>
    <n v="20.8"/>
    <n v="20.75"/>
    <n v="20.7"/>
    <n v="0"/>
    <n v="0"/>
    <n v="-2"/>
    <n v="-2"/>
    <n v="-1"/>
    <n v="0"/>
    <n v="0"/>
    <n v="0"/>
    <n v="0"/>
    <n v="0"/>
    <n v="0"/>
    <n v="0"/>
    <n v="-4.1600000000000003E-4"/>
    <n v="-4.15E-4"/>
    <n v="-2.0699999999999999E-4"/>
    <n v="0"/>
    <n v="0"/>
    <n v="0"/>
    <n v="0"/>
    <n v="0"/>
  </r>
  <r>
    <s v="3605"/>
    <s v="宏致"/>
    <x v="17"/>
    <n v="30.35"/>
    <n v="29.7"/>
    <n v="29.75"/>
    <n v="29.65"/>
    <n v="29.85"/>
    <n v="6"/>
    <n v="-34"/>
    <n v="-21"/>
    <n v="13"/>
    <n v="-1"/>
    <n v="0"/>
    <n v="0"/>
    <n v="0"/>
    <n v="0"/>
    <n v="0"/>
    <n v="1.8210000000000001E-3"/>
    <n v="-1.0097999999999999E-2"/>
    <n v="-6.2474999999999996E-3"/>
    <n v="3.8544999999999999E-3"/>
    <n v="-2.9849999999999999E-4"/>
    <n v="0"/>
    <n v="0"/>
    <n v="0"/>
    <n v="0"/>
    <n v="0"/>
  </r>
  <r>
    <s v="3607"/>
    <s v="谷崧"/>
    <x v="8"/>
    <n v="14.35"/>
    <n v="14.35"/>
    <n v="14.3"/>
    <n v="14.3"/>
    <n v="14.3"/>
    <n v="-5"/>
    <n v="5"/>
    <n v="-9"/>
    <n v="-11"/>
    <n v="-26"/>
    <n v="0"/>
    <n v="0"/>
    <n v="0"/>
    <n v="0"/>
    <n v="0"/>
    <n v="-7.1750000000000004E-4"/>
    <n v="7.1750000000000004E-4"/>
    <n v="-1.2870000000000002E-3"/>
    <n v="-1.5730000000000002E-3"/>
    <n v="-3.718E-3"/>
    <n v="0"/>
    <n v="0"/>
    <n v="0"/>
    <n v="0"/>
    <n v="0"/>
  </r>
  <r>
    <s v="3609"/>
    <s v="三一東林"/>
    <x v="29"/>
    <n v="36.799999999999997"/>
    <n v="36.299999999999997"/>
    <n v="36.299999999999997"/>
    <n v="36.1"/>
    <n v="38.25"/>
    <n v="0"/>
    <n v="1"/>
    <n v="0"/>
    <n v="1"/>
    <n v="3"/>
    <n v="0"/>
    <n v="0"/>
    <n v="0"/>
    <n v="0"/>
    <n v="0"/>
    <n v="0"/>
    <n v="3.6299999999999999E-4"/>
    <n v="0"/>
    <n v="3.6099999999999999E-4"/>
    <n v="1.1475000000000001E-3"/>
    <n v="0"/>
    <n v="0"/>
    <n v="0"/>
    <n v="0"/>
    <n v="0"/>
  </r>
  <r>
    <s v="3611"/>
    <s v="鼎翰"/>
    <x v="50"/>
    <n v="241.5"/>
    <n v="244.5"/>
    <n v="244.5"/>
    <n v="241"/>
    <n v="238.5"/>
    <n v="-3"/>
    <n v="8"/>
    <n v="15"/>
    <n v="7"/>
    <n v="-16"/>
    <n v="0"/>
    <n v="0"/>
    <n v="0"/>
    <n v="0"/>
    <n v="0"/>
    <n v="-7.2449999999999997E-3"/>
    <n v="1.9560000000000001E-2"/>
    <n v="3.6674999999999999E-2"/>
    <n v="1.687E-2"/>
    <n v="-3.8159999999999999E-2"/>
    <n v="0"/>
    <n v="0"/>
    <n v="0"/>
    <n v="0"/>
    <n v="0"/>
  </r>
  <r>
    <s v="3615"/>
    <s v="安可"/>
    <x v="65"/>
    <n v="22.85"/>
    <n v="22.65"/>
    <n v="22.7"/>
    <n v="22.2"/>
    <n v="22.45"/>
    <n v="79"/>
    <n v="54"/>
    <n v="-6"/>
    <n v="-19"/>
    <n v="31"/>
    <n v="0"/>
    <n v="0"/>
    <n v="0"/>
    <n v="0"/>
    <n v="0"/>
    <n v="1.8051500000000002E-2"/>
    <n v="1.2230999999999999E-2"/>
    <n v="-1.3619999999999999E-3"/>
    <n v="-4.2180000000000004E-3"/>
    <n v="6.9594999999999995E-3"/>
    <n v="0"/>
    <n v="0"/>
    <n v="0"/>
    <n v="0"/>
    <n v="0"/>
  </r>
  <r>
    <s v="3617"/>
    <s v="碩天"/>
    <x v="57"/>
    <n v="202.5"/>
    <n v="201"/>
    <n v="221"/>
    <n v="219.5"/>
    <n v="211"/>
    <n v="10.050000000000001"/>
    <n v="-111"/>
    <n v="-13.3"/>
    <n v="-1080.412"/>
    <n v="-215.45"/>
    <n v="-310"/>
    <n v="-425"/>
    <n v="0"/>
    <n v="0"/>
    <n v="0"/>
    <n v="2.0351250000000001E-2"/>
    <n v="-0.22311"/>
    <n v="-2.9393000000000002E-2"/>
    <n v="-2.37150434"/>
    <n v="-0.45459949999999999"/>
    <n v="-0.62775000000000003"/>
    <n v="-0.85424999999999995"/>
    <n v="0"/>
    <n v="0"/>
    <n v="0"/>
  </r>
  <r>
    <s v="3622"/>
    <s v="洋華"/>
    <x v="65"/>
    <n v="40.25"/>
    <n v="40.6"/>
    <n v="42.55"/>
    <n v="38.35"/>
    <n v="38.6"/>
    <n v="131"/>
    <n v="27"/>
    <n v="-173"/>
    <n v="-1841"/>
    <n v="-251"/>
    <n v="0"/>
    <n v="0"/>
    <n v="0"/>
    <n v="0"/>
    <n v="0"/>
    <n v="5.2727499999999997E-2"/>
    <n v="1.0962000000000001E-2"/>
    <n v="-7.3611499999999996E-2"/>
    <n v="-0.70602350000000003"/>
    <n v="-9.6886E-2"/>
    <n v="0"/>
    <n v="0"/>
    <n v="0"/>
    <n v="0"/>
    <n v="0"/>
  </r>
  <r>
    <s v="3623"/>
    <s v="富晶通"/>
    <x v="65"/>
    <n v="27.6"/>
    <n v="28.6"/>
    <n v="29"/>
    <n v="27.7"/>
    <n v="27.55"/>
    <n v="46"/>
    <n v="21"/>
    <n v="-31"/>
    <n v="-224"/>
    <n v="144"/>
    <n v="0"/>
    <n v="0"/>
    <n v="0"/>
    <n v="0"/>
    <n v="0"/>
    <n v="1.2696000000000001E-2"/>
    <n v="6.0060000000000001E-3"/>
    <n v="-8.9899999999999997E-3"/>
    <n v="-6.2047999999999999E-2"/>
    <n v="3.9672000000000006E-2"/>
    <n v="0"/>
    <n v="0"/>
    <n v="0"/>
    <n v="0"/>
    <n v="0"/>
  </r>
  <r>
    <s v="3624"/>
    <s v="光頡"/>
    <x v="29"/>
    <n v="51.3"/>
    <n v="51.1"/>
    <n v="51.1"/>
    <n v="50.4"/>
    <n v="50"/>
    <n v="217"/>
    <n v="43"/>
    <n v="130"/>
    <n v="20"/>
    <n v="-43"/>
    <n v="0"/>
    <n v="0"/>
    <n v="0"/>
    <n v="0"/>
    <n v="0"/>
    <n v="0.11132099999999999"/>
    <n v="2.1973000000000003E-2"/>
    <n v="6.6430000000000003E-2"/>
    <n v="1.008E-2"/>
    <n v="-2.1499999999999998E-2"/>
    <n v="0"/>
    <n v="0"/>
    <n v="0"/>
    <n v="0"/>
    <n v="0"/>
  </r>
  <r>
    <s v="3625"/>
    <s v="西勝"/>
    <x v="8"/>
    <n v="15.45"/>
    <n v="15.4"/>
    <n v="15.3"/>
    <n v="15.2"/>
    <n v="15"/>
    <n v="50"/>
    <n v="24"/>
    <n v="13"/>
    <n v="-1"/>
    <n v="1"/>
    <n v="0"/>
    <n v="0"/>
    <n v="0"/>
    <n v="0"/>
    <n v="0"/>
    <n v="7.7250000000000001E-3"/>
    <n v="3.6960000000000001E-3"/>
    <n v="1.9889999999999999E-3"/>
    <n v="-1.5199999999999998E-4"/>
    <n v="1.4999999999999999E-4"/>
    <n v="0"/>
    <n v="0"/>
    <n v="0"/>
    <n v="0"/>
    <n v="0"/>
  </r>
  <r>
    <s v="3628"/>
    <s v="盈正"/>
    <x v="57"/>
    <n v="40.35"/>
    <n v="40.299999999999997"/>
    <n v="40.6"/>
    <n v="40.35"/>
    <n v="40.35"/>
    <n v="-2"/>
    <n v="-10"/>
    <n v="-2"/>
    <n v="-9"/>
    <n v="-6"/>
    <n v="0"/>
    <n v="0"/>
    <n v="0"/>
    <n v="0"/>
    <n v="0"/>
    <n v="-8.0699999999999999E-4"/>
    <n v="-4.0299999999999997E-3"/>
    <n v="-8.12E-4"/>
    <n v="-3.6315000000000002E-3"/>
    <n v="-2.4210000000000004E-3"/>
    <n v="0"/>
    <n v="0"/>
    <n v="0"/>
    <n v="0"/>
    <n v="0"/>
  </r>
  <r>
    <s v="3629"/>
    <s v="地心引力"/>
    <x v="2"/>
    <n v="31.4"/>
    <n v="31.9"/>
    <n v="31.4"/>
    <n v="31.35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3.65"/>
    <n v="33.75"/>
    <n v="33.25"/>
    <n v="32.799999999999997"/>
    <n v="83"/>
    <n v="128"/>
    <n v="-19"/>
    <n v="-32"/>
    <n v="-41"/>
    <n v="0"/>
    <n v="0"/>
    <n v="0"/>
    <n v="0"/>
    <n v="0"/>
    <n v="2.7473000000000001E-2"/>
    <n v="4.3071999999999999E-2"/>
    <n v="-6.4124999999999998E-3"/>
    <n v="-1.064E-2"/>
    <n v="-1.3448E-2"/>
    <n v="0"/>
    <n v="0"/>
    <n v="0"/>
    <n v="0"/>
    <n v="0"/>
  </r>
  <r>
    <s v="3631"/>
    <s v="晟楠"/>
    <x v="40"/>
    <n v="28.3"/>
    <n v="28.1"/>
    <n v="28.1"/>
    <n v="28.3"/>
    <n v="28.05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</r>
  <r>
    <s v="3632"/>
    <s v="研勤"/>
    <x v="68"/>
    <n v="13.75"/>
    <n v="13.7"/>
    <n v="13.65"/>
    <n v="13.6"/>
    <n v="13.35"/>
    <n v="0"/>
    <n v="0"/>
    <n v="0"/>
    <n v="0"/>
    <n v="1"/>
    <n v="0"/>
    <n v="0"/>
    <n v="0"/>
    <n v="0"/>
    <n v="0"/>
    <n v="0"/>
    <n v="0"/>
    <n v="0"/>
    <n v="0"/>
    <n v="1.3349999999999999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450000000000003"/>
    <n v="40.15"/>
    <n v="42.95"/>
    <n v="42.75"/>
    <n v="38.5"/>
    <n v="115"/>
    <n v="0"/>
    <n v="-191"/>
    <n v="-57"/>
    <n v="-607"/>
    <n v="0"/>
    <n v="0"/>
    <n v="0"/>
    <n v="0"/>
    <n v="0"/>
    <n v="4.6517500000000003E-2"/>
    <n v="0"/>
    <n v="-8.203450000000001E-2"/>
    <n v="-2.43675E-2"/>
    <n v="-0.23369500000000001"/>
    <n v="0"/>
    <n v="0"/>
    <n v="0"/>
    <n v="0"/>
    <n v="0"/>
  </r>
  <r>
    <s v="3646"/>
    <s v="艾恩特"/>
    <x v="17"/>
    <n v="28.15"/>
    <n v="28.2"/>
    <n v="27.95"/>
    <n v="28.2"/>
    <n v="28.2"/>
    <n v="-2"/>
    <n v="-3"/>
    <n v="-5"/>
    <n v="-1"/>
    <n v="-3"/>
    <n v="0"/>
    <n v="0"/>
    <n v="0"/>
    <n v="0"/>
    <n v="0"/>
    <n v="-5.6300000000000002E-4"/>
    <n v="-8.4599999999999996E-4"/>
    <n v="-1.3975000000000001E-3"/>
    <n v="-2.8199999999999997E-4"/>
    <n v="-8.4599999999999996E-4"/>
    <n v="0"/>
    <n v="0"/>
    <n v="0"/>
    <n v="0"/>
    <n v="0"/>
  </r>
  <r>
    <s v="3652"/>
    <s v="精聯"/>
    <x v="50"/>
    <n v="27.1"/>
    <n v="27.2"/>
    <n v="27.45"/>
    <n v="27.2"/>
    <n v="27"/>
    <n v="4"/>
    <n v="8"/>
    <n v="-8"/>
    <n v="2"/>
    <n v="-28"/>
    <n v="0"/>
    <n v="0"/>
    <n v="0"/>
    <n v="0"/>
    <n v="0"/>
    <n v="1.0840000000000001E-3"/>
    <n v="2.176E-3"/>
    <n v="-2.196E-3"/>
    <n v="5.44E-4"/>
    <n v="-7.5599999999999999E-3"/>
    <n v="0"/>
    <n v="0"/>
    <n v="0"/>
    <n v="0"/>
    <n v="0"/>
  </r>
  <r>
    <s v="3653"/>
    <s v="健策"/>
    <x v="8"/>
    <n v="589"/>
    <n v="592"/>
    <n v="594"/>
    <n v="570"/>
    <n v="579"/>
    <n v="-234.09899999999999"/>
    <n v="129.262"/>
    <n v="125"/>
    <n v="-315.61399999999998"/>
    <n v="-99"/>
    <n v="-275"/>
    <n v="-68"/>
    <n v="-73"/>
    <n v="-325"/>
    <n v="-286"/>
    <n v="-1.3788431099999998"/>
    <n v="0.76523104000000008"/>
    <n v="0.74250000000000005"/>
    <n v="-1.7989997999999998"/>
    <n v="-0.57321"/>
    <n v="-1.61975"/>
    <n v="-0.40255999999999997"/>
    <n v="-0.43362000000000001"/>
    <n v="-1.8525"/>
    <n v="-1.65594"/>
  </r>
  <r>
    <s v="3661"/>
    <s v="世芯-KY"/>
    <x v="47"/>
    <n v="2955"/>
    <n v="3000"/>
    <n v="3045"/>
    <n v="3240"/>
    <n v="3200"/>
    <n v="316.06299999999999"/>
    <n v="62.055999999999997"/>
    <n v="81.581999999999994"/>
    <n v="336.45299999999997"/>
    <n v="-355.97699999999998"/>
    <n v="-19.25"/>
    <n v="-7"/>
    <n v="41"/>
    <n v="-30"/>
    <n v="-108"/>
    <n v="9.33966165"/>
    <n v="1.86168"/>
    <n v="2.4841718999999998"/>
    <n v="10.9010772"/>
    <n v="-11.391264"/>
    <n v="-0.5688375"/>
    <n v="-0.21"/>
    <n v="1.2484500000000001"/>
    <n v="-0.97199999999999998"/>
    <n v="-3.456"/>
  </r>
  <r>
    <s v="3663"/>
    <s v="鑫科"/>
    <x v="51"/>
    <n v="35.85"/>
    <n v="36.15"/>
    <n v="36.6"/>
    <n v="36.65"/>
    <n v="36"/>
    <n v="-19"/>
    <n v="28"/>
    <n v="-1"/>
    <n v="-21"/>
    <n v="-9"/>
    <n v="0"/>
    <n v="0"/>
    <n v="0"/>
    <n v="0"/>
    <n v="0"/>
    <n v="-6.8114999999999998E-3"/>
    <n v="1.0121999999999999E-2"/>
    <n v="-3.6600000000000001E-4"/>
    <n v="-7.6964999999999993E-3"/>
    <n v="-3.2399999999999998E-3"/>
    <n v="0"/>
    <n v="0"/>
    <n v="0"/>
    <n v="0"/>
    <n v="0"/>
  </r>
  <r>
    <s v="3664"/>
    <s v="安瑞-KY"/>
    <x v="56"/>
    <n v="27.8"/>
    <n v="27.8"/>
    <n v="27.7"/>
    <n v="27.8"/>
    <n v="27.55"/>
    <n v="1"/>
    <n v="1"/>
    <n v="2"/>
    <n v="0"/>
    <n v="2"/>
    <n v="0"/>
    <n v="0"/>
    <n v="0"/>
    <n v="0"/>
    <n v="0"/>
    <n v="2.7799999999999998E-4"/>
    <n v="2.7799999999999998E-4"/>
    <n v="5.5400000000000002E-4"/>
    <n v="0"/>
    <n v="5.5100000000000006E-4"/>
    <n v="0"/>
    <n v="0"/>
    <n v="0"/>
    <n v="0"/>
    <n v="0"/>
  </r>
  <r>
    <s v="3665"/>
    <s v="貿聯-KY"/>
    <x v="17"/>
    <n v="256"/>
    <n v="257"/>
    <n v="263.5"/>
    <n v="261"/>
    <n v="257"/>
    <n v="50.058999999999997"/>
    <n v="67.265000000000001"/>
    <n v="263.10899999999998"/>
    <n v="-214.87899999999999"/>
    <n v="-111"/>
    <n v="-20.331"/>
    <n v="8"/>
    <n v="0"/>
    <n v="2"/>
    <n v="-8"/>
    <n v="0.12815103999999999"/>
    <n v="0.17287105"/>
    <n v="0.69329221500000004"/>
    <n v="-0.5608341899999999"/>
    <n v="-0.28527000000000002"/>
    <n v="-5.2047360000000001E-2"/>
    <n v="2.0559999999999998E-2"/>
    <n v="0"/>
    <n v="5.2199999999999998E-3"/>
    <n v="-2.0559999999999998E-2"/>
  </r>
  <r>
    <s v="3666"/>
    <s v="光耀"/>
    <x v="66"/>
    <n v="26.3"/>
    <n v="26.1"/>
    <n v="25.7"/>
    <n v="25.4"/>
    <n v="25.4"/>
    <n v="49"/>
    <n v="-6"/>
    <n v="-7"/>
    <n v="-113"/>
    <n v="-69"/>
    <n v="0"/>
    <n v="0"/>
    <n v="0"/>
    <n v="0"/>
    <n v="0"/>
    <n v="1.2887000000000001E-2"/>
    <n v="-1.5660000000000003E-3"/>
    <n v="-1.799E-3"/>
    <n v="-2.8701999999999998E-2"/>
    <n v="-1.7526E-2"/>
    <n v="0"/>
    <n v="0"/>
    <n v="0"/>
    <n v="0"/>
    <n v="0"/>
  </r>
  <r>
    <s v="3669"/>
    <s v="圓展"/>
    <x v="21"/>
    <n v="46.2"/>
    <n v="46.15"/>
    <n v="46.65"/>
    <n v="45.95"/>
    <n v="45.3"/>
    <n v="-34"/>
    <n v="-305"/>
    <n v="295"/>
    <n v="-97"/>
    <n v="-190"/>
    <n v="0"/>
    <n v="0"/>
    <n v="0"/>
    <n v="0"/>
    <n v="0"/>
    <n v="-1.5708000000000003E-2"/>
    <n v="-0.14075750000000001"/>
    <n v="0.1376175"/>
    <n v="-4.4571500000000007E-2"/>
    <n v="-8.6069999999999994E-2"/>
    <n v="0"/>
    <n v="0"/>
    <n v="0"/>
    <n v="0"/>
    <n v="0"/>
  </r>
  <r>
    <s v="3672"/>
    <s v="康聯訊"/>
    <x v="33"/>
    <n v="26.5"/>
    <n v="25.95"/>
    <n v="25.55"/>
    <n v="25.45"/>
    <n v="25.65"/>
    <n v="-4"/>
    <n v="5"/>
    <n v="-18"/>
    <n v="-5"/>
    <n v="3"/>
    <n v="0"/>
    <n v="0"/>
    <n v="0"/>
    <n v="0"/>
    <n v="0"/>
    <n v="-1.06E-3"/>
    <n v="1.2975E-3"/>
    <n v="-4.5990000000000007E-3"/>
    <n v="-1.2725E-3"/>
    <n v="7.6949999999999989E-4"/>
    <n v="0"/>
    <n v="0"/>
    <n v="0"/>
    <n v="0"/>
    <n v="0"/>
  </r>
  <r>
    <s v="3673"/>
    <s v="TPK-KY"/>
    <x v="65"/>
    <n v="33.35"/>
    <n v="33.25"/>
    <n v="33.5"/>
    <n v="32.85"/>
    <n v="33.1"/>
    <n v="140.86600000000001"/>
    <n v="89.658000000000001"/>
    <n v="166.99100000000001"/>
    <n v="-102.47"/>
    <n v="125.93899999999999"/>
    <n v="0"/>
    <n v="0"/>
    <n v="0"/>
    <n v="0"/>
    <n v="0"/>
    <n v="4.6978811000000002E-2"/>
    <n v="2.9811285000000003E-2"/>
    <n v="5.5941985000000007E-2"/>
    <n v="-3.3661395000000004E-2"/>
    <n v="4.1685808999999997E-2"/>
    <n v="0"/>
    <n v="0"/>
    <n v="0"/>
    <n v="0"/>
    <n v="0"/>
  </r>
  <r>
    <s v="3675"/>
    <s v="德微"/>
    <x v="29"/>
    <n v="211.5"/>
    <n v="211.5"/>
    <n v="217"/>
    <n v="213"/>
    <n v="212"/>
    <n v="265"/>
    <n v="-57"/>
    <n v="-72"/>
    <n v="-104"/>
    <n v="78.86"/>
    <n v="-347"/>
    <n v="-10"/>
    <n v="23"/>
    <n v="-107"/>
    <n v="-140"/>
    <n v="0.56047499999999995"/>
    <n v="-0.120555"/>
    <n v="-0.15623999999999999"/>
    <n v="-0.22151999999999999"/>
    <n v="0.1671832"/>
    <n v="-0.73390500000000003"/>
    <n v="-2.1149999999999999E-2"/>
    <n v="4.9910000000000003E-2"/>
    <n v="-0.22791"/>
    <n v="-0.29680000000000001"/>
  </r>
  <r>
    <s v="3679"/>
    <s v="新至陞"/>
    <x v="18"/>
    <n v="97.6"/>
    <n v="97.5"/>
    <n v="97.5"/>
    <n v="98.3"/>
    <n v="99.5"/>
    <n v="-55"/>
    <n v="-25"/>
    <n v="-27"/>
    <n v="-10"/>
    <n v="14"/>
    <n v="0"/>
    <n v="0"/>
    <n v="0"/>
    <n v="0"/>
    <n v="0"/>
    <n v="-5.3679999999999999E-2"/>
    <n v="-2.4375000000000001E-2"/>
    <n v="-2.6325000000000001E-2"/>
    <n v="-9.8300000000000002E-3"/>
    <n v="1.393E-2"/>
    <n v="0"/>
    <n v="0"/>
    <n v="0"/>
    <n v="0"/>
    <n v="0"/>
  </r>
  <r>
    <s v="3680"/>
    <s v="家登"/>
    <x v="46"/>
    <n v="366"/>
    <n v="374"/>
    <n v="366"/>
    <n v="360"/>
    <n v="363.5"/>
    <n v="-351"/>
    <n v="-45"/>
    <n v="-251"/>
    <n v="-568"/>
    <n v="-13.013"/>
    <n v="27"/>
    <n v="142"/>
    <n v="205"/>
    <n v="-244.65700000000001"/>
    <n v="-70"/>
    <n v="-1.2846599999999999"/>
    <n v="-0.16830000000000001"/>
    <n v="-0.91866000000000003"/>
    <n v="-2.0448"/>
    <n v="-4.7302254999999994E-2"/>
    <n v="9.8820000000000005E-2"/>
    <n v="0.53108"/>
    <n v="0.75029999999999997"/>
    <n v="-0.88076520000000003"/>
    <n v="-0.25445000000000001"/>
  </r>
  <r>
    <s v="3682"/>
    <s v="亞太電"/>
    <x v="54"/>
    <n v="7.04"/>
    <n v="7.08"/>
    <n v="7.11"/>
    <n v="7.15"/>
    <n v="7.18"/>
    <n v="3849.9989999999998"/>
    <n v="1337"/>
    <n v="813"/>
    <n v="1217"/>
    <n v="2204"/>
    <n v="0"/>
    <n v="0"/>
    <n v="0"/>
    <n v="0"/>
    <n v="0"/>
    <n v="0.27103992960000001"/>
    <n v="9.465960000000001E-2"/>
    <n v="5.7804300000000003E-2"/>
    <n v="8.701550000000001E-2"/>
    <n v="0.1582472"/>
    <n v="0"/>
    <n v="0"/>
    <n v="0"/>
    <n v="0"/>
    <n v="0"/>
  </r>
  <r>
    <s v="3684"/>
    <s v="榮昌"/>
    <x v="33"/>
    <n v="45.9"/>
    <n v="45.65"/>
    <n v="45.3"/>
    <n v="44.05"/>
    <n v="44.75"/>
    <n v="0"/>
    <n v="0"/>
    <n v="0"/>
    <n v="0"/>
    <n v="2.0449999999999999"/>
    <n v="0"/>
    <n v="0"/>
    <n v="0"/>
    <n v="0"/>
    <n v="0"/>
    <n v="0"/>
    <n v="0"/>
    <n v="0"/>
    <n v="0"/>
    <n v="9.1513750000000007E-4"/>
    <n v="0"/>
    <n v="0"/>
    <n v="0"/>
    <n v="0"/>
    <n v="0"/>
  </r>
  <r>
    <s v="3685"/>
    <s v="元創精密"/>
    <x v="13"/>
    <n v="22.8"/>
    <n v="22.9"/>
    <n v="23"/>
    <n v="22.95"/>
    <n v="22.7"/>
    <n v="7"/>
    <n v="-6"/>
    <n v="-2"/>
    <n v="-11"/>
    <n v="-6"/>
    <n v="0"/>
    <n v="0"/>
    <n v="0"/>
    <n v="0"/>
    <n v="0"/>
    <n v="1.596E-3"/>
    <n v="-1.3739999999999998E-3"/>
    <n v="-4.6000000000000001E-4"/>
    <n v="-2.5244999999999998E-3"/>
    <n v="-1.3619999999999999E-3"/>
    <n v="0"/>
    <n v="0"/>
    <n v="0"/>
    <n v="0"/>
    <n v="0"/>
  </r>
  <r>
    <s v="3686"/>
    <s v="達能"/>
    <x v="51"/>
    <n v="13.7"/>
    <n v="13.45"/>
    <n v="13.65"/>
    <n v="13.4"/>
    <n v="13.5"/>
    <n v="11"/>
    <n v="7"/>
    <n v="7"/>
    <n v="13"/>
    <n v="-1"/>
    <n v="0"/>
    <n v="0"/>
    <n v="0"/>
    <n v="0"/>
    <n v="0"/>
    <n v="1.5069999999999999E-3"/>
    <n v="9.4149999999999995E-4"/>
    <n v="9.5549999999999997E-4"/>
    <n v="1.7420000000000003E-3"/>
    <n v="-1.35E-4"/>
    <n v="0"/>
    <n v="0"/>
    <n v="0"/>
    <n v="0"/>
    <n v="0"/>
  </r>
  <r>
    <s v="3687"/>
    <s v="歐買尬"/>
    <x v="68"/>
    <n v="84.5"/>
    <n v="85.1"/>
    <n v="86.4"/>
    <n v="84.5"/>
    <n v="83.2"/>
    <n v="31"/>
    <n v="19"/>
    <n v="27.76"/>
    <n v="-56"/>
    <n v="-47"/>
    <n v="0"/>
    <n v="0"/>
    <n v="0"/>
    <n v="0"/>
    <n v="0"/>
    <n v="2.6195E-2"/>
    <n v="1.6168999999999999E-2"/>
    <n v="2.3984640000000005E-2"/>
    <n v="-4.7320000000000001E-2"/>
    <n v="-3.9104E-2"/>
    <n v="0"/>
    <n v="0"/>
    <n v="0"/>
    <n v="0"/>
    <n v="0"/>
  </r>
  <r>
    <s v="3689"/>
    <s v="湧德"/>
    <x v="17"/>
    <n v="53.6"/>
    <n v="54.4"/>
    <n v="54.5"/>
    <n v="55.6"/>
    <n v="55"/>
    <n v="140"/>
    <n v="153"/>
    <n v="62"/>
    <n v="101"/>
    <n v="-56"/>
    <n v="0"/>
    <n v="0"/>
    <n v="0"/>
    <n v="0"/>
    <n v="0"/>
    <n v="7.5039999999999996E-2"/>
    <n v="8.3231999999999987E-2"/>
    <n v="3.3790000000000001E-2"/>
    <n v="5.6156000000000005E-2"/>
    <n v="-3.0800000000000001E-2"/>
    <n v="0"/>
    <n v="0"/>
    <n v="0"/>
    <n v="0"/>
    <n v="0"/>
  </r>
  <r>
    <s v="3691"/>
    <s v="碩禾"/>
    <x v="51"/>
    <n v="82.8"/>
    <n v="82.8"/>
    <n v="82.9"/>
    <n v="80.3"/>
    <n v="80.400000000000006"/>
    <n v="50"/>
    <n v="35"/>
    <n v="4"/>
    <n v="7"/>
    <n v="-12"/>
    <n v="0"/>
    <n v="0"/>
    <n v="0"/>
    <n v="0"/>
    <n v="0"/>
    <n v="4.1399999999999999E-2"/>
    <n v="2.8979999999999999E-2"/>
    <n v="3.3160000000000004E-3"/>
    <n v="5.6210000000000001E-3"/>
    <n v="-9.6480000000000003E-3"/>
    <n v="0"/>
    <n v="0"/>
    <n v="0"/>
    <n v="0"/>
    <n v="0"/>
  </r>
  <r>
    <s v="3693"/>
    <s v="營邦"/>
    <x v="50"/>
    <n v="465"/>
    <n v="485"/>
    <n v="477.5"/>
    <n v="484.5"/>
    <n v="488"/>
    <n v="-231"/>
    <n v="-64"/>
    <n v="-185"/>
    <n v="60"/>
    <n v="-27.021000000000001"/>
    <n v="0"/>
    <n v="0"/>
    <n v="8"/>
    <n v="2"/>
    <n v="0"/>
    <n v="-1.0741499999999999"/>
    <n v="-0.31040000000000001"/>
    <n v="-0.88337500000000002"/>
    <n v="0.29070000000000001"/>
    <n v="-0.13186248"/>
    <n v="0"/>
    <n v="0"/>
    <n v="3.8199999999999998E-2"/>
    <n v="9.6900000000000007E-3"/>
    <n v="0"/>
  </r>
  <r>
    <s v="3694"/>
    <s v="海華"/>
    <x v="38"/>
    <n v="31.8"/>
    <n v="33"/>
    <n v="33.25"/>
    <n v="33"/>
    <n v="32.450000000000003"/>
    <n v="-218"/>
    <n v="-50"/>
    <n v="-418"/>
    <n v="226"/>
    <n v="17"/>
    <n v="0"/>
    <n v="0"/>
    <n v="0"/>
    <n v="0"/>
    <n v="0"/>
    <n v="-6.9324000000000011E-2"/>
    <n v="-1.6500000000000001E-2"/>
    <n v="-0.138985"/>
    <n v="7.4579999999999994E-2"/>
    <n v="5.5165000000000006E-3"/>
    <n v="0"/>
    <n v="0"/>
    <n v="0"/>
    <n v="0"/>
    <n v="0"/>
  </r>
  <r>
    <s v="3701"/>
    <s v="大眾控"/>
    <x v="28"/>
    <n v="67.8"/>
    <n v="70"/>
    <n v="69.7"/>
    <n v="69.599999999999994"/>
    <n v="68.7"/>
    <n v="289"/>
    <n v="182"/>
    <n v="-18"/>
    <n v="-159"/>
    <n v="-93"/>
    <n v="0"/>
    <n v="0"/>
    <n v="0"/>
    <n v="0"/>
    <n v="0"/>
    <n v="0.19594200000000001"/>
    <n v="0.12740000000000001"/>
    <n v="-1.2546000000000002E-2"/>
    <n v="-0.110664"/>
    <n v="-6.3891000000000003E-2"/>
    <n v="0"/>
    <n v="0"/>
    <n v="0"/>
    <n v="0"/>
    <n v="0"/>
  </r>
  <r>
    <s v="3702"/>
    <s v="大聯大"/>
    <x v="16"/>
    <n v="72.900000000000006"/>
    <n v="74.2"/>
    <n v="74.599999999999994"/>
    <n v="73.5"/>
    <n v="72.2"/>
    <n v="946.67499999999995"/>
    <n v="854.07"/>
    <n v="808.45399999999995"/>
    <n v="-696.94600000000003"/>
    <n v="1543"/>
    <n v="-260.74299999999999"/>
    <n v="319"/>
    <n v="-170"/>
    <n v="441.17200000000003"/>
    <n v="351"/>
    <n v="0.69012607500000001"/>
    <n v="0.63371994000000009"/>
    <n v="0.603106684"/>
    <n v="-0.51225531000000002"/>
    <n v="1.1140460000000001"/>
    <n v="-0.19008164700000002"/>
    <n v="0.23669799999999999"/>
    <n v="-0.12681999999999999"/>
    <n v="0.32426142000000002"/>
    <n v="0.25342199999999998"/>
  </r>
  <r>
    <s v="3703"/>
    <s v="欣陸"/>
    <x v="6"/>
    <n v="27.75"/>
    <n v="27.65"/>
    <n v="27.75"/>
    <n v="27.9"/>
    <n v="28"/>
    <n v="-278"/>
    <n v="-368"/>
    <n v="235"/>
    <n v="372.65499999999997"/>
    <n v="176"/>
    <n v="-19.004000000000001"/>
    <n v="-54.65"/>
    <n v="-9.9290000000000003"/>
    <n v="-53.447000000000003"/>
    <n v="7.3970000000000002"/>
    <n v="-7.7145000000000005E-2"/>
    <n v="-0.101752"/>
    <n v="6.5212500000000007E-2"/>
    <n v="0.10397074499999999"/>
    <n v="4.9279999999999997E-2"/>
    <n v="-5.2736099999999998E-3"/>
    <n v="-1.5110725E-2"/>
    <n v="-2.7552975000000005E-3"/>
    <n v="-1.4911713E-2"/>
    <n v="2.0711600000000003E-3"/>
  </r>
  <r>
    <s v="3704"/>
    <s v="合勤控"/>
    <x v="38"/>
    <n v="53.5"/>
    <n v="51.8"/>
    <n v="51.9"/>
    <n v="49.65"/>
    <n v="49"/>
    <n v="-1403.3679999999999"/>
    <n v="1174.0999999999999"/>
    <n v="443"/>
    <n v="1276.5219999999999"/>
    <n v="-2173"/>
    <n v="-55"/>
    <n v="-2000"/>
    <n v="0"/>
    <n v="-2772"/>
    <n v="0"/>
    <n v="-0.75080187999999992"/>
    <n v="0.60818379999999994"/>
    <n v="0.22991700000000001"/>
    <n v="0.63379317299999993"/>
    <n v="-1.06477"/>
    <n v="-2.9425E-2"/>
    <n v="-1.036"/>
    <n v="0"/>
    <n v="-1.3762979999999998"/>
    <n v="0"/>
  </r>
  <r>
    <s v="3705"/>
    <s v="永信"/>
    <x v="15"/>
    <n v="44.8"/>
    <n v="44.8"/>
    <n v="44.9"/>
    <n v="45.2"/>
    <n v="45"/>
    <n v="70"/>
    <n v="13"/>
    <n v="39"/>
    <n v="35"/>
    <n v="-82"/>
    <n v="0"/>
    <n v="0"/>
    <n v="0"/>
    <n v="0"/>
    <n v="0"/>
    <n v="3.1359999999999999E-2"/>
    <n v="5.8240000000000002E-3"/>
    <n v="1.7510999999999999E-2"/>
    <n v="1.5820000000000001E-2"/>
    <n v="-3.6900000000000002E-2"/>
    <n v="0"/>
    <n v="0"/>
    <n v="0"/>
    <n v="0"/>
    <n v="0"/>
  </r>
  <r>
    <s v="3706"/>
    <s v="神達"/>
    <x v="28"/>
    <n v="38.700000000000003"/>
    <n v="38.799999999999997"/>
    <n v="39.1"/>
    <n v="38.85"/>
    <n v="39.5"/>
    <n v="1845"/>
    <n v="797"/>
    <n v="-55"/>
    <n v="1347.7539999999999"/>
    <n v="3952"/>
    <n v="0"/>
    <n v="1"/>
    <n v="2"/>
    <n v="0"/>
    <n v="2"/>
    <n v="0.71401499999999996"/>
    <n v="0.30923600000000001"/>
    <n v="-2.1505E-2"/>
    <n v="0.52360242899999998"/>
    <n v="1.56104"/>
    <n v="0"/>
    <n v="3.88E-4"/>
    <n v="7.8200000000000003E-4"/>
    <n v="0"/>
    <n v="7.9000000000000001E-4"/>
  </r>
  <r>
    <s v="3707"/>
    <s v="漢磊"/>
    <x v="39"/>
    <n v="71.7"/>
    <n v="71.5"/>
    <n v="70.400000000000006"/>
    <n v="69.099999999999994"/>
    <n v="69.2"/>
    <n v="392"/>
    <n v="98"/>
    <n v="-66"/>
    <n v="-168.9"/>
    <n v="86"/>
    <n v="-1.7470000000000001"/>
    <n v="0"/>
    <n v="0"/>
    <n v="-310"/>
    <n v="-45"/>
    <n v="0.28106400000000004"/>
    <n v="7.0069999999999993E-2"/>
    <n v="-4.6464000000000005E-2"/>
    <n v="-0.11670989999999999"/>
    <n v="5.9511999999999995E-2"/>
    <n v="-1.2525990000000001E-3"/>
    <n v="0"/>
    <n v="0"/>
    <n v="-0.21421000000000001"/>
    <n v="-3.1140000000000001E-2"/>
  </r>
  <r>
    <s v="3708"/>
    <s v="上緯投控"/>
    <x v="22"/>
    <n v="90"/>
    <n v="89.8"/>
    <n v="94.3"/>
    <n v="93.8"/>
    <n v="95"/>
    <n v="148"/>
    <n v="-28"/>
    <n v="1068"/>
    <n v="368"/>
    <n v="128"/>
    <n v="60"/>
    <n v="57"/>
    <n v="194"/>
    <n v="125"/>
    <n v="124"/>
    <n v="0.13320000000000001"/>
    <n v="-2.5144E-2"/>
    <n v="1.0071239999999999"/>
    <n v="0.34518399999999999"/>
    <n v="0.1216"/>
    <n v="5.3999999999999999E-2"/>
    <n v="5.1185999999999995E-2"/>
    <n v="0.18294199999999999"/>
    <n v="0.11724999999999999"/>
    <n v="0.1178"/>
  </r>
  <r>
    <s v="3709"/>
    <s v="鑫聯大投控"/>
    <x v="28"/>
    <n v="27.2"/>
    <n v="26.65"/>
    <n v="26.35"/>
    <n v="25.7"/>
    <n v="25.25"/>
    <n v="53"/>
    <n v="37"/>
    <n v="162"/>
    <n v="-8"/>
    <n v="-17"/>
    <n v="0"/>
    <n v="0"/>
    <n v="0"/>
    <n v="0"/>
    <n v="0"/>
    <n v="1.4415999999999998E-2"/>
    <n v="9.8604999999999995E-3"/>
    <n v="4.2686999999999996E-2"/>
    <n v="-2.0560000000000001E-3"/>
    <n v="-4.2925000000000003E-3"/>
    <n v="0"/>
    <n v="0"/>
    <n v="0"/>
    <n v="0"/>
    <n v="0"/>
  </r>
  <r>
    <s v="3710"/>
    <s v="連展投控"/>
    <x v="17"/>
    <n v="9.51"/>
    <n v="9.65"/>
    <n v="9.65"/>
    <n v="9.5500000000000007"/>
    <n v="9.42"/>
    <n v="106"/>
    <n v="36"/>
    <n v="-17"/>
    <n v="3"/>
    <n v="-29"/>
    <n v="0"/>
    <n v="0"/>
    <n v="0"/>
    <n v="0"/>
    <n v="0"/>
    <n v="1.0080599999999999E-2"/>
    <n v="3.4740000000000005E-3"/>
    <n v="-1.6405E-3"/>
    <n v="2.8650000000000003E-4"/>
    <n v="-2.7317999999999999E-3"/>
    <n v="0"/>
    <n v="0"/>
    <n v="0"/>
    <n v="0"/>
    <n v="0"/>
  </r>
  <r>
    <s v="3711"/>
    <s v="日月光投控"/>
    <x v="36"/>
    <n v="118.5"/>
    <n v="117.5"/>
    <n v="117.5"/>
    <n v="118"/>
    <n v="117.5"/>
    <n v="2826.422"/>
    <n v="204.52199999999999"/>
    <n v="1209.337"/>
    <n v="1113.2829999999999"/>
    <n v="-177.27099999999999"/>
    <n v="-75.034999999999997"/>
    <n v="-1758.877"/>
    <n v="-576.57500000000005"/>
    <n v="191.34"/>
    <n v="-293.79700000000003"/>
    <n v="3.34931007"/>
    <n v="0.24031334999999998"/>
    <n v="1.4209709750000001"/>
    <n v="1.3136739399999999"/>
    <n v="-0.20829342499999998"/>
    <n v="-8.8916474999999995E-2"/>
    <n v="-2.0666804750000001"/>
    <n v="-0.67747562500000003"/>
    <n v="0.22578119999999999"/>
    <n v="-0.34521147500000005"/>
  </r>
  <r>
    <s v="3712"/>
    <s v="永崴投控"/>
    <x v="64"/>
    <n v="33.299999999999997"/>
    <n v="33.700000000000003"/>
    <n v="33.700000000000003"/>
    <n v="33.9"/>
    <n v="33.450000000000003"/>
    <n v="317"/>
    <n v="133"/>
    <n v="-48"/>
    <n v="52"/>
    <n v="-43"/>
    <n v="0"/>
    <n v="0"/>
    <n v="0"/>
    <n v="0"/>
    <n v="0"/>
    <n v="0.10556099999999999"/>
    <n v="4.4821000000000007E-2"/>
    <n v="-1.6176000000000003E-2"/>
    <n v="1.7627999999999998E-2"/>
    <n v="-1.4383500000000002E-2"/>
    <n v="0"/>
    <n v="0"/>
    <n v="0"/>
    <n v="0"/>
    <n v="0"/>
  </r>
  <r>
    <s v="3713"/>
    <s v="新晶投控"/>
    <x v="51"/>
    <n v="25"/>
    <n v="24.95"/>
    <n v="25.1"/>
    <n v="24.95"/>
    <n v="24.55"/>
    <n v="7"/>
    <n v="0"/>
    <n v="-2"/>
    <n v="-1"/>
    <n v="0"/>
    <n v="0"/>
    <n v="0"/>
    <n v="0"/>
    <n v="0"/>
    <n v="0"/>
    <n v="1.75E-3"/>
    <n v="0"/>
    <n v="-5.0200000000000006E-4"/>
    <n v="-2.4949999999999999E-4"/>
    <n v="0"/>
    <n v="0"/>
    <n v="0"/>
    <n v="0"/>
    <n v="0"/>
    <n v="0"/>
  </r>
  <r>
    <s v="3714"/>
    <s v="富采"/>
    <x v="29"/>
    <n v="43.65"/>
    <n v="43.2"/>
    <n v="43.65"/>
    <n v="43.15"/>
    <n v="42.65"/>
    <n v="318"/>
    <n v="-31.021000000000001"/>
    <n v="594.01199999999994"/>
    <n v="41.594999999999999"/>
    <n v="-336.52600000000001"/>
    <n v="0"/>
    <n v="0"/>
    <n v="0"/>
    <n v="0"/>
    <n v="0"/>
    <n v="0.13880699999999999"/>
    <n v="-1.3401072000000002E-2"/>
    <n v="0.259286238"/>
    <n v="1.7948242499999999E-2"/>
    <n v="-0.143528339"/>
    <n v="0"/>
    <n v="0"/>
    <n v="0"/>
    <n v="0"/>
    <n v="0"/>
  </r>
  <r>
    <s v="4102"/>
    <s v="永日"/>
    <x v="15"/>
    <n v="34.5"/>
    <n v="34.799999999999997"/>
    <n v="34.85"/>
    <n v="34.6"/>
    <n v="35.35"/>
    <n v="19"/>
    <n v="101"/>
    <n v="100"/>
    <n v="-258"/>
    <n v="-3"/>
    <n v="0"/>
    <n v="0"/>
    <n v="0"/>
    <n v="0"/>
    <n v="0"/>
    <n v="6.5550000000000001E-3"/>
    <n v="3.5147999999999999E-2"/>
    <n v="3.4849999999999999E-2"/>
    <n v="-8.9268000000000014E-2"/>
    <n v="-1.0605E-3"/>
    <n v="0"/>
    <n v="0"/>
    <n v="0"/>
    <n v="0"/>
    <n v="0"/>
  </r>
  <r>
    <s v="4104"/>
    <s v="佳醫"/>
    <x v="15"/>
    <n v="87.5"/>
    <n v="87.5"/>
    <n v="87.5"/>
    <n v="87.3"/>
    <n v="86.7"/>
    <n v="40.29"/>
    <n v="-10"/>
    <n v="-7.15"/>
    <n v="-32"/>
    <n v="-72.3"/>
    <n v="-0.45"/>
    <n v="0"/>
    <n v="0"/>
    <n v="0"/>
    <n v="0"/>
    <n v="3.525375E-2"/>
    <n v="-8.7500000000000008E-3"/>
    <n v="-6.2562499999999997E-3"/>
    <n v="-2.7935999999999999E-2"/>
    <n v="-6.2684099999999993E-2"/>
    <n v="-3.9375E-4"/>
    <n v="0"/>
    <n v="0"/>
    <n v="0"/>
    <n v="0"/>
  </r>
  <r>
    <s v="4105"/>
    <s v="東洋"/>
    <x v="15"/>
    <n v="83.9"/>
    <n v="86.3"/>
    <n v="85.8"/>
    <n v="84.9"/>
    <n v="84.7"/>
    <n v="354.483"/>
    <n v="837"/>
    <n v="-23.1"/>
    <n v="-117"/>
    <n v="-216"/>
    <n v="1"/>
    <n v="16"/>
    <n v="0"/>
    <n v="0"/>
    <n v="0"/>
    <n v="0.29741123700000005"/>
    <n v="0.72233099999999995"/>
    <n v="-1.9819799999999999E-2"/>
    <n v="-9.9333000000000005E-2"/>
    <n v="-0.182952"/>
    <n v="8.3900000000000001E-4"/>
    <n v="1.3807999999999999E-2"/>
    <n v="0"/>
    <n v="0"/>
    <n v="0"/>
  </r>
  <r>
    <s v="4106"/>
    <s v="雃博"/>
    <x v="15"/>
    <n v="27.6"/>
    <n v="28.1"/>
    <n v="27.95"/>
    <n v="27.7"/>
    <n v="27.7"/>
    <n v="5"/>
    <n v="57"/>
    <n v="-43"/>
    <n v="-30"/>
    <n v="-29"/>
    <n v="0"/>
    <n v="0"/>
    <n v="0"/>
    <n v="0"/>
    <n v="0"/>
    <n v="1.3799999999999999E-3"/>
    <n v="1.6017E-2"/>
    <n v="-1.20185E-2"/>
    <n v="-8.3099999999999997E-3"/>
    <n v="-8.0330000000000002E-3"/>
    <n v="0"/>
    <n v="0"/>
    <n v="0"/>
    <n v="0"/>
    <n v="0"/>
  </r>
  <r>
    <s v="4107"/>
    <s v="邦特"/>
    <x v="15"/>
    <n v="103.5"/>
    <n v="103"/>
    <n v="103.5"/>
    <n v="102.5"/>
    <n v="102.5"/>
    <n v="-5"/>
    <n v="-40"/>
    <n v="-408"/>
    <n v="-81"/>
    <n v="-478.75"/>
    <n v="0"/>
    <n v="0"/>
    <n v="0"/>
    <n v="0"/>
    <n v="0"/>
    <n v="-5.1749999999999999E-3"/>
    <n v="-4.1200000000000001E-2"/>
    <n v="-0.42227999999999999"/>
    <n v="-8.3025000000000002E-2"/>
    <n v="-0.49071874999999998"/>
    <n v="0"/>
    <n v="0"/>
    <n v="0"/>
    <n v="0"/>
    <n v="0"/>
  </r>
  <r>
    <s v="4108"/>
    <s v="懷特"/>
    <x v="15"/>
    <n v="21.95"/>
    <n v="23.95"/>
    <n v="22.75"/>
    <n v="22.4"/>
    <n v="21.9"/>
    <n v="83"/>
    <n v="127"/>
    <n v="112"/>
    <n v="-183.072"/>
    <n v="-95"/>
    <n v="0"/>
    <n v="0"/>
    <n v="0"/>
    <n v="0"/>
    <n v="0"/>
    <n v="1.8218499999999999E-2"/>
    <n v="3.0416500000000003E-2"/>
    <n v="2.5479999999999999E-2"/>
    <n v="-4.1008127999999998E-2"/>
    <n v="-2.0805000000000001E-2"/>
    <n v="0"/>
    <n v="0"/>
    <n v="0"/>
    <n v="0"/>
    <n v="0"/>
  </r>
  <r>
    <s v="4109"/>
    <s v="加捷生醫"/>
    <x v="15"/>
    <n v="13.25"/>
    <n v="13.55"/>
    <n v="13.6"/>
    <n v="13.4"/>
    <n v="13.8"/>
    <n v="-1"/>
    <n v="-2"/>
    <n v="-5"/>
    <n v="-5"/>
    <n v="1"/>
    <n v="0"/>
    <n v="0"/>
    <n v="0"/>
    <n v="0"/>
    <n v="0"/>
    <n v="-1.325E-4"/>
    <n v="-2.7100000000000003E-4"/>
    <n v="-6.8000000000000005E-4"/>
    <n v="-6.7000000000000002E-4"/>
    <n v="1.3800000000000002E-4"/>
    <n v="0"/>
    <n v="0"/>
    <n v="0"/>
    <n v="0"/>
    <n v="0"/>
  </r>
  <r>
    <s v="4111"/>
    <s v="濟生"/>
    <x v="15"/>
    <n v="25.25"/>
    <n v="25.45"/>
    <n v="25.4"/>
    <n v="25.5"/>
    <n v="26.75"/>
    <n v="9"/>
    <n v="-1"/>
    <n v="-2"/>
    <n v="34"/>
    <n v="-45"/>
    <n v="0"/>
    <n v="0"/>
    <n v="0"/>
    <n v="0"/>
    <n v="0"/>
    <n v="2.2725000000000002E-3"/>
    <n v="-2.5450000000000001E-4"/>
    <n v="-5.0799999999999999E-4"/>
    <n v="8.6700000000000006E-3"/>
    <n v="-1.20375E-2"/>
    <n v="0"/>
    <n v="0"/>
    <n v="0"/>
    <n v="0"/>
    <n v="0"/>
  </r>
  <r>
    <s v="4113"/>
    <s v="聯上"/>
    <x v="6"/>
    <n v="26.05"/>
    <n v="27.5"/>
    <n v="27.85"/>
    <n v="28.25"/>
    <n v="28.1"/>
    <n v="379"/>
    <n v="526"/>
    <n v="-78"/>
    <n v="120"/>
    <n v="-153"/>
    <n v="0"/>
    <n v="0"/>
    <n v="0"/>
    <n v="0"/>
    <n v="0"/>
    <n v="9.8729500000000012E-2"/>
    <n v="0.14465"/>
    <n v="-2.1723000000000003E-2"/>
    <n v="3.39E-2"/>
    <n v="-4.2993000000000003E-2"/>
    <n v="0"/>
    <n v="0"/>
    <n v="0"/>
    <n v="0"/>
    <n v="0"/>
  </r>
  <r>
    <s v="4114"/>
    <s v="健喬"/>
    <x v="15"/>
    <n v="37.4"/>
    <n v="37.75"/>
    <n v="37.700000000000003"/>
    <n v="37.25"/>
    <n v="37"/>
    <n v="172"/>
    <n v="642"/>
    <n v="-49"/>
    <n v="-15"/>
    <n v="60"/>
    <n v="0"/>
    <n v="0"/>
    <n v="0"/>
    <n v="0"/>
    <n v="0"/>
    <n v="6.4327999999999996E-2"/>
    <n v="0.24235499999999999"/>
    <n v="-1.8473000000000003E-2"/>
    <n v="-5.5874999999999996E-3"/>
    <n v="2.2200000000000001E-2"/>
    <n v="0"/>
    <n v="0"/>
    <n v="0"/>
    <n v="0"/>
    <n v="0"/>
  </r>
  <r>
    <s v="4116"/>
    <s v="明基醫"/>
    <x v="15"/>
    <n v="60.4"/>
    <n v="60.1"/>
    <n v="60.7"/>
    <n v="60.5"/>
    <n v="59.6"/>
    <n v="121"/>
    <n v="-41"/>
    <n v="33"/>
    <n v="11"/>
    <n v="-2"/>
    <n v="0"/>
    <n v="0"/>
    <n v="0"/>
    <n v="0"/>
    <n v="0"/>
    <n v="7.3083999999999996E-2"/>
    <n v="-2.4641E-2"/>
    <n v="2.0031E-2"/>
    <n v="6.6550000000000003E-3"/>
    <n v="-1.1920000000000001E-3"/>
    <n v="0"/>
    <n v="0"/>
    <n v="0"/>
    <n v="0"/>
    <n v="0"/>
  </r>
  <r>
    <s v="4119"/>
    <s v="旭富"/>
    <x v="15"/>
    <n v="90.3"/>
    <n v="90.4"/>
    <n v="90.2"/>
    <n v="89"/>
    <n v="89.2"/>
    <n v="48"/>
    <n v="29"/>
    <n v="11"/>
    <n v="-196"/>
    <n v="38.706000000000003"/>
    <n v="0"/>
    <n v="0"/>
    <n v="0"/>
    <n v="0"/>
    <n v="0"/>
    <n v="4.3343999999999994E-2"/>
    <n v="2.6216000000000003E-2"/>
    <n v="9.9220000000000003E-3"/>
    <n v="-0.17444000000000001"/>
    <n v="3.4525752E-2"/>
    <n v="0"/>
    <n v="0"/>
    <n v="0"/>
    <n v="0"/>
    <n v="0"/>
  </r>
  <r>
    <s v="4120"/>
    <s v="友華"/>
    <x v="15"/>
    <n v="40.200000000000003"/>
    <n v="40.65"/>
    <n v="40.549999999999997"/>
    <n v="39.950000000000003"/>
    <n v="39.4"/>
    <n v="12"/>
    <n v="-2"/>
    <n v="0"/>
    <n v="-7"/>
    <n v="1"/>
    <n v="0"/>
    <n v="0"/>
    <n v="0"/>
    <n v="0"/>
    <n v="0"/>
    <n v="4.8240000000000002E-3"/>
    <n v="-8.1299999999999992E-4"/>
    <n v="0"/>
    <n v="-2.7965000000000004E-3"/>
    <n v="3.9399999999999998E-4"/>
    <n v="0"/>
    <n v="0"/>
    <n v="0"/>
    <n v="0"/>
    <n v="0"/>
  </r>
  <r>
    <s v="4121"/>
    <s v="優盛"/>
    <x v="15"/>
    <n v="23.8"/>
    <n v="24.8"/>
    <n v="24.3"/>
    <n v="24.3"/>
    <n v="23.65"/>
    <n v="100"/>
    <n v="-55"/>
    <n v="-38"/>
    <n v="-5"/>
    <n v="-55"/>
    <n v="0"/>
    <n v="0"/>
    <n v="0"/>
    <n v="0"/>
    <n v="0"/>
    <n v="2.3800000000000002E-2"/>
    <n v="-1.3639999999999999E-2"/>
    <n v="-9.2339999999999992E-3"/>
    <n v="-1.2149999999999999E-3"/>
    <n v="-1.30075E-2"/>
    <n v="0"/>
    <n v="0"/>
    <n v="0"/>
    <n v="0"/>
    <n v="0"/>
  </r>
  <r>
    <s v="4123"/>
    <s v="晟德"/>
    <x v="15"/>
    <n v="45.25"/>
    <n v="45.75"/>
    <n v="46"/>
    <n v="45.5"/>
    <n v="45.25"/>
    <n v="165.07599999999999"/>
    <n v="485.05900000000003"/>
    <n v="135"/>
    <n v="-350.97500000000002"/>
    <n v="-226.99100000000001"/>
    <n v="0"/>
    <n v="0"/>
    <n v="0"/>
    <n v="0"/>
    <n v="0"/>
    <n v="7.4696889999999988E-2"/>
    <n v="0.2219144925"/>
    <n v="6.2100000000000002E-2"/>
    <n v="-0.15969362500000001"/>
    <n v="-0.1027134275"/>
    <n v="0"/>
    <n v="0"/>
    <n v="0"/>
    <n v="0"/>
    <n v="0"/>
  </r>
  <r>
    <s v="4126"/>
    <s v="太醫"/>
    <x v="15"/>
    <n v="83.3"/>
    <n v="82.8"/>
    <n v="83.3"/>
    <n v="83.5"/>
    <n v="83.4"/>
    <n v="-10"/>
    <n v="-9"/>
    <n v="-9"/>
    <n v="-13"/>
    <n v="-10"/>
    <n v="0"/>
    <n v="0"/>
    <n v="0"/>
    <n v="0"/>
    <n v="0"/>
    <n v="-8.3300000000000006E-3"/>
    <n v="-7.4519999999999994E-3"/>
    <n v="-7.4969999999999993E-3"/>
    <n v="-1.0855E-2"/>
    <n v="-8.3400000000000002E-3"/>
    <n v="0"/>
    <n v="0"/>
    <n v="0"/>
    <n v="0"/>
    <n v="0"/>
  </r>
  <r>
    <s v="4127"/>
    <s v="天良"/>
    <x v="15"/>
    <n v="13.9"/>
    <n v="13.95"/>
    <n v="13.95"/>
    <n v="13.95"/>
    <n v="13.95"/>
    <n v="-18"/>
    <n v="0"/>
    <n v="-1"/>
    <n v="0"/>
    <n v="-2"/>
    <n v="0"/>
    <n v="0"/>
    <n v="0"/>
    <n v="0"/>
    <n v="0"/>
    <n v="-2.5020000000000003E-3"/>
    <n v="0"/>
    <n v="-1.395E-4"/>
    <n v="0"/>
    <n v="-2.7900000000000001E-4"/>
    <n v="0"/>
    <n v="0"/>
    <n v="0"/>
    <n v="0"/>
    <n v="0"/>
  </r>
  <r>
    <s v="4128"/>
    <s v="中天"/>
    <x v="15"/>
    <n v="50.6"/>
    <n v="55.6"/>
    <n v="57.2"/>
    <n v="56.1"/>
    <n v="56.6"/>
    <n v="266"/>
    <n v="-97"/>
    <n v="33"/>
    <n v="-2128.248"/>
    <n v="-515.06200000000001"/>
    <n v="0"/>
    <n v="0"/>
    <n v="0"/>
    <n v="0"/>
    <n v="0"/>
    <n v="0.13459599999999999"/>
    <n v="-5.3932000000000001E-2"/>
    <n v="1.8876E-2"/>
    <n v="-1.193947128"/>
    <n v="-0.29152509199999999"/>
    <n v="0"/>
    <n v="0"/>
    <n v="0"/>
    <n v="0"/>
    <n v="0"/>
  </r>
  <r>
    <s v="4129"/>
    <s v="聯合"/>
    <x v="15"/>
    <n v="69.099999999999994"/>
    <n v="68.5"/>
    <n v="71.8"/>
    <n v="78.900000000000006"/>
    <n v="79.2"/>
    <n v="-20"/>
    <n v="-121"/>
    <n v="357"/>
    <n v="-269.62"/>
    <n v="1432"/>
    <n v="0"/>
    <n v="0"/>
    <n v="0"/>
    <n v="0"/>
    <n v="50"/>
    <n v="-1.3820000000000001E-2"/>
    <n v="-8.2885E-2"/>
    <n v="0.256326"/>
    <n v="-0.21273018000000005"/>
    <n v="1.134144"/>
    <n v="0"/>
    <n v="0"/>
    <n v="0"/>
    <n v="0"/>
    <n v="3.9600000000000003E-2"/>
  </r>
  <r>
    <s v="4130"/>
    <s v="健亞"/>
    <x v="15"/>
    <n v="27.4"/>
    <n v="27.2"/>
    <n v="27.05"/>
    <n v="27.25"/>
    <n v="26.65"/>
    <n v="91"/>
    <n v="87"/>
    <n v="32"/>
    <n v="-49"/>
    <n v="-124"/>
    <n v="0"/>
    <n v="0"/>
    <n v="0"/>
    <n v="0"/>
    <n v="0"/>
    <n v="2.4934000000000001E-2"/>
    <n v="2.3664000000000001E-2"/>
    <n v="8.6560000000000005E-3"/>
    <n v="-1.33525E-2"/>
    <n v="-3.3045999999999999E-2"/>
    <n v="0"/>
    <n v="0"/>
    <n v="0"/>
    <n v="0"/>
    <n v="0"/>
  </r>
  <r>
    <s v="4131"/>
    <s v="浩泰"/>
    <x v="15"/>
    <n v="22.5"/>
    <n v="22.8"/>
    <n v="22.75"/>
    <n v="22.95"/>
    <n v="22"/>
    <n v="-1"/>
    <n v="0"/>
    <n v="0"/>
    <n v="0"/>
    <n v="-1"/>
    <n v="0"/>
    <n v="0"/>
    <n v="0"/>
    <n v="0"/>
    <n v="0"/>
    <n v="-2.2499999999999999E-4"/>
    <n v="0"/>
    <n v="0"/>
    <n v="0"/>
    <n v="-2.2000000000000001E-4"/>
    <n v="0"/>
    <n v="0"/>
    <n v="0"/>
    <n v="0"/>
    <n v="0"/>
  </r>
  <r>
    <s v="4133"/>
    <s v="亞諾法"/>
    <x v="15"/>
    <n v="32.549999999999997"/>
    <n v="32.75"/>
    <n v="32.75"/>
    <n v="32.200000000000003"/>
    <n v="32.200000000000003"/>
    <n v="13"/>
    <n v="37"/>
    <n v="-1"/>
    <n v="8"/>
    <n v="7"/>
    <n v="0"/>
    <n v="0"/>
    <n v="0"/>
    <n v="0"/>
    <n v="0"/>
    <n v="4.2315E-3"/>
    <n v="1.21175E-2"/>
    <n v="-3.2749999999999999E-4"/>
    <n v="2.5760000000000002E-3"/>
    <n v="2.2540000000000004E-3"/>
    <n v="0"/>
    <n v="0"/>
    <n v="0"/>
    <n v="0"/>
    <n v="0"/>
  </r>
  <r>
    <s v="4137"/>
    <s v="麗豐-KY"/>
    <x v="15"/>
    <n v="200.5"/>
    <n v="198.5"/>
    <n v="199"/>
    <n v="199"/>
    <n v="192.5"/>
    <n v="10"/>
    <n v="2"/>
    <n v="7"/>
    <n v="6.9379999999999997"/>
    <n v="-46.338000000000001"/>
    <n v="0"/>
    <n v="0"/>
    <n v="0"/>
    <n v="0"/>
    <n v="0"/>
    <n v="2.0049999999999998E-2"/>
    <n v="3.9699999999999996E-3"/>
    <n v="1.393E-2"/>
    <n v="1.380662E-2"/>
    <n v="-8.9200650000000006E-2"/>
    <n v="0"/>
    <n v="0"/>
    <n v="0"/>
    <n v="0"/>
    <n v="0"/>
  </r>
  <r>
    <s v="4138"/>
    <s v="曜亞"/>
    <x v="15"/>
    <n v="99"/>
    <n v="98.3"/>
    <n v="100"/>
    <n v="99"/>
    <n v="99.6"/>
    <n v="35"/>
    <n v="3"/>
    <n v="61"/>
    <n v="-20"/>
    <n v="-13"/>
    <n v="0"/>
    <n v="0"/>
    <n v="0"/>
    <n v="0"/>
    <n v="0"/>
    <n v="3.465E-2"/>
    <n v="2.9489999999999998E-3"/>
    <n v="6.0999999999999999E-2"/>
    <n v="-1.9800000000000002E-2"/>
    <n v="-1.2947999999999999E-2"/>
    <n v="0"/>
    <n v="0"/>
    <n v="0"/>
    <n v="0"/>
    <n v="0"/>
  </r>
  <r>
    <s v="4139"/>
    <s v="馬光-KY"/>
    <x v="15"/>
    <n v="39.5"/>
    <n v="39.4"/>
    <n v="39.1"/>
    <n v="39.049999999999997"/>
    <n v="38.75"/>
    <n v="0"/>
    <n v="0"/>
    <n v="0"/>
    <n v="0"/>
    <n v="-3"/>
    <n v="0"/>
    <n v="0"/>
    <n v="0"/>
    <n v="0"/>
    <n v="0"/>
    <n v="0"/>
    <n v="0"/>
    <n v="0"/>
    <n v="0"/>
    <n v="-1.1624999999999999E-3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450000000000003"/>
    <n v="32.4"/>
    <n v="32.450000000000003"/>
    <n v="32.4"/>
    <n v="32.299999999999997"/>
    <n v="286"/>
    <n v="-43"/>
    <n v="155"/>
    <n v="14"/>
    <n v="-202"/>
    <n v="-5"/>
    <n v="0"/>
    <n v="-3"/>
    <n v="0"/>
    <n v="0"/>
    <n v="9.2807000000000001E-2"/>
    <n v="-1.3932E-2"/>
    <n v="5.0297500000000002E-2"/>
    <n v="4.5359999999999992E-3"/>
    <n v="-6.5245999999999998E-2"/>
    <n v="-1.6225E-3"/>
    <n v="0"/>
    <n v="-9.7350000000000008E-4"/>
    <n v="0"/>
    <n v="0"/>
  </r>
  <r>
    <s v="4147"/>
    <s v="中裕"/>
    <x v="15"/>
    <n v="87.6"/>
    <n v="87.2"/>
    <n v="85.8"/>
    <n v="84"/>
    <n v="81.7"/>
    <n v="160"/>
    <n v="-97"/>
    <n v="-558"/>
    <n v="-511"/>
    <n v="-514"/>
    <n v="0"/>
    <n v="0"/>
    <n v="-21"/>
    <n v="-124"/>
    <n v="0"/>
    <n v="0.14016000000000001"/>
    <n v="-8.4583999999999993E-2"/>
    <n v="-0.47876400000000002"/>
    <n v="-0.42924000000000001"/>
    <n v="-0.41993800000000003"/>
    <n v="0"/>
    <n v="0"/>
    <n v="-1.8017999999999999E-2"/>
    <n v="-0.10416"/>
    <n v="0"/>
  </r>
  <r>
    <s v="4148"/>
    <s v="全宇生技-KY"/>
    <x v="15"/>
    <n v="39.9"/>
    <n v="39.549999999999997"/>
    <n v="39.75"/>
    <n v="39.5"/>
    <n v="39.85"/>
    <n v="12"/>
    <n v="15"/>
    <n v="0"/>
    <n v="2"/>
    <n v="10"/>
    <n v="0"/>
    <n v="0"/>
    <n v="0"/>
    <n v="0"/>
    <n v="0"/>
    <n v="4.7879999999999997E-3"/>
    <n v="5.9325000000000003E-3"/>
    <n v="0"/>
    <n v="7.9000000000000001E-4"/>
    <n v="3.9849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700000000000003"/>
    <n v="34.9"/>
    <n v="35"/>
    <n v="33.9"/>
    <n v="33.75"/>
    <n v="-1"/>
    <n v="0"/>
    <n v="9"/>
    <n v="6"/>
    <n v="-9"/>
    <n v="0"/>
    <n v="0"/>
    <n v="0"/>
    <n v="0"/>
    <n v="0"/>
    <n v="-3.4700000000000003E-4"/>
    <n v="0"/>
    <n v="3.15E-3"/>
    <n v="2.0339999999999998E-3"/>
    <n v="-3.0374999999999998E-3"/>
    <n v="0"/>
    <n v="0"/>
    <n v="0"/>
    <n v="0"/>
    <n v="0"/>
  </r>
  <r>
    <s v="4154"/>
    <s v="樂威科-KY"/>
    <x v="15"/>
    <n v="14.35"/>
    <n v="14.35"/>
    <n v="13.8"/>
    <n v="14"/>
    <n v="13.65"/>
    <n v="2"/>
    <n v="-13"/>
    <n v="4"/>
    <n v="-8"/>
    <n v="-1"/>
    <n v="0"/>
    <n v="0"/>
    <n v="0"/>
    <n v="0"/>
    <n v="0"/>
    <n v="2.8699999999999998E-4"/>
    <n v="-1.8654999999999998E-3"/>
    <n v="5.5200000000000008E-4"/>
    <n v="-1.1199999999999999E-3"/>
    <n v="-1.3650000000000001E-4"/>
    <n v="0"/>
    <n v="0"/>
    <n v="0"/>
    <n v="0"/>
    <n v="0"/>
  </r>
  <r>
    <s v="4155"/>
    <s v="訊映"/>
    <x v="15"/>
    <n v="24.7"/>
    <n v="24.95"/>
    <n v="24.7"/>
    <n v="24.55"/>
    <n v="24.45"/>
    <n v="-44"/>
    <n v="-93"/>
    <n v="-83"/>
    <n v="-74.290000000000006"/>
    <n v="-8"/>
    <n v="0"/>
    <n v="0"/>
    <n v="0"/>
    <n v="0"/>
    <n v="0"/>
    <n v="-1.0867999999999999E-2"/>
    <n v="-2.3203499999999998E-2"/>
    <n v="-2.0500999999999998E-2"/>
    <n v="-1.8238195000000002E-2"/>
    <n v="-1.9559999999999998E-3"/>
    <n v="0"/>
    <n v="0"/>
    <n v="0"/>
    <n v="0"/>
    <n v="0"/>
  </r>
  <r>
    <s v="4157"/>
    <s v="太景*-KY"/>
    <x v="15"/>
    <n v="15.75"/>
    <n v="15.65"/>
    <n v="15.55"/>
    <n v="15.4"/>
    <n v="15.15"/>
    <n v="-190"/>
    <n v="624"/>
    <n v="429"/>
    <n v="133"/>
    <n v="-314"/>
    <n v="0"/>
    <n v="0"/>
    <n v="0"/>
    <n v="0"/>
    <n v="0"/>
    <n v="-2.9925E-2"/>
    <n v="9.7656000000000007E-2"/>
    <n v="6.6709500000000005E-2"/>
    <n v="2.0482000000000004E-2"/>
    <n v="-4.7571000000000002E-2"/>
    <n v="0"/>
    <n v="0"/>
    <n v="0"/>
    <n v="0"/>
    <n v="0"/>
  </r>
  <r>
    <s v="4160"/>
    <s v="訊聯基因"/>
    <x v="15"/>
    <n v="41.8"/>
    <n v="41.35"/>
    <n v="41.15"/>
    <n v="41.65"/>
    <n v="40.5"/>
    <n v="0"/>
    <n v="-12"/>
    <n v="-6"/>
    <n v="0"/>
    <n v="-10"/>
    <n v="0"/>
    <n v="0"/>
    <n v="0"/>
    <n v="0"/>
    <n v="0"/>
    <n v="0"/>
    <n v="-4.9620000000000003E-3"/>
    <n v="-2.4689999999999998E-3"/>
    <n v="0"/>
    <n v="-4.0499999999999998E-3"/>
    <n v="0"/>
    <n v="0"/>
    <n v="0"/>
    <n v="0"/>
    <n v="0"/>
  </r>
  <r>
    <s v="4161"/>
    <s v="聿新科"/>
    <x v="15"/>
    <n v="30.3"/>
    <n v="30.5"/>
    <n v="30.35"/>
    <n v="29.7"/>
    <n v="29.65"/>
    <n v="2"/>
    <n v="3"/>
    <n v="-7"/>
    <n v="-9"/>
    <n v="-11"/>
    <n v="0"/>
    <n v="0"/>
    <n v="0"/>
    <n v="0"/>
    <n v="0"/>
    <n v="6.0599999999999998E-4"/>
    <n v="9.1500000000000001E-4"/>
    <n v="-2.1245000000000001E-3"/>
    <n v="-2.673E-3"/>
    <n v="-3.2614999999999996E-3"/>
    <n v="0"/>
    <n v="0"/>
    <n v="0"/>
    <n v="0"/>
    <n v="0"/>
  </r>
  <r>
    <s v="4162"/>
    <s v="智擎"/>
    <x v="15"/>
    <n v="115.5"/>
    <n v="114"/>
    <n v="112.5"/>
    <n v="111"/>
    <n v="106.5"/>
    <n v="349"/>
    <n v="-418"/>
    <n v="782.55"/>
    <n v="-663"/>
    <n v="-834"/>
    <n v="0"/>
    <n v="0"/>
    <n v="0"/>
    <n v="0"/>
    <n v="0"/>
    <n v="0.40309499999999998"/>
    <n v="-0.47652"/>
    <n v="0.88036875000000003"/>
    <n v="-0.73592999999999997"/>
    <n v="-0.88821000000000006"/>
    <n v="0"/>
    <n v="0"/>
    <n v="0"/>
    <n v="0"/>
    <n v="0"/>
  </r>
  <r>
    <s v="4163"/>
    <s v="鐿鈦"/>
    <x v="15"/>
    <n v="119"/>
    <n v="120"/>
    <n v="120"/>
    <n v="120"/>
    <n v="120"/>
    <n v="38"/>
    <n v="0"/>
    <n v="19"/>
    <n v="-6"/>
    <n v="5"/>
    <n v="0"/>
    <n v="0"/>
    <n v="0"/>
    <n v="0"/>
    <n v="0"/>
    <n v="4.5220000000000003E-2"/>
    <n v="0"/>
    <n v="2.2800000000000001E-2"/>
    <n v="-7.1999999999999998E-3"/>
    <n v="6.0000000000000001E-3"/>
    <n v="0"/>
    <n v="0"/>
    <n v="0"/>
    <n v="0"/>
    <n v="0"/>
  </r>
  <r>
    <s v="4164"/>
    <s v="承業醫"/>
    <x v="15"/>
    <n v="63"/>
    <n v="64.2"/>
    <n v="64.2"/>
    <n v="65"/>
    <n v="63.5"/>
    <n v="189"/>
    <n v="-630"/>
    <n v="-278"/>
    <n v="-400"/>
    <n v="-695"/>
    <n v="0"/>
    <n v="-130"/>
    <n v="0"/>
    <n v="0"/>
    <n v="0"/>
    <n v="0.11907"/>
    <n v="-0.40445999999999999"/>
    <n v="-0.17847600000000002"/>
    <n v="-0.26"/>
    <n v="-0.44132500000000002"/>
    <n v="0"/>
    <n v="-8.3460000000000006E-2"/>
    <n v="0"/>
    <n v="0"/>
    <n v="0"/>
  </r>
  <r>
    <s v="4167"/>
    <s v="松瑞藥"/>
    <x v="15"/>
    <n v="21.35"/>
    <n v="21.55"/>
    <n v="19.75"/>
    <n v="19.600000000000001"/>
    <n v="19"/>
    <n v="-230"/>
    <n v="-2672"/>
    <n v="-2095"/>
    <n v="925"/>
    <n v="18"/>
    <n v="0"/>
    <n v="0"/>
    <n v="0"/>
    <n v="0"/>
    <n v="0"/>
    <n v="-4.9105000000000003E-2"/>
    <n v="-0.57581599999999999"/>
    <n v="-0.41376249999999998"/>
    <n v="0.18129999999999999"/>
    <n v="3.4199999999999999E-3"/>
    <n v="0"/>
    <n v="0"/>
    <n v="0"/>
    <n v="0"/>
    <n v="0"/>
  </r>
  <r>
    <s v="4168"/>
    <s v="醣聯"/>
    <x v="15"/>
    <n v="29"/>
    <n v="28.7"/>
    <n v="29.15"/>
    <n v="29.35"/>
    <n v="28.55"/>
    <n v="74"/>
    <n v="-13"/>
    <n v="156"/>
    <n v="4"/>
    <n v="-26"/>
    <n v="0"/>
    <n v="0"/>
    <n v="0"/>
    <n v="0"/>
    <n v="0"/>
    <n v="2.146E-2"/>
    <n v="-3.7309999999999995E-3"/>
    <n v="4.5473999999999994E-2"/>
    <n v="1.1740000000000001E-3"/>
    <n v="-7.4230000000000008E-3"/>
    <n v="0"/>
    <n v="0"/>
    <n v="0"/>
    <n v="0"/>
    <n v="0"/>
  </r>
  <r>
    <s v="4171"/>
    <s v="瑞基"/>
    <x v="15"/>
    <n v="33.549999999999997"/>
    <n v="34.15"/>
    <n v="33.700000000000003"/>
    <n v="33.25"/>
    <n v="32.5"/>
    <n v="1"/>
    <n v="9"/>
    <n v="7"/>
    <n v="-28"/>
    <n v="-7"/>
    <n v="0"/>
    <n v="0"/>
    <n v="0"/>
    <n v="0"/>
    <n v="0"/>
    <n v="3.3549999999999997E-4"/>
    <n v="3.0734999999999998E-3"/>
    <n v="2.3590000000000004E-3"/>
    <n v="-9.3100000000000006E-3"/>
    <n v="-2.2750000000000001E-3"/>
    <n v="0"/>
    <n v="0"/>
    <n v="0"/>
    <n v="0"/>
    <n v="0"/>
  </r>
  <r>
    <s v="4173"/>
    <s v="久裕"/>
    <x v="15"/>
    <n v="22.4"/>
    <n v="22.4"/>
    <n v="22.3"/>
    <n v="22.15"/>
    <n v="21.7"/>
    <n v="22"/>
    <n v="-43"/>
    <n v="-19"/>
    <n v="-55"/>
    <n v="-80"/>
    <n v="0"/>
    <n v="0"/>
    <n v="0"/>
    <n v="0"/>
    <n v="0"/>
    <n v="4.9279999999999992E-3"/>
    <n v="-9.6319999999999999E-3"/>
    <n v="-4.2370000000000003E-3"/>
    <n v="-1.2182500000000001E-2"/>
    <n v="-1.736E-2"/>
    <n v="0"/>
    <n v="0"/>
    <n v="0"/>
    <n v="0"/>
    <n v="0"/>
  </r>
  <r>
    <s v="4174"/>
    <s v="浩鼎"/>
    <x v="15"/>
    <n v="82.9"/>
    <n v="83.1"/>
    <n v="82.7"/>
    <n v="81.7"/>
    <n v="81"/>
    <n v="86"/>
    <n v="65.450999999999993"/>
    <n v="-6"/>
    <n v="-65"/>
    <n v="-64"/>
    <n v="0"/>
    <n v="0"/>
    <n v="0"/>
    <n v="0"/>
    <n v="0"/>
    <n v="7.129400000000001E-2"/>
    <n v="5.4389780999999991E-2"/>
    <n v="-4.9620000000000003E-3"/>
    <n v="-5.3104999999999999E-2"/>
    <n v="-5.1839999999999997E-2"/>
    <n v="0"/>
    <n v="0"/>
    <n v="0"/>
    <n v="0"/>
    <n v="0"/>
  </r>
  <r>
    <s v="4175"/>
    <s v="杏一"/>
    <x v="15"/>
    <n v="85.1"/>
    <n v="85.2"/>
    <n v="86.2"/>
    <n v="85.5"/>
    <n v="84.4"/>
    <n v="30"/>
    <n v="4"/>
    <n v="44.866"/>
    <n v="-8"/>
    <n v="-31.940999999999999"/>
    <n v="0"/>
    <n v="0"/>
    <n v="0"/>
    <n v="0"/>
    <n v="0"/>
    <n v="2.5530000000000001E-2"/>
    <n v="3.408E-3"/>
    <n v="3.8674491999999998E-2"/>
    <n v="-6.8399999999999997E-3"/>
    <n v="-2.6958204E-2"/>
    <n v="0"/>
    <n v="0"/>
    <n v="0"/>
    <n v="0"/>
    <n v="0"/>
  </r>
  <r>
    <s v="4183"/>
    <s v="福永生技"/>
    <x v="15"/>
    <n v="19.95"/>
    <n v="20.25"/>
    <n v="20.25"/>
    <n v="20.3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6.7"/>
    <n v="29.35"/>
    <n v="28.85"/>
    <n v="27.3"/>
    <n v="25.1"/>
    <n v="-12"/>
    <n v="291"/>
    <n v="-117"/>
    <n v="-64"/>
    <n v="66"/>
    <n v="0"/>
    <n v="0"/>
    <n v="0"/>
    <n v="0"/>
    <n v="0"/>
    <n v="-3.2039999999999998E-3"/>
    <n v="8.5408499999999998E-2"/>
    <n v="-3.37545E-2"/>
    <n v="-1.7472000000000001E-2"/>
    <n v="1.6566000000000001E-2"/>
    <n v="0"/>
    <n v="0"/>
    <n v="0"/>
    <n v="0"/>
    <n v="0"/>
  </r>
  <r>
    <s v="4190"/>
    <s v="佐登-KY"/>
    <x v="15"/>
    <n v="63.6"/>
    <n v="64"/>
    <n v="64.099999999999994"/>
    <n v="64.400000000000006"/>
    <n v="62.3"/>
    <n v="5"/>
    <n v="10"/>
    <n v="11"/>
    <n v="24"/>
    <n v="-37"/>
    <n v="0"/>
    <n v="0"/>
    <n v="0"/>
    <n v="0"/>
    <n v="0"/>
    <n v="3.1800000000000001E-3"/>
    <n v="6.4000000000000003E-3"/>
    <n v="7.0509999999999991E-3"/>
    <n v="1.5456000000000001E-2"/>
    <n v="-2.3050999999999999E-2"/>
    <n v="0"/>
    <n v="0"/>
    <n v="0"/>
    <n v="0"/>
    <n v="0"/>
  </r>
  <r>
    <s v="4192"/>
    <s v="杏國"/>
    <x v="15"/>
    <n v="36.299999999999997"/>
    <n v="36.450000000000003"/>
    <n v="36.4"/>
    <n v="36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6"/>
    <n v="24.5"/>
    <n v="25"/>
    <n v="24.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3"/>
    <n v="99.7"/>
    <n v="99.8"/>
    <n v="99.4"/>
    <n v="99.4"/>
    <n v="0"/>
    <n v="0"/>
    <n v="0"/>
    <n v="2E-3"/>
    <n v="0"/>
    <n v="0"/>
    <n v="0"/>
    <n v="0"/>
    <n v="0"/>
    <n v="0"/>
    <n v="0"/>
    <n v="0"/>
    <n v="0"/>
    <n v="1.9879999999999999E-6"/>
    <n v="0"/>
    <n v="0"/>
    <n v="0"/>
    <n v="0"/>
    <n v="0"/>
    <n v="0"/>
  </r>
  <r>
    <s v="4207"/>
    <s v="環泰"/>
    <x v="1"/>
    <n v="16.600000000000001"/>
    <n v="16.649999999999999"/>
    <n v="17.100000000000001"/>
    <n v="17"/>
    <n v="17.05"/>
    <n v="-5"/>
    <n v="95"/>
    <n v="109"/>
    <n v="9"/>
    <n v="41"/>
    <n v="0"/>
    <n v="0"/>
    <n v="0"/>
    <n v="0"/>
    <n v="0"/>
    <n v="-8.3000000000000001E-4"/>
    <n v="1.5817499999999998E-2"/>
    <n v="1.8638999999999999E-2"/>
    <n v="1.5299999999999999E-3"/>
    <n v="6.9905000000000011E-3"/>
    <n v="0"/>
    <n v="0"/>
    <n v="0"/>
    <n v="0"/>
    <n v="0"/>
  </r>
  <r>
    <s v="4303"/>
    <s v="信立"/>
    <x v="5"/>
    <n v="19.399999999999999"/>
    <n v="19.25"/>
    <n v="19.25"/>
    <n v="19.5"/>
    <n v="19.25"/>
    <n v="11"/>
    <n v="1"/>
    <n v="0"/>
    <n v="-3"/>
    <n v="-2"/>
    <n v="0"/>
    <n v="0"/>
    <n v="0"/>
    <n v="0"/>
    <n v="0"/>
    <n v="2.1339999999999996E-3"/>
    <n v="1.9249999999999999E-4"/>
    <n v="0"/>
    <n v="-5.8500000000000002E-4"/>
    <n v="-3.8499999999999998E-4"/>
    <n v="0"/>
    <n v="0"/>
    <n v="0"/>
    <n v="0"/>
    <n v="0"/>
  </r>
  <r>
    <s v="4304"/>
    <s v="勝昱"/>
    <x v="5"/>
    <n v="8.11"/>
    <n v="8.5"/>
    <n v="8.4499999999999993"/>
    <n v="8.4499999999999993"/>
    <n v="8.59"/>
    <n v="0"/>
    <n v="1"/>
    <n v="-1"/>
    <n v="0"/>
    <n v="0"/>
    <n v="0"/>
    <n v="0"/>
    <n v="0"/>
    <n v="0"/>
    <n v="0"/>
    <n v="0"/>
    <n v="8.5000000000000006E-5"/>
    <n v="-8.4499999999999994E-5"/>
    <n v="0"/>
    <n v="0"/>
    <n v="0"/>
    <n v="0"/>
    <n v="0"/>
    <n v="0"/>
    <n v="0"/>
  </r>
  <r>
    <s v="4305"/>
    <s v="世坤"/>
    <x v="5"/>
    <n v="35.1"/>
    <n v="35.1"/>
    <n v="35.799999999999997"/>
    <n v="38.299999999999997"/>
    <n v="36.4"/>
    <n v="6"/>
    <n v="-1"/>
    <n v="2"/>
    <n v="-5"/>
    <n v="-6"/>
    <n v="0"/>
    <n v="0"/>
    <n v="0"/>
    <n v="0"/>
    <n v="0"/>
    <n v="2.1060000000000002E-3"/>
    <n v="-3.5100000000000002E-4"/>
    <n v="7.1599999999999995E-4"/>
    <n v="-1.915E-3"/>
    <n v="-2.1839999999999997E-3"/>
    <n v="0"/>
    <n v="0"/>
    <n v="0"/>
    <n v="0"/>
    <n v="0"/>
  </r>
  <r>
    <s v="4306"/>
    <s v="炎洲"/>
    <x v="5"/>
    <n v="16.3"/>
    <n v="16.149999999999999"/>
    <n v="16.3"/>
    <n v="16.45"/>
    <n v="16.45"/>
    <n v="281"/>
    <n v="-162"/>
    <n v="-13"/>
    <n v="307.04500000000002"/>
    <n v="73"/>
    <n v="0"/>
    <n v="0"/>
    <n v="0"/>
    <n v="0"/>
    <n v="0"/>
    <n v="4.5803000000000003E-2"/>
    <n v="-2.6162999999999999E-2"/>
    <n v="-2.1190000000000002E-3"/>
    <n v="5.0508902500000001E-2"/>
    <n v="1.2008499999999998E-2"/>
    <n v="0"/>
    <n v="0"/>
    <n v="0"/>
    <n v="0"/>
    <n v="0"/>
  </r>
  <r>
    <s v="4401"/>
    <s v="東隆興"/>
    <x v="9"/>
    <n v="25"/>
    <n v="24.2"/>
    <n v="25.05"/>
    <n v="25.1"/>
    <n v="24.25"/>
    <n v="-159"/>
    <n v="-4"/>
    <n v="49"/>
    <n v="-26"/>
    <n v="-42"/>
    <n v="0"/>
    <n v="0"/>
    <n v="0"/>
    <n v="0"/>
    <n v="0"/>
    <n v="-3.9750000000000001E-2"/>
    <n v="-9.68E-4"/>
    <n v="1.2274500000000001E-2"/>
    <n v="-6.5260000000000006E-3"/>
    <n v="-1.0185E-2"/>
    <n v="0"/>
    <n v="0"/>
    <n v="0"/>
    <n v="0"/>
    <n v="0"/>
  </r>
  <r>
    <s v="4402"/>
    <s v="福大"/>
    <x v="9"/>
    <n v="9.33"/>
    <n v="9.39"/>
    <n v="9.3000000000000007"/>
    <n v="9.3800000000000008"/>
    <n v="9.9"/>
    <n v="0"/>
    <n v="-7"/>
    <n v="1"/>
    <n v="-1"/>
    <n v="13"/>
    <n v="0"/>
    <n v="0"/>
    <n v="0"/>
    <n v="0"/>
    <n v="0"/>
    <n v="0"/>
    <n v="-6.5730000000000009E-4"/>
    <n v="9.3000000000000011E-5"/>
    <n v="-9.3800000000000003E-5"/>
    <n v="1.2870000000000002E-3"/>
    <n v="0"/>
    <n v="0"/>
    <n v="0"/>
    <n v="0"/>
    <n v="0"/>
  </r>
  <r>
    <s v="4406"/>
    <s v="新昕纖"/>
    <x v="9"/>
    <n v="9.8800000000000008"/>
    <n v="9.8000000000000007"/>
    <n v="9.93"/>
    <n v="9.86"/>
    <n v="9.86"/>
    <n v="0"/>
    <n v="0"/>
    <n v="-2"/>
    <n v="-1"/>
    <n v="0"/>
    <n v="0"/>
    <n v="0"/>
    <n v="0"/>
    <n v="0"/>
    <n v="0"/>
    <n v="0"/>
    <n v="0"/>
    <n v="-1.986E-4"/>
    <n v="-9.8599999999999998E-5"/>
    <n v="0"/>
    <n v="0"/>
    <n v="0"/>
    <n v="0"/>
    <n v="0"/>
    <n v="0"/>
  </r>
  <r>
    <s v="4413"/>
    <s v="飛寶企業"/>
    <x v="9"/>
    <n v="14.95"/>
    <n v="16.399999999999999"/>
    <n v="15.85"/>
    <n v="15.6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51"/>
    <n v="3.59"/>
    <n v="3.62"/>
    <n v="3.56"/>
    <n v="3.63"/>
    <n v="66"/>
    <n v="154"/>
    <n v="25"/>
    <n v="19"/>
    <n v="-12"/>
    <n v="0"/>
    <n v="0"/>
    <n v="0"/>
    <n v="0"/>
    <n v="0"/>
    <n v="2.3165999999999998E-3"/>
    <n v="5.5285999999999998E-3"/>
    <n v="9.0499999999999999E-4"/>
    <n v="6.7639999999999996E-4"/>
    <n v="-4.3560000000000002E-4"/>
    <n v="0"/>
    <n v="0"/>
    <n v="0"/>
    <n v="0"/>
    <n v="0"/>
  </r>
  <r>
    <s v="4416"/>
    <s v="三圓"/>
    <x v="6"/>
    <n v="78.599999999999994"/>
    <n v="77.400000000000006"/>
    <n v="78"/>
    <n v="77"/>
    <n v="7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35"/>
    <n v="39.25"/>
    <n v="39.35"/>
    <n v="39.299999999999997"/>
    <n v="39.450000000000003"/>
    <n v="7"/>
    <n v="0"/>
    <n v="-1"/>
    <n v="5"/>
    <n v="0"/>
    <n v="0"/>
    <n v="0"/>
    <n v="0"/>
    <n v="0"/>
    <n v="0"/>
    <n v="2.7545E-3"/>
    <n v="0"/>
    <n v="-3.9350000000000002E-4"/>
    <n v="1.9650000000000002E-3"/>
    <n v="0"/>
    <n v="0"/>
    <n v="0"/>
    <n v="0"/>
    <n v="0"/>
    <n v="0"/>
  </r>
  <r>
    <s v="4419"/>
    <s v="元勝"/>
    <x v="9"/>
    <n v="20"/>
    <n v="20.3"/>
    <n v="21.1"/>
    <n v="21.1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15"/>
    <n v="31.85"/>
    <n v="32"/>
    <n v="32.450000000000003"/>
    <n v="32.4"/>
    <n v="0"/>
    <n v="0"/>
    <n v="1"/>
    <n v="1"/>
    <n v="0"/>
    <n v="0"/>
    <n v="0"/>
    <n v="0"/>
    <n v="0"/>
    <n v="0"/>
    <n v="0"/>
    <n v="0"/>
    <n v="3.2000000000000003E-4"/>
    <n v="3.2450000000000003E-4"/>
    <n v="0"/>
    <n v="0"/>
    <n v="0"/>
    <n v="0"/>
    <n v="0"/>
    <n v="0"/>
  </r>
  <r>
    <s v="4426"/>
    <s v="利勤"/>
    <x v="9"/>
    <n v="20.2"/>
    <n v="20.05"/>
    <n v="20.149999999999999"/>
    <n v="20.100000000000001"/>
    <n v="20.25"/>
    <n v="19"/>
    <n v="26"/>
    <n v="8"/>
    <n v="3"/>
    <n v="3"/>
    <n v="0"/>
    <n v="0"/>
    <n v="0"/>
    <n v="0"/>
    <n v="0"/>
    <n v="3.8380000000000003E-3"/>
    <n v="5.2130000000000006E-3"/>
    <n v="1.6119999999999999E-3"/>
    <n v="6.0300000000000002E-4"/>
    <n v="6.0749999999999997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35"/>
    <n v="21.35"/>
    <n v="21.25"/>
    <n v="21.25"/>
    <n v="0"/>
    <n v="0"/>
    <n v="0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</r>
  <r>
    <s v="4432"/>
    <s v="銘旺實"/>
    <x v="9"/>
    <n v="24.1"/>
    <n v="24.1"/>
    <n v="24"/>
    <n v="22.75"/>
    <n v="22.85"/>
    <n v="7"/>
    <n v="0"/>
    <n v="2"/>
    <n v="12"/>
    <n v="10"/>
    <n v="0"/>
    <n v="0"/>
    <n v="0"/>
    <n v="0"/>
    <n v="0"/>
    <n v="1.6870000000000001E-3"/>
    <n v="0"/>
    <n v="4.8000000000000001E-4"/>
    <n v="2.7299999999999998E-3"/>
    <n v="2.2850000000000001E-3"/>
    <n v="0"/>
    <n v="0"/>
    <n v="0"/>
    <n v="0"/>
    <n v="0"/>
  </r>
  <r>
    <s v="4433"/>
    <s v="興采"/>
    <x v="9"/>
    <n v="30.5"/>
    <n v="30.35"/>
    <n v="30.4"/>
    <n v="30.2"/>
    <n v="30.4"/>
    <n v="10"/>
    <n v="-1"/>
    <n v="-1"/>
    <n v="-2"/>
    <n v="-3"/>
    <n v="0"/>
    <n v="0"/>
    <n v="0"/>
    <n v="0"/>
    <n v="0"/>
    <n v="3.0500000000000002E-3"/>
    <n v="-3.035E-4"/>
    <n v="-3.0399999999999996E-4"/>
    <n v="-6.0399999999999994E-4"/>
    <n v="-9.1199999999999983E-4"/>
    <n v="0"/>
    <n v="0"/>
    <n v="0"/>
    <n v="0"/>
    <n v="0"/>
  </r>
  <r>
    <s v="4438"/>
    <s v="廣越"/>
    <x v="9"/>
    <n v="114"/>
    <n v="115.5"/>
    <n v="114.5"/>
    <n v="114.5"/>
    <n v="114"/>
    <n v="5"/>
    <n v="13"/>
    <n v="6"/>
    <n v="39"/>
    <n v="9"/>
    <n v="0"/>
    <n v="0"/>
    <n v="0"/>
    <n v="0"/>
    <n v="0"/>
    <n v="5.7000000000000002E-3"/>
    <n v="1.5015000000000001E-2"/>
    <n v="6.8700000000000002E-3"/>
    <n v="4.4655E-2"/>
    <n v="1.026E-2"/>
    <n v="0"/>
    <n v="0"/>
    <n v="0"/>
    <n v="0"/>
    <n v="0"/>
  </r>
  <r>
    <s v="4439"/>
    <s v="冠星-KY"/>
    <x v="9"/>
    <n v="129"/>
    <n v="130.5"/>
    <n v="129"/>
    <n v="128.5"/>
    <n v="129.5"/>
    <n v="18"/>
    <n v="15"/>
    <n v="-6"/>
    <n v="13"/>
    <n v="0"/>
    <n v="0"/>
    <n v="0"/>
    <n v="0"/>
    <n v="0"/>
    <n v="0"/>
    <n v="2.3220000000000001E-2"/>
    <n v="1.9574999999999999E-2"/>
    <n v="-7.7400000000000004E-3"/>
    <n v="1.6705000000000001E-2"/>
    <n v="0"/>
    <n v="0"/>
    <n v="0"/>
    <n v="0"/>
    <n v="0"/>
    <n v="0"/>
  </r>
  <r>
    <s v="4502"/>
    <s v="健信"/>
    <x v="7"/>
    <n v="36.799999999999997"/>
    <n v="36.75"/>
    <n v="36.799999999999997"/>
    <n v="36.85"/>
    <n v="36.799999999999997"/>
    <n v="6"/>
    <n v="0"/>
    <n v="5"/>
    <n v="0"/>
    <n v="0"/>
    <n v="0"/>
    <n v="0"/>
    <n v="0"/>
    <n v="0"/>
    <n v="0"/>
    <n v="2.2079999999999999E-3"/>
    <n v="0"/>
    <n v="1.8400000000000001E-3"/>
    <n v="0"/>
    <n v="0"/>
    <n v="0"/>
    <n v="0"/>
    <n v="0"/>
    <n v="0"/>
    <n v="0"/>
  </r>
  <r>
    <s v="4503"/>
    <s v="金雨"/>
    <x v="44"/>
    <n v="53.4"/>
    <n v="52.8"/>
    <n v="52"/>
    <n v="50.7"/>
    <n v="50.3"/>
    <n v="51"/>
    <n v="-59"/>
    <n v="-4"/>
    <n v="-36"/>
    <n v="-43"/>
    <n v="0"/>
    <n v="0"/>
    <n v="0"/>
    <n v="0"/>
    <n v="0"/>
    <n v="2.7234000000000001E-2"/>
    <n v="-3.1151999999999999E-2"/>
    <n v="-2.0799999999999998E-3"/>
    <n v="-1.8252000000000001E-2"/>
    <n v="-2.1629000000000002E-2"/>
    <n v="0"/>
    <n v="0"/>
    <n v="0"/>
    <n v="0"/>
    <n v="0"/>
  </r>
  <r>
    <s v="4506"/>
    <s v="崇友"/>
    <x v="13"/>
    <n v="79.400000000000006"/>
    <n v="79.400000000000006"/>
    <n v="79.400000000000006"/>
    <n v="79"/>
    <n v="78.8"/>
    <n v="-92"/>
    <n v="-44"/>
    <n v="-36"/>
    <n v="-94"/>
    <n v="-97"/>
    <n v="0"/>
    <n v="0"/>
    <n v="0"/>
    <n v="0"/>
    <n v="0"/>
    <n v="-7.3048000000000002E-2"/>
    <n v="-3.4936000000000002E-2"/>
    <n v="-2.8584000000000002E-2"/>
    <n v="-7.4260000000000007E-2"/>
    <n v="-7.643599999999999E-2"/>
    <n v="0"/>
    <n v="0"/>
    <n v="0"/>
    <n v="0"/>
    <n v="0"/>
  </r>
  <r>
    <s v="4510"/>
    <s v="高鋒"/>
    <x v="13"/>
    <n v="14.85"/>
    <n v="15"/>
    <n v="15.05"/>
    <n v="15.4"/>
    <n v="15.7"/>
    <n v="121"/>
    <n v="27"/>
    <n v="19"/>
    <n v="-117"/>
    <n v="-98"/>
    <n v="0"/>
    <n v="0"/>
    <n v="0"/>
    <n v="0"/>
    <n v="0"/>
    <n v="1.7968499999999998E-2"/>
    <n v="4.0499999999999998E-3"/>
    <n v="2.8595000000000001E-3"/>
    <n v="-1.8017999999999999E-2"/>
    <n v="-1.5385999999999999E-2"/>
    <n v="0"/>
    <n v="0"/>
    <n v="0"/>
    <n v="0"/>
    <n v="0"/>
  </r>
  <r>
    <s v="4513"/>
    <s v="福裕"/>
    <x v="13"/>
    <n v="19.399999999999999"/>
    <n v="19.850000000000001"/>
    <n v="19.8"/>
    <n v="19.600000000000001"/>
    <n v="18.8"/>
    <n v="1"/>
    <n v="1"/>
    <n v="8"/>
    <n v="4"/>
    <n v="-4"/>
    <n v="0"/>
    <n v="0"/>
    <n v="0"/>
    <n v="0"/>
    <n v="0"/>
    <n v="1.94E-4"/>
    <n v="1.9850000000000003E-4"/>
    <n v="1.5840000000000001E-3"/>
    <n v="7.8400000000000008E-4"/>
    <n v="-7.5200000000000006E-4"/>
    <n v="0"/>
    <n v="0"/>
    <n v="0"/>
    <n v="0"/>
    <n v="0"/>
  </r>
  <r>
    <s v="4523"/>
    <s v="永彰"/>
    <x v="7"/>
    <n v="43.55"/>
    <n v="44.1"/>
    <n v="44.55"/>
    <n v="43.7"/>
    <n v="43.65"/>
    <n v="-61"/>
    <n v="9"/>
    <n v="4"/>
    <n v="-17"/>
    <n v="-4"/>
    <n v="0"/>
    <n v="0"/>
    <n v="0"/>
    <n v="0"/>
    <n v="0"/>
    <n v="-2.6565499999999999E-2"/>
    <n v="3.9690000000000003E-3"/>
    <n v="1.7819999999999999E-3"/>
    <n v="-7.4290000000000007E-3"/>
    <n v="-1.7459999999999999E-3"/>
    <n v="0"/>
    <n v="0"/>
    <n v="0"/>
    <n v="0"/>
    <n v="0"/>
  </r>
  <r>
    <s v="4526"/>
    <s v="東台"/>
    <x v="13"/>
    <n v="17.7"/>
    <n v="17.649999999999999"/>
    <n v="17.600000000000001"/>
    <n v="17.600000000000001"/>
    <n v="17.350000000000001"/>
    <n v="192"/>
    <n v="26"/>
    <n v="31.05"/>
    <n v="11"/>
    <n v="-69"/>
    <n v="0"/>
    <n v="0"/>
    <n v="0"/>
    <n v="0"/>
    <n v="0"/>
    <n v="3.3983999999999993E-2"/>
    <n v="4.5890000000000002E-3"/>
    <n v="5.4648000000000006E-3"/>
    <n v="1.9360000000000002E-3"/>
    <n v="-1.1971500000000001E-2"/>
    <n v="0"/>
    <n v="0"/>
    <n v="0"/>
    <n v="0"/>
    <n v="0"/>
  </r>
  <r>
    <s v="4527"/>
    <s v="方土霖"/>
    <x v="13"/>
    <n v="36.1"/>
    <n v="35.450000000000003"/>
    <n v="35.450000000000003"/>
    <n v="35.4"/>
    <n v="34.549999999999997"/>
    <n v="4"/>
    <n v="12"/>
    <n v="3"/>
    <n v="5"/>
    <n v="-4"/>
    <n v="0"/>
    <n v="0"/>
    <n v="0"/>
    <n v="0"/>
    <n v="0"/>
    <n v="1.444E-3"/>
    <n v="4.254E-3"/>
    <n v="1.0635E-3"/>
    <n v="1.7700000000000001E-3"/>
    <n v="-1.382E-3"/>
    <n v="0"/>
    <n v="0"/>
    <n v="0"/>
    <n v="0"/>
    <n v="0"/>
  </r>
  <r>
    <s v="4528"/>
    <s v="江興鍛"/>
    <x v="7"/>
    <n v="31.1"/>
    <n v="30.85"/>
    <n v="31"/>
    <n v="30.8"/>
    <n v="30.6"/>
    <n v="3"/>
    <n v="-1"/>
    <n v="0"/>
    <n v="3"/>
    <n v="2"/>
    <n v="0"/>
    <n v="0"/>
    <n v="0"/>
    <n v="0"/>
    <n v="0"/>
    <n v="9.3300000000000013E-4"/>
    <n v="-3.0850000000000002E-4"/>
    <n v="0"/>
    <n v="9.2400000000000002E-4"/>
    <n v="6.1200000000000002E-4"/>
    <n v="0"/>
    <n v="0"/>
    <n v="0"/>
    <n v="0"/>
    <n v="0"/>
  </r>
  <r>
    <s v="4529"/>
    <s v="淳紳"/>
    <x v="2"/>
    <n v="9.7200000000000006"/>
    <n v="9.51"/>
    <n v="9.51"/>
    <n v="9.59"/>
    <n v="9.4499999999999993"/>
    <n v="38"/>
    <n v="0"/>
    <n v="-2"/>
    <n v="-1"/>
    <n v="-5"/>
    <n v="0"/>
    <n v="0"/>
    <n v="0"/>
    <n v="0"/>
    <n v="0"/>
    <n v="3.6936E-3"/>
    <n v="0"/>
    <n v="-1.9019999999999999E-4"/>
    <n v="-9.59E-5"/>
    <n v="-4.7249999999999999E-4"/>
    <n v="0"/>
    <n v="0"/>
    <n v="0"/>
    <n v="0"/>
    <n v="0"/>
  </r>
  <r>
    <s v="4530"/>
    <s v="宏易"/>
    <x v="13"/>
    <n v="6.96"/>
    <n v="6.94"/>
    <n v="6.89"/>
    <n v="6.94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"/>
    <n v="19.649999999999999"/>
    <n v="19.649999999999999"/>
    <n v="19.899999999999999"/>
    <n v="19.55"/>
    <n v="141"/>
    <n v="196"/>
    <n v="96"/>
    <n v="-952"/>
    <n v="-701"/>
    <n v="0"/>
    <n v="0"/>
    <n v="0"/>
    <n v="0"/>
    <n v="0"/>
    <n v="2.7777E-2"/>
    <n v="3.8514E-2"/>
    <n v="1.8863999999999999E-2"/>
    <n v="-0.18944800000000001"/>
    <n v="-0.13704550000000001"/>
    <n v="0"/>
    <n v="0"/>
    <n v="0"/>
    <n v="0"/>
    <n v="0"/>
  </r>
  <r>
    <s v="4533"/>
    <s v="協易機"/>
    <x v="13"/>
    <n v="24.5"/>
    <n v="24.55"/>
    <n v="24.15"/>
    <n v="26.55"/>
    <n v="26.8"/>
    <n v="-299"/>
    <n v="-948"/>
    <n v="-195"/>
    <n v="357"/>
    <n v="-542.5"/>
    <n v="0"/>
    <n v="0"/>
    <n v="0"/>
    <n v="0"/>
    <n v="0"/>
    <n v="-7.3255000000000001E-2"/>
    <n v="-0.23273400000000002"/>
    <n v="-4.7092500000000002E-2"/>
    <n v="9.4783500000000007E-2"/>
    <n v="-0.14538999999999999"/>
    <n v="0"/>
    <n v="0"/>
    <n v="0"/>
    <n v="0"/>
    <n v="0"/>
  </r>
  <r>
    <s v="4534"/>
    <s v="慶騰"/>
    <x v="13"/>
    <n v="9.9499999999999993"/>
    <n v="9.92"/>
    <n v="9.8800000000000008"/>
    <n v="9.86"/>
    <n v="9.7200000000000006"/>
    <n v="0"/>
    <n v="0"/>
    <n v="1"/>
    <n v="0"/>
    <n v="0"/>
    <n v="0"/>
    <n v="0"/>
    <n v="0"/>
    <n v="0"/>
    <n v="0"/>
    <n v="0"/>
    <n v="0"/>
    <n v="9.8800000000000003E-5"/>
    <n v="0"/>
    <n v="0"/>
    <n v="0"/>
    <n v="0"/>
    <n v="0"/>
    <n v="0"/>
    <n v="0"/>
  </r>
  <r>
    <s v="4535"/>
    <s v="至興"/>
    <x v="7"/>
    <n v="33.299999999999997"/>
    <n v="32.950000000000003"/>
    <n v="33.15"/>
    <n v="33.25"/>
    <n v="34.6"/>
    <n v="0"/>
    <n v="0"/>
    <n v="3"/>
    <n v="0"/>
    <n v="0"/>
    <n v="0"/>
    <n v="0"/>
    <n v="0"/>
    <n v="0"/>
    <n v="0"/>
    <n v="0"/>
    <n v="0"/>
    <n v="9.9449999999999994E-4"/>
    <n v="0"/>
    <n v="0"/>
    <n v="0"/>
    <n v="0"/>
    <n v="0"/>
    <n v="0"/>
    <n v="0"/>
  </r>
  <r>
    <s v="4536"/>
    <s v="拓凱"/>
    <x v="2"/>
    <n v="168"/>
    <n v="166"/>
    <n v="167"/>
    <n v="168"/>
    <n v="172.5"/>
    <n v="28"/>
    <n v="-19"/>
    <n v="23"/>
    <n v="9"/>
    <n v="109"/>
    <n v="0"/>
    <n v="0"/>
    <n v="0"/>
    <n v="0"/>
    <n v="0"/>
    <n v="4.7039999999999998E-2"/>
    <n v="-3.1539999999999999E-2"/>
    <n v="3.841E-2"/>
    <n v="1.512E-2"/>
    <n v="0.188025"/>
    <n v="0"/>
    <n v="0"/>
    <n v="0"/>
    <n v="0"/>
    <n v="0"/>
  </r>
  <r>
    <s v="4538"/>
    <s v="大詠城"/>
    <x v="13"/>
    <n v="17.95"/>
    <n v="17.95"/>
    <n v="17.95"/>
    <n v="17.95"/>
    <n v="18"/>
    <n v="-1"/>
    <n v="1"/>
    <n v="-1"/>
    <n v="0"/>
    <n v="3"/>
    <n v="0"/>
    <n v="0"/>
    <n v="0"/>
    <n v="0"/>
    <n v="0"/>
    <n v="-1.795E-4"/>
    <n v="1.795E-4"/>
    <n v="-1.795E-4"/>
    <n v="0"/>
    <n v="5.4000000000000001E-4"/>
    <n v="0"/>
    <n v="0"/>
    <n v="0"/>
    <n v="0"/>
    <n v="0"/>
  </r>
  <r>
    <s v="4540"/>
    <s v="全球傳動"/>
    <x v="13"/>
    <n v="31.1"/>
    <n v="31.25"/>
    <n v="31.3"/>
    <n v="31"/>
    <n v="31"/>
    <n v="3"/>
    <n v="0"/>
    <n v="0"/>
    <n v="2"/>
    <n v="0"/>
    <n v="0"/>
    <n v="0"/>
    <n v="0"/>
    <n v="0"/>
    <n v="0"/>
    <n v="9.3300000000000013E-4"/>
    <n v="0"/>
    <n v="0"/>
    <n v="6.2E-4"/>
    <n v="0"/>
    <n v="0"/>
    <n v="0"/>
    <n v="0"/>
    <n v="0"/>
    <n v="0"/>
  </r>
  <r>
    <s v="4541"/>
    <s v="晟田"/>
    <x v="2"/>
    <n v="31.4"/>
    <n v="30.95"/>
    <n v="31.2"/>
    <n v="30.8"/>
    <n v="30.1"/>
    <n v="48"/>
    <n v="-2"/>
    <n v="31"/>
    <n v="-33"/>
    <n v="16"/>
    <n v="0"/>
    <n v="0"/>
    <n v="0"/>
    <n v="0"/>
    <n v="0"/>
    <n v="1.5071999999999999E-2"/>
    <n v="-6.1899999999999998E-4"/>
    <n v="9.672E-3"/>
    <n v="-1.0163999999999999E-2"/>
    <n v="4.816E-3"/>
    <n v="0"/>
    <n v="0"/>
    <n v="0"/>
    <n v="0"/>
    <n v="0"/>
  </r>
  <r>
    <s v="4542"/>
    <s v="科嶠"/>
    <x v="46"/>
    <n v="64.900000000000006"/>
    <n v="63.8"/>
    <n v="63.6"/>
    <n v="62.3"/>
    <n v="56.1"/>
    <n v="219"/>
    <n v="-111"/>
    <n v="135"/>
    <n v="-85"/>
    <n v="-71.900000000000006"/>
    <n v="0"/>
    <n v="0"/>
    <n v="0"/>
    <n v="0"/>
    <n v="0"/>
    <n v="0.14213100000000001"/>
    <n v="-7.0817999999999992E-2"/>
    <n v="8.5860000000000006E-2"/>
    <n v="-5.2955000000000002E-2"/>
    <n v="-4.0335900000000008E-2"/>
    <n v="0"/>
    <n v="0"/>
    <n v="0"/>
    <n v="0"/>
    <n v="0"/>
  </r>
  <r>
    <s v="4543"/>
    <s v="萬在"/>
    <x v="7"/>
    <n v="38.15"/>
    <n v="37.9"/>
    <n v="38.799999999999997"/>
    <n v="38.4"/>
    <n v="38.799999999999997"/>
    <n v="98"/>
    <n v="19"/>
    <n v="3"/>
    <n v="-80"/>
    <n v="34"/>
    <n v="0"/>
    <n v="0"/>
    <n v="0"/>
    <n v="0"/>
    <n v="0"/>
    <n v="3.7386999999999997E-2"/>
    <n v="7.2009999999999999E-3"/>
    <n v="1.1639999999999999E-3"/>
    <n v="-3.0720000000000001E-2"/>
    <n v="1.3191999999999999E-2"/>
    <n v="0"/>
    <n v="0"/>
    <n v="0"/>
    <n v="0"/>
    <n v="0"/>
  </r>
  <r>
    <s v="4545"/>
    <s v="銘鈺"/>
    <x v="17"/>
    <n v="29.6"/>
    <n v="30.1"/>
    <n v="30.1"/>
    <n v="29.65"/>
    <n v="29.7"/>
    <n v="0"/>
    <n v="1"/>
    <n v="-4"/>
    <n v="0"/>
    <n v="-2"/>
    <n v="0"/>
    <n v="0"/>
    <n v="0"/>
    <n v="0"/>
    <n v="0"/>
    <n v="0"/>
    <n v="3.01E-4"/>
    <n v="-1.204E-3"/>
    <n v="0"/>
    <n v="-5.9400000000000002E-4"/>
    <n v="0"/>
    <n v="0"/>
    <n v="0"/>
    <n v="0"/>
    <n v="0"/>
  </r>
  <r>
    <s v="4549"/>
    <s v="桓達"/>
    <x v="13"/>
    <n v="86.6"/>
    <n v="86.8"/>
    <n v="86.8"/>
    <n v="88.1"/>
    <n v="86.5"/>
    <n v="-0.61"/>
    <n v="1"/>
    <n v="-9.6240000000000006"/>
    <n v="-10"/>
    <n v="-33"/>
    <n v="0"/>
    <n v="0"/>
    <n v="0"/>
    <n v="0"/>
    <n v="0"/>
    <n v="-5.2825999999999991E-4"/>
    <n v="8.6799999999999996E-4"/>
    <n v="-8.3536319999999997E-3"/>
    <n v="-8.8100000000000001E-3"/>
    <n v="-2.8545000000000001E-2"/>
    <n v="0"/>
    <n v="0"/>
    <n v="0"/>
    <n v="0"/>
    <n v="0"/>
  </r>
  <r>
    <s v="4550"/>
    <s v="長佳"/>
    <x v="13"/>
    <n v="32.25"/>
    <n v="32.049999999999997"/>
    <n v="33.25"/>
    <n v="33.35"/>
    <n v="32.299999999999997"/>
    <n v="9"/>
    <n v="3"/>
    <n v="-7"/>
    <n v="-1"/>
    <n v="14"/>
    <n v="0"/>
    <n v="0"/>
    <n v="0"/>
    <n v="0"/>
    <n v="0"/>
    <n v="2.9025000000000001E-3"/>
    <n v="9.614999999999999E-4"/>
    <n v="-2.3275000000000001E-3"/>
    <n v="-3.3350000000000003E-4"/>
    <n v="4.5219999999999991E-3"/>
    <n v="0"/>
    <n v="0"/>
    <n v="0"/>
    <n v="0"/>
    <n v="0"/>
  </r>
  <r>
    <s v="4551"/>
    <s v="智伸科"/>
    <x v="7"/>
    <n v="122"/>
    <n v="124"/>
    <n v="131.5"/>
    <n v="132"/>
    <n v="129"/>
    <n v="11"/>
    <n v="49"/>
    <n v="-21"/>
    <n v="22"/>
    <n v="-101"/>
    <n v="0"/>
    <n v="50"/>
    <n v="30"/>
    <n v="0"/>
    <n v="0"/>
    <n v="1.342E-2"/>
    <n v="6.0760000000000002E-2"/>
    <n v="-2.7615000000000001E-2"/>
    <n v="2.904E-2"/>
    <n v="-0.13028999999999999"/>
    <n v="0"/>
    <n v="6.2E-2"/>
    <n v="3.9449999999999999E-2"/>
    <n v="0"/>
    <n v="0"/>
  </r>
  <r>
    <s v="4552"/>
    <s v="力達-KY"/>
    <x v="13"/>
    <n v="35.450000000000003"/>
    <n v="35.700000000000003"/>
    <n v="36.200000000000003"/>
    <n v="35.65"/>
    <n v="32.1"/>
    <n v="107"/>
    <n v="-4"/>
    <n v="14"/>
    <n v="-235"/>
    <n v="-613"/>
    <n v="0"/>
    <n v="0"/>
    <n v="0"/>
    <n v="0"/>
    <n v="0"/>
    <n v="3.79315E-2"/>
    <n v="-1.428E-3"/>
    <n v="5.0680000000000005E-3"/>
    <n v="-8.3777500000000005E-2"/>
    <n v="-0.196773"/>
    <n v="0"/>
    <n v="0"/>
    <n v="0"/>
    <n v="0"/>
    <n v="0"/>
  </r>
  <r>
    <s v="4554"/>
    <s v="橙的"/>
    <x v="7"/>
    <n v="26.9"/>
    <n v="26.75"/>
    <n v="26.95"/>
    <n v="26.8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8"/>
    <n v="56.8"/>
    <n v="56.8"/>
    <n v="55.2"/>
    <n v="56.2"/>
    <n v="1"/>
    <n v="-3"/>
    <n v="-1"/>
    <n v="-1"/>
    <n v="2"/>
    <n v="0"/>
    <n v="0"/>
    <n v="0"/>
    <n v="0"/>
    <n v="0"/>
    <n v="5.6799999999999993E-4"/>
    <n v="-1.7039999999999998E-3"/>
    <n v="-5.6799999999999993E-4"/>
    <n v="-5.5200000000000008E-4"/>
    <n v="1.124E-3"/>
    <n v="0"/>
    <n v="0"/>
    <n v="0"/>
    <n v="0"/>
    <n v="0"/>
  </r>
  <r>
    <s v="4556"/>
    <s v="旭然"/>
    <x v="2"/>
    <n v="29.4"/>
    <n v="29.4"/>
    <n v="29.8"/>
    <n v="29.7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0"/>
    <n v="110"/>
    <n v="105"/>
    <n v="106"/>
    <n v="6"/>
    <n v="0"/>
    <n v="14"/>
    <n v="-66"/>
    <n v="-8"/>
    <n v="0"/>
    <n v="0"/>
    <n v="0"/>
    <n v="0"/>
    <n v="0"/>
    <n v="6.6299999999999996E-3"/>
    <n v="0"/>
    <n v="1.54E-2"/>
    <n v="-6.93E-2"/>
    <n v="-8.4799999999999997E-3"/>
    <n v="0"/>
    <n v="0"/>
    <n v="0"/>
    <n v="0"/>
    <n v="0"/>
  </r>
  <r>
    <s v="4560"/>
    <s v="強信-KY"/>
    <x v="13"/>
    <n v="35"/>
    <n v="35"/>
    <n v="35.15"/>
    <n v="35.049999999999997"/>
    <n v="35.15"/>
    <n v="5"/>
    <n v="5"/>
    <n v="6"/>
    <n v="-7"/>
    <n v="9"/>
    <n v="0"/>
    <n v="0"/>
    <n v="0"/>
    <n v="0"/>
    <n v="0"/>
    <n v="1.75E-3"/>
    <n v="1.75E-3"/>
    <n v="2.1089999999999998E-3"/>
    <n v="-2.4534999999999995E-3"/>
    <n v="3.1634999999999996E-3"/>
    <n v="0"/>
    <n v="0"/>
    <n v="0"/>
    <n v="0"/>
    <n v="0"/>
  </r>
  <r>
    <s v="4561"/>
    <s v="健椿"/>
    <x v="13"/>
    <n v="29.4"/>
    <n v="28.85"/>
    <n v="28.8"/>
    <n v="28.65"/>
    <n v="29.25"/>
    <n v="24"/>
    <n v="-2"/>
    <n v="-17"/>
    <n v="16"/>
    <n v="67"/>
    <n v="0"/>
    <n v="0"/>
    <n v="0"/>
    <n v="0"/>
    <n v="0"/>
    <n v="7.0559999999999989E-3"/>
    <n v="-5.7700000000000004E-4"/>
    <n v="-4.8960000000000002E-3"/>
    <n v="4.5839999999999995E-3"/>
    <n v="1.95975E-2"/>
    <n v="0"/>
    <n v="0"/>
    <n v="0"/>
    <n v="0"/>
    <n v="0"/>
  </r>
  <r>
    <s v="4562"/>
    <s v="穎漢"/>
    <x v="7"/>
    <n v="15.5"/>
    <n v="15.5"/>
    <n v="15.65"/>
    <n v="15.6"/>
    <n v="15.35"/>
    <n v="6"/>
    <n v="0"/>
    <n v="-2"/>
    <n v="-1"/>
    <n v="-3"/>
    <n v="0"/>
    <n v="0"/>
    <n v="0"/>
    <n v="0"/>
    <n v="0"/>
    <n v="9.3000000000000005E-4"/>
    <n v="0"/>
    <n v="-3.1300000000000002E-4"/>
    <n v="-1.56E-4"/>
    <n v="-4.6049999999999997E-4"/>
    <n v="0"/>
    <n v="0"/>
    <n v="0"/>
    <n v="0"/>
    <n v="0"/>
  </r>
  <r>
    <s v="4563"/>
    <s v="百德"/>
    <x v="13"/>
    <n v="45.25"/>
    <n v="46.4"/>
    <n v="45.95"/>
    <n v="45.85"/>
    <n v="45.4"/>
    <n v="60"/>
    <n v="81"/>
    <n v="-96"/>
    <n v="-6"/>
    <n v="25"/>
    <n v="0"/>
    <n v="0"/>
    <n v="0"/>
    <n v="0"/>
    <n v="0"/>
    <n v="2.7150000000000001E-2"/>
    <n v="3.7583999999999999E-2"/>
    <n v="-4.4112000000000005E-2"/>
    <n v="-2.7510000000000004E-3"/>
    <n v="1.1350000000000001E-2"/>
    <n v="0"/>
    <n v="0"/>
    <n v="0"/>
    <n v="0"/>
    <n v="0"/>
  </r>
  <r>
    <s v="4564"/>
    <s v="元翎"/>
    <x v="2"/>
    <n v="24.45"/>
    <n v="24.2"/>
    <n v="24.2"/>
    <n v="24.15"/>
    <n v="23.75"/>
    <n v="49"/>
    <n v="36"/>
    <n v="-38.868000000000002"/>
    <n v="33"/>
    <n v="-52"/>
    <n v="0"/>
    <n v="0"/>
    <n v="0"/>
    <n v="0"/>
    <n v="0"/>
    <n v="1.19805E-2"/>
    <n v="8.7119999999999993E-3"/>
    <n v="-9.4060559999999994E-3"/>
    <n v="7.9694999999999992E-3"/>
    <n v="-1.235E-2"/>
    <n v="0"/>
    <n v="0"/>
    <n v="0"/>
    <n v="0"/>
    <n v="0"/>
  </r>
  <r>
    <s v="4566"/>
    <s v="時碩工業"/>
    <x v="7"/>
    <n v="51.1"/>
    <n v="50.6"/>
    <n v="51.1"/>
    <n v="51.3"/>
    <n v="51.5"/>
    <n v="50"/>
    <n v="11"/>
    <n v="16"/>
    <n v="24"/>
    <n v="-11"/>
    <n v="0"/>
    <n v="0"/>
    <n v="0"/>
    <n v="0"/>
    <n v="0"/>
    <n v="2.555E-2"/>
    <n v="5.5660000000000006E-3"/>
    <n v="8.176000000000001E-3"/>
    <n v="1.2311999999999998E-2"/>
    <n v="-5.6649999999999999E-3"/>
    <n v="0"/>
    <n v="0"/>
    <n v="0"/>
    <n v="0"/>
    <n v="0"/>
  </r>
  <r>
    <s v="4568"/>
    <s v="科際精密"/>
    <x v="13"/>
    <n v="53"/>
    <n v="53"/>
    <n v="53.4"/>
    <n v="52.7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7"/>
    <n v="70.900000000000006"/>
    <n v="70.5"/>
    <n v="70.900000000000006"/>
    <n v="-5.3999999999999999E-2"/>
    <n v="-0.13200000000000001"/>
    <n v="-1"/>
    <n v="2"/>
    <n v="0"/>
    <n v="0"/>
    <n v="0"/>
    <n v="0"/>
    <n v="0"/>
    <n v="0"/>
    <n v="-3.8285999999999999E-5"/>
    <n v="-9.3324000000000017E-5"/>
    <n v="-7.090000000000001E-4"/>
    <n v="1.41E-3"/>
    <n v="0"/>
    <n v="0"/>
    <n v="0"/>
    <n v="0"/>
    <n v="0"/>
    <n v="0"/>
  </r>
  <r>
    <s v="4572"/>
    <s v="駐龍"/>
    <x v="13"/>
    <n v="154.5"/>
    <n v="152.5"/>
    <n v="155"/>
    <n v="152"/>
    <n v="151.5"/>
    <n v="-2"/>
    <n v="-14"/>
    <n v="-19"/>
    <n v="-75.849999999999994"/>
    <n v="7"/>
    <n v="0"/>
    <n v="0"/>
    <n v="0"/>
    <n v="0"/>
    <n v="-55.920999999999999"/>
    <n v="-3.0899999999999999E-3"/>
    <n v="-2.1350000000000001E-2"/>
    <n v="-2.945E-2"/>
    <n v="-0.11529199999999999"/>
    <n v="1.0605E-2"/>
    <n v="0"/>
    <n v="0"/>
    <n v="0"/>
    <n v="0"/>
    <n v="-8.472031499999999E-2"/>
  </r>
  <r>
    <s v="4576"/>
    <s v="大銀微系統"/>
    <x v="13"/>
    <n v="62.5"/>
    <n v="61.9"/>
    <n v="61.9"/>
    <n v="61.3"/>
    <n v="61"/>
    <n v="8"/>
    <n v="7"/>
    <n v="8"/>
    <n v="22"/>
    <n v="4"/>
    <n v="0"/>
    <n v="0"/>
    <n v="0"/>
    <n v="0"/>
    <n v="0"/>
    <n v="5.0000000000000001E-3"/>
    <n v="4.333E-3"/>
    <n v="4.9519999999999998E-3"/>
    <n v="1.3486E-2"/>
    <n v="2.4399999999999999E-3"/>
    <n v="0"/>
    <n v="0"/>
    <n v="0"/>
    <n v="0"/>
    <n v="0"/>
  </r>
  <r>
    <s v="4580"/>
    <s v="捷流閥業"/>
    <x v="13"/>
    <n v="90.9"/>
    <n v="90.8"/>
    <n v="90.9"/>
    <n v="90.9"/>
    <n v="92.1"/>
    <n v="-1"/>
    <n v="-1"/>
    <n v="1"/>
    <n v="-1"/>
    <n v="6"/>
    <n v="0"/>
    <n v="0"/>
    <n v="0"/>
    <n v="0"/>
    <n v="0"/>
    <n v="-9.0900000000000009E-4"/>
    <n v="-9.0799999999999995E-4"/>
    <n v="9.0900000000000009E-4"/>
    <n v="-9.0900000000000009E-4"/>
    <n v="5.5259999999999988E-3"/>
    <n v="0"/>
    <n v="0"/>
    <n v="0"/>
    <n v="0"/>
    <n v="0"/>
  </r>
  <r>
    <s v="4581"/>
    <s v="光隆精密-KY"/>
    <x v="7"/>
    <n v="71.7"/>
    <n v="71.8"/>
    <n v="73.400000000000006"/>
    <n v="69.2"/>
    <n v="68.5"/>
    <n v="-18"/>
    <n v="4"/>
    <n v="72"/>
    <n v="-502"/>
    <n v="-112"/>
    <n v="0"/>
    <n v="0"/>
    <n v="0"/>
    <n v="0"/>
    <n v="0"/>
    <n v="-1.2906000000000001E-2"/>
    <n v="2.872E-3"/>
    <n v="5.2847999999999999E-2"/>
    <n v="-0.34738400000000003"/>
    <n v="-7.6719999999999997E-2"/>
    <n v="0"/>
    <n v="0"/>
    <n v="0"/>
    <n v="0"/>
    <n v="0"/>
  </r>
  <r>
    <s v="4609"/>
    <s v="唐鋒"/>
    <x v="13"/>
    <n v="6.51"/>
    <n v="6.38"/>
    <n v="6.54"/>
    <n v="6.4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5"/>
    <n v="12.85"/>
    <n v="12.9"/>
    <n v="12.85"/>
    <n v="12.75"/>
    <n v="0"/>
    <n v="-115"/>
    <n v="-41"/>
    <n v="-13"/>
    <n v="-10"/>
    <n v="0"/>
    <n v="0"/>
    <n v="0"/>
    <n v="0"/>
    <n v="0"/>
    <n v="0"/>
    <n v="-1.4777500000000001E-2"/>
    <n v="-5.2889999999999994E-3"/>
    <n v="-1.6704999999999999E-3"/>
    <n v="-1.2750000000000001E-3"/>
    <n v="0"/>
    <n v="0"/>
    <n v="0"/>
    <n v="0"/>
    <n v="0"/>
  </r>
  <r>
    <s v="4706"/>
    <s v="大恭"/>
    <x v="22"/>
    <n v="26.85"/>
    <n v="27"/>
    <n v="27.4"/>
    <n v="28.15"/>
    <n v="28.35"/>
    <n v="14"/>
    <n v="12"/>
    <n v="16"/>
    <n v="10"/>
    <n v="13"/>
    <n v="0"/>
    <n v="0"/>
    <n v="0"/>
    <n v="0"/>
    <n v="0"/>
    <n v="3.7590000000000002E-3"/>
    <n v="3.2399999999999998E-3"/>
    <n v="4.3839999999999999E-3"/>
    <n v="2.8149999999999998E-3"/>
    <n v="3.6855E-3"/>
    <n v="0"/>
    <n v="0"/>
    <n v="0"/>
    <n v="0"/>
    <n v="0"/>
  </r>
  <r>
    <s v="4707"/>
    <s v="磐亞"/>
    <x v="22"/>
    <n v="12.3"/>
    <n v="12.3"/>
    <n v="12.3"/>
    <n v="12.25"/>
    <n v="12.3"/>
    <n v="1"/>
    <n v="-6"/>
    <n v="-26"/>
    <n v="-4"/>
    <n v="-7"/>
    <n v="0"/>
    <n v="0"/>
    <n v="0"/>
    <n v="0"/>
    <n v="0"/>
    <n v="1.2300000000000001E-4"/>
    <n v="-7.3800000000000016E-4"/>
    <n v="-3.1980000000000003E-3"/>
    <n v="-4.8999999999999998E-4"/>
    <n v="-8.6100000000000011E-4"/>
    <n v="0"/>
    <n v="0"/>
    <n v="0"/>
    <n v="0"/>
    <n v="0"/>
  </r>
  <r>
    <s v="4711"/>
    <s v="永純"/>
    <x v="5"/>
    <n v="15.95"/>
    <n v="15.8"/>
    <n v="15.8"/>
    <n v="15.75"/>
    <n v="15.9"/>
    <n v="-1"/>
    <n v="-1"/>
    <n v="-1"/>
    <n v="-1"/>
    <n v="0"/>
    <n v="0"/>
    <n v="0"/>
    <n v="0"/>
    <n v="0"/>
    <n v="0"/>
    <n v="-1.595E-4"/>
    <n v="-1.5800000000000002E-4"/>
    <n v="-1.5800000000000002E-4"/>
    <n v="-1.5750000000000001E-4"/>
    <n v="0"/>
    <n v="0"/>
    <n v="0"/>
    <n v="0"/>
    <n v="0"/>
    <n v="0"/>
  </r>
  <r>
    <s v="4712"/>
    <s v="南璋"/>
    <x v="1"/>
    <n v="3.5"/>
    <n v="3.35"/>
    <n v="3.37"/>
    <n v="3.1"/>
    <n v="3.1"/>
    <n v="0"/>
    <n v="0"/>
    <n v="0"/>
    <n v="0.3"/>
    <n v="0"/>
    <n v="0"/>
    <n v="0"/>
    <n v="0"/>
    <n v="0"/>
    <n v="0"/>
    <n v="0"/>
    <n v="0"/>
    <n v="0"/>
    <n v="9.299999999999999E-6"/>
    <n v="0"/>
    <n v="0"/>
    <n v="0"/>
    <n v="0"/>
    <n v="0"/>
    <n v="0"/>
  </r>
  <r>
    <s v="4714"/>
    <s v="永捷"/>
    <x v="5"/>
    <n v="13.85"/>
    <n v="13.75"/>
    <n v="13.5"/>
    <n v="13.7"/>
    <n v="13.5"/>
    <n v="195"/>
    <n v="48"/>
    <n v="-244"/>
    <n v="-90"/>
    <n v="-136"/>
    <n v="0"/>
    <n v="0"/>
    <n v="0"/>
    <n v="0"/>
    <n v="0"/>
    <n v="2.70075E-2"/>
    <n v="6.6E-3"/>
    <n v="-3.2939999999999997E-2"/>
    <n v="-1.2330000000000001E-2"/>
    <n v="-1.8360000000000001E-2"/>
    <n v="0"/>
    <n v="0"/>
    <n v="0"/>
    <n v="0"/>
    <n v="0"/>
  </r>
  <r>
    <s v="4716"/>
    <s v="大立"/>
    <x v="5"/>
    <n v="12.75"/>
    <n v="12.7"/>
    <n v="13"/>
    <n v="12.85"/>
    <n v="12.75"/>
    <n v="-1"/>
    <n v="-1"/>
    <n v="-3"/>
    <n v="-2"/>
    <n v="-4"/>
    <n v="0"/>
    <n v="0"/>
    <n v="0"/>
    <n v="0"/>
    <n v="0"/>
    <n v="-1.2750000000000001E-4"/>
    <n v="-1.27E-4"/>
    <n v="-3.8999999999999999E-4"/>
    <n v="-2.5700000000000001E-4"/>
    <n v="-5.1000000000000004E-4"/>
    <n v="0"/>
    <n v="0"/>
    <n v="0"/>
    <n v="0"/>
    <n v="0"/>
  </r>
  <r>
    <s v="4720"/>
    <s v="德淵"/>
    <x v="22"/>
    <n v="14.4"/>
    <n v="14.45"/>
    <n v="14.5"/>
    <n v="14.45"/>
    <n v="14.4"/>
    <n v="-4"/>
    <n v="-3"/>
    <n v="-4"/>
    <n v="-8"/>
    <n v="-9"/>
    <n v="0"/>
    <n v="0"/>
    <n v="0"/>
    <n v="0"/>
    <n v="0"/>
    <n v="-5.7600000000000001E-4"/>
    <n v="-4.3349999999999997E-4"/>
    <n v="-5.8E-4"/>
    <n v="-1.1559999999999999E-3"/>
    <n v="-1.2959999999999998E-3"/>
    <n v="0"/>
    <n v="0"/>
    <n v="0"/>
    <n v="0"/>
    <n v="0"/>
  </r>
  <r>
    <s v="4721"/>
    <s v="美琪瑪"/>
    <x v="22"/>
    <n v="79.599999999999994"/>
    <n v="79.5"/>
    <n v="79.900000000000006"/>
    <n v="79.900000000000006"/>
    <n v="80.2"/>
    <n v="47"/>
    <n v="-4"/>
    <n v="49"/>
    <n v="15"/>
    <n v="-1"/>
    <n v="0"/>
    <n v="0"/>
    <n v="0"/>
    <n v="0"/>
    <n v="0"/>
    <n v="3.7412000000000001E-2"/>
    <n v="-3.1800000000000001E-3"/>
    <n v="3.9151000000000005E-2"/>
    <n v="1.1985000000000001E-2"/>
    <n v="-8.0199999999999998E-4"/>
    <n v="0"/>
    <n v="0"/>
    <n v="0"/>
    <n v="0"/>
    <n v="0"/>
  </r>
  <r>
    <s v="4722"/>
    <s v="國精化"/>
    <x v="5"/>
    <n v="33.75"/>
    <n v="33.950000000000003"/>
    <n v="33.9"/>
    <n v="33.9"/>
    <n v="34.1"/>
    <n v="0"/>
    <n v="-1"/>
    <n v="0"/>
    <n v="-3"/>
    <n v="4"/>
    <n v="0"/>
    <n v="0"/>
    <n v="0"/>
    <n v="0"/>
    <n v="0"/>
    <n v="0"/>
    <n v="-3.3950000000000001E-4"/>
    <n v="0"/>
    <n v="-1.0169999999999999E-3"/>
    <n v="1.364E-3"/>
    <n v="0"/>
    <n v="0"/>
    <n v="0"/>
    <n v="0"/>
    <n v="0"/>
  </r>
  <r>
    <s v="4726"/>
    <s v="永昕"/>
    <x v="15"/>
    <n v="35.75"/>
    <n v="35.9"/>
    <n v="36.049999999999997"/>
    <n v="35.799999999999997"/>
    <n v="35.6"/>
    <n v="105"/>
    <n v="3"/>
    <n v="35"/>
    <n v="-44"/>
    <n v="-78"/>
    <n v="0"/>
    <n v="0"/>
    <n v="0"/>
    <n v="0"/>
    <n v="0"/>
    <n v="3.7537500000000001E-2"/>
    <n v="1.0769999999999998E-3"/>
    <n v="1.26175E-2"/>
    <n v="-1.5751999999999999E-2"/>
    <n v="-2.7768000000000001E-2"/>
    <n v="0"/>
    <n v="0"/>
    <n v="0"/>
    <n v="0"/>
    <n v="0"/>
  </r>
  <r>
    <s v="4728"/>
    <s v="雙美"/>
    <x v="15"/>
    <n v="190"/>
    <n v="191.5"/>
    <n v="193"/>
    <n v="197.5"/>
    <n v="194.5"/>
    <n v="0"/>
    <n v="3"/>
    <n v="5"/>
    <n v="8"/>
    <n v="1"/>
    <n v="0"/>
    <n v="0"/>
    <n v="0"/>
    <n v="0"/>
    <n v="0"/>
    <n v="0"/>
    <n v="5.7450000000000001E-3"/>
    <n v="9.6500000000000006E-3"/>
    <n v="1.5800000000000002E-2"/>
    <n v="1.9449999999999999E-3"/>
    <n v="0"/>
    <n v="0"/>
    <n v="0"/>
    <n v="0"/>
    <n v="0"/>
  </r>
  <r>
    <s v="4729"/>
    <s v="熒茂"/>
    <x v="66"/>
    <n v="15.6"/>
    <n v="15.85"/>
    <n v="15.7"/>
    <n v="15.25"/>
    <n v="15.25"/>
    <n v="0"/>
    <n v="-5.2809999999999997"/>
    <n v="-3"/>
    <n v="-2"/>
    <n v="-1"/>
    <n v="0"/>
    <n v="0"/>
    <n v="0"/>
    <n v="0"/>
    <n v="0"/>
    <n v="0"/>
    <n v="-8.3703849999999986E-4"/>
    <n v="-4.7099999999999996E-4"/>
    <n v="-3.0499999999999999E-4"/>
    <n v="-1.5249999999999999E-4"/>
    <n v="0"/>
    <n v="0"/>
    <n v="0"/>
    <n v="0"/>
    <n v="0"/>
  </r>
  <r>
    <s v="4735"/>
    <s v="豪展"/>
    <x v="15"/>
    <n v="35.75"/>
    <n v="35.700000000000003"/>
    <n v="35.049999999999997"/>
    <n v="35.35"/>
    <n v="35.6"/>
    <n v="-3"/>
    <n v="1"/>
    <n v="0"/>
    <n v="11"/>
    <n v="-3"/>
    <n v="0"/>
    <n v="0"/>
    <n v="0"/>
    <n v="0"/>
    <n v="0"/>
    <n v="-1.0725000000000001E-3"/>
    <n v="3.57E-4"/>
    <n v="0"/>
    <n v="3.8885E-3"/>
    <n v="-1.0680000000000002E-3"/>
    <n v="0"/>
    <n v="0"/>
    <n v="0"/>
    <n v="0"/>
    <n v="0"/>
  </r>
  <r>
    <s v="4736"/>
    <s v="泰博"/>
    <x v="15"/>
    <n v="144"/>
    <n v="143.5"/>
    <n v="147.5"/>
    <n v="146"/>
    <n v="143"/>
    <n v="62"/>
    <n v="3.4"/>
    <n v="147.1"/>
    <n v="-57"/>
    <n v="-58.3"/>
    <n v="0"/>
    <n v="0"/>
    <n v="0"/>
    <n v="0"/>
    <n v="0"/>
    <n v="8.9279999999999998E-2"/>
    <n v="4.8789999999999997E-3"/>
    <n v="0.21697250000000001"/>
    <n v="-8.3220000000000002E-2"/>
    <n v="-8.3368999999999999E-2"/>
    <n v="0"/>
    <n v="0"/>
    <n v="0"/>
    <n v="0"/>
    <n v="0"/>
  </r>
  <r>
    <s v="4737"/>
    <s v="華廣"/>
    <x v="15"/>
    <n v="80.8"/>
    <n v="79.900000000000006"/>
    <n v="80"/>
    <n v="79.599999999999994"/>
    <n v="78.5"/>
    <n v="19"/>
    <n v="2"/>
    <n v="2"/>
    <n v="-1"/>
    <n v="-1"/>
    <n v="0"/>
    <n v="0"/>
    <n v="0"/>
    <n v="0"/>
    <n v="0"/>
    <n v="1.5352000000000001E-2"/>
    <n v="1.598E-3"/>
    <n v="1.6000000000000001E-3"/>
    <n v="-7.9599999999999994E-4"/>
    <n v="-7.85E-4"/>
    <n v="0"/>
    <n v="0"/>
    <n v="0"/>
    <n v="0"/>
    <n v="0"/>
  </r>
  <r>
    <s v="4739"/>
    <s v="康普"/>
    <x v="22"/>
    <n v="77.5"/>
    <n v="77.900000000000006"/>
    <n v="77.3"/>
    <n v="76.599999999999994"/>
    <n v="75.2"/>
    <n v="-4"/>
    <n v="142"/>
    <n v="12"/>
    <n v="60"/>
    <n v="-98"/>
    <n v="0"/>
    <n v="0"/>
    <n v="0"/>
    <n v="0"/>
    <n v="0"/>
    <n v="-3.0999999999999999E-3"/>
    <n v="0.11061800000000001"/>
    <n v="9.2759999999999995E-3"/>
    <n v="4.5960000000000001E-2"/>
    <n v="-7.3695999999999998E-2"/>
    <n v="0"/>
    <n v="0"/>
    <n v="0"/>
    <n v="0"/>
    <n v="0"/>
  </r>
  <r>
    <s v="4741"/>
    <s v="泓瀚"/>
    <x v="22"/>
    <n v="34.799999999999997"/>
    <n v="34.549999999999997"/>
    <n v="34.6"/>
    <n v="34.450000000000003"/>
    <n v="35"/>
    <n v="-1"/>
    <n v="-7"/>
    <n v="-3"/>
    <n v="-2"/>
    <n v="-2"/>
    <n v="0"/>
    <n v="0"/>
    <n v="0"/>
    <n v="0"/>
    <n v="0"/>
    <n v="-3.4799999999999995E-4"/>
    <n v="-2.4184999999999996E-3"/>
    <n v="-1.0380000000000001E-3"/>
    <n v="-6.8900000000000005E-4"/>
    <n v="-6.9999999999999999E-4"/>
    <n v="0"/>
    <n v="0"/>
    <n v="0"/>
    <n v="0"/>
    <n v="0"/>
  </r>
  <r>
    <s v="4743"/>
    <s v="合一"/>
    <x v="15"/>
    <n v="198"/>
    <n v="217.5"/>
    <n v="226.5"/>
    <n v="230.5"/>
    <n v="220.5"/>
    <n v="510.89800000000002"/>
    <n v="-674.78700000000003"/>
    <n v="1640"/>
    <n v="-481.33800000000002"/>
    <n v="843.95500000000004"/>
    <n v="0"/>
    <n v="781"/>
    <n v="276"/>
    <n v="0"/>
    <n v="108"/>
    <n v="1.0115780400000001"/>
    <n v="-1.4676617250000001"/>
    <n v="3.7145999999999999"/>
    <n v="-1.10948409"/>
    <n v="1.8609207750000001"/>
    <n v="0"/>
    <n v="1.6986749999999999"/>
    <n v="0.62514000000000003"/>
    <n v="0"/>
    <n v="0.23813999999999999"/>
  </r>
  <r>
    <s v="4744"/>
    <s v="皇將"/>
    <x v="15"/>
    <n v="30.3"/>
    <n v="31.2"/>
    <n v="30.6"/>
    <n v="30.85"/>
    <n v="32.200000000000003"/>
    <n v="138"/>
    <n v="39"/>
    <n v="-63"/>
    <n v="-103"/>
    <n v="-166"/>
    <n v="0"/>
    <n v="0"/>
    <n v="0"/>
    <n v="0"/>
    <n v="0"/>
    <n v="4.1814000000000004E-2"/>
    <n v="1.2168E-2"/>
    <n v="-1.9278000000000003E-2"/>
    <n v="-3.1775500000000005E-2"/>
    <n v="-5.3452000000000006E-2"/>
    <n v="0"/>
    <n v="0"/>
    <n v="0"/>
    <n v="0"/>
    <n v="0"/>
  </r>
  <r>
    <s v="4745"/>
    <s v="合富-KY"/>
    <x v="15"/>
    <n v="24.4"/>
    <n v="24.5"/>
    <n v="24.65"/>
    <n v="24.45"/>
    <n v="24.45"/>
    <n v="1"/>
    <n v="4"/>
    <n v="-1"/>
    <n v="-1"/>
    <n v="0"/>
    <n v="0"/>
    <n v="0"/>
    <n v="0"/>
    <n v="0"/>
    <n v="0"/>
    <n v="2.4399999999999999E-4"/>
    <n v="9.7999999999999997E-4"/>
    <n v="-2.4649999999999997E-4"/>
    <n v="-2.4449999999999998E-4"/>
    <n v="0"/>
    <n v="0"/>
    <n v="0"/>
    <n v="0"/>
    <n v="0"/>
    <n v="0"/>
  </r>
  <r>
    <s v="4746"/>
    <s v="台耀"/>
    <x v="15"/>
    <n v="87.3"/>
    <n v="85.8"/>
    <n v="86.4"/>
    <n v="86.6"/>
    <n v="86"/>
    <n v="230"/>
    <n v="-390"/>
    <n v="245"/>
    <n v="-281"/>
    <n v="-547"/>
    <n v="0"/>
    <n v="0"/>
    <n v="0"/>
    <n v="0"/>
    <n v="0"/>
    <n v="0.20079"/>
    <n v="-0.33461999999999997"/>
    <n v="0.21168000000000001"/>
    <n v="-0.24334599999999998"/>
    <n v="-0.47042"/>
    <n v="0"/>
    <n v="0"/>
    <n v="0"/>
    <n v="0"/>
    <n v="0"/>
  </r>
  <r>
    <s v="4747"/>
    <s v="強生"/>
    <x v="15"/>
    <n v="92.5"/>
    <n v="93.7"/>
    <n v="93.2"/>
    <n v="90.4"/>
    <n v="90.4"/>
    <n v="125"/>
    <n v="49"/>
    <n v="11"/>
    <n v="-62"/>
    <n v="-46"/>
    <n v="0"/>
    <n v="0"/>
    <n v="0"/>
    <n v="0"/>
    <n v="0"/>
    <n v="0.11562500000000001"/>
    <n v="4.5913000000000002E-2"/>
    <n v="1.0252000000000001E-2"/>
    <n v="-5.6048000000000001E-2"/>
    <n v="-4.1584000000000003E-2"/>
    <n v="0"/>
    <n v="0"/>
    <n v="0"/>
    <n v="0"/>
    <n v="0"/>
  </r>
  <r>
    <s v="4754"/>
    <s v="國碳科"/>
    <x v="22"/>
    <n v="43.3"/>
    <n v="43.3"/>
    <n v="43.25"/>
    <n v="42.75"/>
    <n v="42.85"/>
    <n v="-1"/>
    <n v="-1"/>
    <n v="-2"/>
    <n v="-3"/>
    <n v="3"/>
    <n v="0"/>
    <n v="0"/>
    <n v="0"/>
    <n v="0"/>
    <n v="0"/>
    <n v="-4.3299999999999995E-4"/>
    <n v="-4.3299999999999995E-4"/>
    <n v="-8.6499999999999999E-4"/>
    <n v="-1.2825E-3"/>
    <n v="1.2855000000000002E-3"/>
    <n v="0"/>
    <n v="0"/>
    <n v="0"/>
    <n v="0"/>
    <n v="0"/>
  </r>
  <r>
    <s v="4755"/>
    <s v="三福化"/>
    <x v="22"/>
    <n v="127.5"/>
    <n v="128"/>
    <n v="126.5"/>
    <n v="124"/>
    <n v="122.5"/>
    <n v="35"/>
    <n v="9"/>
    <n v="11"/>
    <n v="23"/>
    <n v="77"/>
    <n v="0"/>
    <n v="0"/>
    <n v="-32"/>
    <n v="0"/>
    <n v="0"/>
    <n v="4.4624999999999998E-2"/>
    <n v="1.1520000000000001E-2"/>
    <n v="1.3915E-2"/>
    <n v="2.852E-2"/>
    <n v="9.4325000000000006E-2"/>
    <n v="0"/>
    <n v="0"/>
    <n v="-4.0480000000000002E-2"/>
    <n v="0"/>
    <n v="0"/>
  </r>
  <r>
    <s v="4760"/>
    <s v="勤凱"/>
    <x v="35"/>
    <n v="68.099999999999994"/>
    <n v="68"/>
    <n v="66.599999999999994"/>
    <n v="67"/>
    <n v="66.8"/>
    <n v="-5"/>
    <n v="-2"/>
    <n v="4"/>
    <n v="1"/>
    <n v="-1"/>
    <n v="0"/>
    <n v="0"/>
    <n v="0"/>
    <n v="0"/>
    <n v="0"/>
    <n v="-3.405E-3"/>
    <n v="-1.3600000000000001E-3"/>
    <n v="2.6639999999999997E-3"/>
    <n v="6.7000000000000002E-4"/>
    <n v="-6.6799999999999997E-4"/>
    <n v="0"/>
    <n v="0"/>
    <n v="0"/>
    <n v="0"/>
    <n v="0"/>
  </r>
  <r>
    <s v="4763"/>
    <s v="材料-KY"/>
    <x v="22"/>
    <n v="1010"/>
    <n v="1040"/>
    <n v="1045"/>
    <n v="1030"/>
    <n v="982"/>
    <n v="-295.98700000000002"/>
    <n v="-141.30500000000001"/>
    <n v="-640.07899999999995"/>
    <n v="131.375"/>
    <n v="-95.236000000000004"/>
    <n v="30.369"/>
    <n v="101.369"/>
    <n v="2"/>
    <n v="-158.87100000000001"/>
    <n v="-0.114"/>
    <n v="-2.9894686999999998"/>
    <n v="-1.4695720000000001"/>
    <n v="-6.6888255499999998"/>
    <n v="1.3531625"/>
    <n v="-0.93521752000000002"/>
    <n v="0.30672689999999997"/>
    <n v="1.0542376"/>
    <n v="2.0899999999999998E-2"/>
    <n v="-1.6363713"/>
    <n v="-1.1194800000000002E-3"/>
  </r>
  <r>
    <s v="4764"/>
    <s v="雙鍵"/>
    <x v="22"/>
    <n v="41"/>
    <n v="40.9"/>
    <n v="40.65"/>
    <n v="40.35"/>
    <n v="41.9"/>
    <n v="0"/>
    <n v="0"/>
    <n v="3"/>
    <n v="1"/>
    <n v="0"/>
    <n v="0"/>
    <n v="0"/>
    <n v="0"/>
    <n v="0"/>
    <n v="0"/>
    <n v="0"/>
    <n v="0"/>
    <n v="1.2194999999999999E-3"/>
    <n v="4.035E-4"/>
    <n v="0"/>
    <n v="0"/>
    <n v="0"/>
    <n v="0"/>
    <n v="0"/>
    <n v="0"/>
  </r>
  <r>
    <s v="4766"/>
    <s v="南寶"/>
    <x v="22"/>
    <n v="224"/>
    <n v="219.5"/>
    <n v="220"/>
    <n v="224.5"/>
    <n v="246.5"/>
    <n v="-13"/>
    <n v="0"/>
    <n v="29"/>
    <n v="118"/>
    <n v="352.1"/>
    <n v="-35"/>
    <n v="0"/>
    <n v="1"/>
    <n v="0"/>
    <n v="0"/>
    <n v="-2.912E-2"/>
    <n v="0"/>
    <n v="6.3799999999999996E-2"/>
    <n v="0.26490999999999998"/>
    <n v="0.86792650000000005"/>
    <n v="-7.8399999999999997E-2"/>
    <n v="0"/>
    <n v="2.2000000000000001E-3"/>
    <n v="0"/>
    <n v="0"/>
  </r>
  <r>
    <s v="4767"/>
    <s v="誠泰科技"/>
    <x v="22"/>
    <n v="28.35"/>
    <n v="28.35"/>
    <n v="28.35"/>
    <n v="28.1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600000000000003"/>
    <n v="4.8099999999999996"/>
    <n v="4.87"/>
    <n v="4.78"/>
    <n v="4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9.5"/>
    <n v="10.45"/>
    <n v="11.45"/>
    <n v="12.5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25"/>
    <n v="16.399999999999999"/>
    <n v="16.350000000000001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3"/>
    <s v="聯光通"/>
    <x v="33"/>
    <n v="14.6"/>
    <n v="14.6"/>
    <n v="14.6"/>
    <n v="14.6"/>
    <n v="14.8"/>
    <n v="-1"/>
    <n v="-1"/>
    <n v="0"/>
    <n v="-2"/>
    <n v="-3"/>
    <n v="0"/>
    <n v="0"/>
    <n v="0"/>
    <n v="0"/>
    <n v="0"/>
    <n v="-1.46E-4"/>
    <n v="-1.46E-4"/>
    <n v="0"/>
    <n v="-2.92E-4"/>
    <n v="-4.4400000000000006E-4"/>
    <n v="0"/>
    <n v="0"/>
    <n v="0"/>
    <n v="0"/>
    <n v="0"/>
  </r>
  <r>
    <s v="4904"/>
    <s v="遠傳"/>
    <x v="54"/>
    <n v="77.8"/>
    <n v="78.099999999999994"/>
    <n v="78.3"/>
    <n v="78.7"/>
    <n v="78.5"/>
    <n v="805.23400000000004"/>
    <n v="511.75"/>
    <n v="1103.1089999999999"/>
    <n v="700.72699999999998"/>
    <n v="257.00400000000002"/>
    <n v="731"/>
    <n v="182"/>
    <n v="3"/>
    <n v="691"/>
    <n v="261"/>
    <n v="0.626472052"/>
    <n v="0.39967674999999997"/>
    <n v="0.86373434699999996"/>
    <n v="0.55147214899999997"/>
    <n v="0.20174814000000002"/>
    <n v="0.56871799999999995"/>
    <n v="0.14214199999999999"/>
    <n v="2.349E-3"/>
    <n v="0.54381699999999999"/>
    <n v="0.20488500000000001"/>
  </r>
  <r>
    <s v="4905"/>
    <s v="台聯電"/>
    <x v="33"/>
    <n v="72.2"/>
    <n v="73.2"/>
    <n v="73.2"/>
    <n v="71.599999999999994"/>
    <n v="72.099999999999994"/>
    <n v="-1"/>
    <n v="0"/>
    <n v="0"/>
    <n v="0"/>
    <n v="-1"/>
    <n v="0"/>
    <n v="0"/>
    <n v="0"/>
    <n v="0"/>
    <n v="0"/>
    <n v="-7.2199999999999999E-4"/>
    <n v="0"/>
    <n v="0"/>
    <n v="0"/>
    <n v="-7.2099999999999996E-4"/>
    <n v="0"/>
    <n v="0"/>
    <n v="0"/>
    <n v="0"/>
    <n v="0"/>
  </r>
  <r>
    <s v="4906"/>
    <s v="正文"/>
    <x v="38"/>
    <n v="33.9"/>
    <n v="33.450000000000003"/>
    <n v="33.299999999999997"/>
    <n v="32.9"/>
    <n v="32.700000000000003"/>
    <n v="-1469"/>
    <n v="-977.85799999999995"/>
    <n v="384"/>
    <n v="-3086.9749999999999"/>
    <n v="-708"/>
    <n v="-6.1779999999999999"/>
    <n v="-41.786999999999999"/>
    <n v="-8.3559999999999999"/>
    <n v="-37.601999999999997"/>
    <n v="0.94"/>
    <n v="-0.49799099999999996"/>
    <n v="-0.32709350100000001"/>
    <n v="0.12787199999999999"/>
    <n v="-1.015614775"/>
    <n v="-0.23151600000000003"/>
    <n v="-2.0943419999999999E-3"/>
    <n v="-1.3977751500000002E-2"/>
    <n v="-2.7825479999999997E-3"/>
    <n v="-1.2371057999999999E-2"/>
    <n v="3.0738E-4"/>
  </r>
  <r>
    <s v="4907"/>
    <s v="富宇"/>
    <x v="6"/>
    <n v="36.5"/>
    <n v="35.700000000000003"/>
    <n v="35.450000000000003"/>
    <n v="35.549999999999997"/>
    <n v="35.549999999999997"/>
    <n v="0"/>
    <n v="0"/>
    <n v="1"/>
    <n v="6"/>
    <n v="0"/>
    <n v="0"/>
    <n v="0"/>
    <n v="0"/>
    <n v="0"/>
    <n v="0"/>
    <n v="0"/>
    <n v="0"/>
    <n v="3.5450000000000005E-4"/>
    <n v="2.1329999999999999E-3"/>
    <n v="0"/>
    <n v="0"/>
    <n v="0"/>
    <n v="0"/>
    <n v="0"/>
    <n v="0"/>
  </r>
  <r>
    <s v="4908"/>
    <s v="前鼎"/>
    <x v="33"/>
    <n v="97.6"/>
    <n v="97.2"/>
    <n v="95"/>
    <n v="93.8"/>
    <n v="89.7"/>
    <n v="379"/>
    <n v="-730"/>
    <n v="-748"/>
    <n v="251"/>
    <n v="-260"/>
    <n v="0"/>
    <n v="0"/>
    <n v="0"/>
    <n v="0"/>
    <n v="0"/>
    <n v="0.36990400000000001"/>
    <n v="-0.70955999999999997"/>
    <n v="-0.71060000000000001"/>
    <n v="0.23543799999999998"/>
    <n v="-0.23322000000000001"/>
    <n v="0"/>
    <n v="0"/>
    <n v="0"/>
    <n v="0"/>
    <n v="0"/>
  </r>
  <r>
    <s v="4909"/>
    <s v="新復興"/>
    <x v="32"/>
    <n v="23.4"/>
    <n v="23.4"/>
    <n v="23.15"/>
    <n v="22.8"/>
    <n v="23.1"/>
    <n v="-7"/>
    <n v="-167"/>
    <n v="-18"/>
    <n v="5"/>
    <n v="66"/>
    <n v="0"/>
    <n v="0"/>
    <n v="0"/>
    <n v="0"/>
    <n v="0"/>
    <n v="-1.6379999999999999E-3"/>
    <n v="-3.9077999999999995E-2"/>
    <n v="-4.1669999999999997E-3"/>
    <n v="1.14E-3"/>
    <n v="1.5246000000000001E-2"/>
    <n v="0"/>
    <n v="0"/>
    <n v="0"/>
    <n v="0"/>
    <n v="0"/>
  </r>
  <r>
    <s v="4911"/>
    <s v="德英"/>
    <x v="15"/>
    <n v="56.4"/>
    <n v="57.2"/>
    <n v="57.4"/>
    <n v="56.9"/>
    <n v="59"/>
    <n v="1"/>
    <n v="9"/>
    <n v="-1"/>
    <n v="-2"/>
    <n v="-1"/>
    <n v="0"/>
    <n v="0"/>
    <n v="0"/>
    <n v="0"/>
    <n v="0"/>
    <n v="5.6399999999999994E-4"/>
    <n v="5.1480000000000007E-3"/>
    <n v="-5.7399999999999997E-4"/>
    <n v="-1.1379999999999999E-3"/>
    <n v="-5.9000000000000003E-4"/>
    <n v="0"/>
    <n v="0"/>
    <n v="0"/>
    <n v="0"/>
    <n v="0"/>
  </r>
  <r>
    <s v="4912"/>
    <s v="聯德控股-KY"/>
    <x v="13"/>
    <n v="79.900000000000006"/>
    <n v="79.900000000000006"/>
    <n v="79.900000000000006"/>
    <n v="78"/>
    <n v="77"/>
    <n v="1"/>
    <n v="9"/>
    <n v="10"/>
    <n v="15"/>
    <n v="-2"/>
    <n v="0"/>
    <n v="0"/>
    <n v="0"/>
    <n v="0"/>
    <n v="0"/>
    <n v="7.9900000000000001E-4"/>
    <n v="7.1910000000000003E-3"/>
    <n v="7.9900000000000006E-3"/>
    <n v="1.17E-2"/>
    <n v="-1.5399999999999999E-3"/>
    <n v="0"/>
    <n v="0"/>
    <n v="0"/>
    <n v="0"/>
    <n v="0"/>
  </r>
  <r>
    <s v="4915"/>
    <s v="致伸"/>
    <x v="59"/>
    <n v="64.599999999999994"/>
    <n v="63.4"/>
    <n v="64.3"/>
    <n v="64"/>
    <n v="64.3"/>
    <n v="1299"/>
    <n v="-2601.7399999999998"/>
    <n v="641.96299999999997"/>
    <n v="-1907"/>
    <n v="-118"/>
    <n v="297.03399999999999"/>
    <n v="169.136"/>
    <n v="444.82799999999997"/>
    <n v="899.68399999999997"/>
    <n v="210.05500000000001"/>
    <n v="0.83915399999999996"/>
    <n v="-1.6495031599999999"/>
    <n v="0.41278220899999996"/>
    <n v="-1.22048"/>
    <n v="-7.5873999999999997E-2"/>
    <n v="0.19188396399999999"/>
    <n v="0.10723222399999999"/>
    <n v="0.28602440399999995"/>
    <n v="0.57579775999999994"/>
    <n v="0.13506536499999999"/>
  </r>
  <r>
    <s v="4916"/>
    <s v="事欣科"/>
    <x v="50"/>
    <n v="35.450000000000003"/>
    <n v="34.9"/>
    <n v="35.1"/>
    <n v="34.5"/>
    <n v="34.85"/>
    <n v="106"/>
    <n v="-1"/>
    <n v="-14"/>
    <n v="-83"/>
    <n v="54"/>
    <n v="0"/>
    <n v="0"/>
    <n v="0"/>
    <n v="0"/>
    <n v="0"/>
    <n v="3.7576999999999999E-2"/>
    <n v="-3.4899999999999997E-4"/>
    <n v="-4.914E-3"/>
    <n v="-2.8635000000000001E-2"/>
    <n v="1.8819000000000002E-2"/>
    <n v="0"/>
    <n v="0"/>
    <n v="0"/>
    <n v="0"/>
    <n v="0"/>
  </r>
  <r>
    <s v="4919"/>
    <s v="新唐"/>
    <x v="47"/>
    <n v="128.5"/>
    <n v="130.5"/>
    <n v="131"/>
    <n v="129.5"/>
    <n v="131"/>
    <n v="69"/>
    <n v="1113.404"/>
    <n v="900"/>
    <n v="-304.57799999999997"/>
    <n v="888"/>
    <n v="-3.1619999999999999"/>
    <n v="-294"/>
    <n v="-30"/>
    <n v="20"/>
    <n v="-15"/>
    <n v="8.8664999999999994E-2"/>
    <n v="1.4529922200000001"/>
    <n v="1.179"/>
    <n v="-0.39442850999999995"/>
    <n v="1.1632800000000001"/>
    <n v="-4.0631700000000005E-3"/>
    <n v="-0.38367000000000001"/>
    <n v="-3.9300000000000002E-2"/>
    <n v="2.5899999999999999E-2"/>
    <n v="-1.9650000000000001E-2"/>
  </r>
  <r>
    <s v="4924"/>
    <s v="欣厚-KY"/>
    <x v="45"/>
    <n v="12.8"/>
    <n v="12.85"/>
    <n v="12.8"/>
    <n v="12.8"/>
    <n v="12.55"/>
    <n v="0"/>
    <n v="0"/>
    <n v="0"/>
    <n v="6"/>
    <n v="0"/>
    <n v="0"/>
    <n v="0"/>
    <n v="0"/>
    <n v="0"/>
    <n v="0"/>
    <n v="0"/>
    <n v="0"/>
    <n v="0"/>
    <n v="7.6800000000000013E-4"/>
    <n v="0"/>
    <n v="0"/>
    <n v="0"/>
    <n v="0"/>
    <n v="0"/>
    <n v="0"/>
  </r>
  <r>
    <s v="4927"/>
    <s v="泰鼎-KY"/>
    <x v="32"/>
    <n v="49.65"/>
    <n v="48"/>
    <n v="48.05"/>
    <n v="47.15"/>
    <n v="46.55"/>
    <n v="89"/>
    <n v="-145"/>
    <n v="-35"/>
    <n v="-82"/>
    <n v="-149"/>
    <n v="0"/>
    <n v="0"/>
    <n v="0"/>
    <n v="0"/>
    <n v="0"/>
    <n v="4.4188499999999992E-2"/>
    <n v="-6.9599999999999995E-2"/>
    <n v="-1.6817499999999999E-2"/>
    <n v="-3.8662999999999996E-2"/>
    <n v="-6.9359500000000004E-2"/>
    <n v="0"/>
    <n v="0"/>
    <n v="0"/>
    <n v="0"/>
    <n v="0"/>
  </r>
  <r>
    <s v="4930"/>
    <s v="燦星網"/>
    <x v="13"/>
    <n v="27.3"/>
    <n v="27.45"/>
    <n v="27.6"/>
    <n v="27.25"/>
    <n v="28.5"/>
    <n v="-9"/>
    <n v="-2"/>
    <n v="0"/>
    <n v="-48"/>
    <n v="-62"/>
    <n v="0"/>
    <n v="0"/>
    <n v="0"/>
    <n v="0"/>
    <n v="0"/>
    <n v="-2.457E-3"/>
    <n v="-5.4900000000000001E-4"/>
    <n v="0"/>
    <n v="-1.308E-2"/>
    <n v="-1.7670000000000002E-2"/>
    <n v="0"/>
    <n v="0"/>
    <n v="0"/>
    <n v="0"/>
    <n v="0"/>
  </r>
  <r>
    <s v="4931"/>
    <s v="新盛力"/>
    <x v="8"/>
    <n v="30.5"/>
    <n v="30.25"/>
    <n v="30.2"/>
    <n v="29.5"/>
    <n v="28.65"/>
    <n v="126"/>
    <n v="-37"/>
    <n v="33"/>
    <n v="-92"/>
    <n v="-187"/>
    <n v="0"/>
    <n v="0"/>
    <n v="0"/>
    <n v="0"/>
    <n v="0"/>
    <n v="3.8429999999999999E-2"/>
    <n v="-1.1192499999999999E-2"/>
    <n v="9.9660000000000009E-3"/>
    <n v="-2.7140000000000001E-2"/>
    <n v="-5.3575500000000005E-2"/>
    <n v="0"/>
    <n v="0"/>
    <n v="0"/>
    <n v="0"/>
    <n v="0"/>
  </r>
  <r>
    <s v="4933"/>
    <s v="友輝"/>
    <x v="66"/>
    <n v="54.4"/>
    <n v="53.3"/>
    <n v="53.6"/>
    <n v="54.3"/>
    <n v="53.1"/>
    <n v="35"/>
    <n v="-153"/>
    <n v="12"/>
    <n v="-61"/>
    <n v="-42"/>
    <n v="0"/>
    <n v="0"/>
    <n v="0"/>
    <n v="0"/>
    <n v="0"/>
    <n v="1.9040000000000001E-2"/>
    <n v="-8.1548999999999996E-2"/>
    <n v="6.4320000000000002E-3"/>
    <n v="-3.3123E-2"/>
    <n v="-2.2302000000000002E-2"/>
    <n v="0"/>
    <n v="0"/>
    <n v="0"/>
    <n v="0"/>
    <n v="0"/>
  </r>
  <r>
    <s v="4934"/>
    <s v="太極"/>
    <x v="51"/>
    <n v="28.45"/>
    <n v="28.15"/>
    <n v="28.3"/>
    <n v="26.4"/>
    <n v="26.45"/>
    <n v="-23"/>
    <n v="-132"/>
    <n v="16"/>
    <n v="-166"/>
    <n v="77"/>
    <n v="0"/>
    <n v="0"/>
    <n v="0"/>
    <n v="0"/>
    <n v="0"/>
    <n v="-6.5434999999999998E-3"/>
    <n v="-3.7157999999999997E-2"/>
    <n v="4.5279999999999999E-3"/>
    <n v="-4.3823999999999995E-2"/>
    <n v="2.0366499999999999E-2"/>
    <n v="0"/>
    <n v="0"/>
    <n v="0"/>
    <n v="0"/>
    <n v="0"/>
  </r>
  <r>
    <s v="4935"/>
    <s v="茂林-KY"/>
    <x v="66"/>
    <n v="48.4"/>
    <n v="48.3"/>
    <n v="48.55"/>
    <n v="48.4"/>
    <n v="48.25"/>
    <n v="0"/>
    <n v="-2"/>
    <n v="5"/>
    <n v="8"/>
    <n v="-17"/>
    <n v="0"/>
    <n v="0"/>
    <n v="0"/>
    <n v="0"/>
    <n v="0"/>
    <n v="0"/>
    <n v="-9.6599999999999995E-4"/>
    <n v="2.4275E-3"/>
    <n v="3.872E-3"/>
    <n v="-8.2024999999999997E-3"/>
    <n v="0"/>
    <n v="0"/>
    <n v="0"/>
    <n v="0"/>
    <n v="0"/>
  </r>
  <r>
    <s v="4938"/>
    <s v="和碩"/>
    <x v="28"/>
    <n v="77.5"/>
    <n v="78"/>
    <n v="78"/>
    <n v="78"/>
    <n v="78.3"/>
    <n v="2509.674"/>
    <n v="2498.63"/>
    <n v="1694.17"/>
    <n v="2028.884"/>
    <n v="1208"/>
    <n v="-80.983000000000004"/>
    <n v="-26.013000000000002"/>
    <n v="-449.80200000000002"/>
    <n v="82.016000000000005"/>
    <n v="-64.209000000000003"/>
    <n v="1.94499735"/>
    <n v="1.9489314000000002"/>
    <n v="1.3214526000000002"/>
    <n v="1.5825295199999998"/>
    <n v="0.94586399999999993"/>
    <n v="-6.2761824999999993E-2"/>
    <n v="-2.0290140000000002E-2"/>
    <n v="-0.35084556000000006"/>
    <n v="6.3972479999999998E-2"/>
    <n v="-5.0275647E-2"/>
  </r>
  <r>
    <s v="4939"/>
    <s v="亞電"/>
    <x v="32"/>
    <n v="16.95"/>
    <n v="17.05"/>
    <n v="16.899999999999999"/>
    <n v="16.850000000000001"/>
    <n v="16.850000000000001"/>
    <n v="-1"/>
    <n v="-1"/>
    <n v="-17"/>
    <n v="4"/>
    <n v="-3"/>
    <n v="0"/>
    <n v="0"/>
    <n v="0"/>
    <n v="0"/>
    <n v="0"/>
    <n v="-1.695E-4"/>
    <n v="-1.705E-4"/>
    <n v="-2.8729999999999997E-3"/>
    <n v="6.7400000000000001E-4"/>
    <n v="-5.0550000000000009E-4"/>
    <n v="0"/>
    <n v="0"/>
    <n v="0"/>
    <n v="0"/>
    <n v="0"/>
  </r>
  <r>
    <s v="4942"/>
    <s v="嘉彰"/>
    <x v="29"/>
    <n v="42.5"/>
    <n v="42.5"/>
    <n v="42.5"/>
    <n v="42.4"/>
    <n v="42.65"/>
    <n v="-201"/>
    <n v="-27"/>
    <n v="7"/>
    <n v="-108"/>
    <n v="43"/>
    <n v="0"/>
    <n v="0"/>
    <n v="0"/>
    <n v="0"/>
    <n v="0"/>
    <n v="-8.5425000000000001E-2"/>
    <n v="-1.1475000000000001E-2"/>
    <n v="2.9750000000000002E-3"/>
    <n v="-4.5791999999999999E-2"/>
    <n v="1.8339500000000002E-2"/>
    <n v="0"/>
    <n v="0"/>
    <n v="0"/>
    <n v="0"/>
    <n v="0"/>
  </r>
  <r>
    <s v="4943"/>
    <s v="康控-KY"/>
    <x v="18"/>
    <n v="13.2"/>
    <n v="13.15"/>
    <n v="13.25"/>
    <n v="12.8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0.3"/>
    <n v="70.2"/>
    <n v="69.099999999999994"/>
    <n v="66.900000000000006"/>
    <n v="66.400000000000006"/>
    <n v="21"/>
    <n v="8"/>
    <n v="-19"/>
    <n v="-1"/>
    <n v="1"/>
    <n v="0"/>
    <n v="0"/>
    <n v="0"/>
    <n v="0"/>
    <n v="0"/>
    <n v="1.4763E-2"/>
    <n v="5.6160000000000003E-3"/>
    <n v="-1.3128999999999998E-2"/>
    <n v="-6.6900000000000011E-4"/>
    <n v="6.6400000000000009E-4"/>
    <n v="0"/>
    <n v="0"/>
    <n v="0"/>
    <n v="0"/>
    <n v="0"/>
  </r>
  <r>
    <s v="4946"/>
    <s v="辣椒"/>
    <x v="67"/>
    <n v="28.15"/>
    <n v="28.75"/>
    <n v="28.75"/>
    <m/>
    <m/>
    <n v="10"/>
    <n v="0"/>
    <n v="-2"/>
    <m/>
    <m/>
    <n v="0"/>
    <n v="0"/>
    <n v="0"/>
    <m/>
    <m/>
    <n v="2.8149999999999998E-3"/>
    <n v="0"/>
    <n v="-5.7499999999999999E-4"/>
    <n v="0"/>
    <n v="0"/>
    <n v="0"/>
    <n v="0"/>
    <n v="0"/>
    <n v="0"/>
    <n v="0"/>
  </r>
  <r>
    <s v="4950"/>
    <s v="牧東"/>
    <x v="65"/>
    <n v="10.050000000000001"/>
    <n v="10"/>
    <n v="9.9"/>
    <n v="9.16"/>
    <n v="9"/>
    <n v="7"/>
    <n v="4"/>
    <n v="10"/>
    <n v="3"/>
    <n v="10"/>
    <n v="0"/>
    <n v="0"/>
    <n v="0"/>
    <n v="0"/>
    <n v="0"/>
    <n v="7.0350000000000013E-4"/>
    <n v="4.0000000000000002E-4"/>
    <n v="9.8999999999999999E-4"/>
    <n v="2.7480000000000001E-4"/>
    <n v="8.9999999999999998E-4"/>
    <n v="0"/>
    <n v="0"/>
    <n v="0"/>
    <n v="0"/>
    <n v="0"/>
  </r>
  <r>
    <s v="4952"/>
    <s v="凌通"/>
    <x v="47"/>
    <n v="50.7"/>
    <n v="51"/>
    <n v="50.7"/>
    <n v="50.2"/>
    <n v="50"/>
    <n v="25"/>
    <n v="3"/>
    <n v="2"/>
    <n v="0"/>
    <n v="-16"/>
    <n v="0"/>
    <n v="0"/>
    <n v="0"/>
    <n v="0"/>
    <n v="0"/>
    <n v="1.2675000000000001E-2"/>
    <n v="1.5299999999999999E-3"/>
    <n v="1.0140000000000001E-3"/>
    <n v="0"/>
    <n v="-8.0000000000000002E-3"/>
    <n v="0"/>
    <n v="0"/>
    <n v="0"/>
    <n v="0"/>
    <n v="0"/>
  </r>
  <r>
    <s v="4953"/>
    <s v="緯軟"/>
    <x v="56"/>
    <n v="115.5"/>
    <n v="116.5"/>
    <n v="121.5"/>
    <n v="122"/>
    <n v="121"/>
    <n v="178"/>
    <n v="-52.563000000000002"/>
    <n v="74"/>
    <n v="85"/>
    <n v="-55"/>
    <n v="0"/>
    <n v="0"/>
    <n v="0"/>
    <n v="0"/>
    <n v="0"/>
    <n v="0.20558999999999999"/>
    <n v="-6.1235894999999999E-2"/>
    <n v="8.9910000000000004E-2"/>
    <n v="0.1037"/>
    <n v="-6.6549999999999998E-2"/>
    <n v="0"/>
    <n v="0"/>
    <n v="0"/>
    <n v="0"/>
    <n v="0"/>
  </r>
  <r>
    <s v="4956"/>
    <s v="光鋐"/>
    <x v="29"/>
    <n v="14.9"/>
    <n v="14.7"/>
    <n v="14.7"/>
    <n v="14.65"/>
    <n v="14.7"/>
    <n v="5"/>
    <n v="15"/>
    <n v="21"/>
    <n v="16"/>
    <n v="3"/>
    <n v="0"/>
    <n v="0"/>
    <n v="0"/>
    <n v="0"/>
    <n v="0"/>
    <n v="7.45E-4"/>
    <n v="2.2049999999999999E-3"/>
    <n v="3.0869999999999999E-3"/>
    <n v="2.3440000000000002E-3"/>
    <n v="4.4099999999999993E-4"/>
    <n v="0"/>
    <n v="0"/>
    <n v="0"/>
    <n v="0"/>
    <n v="0"/>
  </r>
  <r>
    <s v="4958"/>
    <s v="臻鼎-KY"/>
    <x v="32"/>
    <n v="102.5"/>
    <n v="101.5"/>
    <n v="103"/>
    <n v="103.5"/>
    <n v="102"/>
    <n v="437"/>
    <n v="1029"/>
    <n v="1606.1790000000001"/>
    <n v="884.37199999999996"/>
    <n v="205"/>
    <n v="71.804000000000002"/>
    <n v="110.14700000000001"/>
    <n v="233.03"/>
    <n v="250.63499999999999"/>
    <n v="-127.625"/>
    <n v="0.44792500000000002"/>
    <n v="1.044435"/>
    <n v="1.6543643700000001"/>
    <n v="0.91532501999999993"/>
    <n v="0.20910000000000001"/>
    <n v="7.3599100000000001E-2"/>
    <n v="0.111799205"/>
    <n v="0.24002090000000001"/>
    <n v="0.25940722500000002"/>
    <n v="-0.1301775"/>
  </r>
  <r>
    <s v="4960"/>
    <s v="誠美材"/>
    <x v="66"/>
    <n v="12.45"/>
    <n v="12.55"/>
    <n v="12.45"/>
    <n v="12.35"/>
    <n v="12.4"/>
    <n v="-945"/>
    <n v="-852"/>
    <n v="-2410"/>
    <n v="-2892"/>
    <n v="-3603"/>
    <n v="0"/>
    <n v="0"/>
    <n v="0"/>
    <n v="0"/>
    <n v="0"/>
    <n v="-0.11765249999999999"/>
    <n v="-0.10692600000000001"/>
    <n v="-0.30004500000000001"/>
    <n v="-0.35716199999999998"/>
    <n v="-0.44677200000000006"/>
    <n v="0"/>
    <n v="0"/>
    <n v="0"/>
    <n v="0"/>
    <n v="0"/>
  </r>
  <r>
    <s v="4961"/>
    <s v="天鈺"/>
    <x v="47"/>
    <n v="259"/>
    <n v="255"/>
    <n v="254.5"/>
    <n v="251"/>
    <n v="247"/>
    <n v="-813"/>
    <n v="-795.35"/>
    <n v="-419.065"/>
    <n v="-594.76199999999994"/>
    <n v="-64"/>
    <n v="-428.05599999999998"/>
    <n v="-141"/>
    <n v="-3"/>
    <n v="-1"/>
    <n v="-67.3"/>
    <n v="-2.1056699999999999"/>
    <n v="-2.0281425"/>
    <n v="-1.066520425"/>
    <n v="-1.4928526199999999"/>
    <n v="-0.15808"/>
    <n v="-1.10866504"/>
    <n v="-0.35954999999999998"/>
    <n v="-7.6350000000000003E-3"/>
    <n v="-2.5100000000000001E-3"/>
    <n v="-0.16623099999999999"/>
  </r>
  <r>
    <s v="4966"/>
    <s v="譜瑞-KY"/>
    <x v="47"/>
    <n v="1065"/>
    <n v="1095"/>
    <n v="1080"/>
    <n v="1065"/>
    <n v="1045"/>
    <n v="775.77499999999998"/>
    <n v="204.42500000000001"/>
    <n v="124.289"/>
    <n v="-50.618000000000002"/>
    <n v="0.28999999999999998"/>
    <n v="-1"/>
    <n v="14"/>
    <n v="-44"/>
    <n v="-41"/>
    <n v="-12"/>
    <n v="8.2620037499999999"/>
    <n v="2.2384537500000001"/>
    <n v="1.3423212"/>
    <n v="-0.53908170000000011"/>
    <n v="3.0304999999999993E-3"/>
    <n v="-1.065E-2"/>
    <n v="0.15329999999999999"/>
    <n v="-0.47520000000000001"/>
    <n v="-0.43664999999999998"/>
    <n v="-0.12540000000000001"/>
  </r>
  <r>
    <s v="4967"/>
    <s v="十銓"/>
    <x v="41"/>
    <n v="92.2"/>
    <n v="94"/>
    <n v="92.3"/>
    <n v="86.4"/>
    <n v="87.1"/>
    <n v="1857"/>
    <n v="-875"/>
    <n v="675.29100000000005"/>
    <n v="737"/>
    <n v="-1416.99"/>
    <n v="0"/>
    <n v="0"/>
    <n v="0"/>
    <n v="0"/>
    <n v="0"/>
    <n v="1.712154"/>
    <n v="-0.82250000000000001"/>
    <n v="0.62329359300000009"/>
    <n v="0.636768"/>
    <n v="-1.2341982899999999"/>
    <n v="0"/>
    <n v="0"/>
    <n v="0"/>
    <n v="0"/>
    <n v="0"/>
  </r>
  <r>
    <s v="4968"/>
    <s v="立積"/>
    <x v="47"/>
    <n v="128"/>
    <n v="132"/>
    <n v="135"/>
    <n v="133"/>
    <n v="132"/>
    <n v="-282"/>
    <n v="-152"/>
    <n v="226"/>
    <n v="-322"/>
    <n v="3"/>
    <n v="0"/>
    <n v="0"/>
    <n v="0"/>
    <n v="0"/>
    <n v="0"/>
    <n v="-0.36096"/>
    <n v="-0.20064000000000001"/>
    <n v="0.30509999999999998"/>
    <n v="-0.42825999999999997"/>
    <n v="3.96E-3"/>
    <n v="0"/>
    <n v="0"/>
    <n v="0"/>
    <n v="0"/>
    <n v="0"/>
  </r>
  <r>
    <s v="4971"/>
    <s v="IET-KY"/>
    <x v="39"/>
    <n v="57.7"/>
    <n v="57.1"/>
    <n v="56.9"/>
    <n v="57.6"/>
    <n v="57.3"/>
    <n v="6"/>
    <n v="-1"/>
    <n v="-8"/>
    <n v="-4"/>
    <n v="4"/>
    <n v="0"/>
    <n v="0"/>
    <n v="0"/>
    <n v="0"/>
    <n v="0"/>
    <n v="3.4620000000000007E-3"/>
    <n v="-5.71E-4"/>
    <n v="-4.5519999999999996E-3"/>
    <n v="-2.3040000000000001E-3"/>
    <n v="2.2919999999999998E-3"/>
    <n v="0"/>
    <n v="0"/>
    <n v="0"/>
    <n v="0"/>
    <n v="0"/>
  </r>
  <r>
    <s v="4972"/>
    <s v="湯石照明"/>
    <x v="29"/>
    <n v="28"/>
    <n v="27.95"/>
    <n v="27.95"/>
    <n v="27.95"/>
    <n v="27.8"/>
    <n v="0"/>
    <n v="-1"/>
    <n v="-1"/>
    <n v="-1"/>
    <n v="0"/>
    <n v="0"/>
    <n v="0"/>
    <n v="0"/>
    <n v="0"/>
    <n v="0"/>
    <n v="0"/>
    <n v="-2.7950000000000002E-4"/>
    <n v="-2.7950000000000002E-4"/>
    <n v="-2.7950000000000002E-4"/>
    <n v="0"/>
    <n v="0"/>
    <n v="0"/>
    <n v="0"/>
    <n v="0"/>
    <n v="0"/>
  </r>
  <r>
    <s v="4973"/>
    <s v="廣穎"/>
    <x v="47"/>
    <n v="31.65"/>
    <n v="31.85"/>
    <n v="32"/>
    <n v="32.200000000000003"/>
    <n v="32"/>
    <n v="42"/>
    <n v="302"/>
    <n v="127"/>
    <n v="-60"/>
    <n v="-71"/>
    <n v="0"/>
    <n v="0"/>
    <n v="0"/>
    <n v="0"/>
    <n v="0"/>
    <n v="1.3292999999999999E-2"/>
    <n v="9.6187000000000009E-2"/>
    <n v="4.0640000000000003E-2"/>
    <n v="-1.9320000000000004E-2"/>
    <n v="-2.2720000000000001E-2"/>
    <n v="0"/>
    <n v="0"/>
    <n v="0"/>
    <n v="0"/>
    <n v="0"/>
  </r>
  <r>
    <s v="4974"/>
    <s v="亞泰"/>
    <x v="31"/>
    <n v="65.8"/>
    <n v="65.599999999999994"/>
    <n v="65.8"/>
    <n v="66"/>
    <n v="65.599999999999994"/>
    <n v="35"/>
    <n v="-8"/>
    <n v="-14"/>
    <n v="-6"/>
    <n v="-27"/>
    <n v="0"/>
    <n v="0"/>
    <n v="0"/>
    <n v="0"/>
    <n v="0"/>
    <n v="2.3029999999999998E-2"/>
    <n v="-5.2479999999999992E-3"/>
    <n v="-9.2119999999999997E-3"/>
    <n v="-3.96E-3"/>
    <n v="-1.7711999999999999E-2"/>
    <n v="0"/>
    <n v="0"/>
    <n v="0"/>
    <n v="0"/>
    <n v="0"/>
  </r>
  <r>
    <s v="4976"/>
    <s v="佳凌"/>
    <x v="49"/>
    <n v="37.65"/>
    <n v="37.75"/>
    <n v="38"/>
    <n v="37"/>
    <n v="36.15"/>
    <n v="24"/>
    <n v="28"/>
    <n v="81"/>
    <n v="-9"/>
    <n v="38"/>
    <n v="0"/>
    <n v="0"/>
    <n v="0"/>
    <n v="0"/>
    <n v="0"/>
    <n v="9.0359999999999989E-3"/>
    <n v="1.057E-2"/>
    <n v="3.0779999999999998E-2"/>
    <n v="-3.3300000000000001E-3"/>
    <n v="1.3737000000000001E-2"/>
    <n v="0"/>
    <n v="0"/>
    <n v="0"/>
    <n v="0"/>
    <n v="0"/>
  </r>
  <r>
    <s v="4977"/>
    <s v="眾達-KY"/>
    <x v="38"/>
    <n v="79"/>
    <n v="78.2"/>
    <n v="77.8"/>
    <n v="75.900000000000006"/>
    <n v="75"/>
    <n v="194.44900000000001"/>
    <n v="-70"/>
    <n v="-1"/>
    <n v="-230"/>
    <n v="-286"/>
    <n v="0"/>
    <n v="0"/>
    <n v="0"/>
    <n v="0"/>
    <n v="0"/>
    <n v="0.15361471000000002"/>
    <n v="-5.4739999999999997E-2"/>
    <n v="-7.7799999999999994E-4"/>
    <n v="-0.17457"/>
    <n v="-0.2145"/>
    <n v="0"/>
    <n v="0"/>
    <n v="0"/>
    <n v="0"/>
    <n v="0"/>
  </r>
  <r>
    <s v="4979"/>
    <s v="華星光"/>
    <x v="33"/>
    <n v="176"/>
    <n v="178"/>
    <n v="185"/>
    <n v="181.5"/>
    <n v="172"/>
    <n v="309"/>
    <n v="506"/>
    <n v="566"/>
    <n v="481.89400000000001"/>
    <n v="-185"/>
    <n v="0"/>
    <n v="0"/>
    <n v="0"/>
    <n v="-154"/>
    <n v="-615"/>
    <n v="0.54383999999999999"/>
    <n v="0.90068000000000004"/>
    <n v="1.0470999999999999"/>
    <n v="0.87463760999999995"/>
    <n v="-0.31819999999999998"/>
    <n v="0"/>
    <n v="0"/>
    <n v="0"/>
    <n v="-0.27950999999999998"/>
    <n v="-1.0578000000000001"/>
  </r>
  <r>
    <s v="4987"/>
    <s v="科誠"/>
    <x v="45"/>
    <n v="58.2"/>
    <n v="58.3"/>
    <n v="58.3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1"/>
    <n v="26.2"/>
    <n v="26.2"/>
    <n v="26"/>
    <n v="25.5"/>
    <n v="39"/>
    <n v="4"/>
    <n v="9"/>
    <n v="7"/>
    <n v="-2"/>
    <n v="0"/>
    <n v="0"/>
    <n v="0"/>
    <n v="0"/>
    <n v="0"/>
    <n v="1.0179000000000001E-2"/>
    <n v="1.0479999999999999E-3"/>
    <n v="2.3579999999999999E-3"/>
    <n v="1.82E-3"/>
    <n v="-5.1000000000000004E-4"/>
    <n v="0"/>
    <n v="0"/>
    <n v="0"/>
    <n v="0"/>
    <n v="0"/>
  </r>
  <r>
    <s v="4991"/>
    <s v="環宇-KY"/>
    <x v="40"/>
    <n v="34.25"/>
    <n v="34.15"/>
    <n v="34"/>
    <n v="34.049999999999997"/>
    <n v="34.200000000000003"/>
    <n v="-4.5"/>
    <n v="-1.64"/>
    <n v="1"/>
    <n v="-1"/>
    <n v="2"/>
    <n v="0"/>
    <n v="0"/>
    <n v="0"/>
    <n v="0"/>
    <n v="0"/>
    <n v="-1.5412500000000001E-3"/>
    <n v="-5.6005999999999992E-4"/>
    <n v="3.4000000000000002E-4"/>
    <n v="-3.4049999999999998E-4"/>
    <n v="6.8400000000000004E-4"/>
    <n v="0"/>
    <n v="0"/>
    <n v="0"/>
    <n v="0"/>
    <n v="0"/>
  </r>
  <r>
    <s v="4994"/>
    <s v="傳奇"/>
    <x v="67"/>
    <n v="63.5"/>
    <n v="63.5"/>
    <n v="62"/>
    <n v="62"/>
    <n v="61.5"/>
    <n v="5"/>
    <n v="0.6"/>
    <n v="-30"/>
    <n v="-8"/>
    <n v="-5"/>
    <n v="0"/>
    <n v="0"/>
    <n v="0"/>
    <n v="0"/>
    <n v="0"/>
    <n v="3.1749999999999999E-3"/>
    <n v="3.8099999999999999E-4"/>
    <n v="-1.8599999999999998E-2"/>
    <n v="-4.96E-3"/>
    <n v="-3.075E-3"/>
    <n v="0"/>
    <n v="0"/>
    <n v="0"/>
    <n v="0"/>
    <n v="0"/>
  </r>
  <r>
    <s v="4995"/>
    <s v="晶達"/>
    <x v="53"/>
    <n v="45.9"/>
    <n v="45.9"/>
    <n v="45.85"/>
    <n v="46.5"/>
    <n v="46.9"/>
    <n v="-1"/>
    <n v="-6"/>
    <n v="-1"/>
    <n v="-3"/>
    <n v="0"/>
    <n v="0"/>
    <n v="0"/>
    <n v="0"/>
    <n v="0"/>
    <n v="0"/>
    <n v="-4.5899999999999999E-4"/>
    <n v="-2.7539999999999999E-3"/>
    <n v="-4.5850000000000003E-4"/>
    <n v="-1.395E-3"/>
    <n v="0"/>
    <n v="0"/>
    <n v="0"/>
    <n v="0"/>
    <n v="0"/>
    <n v="0"/>
  </r>
  <r>
    <s v="4999"/>
    <s v="鑫禾"/>
    <x v="8"/>
    <n v="35.049999999999997"/>
    <n v="36.15"/>
    <n v="36.299999999999997"/>
    <n v="36.4"/>
    <n v="35.35"/>
    <n v="4"/>
    <n v="3"/>
    <n v="-27"/>
    <n v="-35"/>
    <n v="-50"/>
    <n v="0"/>
    <n v="0"/>
    <n v="0"/>
    <n v="0"/>
    <n v="0"/>
    <n v="1.4019999999999998E-3"/>
    <n v="1.0845E-3"/>
    <n v="-9.8009999999999989E-3"/>
    <n v="-1.274E-2"/>
    <n v="-1.7675E-2"/>
    <n v="0"/>
    <n v="0"/>
    <n v="0"/>
    <n v="0"/>
    <n v="0"/>
  </r>
  <r>
    <s v="5007"/>
    <s v="三星"/>
    <x v="14"/>
    <n v="55"/>
    <n v="54.9"/>
    <n v="54.4"/>
    <n v="54.9"/>
    <n v="54.9"/>
    <n v="5"/>
    <n v="0"/>
    <n v="1"/>
    <n v="-1"/>
    <n v="-3"/>
    <n v="0"/>
    <n v="0"/>
    <n v="0"/>
    <n v="0"/>
    <n v="0"/>
    <n v="2.7499999999999998E-3"/>
    <n v="0"/>
    <n v="5.44E-4"/>
    <n v="-5.4900000000000001E-4"/>
    <n v="-1.6469999999999998E-3"/>
    <n v="0"/>
    <n v="0"/>
    <n v="0"/>
    <n v="0"/>
    <n v="0"/>
  </r>
  <r>
    <s v="5009"/>
    <s v="榮剛"/>
    <x v="14"/>
    <n v="45.9"/>
    <n v="45.7"/>
    <n v="45.65"/>
    <n v="45.4"/>
    <n v="45"/>
    <n v="1147"/>
    <n v="249.37200000000001"/>
    <n v="347"/>
    <n v="-136"/>
    <n v="-260"/>
    <n v="0"/>
    <n v="0"/>
    <n v="0"/>
    <n v="0"/>
    <n v="0"/>
    <n v="0.52647299999999997"/>
    <n v="0.11396300400000002"/>
    <n v="0.1584055"/>
    <n v="-6.1743999999999993E-2"/>
    <n v="-0.11700000000000001"/>
    <n v="0"/>
    <n v="0"/>
    <n v="0"/>
    <n v="0"/>
    <n v="0"/>
  </r>
  <r>
    <s v="5011"/>
    <s v="久陽"/>
    <x v="14"/>
    <n v="19.95"/>
    <n v="20"/>
    <n v="20"/>
    <n v="20.05"/>
    <n v="22.05"/>
    <n v="-1"/>
    <n v="-18"/>
    <n v="-11"/>
    <n v="-3"/>
    <n v="-53"/>
    <n v="0"/>
    <n v="0"/>
    <n v="0"/>
    <n v="0"/>
    <n v="0"/>
    <n v="-1.995E-4"/>
    <n v="-3.5999999999999999E-3"/>
    <n v="-2.2000000000000001E-3"/>
    <n v="-6.0150000000000004E-4"/>
    <n v="-1.1686500000000001E-2"/>
    <n v="0"/>
    <n v="0"/>
    <n v="0"/>
    <n v="0"/>
    <n v="0"/>
  </r>
  <r>
    <s v="5013"/>
    <s v="強新"/>
    <x v="14"/>
    <n v="36.700000000000003"/>
    <n v="36.549999999999997"/>
    <n v="36.549999999999997"/>
    <n v="36.549999999999997"/>
    <n v="35.200000000000003"/>
    <n v="0"/>
    <n v="0"/>
    <n v="0"/>
    <n v="0"/>
    <n v="4"/>
    <n v="0"/>
    <n v="0"/>
    <n v="0"/>
    <n v="0"/>
    <n v="0"/>
    <n v="0"/>
    <n v="0"/>
    <n v="0"/>
    <n v="0"/>
    <n v="1.4080000000000002E-3"/>
    <n v="0"/>
    <n v="0"/>
    <n v="0"/>
    <n v="0"/>
    <n v="0"/>
  </r>
  <r>
    <s v="5014"/>
    <s v="建錩"/>
    <x v="14"/>
    <n v="13.4"/>
    <n v="13.25"/>
    <n v="13.35"/>
    <n v="13.35"/>
    <n v="13.4"/>
    <n v="55"/>
    <n v="29"/>
    <n v="3"/>
    <n v="19"/>
    <n v="28"/>
    <n v="0"/>
    <n v="0"/>
    <n v="0"/>
    <n v="0"/>
    <n v="0"/>
    <n v="7.3699999999999998E-3"/>
    <n v="3.8425E-3"/>
    <n v="4.0049999999999998E-4"/>
    <n v="2.5365000000000001E-3"/>
    <n v="3.7519999999999997E-3"/>
    <n v="0"/>
    <n v="0"/>
    <n v="0"/>
    <n v="0"/>
    <n v="0"/>
  </r>
  <r>
    <s v="5015"/>
    <s v="華祺"/>
    <x v="14"/>
    <n v="42.75"/>
    <n v="42.85"/>
    <n v="43.05"/>
    <n v="43.05"/>
    <n v="43.05"/>
    <n v="13"/>
    <n v="-4"/>
    <n v="-2"/>
    <n v="3"/>
    <n v="0"/>
    <n v="0"/>
    <n v="0"/>
    <n v="0"/>
    <n v="0"/>
    <n v="0"/>
    <n v="5.5574999999999999E-3"/>
    <n v="-1.714E-3"/>
    <n v="-8.6099999999999989E-4"/>
    <n v="1.2914999999999997E-3"/>
    <n v="0"/>
    <n v="0"/>
    <n v="0"/>
    <n v="0"/>
    <n v="0"/>
    <n v="0"/>
  </r>
  <r>
    <s v="5016"/>
    <s v="松和"/>
    <x v="14"/>
    <n v="27.6"/>
    <n v="27.6"/>
    <n v="27.7"/>
    <n v="27.9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5"/>
    <n v="30.85"/>
    <n v="30.95"/>
    <n v="30.7"/>
    <n v="30"/>
    <n v="-4"/>
    <n v="1"/>
    <n v="-5"/>
    <n v="-2"/>
    <n v="5"/>
    <n v="0"/>
    <n v="0"/>
    <n v="0"/>
    <n v="0"/>
    <n v="0"/>
    <n v="-1.23E-3"/>
    <n v="3.0850000000000002E-4"/>
    <n v="-1.5475E-3"/>
    <n v="-6.1399999999999996E-4"/>
    <n v="1.5E-3"/>
    <n v="0"/>
    <n v="0"/>
    <n v="0"/>
    <n v="0"/>
    <n v="0"/>
  </r>
  <r>
    <s v="5202"/>
    <s v="力新"/>
    <x v="68"/>
    <n v="14.1"/>
    <n v="14.1"/>
    <n v="13.95"/>
    <n v="13.85"/>
    <n v="13.8"/>
    <n v="1"/>
    <n v="-1"/>
    <n v="-1"/>
    <n v="-1"/>
    <n v="-1"/>
    <n v="0"/>
    <n v="0"/>
    <n v="0"/>
    <n v="0"/>
    <n v="0"/>
    <n v="1.4099999999999998E-4"/>
    <n v="-1.4099999999999998E-4"/>
    <n v="-1.395E-4"/>
    <n v="-1.3850000000000001E-4"/>
    <n v="-1.3800000000000002E-4"/>
    <n v="0"/>
    <n v="0"/>
    <n v="0"/>
    <n v="0"/>
    <n v="0"/>
  </r>
  <r>
    <s v="5203"/>
    <s v="訊連"/>
    <x v="68"/>
    <n v="93.3"/>
    <n v="92.2"/>
    <n v="95.7"/>
    <n v="98.3"/>
    <n v="96"/>
    <n v="158.9"/>
    <n v="21"/>
    <n v="282"/>
    <n v="320.69900000000001"/>
    <n v="-83"/>
    <n v="0"/>
    <n v="0"/>
    <n v="0"/>
    <n v="0"/>
    <n v="0"/>
    <n v="0.14825370000000002"/>
    <n v="1.9362000000000001E-2"/>
    <n v="0.269874"/>
    <n v="0.31524711700000002"/>
    <n v="-7.9680000000000001E-2"/>
    <n v="0"/>
    <n v="0"/>
    <n v="0"/>
    <n v="0"/>
    <n v="0"/>
  </r>
  <r>
    <s v="5205"/>
    <s v="中茂"/>
    <x v="56"/>
    <n v="27.7"/>
    <n v="27.35"/>
    <n v="27.15"/>
    <n v="27.2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"/>
    <n v="23.15"/>
    <n v="23"/>
    <n v="22.9"/>
    <n v="20"/>
    <n v="13"/>
    <n v="0"/>
    <n v="-7"/>
    <n v="-2"/>
    <n v="0"/>
    <n v="0"/>
    <n v="0"/>
    <n v="0"/>
    <n v="0"/>
    <n v="4.62E-3"/>
    <n v="2.99E-3"/>
    <n v="0"/>
    <n v="-1.6100000000000001E-3"/>
    <n v="-4.5799999999999997E-4"/>
    <n v="0"/>
    <n v="0"/>
    <n v="0"/>
    <n v="0"/>
    <n v="0"/>
  </r>
  <r>
    <s v="5209"/>
    <s v="新鼎"/>
    <x v="56"/>
    <n v="161"/>
    <n v="162"/>
    <n v="160.5"/>
    <n v="161"/>
    <n v="159.5"/>
    <n v="-26"/>
    <n v="-7"/>
    <n v="11"/>
    <n v="-13"/>
    <n v="-11"/>
    <n v="0"/>
    <n v="0"/>
    <n v="0"/>
    <n v="0"/>
    <n v="0"/>
    <n v="-4.1860000000000001E-2"/>
    <n v="-1.1339999999999999E-2"/>
    <n v="1.7655000000000001E-2"/>
    <n v="-2.0930000000000001E-2"/>
    <n v="-1.7545000000000002E-2"/>
    <n v="0"/>
    <n v="0"/>
    <n v="0"/>
    <n v="0"/>
    <n v="0"/>
  </r>
  <r>
    <s v="5210"/>
    <s v="寶碩"/>
    <x v="56"/>
    <n v="28.45"/>
    <n v="28.35"/>
    <n v="27.3"/>
    <n v="26.3"/>
    <n v="28.4"/>
    <n v="77"/>
    <n v="-28"/>
    <n v="-211"/>
    <n v="-87"/>
    <n v="545"/>
    <n v="0"/>
    <n v="0"/>
    <n v="0"/>
    <n v="0"/>
    <n v="0"/>
    <n v="2.1906500000000002E-2"/>
    <n v="-7.9380000000000006E-3"/>
    <n v="-5.7603000000000001E-2"/>
    <n v="-2.2880999999999999E-2"/>
    <n v="0.15478"/>
    <n v="0"/>
    <n v="0"/>
    <n v="0"/>
    <n v="0"/>
    <n v="0"/>
  </r>
  <r>
    <s v="5211"/>
    <s v="蒙恬"/>
    <x v="68"/>
    <n v="23.45"/>
    <n v="23.3"/>
    <n v="23.25"/>
    <n v="23.2"/>
    <n v="22.55"/>
    <n v="-1"/>
    <n v="4"/>
    <n v="1"/>
    <n v="-4"/>
    <n v="-5"/>
    <n v="0"/>
    <n v="0"/>
    <n v="0"/>
    <n v="0"/>
    <n v="0"/>
    <n v="-2.3449999999999998E-4"/>
    <n v="9.3199999999999999E-4"/>
    <n v="2.3250000000000001E-4"/>
    <n v="-9.2800000000000001E-4"/>
    <n v="-1.1275E-3"/>
    <n v="0"/>
    <n v="0"/>
    <n v="0"/>
    <n v="0"/>
    <n v="0"/>
  </r>
  <r>
    <s v="5212"/>
    <s v="凌網"/>
    <x v="56"/>
    <n v="47"/>
    <n v="47.05"/>
    <n v="47.3"/>
    <n v="47.5"/>
    <n v="47.5"/>
    <n v="1"/>
    <n v="-3"/>
    <n v="1"/>
    <n v="0"/>
    <n v="0"/>
    <n v="0"/>
    <n v="0"/>
    <n v="0"/>
    <n v="0"/>
    <n v="0"/>
    <n v="4.6999999999999999E-4"/>
    <n v="-1.4114999999999998E-3"/>
    <n v="4.7299999999999995E-4"/>
    <n v="0"/>
    <n v="0"/>
    <n v="0"/>
    <n v="0"/>
    <n v="0"/>
    <n v="0"/>
    <n v="0"/>
  </r>
  <r>
    <s v="5213"/>
    <s v="亞昕"/>
    <x v="6"/>
    <n v="26.45"/>
    <n v="27.05"/>
    <n v="27.75"/>
    <n v="27.8"/>
    <n v="27.85"/>
    <n v="90"/>
    <n v="146"/>
    <n v="-42.625"/>
    <n v="41"/>
    <n v="53"/>
    <n v="0"/>
    <n v="0"/>
    <n v="0"/>
    <n v="0"/>
    <n v="0"/>
    <n v="2.3805E-2"/>
    <n v="3.9493E-2"/>
    <n v="-1.18284375E-2"/>
    <n v="1.1398E-2"/>
    <n v="1.4760500000000001E-2"/>
    <n v="0"/>
    <n v="0"/>
    <n v="0"/>
    <n v="0"/>
    <n v="0"/>
  </r>
  <r>
    <s v="5215"/>
    <s v="科嘉-KY"/>
    <x v="8"/>
    <n v="68.3"/>
    <n v="68.2"/>
    <n v="67"/>
    <n v="65.5"/>
    <n v="65"/>
    <n v="90"/>
    <n v="-50"/>
    <n v="21"/>
    <n v="63"/>
    <n v="-16"/>
    <n v="0"/>
    <n v="0"/>
    <n v="0"/>
    <n v="0"/>
    <n v="0"/>
    <n v="6.1469999999999997E-2"/>
    <n v="-3.4099999999999998E-2"/>
    <n v="1.4069999999999999E-2"/>
    <n v="4.1265000000000003E-2"/>
    <n v="-1.04E-2"/>
    <n v="0"/>
    <n v="0"/>
    <n v="0"/>
    <n v="0"/>
    <n v="0"/>
  </r>
  <r>
    <s v="5220"/>
    <s v="萬達光電"/>
    <x v="65"/>
    <n v="26.3"/>
    <n v="26.5"/>
    <n v="26.45"/>
    <n v="26.55"/>
    <n v="26.5"/>
    <n v="-1"/>
    <n v="1"/>
    <n v="0"/>
    <n v="-2"/>
    <n v="-1"/>
    <n v="0"/>
    <n v="0"/>
    <n v="0"/>
    <n v="0"/>
    <n v="0"/>
    <n v="-2.63E-4"/>
    <n v="2.6499999999999999E-4"/>
    <n v="0"/>
    <n v="-5.31E-4"/>
    <n v="-2.6499999999999999E-4"/>
    <n v="0"/>
    <n v="0"/>
    <n v="0"/>
    <n v="0"/>
    <n v="0"/>
  </r>
  <r>
    <s v="5223"/>
    <s v="安力-KY"/>
    <x v="8"/>
    <n v="37.75"/>
    <n v="38.200000000000003"/>
    <n v="37.9"/>
    <n v="37.75"/>
    <n v="37.049999999999997"/>
    <n v="0"/>
    <n v="-2"/>
    <n v="0"/>
    <n v="0"/>
    <n v="0"/>
    <n v="0"/>
    <n v="0"/>
    <n v="0"/>
    <n v="0"/>
    <n v="0"/>
    <n v="0"/>
    <n v="-7.6400000000000003E-4"/>
    <n v="0"/>
    <n v="0"/>
    <n v="0"/>
    <n v="0"/>
    <n v="0"/>
    <n v="0"/>
    <n v="0"/>
    <n v="0"/>
  </r>
  <r>
    <s v="5225"/>
    <s v="東科-KY"/>
    <x v="21"/>
    <n v="58.6"/>
    <n v="60.1"/>
    <n v="60.5"/>
    <n v="59.4"/>
    <n v="60.8"/>
    <n v="85"/>
    <n v="-268"/>
    <n v="148"/>
    <n v="-326"/>
    <n v="103"/>
    <n v="0"/>
    <n v="0"/>
    <n v="0"/>
    <n v="0"/>
    <n v="0"/>
    <n v="4.981E-2"/>
    <n v="-0.16106800000000002"/>
    <n v="8.9539999999999995E-2"/>
    <n v="-0.19364399999999998"/>
    <n v="6.2623999999999999E-2"/>
    <n v="0"/>
    <n v="0"/>
    <n v="0"/>
    <n v="0"/>
    <n v="0"/>
  </r>
  <r>
    <s v="5227"/>
    <s v="立凱-KY"/>
    <x v="18"/>
    <n v="48"/>
    <n v="47.3"/>
    <n v="47"/>
    <n v="47.2"/>
    <n v="46.5"/>
    <n v="52"/>
    <n v="-12"/>
    <n v="-19"/>
    <n v="-10"/>
    <n v="-15"/>
    <n v="0"/>
    <n v="0"/>
    <n v="0"/>
    <n v="0"/>
    <n v="0"/>
    <n v="2.496E-2"/>
    <n v="-5.6759999999999988E-3"/>
    <n v="-8.9300000000000004E-3"/>
    <n v="-4.7200000000000002E-3"/>
    <n v="-6.9750000000000003E-3"/>
    <n v="0"/>
    <n v="0"/>
    <n v="0"/>
    <n v="0"/>
    <n v="0"/>
  </r>
  <r>
    <s v="5230"/>
    <s v="雷笛克光學"/>
    <x v="29"/>
    <n v="21"/>
    <n v="21"/>
    <n v="21.5"/>
    <n v="21.4"/>
    <n v="23.5"/>
    <n v="-16"/>
    <n v="-19"/>
    <n v="-73"/>
    <n v="2"/>
    <n v="-13"/>
    <n v="0"/>
    <n v="0"/>
    <n v="0"/>
    <n v="0"/>
    <n v="0"/>
    <n v="-3.3600000000000001E-3"/>
    <n v="-3.9899999999999996E-3"/>
    <n v="-1.5695000000000001E-2"/>
    <n v="4.28E-4"/>
    <n v="-3.055E-3"/>
    <n v="0"/>
    <n v="0"/>
    <n v="0"/>
    <n v="0"/>
    <n v="0"/>
  </r>
  <r>
    <s v="5234"/>
    <s v="達興材料"/>
    <x v="19"/>
    <n v="94.5"/>
    <n v="94.3"/>
    <n v="93.4"/>
    <n v="93.3"/>
    <n v="92.2"/>
    <n v="-124"/>
    <n v="-47"/>
    <n v="-118"/>
    <n v="-144"/>
    <n v="-127"/>
    <n v="0"/>
    <n v="0"/>
    <n v="0"/>
    <n v="0"/>
    <n v="0"/>
    <n v="-0.11718000000000001"/>
    <n v="-4.4320999999999992E-2"/>
    <n v="-0.110212"/>
    <n v="-0.134352"/>
    <n v="-0.11709399999999999"/>
    <n v="0"/>
    <n v="0"/>
    <n v="0"/>
    <n v="0"/>
    <n v="0"/>
  </r>
  <r>
    <s v="5243"/>
    <s v="乙盛-KY"/>
    <x v="66"/>
    <n v="58.7"/>
    <n v="58.2"/>
    <n v="57.8"/>
    <n v="57.8"/>
    <n v="57.2"/>
    <n v="66"/>
    <n v="-167"/>
    <n v="-32"/>
    <n v="-49"/>
    <n v="-128"/>
    <n v="0"/>
    <n v="0"/>
    <n v="0"/>
    <n v="0"/>
    <n v="0"/>
    <n v="3.8742000000000006E-2"/>
    <n v="-9.7194000000000003E-2"/>
    <n v="-1.8495999999999999E-2"/>
    <n v="-2.8321999999999996E-2"/>
    <n v="-7.3216000000000003E-2"/>
    <n v="0"/>
    <n v="0"/>
    <n v="0"/>
    <n v="0"/>
    <n v="0"/>
  </r>
  <r>
    <s v="5245"/>
    <s v="智晶"/>
    <x v="53"/>
    <n v="39"/>
    <n v="38.9"/>
    <n v="38.950000000000003"/>
    <n v="38.950000000000003"/>
    <n v="38.9"/>
    <n v="4"/>
    <n v="0"/>
    <n v="3"/>
    <n v="1"/>
    <n v="0"/>
    <n v="0"/>
    <n v="0"/>
    <n v="0"/>
    <n v="0"/>
    <n v="0"/>
    <n v="1.56E-3"/>
    <n v="0"/>
    <n v="1.1685000000000001E-3"/>
    <n v="3.8950000000000003E-4"/>
    <n v="0"/>
    <n v="0"/>
    <n v="0"/>
    <n v="0"/>
    <n v="0"/>
    <n v="0"/>
  </r>
  <r>
    <s v="5251"/>
    <s v="天鉞電"/>
    <x v="49"/>
    <n v="18.7"/>
    <n v="18.600000000000001"/>
    <n v="18.7"/>
    <n v="18.55"/>
    <n v="18.45"/>
    <n v="1.05"/>
    <n v="0"/>
    <n v="0"/>
    <n v="-2"/>
    <n v="-2"/>
    <n v="0"/>
    <n v="0"/>
    <n v="0"/>
    <n v="0"/>
    <n v="0"/>
    <n v="1.9635E-4"/>
    <n v="0"/>
    <n v="0"/>
    <n v="-3.7100000000000002E-4"/>
    <n v="-3.6899999999999997E-4"/>
    <n v="0"/>
    <n v="0"/>
    <n v="0"/>
    <n v="0"/>
    <n v="0"/>
  </r>
  <r>
    <s v="5258"/>
    <s v="虹堡"/>
    <x v="58"/>
    <n v="143.5"/>
    <n v="141.5"/>
    <n v="144"/>
    <n v="141"/>
    <n v="139"/>
    <n v="434"/>
    <n v="754.77"/>
    <n v="-735"/>
    <n v="1306"/>
    <n v="1490"/>
    <n v="0"/>
    <n v="105"/>
    <n v="0"/>
    <n v="0"/>
    <n v="45"/>
    <n v="0.62278999999999995"/>
    <n v="1.0679995499999999"/>
    <n v="-1.0584"/>
    <n v="1.8414600000000001"/>
    <n v="2.0710999999999999"/>
    <n v="0"/>
    <n v="0.14857500000000001"/>
    <n v="0"/>
    <n v="0"/>
    <n v="6.2549999999999994E-2"/>
  </r>
  <r>
    <s v="5263"/>
    <s v="智崴"/>
    <x v="68"/>
    <n v="116.5"/>
    <n v="119"/>
    <n v="118"/>
    <n v="117.5"/>
    <n v="117.5"/>
    <n v="31"/>
    <n v="25"/>
    <n v="1"/>
    <n v="14"/>
    <n v="-4"/>
    <n v="0"/>
    <n v="0"/>
    <n v="0"/>
    <n v="0"/>
    <n v="0"/>
    <n v="3.6115000000000001E-2"/>
    <n v="2.9749999999999999E-2"/>
    <n v="1.1800000000000001E-3"/>
    <n v="1.6449999999999999E-2"/>
    <n v="-4.7000000000000002E-3"/>
    <n v="0"/>
    <n v="0"/>
    <n v="0"/>
    <n v="0"/>
    <n v="0"/>
  </r>
  <r>
    <s v="5269"/>
    <s v="祥碩"/>
    <x v="47"/>
    <n v="1310"/>
    <n v="1350"/>
    <n v="1370"/>
    <n v="1360"/>
    <n v="1390"/>
    <n v="326.63600000000002"/>
    <n v="178"/>
    <n v="-25.045000000000002"/>
    <n v="180"/>
    <n v="197.99600000000001"/>
    <n v="-72.018000000000001"/>
    <n v="8"/>
    <n v="6.7569999999999997"/>
    <n v="12"/>
    <n v="60.878"/>
    <n v="4.2789315999999999"/>
    <n v="2.403"/>
    <n v="-0.34311649999999999"/>
    <n v="2.448"/>
    <n v="2.7521444000000002"/>
    <n v="-0.94343580000000005"/>
    <n v="0.108"/>
    <n v="9.2570899999999998E-2"/>
    <n v="0.16320000000000001"/>
    <n v="0.84620419999999996"/>
  </r>
  <r>
    <s v="5272"/>
    <s v="笙科"/>
    <x v="47"/>
    <n v="31.9"/>
    <n v="32.200000000000003"/>
    <n v="34.1"/>
    <n v="32.5"/>
    <n v="31.8"/>
    <n v="182"/>
    <n v="-60"/>
    <n v="825"/>
    <n v="-501"/>
    <n v="-26"/>
    <n v="0"/>
    <n v="0"/>
    <n v="0"/>
    <n v="0"/>
    <n v="0"/>
    <n v="5.8057999999999998E-2"/>
    <n v="-1.9320000000000004E-2"/>
    <n v="0.28132499999999999"/>
    <n v="-0.162825"/>
    <n v="-8.268000000000001E-3"/>
    <n v="0"/>
    <n v="0"/>
    <n v="0"/>
    <n v="0"/>
    <n v="0"/>
  </r>
  <r>
    <s v="5274"/>
    <s v="信驊"/>
    <x v="47"/>
    <n v="2735"/>
    <n v="2730"/>
    <n v="2850"/>
    <n v="2840"/>
    <n v="2810"/>
    <n v="84.04"/>
    <n v="-26.617999999999999"/>
    <n v="139.101"/>
    <n v="-35.889000000000003"/>
    <n v="-9"/>
    <n v="24.984999999999999"/>
    <n v="8"/>
    <n v="73"/>
    <n v="-2"/>
    <n v="-4"/>
    <n v="2.2984940000000003"/>
    <n v="-0.72667139999999997"/>
    <n v="3.9643784999999996"/>
    <n v="-1.0192476000000001"/>
    <n v="-0.25290000000000001"/>
    <n v="0.68333974999999991"/>
    <n v="0.21840000000000001"/>
    <n v="2.0804999999999998"/>
    <n v="-5.6800000000000003E-2"/>
    <n v="-0.1124"/>
  </r>
  <r>
    <s v="5276"/>
    <s v="達輝-KY"/>
    <x v="7"/>
    <n v="13.7"/>
    <n v="13.5"/>
    <n v="13.7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1"/>
    <n v="182.5"/>
    <n v="184"/>
    <n v="193"/>
    <n v="190"/>
    <n v="0"/>
    <n v="1"/>
    <n v="0"/>
    <n v="1"/>
    <n v="-1"/>
    <n v="0"/>
    <n v="0"/>
    <n v="0"/>
    <n v="0"/>
    <n v="0"/>
    <n v="0"/>
    <n v="1.825E-3"/>
    <n v="0"/>
    <n v="1.9300000000000001E-3"/>
    <n v="-1.9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"/>
    <n v="108"/>
    <n v="108.5"/>
    <n v="108.5"/>
    <n v="-6"/>
    <n v="-10"/>
    <n v="-2"/>
    <n v="-1"/>
    <n v="-4"/>
    <n v="0"/>
    <n v="0"/>
    <n v="0"/>
    <n v="0"/>
    <n v="0"/>
    <n v="-6.5100000000000002E-3"/>
    <n v="-1.0800000000000001E-2"/>
    <n v="-2.16E-3"/>
    <n v="-1.085E-3"/>
    <n v="-4.3400000000000001E-3"/>
    <n v="0"/>
    <n v="0"/>
    <n v="0"/>
    <n v="0"/>
    <n v="0"/>
  </r>
  <r>
    <s v="5284"/>
    <s v="jpp-KY"/>
    <x v="2"/>
    <n v="130"/>
    <n v="127"/>
    <n v="128.5"/>
    <n v="128.5"/>
    <n v="126"/>
    <n v="-38"/>
    <n v="-102"/>
    <n v="75"/>
    <n v="-150"/>
    <n v="-79"/>
    <n v="0"/>
    <n v="0"/>
    <n v="0"/>
    <n v="0"/>
    <n v="0"/>
    <n v="-4.9399999999999999E-2"/>
    <n v="-0.12953999999999999"/>
    <n v="9.6375000000000002E-2"/>
    <n v="-0.19275"/>
    <n v="-9.9540000000000003E-2"/>
    <n v="0"/>
    <n v="0"/>
    <n v="0"/>
    <n v="0"/>
    <n v="0"/>
  </r>
  <r>
    <s v="5285"/>
    <s v="界霖"/>
    <x v="17"/>
    <n v="73.3"/>
    <n v="72.7"/>
    <n v="72.7"/>
    <n v="72.2"/>
    <n v="69.5"/>
    <n v="21"/>
    <n v="-6"/>
    <n v="75"/>
    <n v="4"/>
    <n v="-155"/>
    <n v="0"/>
    <n v="0"/>
    <n v="0"/>
    <n v="0"/>
    <n v="0"/>
    <n v="1.5392999999999999E-2"/>
    <n v="-4.3620000000000004E-3"/>
    <n v="5.4524999999999997E-2"/>
    <n v="2.8879999999999999E-3"/>
    <n v="-0.107725"/>
    <n v="0"/>
    <n v="0"/>
    <n v="0"/>
    <n v="0"/>
    <n v="0"/>
  </r>
  <r>
    <s v="5287"/>
    <s v="數字"/>
    <x v="68"/>
    <n v="195.5"/>
    <n v="195"/>
    <n v="193.5"/>
    <n v="194"/>
    <n v="193"/>
    <n v="-187"/>
    <n v="-149"/>
    <n v="-291"/>
    <n v="-162"/>
    <n v="-138"/>
    <n v="0"/>
    <n v="0"/>
    <n v="0"/>
    <n v="0"/>
    <n v="0"/>
    <n v="-0.36558499999999999"/>
    <n v="-0.29054999999999997"/>
    <n v="-0.56308499999999995"/>
    <n v="-0.31428"/>
    <n v="-0.26634000000000002"/>
    <n v="0"/>
    <n v="0"/>
    <n v="0"/>
    <n v="0"/>
    <n v="0"/>
  </r>
  <r>
    <s v="5288"/>
    <s v="豐祥-KY"/>
    <x v="7"/>
    <n v="178.5"/>
    <n v="178.5"/>
    <n v="179.5"/>
    <n v="179"/>
    <n v="175.5"/>
    <n v="-3"/>
    <n v="-4"/>
    <n v="2"/>
    <n v="1"/>
    <n v="2"/>
    <n v="0"/>
    <n v="0"/>
    <n v="0"/>
    <n v="0"/>
    <n v="0"/>
    <n v="-5.3550000000000004E-3"/>
    <n v="-7.1399999999999996E-3"/>
    <n v="3.5899999999999999E-3"/>
    <n v="1.7899999999999999E-3"/>
    <n v="3.5100000000000001E-3"/>
    <n v="0"/>
    <n v="0"/>
    <n v="0"/>
    <n v="0"/>
    <n v="0"/>
  </r>
  <r>
    <s v="5289"/>
    <s v="宜鼎"/>
    <x v="41"/>
    <n v="297"/>
    <n v="317"/>
    <n v="316.5"/>
    <n v="310.5"/>
    <n v="304"/>
    <n v="-333"/>
    <n v="933.40499999999997"/>
    <n v="-67.759"/>
    <n v="-241.8"/>
    <n v="-171.9"/>
    <n v="-16"/>
    <n v="462"/>
    <n v="96"/>
    <n v="-13"/>
    <n v="29"/>
    <n v="-0.98900999999999994"/>
    <n v="2.9588938499999999"/>
    <n v="-0.214457235"/>
    <n v="-0.75078900000000004"/>
    <n v="-0.52257600000000004"/>
    <n v="-4.752E-2"/>
    <n v="1.46454"/>
    <n v="0.30384"/>
    <n v="-4.0364999999999998E-2"/>
    <n v="8.8160000000000002E-2"/>
  </r>
  <r>
    <s v="5291"/>
    <s v="邑昇"/>
    <x v="32"/>
    <n v="26.15"/>
    <n v="26.1"/>
    <n v="26.1"/>
    <n v="26.1"/>
    <n v="26.1"/>
    <n v="0"/>
    <n v="-1"/>
    <n v="-1"/>
    <n v="-1"/>
    <n v="0"/>
    <n v="0"/>
    <n v="0"/>
    <n v="0"/>
    <n v="0"/>
    <n v="0"/>
    <n v="0"/>
    <n v="-2.61E-4"/>
    <n v="-2.61E-4"/>
    <n v="-2.61E-4"/>
    <n v="0"/>
    <n v="0"/>
    <n v="0"/>
    <n v="0"/>
    <n v="0"/>
    <n v="0"/>
  </r>
  <r>
    <s v="5299"/>
    <s v="杰力"/>
    <x v="30"/>
    <n v="120.5"/>
    <n v="119"/>
    <n v="120.5"/>
    <n v="119.5"/>
    <n v="120.5"/>
    <n v="0"/>
    <n v="8"/>
    <n v="-8"/>
    <n v="-3"/>
    <n v="-6"/>
    <n v="0"/>
    <n v="0"/>
    <n v="0"/>
    <n v="0"/>
    <n v="0"/>
    <n v="0"/>
    <n v="9.5200000000000007E-3"/>
    <n v="-9.6399999999999993E-3"/>
    <n v="-3.5850000000000001E-3"/>
    <n v="-7.2300000000000003E-3"/>
    <n v="0"/>
    <n v="0"/>
    <n v="0"/>
    <n v="0"/>
    <n v="0"/>
  </r>
  <r>
    <s v="5301"/>
    <s v="寶得利"/>
    <x v="4"/>
    <n v="13"/>
    <n v="13.75"/>
    <n v="13.4"/>
    <n v="12.9"/>
    <n v="12.6"/>
    <n v="70"/>
    <n v="-44"/>
    <n v="-12"/>
    <n v="0"/>
    <n v="4"/>
    <n v="0"/>
    <n v="0"/>
    <n v="0"/>
    <n v="0"/>
    <n v="0"/>
    <n v="9.1000000000000004E-3"/>
    <n v="-6.0499999999999998E-3"/>
    <n v="-1.6080000000000001E-3"/>
    <n v="0"/>
    <n v="5.04E-4"/>
    <n v="0"/>
    <n v="0"/>
    <n v="0"/>
    <n v="0"/>
    <n v="0"/>
  </r>
  <r>
    <s v="5302"/>
    <s v="太欣"/>
    <x v="47"/>
    <n v="10.6"/>
    <n v="10.5"/>
    <n v="10.25"/>
    <n v="10.4"/>
    <n v="10.199999999999999"/>
    <n v="48"/>
    <n v="74"/>
    <n v="17"/>
    <n v="20"/>
    <n v="-2"/>
    <n v="0"/>
    <n v="0"/>
    <n v="0"/>
    <n v="0"/>
    <n v="0"/>
    <n v="5.0879999999999996E-3"/>
    <n v="7.77E-3"/>
    <n v="1.7424999999999999E-3"/>
    <n v="2.0799999999999998E-3"/>
    <n v="-2.04E-4"/>
    <n v="0"/>
    <n v="0"/>
    <n v="0"/>
    <n v="0"/>
    <n v="0"/>
  </r>
  <r>
    <s v="5306"/>
    <s v="桂盟"/>
    <x v="69"/>
    <n v="129.5"/>
    <n v="128.5"/>
    <n v="127.5"/>
    <n v="125"/>
    <n v="122.5"/>
    <n v="-14.006"/>
    <n v="-27"/>
    <n v="-13"/>
    <n v="-51.084000000000003"/>
    <n v="-74"/>
    <n v="0"/>
    <n v="0"/>
    <n v="0"/>
    <n v="0"/>
    <n v="0"/>
    <n v="-1.8137770000000001E-2"/>
    <n v="-3.4694999999999997E-2"/>
    <n v="-1.6574999999999999E-2"/>
    <n v="-6.3854999999999995E-2"/>
    <n v="-9.0649999999999994E-2"/>
    <n v="0"/>
    <n v="0"/>
    <n v="0"/>
    <n v="0"/>
    <n v="0"/>
  </r>
  <r>
    <s v="5309"/>
    <s v="系統電"/>
    <x v="57"/>
    <n v="33.75"/>
    <n v="33.700000000000003"/>
    <n v="33.700000000000003"/>
    <n v="32.6"/>
    <n v="31.8"/>
    <n v="91"/>
    <n v="52"/>
    <n v="-25"/>
    <n v="-289"/>
    <n v="-147"/>
    <n v="0"/>
    <n v="0"/>
    <n v="0"/>
    <n v="0"/>
    <n v="0"/>
    <n v="3.07125E-2"/>
    <n v="1.7524000000000001E-2"/>
    <n v="-8.4250000000000019E-3"/>
    <n v="-9.4213999999999992E-2"/>
    <n v="-4.6746000000000003E-2"/>
    <n v="0"/>
    <n v="0"/>
    <n v="0"/>
    <n v="0"/>
    <n v="0"/>
  </r>
  <r>
    <s v="5310"/>
    <s v="天剛"/>
    <x v="56"/>
    <n v="23.9"/>
    <n v="25"/>
    <n v="23.85"/>
    <n v="23.5"/>
    <n v="23"/>
    <n v="2"/>
    <n v="0"/>
    <n v="2"/>
    <n v="1"/>
    <n v="4"/>
    <n v="0"/>
    <n v="0"/>
    <n v="0"/>
    <n v="0"/>
    <n v="0"/>
    <n v="4.7799999999999996E-4"/>
    <n v="0"/>
    <n v="4.7700000000000005E-4"/>
    <n v="2.3499999999999999E-4"/>
    <n v="9.2000000000000003E-4"/>
    <n v="0"/>
    <n v="0"/>
    <n v="0"/>
    <n v="0"/>
    <n v="0"/>
  </r>
  <r>
    <s v="5312"/>
    <s v="寶島科"/>
    <x v="15"/>
    <n v="81.5"/>
    <n v="84.4"/>
    <n v="85.4"/>
    <n v="82.7"/>
    <n v="81"/>
    <n v="-5"/>
    <n v="46"/>
    <n v="-19"/>
    <n v="-16"/>
    <n v="13"/>
    <n v="0"/>
    <n v="0"/>
    <n v="0"/>
    <n v="0"/>
    <n v="0"/>
    <n v="-4.0749999999999996E-3"/>
    <n v="3.8824000000000004E-2"/>
    <n v="-1.6226000000000001E-2"/>
    <n v="-1.3232000000000001E-2"/>
    <n v="1.0529999999999999E-2"/>
    <n v="0"/>
    <n v="0"/>
    <n v="0"/>
    <n v="0"/>
    <n v="0"/>
  </r>
  <r>
    <s v="5314"/>
    <s v="世紀"/>
    <x v="47"/>
    <n v="38.5"/>
    <n v="37"/>
    <n v="36.5"/>
    <n v="37.5"/>
    <n v="36.5"/>
    <n v="0"/>
    <n v="-2"/>
    <n v="-3"/>
    <n v="0"/>
    <n v="0"/>
    <n v="0"/>
    <n v="0"/>
    <n v="0"/>
    <n v="0"/>
    <n v="0"/>
    <n v="0"/>
    <n v="-7.3999999999999999E-4"/>
    <n v="-1.0950000000000001E-3"/>
    <n v="0"/>
    <n v="0"/>
    <n v="0"/>
    <n v="0"/>
    <n v="0"/>
    <n v="0"/>
    <n v="0"/>
  </r>
  <r>
    <s v="5315"/>
    <s v="光聯"/>
    <x v="65"/>
    <n v="17.8"/>
    <n v="17.8"/>
    <n v="17.850000000000001"/>
    <n v="18"/>
    <n v="17.8"/>
    <n v="-1"/>
    <n v="2"/>
    <n v="2"/>
    <n v="-13"/>
    <n v="-3"/>
    <n v="0"/>
    <n v="0"/>
    <n v="0"/>
    <n v="0"/>
    <n v="0"/>
    <n v="-1.7800000000000002E-4"/>
    <n v="3.5600000000000003E-4"/>
    <n v="3.57E-4"/>
    <n v="-2.3400000000000001E-3"/>
    <n v="-5.3400000000000008E-4"/>
    <n v="0"/>
    <n v="0"/>
    <n v="0"/>
    <n v="0"/>
    <n v="0"/>
  </r>
  <r>
    <s v="5321"/>
    <s v="美而快"/>
    <x v="68"/>
    <n v="88.3"/>
    <n v="88.2"/>
    <n v="97"/>
    <n v="95"/>
    <n v="92"/>
    <n v="133"/>
    <n v="-31"/>
    <n v="168"/>
    <n v="-1168"/>
    <n v="-143"/>
    <n v="0"/>
    <n v="0"/>
    <n v="0"/>
    <n v="0"/>
    <n v="0"/>
    <n v="0.117439"/>
    <n v="-2.7342000000000002E-2"/>
    <n v="0.16295999999999999"/>
    <n v="-1.1095999999999999"/>
    <n v="-0.13156000000000001"/>
    <n v="0"/>
    <n v="0"/>
    <n v="0"/>
    <n v="0"/>
    <n v="0"/>
  </r>
  <r>
    <s v="5324"/>
    <s v="士開"/>
    <x v="6"/>
    <n v="10.75"/>
    <n v="10.8"/>
    <n v="10.8"/>
    <n v="10.6"/>
    <n v="10.65"/>
    <n v="30"/>
    <n v="-2"/>
    <n v="2"/>
    <n v="-7"/>
    <n v="-1"/>
    <n v="0"/>
    <n v="0"/>
    <n v="0"/>
    <n v="0"/>
    <n v="0"/>
    <n v="3.225E-3"/>
    <n v="-2.1600000000000002E-4"/>
    <n v="2.1600000000000002E-4"/>
    <n v="-7.4200000000000004E-4"/>
    <n v="-1.065E-4"/>
    <n v="0"/>
    <n v="0"/>
    <n v="0"/>
    <n v="0"/>
    <n v="0"/>
  </r>
  <r>
    <s v="5328"/>
    <s v="華容"/>
    <x v="12"/>
    <n v="13.8"/>
    <n v="13.85"/>
    <n v="13.85"/>
    <n v="13.55"/>
    <n v="13.4"/>
    <n v="54"/>
    <n v="62"/>
    <n v="45"/>
    <n v="-260"/>
    <n v="-84"/>
    <n v="0"/>
    <n v="0"/>
    <n v="0"/>
    <n v="0"/>
    <n v="0"/>
    <n v="7.4520000000000003E-3"/>
    <n v="8.5869999999999991E-3"/>
    <n v="6.2325000000000002E-3"/>
    <n v="-3.5229999999999997E-2"/>
    <n v="-1.1256000000000002E-2"/>
    <n v="0"/>
    <n v="0"/>
    <n v="0"/>
    <n v="0"/>
    <n v="0"/>
  </r>
  <r>
    <s v="5340"/>
    <s v="建榮"/>
    <x v="19"/>
    <n v="65.5"/>
    <n v="65"/>
    <n v="65.5"/>
    <n v="62.6"/>
    <n v="61.6"/>
    <n v="112"/>
    <n v="-65"/>
    <n v="42"/>
    <n v="-191"/>
    <n v="-74"/>
    <n v="0"/>
    <n v="0"/>
    <n v="0"/>
    <n v="0"/>
    <n v="0"/>
    <n v="7.3359999999999995E-2"/>
    <n v="-4.2250000000000003E-2"/>
    <n v="2.751E-2"/>
    <n v="-0.11956600000000001"/>
    <n v="-4.5584000000000006E-2"/>
    <n v="0"/>
    <n v="0"/>
    <n v="0"/>
    <n v="0"/>
    <n v="0"/>
  </r>
  <r>
    <s v="5344"/>
    <s v="立衛"/>
    <x v="36"/>
    <n v="18.8"/>
    <n v="19.05"/>
    <n v="19.100000000000001"/>
    <n v="19.3"/>
    <n v="18.95"/>
    <n v="6"/>
    <n v="-11"/>
    <n v="-2"/>
    <n v="7"/>
    <n v="0"/>
    <n v="0"/>
    <n v="0"/>
    <n v="0"/>
    <n v="0"/>
    <n v="0"/>
    <n v="1.1280000000000001E-3"/>
    <n v="-2.0955000000000001E-3"/>
    <n v="-3.8200000000000002E-4"/>
    <n v="1.351E-3"/>
    <n v="0"/>
    <n v="0"/>
    <n v="0"/>
    <n v="0"/>
    <n v="0"/>
    <n v="0"/>
  </r>
  <r>
    <s v="5345"/>
    <s v="天揚"/>
    <x v="18"/>
    <n v="13.55"/>
    <n v="13.45"/>
    <n v="12.85"/>
    <n v="12.8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099999999999994"/>
    <n v="72.7"/>
    <n v="69.7"/>
    <n v="67.5"/>
    <n v="68.099999999999994"/>
    <n v="881"/>
    <n v="-220.18"/>
    <n v="-10396.58"/>
    <n v="-13704.33"/>
    <n v="-2663"/>
    <n v="-24.587"/>
    <n v="46"/>
    <n v="31"/>
    <n v="-44"/>
    <n v="-15"/>
    <n v="0.644011"/>
    <n v="-0.16007086000000001"/>
    <n v="-7.2464162600000002"/>
    <n v="-9.2504227500000002"/>
    <n v="-1.8135029999999999"/>
    <n v="-1.7973096999999997E-2"/>
    <n v="3.3442E-2"/>
    <n v="2.1607000000000001E-2"/>
    <n v="-2.9700000000000001E-2"/>
    <n v="-1.0214999999999998E-2"/>
  </r>
  <r>
    <s v="5348"/>
    <s v="系通"/>
    <x v="33"/>
    <n v="23.25"/>
    <n v="23.95"/>
    <n v="23.5"/>
    <n v="22.4"/>
    <n v="21.45"/>
    <n v="-3"/>
    <n v="-6"/>
    <n v="-35"/>
    <n v="-18"/>
    <n v="9"/>
    <n v="0"/>
    <n v="0"/>
    <n v="0"/>
    <n v="0"/>
    <n v="0"/>
    <n v="-6.9749999999999999E-4"/>
    <n v="-1.4369999999999999E-3"/>
    <n v="-8.2249999999999997E-3"/>
    <n v="-4.032E-3"/>
    <n v="1.9304999999999999E-3"/>
    <n v="0"/>
    <n v="0"/>
    <n v="0"/>
    <n v="0"/>
    <n v="0"/>
  </r>
  <r>
    <s v="5351"/>
    <s v="鈺創"/>
    <x v="47"/>
    <n v="43.6"/>
    <n v="43.95"/>
    <n v="42.9"/>
    <n v="42.6"/>
    <n v="42.45"/>
    <n v="811.02700000000004"/>
    <n v="-1969"/>
    <n v="-1193"/>
    <n v="-382"/>
    <n v="-18"/>
    <n v="0"/>
    <n v="0"/>
    <n v="0"/>
    <n v="0"/>
    <n v="0"/>
    <n v="0.35360777200000004"/>
    <n v="-0.86537550000000008"/>
    <n v="-0.51179699999999995"/>
    <n v="-0.16273200000000002"/>
    <n v="-7.6410000000000002E-3"/>
    <n v="0"/>
    <n v="0"/>
    <n v="0"/>
    <n v="0"/>
    <n v="0"/>
  </r>
  <r>
    <s v="5353"/>
    <s v="台林"/>
    <x v="33"/>
    <n v="37.950000000000003"/>
    <n v="37.4"/>
    <n v="38.049999999999997"/>
    <n v="37.450000000000003"/>
    <n v="36.75"/>
    <n v="41"/>
    <n v="6"/>
    <n v="85"/>
    <n v="-21"/>
    <n v="-48"/>
    <n v="0"/>
    <n v="0"/>
    <n v="0"/>
    <n v="0"/>
    <n v="0"/>
    <n v="1.55595E-2"/>
    <n v="2.2439999999999999E-3"/>
    <n v="3.2342499999999996E-2"/>
    <n v="-7.8645E-3"/>
    <n v="-1.7639999999999999E-2"/>
    <n v="0"/>
    <n v="0"/>
    <n v="0"/>
    <n v="0"/>
    <n v="0"/>
  </r>
  <r>
    <s v="5355"/>
    <s v="佳總"/>
    <x v="32"/>
    <n v="8.19"/>
    <n v="8.4"/>
    <n v="8.4"/>
    <n v="8.35"/>
    <n v="8.19"/>
    <n v="12"/>
    <n v="73"/>
    <n v="-5"/>
    <n v="0"/>
    <n v="3"/>
    <n v="0"/>
    <n v="0"/>
    <n v="0"/>
    <n v="0"/>
    <n v="0"/>
    <n v="9.8280000000000004E-4"/>
    <n v="6.1320000000000003E-3"/>
    <n v="-4.2000000000000002E-4"/>
    <n v="0"/>
    <n v="2.4570000000000001E-4"/>
    <n v="0"/>
    <n v="0"/>
    <n v="0"/>
    <n v="0"/>
    <n v="0"/>
  </r>
  <r>
    <s v="5356"/>
    <s v="協益"/>
    <x v="18"/>
    <n v="29.2"/>
    <n v="29.05"/>
    <n v="29"/>
    <n v="28.9"/>
    <n v="28.8"/>
    <n v="-3"/>
    <n v="-6"/>
    <n v="4"/>
    <n v="-1"/>
    <n v="-4"/>
    <n v="0"/>
    <n v="0"/>
    <n v="0"/>
    <n v="0"/>
    <n v="0"/>
    <n v="-8.7599999999999993E-4"/>
    <n v="-1.7430000000000002E-3"/>
    <n v="1.16E-3"/>
    <n v="-2.8899999999999998E-4"/>
    <n v="-1.152E-3"/>
    <n v="0"/>
    <n v="0"/>
    <n v="0"/>
    <n v="0"/>
    <n v="0"/>
  </r>
  <r>
    <s v="5364"/>
    <s v="力麗店"/>
    <x v="4"/>
    <n v="27.55"/>
    <n v="27.25"/>
    <n v="27.05"/>
    <n v="26.6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900000000000006"/>
    <n v="71.7"/>
    <n v="72"/>
    <n v="71.599999999999994"/>
    <n v="71"/>
    <n v="-1262.2"/>
    <n v="113"/>
    <n v="110.488"/>
    <n v="-114"/>
    <n v="-17"/>
    <n v="23.393000000000001"/>
    <n v="-19.457000000000001"/>
    <n v="-3.891"/>
    <n v="59.485999999999997"/>
    <n v="1.665"/>
    <n v="-0.89489980000000013"/>
    <n v="8.102100000000001E-2"/>
    <n v="7.9551360000000002E-2"/>
    <n v="-8.1624000000000002E-2"/>
    <n v="-1.2070000000000001E-2"/>
    <n v="1.6585637E-2"/>
    <n v="-1.3950669000000001E-2"/>
    <n v="-2.8015200000000001E-3"/>
    <n v="4.2591975999999997E-2"/>
    <n v="1.1821500000000001E-3"/>
  </r>
  <r>
    <s v="5381"/>
    <s v="合正"/>
    <x v="19"/>
    <n v="25.25"/>
    <n v="24.8"/>
    <n v="24.8"/>
    <n v="24.15"/>
    <n v="24.8"/>
    <n v="213"/>
    <n v="-157"/>
    <n v="-17"/>
    <n v="-211"/>
    <n v="185"/>
    <n v="0"/>
    <n v="0"/>
    <n v="0"/>
    <n v="0"/>
    <n v="0"/>
    <n v="5.3782499999999997E-2"/>
    <n v="-3.8935999999999998E-2"/>
    <n v="-4.2160000000000001E-3"/>
    <n v="-5.0956499999999995E-2"/>
    <n v="4.5879999999999997E-2"/>
    <n v="0"/>
    <n v="0"/>
    <n v="0"/>
    <n v="0"/>
    <n v="0"/>
  </r>
  <r>
    <s v="5383"/>
    <s v="金利"/>
    <x v="17"/>
    <n v="28.4"/>
    <n v="28.1"/>
    <n v="28.1"/>
    <n v="28.1"/>
    <n v="27.8"/>
    <n v="3"/>
    <n v="0"/>
    <n v="0"/>
    <n v="0"/>
    <n v="-1"/>
    <n v="0"/>
    <n v="0"/>
    <n v="0"/>
    <n v="0"/>
    <n v="0"/>
    <n v="8.5199999999999989E-4"/>
    <n v="0"/>
    <n v="0"/>
    <n v="0"/>
    <n v="-2.7799999999999998E-4"/>
    <n v="0"/>
    <n v="0"/>
    <n v="0"/>
    <n v="0"/>
    <n v="0"/>
  </r>
  <r>
    <s v="5386"/>
    <s v="青雲"/>
    <x v="55"/>
    <n v="50.7"/>
    <n v="52"/>
    <n v="52.2"/>
    <n v="57.4"/>
    <n v="54.7"/>
    <n v="71"/>
    <n v="-152"/>
    <n v="197"/>
    <n v="321"/>
    <n v="287"/>
    <n v="0"/>
    <n v="0"/>
    <n v="0"/>
    <n v="0"/>
    <n v="0"/>
    <n v="3.5997000000000001E-2"/>
    <n v="-7.9039999999999999E-2"/>
    <n v="0.10283400000000001"/>
    <n v="0.18425399999999997"/>
    <n v="0.15698900000000002"/>
    <n v="0"/>
    <n v="0"/>
    <n v="0"/>
    <n v="0"/>
    <n v="0"/>
  </r>
  <r>
    <s v="5388"/>
    <s v="中磊"/>
    <x v="38"/>
    <n v="118.5"/>
    <n v="119.5"/>
    <n v="120"/>
    <n v="113.5"/>
    <n v="121.5"/>
    <n v="-41"/>
    <n v="-728"/>
    <n v="-270.10199999999998"/>
    <n v="-970.20600000000002"/>
    <n v="3720.1819999999998"/>
    <n v="-16"/>
    <n v="-39"/>
    <n v="95"/>
    <n v="-174"/>
    <n v="-29"/>
    <n v="-4.8585000000000003E-2"/>
    <n v="-0.86995999999999996"/>
    <n v="-0.32412239999999998"/>
    <n v="-1.10118381"/>
    <n v="4.5200211299999999"/>
    <n v="-1.8960000000000001E-2"/>
    <n v="-4.6605000000000001E-2"/>
    <n v="0.114"/>
    <n v="-0.19749"/>
    <n v="-3.5235000000000002E-2"/>
  </r>
  <r>
    <s v="5392"/>
    <s v="能率"/>
    <x v="17"/>
    <n v="23.5"/>
    <n v="23.4"/>
    <n v="23.95"/>
    <n v="23.55"/>
    <n v="23.55"/>
    <n v="5.2140000000000004"/>
    <n v="-33"/>
    <n v="-17.916"/>
    <n v="-87"/>
    <n v="-123"/>
    <n v="0"/>
    <n v="0"/>
    <n v="0"/>
    <n v="0"/>
    <n v="0"/>
    <n v="1.2252900000000002E-3"/>
    <n v="-7.7219999999999997E-3"/>
    <n v="-4.2908819999999993E-3"/>
    <n v="-2.04885E-2"/>
    <n v="-2.8966499999999999E-2"/>
    <n v="0"/>
    <n v="0"/>
    <n v="0"/>
    <n v="0"/>
    <n v="0"/>
  </r>
  <r>
    <s v="5398"/>
    <s v="慕康生醫"/>
    <x v="15"/>
    <n v="11.3"/>
    <n v="11.35"/>
    <n v="11.25"/>
    <n v="11.25"/>
    <n v="11.15"/>
    <n v="0"/>
    <n v="1"/>
    <n v="-2"/>
    <n v="0"/>
    <n v="0"/>
    <n v="0"/>
    <n v="0"/>
    <n v="0"/>
    <n v="0"/>
    <n v="0"/>
    <n v="0"/>
    <n v="1.1349999999999999E-4"/>
    <n v="-2.2499999999999999E-4"/>
    <n v="0"/>
    <n v="0"/>
    <n v="0"/>
    <n v="0"/>
    <n v="0"/>
    <n v="0"/>
    <n v="0"/>
  </r>
  <r>
    <s v="5403"/>
    <s v="中菲"/>
    <x v="56"/>
    <n v="102"/>
    <n v="102.5"/>
    <n v="102.5"/>
    <n v="104.5"/>
    <n v="104.5"/>
    <n v="-12"/>
    <n v="17"/>
    <n v="-8"/>
    <n v="-90"/>
    <n v="-14"/>
    <n v="0"/>
    <n v="0"/>
    <n v="0"/>
    <n v="0"/>
    <n v="0"/>
    <n v="-1.2239999999999999E-2"/>
    <n v="1.7425E-2"/>
    <n v="-8.2000000000000007E-3"/>
    <n v="-9.4049999999999995E-2"/>
    <n v="-1.4630000000000001E-2"/>
    <n v="0"/>
    <n v="0"/>
    <n v="0"/>
    <n v="0"/>
    <n v="0"/>
  </r>
  <r>
    <s v="5410"/>
    <s v="國眾"/>
    <x v="42"/>
    <n v="33.200000000000003"/>
    <n v="33.1"/>
    <n v="33.200000000000003"/>
    <n v="33.15"/>
    <n v="33.049999999999997"/>
    <n v="81"/>
    <n v="10"/>
    <n v="76"/>
    <n v="30"/>
    <n v="-1"/>
    <n v="0"/>
    <n v="0"/>
    <n v="0"/>
    <n v="0"/>
    <n v="0"/>
    <n v="2.6892000000000003E-2"/>
    <n v="3.31E-3"/>
    <n v="2.5232000000000004E-2"/>
    <n v="9.9450000000000007E-3"/>
    <n v="-3.3049999999999996E-4"/>
    <n v="0"/>
    <n v="0"/>
    <n v="0"/>
    <n v="0"/>
    <n v="0"/>
  </r>
  <r>
    <s v="5425"/>
    <s v="台半"/>
    <x v="29"/>
    <n v="81"/>
    <n v="80.5"/>
    <n v="80.3"/>
    <n v="78.900000000000006"/>
    <n v="78.8"/>
    <n v="520"/>
    <n v="192"/>
    <n v="-82"/>
    <n v="150"/>
    <n v="22"/>
    <n v="-180"/>
    <n v="-110"/>
    <n v="0"/>
    <n v="0"/>
    <n v="0"/>
    <n v="0.42120000000000002"/>
    <n v="0.15456"/>
    <n v="-6.5845999999999988E-2"/>
    <n v="0.11835"/>
    <n v="1.7336000000000001E-2"/>
    <n v="-0.14580000000000001"/>
    <n v="-8.8550000000000004E-2"/>
    <n v="0"/>
    <n v="0"/>
    <n v="0"/>
  </r>
  <r>
    <s v="5426"/>
    <s v="振發"/>
    <x v="43"/>
    <n v="14.95"/>
    <n v="14.9"/>
    <n v="15.05"/>
    <n v="14.45"/>
    <n v="14.2"/>
    <n v="218"/>
    <n v="-101"/>
    <n v="216"/>
    <n v="-173"/>
    <n v="-29"/>
    <n v="0"/>
    <n v="0"/>
    <n v="0"/>
    <n v="0"/>
    <n v="0"/>
    <n v="3.2591000000000002E-2"/>
    <n v="-1.5049000000000002E-2"/>
    <n v="3.2508000000000002E-2"/>
    <n v="-2.49985E-2"/>
    <n v="-4.1179999999999993E-3"/>
    <n v="0"/>
    <n v="0"/>
    <n v="0"/>
    <n v="0"/>
    <n v="0"/>
  </r>
  <r>
    <s v="5432"/>
    <s v="新門"/>
    <x v="66"/>
    <n v="71.3"/>
    <n v="69.400000000000006"/>
    <n v="68.5"/>
    <n v="67"/>
    <n v="65.900000000000006"/>
    <n v="-103"/>
    <n v="27"/>
    <n v="-38"/>
    <n v="-7"/>
    <n v="20"/>
    <n v="0"/>
    <n v="0"/>
    <n v="0"/>
    <n v="0"/>
    <n v="0"/>
    <n v="-7.343899999999999E-2"/>
    <n v="1.8738000000000001E-2"/>
    <n v="-2.6030000000000001E-2"/>
    <n v="-4.6899999999999997E-3"/>
    <n v="1.3180000000000001E-2"/>
    <n v="0"/>
    <n v="0"/>
    <n v="0"/>
    <n v="0"/>
    <n v="0"/>
  </r>
  <r>
    <s v="5434"/>
    <s v="崇越"/>
    <x v="16"/>
    <n v="178.5"/>
    <n v="178.5"/>
    <n v="181"/>
    <n v="181"/>
    <n v="179"/>
    <n v="17"/>
    <n v="-73.162999999999997"/>
    <n v="21"/>
    <n v="-151.166"/>
    <n v="-158"/>
    <n v="1.919"/>
    <n v="49"/>
    <n v="2"/>
    <n v="21"/>
    <n v="-2"/>
    <n v="3.0345E-2"/>
    <n v="-0.13059595499999999"/>
    <n v="3.8010000000000002E-2"/>
    <n v="-0.27361046"/>
    <n v="-0.28282000000000002"/>
    <n v="3.4254149999999998E-3"/>
    <n v="8.7465000000000001E-2"/>
    <n v="3.62E-3"/>
    <n v="3.8010000000000002E-2"/>
    <n v="-3.5799999999999998E-3"/>
  </r>
  <r>
    <s v="5438"/>
    <s v="東友"/>
    <x v="45"/>
    <n v="17.649999999999999"/>
    <n v="17.649999999999999"/>
    <n v="17.649999999999999"/>
    <n v="17.5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22.5"/>
    <n v="124"/>
    <n v="126"/>
    <n v="123.5"/>
    <n v="122.5"/>
    <n v="144"/>
    <n v="777"/>
    <n v="707"/>
    <n v="968"/>
    <n v="764"/>
    <n v="0"/>
    <n v="0"/>
    <n v="0"/>
    <n v="0"/>
    <n v="0"/>
    <n v="0.1764"/>
    <n v="0.96348"/>
    <n v="0.89081999999999995"/>
    <n v="1.1954800000000001"/>
    <n v="0.93589999999999995"/>
    <n v="0"/>
    <n v="0"/>
    <n v="0"/>
    <n v="0"/>
    <n v="0"/>
  </r>
  <r>
    <s v="5443"/>
    <s v="均豪"/>
    <x v="40"/>
    <n v="29"/>
    <n v="28.95"/>
    <n v="28.8"/>
    <n v="28.7"/>
    <n v="28.3"/>
    <n v="150"/>
    <n v="18"/>
    <n v="58"/>
    <n v="5"/>
    <n v="-17"/>
    <n v="0"/>
    <n v="0"/>
    <n v="0"/>
    <n v="0"/>
    <n v="0"/>
    <n v="4.3499999999999997E-2"/>
    <n v="5.2110000000000004E-3"/>
    <n v="1.6704E-2"/>
    <n v="1.4350000000000001E-3"/>
    <n v="-4.8110000000000002E-3"/>
    <n v="0"/>
    <n v="0"/>
    <n v="0"/>
    <n v="0"/>
    <n v="0"/>
  </r>
  <r>
    <s v="5450"/>
    <s v="南良"/>
    <x v="2"/>
    <n v="18.100000000000001"/>
    <n v="18.05"/>
    <n v="18"/>
    <n v="17.850000000000001"/>
    <n v="17.8"/>
    <n v="-2"/>
    <n v="0"/>
    <n v="-6"/>
    <n v="0"/>
    <n v="-1"/>
    <n v="0"/>
    <n v="0"/>
    <n v="0"/>
    <n v="0"/>
    <n v="0"/>
    <n v="-3.6200000000000002E-4"/>
    <n v="0"/>
    <n v="-1.08E-3"/>
    <n v="0"/>
    <n v="-1.7800000000000002E-4"/>
    <n v="0"/>
    <n v="0"/>
    <n v="0"/>
    <n v="0"/>
    <n v="0"/>
  </r>
  <r>
    <s v="5452"/>
    <s v="佶優"/>
    <x v="18"/>
    <n v="21.7"/>
    <n v="21.45"/>
    <n v="22.5"/>
    <n v="22.05"/>
    <n v="22"/>
    <n v="102"/>
    <n v="-11"/>
    <n v="-354"/>
    <n v="-65"/>
    <n v="5"/>
    <n v="0"/>
    <n v="0"/>
    <n v="0"/>
    <n v="0"/>
    <n v="0"/>
    <n v="2.2134000000000001E-2"/>
    <n v="-2.3595000000000001E-3"/>
    <n v="-7.9649999999999999E-2"/>
    <n v="-1.43325E-2"/>
    <n v="1.1000000000000001E-3"/>
    <n v="0"/>
    <n v="0"/>
    <n v="0"/>
    <n v="0"/>
    <n v="0"/>
  </r>
  <r>
    <s v="5455"/>
    <s v="昇益"/>
    <x v="6"/>
    <n v="29.15"/>
    <n v="29.3"/>
    <n v="31.2"/>
    <n v="31.1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2.8"/>
    <n v="53.4"/>
    <n v="53.2"/>
    <n v="52.6"/>
    <n v="53.3"/>
    <n v="153"/>
    <n v="225"/>
    <n v="66"/>
    <n v="82"/>
    <n v="38.4"/>
    <n v="0"/>
    <n v="0"/>
    <n v="0"/>
    <n v="0"/>
    <n v="0"/>
    <n v="8.0783999999999995E-2"/>
    <n v="0.12015000000000001"/>
    <n v="3.5112000000000004E-2"/>
    <n v="4.3131999999999997E-2"/>
    <n v="2.0467199999999998E-2"/>
    <n v="0"/>
    <n v="0"/>
    <n v="0"/>
    <n v="0"/>
    <n v="0"/>
  </r>
  <r>
    <s v="5460"/>
    <s v="同協"/>
    <x v="17"/>
    <n v="14.25"/>
    <n v="14.05"/>
    <n v="14.05"/>
    <n v="14.15"/>
    <n v="14.15"/>
    <n v="-1"/>
    <n v="-1"/>
    <n v="26"/>
    <n v="-2"/>
    <n v="99"/>
    <n v="0"/>
    <n v="0"/>
    <n v="0"/>
    <n v="0"/>
    <n v="0"/>
    <n v="-1.4249999999999999E-4"/>
    <n v="-1.405E-4"/>
    <n v="3.653E-3"/>
    <n v="-2.8299999999999999E-4"/>
    <n v="1.4008500000000002E-2"/>
    <n v="0"/>
    <n v="0"/>
    <n v="0"/>
    <n v="0"/>
    <n v="0"/>
  </r>
  <r>
    <s v="5464"/>
    <s v="霖宏"/>
    <x v="32"/>
    <n v="28.7"/>
    <n v="28.8"/>
    <n v="29.45"/>
    <n v="29.15"/>
    <n v="28.95"/>
    <n v="27"/>
    <n v="13"/>
    <n v="28"/>
    <n v="1"/>
    <n v="9"/>
    <n v="0"/>
    <n v="0"/>
    <n v="0"/>
    <n v="0"/>
    <n v="0"/>
    <n v="7.7489999999999998E-3"/>
    <n v="3.7440000000000004E-3"/>
    <n v="8.2459999999999999E-3"/>
    <n v="2.9149999999999998E-4"/>
    <n v="2.6055000000000002E-3"/>
    <n v="0"/>
    <n v="0"/>
    <n v="0"/>
    <n v="0"/>
    <n v="0"/>
  </r>
  <r>
    <s v="5465"/>
    <s v="富驊"/>
    <x v="43"/>
    <n v="42.5"/>
    <n v="42.05"/>
    <n v="45"/>
    <n v="44.75"/>
    <n v="45.45"/>
    <n v="-44"/>
    <n v="36"/>
    <n v="82"/>
    <n v="-61"/>
    <n v="-61"/>
    <n v="0"/>
    <n v="0"/>
    <n v="0"/>
    <n v="0"/>
    <n v="0"/>
    <n v="-1.8700000000000001E-2"/>
    <n v="1.5137999999999999E-2"/>
    <n v="3.6900000000000002E-2"/>
    <n v="-2.7297499999999999E-2"/>
    <n v="-2.7724500000000003E-2"/>
    <n v="0"/>
    <n v="0"/>
    <n v="0"/>
    <n v="0"/>
    <n v="0"/>
  </r>
  <r>
    <s v="5468"/>
    <s v="凱鈺"/>
    <x v="47"/>
    <n v="16.600000000000001"/>
    <n v="16.7"/>
    <n v="16.5"/>
    <n v="16.25"/>
    <n v="16.100000000000001"/>
    <n v="1"/>
    <n v="0"/>
    <n v="2"/>
    <n v="0"/>
    <n v="0"/>
    <n v="0"/>
    <n v="0"/>
    <n v="0"/>
    <n v="0"/>
    <n v="0"/>
    <n v="1.6600000000000002E-4"/>
    <n v="0"/>
    <n v="3.3E-4"/>
    <n v="0"/>
    <n v="0"/>
    <n v="0"/>
    <n v="0"/>
    <n v="0"/>
    <n v="0"/>
    <n v="0"/>
  </r>
  <r>
    <s v="5469"/>
    <s v="瀚宇博"/>
    <x v="32"/>
    <n v="55.7"/>
    <n v="55.1"/>
    <n v="54.6"/>
    <n v="54.5"/>
    <n v="53.3"/>
    <n v="-550"/>
    <n v="-197.29"/>
    <n v="-360.50099999999998"/>
    <n v="-287.51"/>
    <n v="-475"/>
    <n v="435"/>
    <n v="0"/>
    <n v="0"/>
    <n v="95"/>
    <n v="0"/>
    <n v="-0.30635000000000001"/>
    <n v="-0.10870679"/>
    <n v="-0.196833546"/>
    <n v="-0.15669295"/>
    <n v="-0.25317499999999998"/>
    <n v="0.24229500000000001"/>
    <n v="0"/>
    <n v="0"/>
    <n v="5.1775000000000002E-2"/>
    <n v="0"/>
  </r>
  <r>
    <s v="5471"/>
    <s v="松翰"/>
    <x v="47"/>
    <n v="49.65"/>
    <n v="49.4"/>
    <n v="50"/>
    <n v="49.1"/>
    <n v="48"/>
    <n v="171"/>
    <n v="-4"/>
    <n v="294"/>
    <n v="-212.37299999999999"/>
    <n v="-108"/>
    <n v="0"/>
    <n v="0"/>
    <n v="0"/>
    <n v="0"/>
    <n v="0"/>
    <n v="8.4901499999999991E-2"/>
    <n v="-1.9759999999999999E-3"/>
    <n v="0.14699999999999999"/>
    <n v="-0.104275143"/>
    <n v="-5.1839999999999997E-2"/>
    <n v="0"/>
    <n v="0"/>
    <n v="0"/>
    <n v="0"/>
    <n v="0"/>
  </r>
  <r>
    <s v="5474"/>
    <s v="聰泰"/>
    <x v="55"/>
    <n v="105.5"/>
    <n v="104.5"/>
    <n v="107"/>
    <n v="105"/>
    <n v="104"/>
    <n v="33"/>
    <n v="-8"/>
    <n v="5"/>
    <n v="-27"/>
    <n v="-24"/>
    <n v="0"/>
    <n v="0"/>
    <n v="0"/>
    <n v="0"/>
    <n v="0"/>
    <n v="3.4814999999999999E-2"/>
    <n v="-8.3599999999999994E-3"/>
    <n v="5.3499999999999997E-3"/>
    <n v="-2.835E-2"/>
    <n v="-2.496E-2"/>
    <n v="0"/>
    <n v="0"/>
    <n v="0"/>
    <n v="0"/>
    <n v="0"/>
  </r>
  <r>
    <s v="5475"/>
    <s v="德宏"/>
    <x v="19"/>
    <n v="12.75"/>
    <n v="12.7"/>
    <n v="12.65"/>
    <n v="12.3"/>
    <n v="12.25"/>
    <n v="53"/>
    <n v="8"/>
    <n v="14"/>
    <n v="0"/>
    <n v="-10"/>
    <n v="0"/>
    <n v="0"/>
    <n v="0"/>
    <n v="0"/>
    <n v="0"/>
    <n v="6.7574999999999996E-3"/>
    <n v="1.016E-3"/>
    <n v="1.771E-3"/>
    <n v="0"/>
    <n v="-1.225E-3"/>
    <n v="0"/>
    <n v="0"/>
    <n v="0"/>
    <n v="0"/>
    <n v="0"/>
  </r>
  <r>
    <s v="5478"/>
    <s v="智冠"/>
    <x v="67"/>
    <n v="96.8"/>
    <n v="99.3"/>
    <n v="102"/>
    <n v="100"/>
    <n v="100"/>
    <n v="37"/>
    <n v="130.24100000000001"/>
    <n v="-2.2410000000000001"/>
    <n v="7.4"/>
    <n v="21"/>
    <n v="0"/>
    <n v="0"/>
    <n v="0"/>
    <n v="0"/>
    <n v="0"/>
    <n v="3.5816000000000001E-2"/>
    <n v="0.129329313"/>
    <n v="-2.28582E-3"/>
    <n v="7.4000000000000003E-3"/>
    <n v="2.1000000000000001E-2"/>
    <n v="0"/>
    <n v="0"/>
    <n v="0"/>
    <n v="0"/>
    <n v="0"/>
  </r>
  <r>
    <s v="5481"/>
    <s v="新華"/>
    <x v="2"/>
    <n v="13.1"/>
    <n v="13"/>
    <n v="12.95"/>
    <n v="13.1"/>
    <n v="12.95"/>
    <n v="-1"/>
    <n v="-2"/>
    <n v="-1"/>
    <n v="1"/>
    <n v="0"/>
    <n v="0"/>
    <n v="0"/>
    <n v="0"/>
    <n v="0"/>
    <n v="0"/>
    <n v="-1.3099999999999999E-4"/>
    <n v="-2.5999999999999998E-4"/>
    <n v="-1.295E-4"/>
    <n v="1.3099999999999999E-4"/>
    <n v="0"/>
    <n v="0"/>
    <n v="0"/>
    <n v="0"/>
    <n v="0"/>
    <n v="0"/>
  </r>
  <r>
    <s v="5483"/>
    <s v="中美晶"/>
    <x v="51"/>
    <n v="175"/>
    <n v="175"/>
    <n v="172.5"/>
    <n v="172.5"/>
    <n v="175"/>
    <n v="857.9"/>
    <n v="149"/>
    <n v="56.518999999999998"/>
    <n v="1162"/>
    <n v="1745"/>
    <n v="110.79"/>
    <n v="81.99"/>
    <n v="182.19800000000001"/>
    <n v="-233.40899999999999"/>
    <n v="100.19499999999999"/>
    <n v="1.501325"/>
    <n v="0.26074999999999998"/>
    <n v="9.7495275000000006E-2"/>
    <n v="2.0044499999999998"/>
    <n v="3.05375"/>
    <n v="0.19388250000000001"/>
    <n v="0.14348250000000001"/>
    <n v="0.31429155000000003"/>
    <n v="-0.40263052499999996"/>
    <n v="0.17534125"/>
  </r>
  <r>
    <s v="5484"/>
    <s v="慧友"/>
    <x v="49"/>
    <n v="20.5"/>
    <n v="20.8"/>
    <n v="20.5"/>
    <n v="19.95"/>
    <n v="20"/>
    <n v="-19"/>
    <n v="-12"/>
    <n v="-13"/>
    <n v="-11"/>
    <n v="-10"/>
    <n v="0"/>
    <n v="0"/>
    <n v="0"/>
    <n v="0"/>
    <n v="0"/>
    <n v="-3.895E-3"/>
    <n v="-2.4960000000000004E-3"/>
    <n v="-2.6649999999999998E-3"/>
    <n v="-2.1944999999999998E-3"/>
    <n v="-2E-3"/>
    <n v="0"/>
    <n v="0"/>
    <n v="0"/>
    <n v="0"/>
    <n v="0"/>
  </r>
  <r>
    <s v="5487"/>
    <s v="通泰"/>
    <x v="47"/>
    <n v="25.5"/>
    <n v="25.5"/>
    <n v="25.5"/>
    <n v="25.45"/>
    <n v="25.4"/>
    <n v="-1"/>
    <n v="0"/>
    <n v="0"/>
    <n v="0"/>
    <n v="0"/>
    <n v="0"/>
    <n v="0"/>
    <n v="0"/>
    <n v="0"/>
    <n v="0"/>
    <n v="-2.5500000000000002E-4"/>
    <n v="0"/>
    <n v="0"/>
    <n v="0"/>
    <n v="0"/>
    <n v="0"/>
    <n v="0"/>
    <n v="0"/>
    <n v="0"/>
    <n v="0"/>
  </r>
  <r>
    <s v="5488"/>
    <s v="松普"/>
    <x v="17"/>
    <n v="11.6"/>
    <n v="11.55"/>
    <n v="11.55"/>
    <n v="11.3"/>
    <n v="11.4"/>
    <n v="123"/>
    <n v="-67"/>
    <n v="35"/>
    <n v="-40"/>
    <n v="46"/>
    <n v="0"/>
    <n v="0"/>
    <n v="0"/>
    <n v="0"/>
    <n v="0"/>
    <n v="1.4267999999999999E-2"/>
    <n v="-7.7385000000000006E-3"/>
    <n v="4.0425000000000001E-3"/>
    <n v="-4.5199999999999997E-3"/>
    <n v="5.2439999999999995E-3"/>
    <n v="0"/>
    <n v="0"/>
    <n v="0"/>
    <n v="0"/>
    <n v="0"/>
  </r>
  <r>
    <s v="5489"/>
    <s v="彩富"/>
    <x v="49"/>
    <n v="34.700000000000003"/>
    <n v="34.9"/>
    <n v="35.049999999999997"/>
    <n v="34.799999999999997"/>
    <n v="34.85"/>
    <n v="-8"/>
    <n v="0"/>
    <n v="0"/>
    <n v="3"/>
    <n v="1"/>
    <n v="0"/>
    <n v="0"/>
    <n v="0"/>
    <n v="0"/>
    <n v="0"/>
    <n v="-2.7760000000000003E-3"/>
    <n v="0"/>
    <n v="0"/>
    <n v="1.044E-3"/>
    <n v="3.4850000000000001E-4"/>
    <n v="0"/>
    <n v="0"/>
    <n v="0"/>
    <n v="0"/>
    <n v="0"/>
  </r>
  <r>
    <s v="5490"/>
    <s v="同亨"/>
    <x v="58"/>
    <n v="23.05"/>
    <n v="23.4"/>
    <n v="23.05"/>
    <n v="22.95"/>
    <n v="23.05"/>
    <n v="-38"/>
    <n v="-8"/>
    <n v="-0.95"/>
    <n v="4"/>
    <n v="0"/>
    <n v="0"/>
    <n v="0"/>
    <n v="0"/>
    <n v="0"/>
    <n v="0"/>
    <n v="-8.7589999999999994E-3"/>
    <n v="-1.872E-3"/>
    <n v="-2.18975E-4"/>
    <n v="9.1799999999999998E-4"/>
    <n v="0"/>
    <n v="0"/>
    <n v="0"/>
    <n v="0"/>
    <n v="0"/>
    <n v="0"/>
  </r>
  <r>
    <s v="5493"/>
    <s v="三聯"/>
    <x v="46"/>
    <n v="51.1"/>
    <n v="50.7"/>
    <n v="50.6"/>
    <n v="50.3"/>
    <n v="51"/>
    <n v="9"/>
    <n v="2"/>
    <n v="-8"/>
    <n v="2"/>
    <n v="-3"/>
    <n v="0"/>
    <n v="0"/>
    <n v="0"/>
    <n v="0"/>
    <n v="0"/>
    <n v="4.5990000000000007E-3"/>
    <n v="1.0140000000000001E-3"/>
    <n v="-4.0480000000000004E-3"/>
    <n v="1.0059999999999999E-3"/>
    <n v="-1.5299999999999999E-3"/>
    <n v="0"/>
    <n v="0"/>
    <n v="0"/>
    <n v="0"/>
    <n v="0"/>
  </r>
  <r>
    <s v="5498"/>
    <s v="凱崴"/>
    <x v="19"/>
    <n v="10.85"/>
    <n v="10.75"/>
    <n v="10.75"/>
    <n v="10.7"/>
    <n v="10.65"/>
    <n v="-2"/>
    <n v="11"/>
    <n v="12"/>
    <n v="-4.6779999999999999"/>
    <n v="-3.7829999999999999"/>
    <n v="0"/>
    <n v="0"/>
    <n v="0"/>
    <n v="0"/>
    <n v="0"/>
    <n v="-2.1699999999999999E-4"/>
    <n v="1.1825E-3"/>
    <n v="1.2899999999999999E-3"/>
    <n v="-5.0054599999999993E-4"/>
    <n v="-4.0288949999999998E-4"/>
    <n v="0"/>
    <n v="0"/>
    <n v="0"/>
    <n v="0"/>
    <n v="0"/>
  </r>
  <r>
    <s v="5508"/>
    <s v="永信建"/>
    <x v="6"/>
    <n v="85.2"/>
    <n v="85.6"/>
    <n v="85.8"/>
    <n v="86"/>
    <n v="86.2"/>
    <n v="44"/>
    <n v="12"/>
    <n v="10"/>
    <n v="9"/>
    <n v="25"/>
    <n v="0"/>
    <n v="0"/>
    <n v="0"/>
    <n v="0"/>
    <n v="0"/>
    <n v="3.7488E-2"/>
    <n v="1.0271999999999998E-2"/>
    <n v="8.5800000000000008E-3"/>
    <n v="7.7400000000000004E-3"/>
    <n v="2.155E-2"/>
    <n v="0"/>
    <n v="0"/>
    <n v="0"/>
    <n v="0"/>
    <n v="0"/>
  </r>
  <r>
    <s v="5511"/>
    <s v="德昌"/>
    <x v="6"/>
    <n v="69.3"/>
    <n v="68.8"/>
    <n v="69"/>
    <n v="70.099999999999994"/>
    <n v="68.400000000000006"/>
    <n v="45"/>
    <n v="-42"/>
    <n v="-11"/>
    <n v="20"/>
    <n v="-33"/>
    <n v="0"/>
    <n v="0"/>
    <n v="0"/>
    <n v="0"/>
    <n v="0"/>
    <n v="3.1185000000000001E-2"/>
    <n v="-2.8895999999999998E-2"/>
    <n v="-7.5900000000000004E-3"/>
    <n v="1.4019999999999999E-2"/>
    <n v="-2.2572000000000002E-2"/>
    <n v="0"/>
    <n v="0"/>
    <n v="0"/>
    <n v="0"/>
    <n v="0"/>
  </r>
  <r>
    <s v="5512"/>
    <s v="力麒"/>
    <x v="6"/>
    <n v="9.02"/>
    <n v="9.0399999999999991"/>
    <n v="8.99"/>
    <n v="8.98"/>
    <n v="8.9700000000000006"/>
    <n v="269"/>
    <n v="169"/>
    <n v="52"/>
    <n v="107"/>
    <n v="119"/>
    <n v="0"/>
    <n v="0"/>
    <n v="0"/>
    <n v="0"/>
    <n v="0"/>
    <n v="2.4263800000000002E-2"/>
    <n v="1.5277599999999997E-2"/>
    <n v="4.6747999999999998E-3"/>
    <n v="9.6086000000000001E-3"/>
    <n v="1.0674300000000001E-2"/>
    <n v="0"/>
    <n v="0"/>
    <n v="0"/>
    <n v="0"/>
    <n v="0"/>
  </r>
  <r>
    <s v="5514"/>
    <s v="三豐"/>
    <x v="6"/>
    <n v="19.95"/>
    <n v="19.899999999999999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75"/>
    <n v="13.65"/>
    <n v="13.8"/>
    <n v="13.85"/>
    <n v="13.75"/>
    <n v="3"/>
    <n v="-17"/>
    <n v="20"/>
    <n v="-38"/>
    <n v="24"/>
    <n v="0"/>
    <n v="0"/>
    <n v="0"/>
    <n v="0"/>
    <n v="0"/>
    <n v="4.125E-4"/>
    <n v="-2.3205000000000001E-3"/>
    <n v="2.7599999999999999E-3"/>
    <n v="-5.2629999999999994E-3"/>
    <n v="3.3E-3"/>
    <n v="0"/>
    <n v="0"/>
    <n v="0"/>
    <n v="0"/>
    <n v="0"/>
  </r>
  <r>
    <s v="5516"/>
    <s v="雙喜"/>
    <x v="6"/>
    <n v="19.75"/>
    <n v="20"/>
    <n v="20"/>
    <n v="21.65"/>
    <n v="23.8"/>
    <n v="14"/>
    <n v="-1"/>
    <n v="-3"/>
    <n v="5"/>
    <n v="7"/>
    <n v="0"/>
    <n v="0"/>
    <n v="0"/>
    <n v="0"/>
    <n v="0"/>
    <n v="2.7650000000000001E-3"/>
    <n v="-2.0000000000000001E-4"/>
    <n v="-5.9999999999999995E-4"/>
    <n v="1.0824999999999999E-3"/>
    <n v="1.6659999999999999E-3"/>
    <n v="0"/>
    <n v="0"/>
    <n v="0"/>
    <n v="0"/>
    <n v="0"/>
  </r>
  <r>
    <s v="5519"/>
    <s v="隆大"/>
    <x v="6"/>
    <n v="26.5"/>
    <n v="26.65"/>
    <n v="27.55"/>
    <n v="28.5"/>
    <n v="27.2"/>
    <n v="463"/>
    <n v="-44"/>
    <n v="425"/>
    <n v="-69.022000000000006"/>
    <n v="-188"/>
    <n v="0"/>
    <n v="0"/>
    <n v="0"/>
    <n v="0"/>
    <n v="0"/>
    <n v="0.122695"/>
    <n v="-1.1725999999999999E-2"/>
    <n v="0.1170875"/>
    <n v="-1.9671270000000001E-2"/>
    <n v="-5.1135999999999994E-2"/>
    <n v="0"/>
    <n v="0"/>
    <n v="0"/>
    <n v="0"/>
    <n v="0"/>
  </r>
  <r>
    <s v="5520"/>
    <s v="力泰"/>
    <x v="6"/>
    <n v="64.099999999999994"/>
    <n v="63.9"/>
    <n v="66.099999999999994"/>
    <n v="66.5"/>
    <n v="66.5"/>
    <n v="-1"/>
    <n v="0"/>
    <n v="2"/>
    <n v="0"/>
    <n v="0"/>
    <n v="0"/>
    <n v="0"/>
    <n v="0"/>
    <n v="0"/>
    <n v="0"/>
    <n v="-6.4099999999999997E-4"/>
    <n v="0"/>
    <n v="1.3219999999999998E-3"/>
    <n v="0"/>
    <n v="0"/>
    <n v="0"/>
    <n v="0"/>
    <n v="0"/>
    <n v="0"/>
    <n v="0"/>
  </r>
  <r>
    <s v="5521"/>
    <s v="工信"/>
    <x v="6"/>
    <n v="10.15"/>
    <n v="10"/>
    <n v="9.3800000000000008"/>
    <n v="9.2200000000000006"/>
    <n v="8.67"/>
    <n v="2093"/>
    <n v="817"/>
    <n v="77"/>
    <n v="715"/>
    <n v="-1803"/>
    <n v="0"/>
    <n v="0"/>
    <n v="0"/>
    <n v="0"/>
    <n v="0"/>
    <n v="0.2124395"/>
    <n v="8.1699999999999995E-2"/>
    <n v="7.2226000000000009E-3"/>
    <n v="6.5922999999999995E-2"/>
    <n v="-0.15632009999999999"/>
    <n v="0"/>
    <n v="0"/>
    <n v="0"/>
    <n v="0"/>
    <n v="0"/>
  </r>
  <r>
    <s v="5522"/>
    <s v="遠雄"/>
    <x v="6"/>
    <n v="59.3"/>
    <n v="59.4"/>
    <n v="59.1"/>
    <n v="58.3"/>
    <n v="58.2"/>
    <n v="-46.720999999999997"/>
    <n v="-31"/>
    <n v="-48"/>
    <n v="-174.46799999999999"/>
    <n v="-8"/>
    <n v="-93"/>
    <n v="14"/>
    <n v="5"/>
    <n v="6"/>
    <n v="-34"/>
    <n v="-2.7705552999999994E-2"/>
    <n v="-1.8414E-2"/>
    <n v="-2.8368000000000001E-2"/>
    <n v="-0.101714844"/>
    <n v="-4.6560000000000004E-3"/>
    <n v="-5.5148999999999997E-2"/>
    <n v="8.3160000000000005E-3"/>
    <n v="2.9550000000000002E-3"/>
    <n v="3.4979999999999994E-3"/>
    <n v="-1.9788000000000004E-2"/>
  </r>
  <r>
    <s v="5523"/>
    <s v="豐謙"/>
    <x v="6"/>
    <n v="25.2"/>
    <n v="25.2"/>
    <n v="25.25"/>
    <n v="25.15"/>
    <n v="25"/>
    <n v="-1"/>
    <n v="-1"/>
    <n v="1"/>
    <n v="0"/>
    <n v="7"/>
    <n v="0"/>
    <n v="0"/>
    <n v="0"/>
    <n v="0"/>
    <n v="0"/>
    <n v="-2.52E-4"/>
    <n v="-2.52E-4"/>
    <n v="2.5250000000000001E-4"/>
    <n v="0"/>
    <n v="1.75E-3"/>
    <n v="0"/>
    <n v="0"/>
    <n v="0"/>
    <n v="0"/>
    <n v="0"/>
  </r>
  <r>
    <s v="5525"/>
    <s v="順天"/>
    <x v="6"/>
    <n v="24.9"/>
    <n v="24.85"/>
    <n v="25.2"/>
    <n v="25.3"/>
    <n v="25.35"/>
    <n v="3"/>
    <n v="0"/>
    <n v="12"/>
    <n v="0"/>
    <n v="16"/>
    <n v="0"/>
    <n v="0"/>
    <n v="0"/>
    <n v="0"/>
    <n v="0"/>
    <n v="7.4699999999999983E-4"/>
    <n v="0"/>
    <n v="3.0239999999999998E-3"/>
    <n v="0"/>
    <n v="4.0560000000000006E-3"/>
    <n v="0"/>
    <n v="0"/>
    <n v="0"/>
    <n v="0"/>
    <n v="0"/>
  </r>
  <r>
    <s v="5529"/>
    <s v="鉅陞"/>
    <x v="6"/>
    <n v="19.350000000000001"/>
    <n v="19.350000000000001"/>
    <n v="19.350000000000001"/>
    <n v="19.600000000000001"/>
    <n v="19.45"/>
    <n v="0"/>
    <n v="0"/>
    <n v="0"/>
    <n v="0"/>
    <n v="4"/>
    <n v="0"/>
    <n v="0"/>
    <n v="0"/>
    <n v="0"/>
    <n v="0"/>
    <n v="0"/>
    <n v="0"/>
    <n v="0"/>
    <n v="0"/>
    <n v="7.7799999999999994E-4"/>
    <n v="0"/>
    <n v="0"/>
    <n v="0"/>
    <n v="0"/>
    <n v="0"/>
  </r>
  <r>
    <s v="5530"/>
    <s v="龍巖"/>
    <x v="2"/>
    <n v="35.85"/>
    <n v="36"/>
    <n v="36.5"/>
    <n v="36.65"/>
    <n v="36.75"/>
    <n v="45"/>
    <n v="9"/>
    <n v="32"/>
    <n v="-1"/>
    <n v="-1"/>
    <n v="0"/>
    <n v="0"/>
    <n v="0"/>
    <n v="0"/>
    <n v="0"/>
    <n v="1.6132500000000001E-2"/>
    <n v="3.2399999999999998E-3"/>
    <n v="1.1679999999999999E-2"/>
    <n v="-3.6649999999999996E-4"/>
    <n v="-3.6749999999999999E-4"/>
    <n v="0"/>
    <n v="0"/>
    <n v="0"/>
    <n v="0"/>
    <n v="0"/>
  </r>
  <r>
    <s v="5531"/>
    <s v="鄉林"/>
    <x v="6"/>
    <n v="10.6"/>
    <n v="10.4"/>
    <n v="10.5"/>
    <n v="10.199999999999999"/>
    <n v="10.199999999999999"/>
    <n v="79"/>
    <n v="7"/>
    <n v="66"/>
    <n v="-65"/>
    <n v="18"/>
    <n v="0"/>
    <n v="0"/>
    <n v="0"/>
    <n v="0"/>
    <n v="0"/>
    <n v="8.3739999999999995E-3"/>
    <n v="7.2800000000000002E-4"/>
    <n v="6.9300000000000004E-3"/>
    <n v="-6.6299999999999996E-3"/>
    <n v="1.836E-3"/>
    <n v="0"/>
    <n v="0"/>
    <n v="0"/>
    <n v="0"/>
    <n v="0"/>
  </r>
  <r>
    <s v="5533"/>
    <s v="皇鼎"/>
    <x v="6"/>
    <n v="19.5"/>
    <n v="19.5"/>
    <n v="19.7"/>
    <n v="19.7"/>
    <n v="19.600000000000001"/>
    <n v="10"/>
    <n v="30"/>
    <n v="29"/>
    <n v="17"/>
    <n v="-11"/>
    <n v="0"/>
    <n v="0"/>
    <n v="0"/>
    <n v="0"/>
    <n v="0"/>
    <n v="1.9499999999999999E-3"/>
    <n v="5.8500000000000002E-3"/>
    <n v="5.7129999999999993E-3"/>
    <n v="3.349E-3"/>
    <n v="-2.1560000000000004E-3"/>
    <n v="0"/>
    <n v="0"/>
    <n v="0"/>
    <n v="0"/>
    <n v="0"/>
  </r>
  <r>
    <s v="5534"/>
    <s v="長虹"/>
    <x v="6"/>
    <n v="73.5"/>
    <n v="73.5"/>
    <n v="74"/>
    <n v="73.7"/>
    <n v="73.7"/>
    <n v="18.207000000000001"/>
    <n v="20"/>
    <n v="121"/>
    <n v="35"/>
    <n v="13"/>
    <n v="0"/>
    <n v="0"/>
    <n v="0"/>
    <n v="0"/>
    <n v="0"/>
    <n v="1.3382145E-2"/>
    <n v="1.47E-2"/>
    <n v="8.9539999999999995E-2"/>
    <n v="2.5794999999999998E-2"/>
    <n v="9.581000000000001E-3"/>
    <n v="0"/>
    <n v="0"/>
    <n v="0"/>
    <n v="0"/>
    <n v="0"/>
  </r>
  <r>
    <s v="5536"/>
    <s v="聖暉*"/>
    <x v="46"/>
    <n v="181.5"/>
    <n v="182"/>
    <n v="181"/>
    <n v="180.5"/>
    <n v="177"/>
    <n v="29.231999999999999"/>
    <n v="16"/>
    <n v="-44.252000000000002"/>
    <n v="-90"/>
    <n v="-130.30000000000001"/>
    <n v="-1.964"/>
    <n v="0"/>
    <n v="0"/>
    <n v="-1.3089999999999999"/>
    <n v="1"/>
    <n v="5.3056079999999999E-2"/>
    <n v="2.912E-2"/>
    <n v="-8.0096120000000007E-2"/>
    <n v="-0.16245000000000001"/>
    <n v="-0.23063100000000003"/>
    <n v="-3.5646599999999999E-3"/>
    <n v="0"/>
    <n v="0"/>
    <n v="-2.3627449999999999E-3"/>
    <n v="1.7700000000000001E-3"/>
  </r>
  <r>
    <s v="5538"/>
    <s v="東明-KY"/>
    <x v="14"/>
    <n v="32.5"/>
    <n v="32.950000000000003"/>
    <n v="32.15"/>
    <n v="32.200000000000003"/>
    <n v="32"/>
    <n v="-1"/>
    <n v="0"/>
    <n v="0"/>
    <n v="1"/>
    <n v="0"/>
    <n v="0"/>
    <n v="0"/>
    <n v="0"/>
    <n v="0"/>
    <n v="0"/>
    <n v="-3.2499999999999999E-4"/>
    <n v="0"/>
    <n v="0"/>
    <n v="3.2200000000000002E-4"/>
    <n v="0"/>
    <n v="0"/>
    <n v="0"/>
    <n v="0"/>
    <n v="0"/>
    <n v="0"/>
  </r>
  <r>
    <s v="5543"/>
    <s v="桓鼎-KY"/>
    <x v="14"/>
    <n v="44.9"/>
    <n v="44.65"/>
    <n v="44.6"/>
    <n v="43.1"/>
    <n v="43.1"/>
    <n v="0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</r>
  <r>
    <s v="5546"/>
    <s v="永固-KY"/>
    <x v="6"/>
    <n v="38.700000000000003"/>
    <n v="38.450000000000003"/>
    <n v="37"/>
    <n v="35.299999999999997"/>
    <n v="35.799999999999997"/>
    <n v="0"/>
    <n v="-11"/>
    <n v="-10"/>
    <n v="-3"/>
    <n v="-3"/>
    <n v="0"/>
    <n v="0"/>
    <n v="0"/>
    <n v="0"/>
    <n v="0"/>
    <n v="0"/>
    <n v="-4.2295000000000006E-3"/>
    <n v="-3.7000000000000002E-3"/>
    <n v="-1.0589999999999998E-3"/>
    <n v="-1.0739999999999999E-3"/>
    <n v="0"/>
    <n v="0"/>
    <n v="0"/>
    <n v="0"/>
    <n v="0"/>
  </r>
  <r>
    <s v="5601"/>
    <s v="台聯櫃"/>
    <x v="11"/>
    <n v="33.5"/>
    <n v="34.799999999999997"/>
    <n v="34.1"/>
    <n v="34.1"/>
    <n v="33.9"/>
    <n v="0"/>
    <n v="-2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  <n v="0"/>
  </r>
  <r>
    <s v="5603"/>
    <s v="陸海"/>
    <x v="11"/>
    <n v="20.2"/>
    <n v="20.25"/>
    <n v="20.149999999999999"/>
    <n v="20.100000000000001"/>
    <n v="20.100000000000001"/>
    <n v="-3"/>
    <n v="-1"/>
    <n v="0"/>
    <n v="0"/>
    <n v="-1"/>
    <n v="0"/>
    <n v="0"/>
    <n v="0"/>
    <n v="0"/>
    <n v="0"/>
    <n v="-6.0599999999999998E-4"/>
    <n v="-2.0249999999999999E-4"/>
    <n v="0"/>
    <n v="0"/>
    <n v="-2.0100000000000001E-4"/>
    <n v="0"/>
    <n v="0"/>
    <n v="0"/>
    <n v="0"/>
    <n v="0"/>
  </r>
  <r>
    <s v="5604"/>
    <s v="中連"/>
    <x v="2"/>
    <n v="44.9"/>
    <n v="44.9"/>
    <n v="44.9"/>
    <n v="44.9"/>
    <n v="44.9"/>
    <n v="0"/>
    <n v="-1"/>
    <n v="0"/>
    <n v="0"/>
    <n v="0"/>
    <n v="0"/>
    <n v="0"/>
    <n v="0"/>
    <n v="0"/>
    <n v="0"/>
    <n v="0"/>
    <n v="-4.4899999999999996E-4"/>
    <n v="0"/>
    <n v="0"/>
    <n v="0"/>
    <n v="0"/>
    <n v="0"/>
    <n v="0"/>
    <n v="0"/>
    <n v="0"/>
  </r>
  <r>
    <s v="5607"/>
    <s v="遠雄港"/>
    <x v="11"/>
    <n v="49.05"/>
    <n v="48.25"/>
    <n v="48.3"/>
    <n v="50.7"/>
    <n v="51.2"/>
    <n v="-303"/>
    <n v="-115"/>
    <n v="32.5"/>
    <n v="111.015"/>
    <n v="-95.35"/>
    <n v="0"/>
    <n v="0"/>
    <n v="0"/>
    <n v="0"/>
    <n v="0"/>
    <n v="-0.14862149999999999"/>
    <n v="-5.5487500000000002E-2"/>
    <n v="1.56975E-2"/>
    <n v="5.6284605000000001E-2"/>
    <n v="-4.88192E-2"/>
    <n v="0"/>
    <n v="0"/>
    <n v="0"/>
    <n v="0"/>
    <n v="0"/>
  </r>
  <r>
    <s v="5608"/>
    <s v="四維航"/>
    <x v="11"/>
    <n v="18.2"/>
    <n v="17.899999999999999"/>
    <n v="17.850000000000001"/>
    <n v="17.75"/>
    <n v="17.600000000000001"/>
    <n v="205.51900000000001"/>
    <n v="-153"/>
    <n v="-131"/>
    <n v="105.785"/>
    <n v="-398"/>
    <n v="0"/>
    <n v="0"/>
    <n v="0"/>
    <n v="0"/>
    <n v="0"/>
    <n v="3.7404458000000002E-2"/>
    <n v="-2.7386999999999998E-2"/>
    <n v="-2.3383500000000005E-2"/>
    <n v="1.8776837500000001E-2"/>
    <n v="-7.0047999999999999E-2"/>
    <n v="0"/>
    <n v="0"/>
    <n v="0"/>
    <n v="0"/>
    <n v="0"/>
  </r>
  <r>
    <s v="5609"/>
    <s v="中菲行"/>
    <x v="11"/>
    <n v="80.2"/>
    <n v="80.099999999999994"/>
    <n v="79.599999999999994"/>
    <n v="79.2"/>
    <n v="79.2"/>
    <n v="40"/>
    <n v="13"/>
    <n v="34"/>
    <n v="7"/>
    <n v="20"/>
    <n v="0"/>
    <n v="0"/>
    <n v="0"/>
    <n v="0"/>
    <n v="0"/>
    <n v="3.2079999999999997E-2"/>
    <n v="1.0413E-2"/>
    <n v="2.7063999999999998E-2"/>
    <n v="5.5439999999999994E-3"/>
    <n v="1.584E-2"/>
    <n v="0"/>
    <n v="0"/>
    <n v="0"/>
    <n v="0"/>
    <n v="0"/>
  </r>
  <r>
    <s v="5701"/>
    <s v="劍湖山"/>
    <x v="4"/>
    <n v="7.1"/>
    <n v="7.05"/>
    <n v="7.01"/>
    <n v="6.96"/>
    <n v="6.95"/>
    <n v="0"/>
    <n v="0"/>
    <n v="4"/>
    <n v="2"/>
    <n v="0"/>
    <n v="0"/>
    <n v="0"/>
    <n v="0"/>
    <n v="0"/>
    <n v="0"/>
    <n v="0"/>
    <n v="0"/>
    <n v="2.8039999999999999E-4"/>
    <n v="1.392E-4"/>
    <n v="0"/>
    <n v="0"/>
    <n v="0"/>
    <n v="0"/>
    <n v="0"/>
    <n v="0"/>
  </r>
  <r>
    <s v="5703"/>
    <s v="亞都"/>
    <x v="4"/>
    <n v="25.3"/>
    <n v="25.4"/>
    <n v="24.65"/>
    <n v="24.3"/>
    <n v="25"/>
    <n v="31"/>
    <n v="-15"/>
    <n v="-13"/>
    <n v="-10"/>
    <n v="3"/>
    <n v="0"/>
    <n v="0"/>
    <n v="0"/>
    <n v="0"/>
    <n v="0"/>
    <n v="7.843000000000001E-3"/>
    <n v="-3.81E-3"/>
    <n v="-3.2044999999999999E-3"/>
    <n v="-2.4299999999999999E-3"/>
    <n v="7.5000000000000002E-4"/>
    <n v="0"/>
    <n v="0"/>
    <n v="0"/>
    <n v="0"/>
    <n v="0"/>
  </r>
  <r>
    <s v="5704"/>
    <s v="老爺知"/>
    <x v="4"/>
    <n v="45.55"/>
    <n v="49.15"/>
    <n v="46.85"/>
    <n v="46.55"/>
    <n v="47.4"/>
    <n v="64"/>
    <n v="-87"/>
    <n v="-66"/>
    <n v="-30"/>
    <n v="-6"/>
    <n v="0"/>
    <n v="0"/>
    <n v="0"/>
    <n v="0"/>
    <n v="0"/>
    <n v="2.9151999999999997E-2"/>
    <n v="-4.27605E-2"/>
    <n v="-3.0921000000000001E-2"/>
    <n v="-1.3965E-2"/>
    <n v="-2.8439999999999997E-3"/>
    <n v="0"/>
    <n v="0"/>
    <n v="0"/>
    <n v="0"/>
    <n v="0"/>
  </r>
  <r>
    <s v="5706"/>
    <s v="鳳凰"/>
    <x v="4"/>
    <n v="69.5"/>
    <n v="69.099999999999994"/>
    <n v="68.7"/>
    <n v="67.3"/>
    <n v="68.8"/>
    <n v="-453"/>
    <n v="-306"/>
    <n v="1"/>
    <n v="-93.007000000000005"/>
    <n v="121"/>
    <n v="0"/>
    <n v="0"/>
    <n v="0"/>
    <n v="0"/>
    <n v="0"/>
    <n v="-0.31483499999999998"/>
    <n v="-0.211446"/>
    <n v="6.87E-4"/>
    <n v="-6.2593710999999996E-2"/>
    <n v="8.324799999999998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5.95"/>
    <n v="15.85"/>
    <n v="15.75"/>
    <n v="15.45"/>
    <n v="410"/>
    <n v="50"/>
    <n v="-97"/>
    <n v="-77"/>
    <n v="-185"/>
    <n v="0"/>
    <n v="0"/>
    <n v="0"/>
    <n v="0"/>
    <n v="0"/>
    <n v="6.5394999999999995E-2"/>
    <n v="7.9749999999999995E-3"/>
    <n v="-1.5374500000000001E-2"/>
    <n v="-1.2127499999999999E-2"/>
    <n v="-2.85825E-2"/>
    <n v="0"/>
    <n v="0"/>
    <n v="0"/>
    <n v="0"/>
    <n v="0"/>
  </r>
  <r>
    <s v="5871"/>
    <s v="中租-KY"/>
    <x v="2"/>
    <n v="181"/>
    <n v="182"/>
    <n v="179"/>
    <n v="178"/>
    <n v="173.5"/>
    <n v="503.99200000000002"/>
    <n v="-182.697"/>
    <n v="-1017.946"/>
    <n v="-271.53199999999998"/>
    <n v="-3526.5520000000001"/>
    <n v="-8"/>
    <n v="2"/>
    <n v="-3"/>
    <n v="-2"/>
    <n v="1"/>
    <n v="0.91222552000000012"/>
    <n v="-0.33250854000000002"/>
    <n v="-1.8221233400000001"/>
    <n v="-0.48332695999999997"/>
    <n v="-6.1185677199999997"/>
    <n v="-1.448E-2"/>
    <n v="3.64E-3"/>
    <n v="-5.3699999999999998E-3"/>
    <n v="-3.5599999999999998E-3"/>
    <n v="1.735E-3"/>
  </r>
  <r>
    <s v="5876"/>
    <s v="上海商銀"/>
    <x v="60"/>
    <n v="44.65"/>
    <n v="44.9"/>
    <n v="44.85"/>
    <n v="44.75"/>
    <n v="44.75"/>
    <n v="2309.3240000000001"/>
    <n v="845.68"/>
    <n v="561.58299999999997"/>
    <n v="-507"/>
    <n v="-38"/>
    <n v="105"/>
    <n v="422"/>
    <n v="0"/>
    <n v="389"/>
    <n v="368"/>
    <n v="1.0311131660000001"/>
    <n v="0.37971031999999999"/>
    <n v="0.25186997550000001"/>
    <n v="-0.22688249999999999"/>
    <n v="-1.7004999999999999E-2"/>
    <n v="4.6882500000000001E-2"/>
    <n v="0.18947799999999998"/>
    <n v="0"/>
    <n v="0.1740775"/>
    <n v="0.16467999999999999"/>
  </r>
  <r>
    <s v="5878"/>
    <s v="台名"/>
    <x v="61"/>
    <n v="47.6"/>
    <n v="47.6"/>
    <n v="47.5"/>
    <n v="47.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75"/>
    <n v="25.75"/>
    <n v="25.7"/>
    <n v="25.75"/>
    <n v="2947.8919999999998"/>
    <n v="-232.30799999999999"/>
    <n v="87.796000000000006"/>
    <n v="-643.29700000000003"/>
    <n v="1972.4"/>
    <n v="6"/>
    <n v="10"/>
    <n v="-13"/>
    <n v="-2"/>
    <n v="31"/>
    <n v="0.762030082"/>
    <n v="-5.9819309999999994E-2"/>
    <n v="2.2607470000000005E-2"/>
    <n v="-0.165327329"/>
    <n v="0.50789300000000004"/>
    <n v="1.5510000000000003E-3"/>
    <n v="2.575E-3"/>
    <n v="-3.3475000000000002E-3"/>
    <n v="-5.1400000000000003E-4"/>
    <n v="7.9825E-3"/>
  </r>
  <r>
    <s v="5902"/>
    <s v="德記"/>
    <x v="10"/>
    <n v="32.5"/>
    <n v="34.1"/>
    <n v="34.5"/>
    <n v="33.9"/>
    <n v="34.799999999999997"/>
    <n v="-2"/>
    <n v="7"/>
    <n v="-1"/>
    <n v="-1"/>
    <n v="0"/>
    <n v="0"/>
    <n v="0"/>
    <n v="0"/>
    <n v="0"/>
    <n v="0"/>
    <n v="-6.4999999999999997E-4"/>
    <n v="2.3870000000000002E-3"/>
    <n v="-3.4499999999999998E-4"/>
    <n v="-3.39E-4"/>
    <n v="0"/>
    <n v="0"/>
    <n v="0"/>
    <n v="0"/>
    <n v="0"/>
    <n v="0"/>
  </r>
  <r>
    <s v="5903"/>
    <s v="全家"/>
    <x v="10"/>
    <n v="183.5"/>
    <n v="183"/>
    <n v="183"/>
    <n v="182.5"/>
    <n v="181.5"/>
    <n v="-103"/>
    <n v="-62.99"/>
    <n v="-79"/>
    <n v="-156"/>
    <n v="-214.9"/>
    <n v="0"/>
    <n v="0"/>
    <n v="0"/>
    <n v="0"/>
    <n v="0"/>
    <n v="-0.18900500000000001"/>
    <n v="-0.1152717"/>
    <n v="-0.14457"/>
    <n v="-0.28470000000000001"/>
    <n v="-0.39004349999999999"/>
    <n v="0"/>
    <n v="0"/>
    <n v="0"/>
    <n v="0"/>
    <n v="0"/>
  </r>
  <r>
    <s v="5904"/>
    <s v="寶雅"/>
    <x v="10"/>
    <n v="513"/>
    <n v="518"/>
    <n v="511"/>
    <n v="510"/>
    <n v="500"/>
    <n v="-25.5"/>
    <n v="35"/>
    <n v="-15.231999999999999"/>
    <n v="-21.21"/>
    <n v="-54"/>
    <n v="0"/>
    <n v="2"/>
    <n v="6"/>
    <n v="0"/>
    <n v="1"/>
    <n v="-0.13081499999999999"/>
    <n v="0.18129999999999999"/>
    <n v="-7.7835519999999991E-2"/>
    <n v="-0.108171"/>
    <n v="-0.27"/>
    <n v="0"/>
    <n v="1.0359999999999999E-2"/>
    <n v="3.066E-2"/>
    <n v="0"/>
    <n v="5.0000000000000001E-3"/>
  </r>
  <r>
    <s v="5905"/>
    <s v="南仁湖"/>
    <x v="10"/>
    <n v="12.9"/>
    <n v="13.15"/>
    <n v="13.3"/>
    <n v="13.15"/>
    <n v="13.1"/>
    <n v="65"/>
    <n v="447"/>
    <n v="-74"/>
    <n v="125"/>
    <n v="57"/>
    <n v="0"/>
    <n v="0"/>
    <n v="0"/>
    <n v="0"/>
    <n v="0"/>
    <n v="8.3850000000000001E-3"/>
    <n v="5.8780499999999999E-2"/>
    <n v="-9.8420000000000001E-3"/>
    <n v="1.6437500000000001E-2"/>
    <n v="7.4669999999999997E-3"/>
    <n v="0"/>
    <n v="0"/>
    <n v="0"/>
    <n v="0"/>
    <n v="0"/>
  </r>
  <r>
    <s v="5906"/>
    <s v="台南-KY"/>
    <x v="10"/>
    <n v="78"/>
    <n v="75.099999999999994"/>
    <n v="75.7"/>
    <n v="76.599999999999994"/>
    <n v="77"/>
    <n v="2"/>
    <n v="2"/>
    <n v="-3"/>
    <n v="-2"/>
    <n v="0"/>
    <n v="0"/>
    <n v="0"/>
    <n v="0"/>
    <n v="0"/>
    <n v="0"/>
    <n v="1.56E-3"/>
    <n v="1.5019999999999999E-3"/>
    <n v="-2.271E-3"/>
    <n v="-1.5319999999999999E-3"/>
    <n v="0"/>
    <n v="0"/>
    <n v="0"/>
    <n v="0"/>
    <n v="0"/>
    <n v="0"/>
  </r>
  <r>
    <s v="5907"/>
    <s v="大洋-KY"/>
    <x v="10"/>
    <n v="11.8"/>
    <n v="11.7"/>
    <n v="11.7"/>
    <n v="11.75"/>
    <n v="11.8"/>
    <n v="-29"/>
    <n v="-41"/>
    <n v="-47"/>
    <n v="11"/>
    <n v="2"/>
    <n v="0"/>
    <n v="0"/>
    <n v="0"/>
    <n v="0"/>
    <n v="0"/>
    <n v="-3.4220000000000006E-3"/>
    <n v="-4.797E-3"/>
    <n v="-5.4989999999999995E-3"/>
    <n v="1.2925E-3"/>
    <n v="2.3600000000000002E-4"/>
    <n v="0"/>
    <n v="0"/>
    <n v="0"/>
    <n v="0"/>
    <n v="0"/>
  </r>
  <r>
    <s v="6005"/>
    <s v="群益證"/>
    <x v="62"/>
    <n v="14.8"/>
    <n v="14.8"/>
    <n v="14.8"/>
    <n v="14.7"/>
    <n v="14.6"/>
    <n v="1400"/>
    <n v="217"/>
    <n v="436"/>
    <n v="-160.62100000000001"/>
    <n v="-40.534999999999997"/>
    <n v="2"/>
    <n v="1"/>
    <n v="3"/>
    <n v="2"/>
    <n v="1"/>
    <n v="0.2072"/>
    <n v="3.2116000000000006E-2"/>
    <n v="6.4528000000000002E-2"/>
    <n v="-2.3611287000000002E-2"/>
    <n v="-5.918109999999999E-3"/>
    <n v="2.9600000000000004E-4"/>
    <n v="1.4800000000000002E-4"/>
    <n v="4.4400000000000006E-4"/>
    <n v="2.9399999999999999E-4"/>
    <n v="1.46E-4"/>
  </r>
  <r>
    <s v="6015"/>
    <s v="宏遠證"/>
    <x v="62"/>
    <n v="10.3"/>
    <n v="10.25"/>
    <n v="10.15"/>
    <n v="10.050000000000001"/>
    <n v="10"/>
    <n v="148"/>
    <n v="38"/>
    <n v="33"/>
    <n v="-16"/>
    <n v="-18"/>
    <n v="0"/>
    <n v="0"/>
    <n v="0"/>
    <n v="0"/>
    <n v="0"/>
    <n v="1.5244000000000001E-2"/>
    <n v="3.895E-3"/>
    <n v="3.3495E-3"/>
    <n v="-1.6080000000000001E-3"/>
    <n v="-1.8E-3"/>
    <n v="0"/>
    <n v="0"/>
    <n v="0"/>
    <n v="0"/>
    <n v="0"/>
  </r>
  <r>
    <s v="6016"/>
    <s v="康和證"/>
    <x v="62"/>
    <n v="13.35"/>
    <n v="13.3"/>
    <n v="13.3"/>
    <n v="13.3"/>
    <n v="12.35"/>
    <n v="275"/>
    <n v="-78"/>
    <n v="-50"/>
    <n v="-143"/>
    <n v="-1623"/>
    <n v="0"/>
    <n v="0"/>
    <n v="0"/>
    <n v="0"/>
    <n v="0"/>
    <n v="3.6712500000000002E-2"/>
    <n v="-1.0374000000000001E-2"/>
    <n v="-6.6499999999999997E-3"/>
    <n v="-1.9019000000000001E-2"/>
    <n v="-0.20044049999999999"/>
    <n v="0"/>
    <n v="0"/>
    <n v="0"/>
    <n v="0"/>
    <n v="0"/>
  </r>
  <r>
    <s v="6020"/>
    <s v="大展證"/>
    <x v="62"/>
    <n v="18.8"/>
    <n v="18.7"/>
    <n v="18.8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75"/>
    <n v="14.75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8"/>
    <n v="60"/>
    <n v="60.3"/>
    <n v="60.3"/>
    <n v="-6"/>
    <n v="-22"/>
    <n v="-7.5359999999999996"/>
    <n v="3"/>
    <n v="4"/>
    <n v="0"/>
    <n v="0"/>
    <n v="0"/>
    <n v="0"/>
    <n v="0"/>
    <n v="-3.594E-3"/>
    <n v="-1.3155999999999999E-2"/>
    <n v="-4.5215999999999998E-3"/>
    <n v="1.8089999999999998E-3"/>
    <n v="2.4120000000000001E-3"/>
    <n v="0"/>
    <n v="0"/>
    <n v="0"/>
    <n v="0"/>
    <n v="0"/>
  </r>
  <r>
    <s v="6024"/>
    <s v="群益期"/>
    <x v="62"/>
    <n v="47"/>
    <n v="47.2"/>
    <n v="47.2"/>
    <n v="47.25"/>
    <n v="46.8"/>
    <n v="91"/>
    <n v="90"/>
    <n v="32"/>
    <n v="123"/>
    <n v="12"/>
    <n v="0"/>
    <n v="0"/>
    <n v="0"/>
    <n v="0"/>
    <n v="0"/>
    <n v="4.2770000000000002E-2"/>
    <n v="4.2479999999999997E-2"/>
    <n v="1.5104000000000001E-2"/>
    <n v="5.8117500000000002E-2"/>
    <n v="5.6159999999999995E-3"/>
    <n v="0"/>
    <n v="0"/>
    <n v="0"/>
    <n v="0"/>
    <n v="0"/>
  </r>
  <r>
    <s v="6026"/>
    <s v="福邦證"/>
    <x v="62"/>
    <n v="11.85"/>
    <n v="11.75"/>
    <n v="11.65"/>
    <n v="11.6"/>
    <n v="11.55"/>
    <n v="511"/>
    <n v="24"/>
    <n v="-53"/>
    <n v="-50"/>
    <n v="-152"/>
    <n v="0"/>
    <n v="0"/>
    <n v="0"/>
    <n v="0"/>
    <n v="0"/>
    <n v="6.0553499999999996E-2"/>
    <n v="2.82E-3"/>
    <n v="-6.1745000000000003E-3"/>
    <n v="-5.7999999999999996E-3"/>
    <n v="-1.7556000000000002E-2"/>
    <n v="0"/>
    <n v="0"/>
    <n v="0"/>
    <n v="0"/>
    <n v="0"/>
  </r>
  <r>
    <s v="6101"/>
    <s v="寬魚國際"/>
    <x v="2"/>
    <n v="39.75"/>
    <n v="39.9"/>
    <n v="40.049999999999997"/>
    <n v="39.75"/>
    <n v="39.75"/>
    <n v="13"/>
    <n v="-14"/>
    <n v="26"/>
    <n v="-7"/>
    <n v="-23"/>
    <n v="0"/>
    <n v="0"/>
    <n v="0"/>
    <n v="0"/>
    <n v="0"/>
    <n v="5.1675000000000002E-3"/>
    <n v="-5.5859999999999998E-3"/>
    <n v="1.0413E-2"/>
    <n v="-2.7824999999999998E-3"/>
    <n v="-9.1424999999999996E-3"/>
    <n v="0"/>
    <n v="0"/>
    <n v="0"/>
    <n v="0"/>
    <n v="0"/>
  </r>
  <r>
    <s v="6103"/>
    <s v="合邦"/>
    <x v="47"/>
    <n v="35.700000000000003"/>
    <n v="38.799999999999997"/>
    <n v="40.15"/>
    <n v="39.8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"/>
    <n v="110"/>
    <n v="109"/>
    <n v="106"/>
    <n v="105"/>
    <n v="784.2"/>
    <n v="-601"/>
    <n v="-170"/>
    <n v="-158.935"/>
    <n v="-356.83"/>
    <n v="0"/>
    <n v="0"/>
    <n v="0"/>
    <n v="0"/>
    <n v="0"/>
    <n v="0.87046200000000007"/>
    <n v="-0.66110000000000002"/>
    <n v="-0.18529999999999999"/>
    <n v="-0.16847110000000001"/>
    <n v="-0.37467149999999999"/>
    <n v="0"/>
    <n v="0"/>
    <n v="0"/>
    <n v="0"/>
    <n v="0"/>
  </r>
  <r>
    <s v="6108"/>
    <s v="競國"/>
    <x v="32"/>
    <n v="18.600000000000001"/>
    <n v="18.5"/>
    <n v="18.600000000000001"/>
    <n v="18.399999999999999"/>
    <n v="18.25"/>
    <n v="-11"/>
    <n v="-23"/>
    <n v="8"/>
    <n v="-32"/>
    <n v="-9"/>
    <n v="0"/>
    <n v="0"/>
    <n v="0"/>
    <n v="0"/>
    <n v="0"/>
    <n v="-2.0460000000000001E-3"/>
    <n v="-4.2550000000000001E-3"/>
    <n v="1.4880000000000002E-3"/>
    <n v="-5.8879999999999991E-3"/>
    <n v="-1.6425000000000001E-3"/>
    <n v="0"/>
    <n v="0"/>
    <n v="0"/>
    <n v="0"/>
    <n v="0"/>
  </r>
  <r>
    <s v="6109"/>
    <s v="亞元"/>
    <x v="12"/>
    <n v="14.45"/>
    <n v="14.15"/>
    <n v="14.1"/>
    <n v="14"/>
    <n v="13.65"/>
    <n v="4"/>
    <n v="-24"/>
    <n v="-17"/>
    <n v="2"/>
    <n v="27"/>
    <n v="0"/>
    <n v="0"/>
    <n v="0"/>
    <n v="0"/>
    <n v="0"/>
    <n v="5.7799999999999995E-4"/>
    <n v="-3.3960000000000001E-3"/>
    <n v="-2.3969999999999998E-3"/>
    <n v="2.7999999999999998E-4"/>
    <n v="3.6855E-3"/>
    <n v="0"/>
    <n v="0"/>
    <n v="0"/>
    <n v="0"/>
    <n v="0"/>
  </r>
  <r>
    <s v="6111"/>
    <s v="大宇資"/>
    <x v="67"/>
    <n v="72.099999999999994"/>
    <n v="73"/>
    <n v="73.2"/>
    <n v="73.2"/>
    <n v="73.8"/>
    <n v="-196"/>
    <n v="-190.196"/>
    <n v="127.392"/>
    <n v="-100"/>
    <n v="-119"/>
    <n v="0"/>
    <n v="0"/>
    <n v="0"/>
    <n v="0"/>
    <n v="0"/>
    <n v="-0.141316"/>
    <n v="-0.13884307999999998"/>
    <n v="9.3250944000000002E-2"/>
    <n v="-7.3200000000000001E-2"/>
    <n v="-8.7821999999999983E-2"/>
    <n v="0"/>
    <n v="0"/>
    <n v="0"/>
    <n v="0"/>
    <n v="0"/>
  </r>
  <r>
    <s v="6112"/>
    <s v="邁達特"/>
    <x v="56"/>
    <n v="67.900000000000006"/>
    <n v="67.599999999999994"/>
    <n v="66.900000000000006"/>
    <n v="65.8"/>
    <n v="66.2"/>
    <n v="1433"/>
    <n v="210"/>
    <n v="-117"/>
    <n v="-757.00800000000004"/>
    <n v="188"/>
    <n v="0"/>
    <n v="0"/>
    <n v="0"/>
    <n v="0"/>
    <n v="0"/>
    <n v="0.97300700000000007"/>
    <n v="0.14195999999999998"/>
    <n v="-7.8273000000000009E-2"/>
    <n v="-0.498111264"/>
    <n v="0.124456"/>
    <n v="0"/>
    <n v="0"/>
    <n v="0"/>
    <n v="0"/>
    <n v="0"/>
  </r>
  <r>
    <s v="6113"/>
    <s v="亞矽"/>
    <x v="16"/>
    <n v="16.649999999999999"/>
    <n v="16.45"/>
    <n v="16.2"/>
    <n v="15.4"/>
    <n v="15.05"/>
    <n v="117"/>
    <n v="-101"/>
    <n v="-23"/>
    <n v="-30"/>
    <n v="4"/>
    <n v="0"/>
    <n v="0"/>
    <n v="0"/>
    <n v="0"/>
    <n v="0"/>
    <n v="1.9480499999999998E-2"/>
    <n v="-1.6614499999999997E-2"/>
    <n v="-3.7259999999999997E-3"/>
    <n v="-4.62E-3"/>
    <n v="6.02E-4"/>
    <n v="0"/>
    <n v="0"/>
    <n v="0"/>
    <n v="0"/>
    <n v="0"/>
  </r>
  <r>
    <s v="6114"/>
    <s v="久威"/>
    <x v="32"/>
    <n v="33.5"/>
    <n v="35.25"/>
    <n v="34.950000000000003"/>
    <n v="34.1"/>
    <n v="33.25"/>
    <n v="43"/>
    <n v="-129"/>
    <n v="-117"/>
    <n v="-69"/>
    <n v="-22"/>
    <n v="0"/>
    <n v="0"/>
    <n v="0"/>
    <n v="0"/>
    <n v="0"/>
    <n v="1.4404999999999999E-2"/>
    <n v="-4.5472499999999999E-2"/>
    <n v="-4.0891500000000004E-2"/>
    <n v="-2.3529000000000001E-2"/>
    <n v="-7.3150000000000003E-3"/>
    <n v="0"/>
    <n v="0"/>
    <n v="0"/>
    <n v="0"/>
    <n v="0"/>
  </r>
  <r>
    <s v="6115"/>
    <s v="鎰勝"/>
    <x v="17"/>
    <n v="45.1"/>
    <n v="45.1"/>
    <n v="45.15"/>
    <n v="45.3"/>
    <n v="45.2"/>
    <n v="5"/>
    <n v="0"/>
    <n v="0"/>
    <n v="10"/>
    <n v="-3"/>
    <n v="0"/>
    <n v="0"/>
    <n v="0"/>
    <n v="0"/>
    <n v="0"/>
    <n v="2.2550000000000001E-3"/>
    <n v="0"/>
    <n v="0"/>
    <n v="4.5300000000000002E-3"/>
    <n v="-1.3560000000000002E-3"/>
    <n v="0"/>
    <n v="0"/>
    <n v="0"/>
    <n v="0"/>
    <n v="0"/>
  </r>
  <r>
    <s v="6116"/>
    <s v="彩晶"/>
    <x v="53"/>
    <n v="11.45"/>
    <n v="11.3"/>
    <n v="11.3"/>
    <n v="11.05"/>
    <n v="11"/>
    <n v="1173"/>
    <n v="64"/>
    <n v="168"/>
    <n v="-231"/>
    <n v="-130"/>
    <n v="0"/>
    <n v="0"/>
    <n v="0"/>
    <n v="0"/>
    <n v="0"/>
    <n v="0.1343085"/>
    <n v="7.2320000000000006E-3"/>
    <n v="1.8984000000000001E-2"/>
    <n v="-2.5525500000000003E-2"/>
    <n v="-1.43E-2"/>
    <n v="0"/>
    <n v="0"/>
    <n v="0"/>
    <n v="0"/>
    <n v="0"/>
  </r>
  <r>
    <s v="6117"/>
    <s v="迎廣"/>
    <x v="43"/>
    <n v="46.9"/>
    <n v="51.5"/>
    <n v="52.1"/>
    <n v="49.45"/>
    <n v="51.6"/>
    <n v="409"/>
    <n v="1005"/>
    <n v="-945"/>
    <n v="-382.024"/>
    <n v="-99"/>
    <n v="0"/>
    <n v="0"/>
    <n v="0"/>
    <n v="0"/>
    <n v="0"/>
    <n v="0.19182099999999999"/>
    <n v="0.51757500000000001"/>
    <n v="-0.49234499999999998"/>
    <n v="-0.18891086800000001"/>
    <n v="-5.1084000000000004E-2"/>
    <n v="0"/>
    <n v="0"/>
    <n v="0"/>
    <n v="0"/>
    <n v="0"/>
  </r>
  <r>
    <s v="6118"/>
    <s v="建達"/>
    <x v="42"/>
    <n v="29.5"/>
    <n v="28.75"/>
    <n v="28.3"/>
    <n v="27.5"/>
    <n v="27.45"/>
    <n v="-138"/>
    <n v="100"/>
    <n v="17"/>
    <n v="-104"/>
    <n v="2"/>
    <n v="0"/>
    <n v="0"/>
    <n v="0"/>
    <n v="0"/>
    <n v="0"/>
    <n v="-4.0710000000000003E-2"/>
    <n v="2.8750000000000001E-2"/>
    <n v="4.8110000000000002E-3"/>
    <n v="-2.86E-2"/>
    <n v="5.4900000000000001E-4"/>
    <n v="0"/>
    <n v="0"/>
    <n v="0"/>
    <n v="0"/>
    <n v="0"/>
  </r>
  <r>
    <s v="6120"/>
    <s v="達運"/>
    <x v="66"/>
    <n v="14.1"/>
    <n v="13.9"/>
    <n v="13.9"/>
    <n v="13.55"/>
    <n v="13.4"/>
    <n v="406"/>
    <n v="-272"/>
    <n v="158.97800000000001"/>
    <n v="-1017"/>
    <n v="33"/>
    <n v="0"/>
    <n v="0"/>
    <n v="0"/>
    <n v="0"/>
    <n v="0"/>
    <n v="5.7245999999999991E-2"/>
    <n v="-3.7808000000000001E-2"/>
    <n v="2.2097942000000002E-2"/>
    <n v="-0.1378035"/>
    <n v="4.4219999999999997E-3"/>
    <n v="0"/>
    <n v="0"/>
    <n v="0"/>
    <n v="0"/>
    <n v="0"/>
  </r>
  <r>
    <s v="6121"/>
    <s v="新普"/>
    <x v="8"/>
    <n v="343"/>
    <n v="344"/>
    <n v="342"/>
    <n v="343"/>
    <n v="339"/>
    <n v="76"/>
    <n v="195"/>
    <n v="79.793000000000006"/>
    <n v="102"/>
    <n v="-11"/>
    <n v="4"/>
    <n v="-14"/>
    <n v="-34"/>
    <n v="16"/>
    <n v="-25"/>
    <n v="0.26068000000000002"/>
    <n v="0.67079999999999995"/>
    <n v="0.27289205999999999"/>
    <n v="0.34986"/>
    <n v="-3.7289999999999997E-2"/>
    <n v="1.372E-2"/>
    <n v="-4.8160000000000001E-2"/>
    <n v="-0.11627999999999999"/>
    <n v="5.4879999999999998E-2"/>
    <n v="-8.4750000000000006E-2"/>
  </r>
  <r>
    <s v="6122"/>
    <s v="擎邦"/>
    <x v="46"/>
    <n v="47"/>
    <n v="48.35"/>
    <n v="48.3"/>
    <n v="53.1"/>
    <n v="58.4"/>
    <n v="-177"/>
    <n v="580"/>
    <n v="-796"/>
    <n v="742"/>
    <n v="865"/>
    <n v="0"/>
    <n v="0"/>
    <n v="0"/>
    <n v="0"/>
    <n v="0"/>
    <n v="-8.319E-2"/>
    <n v="0.28043000000000001"/>
    <n v="-0.38446799999999998"/>
    <n v="0.39400200000000002"/>
    <n v="0.50516000000000005"/>
    <n v="0"/>
    <n v="0"/>
    <n v="0"/>
    <n v="0"/>
    <n v="0"/>
  </r>
  <r>
    <s v="6123"/>
    <s v="上奇"/>
    <x v="42"/>
    <n v="67.2"/>
    <n v="66.8"/>
    <n v="67.2"/>
    <n v="66.900000000000006"/>
    <n v="66.900000000000006"/>
    <n v="-3"/>
    <n v="2"/>
    <n v="7"/>
    <n v="4"/>
    <n v="-6"/>
    <n v="0"/>
    <n v="0"/>
    <n v="0"/>
    <n v="0"/>
    <n v="0"/>
    <n v="-2.0160000000000004E-3"/>
    <n v="1.3359999999999999E-3"/>
    <n v="4.7040000000000007E-3"/>
    <n v="2.6760000000000004E-3"/>
    <n v="-4.0140000000000002E-3"/>
    <n v="0"/>
    <n v="0"/>
    <n v="0"/>
    <n v="0"/>
    <n v="0"/>
  </r>
  <r>
    <s v="6124"/>
    <s v="業強"/>
    <x v="40"/>
    <n v="30.8"/>
    <n v="30.35"/>
    <n v="30.55"/>
    <n v="30.55"/>
    <n v="30.75"/>
    <n v="-1"/>
    <n v="-4"/>
    <n v="-8"/>
    <n v="-1"/>
    <n v="0"/>
    <n v="0"/>
    <n v="0"/>
    <n v="0"/>
    <n v="0"/>
    <n v="0"/>
    <n v="-3.0800000000000001E-4"/>
    <n v="-1.214E-3"/>
    <n v="-2.444E-3"/>
    <n v="-3.055E-4"/>
    <n v="0"/>
    <n v="0"/>
    <n v="0"/>
    <n v="0"/>
    <n v="0"/>
    <n v="0"/>
  </r>
  <r>
    <s v="6125"/>
    <s v="廣運"/>
    <x v="46"/>
    <n v="53.3"/>
    <n v="52.7"/>
    <n v="53.3"/>
    <n v="49.85"/>
    <n v="50.7"/>
    <n v="419"/>
    <n v="-458"/>
    <n v="-143"/>
    <n v="-1551"/>
    <n v="308"/>
    <n v="0"/>
    <n v="0"/>
    <n v="0"/>
    <n v="0"/>
    <n v="0"/>
    <n v="0.22332699999999997"/>
    <n v="-0.24136600000000002"/>
    <n v="-7.6218999999999995E-2"/>
    <n v="-0.77317350000000007"/>
    <n v="0.15615600000000002"/>
    <n v="0"/>
    <n v="0"/>
    <n v="0"/>
    <n v="0"/>
    <n v="0"/>
  </r>
  <r>
    <s v="6126"/>
    <s v="信音"/>
    <x v="17"/>
    <n v="26.8"/>
    <n v="27.65"/>
    <n v="28.5"/>
    <n v="27.85"/>
    <n v="27.1"/>
    <n v="175"/>
    <n v="9"/>
    <n v="-183"/>
    <n v="-76"/>
    <n v="61"/>
    <n v="0"/>
    <n v="0"/>
    <n v="0"/>
    <n v="0"/>
    <n v="0"/>
    <n v="4.6899999999999997E-2"/>
    <n v="2.4884999999999998E-3"/>
    <n v="-5.2155E-2"/>
    <n v="-2.1166000000000001E-2"/>
    <n v="1.6531000000000001E-2"/>
    <n v="0"/>
    <n v="0"/>
    <n v="0"/>
    <n v="0"/>
    <n v="0"/>
  </r>
  <r>
    <s v="6127"/>
    <s v="九豪"/>
    <x v="35"/>
    <n v="23.45"/>
    <n v="23.4"/>
    <n v="24"/>
    <n v="23.85"/>
    <n v="23.25"/>
    <n v="-76"/>
    <n v="132"/>
    <n v="74"/>
    <n v="-64"/>
    <n v="23"/>
    <n v="0"/>
    <n v="0"/>
    <n v="0"/>
    <n v="0"/>
    <n v="0"/>
    <n v="-1.7822000000000001E-2"/>
    <n v="3.0887999999999999E-2"/>
    <n v="1.7760000000000001E-2"/>
    <n v="-1.5264000000000002E-2"/>
    <n v="5.3474999999999998E-3"/>
    <n v="0"/>
    <n v="0"/>
    <n v="0"/>
    <n v="0"/>
    <n v="0"/>
  </r>
  <r>
    <s v="6128"/>
    <s v="上福"/>
    <x v="18"/>
    <n v="34.549999999999997"/>
    <n v="34.6"/>
    <n v="34.6"/>
    <n v="34.4"/>
    <n v="34.35"/>
    <n v="7"/>
    <n v="6"/>
    <n v="10"/>
    <n v="-5"/>
    <n v="1"/>
    <n v="0"/>
    <n v="0"/>
    <n v="0"/>
    <n v="0"/>
    <n v="0"/>
    <n v="2.4184999999999996E-3"/>
    <n v="2.0760000000000002E-3"/>
    <n v="3.46E-3"/>
    <n v="-1.72E-3"/>
    <n v="3.435E-4"/>
    <n v="0"/>
    <n v="0"/>
    <n v="0"/>
    <n v="0"/>
    <n v="0"/>
  </r>
  <r>
    <s v="6129"/>
    <s v="普誠"/>
    <x v="47"/>
    <n v="28.6"/>
    <n v="29.15"/>
    <n v="29.75"/>
    <n v="29.5"/>
    <n v="30"/>
    <n v="93"/>
    <n v="286"/>
    <n v="633"/>
    <n v="-271"/>
    <n v="175"/>
    <n v="0"/>
    <n v="0"/>
    <n v="0"/>
    <n v="0"/>
    <n v="0"/>
    <n v="2.6598E-2"/>
    <n v="8.3368999999999999E-2"/>
    <n v="0.1883175"/>
    <n v="-7.9945000000000002E-2"/>
    <n v="5.2499999999999998E-2"/>
    <n v="0"/>
    <n v="0"/>
    <n v="0"/>
    <n v="0"/>
    <n v="0"/>
  </r>
  <r>
    <s v="6130"/>
    <s v="上亞科技"/>
    <x v="15"/>
    <n v="35"/>
    <n v="34.9"/>
    <n v="34.9"/>
    <n v="37.15"/>
    <n v="37.4"/>
    <n v="4"/>
    <n v="-2"/>
    <n v="0"/>
    <n v="30"/>
    <n v="-3"/>
    <n v="0"/>
    <n v="0"/>
    <n v="0"/>
    <n v="0"/>
    <n v="0"/>
    <n v="1.4E-3"/>
    <n v="-6.9799999999999994E-4"/>
    <n v="0"/>
    <n v="1.1145E-2"/>
    <n v="-1.12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3"/>
    <n v="16.100000000000001"/>
    <n v="15.9"/>
    <n v="15.35"/>
    <n v="16.850000000000001"/>
    <n v="84"/>
    <n v="-125"/>
    <n v="-113"/>
    <n v="-63"/>
    <n v="400"/>
    <n v="0"/>
    <n v="0"/>
    <n v="0"/>
    <n v="0"/>
    <n v="0"/>
    <n v="1.3692000000000001E-2"/>
    <n v="-2.0125000000000004E-2"/>
    <n v="-1.7967E-2"/>
    <n v="-9.6705000000000003E-3"/>
    <n v="6.7400000000000015E-2"/>
    <n v="0"/>
    <n v="0"/>
    <n v="0"/>
    <n v="0"/>
    <n v="0"/>
  </r>
  <r>
    <s v="6134"/>
    <s v="萬旭"/>
    <x v="17"/>
    <n v="19.5"/>
    <n v="19.350000000000001"/>
    <n v="19.3"/>
    <n v="19.2"/>
    <n v="18.899999999999999"/>
    <n v="16"/>
    <n v="-3"/>
    <n v="0"/>
    <n v="-1"/>
    <n v="-5"/>
    <n v="0"/>
    <n v="0"/>
    <n v="0"/>
    <n v="0"/>
    <n v="0"/>
    <n v="3.1199999999999999E-3"/>
    <n v="-5.8050000000000007E-4"/>
    <n v="0"/>
    <n v="-1.92E-4"/>
    <n v="-9.4499999999999998E-4"/>
    <n v="0"/>
    <n v="0"/>
    <n v="0"/>
    <n v="0"/>
    <n v="0"/>
  </r>
  <r>
    <s v="6136"/>
    <s v="富爾特"/>
    <x v="42"/>
    <n v="19.95"/>
    <n v="19.899999999999999"/>
    <n v="19.850000000000001"/>
    <n v="19.7"/>
    <n v="19.7"/>
    <n v="6"/>
    <n v="-5"/>
    <n v="-7"/>
    <n v="-31"/>
    <n v="-10"/>
    <n v="0"/>
    <n v="0"/>
    <n v="0"/>
    <n v="0"/>
    <n v="0"/>
    <n v="1.1969999999999999E-3"/>
    <n v="-9.9500000000000001E-4"/>
    <n v="-1.3895000000000001E-3"/>
    <n v="-6.1069999999999996E-3"/>
    <n v="-1.97E-3"/>
    <n v="0"/>
    <n v="0"/>
    <n v="0"/>
    <n v="0"/>
    <n v="0"/>
  </r>
  <r>
    <s v="6138"/>
    <s v="茂達"/>
    <x v="47"/>
    <n v="157"/>
    <n v="164.5"/>
    <n v="164.5"/>
    <n v="170.5"/>
    <n v="170"/>
    <n v="-18"/>
    <n v="-14"/>
    <n v="49"/>
    <n v="-270"/>
    <n v="-575"/>
    <n v="0"/>
    <n v="610"/>
    <n v="11"/>
    <n v="1922"/>
    <n v="388"/>
    <n v="-2.826E-2"/>
    <n v="-2.3029999999999998E-2"/>
    <n v="8.0604999999999996E-2"/>
    <n v="-0.46034999999999998"/>
    <n v="-0.97750000000000004"/>
    <n v="0"/>
    <n v="1.00345"/>
    <n v="1.8095E-2"/>
    <n v="3.2770100000000002"/>
    <n v="0.65959999999999996"/>
  </r>
  <r>
    <s v="6139"/>
    <s v="亞翔"/>
    <x v="46"/>
    <n v="133.5"/>
    <n v="130.5"/>
    <n v="129"/>
    <n v="130"/>
    <n v="132.5"/>
    <n v="-2115.7930000000001"/>
    <n v="-201"/>
    <n v="-71"/>
    <n v="-535.11"/>
    <n v="233.845"/>
    <n v="0"/>
    <n v="0"/>
    <n v="0"/>
    <n v="0"/>
    <n v="0"/>
    <n v="-2.8245836550000001"/>
    <n v="-0.26230500000000001"/>
    <n v="-9.1590000000000005E-2"/>
    <n v="-0.69564300000000001"/>
    <n v="0.30984462500000004"/>
    <n v="0"/>
    <n v="0"/>
    <n v="0"/>
    <n v="0"/>
    <n v="0"/>
  </r>
  <r>
    <s v="6140"/>
    <s v="訊達"/>
    <x v="56"/>
    <n v="18.600000000000001"/>
    <n v="18.600000000000001"/>
    <n v="18.600000000000001"/>
    <n v="18.7"/>
    <n v="18.5"/>
    <n v="16"/>
    <n v="-18"/>
    <n v="-17"/>
    <n v="-22"/>
    <n v="1"/>
    <n v="0"/>
    <n v="0"/>
    <n v="0"/>
    <n v="0"/>
    <n v="0"/>
    <n v="2.9760000000000003E-3"/>
    <n v="-3.3480000000000003E-3"/>
    <n v="-3.1620000000000003E-3"/>
    <n v="-4.1139999999999996E-3"/>
    <n v="1.85E-4"/>
    <n v="0"/>
    <n v="0"/>
    <n v="0"/>
    <n v="0"/>
    <n v="0"/>
  </r>
  <r>
    <s v="6141"/>
    <s v="柏承"/>
    <x v="32"/>
    <n v="16.7"/>
    <n v="16.649999999999999"/>
    <n v="16.600000000000001"/>
    <n v="16.55"/>
    <n v="16.45"/>
    <n v="-1"/>
    <n v="-1"/>
    <n v="-2"/>
    <n v="-14"/>
    <n v="-2"/>
    <n v="0"/>
    <n v="0"/>
    <n v="0"/>
    <n v="0"/>
    <n v="0"/>
    <n v="-1.6699999999999999E-4"/>
    <n v="-1.6649999999999998E-4"/>
    <n v="-3.3200000000000005E-4"/>
    <n v="-2.317E-3"/>
    <n v="-3.2899999999999997E-4"/>
    <n v="0"/>
    <n v="0"/>
    <n v="0"/>
    <n v="0"/>
    <n v="0"/>
  </r>
  <r>
    <s v="6142"/>
    <s v="友勁"/>
    <x v="38"/>
    <n v="9.52"/>
    <n v="9.41"/>
    <n v="9.41"/>
    <n v="9.3800000000000008"/>
    <n v="9.3000000000000007"/>
    <n v="19"/>
    <n v="-52"/>
    <n v="-1"/>
    <n v="-38"/>
    <n v="-78"/>
    <n v="0"/>
    <n v="0"/>
    <n v="0"/>
    <n v="0"/>
    <n v="0"/>
    <n v="1.8087999999999999E-3"/>
    <n v="-4.8932000000000003E-3"/>
    <n v="-9.4099999999999997E-5"/>
    <n v="-3.5644000000000006E-3"/>
    <n v="-7.2540000000000009E-3"/>
    <n v="0"/>
    <n v="0"/>
    <n v="0"/>
    <n v="0"/>
    <n v="0"/>
  </r>
  <r>
    <s v="6143"/>
    <s v="振曜"/>
    <x v="38"/>
    <n v="88"/>
    <n v="87.6"/>
    <n v="87"/>
    <n v="85.5"/>
    <n v="84.5"/>
    <n v="63"/>
    <n v="-181"/>
    <n v="-144"/>
    <n v="-47"/>
    <n v="31"/>
    <n v="127"/>
    <n v="100"/>
    <n v="0"/>
    <n v="0"/>
    <n v="0"/>
    <n v="5.5440000000000003E-2"/>
    <n v="-0.15855599999999997"/>
    <n v="-0.12528"/>
    <n v="-4.0184999999999998E-2"/>
    <n v="2.6195E-2"/>
    <n v="0.11176"/>
    <n v="8.7599999999999997E-2"/>
    <n v="0"/>
    <n v="0"/>
    <n v="0"/>
  </r>
  <r>
    <s v="6144"/>
    <s v="得利影"/>
    <x v="42"/>
    <n v="12.8"/>
    <n v="12.75"/>
    <n v="13.25"/>
    <n v="13.4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"/>
    <n v="228.5"/>
    <n v="230.5"/>
    <n v="222.5"/>
    <n v="223"/>
    <n v="-143.84800000000001"/>
    <n v="-87.997"/>
    <n v="-80.486999999999995"/>
    <n v="-50.651000000000003"/>
    <n v="13.952"/>
    <n v="6.8000000000000005E-2"/>
    <n v="-10"/>
    <n v="-30"/>
    <n v="-80"/>
    <n v="0"/>
    <n v="-0.32797344000000006"/>
    <n v="-0.20107314500000001"/>
    <n v="-0.18552253499999999"/>
    <n v="-0.11269847499999999"/>
    <n v="3.1112959999999999E-2"/>
    <n v="1.5504000000000001E-4"/>
    <n v="-2.2849999999999999E-2"/>
    <n v="-6.9150000000000003E-2"/>
    <n v="-0.17799999999999999"/>
    <n v="0"/>
  </r>
  <r>
    <s v="6147"/>
    <s v="頎邦"/>
    <x v="36"/>
    <n v="70"/>
    <n v="70.099999999999994"/>
    <n v="69.7"/>
    <n v="69.5"/>
    <n v="69.900000000000006"/>
    <n v="8.7880000000000003"/>
    <n v="156"/>
    <n v="-185.62200000000001"/>
    <n v="-462.40899999999999"/>
    <n v="98.191000000000003"/>
    <n v="498.315"/>
    <n v="150.77600000000001"/>
    <n v="436.55599999999998"/>
    <n v="377.20800000000003"/>
    <n v="269.89100000000002"/>
    <n v="6.1515999999999993E-3"/>
    <n v="0.10935599999999998"/>
    <n v="-0.12937853400000002"/>
    <n v="-0.321374255"/>
    <n v="6.8635509000000011E-2"/>
    <n v="0.34882050000000003"/>
    <n v="0.10569397600000001"/>
    <n v="0.30427953200000002"/>
    <n v="0.26215956000000001"/>
    <n v="0.18865380900000003"/>
  </r>
  <r>
    <s v="6148"/>
    <s v="驊宏資"/>
    <x v="56"/>
    <n v="33.4"/>
    <n v="33.049999999999997"/>
    <n v="34"/>
    <n v="32.799999999999997"/>
    <n v="32.1"/>
    <n v="86"/>
    <n v="-159"/>
    <n v="73"/>
    <n v="-30"/>
    <n v="-40"/>
    <n v="0"/>
    <n v="0"/>
    <n v="0"/>
    <n v="0"/>
    <n v="0"/>
    <n v="2.8724E-2"/>
    <n v="-5.2549499999999999E-2"/>
    <n v="2.4819999999999998E-2"/>
    <n v="-9.8399999999999981E-3"/>
    <n v="-1.2840000000000001E-2"/>
    <n v="0"/>
    <n v="0"/>
    <n v="0"/>
    <n v="0"/>
    <n v="0"/>
  </r>
  <r>
    <s v="6150"/>
    <s v="撼訊"/>
    <x v="55"/>
    <n v="90.8"/>
    <n v="91"/>
    <n v="90.9"/>
    <n v="93.5"/>
    <n v="92.6"/>
    <n v="48.988999999999997"/>
    <n v="-418"/>
    <n v="300"/>
    <n v="163"/>
    <n v="-217"/>
    <n v="0"/>
    <n v="0"/>
    <n v="0"/>
    <n v="0"/>
    <n v="0"/>
    <n v="4.4482011999999994E-2"/>
    <n v="-0.38038"/>
    <n v="0.2727"/>
    <n v="0.15240500000000001"/>
    <n v="-0.20094199999999998"/>
    <n v="0"/>
    <n v="0"/>
    <n v="0"/>
    <n v="0"/>
    <n v="0"/>
  </r>
  <r>
    <s v="6151"/>
    <s v="晉倫"/>
    <x v="16"/>
    <n v="25.8"/>
    <n v="25.75"/>
    <n v="25.8"/>
    <n v="25.75"/>
    <n v="25.7"/>
    <n v="1"/>
    <n v="0"/>
    <n v="0"/>
    <n v="-6"/>
    <n v="1"/>
    <n v="0"/>
    <n v="0"/>
    <n v="0"/>
    <n v="0"/>
    <n v="0"/>
    <n v="2.5799999999999998E-4"/>
    <n v="0"/>
    <n v="0"/>
    <n v="-1.5449999999999999E-3"/>
    <n v="2.5700000000000001E-4"/>
    <n v="0"/>
    <n v="0"/>
    <n v="0"/>
    <n v="0"/>
    <n v="0"/>
  </r>
  <r>
    <s v="6152"/>
    <s v="百一"/>
    <x v="33"/>
    <n v="9.67"/>
    <n v="9.57"/>
    <n v="9.52"/>
    <n v="9.5399999999999991"/>
    <n v="9.5399999999999991"/>
    <n v="30"/>
    <n v="14"/>
    <n v="5"/>
    <n v="-19"/>
    <n v="6"/>
    <n v="0"/>
    <n v="0"/>
    <n v="0"/>
    <n v="0"/>
    <n v="0"/>
    <n v="2.9010000000000004E-3"/>
    <n v="1.3398000000000001E-3"/>
    <n v="4.7599999999999997E-4"/>
    <n v="-1.8125999999999999E-3"/>
    <n v="5.7239999999999993E-4"/>
    <n v="0"/>
    <n v="0"/>
    <n v="0"/>
    <n v="0"/>
    <n v="0"/>
  </r>
  <r>
    <s v="6153"/>
    <s v="嘉聯益"/>
    <x v="32"/>
    <n v="21"/>
    <n v="21.35"/>
    <n v="21.2"/>
    <n v="21.05"/>
    <n v="21.05"/>
    <n v="216"/>
    <n v="140"/>
    <n v="-125"/>
    <n v="136"/>
    <n v="22"/>
    <n v="0"/>
    <n v="0"/>
    <n v="0"/>
    <n v="0"/>
    <n v="0"/>
    <n v="4.5359999999999998E-2"/>
    <n v="2.989E-2"/>
    <n v="-2.6499999999999999E-2"/>
    <n v="2.8628000000000001E-2"/>
    <n v="4.6310000000000006E-3"/>
    <n v="0"/>
    <n v="0"/>
    <n v="0"/>
    <n v="0"/>
    <n v="0"/>
  </r>
  <r>
    <s v="6154"/>
    <s v="順發"/>
    <x v="42"/>
    <n v="15.55"/>
    <n v="15.55"/>
    <n v="15.7"/>
    <n v="15.6"/>
    <n v="15.55"/>
    <n v="1"/>
    <n v="-1"/>
    <n v="-2"/>
    <n v="-1"/>
    <n v="-1"/>
    <n v="0"/>
    <n v="0"/>
    <n v="0"/>
    <n v="0"/>
    <n v="0"/>
    <n v="1.5550000000000001E-4"/>
    <n v="-1.5550000000000001E-4"/>
    <n v="-3.1399999999999999E-4"/>
    <n v="-1.56E-4"/>
    <n v="-1.5550000000000001E-4"/>
    <n v="0"/>
    <n v="0"/>
    <n v="0"/>
    <n v="0"/>
    <n v="0"/>
  </r>
  <r>
    <s v="6155"/>
    <s v="鈞寶"/>
    <x v="35"/>
    <n v="27.65"/>
    <n v="27.75"/>
    <n v="27.85"/>
    <n v="27.95"/>
    <n v="27.65"/>
    <n v="-35"/>
    <n v="68"/>
    <n v="47"/>
    <n v="168"/>
    <n v="-60"/>
    <n v="0"/>
    <n v="0"/>
    <n v="0"/>
    <n v="0"/>
    <n v="0"/>
    <n v="-9.6775000000000003E-3"/>
    <n v="1.8870000000000001E-2"/>
    <n v="1.30895E-2"/>
    <n v="4.6955999999999998E-2"/>
    <n v="-1.6590000000000001E-2"/>
    <n v="0"/>
    <n v="0"/>
    <n v="0"/>
    <n v="0"/>
    <n v="0"/>
  </r>
  <r>
    <s v="6156"/>
    <s v="松上"/>
    <x v="32"/>
    <n v="27.2"/>
    <n v="27.2"/>
    <n v="26.7"/>
    <n v="25.8"/>
    <n v="26"/>
    <n v="-190.88"/>
    <n v="127"/>
    <n v="-452"/>
    <n v="122"/>
    <n v="-672"/>
    <n v="0"/>
    <n v="0"/>
    <n v="0"/>
    <n v="0"/>
    <n v="0"/>
    <n v="-5.1919359999999998E-2"/>
    <n v="3.4543999999999998E-2"/>
    <n v="-0.120684"/>
    <n v="3.1475999999999997E-2"/>
    <n v="-0.17471999999999999"/>
    <n v="0"/>
    <n v="0"/>
    <n v="0"/>
    <n v="0"/>
    <n v="0"/>
  </r>
  <r>
    <s v="6158"/>
    <s v="禾昌"/>
    <x v="17"/>
    <n v="33.950000000000003"/>
    <n v="33.450000000000003"/>
    <n v="34.049999999999997"/>
    <n v="33.35"/>
    <n v="33.799999999999997"/>
    <n v="11"/>
    <n v="-141"/>
    <n v="4"/>
    <n v="-206"/>
    <n v="-67"/>
    <n v="0"/>
    <n v="0"/>
    <n v="0"/>
    <n v="0"/>
    <n v="0"/>
    <n v="3.7345000000000004E-3"/>
    <n v="-4.7164500000000005E-2"/>
    <n v="1.3619999999999999E-3"/>
    <n v="-6.8700999999999998E-2"/>
    <n v="-2.2645999999999999E-2"/>
    <n v="0"/>
    <n v="0"/>
    <n v="0"/>
    <n v="0"/>
    <n v="0"/>
  </r>
  <r>
    <s v="6160"/>
    <s v="欣技"/>
    <x v="58"/>
    <n v="24.65"/>
    <n v="24.35"/>
    <n v="24.35"/>
    <n v="23.75"/>
    <n v="23.35"/>
    <n v="71"/>
    <n v="3"/>
    <n v="-5"/>
    <n v="-57"/>
    <n v="-23"/>
    <n v="0"/>
    <n v="0"/>
    <n v="0"/>
    <n v="0"/>
    <n v="0"/>
    <n v="1.75015E-2"/>
    <n v="7.3050000000000014E-4"/>
    <n v="-1.2175E-3"/>
    <n v="-1.3537499999999999E-2"/>
    <n v="-5.3705000000000003E-3"/>
    <n v="0"/>
    <n v="0"/>
    <n v="0"/>
    <n v="0"/>
    <n v="0"/>
  </r>
  <r>
    <s v="6161"/>
    <s v="捷波"/>
    <x v="37"/>
    <n v="36.200000000000003"/>
    <n v="35.549999999999997"/>
    <n v="36.549999999999997"/>
    <n v="40.15"/>
    <n v="40"/>
    <n v="33"/>
    <n v="20"/>
    <n v="150"/>
    <n v="-361"/>
    <n v="-34"/>
    <n v="0"/>
    <n v="0"/>
    <n v="0"/>
    <n v="0"/>
    <n v="0"/>
    <n v="1.1946000000000002E-2"/>
    <n v="7.11E-3"/>
    <n v="5.4824999999999999E-2"/>
    <n v="-0.1449415"/>
    <n v="-1.3599999999999999E-2"/>
    <n v="0"/>
    <n v="0"/>
    <n v="0"/>
    <n v="0"/>
    <n v="0"/>
  </r>
  <r>
    <s v="6163"/>
    <s v="華電網"/>
    <x v="56"/>
    <n v="17.7"/>
    <n v="17.7"/>
    <n v="17.55"/>
    <n v="17.55"/>
    <n v="16.850000000000001"/>
    <n v="61"/>
    <n v="-34"/>
    <n v="16"/>
    <n v="-81"/>
    <n v="-187"/>
    <n v="0"/>
    <n v="0"/>
    <n v="0"/>
    <n v="0"/>
    <n v="0"/>
    <n v="1.0797000000000001E-2"/>
    <n v="-6.0179999999999999E-3"/>
    <n v="2.8080000000000002E-3"/>
    <n v="-1.4215499999999999E-2"/>
    <n v="-3.1509500000000003E-2"/>
    <n v="0"/>
    <n v="0"/>
    <n v="0"/>
    <n v="0"/>
    <n v="0"/>
  </r>
  <r>
    <s v="6164"/>
    <s v="華興"/>
    <x v="29"/>
    <n v="10.4"/>
    <n v="10.45"/>
    <n v="10.45"/>
    <n v="10.35"/>
    <n v="10.35"/>
    <n v="49"/>
    <n v="5"/>
    <n v="-1"/>
    <n v="-10"/>
    <n v="-17"/>
    <n v="0"/>
    <n v="0"/>
    <n v="0"/>
    <n v="0"/>
    <n v="0"/>
    <n v="5.0959999999999998E-3"/>
    <n v="5.2249999999999996E-4"/>
    <n v="-1.0449999999999999E-4"/>
    <n v="-1.0349999999999999E-3"/>
    <n v="-1.7594999999999998E-3"/>
    <n v="0"/>
    <n v="0"/>
    <n v="0"/>
    <n v="0"/>
    <n v="0"/>
  </r>
  <r>
    <s v="6165"/>
    <s v="浪凡"/>
    <x v="2"/>
    <n v="31.9"/>
    <n v="31.8"/>
    <n v="31.95"/>
    <n v="32.200000000000003"/>
    <n v="32.450000000000003"/>
    <n v="-7"/>
    <n v="-5"/>
    <n v="36"/>
    <n v="3"/>
    <n v="9"/>
    <n v="0"/>
    <n v="0"/>
    <n v="0"/>
    <n v="0"/>
    <n v="0"/>
    <n v="-2.2329999999999997E-3"/>
    <n v="-1.5900000000000001E-3"/>
    <n v="1.1502E-2"/>
    <n v="9.6600000000000006E-4"/>
    <n v="2.9204999999999999E-3"/>
    <n v="0"/>
    <n v="0"/>
    <n v="0"/>
    <n v="0"/>
    <n v="0"/>
  </r>
  <r>
    <s v="6166"/>
    <s v="凌華"/>
    <x v="50"/>
    <n v="59"/>
    <n v="58.6"/>
    <n v="59.2"/>
    <n v="58.7"/>
    <n v="57.7"/>
    <n v="-21"/>
    <n v="-68"/>
    <n v="36"/>
    <n v="-3"/>
    <n v="-12"/>
    <n v="0"/>
    <n v="0"/>
    <n v="0"/>
    <n v="0"/>
    <n v="0"/>
    <n v="-1.239E-2"/>
    <n v="-3.9848000000000001E-2"/>
    <n v="2.1312000000000001E-2"/>
    <n v="-1.7610000000000002E-3"/>
    <n v="-6.9240000000000013E-3"/>
    <n v="0"/>
    <n v="0"/>
    <n v="0"/>
    <n v="0"/>
    <n v="0"/>
  </r>
  <r>
    <s v="6167"/>
    <s v="久正"/>
    <x v="65"/>
    <n v="15.65"/>
    <n v="15.6"/>
    <n v="15.8"/>
    <n v="15.75"/>
    <n v="15.55"/>
    <n v="52"/>
    <n v="26"/>
    <n v="192"/>
    <n v="-93"/>
    <n v="-52"/>
    <n v="0"/>
    <n v="0"/>
    <n v="0"/>
    <n v="0"/>
    <n v="0"/>
    <n v="8.1380000000000011E-3"/>
    <n v="4.0559999999999997E-3"/>
    <n v="3.0336000000000005E-2"/>
    <n v="-1.4647500000000001E-2"/>
    <n v="-8.0859999999999994E-3"/>
    <n v="0"/>
    <n v="0"/>
    <n v="0"/>
    <n v="0"/>
    <n v="0"/>
  </r>
  <r>
    <s v="6168"/>
    <s v="宏齊"/>
    <x v="29"/>
    <n v="26.35"/>
    <n v="25.9"/>
    <n v="25.3"/>
    <n v="24.6"/>
    <n v="24.1"/>
    <n v="821.57799999999997"/>
    <n v="-871"/>
    <n v="28"/>
    <n v="287"/>
    <n v="-29"/>
    <n v="0"/>
    <n v="0"/>
    <n v="0"/>
    <n v="0"/>
    <n v="0"/>
    <n v="0.216485803"/>
    <n v="-0.22558899999999998"/>
    <n v="7.084E-3"/>
    <n v="7.0602000000000012E-2"/>
    <n v="-6.9890000000000013E-3"/>
    <n v="0"/>
    <n v="0"/>
    <n v="0"/>
    <n v="0"/>
    <n v="0"/>
  </r>
  <r>
    <s v="6169"/>
    <s v="昱泉"/>
    <x v="67"/>
    <n v="22.6"/>
    <n v="22.5"/>
    <n v="22.7"/>
    <n v="22.2"/>
    <n v="22"/>
    <n v="0"/>
    <n v="1"/>
    <n v="-5"/>
    <n v="4"/>
    <n v="-1"/>
    <n v="0"/>
    <n v="0"/>
    <n v="0"/>
    <n v="0"/>
    <n v="0"/>
    <n v="0"/>
    <n v="2.2499999999999999E-4"/>
    <n v="-1.1349999999999999E-3"/>
    <n v="8.8800000000000001E-4"/>
    <n v="-2.2000000000000001E-4"/>
    <n v="0"/>
    <n v="0"/>
    <n v="0"/>
    <n v="0"/>
    <n v="0"/>
  </r>
  <r>
    <s v="6170"/>
    <s v="統振"/>
    <x v="42"/>
    <n v="54.7"/>
    <n v="54.8"/>
    <n v="54.9"/>
    <n v="56.2"/>
    <n v="53.9"/>
    <n v="45"/>
    <n v="-35"/>
    <n v="-27"/>
    <n v="-193"/>
    <n v="-44"/>
    <n v="0"/>
    <n v="0"/>
    <n v="0"/>
    <n v="0"/>
    <n v="0"/>
    <n v="2.4615000000000001E-2"/>
    <n v="-1.9179999999999999E-2"/>
    <n v="-1.4822999999999999E-2"/>
    <n v="-0.10846600000000001"/>
    <n v="-2.3715999999999997E-2"/>
    <n v="0"/>
    <n v="0"/>
    <n v="0"/>
    <n v="0"/>
    <n v="0"/>
  </r>
  <r>
    <s v="6171"/>
    <s v="大城地產"/>
    <x v="6"/>
    <n v="21.5"/>
    <n v="21.55"/>
    <n v="21.85"/>
    <n v="22.15"/>
    <n v="22.2"/>
    <n v="0"/>
    <n v="1"/>
    <n v="-1"/>
    <n v="1"/>
    <n v="-2"/>
    <n v="0"/>
    <n v="0"/>
    <n v="0"/>
    <n v="0"/>
    <n v="0"/>
    <n v="0"/>
    <n v="2.1550000000000001E-4"/>
    <n v="-2.1850000000000003E-4"/>
    <n v="2.2149999999999999E-4"/>
    <n v="-4.44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4"/>
    <n v="48.05"/>
    <n v="48.3"/>
    <n v="47.3"/>
    <n v="46.35"/>
    <n v="-168"/>
    <n v="29"/>
    <n v="143"/>
    <n v="-6"/>
    <n v="31"/>
    <n v="0"/>
    <n v="0"/>
    <n v="0"/>
    <n v="0"/>
    <n v="0"/>
    <n v="-8.1311999999999995E-2"/>
    <n v="1.3934499999999999E-2"/>
    <n v="6.9068999999999992E-2"/>
    <n v="-2.8379999999999994E-3"/>
    <n v="1.4368500000000001E-2"/>
    <n v="0"/>
    <n v="0"/>
    <n v="0"/>
    <n v="0"/>
    <n v="0"/>
  </r>
  <r>
    <s v="6174"/>
    <s v="安碁"/>
    <x v="35"/>
    <n v="21.8"/>
    <n v="21.55"/>
    <n v="21.5"/>
    <n v="21.35"/>
    <n v="21.2"/>
    <n v="1"/>
    <n v="0"/>
    <n v="0"/>
    <n v="0"/>
    <n v="-1"/>
    <n v="0"/>
    <n v="0"/>
    <n v="0"/>
    <n v="0"/>
    <n v="0"/>
    <n v="2.1800000000000001E-4"/>
    <n v="0"/>
    <n v="0"/>
    <n v="0"/>
    <n v="-2.12E-4"/>
    <n v="0"/>
    <n v="0"/>
    <n v="0"/>
    <n v="0"/>
    <n v="0"/>
  </r>
  <r>
    <s v="6175"/>
    <s v="立敦"/>
    <x v="35"/>
    <n v="35.5"/>
    <n v="34.75"/>
    <n v="35.4"/>
    <n v="35.200000000000003"/>
    <n v="35.35"/>
    <n v="-6"/>
    <n v="-1"/>
    <n v="9"/>
    <n v="-19"/>
    <n v="-10"/>
    <n v="0"/>
    <n v="0"/>
    <n v="0"/>
    <n v="0"/>
    <n v="0"/>
    <n v="-2.1299999999999999E-3"/>
    <n v="-3.4749999999999999E-4"/>
    <n v="3.1859999999999996E-3"/>
    <n v="-6.6880000000000004E-3"/>
    <n v="-3.5349999999999999E-3"/>
    <n v="0"/>
    <n v="0"/>
    <n v="0"/>
    <n v="0"/>
    <n v="0"/>
  </r>
  <r>
    <s v="6176"/>
    <s v="瑞儀"/>
    <x v="66"/>
    <n v="126.5"/>
    <n v="127"/>
    <n v="127.5"/>
    <n v="127"/>
    <n v="126"/>
    <n v="177.00399999999999"/>
    <n v="801.16899999999998"/>
    <n v="341.90100000000001"/>
    <n v="-644.95000000000005"/>
    <n v="294"/>
    <n v="-474.71899999999999"/>
    <n v="22.754000000000001"/>
    <n v="3.5510000000000002"/>
    <n v="241.60900000000001"/>
    <n v="156.148"/>
    <n v="0.22391005999999997"/>
    <n v="1.01748463"/>
    <n v="0.43592377500000001"/>
    <n v="-0.81908650000000005"/>
    <n v="0.37043999999999999"/>
    <n v="-0.60051953499999999"/>
    <n v="2.8897580000000003E-2"/>
    <n v="4.5275250000000001E-3"/>
    <n v="0.30684343000000003"/>
    <n v="0.19674648"/>
  </r>
  <r>
    <s v="6177"/>
    <s v="達麗"/>
    <x v="6"/>
    <n v="32.549999999999997"/>
    <n v="32.549999999999997"/>
    <n v="32.4"/>
    <n v="32.5"/>
    <n v="32.450000000000003"/>
    <n v="404.779"/>
    <n v="61"/>
    <n v="124"/>
    <n v="229.98400000000001"/>
    <n v="254.36799999999999"/>
    <n v="0"/>
    <n v="0"/>
    <n v="0"/>
    <n v="0"/>
    <n v="0"/>
    <n v="0.13175556449999998"/>
    <n v="1.9855499999999998E-2"/>
    <n v="4.0175999999999996E-2"/>
    <n v="7.47448E-2"/>
    <n v="8.2542416000000007E-2"/>
    <n v="0"/>
    <n v="0"/>
    <n v="0"/>
    <n v="0"/>
    <n v="0"/>
  </r>
  <r>
    <s v="6179"/>
    <s v="亞通"/>
    <x v="2"/>
    <n v="31.2"/>
    <n v="31.2"/>
    <n v="30.8"/>
    <n v="30.6"/>
    <n v="29.6"/>
    <n v="289"/>
    <n v="137"/>
    <n v="-116"/>
    <n v="-26"/>
    <n v="-45"/>
    <n v="0"/>
    <n v="0"/>
    <n v="0"/>
    <n v="0"/>
    <n v="0"/>
    <n v="9.0167999999999998E-2"/>
    <n v="4.2743999999999997E-2"/>
    <n v="-3.5728000000000003E-2"/>
    <n v="-7.9559999999999995E-3"/>
    <n v="-1.332E-2"/>
    <n v="0"/>
    <n v="0"/>
    <n v="0"/>
    <n v="0"/>
    <n v="0"/>
  </r>
  <r>
    <s v="6180"/>
    <s v="橘子"/>
    <x v="67"/>
    <n v="69.3"/>
    <n v="69.8"/>
    <n v="71"/>
    <n v="70.7"/>
    <n v="70.400000000000006"/>
    <n v="342"/>
    <n v="189"/>
    <n v="439"/>
    <n v="28.6"/>
    <n v="-39"/>
    <n v="0"/>
    <n v="0"/>
    <n v="0"/>
    <n v="0"/>
    <n v="0"/>
    <n v="0.23700599999999999"/>
    <n v="0.13192199999999998"/>
    <n v="0.31169000000000002"/>
    <n v="2.0220200000000001E-2"/>
    <n v="-2.7456000000000005E-2"/>
    <n v="0"/>
    <n v="0"/>
    <n v="0"/>
    <n v="0"/>
    <n v="0"/>
  </r>
  <r>
    <s v="6182"/>
    <s v="合晶"/>
    <x v="39"/>
    <n v="43.5"/>
    <n v="43"/>
    <n v="43.15"/>
    <n v="42.4"/>
    <n v="42.9"/>
    <n v="-2091"/>
    <n v="-1261.721"/>
    <n v="-388.00099999999998"/>
    <n v="-1731.01"/>
    <n v="-356"/>
    <n v="360"/>
    <n v="232"/>
    <n v="612"/>
    <n v="529"/>
    <n v="394"/>
    <n v="-0.90958499999999998"/>
    <n v="-0.54254002999999995"/>
    <n v="-0.1674224315"/>
    <n v="-0.73394823999999992"/>
    <n v="-0.152724"/>
    <n v="0.15659999999999999"/>
    <n v="9.9760000000000001E-2"/>
    <n v="0.26407799999999998"/>
    <n v="0.224296"/>
    <n v="0.16902599999999998"/>
  </r>
  <r>
    <s v="6183"/>
    <s v="關貿"/>
    <x v="68"/>
    <n v="67.099999999999994"/>
    <n v="67.099999999999994"/>
    <n v="67.2"/>
    <n v="67.400000000000006"/>
    <n v="67.5"/>
    <n v="7"/>
    <n v="-2"/>
    <n v="0"/>
    <n v="-4"/>
    <n v="-1"/>
    <n v="0"/>
    <n v="0"/>
    <n v="0"/>
    <n v="0"/>
    <n v="0"/>
    <n v="4.6969999999999989E-3"/>
    <n v="-1.3419999999999999E-3"/>
    <n v="0"/>
    <n v="-2.696E-3"/>
    <n v="-6.7500000000000004E-4"/>
    <n v="0"/>
    <n v="0"/>
    <n v="0"/>
    <n v="0"/>
    <n v="0"/>
  </r>
  <r>
    <s v="6184"/>
    <s v="大豐電"/>
    <x v="33"/>
    <n v="50.9"/>
    <n v="50.6"/>
    <n v="50.5"/>
    <n v="51"/>
    <n v="50.7"/>
    <n v="2"/>
    <n v="0"/>
    <n v="2"/>
    <n v="0"/>
    <n v="0"/>
    <n v="0"/>
    <n v="0"/>
    <n v="0"/>
    <n v="0"/>
    <n v="0"/>
    <n v="1.018E-3"/>
    <n v="0"/>
    <n v="1.01E-3"/>
    <n v="0"/>
    <n v="0"/>
    <n v="0"/>
    <n v="0"/>
    <n v="0"/>
    <n v="0"/>
    <n v="0"/>
  </r>
  <r>
    <s v="6185"/>
    <s v="幃翔"/>
    <x v="17"/>
    <n v="17.2"/>
    <n v="16.5"/>
    <n v="16.7"/>
    <n v="16.8"/>
    <n v="16.8"/>
    <n v="-127"/>
    <n v="-419"/>
    <n v="-201"/>
    <n v="-174"/>
    <n v="-85"/>
    <n v="0"/>
    <n v="0"/>
    <n v="0"/>
    <n v="0"/>
    <n v="0"/>
    <n v="-2.1844000000000002E-2"/>
    <n v="-6.9135000000000002E-2"/>
    <n v="-3.3567E-2"/>
    <n v="-2.9232000000000001E-2"/>
    <n v="-1.4279999999999999E-2"/>
    <n v="0"/>
    <n v="0"/>
    <n v="0"/>
    <n v="0"/>
    <n v="0"/>
  </r>
  <r>
    <s v="6186"/>
    <s v="新潤"/>
    <x v="6"/>
    <n v="50.4"/>
    <n v="50.6"/>
    <n v="51.1"/>
    <n v="51.7"/>
    <n v="51.9"/>
    <n v="46"/>
    <n v="26"/>
    <n v="124"/>
    <n v="198"/>
    <n v="-57"/>
    <n v="0"/>
    <n v="0"/>
    <n v="0"/>
    <n v="0"/>
    <n v="0"/>
    <n v="2.3184E-2"/>
    <n v="1.3156000000000001E-2"/>
    <n v="6.3364000000000004E-2"/>
    <n v="0.102366"/>
    <n v="-2.9582999999999998E-2"/>
    <n v="0"/>
    <n v="0"/>
    <n v="0"/>
    <n v="0"/>
    <n v="0"/>
  </r>
  <r>
    <s v="6187"/>
    <s v="萬潤"/>
    <x v="40"/>
    <n v="131.5"/>
    <n v="129.5"/>
    <n v="126.5"/>
    <n v="127"/>
    <n v="123"/>
    <n v="510"/>
    <n v="-121"/>
    <n v="135"/>
    <n v="-17"/>
    <n v="-516"/>
    <n v="0"/>
    <n v="0"/>
    <n v="0"/>
    <n v="0"/>
    <n v="0"/>
    <n v="0.67064999999999997"/>
    <n v="-0.156695"/>
    <n v="0.17077500000000001"/>
    <n v="-2.1590000000000002E-2"/>
    <n v="-0.63468000000000002"/>
    <n v="0"/>
    <n v="0"/>
    <n v="0"/>
    <n v="0"/>
    <n v="0"/>
  </r>
  <r>
    <s v="6188"/>
    <s v="廣明"/>
    <x v="45"/>
    <n v="74"/>
    <n v="73.099999999999994"/>
    <n v="76.7"/>
    <n v="75.8"/>
    <n v="74.2"/>
    <n v="-250"/>
    <n v="-431"/>
    <n v="-373"/>
    <n v="-261"/>
    <n v="-87"/>
    <n v="0"/>
    <n v="0"/>
    <n v="0"/>
    <n v="0"/>
    <n v="0"/>
    <n v="-0.185"/>
    <n v="-0.31506099999999998"/>
    <n v="-0.28609100000000004"/>
    <n v="-0.19783799999999999"/>
    <n v="-6.4554E-2"/>
    <n v="0"/>
    <n v="0"/>
    <n v="0"/>
    <n v="0"/>
    <n v="0"/>
  </r>
  <r>
    <s v="6189"/>
    <s v="豐藝"/>
    <x v="16"/>
    <n v="55.5"/>
    <n v="56.8"/>
    <n v="58.5"/>
    <n v="56.7"/>
    <n v="56.2"/>
    <n v="272"/>
    <n v="408"/>
    <n v="-78"/>
    <n v="-707.755"/>
    <n v="59"/>
    <n v="0"/>
    <n v="30"/>
    <n v="0"/>
    <n v="0"/>
    <n v="-2"/>
    <n v="0.15096000000000001"/>
    <n v="0.23174399999999998"/>
    <n v="-4.5629999999999997E-2"/>
    <n v="-0.401297085"/>
    <n v="3.3158E-2"/>
    <n v="0"/>
    <n v="1.704E-2"/>
    <n v="0"/>
    <n v="0"/>
    <n v="-1.124E-3"/>
  </r>
  <r>
    <s v="6190"/>
    <s v="萬泰科"/>
    <x v="17"/>
    <n v="30.65"/>
    <n v="30.5"/>
    <n v="30.35"/>
    <n v="30"/>
    <n v="29.8"/>
    <n v="215"/>
    <n v="61"/>
    <n v="93"/>
    <n v="-22"/>
    <n v="36"/>
    <n v="0"/>
    <n v="0"/>
    <n v="0"/>
    <n v="0"/>
    <n v="0"/>
    <n v="6.5897499999999998E-2"/>
    <n v="1.8605E-2"/>
    <n v="2.8225500000000001E-2"/>
    <n v="-6.6E-3"/>
    <n v="1.0728E-2"/>
    <n v="0"/>
    <n v="0"/>
    <n v="0"/>
    <n v="0"/>
    <n v="0"/>
  </r>
  <r>
    <s v="6191"/>
    <s v="精成科"/>
    <x v="32"/>
    <n v="64"/>
    <n v="63.4"/>
    <n v="62.5"/>
    <n v="63.4"/>
    <n v="62"/>
    <n v="682"/>
    <n v="-145.733"/>
    <n v="194.54900000000001"/>
    <n v="712.81"/>
    <n v="71"/>
    <n v="56"/>
    <n v="0"/>
    <n v="0"/>
    <n v="126"/>
    <n v="0"/>
    <n v="0.43647999999999998"/>
    <n v="-9.2394721999999999E-2"/>
    <n v="0.121593125"/>
    <n v="0.45192153999999995"/>
    <n v="4.4019999999999997E-2"/>
    <n v="3.5839999999999997E-2"/>
    <n v="0"/>
    <n v="0"/>
    <n v="7.9883999999999997E-2"/>
    <n v="0"/>
  </r>
  <r>
    <s v="6192"/>
    <s v="巨路"/>
    <x v="19"/>
    <n v="81.8"/>
    <n v="81.5"/>
    <n v="83"/>
    <n v="82.7"/>
    <n v="82.8"/>
    <n v="12"/>
    <n v="10"/>
    <n v="9"/>
    <n v="-2.004"/>
    <n v="-12"/>
    <n v="0"/>
    <n v="0"/>
    <n v="0"/>
    <n v="0"/>
    <n v="0"/>
    <n v="9.8159999999999983E-3"/>
    <n v="8.1499999999999993E-3"/>
    <n v="7.4700000000000001E-3"/>
    <n v="-1.6573080000000001E-3"/>
    <n v="-9.9359999999999987E-3"/>
    <n v="0"/>
    <n v="0"/>
    <n v="0"/>
    <n v="0"/>
    <n v="0"/>
  </r>
  <r>
    <s v="6194"/>
    <s v="育富"/>
    <x v="32"/>
    <n v="32.5"/>
    <n v="33.35"/>
    <n v="33.4"/>
    <n v="33.25"/>
    <n v="33"/>
    <n v="10"/>
    <n v="5"/>
    <n v="8"/>
    <n v="36"/>
    <n v="20"/>
    <n v="0"/>
    <n v="0"/>
    <n v="0"/>
    <n v="0"/>
    <n v="0"/>
    <n v="3.2499999999999999E-3"/>
    <n v="1.6674999999999999E-3"/>
    <n v="2.6719999999999999E-3"/>
    <n v="1.197E-2"/>
    <n v="6.6E-3"/>
    <n v="0"/>
    <n v="0"/>
    <n v="0"/>
    <n v="0"/>
    <n v="0"/>
  </r>
  <r>
    <s v="6195"/>
    <s v="詩肯"/>
    <x v="10"/>
    <n v="41.5"/>
    <n v="41.7"/>
    <n v="41.8"/>
    <n v="41.8"/>
    <n v="41.85"/>
    <n v="11"/>
    <n v="1.03"/>
    <n v="2"/>
    <n v="-2"/>
    <n v="0"/>
    <n v="0"/>
    <n v="0"/>
    <n v="0"/>
    <n v="0"/>
    <n v="0"/>
    <n v="4.5649999999999996E-3"/>
    <n v="4.2951000000000003E-4"/>
    <n v="8.3599999999999994E-4"/>
    <n v="-8.3599999999999994E-4"/>
    <n v="0"/>
    <n v="0"/>
    <n v="0"/>
    <n v="0"/>
    <n v="0"/>
    <n v="0"/>
  </r>
  <r>
    <s v="6196"/>
    <s v="帆宣"/>
    <x v="46"/>
    <n v="134.5"/>
    <n v="134.5"/>
    <n v="134"/>
    <n v="133"/>
    <n v="133"/>
    <n v="200"/>
    <n v="-20"/>
    <n v="-16"/>
    <n v="67.796999999999997"/>
    <n v="-66"/>
    <n v="0"/>
    <n v="0"/>
    <n v="0"/>
    <n v="0"/>
    <n v="0"/>
    <n v="0.26900000000000002"/>
    <n v="-2.69E-2"/>
    <n v="-2.1440000000000001E-2"/>
    <n v="9.0170010000000009E-2"/>
    <n v="-8.7779999999999997E-2"/>
    <n v="0"/>
    <n v="0"/>
    <n v="0"/>
    <n v="0"/>
    <n v="0"/>
  </r>
  <r>
    <s v="6197"/>
    <s v="佳必琪"/>
    <x v="17"/>
    <n v="94"/>
    <n v="85.3"/>
    <n v="89.4"/>
    <n v="88.7"/>
    <n v="87.2"/>
    <n v="-504"/>
    <n v="-665"/>
    <n v="592"/>
    <n v="-184.012"/>
    <n v="-214.36699999999999"/>
    <n v="0"/>
    <n v="0"/>
    <n v="0"/>
    <n v="0"/>
    <n v="0"/>
    <n v="-0.47376000000000001"/>
    <n v="-0.567245"/>
    <n v="0.52924800000000005"/>
    <n v="-0.163218644"/>
    <n v="-0.186928024"/>
    <n v="0"/>
    <n v="0"/>
    <n v="0"/>
    <n v="0"/>
    <n v="0"/>
  </r>
  <r>
    <s v="6198"/>
    <s v="瑞築"/>
    <x v="47"/>
    <n v="27.95"/>
    <n v="27.7"/>
    <n v="27.6"/>
    <n v="27.6"/>
    <n v="27.25"/>
    <n v="9"/>
    <n v="3"/>
    <n v="-4"/>
    <n v="-71"/>
    <n v="-7"/>
    <n v="0"/>
    <n v="0"/>
    <n v="0"/>
    <n v="0"/>
    <n v="0"/>
    <n v="2.5154999999999999E-3"/>
    <n v="8.3099999999999992E-4"/>
    <n v="-1.1040000000000002E-3"/>
    <n v="-1.9596000000000002E-2"/>
    <n v="-1.9074999999999999E-3"/>
    <n v="0"/>
    <n v="0"/>
    <n v="0"/>
    <n v="0"/>
    <n v="0"/>
  </r>
  <r>
    <s v="6199"/>
    <s v="天品"/>
    <x v="2"/>
    <n v="19"/>
    <n v="19"/>
    <n v="19.05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0"/>
    <n v="49.95"/>
    <n v="50.2"/>
    <n v="50.9"/>
    <n v="50.8"/>
    <n v="-1"/>
    <n v="1"/>
    <n v="11"/>
    <n v="0.99199999999999999"/>
    <n v="5"/>
    <n v="0"/>
    <n v="0"/>
    <n v="0"/>
    <n v="0"/>
    <n v="0"/>
    <n v="-5.0000000000000001E-4"/>
    <n v="4.9950000000000005E-4"/>
    <n v="5.5220000000000009E-3"/>
    <n v="5.0492799999999997E-4"/>
    <n v="2.5400000000000002E-3"/>
    <n v="0"/>
    <n v="0"/>
    <n v="0"/>
    <n v="0"/>
    <n v="0"/>
  </r>
  <r>
    <s v="6202"/>
    <s v="盛群"/>
    <x v="47"/>
    <n v="62.6"/>
    <n v="64.7"/>
    <n v="65"/>
    <n v="64.099999999999994"/>
    <n v="64.2"/>
    <n v="63"/>
    <n v="419"/>
    <n v="-1064"/>
    <n v="-593.34100000000001"/>
    <n v="-672"/>
    <n v="-4.9119999999999999"/>
    <n v="-24.552"/>
    <n v="-5.91"/>
    <n v="-22.093"/>
    <n v="2.887"/>
    <n v="3.9438000000000001E-2"/>
    <n v="0.27109300000000003"/>
    <n v="-0.69159999999999999"/>
    <n v="-0.38033158100000003"/>
    <n v="-0.43142400000000003"/>
    <n v="-3.074912E-3"/>
    <n v="-1.5885144E-2"/>
    <n v="-3.8415000000000003E-3"/>
    <n v="-1.4161613E-2"/>
    <n v="1.853454E-3"/>
  </r>
  <r>
    <s v="6203"/>
    <s v="海韻電"/>
    <x v="12"/>
    <n v="95.2"/>
    <n v="95.1"/>
    <n v="95.6"/>
    <n v="95.4"/>
    <n v="95.8"/>
    <n v="154"/>
    <n v="120"/>
    <n v="40"/>
    <n v="-14"/>
    <n v="-81"/>
    <n v="0"/>
    <n v="0"/>
    <n v="0"/>
    <n v="0"/>
    <n v="0"/>
    <n v="0.14660800000000002"/>
    <n v="0.11412"/>
    <n v="3.8240000000000003E-2"/>
    <n v="-1.3356000000000002E-2"/>
    <n v="-7.7598E-2"/>
    <n v="0"/>
    <n v="0"/>
    <n v="0"/>
    <n v="0"/>
    <n v="0"/>
  </r>
  <r>
    <s v="6204"/>
    <s v="艾華"/>
    <x v="35"/>
    <n v="78.7"/>
    <n v="78.7"/>
    <n v="77.900000000000006"/>
    <n v="76.8"/>
    <n v="76.599999999999994"/>
    <n v="-24"/>
    <n v="22"/>
    <n v="-8"/>
    <n v="-48"/>
    <n v="15"/>
    <n v="0"/>
    <n v="0"/>
    <n v="0"/>
    <n v="0"/>
    <n v="0"/>
    <n v="-1.8888000000000002E-2"/>
    <n v="1.7314E-2"/>
    <n v="-6.2320000000000006E-3"/>
    <n v="-3.6863999999999994E-2"/>
    <n v="1.149E-2"/>
    <n v="0"/>
    <n v="0"/>
    <n v="0"/>
    <n v="0"/>
    <n v="0"/>
  </r>
  <r>
    <s v="6205"/>
    <s v="詮欣"/>
    <x v="17"/>
    <n v="67.8"/>
    <n v="68.3"/>
    <n v="68.400000000000006"/>
    <n v="67.900000000000006"/>
    <n v="67"/>
    <n v="132"/>
    <n v="105"/>
    <n v="77"/>
    <n v="137"/>
    <n v="-50"/>
    <n v="50"/>
    <n v="17"/>
    <n v="50"/>
    <n v="50"/>
    <n v="0"/>
    <n v="8.9496000000000006E-2"/>
    <n v="7.1715000000000001E-2"/>
    <n v="5.2668E-2"/>
    <n v="9.3023000000000008E-2"/>
    <n v="-3.3500000000000002E-2"/>
    <n v="3.39E-2"/>
    <n v="1.1611E-2"/>
    <n v="3.4200000000000001E-2"/>
    <n v="3.3950000000000008E-2"/>
    <n v="0"/>
  </r>
  <r>
    <s v="6206"/>
    <s v="飛捷"/>
    <x v="58"/>
    <n v="63.4"/>
    <n v="63.1"/>
    <n v="63.4"/>
    <n v="64.2"/>
    <n v="64.099999999999994"/>
    <n v="-24"/>
    <n v="-44"/>
    <n v="-18"/>
    <n v="-20"/>
    <n v="-41"/>
    <n v="-2.3650000000000002"/>
    <n v="0"/>
    <n v="0"/>
    <n v="-1.577"/>
    <n v="1"/>
    <n v="-1.5215999999999999E-2"/>
    <n v="-2.7764E-2"/>
    <n v="-1.1412E-2"/>
    <n v="-1.2840000000000001E-2"/>
    <n v="-2.6280999999999999E-2"/>
    <n v="-1.4994100000000001E-3"/>
    <n v="0"/>
    <n v="0"/>
    <n v="-1.012434E-3"/>
    <n v="6.4099999999999997E-4"/>
  </r>
  <r>
    <s v="6207"/>
    <s v="雷科"/>
    <x v="33"/>
    <n v="29.6"/>
    <n v="29.65"/>
    <n v="29.7"/>
    <n v="30.8"/>
    <n v="30"/>
    <n v="41"/>
    <n v="25"/>
    <n v="28"/>
    <n v="20"/>
    <n v="-82"/>
    <n v="0"/>
    <n v="0"/>
    <n v="0"/>
    <n v="0"/>
    <n v="0"/>
    <n v="1.2136000000000001E-2"/>
    <n v="7.4124999999999998E-3"/>
    <n v="8.3160000000000005E-3"/>
    <n v="6.1599999999999997E-3"/>
    <n v="-2.46E-2"/>
    <n v="0"/>
    <n v="0"/>
    <n v="0"/>
    <n v="0"/>
    <n v="0"/>
  </r>
  <r>
    <s v="6208"/>
    <s v="日揚"/>
    <x v="46"/>
    <n v="47.35"/>
    <n v="47.35"/>
    <n v="48.4"/>
    <n v="48.2"/>
    <n v="47.45"/>
    <n v="-2"/>
    <n v="6"/>
    <n v="21"/>
    <n v="5"/>
    <n v="-12"/>
    <n v="0"/>
    <n v="0"/>
    <n v="0"/>
    <n v="0"/>
    <n v="0"/>
    <n v="-9.4700000000000003E-4"/>
    <n v="2.8410000000000002E-3"/>
    <n v="1.0163999999999999E-2"/>
    <n v="2.4099999999999998E-3"/>
    <n v="-5.6940000000000011E-3"/>
    <n v="0"/>
    <n v="0"/>
    <n v="0"/>
    <n v="0"/>
    <n v="0"/>
  </r>
  <r>
    <s v="6209"/>
    <s v="今國光"/>
    <x v="64"/>
    <n v="26.55"/>
    <n v="26.3"/>
    <n v="26.1"/>
    <n v="25.9"/>
    <n v="25.6"/>
    <n v="94"/>
    <n v="14"/>
    <n v="75"/>
    <n v="-50"/>
    <n v="-76"/>
    <n v="0"/>
    <n v="0"/>
    <n v="0"/>
    <n v="0"/>
    <n v="0"/>
    <n v="2.4957000000000003E-2"/>
    <n v="3.6819999999999999E-3"/>
    <n v="1.9574999999999999E-2"/>
    <n v="-1.295E-2"/>
    <n v="-1.9456000000000001E-2"/>
    <n v="0"/>
    <n v="0"/>
    <n v="0"/>
    <n v="0"/>
    <n v="0"/>
  </r>
  <r>
    <s v="6210"/>
    <s v="慶生"/>
    <x v="32"/>
    <n v="30.3"/>
    <n v="30.1"/>
    <n v="30"/>
    <n v="30.05"/>
    <n v="29.95"/>
    <n v="0"/>
    <n v="0"/>
    <n v="0"/>
    <n v="-1"/>
    <n v="-1"/>
    <n v="0"/>
    <n v="0"/>
    <n v="0"/>
    <n v="0"/>
    <n v="0"/>
    <n v="0"/>
    <n v="0"/>
    <n v="0"/>
    <n v="-3.0049999999999999E-4"/>
    <n v="-2.9950000000000002E-4"/>
    <n v="0"/>
    <n v="0"/>
    <n v="0"/>
    <n v="0"/>
    <n v="0"/>
  </r>
  <r>
    <s v="6212"/>
    <s v="理銘"/>
    <x v="6"/>
    <n v="51.7"/>
    <n v="52.8"/>
    <n v="51.3"/>
    <n v="51.1"/>
    <n v="51.3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  <n v="0"/>
    <n v="0"/>
    <n v="0"/>
  </r>
  <r>
    <s v="6213"/>
    <s v="聯茂"/>
    <x v="19"/>
    <n v="83.1"/>
    <n v="84"/>
    <n v="83.1"/>
    <n v="83.5"/>
    <n v="87.2"/>
    <n v="1461"/>
    <n v="1275.3789999999999"/>
    <n v="-447"/>
    <n v="632.69200000000001"/>
    <n v="1214"/>
    <n v="-224"/>
    <n v="-224"/>
    <n v="-24"/>
    <n v="-58"/>
    <n v="686"/>
    <n v="1.2140909999999998"/>
    <n v="1.07131836"/>
    <n v="-0.37145699999999998"/>
    <n v="0.52829782000000003"/>
    <n v="1.058608"/>
    <n v="-0.18614399999999998"/>
    <n v="-0.18815999999999999"/>
    <n v="-1.9944E-2"/>
    <n v="-4.8430000000000001E-2"/>
    <n v="0.59819200000000006"/>
  </r>
  <r>
    <s v="6214"/>
    <s v="精誠"/>
    <x v="56"/>
    <n v="103"/>
    <n v="102"/>
    <n v="103"/>
    <n v="102"/>
    <n v="102"/>
    <n v="97.92"/>
    <n v="-75.661000000000001"/>
    <n v="-105"/>
    <n v="21"/>
    <n v="95"/>
    <n v="0"/>
    <n v="0"/>
    <n v="0"/>
    <n v="0"/>
    <n v="0"/>
    <n v="0.10085760000000001"/>
    <n v="-7.7174220000000002E-2"/>
    <n v="-0.10815"/>
    <n v="2.1420000000000002E-2"/>
    <n v="9.69E-2"/>
    <n v="0"/>
    <n v="0"/>
    <n v="0"/>
    <n v="0"/>
    <n v="0"/>
  </r>
  <r>
    <s v="6215"/>
    <s v="和椿"/>
    <x v="56"/>
    <n v="24.25"/>
    <n v="24.1"/>
    <n v="24.1"/>
    <n v="24.05"/>
    <n v="24.2"/>
    <n v="-4"/>
    <n v="-4"/>
    <n v="-2"/>
    <n v="1"/>
    <n v="-2"/>
    <n v="0"/>
    <n v="0"/>
    <n v="0"/>
    <n v="0"/>
    <n v="0"/>
    <n v="-9.7000000000000005E-4"/>
    <n v="-9.6400000000000001E-4"/>
    <n v="-4.8200000000000001E-4"/>
    <n v="2.4050000000000002E-4"/>
    <n v="-4.84E-4"/>
    <n v="0"/>
    <n v="0"/>
    <n v="0"/>
    <n v="0"/>
    <n v="0"/>
  </r>
  <r>
    <s v="6216"/>
    <s v="居易"/>
    <x v="38"/>
    <n v="36"/>
    <n v="36.15"/>
    <n v="36.299999999999997"/>
    <n v="34.950000000000003"/>
    <n v="34.1"/>
    <n v="206"/>
    <n v="103"/>
    <n v="285"/>
    <n v="-150.059"/>
    <n v="476"/>
    <n v="0"/>
    <n v="0"/>
    <n v="0"/>
    <n v="0"/>
    <n v="0"/>
    <n v="7.4160000000000004E-2"/>
    <n v="3.7234499999999997E-2"/>
    <n v="0.10345500000000001"/>
    <n v="-5.2445620500000005E-2"/>
    <n v="0.16231600000000002"/>
    <n v="0"/>
    <n v="0"/>
    <n v="0"/>
    <n v="0"/>
    <n v="0"/>
  </r>
  <r>
    <s v="6217"/>
    <s v="中探針"/>
    <x v="19"/>
    <n v="41"/>
    <n v="41.2"/>
    <n v="41.2"/>
    <n v="40.9"/>
    <n v="40.200000000000003"/>
    <n v="156"/>
    <n v="46"/>
    <n v="38"/>
    <n v="-17"/>
    <n v="38"/>
    <n v="0"/>
    <n v="0"/>
    <n v="0"/>
    <n v="0"/>
    <n v="0"/>
    <n v="6.3960000000000003E-2"/>
    <n v="1.8952E-2"/>
    <n v="1.5656E-2"/>
    <n v="-6.9529999999999991E-3"/>
    <n v="1.5276000000000001E-2"/>
    <n v="0"/>
    <n v="0"/>
    <n v="0"/>
    <n v="0"/>
    <n v="0"/>
  </r>
  <r>
    <s v="6218"/>
    <s v="豪勉"/>
    <x v="56"/>
    <n v="24"/>
    <n v="23.8"/>
    <n v="23.85"/>
    <n v="22.85"/>
    <n v="22.5"/>
    <n v="74"/>
    <n v="-26"/>
    <n v="22"/>
    <n v="-36"/>
    <n v="-54"/>
    <n v="0"/>
    <n v="0"/>
    <n v="0"/>
    <n v="0"/>
    <n v="0"/>
    <n v="1.7760000000000001E-2"/>
    <n v="-6.1880000000000008E-3"/>
    <n v="5.2470000000000008E-3"/>
    <n v="-8.2260000000000007E-3"/>
    <n v="-1.2149999999999999E-2"/>
    <n v="0"/>
    <n v="0"/>
    <n v="0"/>
    <n v="0"/>
    <n v="0"/>
  </r>
  <r>
    <s v="6219"/>
    <s v="富旺"/>
    <x v="6"/>
    <n v="21.8"/>
    <n v="21.25"/>
    <n v="21.4"/>
    <n v="21.25"/>
    <n v="21.35"/>
    <n v="-19"/>
    <n v="-180"/>
    <n v="-43"/>
    <n v="-238"/>
    <n v="35"/>
    <n v="0"/>
    <n v="0"/>
    <n v="0"/>
    <n v="0"/>
    <n v="0"/>
    <n v="-4.1419999999999998E-3"/>
    <n v="-3.8249999999999999E-2"/>
    <n v="-9.2020000000000001E-3"/>
    <n v="-5.0575000000000002E-2"/>
    <n v="7.4725E-3"/>
    <n v="0"/>
    <n v="0"/>
    <n v="0"/>
    <n v="0"/>
    <n v="0"/>
  </r>
  <r>
    <s v="6220"/>
    <s v="岳豐"/>
    <x v="38"/>
    <n v="26.2"/>
    <n v="26.5"/>
    <n v="26.9"/>
    <n v="27.15"/>
    <n v="26.55"/>
    <n v="76"/>
    <n v="12"/>
    <n v="-77"/>
    <n v="-87"/>
    <n v="-392"/>
    <n v="0"/>
    <n v="0"/>
    <n v="0"/>
    <n v="0"/>
    <n v="0"/>
    <n v="1.9911999999999999E-2"/>
    <n v="3.1800000000000001E-3"/>
    <n v="-2.0712999999999999E-2"/>
    <n v="-2.3620499999999996E-2"/>
    <n v="-0.104076"/>
    <n v="0"/>
    <n v="0"/>
    <n v="0"/>
    <n v="0"/>
    <n v="0"/>
  </r>
  <r>
    <s v="6221"/>
    <s v="晉泰"/>
    <x v="56"/>
    <n v="63.7"/>
    <n v="63.4"/>
    <n v="63.3"/>
    <n v="63.4"/>
    <n v="63.2"/>
    <n v="-3"/>
    <n v="0"/>
    <n v="1"/>
    <n v="0"/>
    <n v="0"/>
    <n v="0"/>
    <n v="0"/>
    <n v="0"/>
    <n v="0"/>
    <n v="0"/>
    <n v="-1.9110000000000002E-3"/>
    <n v="0"/>
    <n v="6.3299999999999999E-4"/>
    <n v="0"/>
    <n v="0"/>
    <n v="0"/>
    <n v="0"/>
    <n v="0"/>
    <n v="0"/>
    <n v="0"/>
  </r>
  <r>
    <s v="6222"/>
    <s v="上揚"/>
    <x v="44"/>
    <n v="20.45"/>
    <n v="21.2"/>
    <n v="21.8"/>
    <n v="21.55"/>
    <n v="21.3"/>
    <n v="6"/>
    <n v="-1"/>
    <n v="12"/>
    <n v="0"/>
    <n v="-4"/>
    <n v="0"/>
    <n v="0"/>
    <n v="0"/>
    <n v="0"/>
    <n v="0"/>
    <n v="1.2269999999999998E-3"/>
    <n v="-2.12E-4"/>
    <n v="2.6160000000000003E-3"/>
    <n v="0"/>
    <n v="-8.52E-4"/>
    <n v="0"/>
    <n v="0"/>
    <n v="0"/>
    <n v="0"/>
    <n v="0"/>
  </r>
  <r>
    <s v="6223"/>
    <s v="旺矽"/>
    <x v="40"/>
    <n v="211.5"/>
    <n v="213.5"/>
    <n v="215"/>
    <n v="214"/>
    <n v="218"/>
    <n v="1288"/>
    <n v="898"/>
    <n v="739"/>
    <n v="261"/>
    <n v="2527.9340000000002"/>
    <n v="0"/>
    <n v="53"/>
    <n v="-1"/>
    <n v="-13"/>
    <n v="-16"/>
    <n v="2.7241200000000001"/>
    <n v="1.91723"/>
    <n v="1.5888500000000001"/>
    <n v="0.55854000000000004"/>
    <n v="5.5108961200000008"/>
    <n v="0"/>
    <n v="0.11315500000000001"/>
    <n v="-2.15E-3"/>
    <n v="-2.7820000000000001E-2"/>
    <n v="-3.4880000000000001E-2"/>
  </r>
  <r>
    <s v="6224"/>
    <s v="聚鼎"/>
    <x v="35"/>
    <n v="52.8"/>
    <n v="55.9"/>
    <n v="56.1"/>
    <n v="56"/>
    <n v="57.2"/>
    <n v="11"/>
    <n v="13"/>
    <n v="-78"/>
    <n v="-8"/>
    <n v="9"/>
    <n v="0"/>
    <n v="0"/>
    <n v="0"/>
    <n v="0"/>
    <n v="0"/>
    <n v="5.8079999999999998E-3"/>
    <n v="7.2669999999999992E-3"/>
    <n v="-4.3758000000000005E-2"/>
    <n v="-4.4799999999999996E-3"/>
    <n v="5.1480000000000007E-3"/>
    <n v="0"/>
    <n v="0"/>
    <n v="0"/>
    <n v="0"/>
    <n v="0"/>
  </r>
  <r>
    <s v="6225"/>
    <s v="天瀚"/>
    <x v="48"/>
    <n v="9.25"/>
    <n v="9.08"/>
    <n v="8.77"/>
    <n v="9.1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8"/>
    <n v="10.85"/>
    <n v="10.75"/>
    <n v="10.45"/>
    <n v="10.25"/>
    <n v="27"/>
    <n v="16"/>
    <n v="-29"/>
    <n v="-76"/>
    <n v="-44"/>
    <n v="0"/>
    <n v="0"/>
    <n v="0"/>
    <n v="0"/>
    <n v="0"/>
    <n v="2.9160000000000002E-3"/>
    <n v="1.7359999999999999E-3"/>
    <n v="-3.1175E-3"/>
    <n v="-7.9419999999999994E-3"/>
    <n v="-4.5100000000000001E-3"/>
    <n v="0"/>
    <n v="0"/>
    <n v="0"/>
    <n v="0"/>
    <n v="0"/>
  </r>
  <r>
    <s v="6227"/>
    <s v="茂綸"/>
    <x v="16"/>
    <n v="40.700000000000003"/>
    <n v="40.549999999999997"/>
    <n v="42.15"/>
    <n v="41.95"/>
    <n v="41.8"/>
    <n v="-7"/>
    <n v="-2"/>
    <n v="57"/>
    <n v="-9"/>
    <n v="-4"/>
    <n v="0"/>
    <n v="0"/>
    <n v="0"/>
    <n v="0"/>
    <n v="0"/>
    <n v="-2.8490000000000004E-3"/>
    <n v="-8.1099999999999998E-4"/>
    <n v="2.4025499999999998E-2"/>
    <n v="-3.7755000000000002E-3"/>
    <n v="-1.6719999999999999E-3"/>
    <n v="0"/>
    <n v="0"/>
    <n v="0"/>
    <n v="0"/>
    <n v="0"/>
  </r>
  <r>
    <s v="6228"/>
    <s v="全譜"/>
    <x v="31"/>
    <n v="24.25"/>
    <n v="23.65"/>
    <n v="23.6"/>
    <n v="25.15"/>
    <n v="25.3"/>
    <n v="0"/>
    <n v="0"/>
    <n v="1"/>
    <n v="1"/>
    <n v="2"/>
    <n v="0"/>
    <n v="0"/>
    <n v="0"/>
    <n v="0"/>
    <n v="0"/>
    <n v="0"/>
    <n v="0"/>
    <n v="2.3600000000000002E-4"/>
    <n v="2.5149999999999999E-4"/>
    <n v="5.0600000000000005E-4"/>
    <n v="0"/>
    <n v="0"/>
    <n v="0"/>
    <n v="0"/>
    <n v="0"/>
  </r>
  <r>
    <s v="6229"/>
    <s v="研通"/>
    <x v="47"/>
    <n v="27.5"/>
    <n v="27.25"/>
    <n v="27.45"/>
    <n v="27.2"/>
    <n v="26.9"/>
    <n v="-2"/>
    <n v="0"/>
    <n v="-1"/>
    <n v="0"/>
    <n v="2"/>
    <n v="0"/>
    <n v="0"/>
    <n v="0"/>
    <n v="0"/>
    <n v="0"/>
    <n v="-5.5000000000000003E-4"/>
    <n v="0"/>
    <n v="-2.745E-4"/>
    <n v="0"/>
    <n v="5.3799999999999996E-4"/>
    <n v="0"/>
    <n v="0"/>
    <n v="0"/>
    <n v="0"/>
    <n v="0"/>
  </r>
  <r>
    <s v="6230"/>
    <s v="尼得科超眾"/>
    <x v="8"/>
    <n v="127.5"/>
    <n v="125.5"/>
    <n v="127"/>
    <n v="124.5"/>
    <n v="120.5"/>
    <n v="13"/>
    <n v="0"/>
    <n v="-4"/>
    <n v="4"/>
    <n v="9"/>
    <n v="0"/>
    <n v="0"/>
    <n v="0"/>
    <n v="0"/>
    <n v="0"/>
    <n v="1.6574999999999999E-2"/>
    <n v="0"/>
    <n v="-5.0800000000000003E-3"/>
    <n v="4.9800000000000001E-3"/>
    <n v="1.0845E-2"/>
    <n v="0"/>
    <n v="0"/>
    <n v="0"/>
    <n v="0"/>
    <n v="0"/>
  </r>
  <r>
    <s v="6231"/>
    <s v="系微"/>
    <x v="40"/>
    <n v="159"/>
    <n v="158.5"/>
    <n v="157.5"/>
    <n v="150"/>
    <n v="152.5"/>
    <n v="201"/>
    <n v="-55"/>
    <n v="-105"/>
    <n v="-247"/>
    <n v="107.97"/>
    <n v="0"/>
    <n v="0"/>
    <n v="0"/>
    <n v="0"/>
    <n v="0"/>
    <n v="0.31958999999999999"/>
    <n v="-8.7175000000000002E-2"/>
    <n v="-0.16537499999999999"/>
    <n v="-0.3705"/>
    <n v="0.16465425"/>
    <n v="0"/>
    <n v="0"/>
    <n v="0"/>
    <n v="0"/>
    <n v="0"/>
  </r>
  <r>
    <s v="6233"/>
    <s v="旺玖"/>
    <x v="47"/>
    <n v="26.35"/>
    <n v="26.55"/>
    <n v="27"/>
    <n v="26"/>
    <n v="25.3"/>
    <n v="141"/>
    <n v="9"/>
    <n v="76"/>
    <n v="-294"/>
    <n v="-88"/>
    <n v="0"/>
    <n v="0"/>
    <n v="0"/>
    <n v="0"/>
    <n v="0"/>
    <n v="3.7153500000000006E-2"/>
    <n v="2.3895000000000001E-3"/>
    <n v="2.052E-2"/>
    <n v="-7.6439999999999994E-2"/>
    <n v="-2.2264000000000003E-2"/>
    <n v="0"/>
    <n v="0"/>
    <n v="0"/>
    <n v="0"/>
    <n v="0"/>
  </r>
  <r>
    <s v="6234"/>
    <s v="高僑"/>
    <x v="19"/>
    <n v="28.75"/>
    <n v="28.85"/>
    <n v="28.9"/>
    <n v="29.15"/>
    <n v="29.75"/>
    <n v="38"/>
    <n v="12"/>
    <n v="41"/>
    <n v="0"/>
    <n v="16"/>
    <n v="0"/>
    <n v="0"/>
    <n v="0"/>
    <n v="0"/>
    <n v="0"/>
    <n v="1.0925000000000001E-2"/>
    <n v="3.4620000000000007E-3"/>
    <n v="1.1848999999999998E-2"/>
    <n v="0"/>
    <n v="4.7600000000000003E-3"/>
    <n v="0"/>
    <n v="0"/>
    <n v="0"/>
    <n v="0"/>
    <n v="0"/>
  </r>
  <r>
    <s v="6235"/>
    <s v="華孚"/>
    <x v="8"/>
    <n v="122"/>
    <n v="119"/>
    <n v="118"/>
    <n v="115"/>
    <n v="114.5"/>
    <n v="852.6"/>
    <n v="-906.8"/>
    <n v="235.684"/>
    <n v="549"/>
    <n v="85.1"/>
    <n v="0"/>
    <n v="0"/>
    <n v="0"/>
    <n v="0"/>
    <n v="0"/>
    <n v="1.0401719999999999"/>
    <n v="-1.0790919999999999"/>
    <n v="0.27810711999999999"/>
    <n v="0.63134999999999997"/>
    <n v="9.7439499999999984E-2"/>
    <n v="0"/>
    <n v="0"/>
    <n v="0"/>
    <n v="0"/>
    <n v="0"/>
  </r>
  <r>
    <s v="6236"/>
    <s v="中湛"/>
    <x v="15"/>
    <n v="28.5"/>
    <n v="28.5"/>
    <n v="28.6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55"/>
    <n v="49.2"/>
    <n v="47.5"/>
    <n v="46"/>
    <n v="45.55"/>
    <n v="84"/>
    <n v="69"/>
    <n v="25"/>
    <n v="343"/>
    <n v="48"/>
    <n v="0"/>
    <n v="0"/>
    <n v="0"/>
    <n v="0"/>
    <n v="0"/>
    <n v="4.1621999999999999E-2"/>
    <n v="3.3947999999999999E-2"/>
    <n v="1.1875E-2"/>
    <n v="0.15778"/>
    <n v="2.1863999999999998E-2"/>
    <n v="0"/>
    <n v="0"/>
    <n v="0"/>
    <n v="0"/>
    <n v="0"/>
  </r>
  <r>
    <s v="6239"/>
    <s v="力成"/>
    <x v="36"/>
    <n v="108"/>
    <n v="108"/>
    <n v="107.5"/>
    <n v="107.5"/>
    <n v="107.5"/>
    <n v="-299"/>
    <n v="368.40899999999999"/>
    <n v="-225.917"/>
    <n v="115.797"/>
    <n v="-137.9"/>
    <n v="-743.76900000000001"/>
    <n v="-152.35499999999999"/>
    <n v="-226.87100000000001"/>
    <n v="229.899"/>
    <n v="127.328"/>
    <n v="-0.32291999999999998"/>
    <n v="0.39788171999999999"/>
    <n v="-0.242860775"/>
    <n v="0.124481775"/>
    <n v="-0.1482425"/>
    <n v="-0.80327051999999999"/>
    <n v="-0.16454340000000001"/>
    <n v="-0.24388632499999999"/>
    <n v="0.24714142500000003"/>
    <n v="0.13687760000000002"/>
  </r>
  <r>
    <s v="6240"/>
    <s v="松崗"/>
    <x v="45"/>
    <n v="19.350000000000001"/>
    <n v="19.399999999999999"/>
    <n v="19.350000000000001"/>
    <n v="19.350000000000001"/>
    <n v="19.25"/>
    <n v="1"/>
    <n v="-1"/>
    <n v="1"/>
    <n v="0"/>
    <n v="0"/>
    <n v="0"/>
    <n v="0"/>
    <n v="0"/>
    <n v="0"/>
    <n v="0"/>
    <n v="1.9350000000000001E-4"/>
    <n v="-1.94E-4"/>
    <n v="1.9350000000000001E-4"/>
    <n v="0"/>
    <n v="0"/>
    <n v="0"/>
    <n v="0"/>
    <n v="0"/>
    <n v="0"/>
    <n v="0"/>
  </r>
  <r>
    <s v="6241"/>
    <s v="易通展"/>
    <x v="38"/>
    <n v="12.1"/>
    <n v="12.2"/>
    <n v="12.1"/>
    <n v="11.85"/>
    <n v="11.85"/>
    <n v="9"/>
    <n v="0"/>
    <n v="18"/>
    <n v="-1"/>
    <n v="0"/>
    <n v="0"/>
    <n v="0"/>
    <n v="0"/>
    <n v="0"/>
    <n v="0"/>
    <n v="1.0889999999999999E-3"/>
    <n v="0"/>
    <n v="2.1779999999999998E-3"/>
    <n v="-1.1849999999999999E-4"/>
    <n v="0"/>
    <n v="0"/>
    <n v="0"/>
    <n v="0"/>
    <n v="0"/>
    <n v="0"/>
  </r>
  <r>
    <s v="6242"/>
    <s v="立康"/>
    <x v="15"/>
    <n v="56.1"/>
    <n v="56.4"/>
    <n v="55.7"/>
    <n v="56.8"/>
    <n v="57"/>
    <n v="-1"/>
    <n v="-2"/>
    <n v="0"/>
    <n v="-2"/>
    <n v="-1"/>
    <n v="0"/>
    <n v="0"/>
    <n v="0"/>
    <n v="0"/>
    <n v="0"/>
    <n v="-5.6099999999999998E-4"/>
    <n v="-1.1279999999999999E-3"/>
    <n v="0"/>
    <n v="-1.1359999999999999E-3"/>
    <n v="-5.6999999999999998E-4"/>
    <n v="0"/>
    <n v="0"/>
    <n v="0"/>
    <n v="0"/>
    <n v="0"/>
  </r>
  <r>
    <s v="6243"/>
    <s v="迅杰"/>
    <x v="47"/>
    <n v="51.3"/>
    <n v="53"/>
    <n v="53.9"/>
    <n v="53.8"/>
    <n v="53"/>
    <n v="-434"/>
    <n v="166"/>
    <n v="-1039"/>
    <n v="-538"/>
    <n v="-66"/>
    <n v="0"/>
    <n v="0"/>
    <n v="0"/>
    <n v="0"/>
    <n v="0"/>
    <n v="-0.22264199999999998"/>
    <n v="8.7980000000000003E-2"/>
    <n v="-0.56002099999999999"/>
    <n v="-0.28944399999999998"/>
    <n v="-3.4979999999999997E-2"/>
    <n v="0"/>
    <n v="0"/>
    <n v="0"/>
    <n v="0"/>
    <n v="0"/>
  </r>
  <r>
    <s v="6244"/>
    <s v="茂迪"/>
    <x v="51"/>
    <n v="28.8"/>
    <n v="28.45"/>
    <n v="28.7"/>
    <n v="27.6"/>
    <n v="27.4"/>
    <n v="545"/>
    <n v="-251"/>
    <n v="-441"/>
    <n v="-1530"/>
    <n v="-761"/>
    <n v="0"/>
    <n v="0"/>
    <n v="0"/>
    <n v="0"/>
    <n v="0"/>
    <n v="0.15695999999999999"/>
    <n v="-7.1409500000000001E-2"/>
    <n v="-0.12656699999999999"/>
    <n v="-0.42227999999999999"/>
    <n v="-0.20851399999999998"/>
    <n v="0"/>
    <n v="0"/>
    <n v="0"/>
    <n v="0"/>
    <n v="0"/>
  </r>
  <r>
    <s v="6245"/>
    <s v="立端"/>
    <x v="50"/>
    <n v="94.2"/>
    <n v="93.6"/>
    <n v="94.4"/>
    <n v="94"/>
    <n v="94.8"/>
    <n v="373.46"/>
    <n v="-169"/>
    <n v="125.44"/>
    <n v="74"/>
    <n v="57.1"/>
    <n v="0"/>
    <n v="0"/>
    <n v="0"/>
    <n v="0"/>
    <n v="0"/>
    <n v="0.35179932000000003"/>
    <n v="-0.15818399999999999"/>
    <n v="0.11841536"/>
    <n v="6.9559999999999997E-2"/>
    <n v="5.41308E-2"/>
    <n v="0"/>
    <n v="0"/>
    <n v="0"/>
    <n v="0"/>
    <n v="0"/>
  </r>
  <r>
    <s v="6246"/>
    <s v="臺龍"/>
    <x v="57"/>
    <n v="12.45"/>
    <n v="12.45"/>
    <n v="12.45"/>
    <n v="12.75"/>
    <n v="12.6"/>
    <n v="-2"/>
    <n v="1"/>
    <n v="0"/>
    <n v="4"/>
    <n v="-1"/>
    <n v="0"/>
    <n v="0"/>
    <n v="0"/>
    <n v="0"/>
    <n v="0"/>
    <n v="-2.4899999999999998E-4"/>
    <n v="1.2449999999999999E-4"/>
    <n v="0"/>
    <n v="5.1000000000000004E-4"/>
    <n v="-1.2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95"/>
    <n v="26"/>
    <n v="25.8"/>
    <n v="25.95"/>
    <n v="25.95"/>
    <n v="6"/>
    <n v="-7"/>
    <n v="-2"/>
    <n v="-5"/>
    <n v="-11"/>
    <n v="0"/>
    <n v="0"/>
    <n v="0"/>
    <n v="0"/>
    <n v="0"/>
    <n v="1.5569999999999998E-3"/>
    <n v="-1.82E-3"/>
    <n v="-5.1599999999999997E-4"/>
    <n v="-1.2975E-3"/>
    <n v="-2.8544999999999998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5"/>
    <n v="61.7"/>
    <n v="61.4"/>
    <n v="60.8"/>
    <n v="60.2"/>
    <n v="-540"/>
    <n v="-202.30199999999999"/>
    <n v="-221.1"/>
    <n v="226.19200000000001"/>
    <n v="-141"/>
    <n v="5.048"/>
    <n v="90.269000000000005"/>
    <n v="-5.1459999999999999"/>
    <n v="48.893999999999998"/>
    <n v="3.3860000000000001"/>
    <n v="-0.33210000000000001"/>
    <n v="-0.12482033400000001"/>
    <n v="-0.1357554"/>
    <n v="0.13752473599999998"/>
    <n v="-8.4882000000000013E-2"/>
    <n v="3.1045199999999999E-3"/>
    <n v="5.5695973000000003E-2"/>
    <n v="-3.1596440000000001E-3"/>
    <n v="2.9727551999999997E-2"/>
    <n v="2.0383720000000001E-3"/>
  </r>
  <r>
    <s v="6259"/>
    <s v="百徽"/>
    <x v="16"/>
    <n v="18.5"/>
    <n v="18.5"/>
    <n v="18.399999999999999"/>
    <n v="18.7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8"/>
    <n v="57.9"/>
    <n v="58.1"/>
    <n v="58.5"/>
    <n v="57.7"/>
    <n v="49"/>
    <n v="4"/>
    <n v="46"/>
    <n v="-5"/>
    <n v="-13"/>
    <n v="0"/>
    <n v="0"/>
    <n v="0"/>
    <n v="0"/>
    <n v="0"/>
    <n v="2.8321999999999996E-2"/>
    <n v="2.3159999999999999E-3"/>
    <n v="2.6726E-2"/>
    <n v="-2.9250000000000001E-3"/>
    <n v="-7.5009999999999999E-3"/>
    <n v="0"/>
    <n v="0"/>
    <n v="0"/>
    <n v="0"/>
    <n v="0"/>
  </r>
  <r>
    <s v="6263"/>
    <s v="普萊德"/>
    <x v="38"/>
    <n v="131"/>
    <n v="129.5"/>
    <n v="125.5"/>
    <n v="125.5"/>
    <n v="124.5"/>
    <n v="111"/>
    <n v="-2"/>
    <n v="-8"/>
    <n v="13"/>
    <n v="-10"/>
    <n v="0"/>
    <n v="0"/>
    <n v="0"/>
    <n v="0"/>
    <n v="0"/>
    <n v="0.14541000000000001"/>
    <n v="-2.5899999999999999E-3"/>
    <n v="-1.004E-2"/>
    <n v="1.6315E-2"/>
    <n v="-1.2449999999999999E-2"/>
    <n v="0"/>
    <n v="0"/>
    <n v="0"/>
    <n v="0"/>
    <n v="0"/>
  </r>
  <r>
    <s v="6264"/>
    <s v="富裔"/>
    <x v="6"/>
    <n v="7.35"/>
    <n v="7.36"/>
    <n v="7.3"/>
    <n v="7.32"/>
    <n v="7.32"/>
    <n v="0"/>
    <n v="-1"/>
    <n v="0"/>
    <n v="0"/>
    <n v="0"/>
    <n v="0"/>
    <n v="0"/>
    <n v="0"/>
    <n v="0"/>
    <n v="0"/>
    <n v="0"/>
    <n v="-7.36E-5"/>
    <n v="0"/>
    <n v="0"/>
    <n v="0"/>
    <n v="0"/>
    <n v="0"/>
    <n v="0"/>
    <n v="0"/>
    <n v="0"/>
  </r>
  <r>
    <s v="6265"/>
    <s v="方土昶"/>
    <x v="17"/>
    <n v="9.98"/>
    <n v="9.94"/>
    <n v="9.9"/>
    <n v="9.91"/>
    <n v="9.9499999999999993"/>
    <n v="-1"/>
    <n v="0"/>
    <n v="0"/>
    <n v="-5"/>
    <n v="-1"/>
    <n v="0"/>
    <n v="0"/>
    <n v="0"/>
    <n v="0"/>
    <n v="0"/>
    <n v="-9.98E-5"/>
    <n v="0"/>
    <n v="0"/>
    <n v="-4.9549999999999996E-4"/>
    <n v="-9.9499999999999993E-5"/>
    <n v="0"/>
    <n v="0"/>
    <n v="0"/>
    <n v="0"/>
    <n v="0"/>
  </r>
  <r>
    <s v="6266"/>
    <s v="泰詠"/>
    <x v="19"/>
    <n v="32.200000000000003"/>
    <n v="32.15"/>
    <n v="32.6"/>
    <n v="31.65"/>
    <n v="31.35"/>
    <n v="145"/>
    <n v="4"/>
    <n v="136"/>
    <n v="-63"/>
    <n v="-108"/>
    <n v="0"/>
    <n v="0"/>
    <n v="0"/>
    <n v="0"/>
    <n v="0"/>
    <n v="4.6690000000000002E-2"/>
    <n v="1.286E-3"/>
    <n v="4.4336E-2"/>
    <n v="-1.9939499999999999E-2"/>
    <n v="-3.3857999999999999E-2"/>
    <n v="0"/>
    <n v="0"/>
    <n v="0"/>
    <n v="0"/>
    <n v="0"/>
  </r>
  <r>
    <s v="6269"/>
    <s v="台郡"/>
    <x v="32"/>
    <n v="84.9"/>
    <n v="84.2"/>
    <n v="85.2"/>
    <n v="85.3"/>
    <n v="85.1"/>
    <n v="-59"/>
    <n v="-389.61200000000002"/>
    <n v="-88.62"/>
    <n v="59.537999999999997"/>
    <n v="-80"/>
    <n v="2.5249999999999999"/>
    <n v="-8.9120000000000008"/>
    <n v="-1.3819999999999999"/>
    <n v="-15.218999999999999"/>
    <n v="1.3939999999999999"/>
    <n v="-5.0091000000000004E-2"/>
    <n v="-0.32805330400000005"/>
    <n v="-7.5504240000000014E-2"/>
    <n v="5.0785913999999995E-2"/>
    <n v="-6.8080000000000002E-2"/>
    <n v="2.143725E-3"/>
    <n v="-7.5039040000000013E-3"/>
    <n v="-1.177464E-3"/>
    <n v="-1.2981807E-2"/>
    <n v="1.1862939999999998E-3"/>
  </r>
  <r>
    <s v="6270"/>
    <s v="倍微"/>
    <x v="16"/>
    <n v="22.4"/>
    <n v="22.45"/>
    <n v="22.4"/>
    <n v="22.15"/>
    <n v="22.05"/>
    <n v="0"/>
    <n v="-3"/>
    <n v="1"/>
    <n v="6"/>
    <n v="3"/>
    <n v="0"/>
    <n v="0"/>
    <n v="0"/>
    <n v="0"/>
    <n v="0"/>
    <n v="0"/>
    <n v="-6.7349999999999995E-4"/>
    <n v="2.24E-4"/>
    <n v="1.3289999999999997E-3"/>
    <n v="6.6150000000000009E-4"/>
    <n v="0"/>
    <n v="0"/>
    <n v="0"/>
    <n v="0"/>
    <n v="0"/>
  </r>
  <r>
    <s v="6271"/>
    <s v="同欣電"/>
    <x v="36"/>
    <n v="148"/>
    <n v="148.5"/>
    <n v="149"/>
    <n v="146.5"/>
    <n v="138.5"/>
    <n v="1231.21"/>
    <n v="502.51100000000002"/>
    <n v="905.99"/>
    <n v="616.06500000000005"/>
    <n v="-2223"/>
    <n v="13"/>
    <n v="62"/>
    <n v="-202"/>
    <n v="-28"/>
    <n v="-2"/>
    <n v="1.8221908000000002"/>
    <n v="0.74622883500000015"/>
    <n v="1.3499251000000001"/>
    <n v="0.90253522500000005"/>
    <n v="-3.0788549999999999"/>
    <n v="1.924E-2"/>
    <n v="9.2069999999999999E-2"/>
    <n v="-0.30098000000000003"/>
    <n v="-4.1020000000000001E-2"/>
    <n v="-2.7699999999999999E-3"/>
  </r>
  <r>
    <s v="6274"/>
    <s v="台燿"/>
    <x v="19"/>
    <n v="115.5"/>
    <n v="113"/>
    <n v="116"/>
    <n v="117"/>
    <n v="115"/>
    <n v="179"/>
    <n v="-711"/>
    <n v="-117.98399999999999"/>
    <n v="-1277.202"/>
    <n v="-465.05"/>
    <n v="-2353"/>
    <n v="-1299"/>
    <n v="-44"/>
    <n v="-90"/>
    <n v="-58"/>
    <n v="0.20674500000000001"/>
    <n v="-0.80342999999999998"/>
    <n v="-0.13686144"/>
    <n v="-1.49432634"/>
    <n v="-0.53480749999999999"/>
    <n v="-2.7177150000000001"/>
    <n v="-1.46787"/>
    <n v="-5.1040000000000002E-2"/>
    <n v="-0.1053"/>
    <n v="-6.6699999999999995E-2"/>
  </r>
  <r>
    <s v="6275"/>
    <s v="元山"/>
    <x v="45"/>
    <n v="40.4"/>
    <n v="40.15"/>
    <n v="40.5"/>
    <n v="39.950000000000003"/>
    <n v="39.75"/>
    <n v="-29"/>
    <n v="-10"/>
    <n v="39"/>
    <n v="-33"/>
    <n v="4"/>
    <n v="0"/>
    <n v="0"/>
    <n v="0"/>
    <n v="0"/>
    <n v="0"/>
    <n v="-1.1715999999999999E-2"/>
    <n v="-4.0150000000000003E-3"/>
    <n v="1.5795E-2"/>
    <n v="-1.3183500000000001E-2"/>
    <n v="1.5900000000000001E-3"/>
    <n v="0"/>
    <n v="0"/>
    <n v="0"/>
    <n v="0"/>
    <n v="0"/>
  </r>
  <r>
    <s v="6276"/>
    <s v="安鈦克"/>
    <x v="18"/>
    <n v="49.1"/>
    <n v="49.1"/>
    <n v="49"/>
    <n v="49.9"/>
    <n v="46.95"/>
    <n v="224"/>
    <n v="-82"/>
    <n v="-162"/>
    <n v="-23"/>
    <n v="-103.001"/>
    <n v="0"/>
    <n v="0"/>
    <n v="0"/>
    <n v="0"/>
    <n v="0"/>
    <n v="0.109984"/>
    <n v="-4.0262000000000006E-2"/>
    <n v="-7.9380000000000006E-2"/>
    <n v="-1.1477000000000001E-2"/>
    <n v="-4.8358969500000001E-2"/>
    <n v="0"/>
    <n v="0"/>
    <n v="0"/>
    <n v="0"/>
    <n v="0"/>
  </r>
  <r>
    <s v="6277"/>
    <s v="宏正"/>
    <x v="45"/>
    <n v="80.3"/>
    <n v="80.2"/>
    <n v="80.5"/>
    <n v="80.3"/>
    <n v="80.099999999999994"/>
    <n v="0"/>
    <n v="-5"/>
    <n v="11"/>
    <n v="-6.431"/>
    <n v="-14"/>
    <n v="0"/>
    <n v="0"/>
    <n v="0"/>
    <n v="0"/>
    <n v="0"/>
    <n v="0"/>
    <n v="-4.0099999999999997E-3"/>
    <n v="8.855E-3"/>
    <n v="-5.1640930000000007E-3"/>
    <n v="-1.1213999999999998E-2"/>
    <n v="0"/>
    <n v="0"/>
    <n v="0"/>
    <n v="0"/>
    <n v="0"/>
  </r>
  <r>
    <s v="6278"/>
    <s v="台表科"/>
    <x v="32"/>
    <n v="92.5"/>
    <n v="91.6"/>
    <n v="91.7"/>
    <n v="90.8"/>
    <n v="92.4"/>
    <n v="45"/>
    <n v="-411.54899999999998"/>
    <n v="288"/>
    <n v="-616.38199999999995"/>
    <n v="545"/>
    <n v="0"/>
    <n v="0"/>
    <n v="0"/>
    <n v="0"/>
    <n v="0"/>
    <n v="4.1625000000000002E-2"/>
    <n v="-0.37697888399999996"/>
    <n v="0.264096"/>
    <n v="-0.55967485599999989"/>
    <n v="0.50358000000000003"/>
    <n v="0"/>
    <n v="0"/>
    <n v="0"/>
    <n v="0"/>
    <n v="0"/>
  </r>
  <r>
    <s v="6279"/>
    <s v="胡連"/>
    <x v="7"/>
    <n v="152.5"/>
    <n v="152"/>
    <n v="156.5"/>
    <n v="157.5"/>
    <n v="156"/>
    <n v="252"/>
    <n v="146"/>
    <n v="131"/>
    <n v="1099"/>
    <n v="439"/>
    <n v="0"/>
    <n v="0"/>
    <n v="-87"/>
    <n v="-30"/>
    <n v="-49"/>
    <n v="0.38429999999999997"/>
    <n v="0.22192000000000001"/>
    <n v="0.205015"/>
    <n v="1.730925"/>
    <n v="0.68484"/>
    <n v="0"/>
    <n v="0"/>
    <n v="-0.136155"/>
    <n v="-4.725E-2"/>
    <n v="-7.6439999999999994E-2"/>
  </r>
  <r>
    <s v="6281"/>
    <s v="全國電"/>
    <x v="42"/>
    <n v="84.4"/>
    <n v="84.4"/>
    <n v="84.4"/>
    <n v="84.6"/>
    <n v="84.3"/>
    <n v="11"/>
    <n v="1"/>
    <n v="4"/>
    <n v="1"/>
    <n v="-3"/>
    <n v="0"/>
    <n v="0"/>
    <n v="0"/>
    <n v="0"/>
    <n v="0"/>
    <n v="9.2840000000000006E-3"/>
    <n v="8.4400000000000002E-4"/>
    <n v="3.3760000000000001E-3"/>
    <n v="8.4599999999999996E-4"/>
    <n v="-2.5289999999999996E-3"/>
    <n v="0"/>
    <n v="0"/>
    <n v="0"/>
    <n v="0"/>
    <n v="0"/>
  </r>
  <r>
    <s v="6282"/>
    <s v="康舒"/>
    <x v="12"/>
    <n v="39.549999999999997"/>
    <n v="39.200000000000003"/>
    <n v="39.549999999999997"/>
    <n v="39"/>
    <n v="39.1"/>
    <n v="1037"/>
    <n v="-1443.885"/>
    <n v="-347.01799999999997"/>
    <n v="-728.59699999999998"/>
    <n v="81"/>
    <n v="11"/>
    <n v="16"/>
    <n v="3"/>
    <n v="1"/>
    <n v="0"/>
    <n v="0.41013349999999998"/>
    <n v="-0.56600291999999996"/>
    <n v="-0.13724561899999999"/>
    <n v="-0.28415282999999997"/>
    <n v="3.1670999999999998E-2"/>
    <n v="4.3504999999999993E-3"/>
    <n v="6.2720000000000007E-3"/>
    <n v="1.1864999999999998E-3"/>
    <n v="3.8999999999999999E-4"/>
    <n v="0"/>
  </r>
  <r>
    <s v="6283"/>
    <s v="淳安"/>
    <x v="8"/>
    <n v="27.9"/>
    <n v="27.95"/>
    <n v="28.55"/>
    <n v="28.3"/>
    <n v="27.9"/>
    <n v="59"/>
    <n v="33"/>
    <n v="63"/>
    <n v="1.0009999999999999"/>
    <n v="-5"/>
    <n v="0"/>
    <n v="0"/>
    <n v="0"/>
    <n v="0"/>
    <n v="0"/>
    <n v="1.6461E-2"/>
    <n v="9.2235000000000008E-3"/>
    <n v="1.7986500000000002E-2"/>
    <n v="2.83283E-4"/>
    <n v="-1.395E-3"/>
    <n v="0"/>
    <n v="0"/>
    <n v="0"/>
    <n v="0"/>
    <n v="0"/>
  </r>
  <r>
    <s v="6284"/>
    <s v="佳邦"/>
    <x v="57"/>
    <n v="72.3"/>
    <n v="76.400000000000006"/>
    <n v="77"/>
    <n v="72.900000000000006"/>
    <n v="73.400000000000006"/>
    <n v="-1525.9649999999999"/>
    <n v="190"/>
    <n v="-2351.4009999999998"/>
    <n v="-1899"/>
    <n v="96.926000000000002"/>
    <n v="0"/>
    <n v="0"/>
    <n v="3"/>
    <n v="0"/>
    <n v="0"/>
    <n v="-1.103272695"/>
    <n v="0.14516000000000001"/>
    <n v="-1.8105787699999998"/>
    <n v="-1.384371"/>
    <n v="7.1143683999999999E-2"/>
    <n v="0"/>
    <n v="0"/>
    <n v="2.31E-3"/>
    <n v="0"/>
    <n v="0"/>
  </r>
  <r>
    <s v="6285"/>
    <s v="啟碁"/>
    <x v="33"/>
    <n v="138.5"/>
    <n v="138"/>
    <n v="139"/>
    <n v="137"/>
    <n v="137"/>
    <n v="-814.1"/>
    <n v="-623.60599999999999"/>
    <n v="200"/>
    <n v="-1965.501"/>
    <n v="570"/>
    <n v="367"/>
    <n v="269"/>
    <n v="379"/>
    <n v="241"/>
    <n v="236"/>
    <n v="-1.1275285000000002"/>
    <n v="-0.86057627999999997"/>
    <n v="0.27800000000000002"/>
    <n v="-2.69273637"/>
    <n v="0.78090000000000004"/>
    <n v="0.50829500000000005"/>
    <n v="0.37121999999999999"/>
    <n v="0.52681"/>
    <n v="0.33017000000000002"/>
    <n v="0.32332"/>
  </r>
  <r>
    <s v="6287"/>
    <s v="元隆"/>
    <x v="39"/>
    <n v="12.45"/>
    <n v="12.4"/>
    <n v="12.85"/>
    <n v="12.85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5"/>
    <n v="29.8"/>
    <n v="29.75"/>
    <n v="29.25"/>
    <n v="29.2"/>
    <n v="191"/>
    <n v="-525"/>
    <n v="-224"/>
    <n v="-1041.001"/>
    <n v="-63"/>
    <n v="0"/>
    <n v="0"/>
    <n v="0"/>
    <n v="0"/>
    <n v="0"/>
    <n v="5.7968500000000006E-2"/>
    <n v="-0.15645000000000001"/>
    <n v="-6.6640000000000005E-2"/>
    <n v="-0.3044927925"/>
    <n v="-1.8395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400000000000006"/>
    <n v="67.5"/>
    <n v="66.099999999999994"/>
    <n v="66.3"/>
    <n v="67.3"/>
    <n v="-289"/>
    <n v="-203"/>
    <n v="-1445"/>
    <n v="-350"/>
    <n v="-624"/>
    <n v="0"/>
    <n v="950"/>
    <n v="0"/>
    <n v="100"/>
    <n v="0"/>
    <n v="-0.18900600000000004"/>
    <n v="-0.13702500000000001"/>
    <n v="-0.9551449999999998"/>
    <n v="-0.23205000000000001"/>
    <n v="-0.41995199999999999"/>
    <n v="0"/>
    <n v="0.64124999999999999"/>
    <n v="0"/>
    <n v="6.6299999999999998E-2"/>
    <n v="0"/>
  </r>
  <r>
    <s v="6291"/>
    <s v="沛亨"/>
    <x v="47"/>
    <n v="225"/>
    <n v="230.5"/>
    <n v="227"/>
    <n v="224.5"/>
    <n v="232"/>
    <n v="4"/>
    <n v="-14"/>
    <n v="2"/>
    <n v="-2"/>
    <n v="35"/>
    <n v="0"/>
    <n v="0"/>
    <n v="0"/>
    <n v="0"/>
    <n v="0"/>
    <n v="8.9999999999999993E-3"/>
    <n v="-3.227E-2"/>
    <n v="4.5399999999999998E-3"/>
    <n v="-4.4900000000000001E-3"/>
    <n v="8.1199999999999994E-2"/>
    <n v="0"/>
    <n v="0"/>
    <n v="0"/>
    <n v="0"/>
    <n v="0"/>
  </r>
  <r>
    <s v="6292"/>
    <s v="迅德"/>
    <x v="57"/>
    <n v="62"/>
    <n v="62"/>
    <n v="62.2"/>
    <n v="60"/>
    <n v="59.2"/>
    <n v="-29"/>
    <n v="29"/>
    <n v="45"/>
    <n v="-11"/>
    <n v="-8"/>
    <n v="0"/>
    <n v="0"/>
    <n v="0"/>
    <n v="0"/>
    <n v="0"/>
    <n v="-1.7979999999999999E-2"/>
    <n v="1.7979999999999999E-2"/>
    <n v="2.7990000000000001E-2"/>
    <n v="-6.6E-3"/>
    <n v="-4.7360000000000006E-3"/>
    <n v="0"/>
    <n v="0"/>
    <n v="0"/>
    <n v="0"/>
    <n v="0"/>
  </r>
  <r>
    <s v="6294"/>
    <s v="智基"/>
    <x v="2"/>
    <n v="115.5"/>
    <n v="115.5"/>
    <n v="115.5"/>
    <n v="115"/>
    <n v="113.5"/>
    <n v="2"/>
    <n v="1"/>
    <n v="-1"/>
    <n v="1"/>
    <n v="1"/>
    <n v="0"/>
    <n v="0"/>
    <n v="0"/>
    <n v="0"/>
    <n v="0"/>
    <n v="2.31E-3"/>
    <n v="1.155E-3"/>
    <n v="-1.155E-3"/>
    <n v="1.15E-3"/>
    <n v="1.1349999999999999E-3"/>
    <n v="0"/>
    <n v="0"/>
    <n v="0"/>
    <n v="0"/>
    <n v="0"/>
  </r>
  <r>
    <s v="6404"/>
    <s v="通訊-KY"/>
    <x v="67"/>
    <n v="9.0500000000000007"/>
    <n v="9.08"/>
    <n v="9.08"/>
    <n v="9.07"/>
    <n v="8.5299999999999994"/>
    <n v="0"/>
    <n v="0"/>
    <n v="0"/>
    <n v="0"/>
    <n v="-2"/>
    <n v="0"/>
    <n v="0"/>
    <n v="0"/>
    <n v="0"/>
    <n v="0"/>
    <n v="0"/>
    <n v="0"/>
    <n v="0"/>
    <n v="0"/>
    <n v="-1.706E-4"/>
    <n v="0"/>
    <n v="0"/>
    <n v="0"/>
    <n v="0"/>
    <n v="0"/>
  </r>
  <r>
    <s v="6405"/>
    <s v="悅城"/>
    <x v="66"/>
    <n v="23.7"/>
    <n v="23.35"/>
    <n v="23.65"/>
    <n v="23.2"/>
    <n v="23.1"/>
    <n v="5"/>
    <n v="1"/>
    <n v="1"/>
    <n v="-3"/>
    <n v="0"/>
    <n v="0"/>
    <n v="0"/>
    <n v="0"/>
    <n v="0"/>
    <n v="0"/>
    <n v="1.1850000000000001E-3"/>
    <n v="2.3350000000000001E-4"/>
    <n v="2.3649999999999998E-4"/>
    <n v="-6.959999999999999E-4"/>
    <n v="0"/>
    <n v="0"/>
    <n v="0"/>
    <n v="0"/>
    <n v="0"/>
    <n v="0"/>
  </r>
  <r>
    <s v="6409"/>
    <s v="旭隼"/>
    <x v="57"/>
    <n v="1440"/>
    <n v="1415"/>
    <n v="1415"/>
    <n v="1425"/>
    <n v="1395"/>
    <n v="-8.7059999999999995"/>
    <n v="2.0990000000000002"/>
    <n v="-1.2729999999999999"/>
    <n v="17.733000000000001"/>
    <n v="-15.599"/>
    <n v="-1.149"/>
    <n v="-0.14899999999999999"/>
    <n v="0"/>
    <n v="-10"/>
    <n v="0"/>
    <n v="-0.12536639999999999"/>
    <n v="2.9700850000000004E-2"/>
    <n v="-1.801295E-2"/>
    <n v="0.25269525000000004"/>
    <n v="-0.21760605"/>
    <n v="-1.6545600000000001E-2"/>
    <n v="-2.1083499999999997E-3"/>
    <n v="0"/>
    <n v="-0.14249999999999999"/>
    <n v="0"/>
  </r>
  <r>
    <s v="6411"/>
    <s v="晶焱"/>
    <x v="47"/>
    <n v="121.5"/>
    <n v="121.5"/>
    <n v="119"/>
    <n v="116.5"/>
    <n v="115"/>
    <n v="363.71800000000002"/>
    <n v="17"/>
    <n v="-126"/>
    <n v="68"/>
    <n v="-109"/>
    <n v="-35"/>
    <n v="0"/>
    <n v="0"/>
    <n v="-7"/>
    <n v="-15"/>
    <n v="0.44191737000000003"/>
    <n v="2.0655E-2"/>
    <n v="-0.14993999999999999"/>
    <n v="7.9219999999999999E-2"/>
    <n v="-0.12534999999999999"/>
    <n v="-4.2525E-2"/>
    <n v="0"/>
    <n v="0"/>
    <n v="-8.1550000000000008E-3"/>
    <n v="-1.7250000000000001E-2"/>
  </r>
  <r>
    <s v="6412"/>
    <s v="群電"/>
    <x v="12"/>
    <n v="130"/>
    <n v="134"/>
    <n v="134.5"/>
    <n v="141.5"/>
    <n v="142.5"/>
    <n v="518"/>
    <n v="165.745"/>
    <n v="94"/>
    <n v="-145.25700000000001"/>
    <n v="0"/>
    <n v="444.47800000000001"/>
    <n v="382"/>
    <n v="301"/>
    <n v="292.31900000000002"/>
    <n v="222"/>
    <n v="0.6734"/>
    <n v="0.22209830000000003"/>
    <n v="0.12642999999999999"/>
    <n v="-0.20553865499999999"/>
    <n v="0"/>
    <n v="0.57782140000000004"/>
    <n v="0.51188"/>
    <n v="0.40484500000000001"/>
    <n v="0.41363138500000002"/>
    <n v="0.31635000000000002"/>
  </r>
  <r>
    <s v="6414"/>
    <s v="樺漢"/>
    <x v="50"/>
    <n v="251.5"/>
    <n v="251.5"/>
    <n v="254.5"/>
    <n v="255"/>
    <n v="252.5"/>
    <n v="-2"/>
    <n v="-91.724999999999994"/>
    <n v="181"/>
    <n v="-5"/>
    <n v="-227"/>
    <n v="-91"/>
    <n v="0"/>
    <n v="-90"/>
    <n v="1"/>
    <n v="0"/>
    <n v="-5.0299999999999997E-3"/>
    <n v="-0.23068837499999997"/>
    <n v="0.46064500000000003"/>
    <n v="-1.2749999999999999E-2"/>
    <n v="-0.57317499999999999"/>
    <n v="-0.22886500000000001"/>
    <n v="0"/>
    <n v="-0.22905"/>
    <n v="2.5500000000000002E-3"/>
    <n v="0"/>
  </r>
  <r>
    <s v="6415"/>
    <s v="矽力*-KY"/>
    <x v="47"/>
    <n v="319.5"/>
    <n v="316"/>
    <n v="320"/>
    <n v="328"/>
    <n v="334"/>
    <n v="266.38099999999997"/>
    <n v="12.66"/>
    <n v="-92.778000000000006"/>
    <n v="113.78400000000001"/>
    <n v="-534.40499999999997"/>
    <n v="-6"/>
    <n v="-4"/>
    <n v="-9"/>
    <n v="104"/>
    <n v="185"/>
    <n v="0.85108729499999991"/>
    <n v="4.0005600000000002E-2"/>
    <n v="-0.29688960000000003"/>
    <n v="0.37321152000000002"/>
    <n v="-1.7849126999999998"/>
    <n v="-1.917E-2"/>
    <n v="-1.264E-2"/>
    <n v="-2.8799999999999999E-2"/>
    <n v="0.34111999999999998"/>
    <n v="0.6179"/>
  </r>
  <r>
    <s v="6416"/>
    <s v="瑞祺電通"/>
    <x v="38"/>
    <n v="85.1"/>
    <n v="83.2"/>
    <n v="84.6"/>
    <n v="84.3"/>
    <n v="84.4"/>
    <n v="78"/>
    <n v="32"/>
    <n v="70"/>
    <n v="1"/>
    <n v="12"/>
    <n v="0"/>
    <n v="0"/>
    <n v="0"/>
    <n v="0"/>
    <n v="0"/>
    <n v="6.6377999999999993E-2"/>
    <n v="2.6624000000000002E-2"/>
    <n v="5.9220000000000002E-2"/>
    <n v="8.43E-4"/>
    <n v="1.0128E-2"/>
    <n v="0"/>
    <n v="0"/>
    <n v="0"/>
    <n v="0"/>
    <n v="0"/>
  </r>
  <r>
    <s v="6417"/>
    <s v="韋僑"/>
    <x v="35"/>
    <n v="100.5"/>
    <n v="98.6"/>
    <n v="100"/>
    <n v="98.4"/>
    <n v="96"/>
    <n v="34"/>
    <n v="-4"/>
    <n v="20"/>
    <n v="-17"/>
    <n v="-80"/>
    <n v="0"/>
    <n v="0"/>
    <n v="0"/>
    <n v="0"/>
    <n v="0"/>
    <n v="3.4169999999999999E-2"/>
    <n v="-3.9439999999999996E-3"/>
    <n v="0.02"/>
    <n v="-1.6728000000000003E-2"/>
    <n v="-7.6799999999999993E-2"/>
    <n v="0"/>
    <n v="0"/>
    <n v="0"/>
    <n v="0"/>
    <n v="0"/>
  </r>
  <r>
    <s v="6418"/>
    <s v="詠昇"/>
    <x v="17"/>
    <n v="25.85"/>
    <n v="26.1"/>
    <n v="26.25"/>
    <n v="25.65"/>
    <n v="25.15"/>
    <n v="235"/>
    <n v="242"/>
    <n v="94"/>
    <n v="-93"/>
    <n v="-21"/>
    <n v="0"/>
    <n v="0"/>
    <n v="0"/>
    <n v="0"/>
    <n v="0"/>
    <n v="6.0747500000000003E-2"/>
    <n v="6.316200000000001E-2"/>
    <n v="2.4674999999999999E-2"/>
    <n v="-2.3854499999999997E-2"/>
    <n v="-5.2814999999999997E-3"/>
    <n v="0"/>
    <n v="0"/>
    <n v="0"/>
    <n v="0"/>
    <n v="0"/>
  </r>
  <r>
    <s v="6419"/>
    <s v="京晨科"/>
    <x v="49"/>
    <n v="68.400000000000006"/>
    <n v="68.3"/>
    <n v="63.9"/>
    <n v="60.5"/>
    <n v="56.9"/>
    <n v="-16"/>
    <n v="-2"/>
    <n v="-15"/>
    <n v="-38"/>
    <n v="-6"/>
    <n v="0"/>
    <n v="0"/>
    <n v="0"/>
    <n v="0"/>
    <n v="0"/>
    <n v="-1.0944000000000001E-2"/>
    <n v="-1.366E-3"/>
    <n v="-9.5849999999999998E-3"/>
    <n v="-2.299E-2"/>
    <n v="-3.4139999999999999E-3"/>
    <n v="0"/>
    <n v="0"/>
    <n v="0"/>
    <n v="0"/>
    <n v="0"/>
  </r>
  <r>
    <s v="6425"/>
    <s v="易發"/>
    <x v="40"/>
    <n v="20.3"/>
    <n v="20.25"/>
    <n v="20.25"/>
    <n v="20.2"/>
    <n v="20.100000000000001"/>
    <n v="-1"/>
    <n v="-1"/>
    <n v="0"/>
    <n v="0"/>
    <n v="3"/>
    <n v="0"/>
    <n v="0"/>
    <n v="0"/>
    <n v="0"/>
    <n v="0"/>
    <n v="-2.03E-4"/>
    <n v="-2.0249999999999999E-4"/>
    <n v="0"/>
    <n v="0"/>
    <n v="6.0300000000000002E-4"/>
    <n v="0"/>
    <n v="0"/>
    <n v="0"/>
    <n v="0"/>
    <n v="0"/>
  </r>
  <r>
    <s v="6426"/>
    <s v="統新"/>
    <x v="33"/>
    <n v="75"/>
    <n v="77"/>
    <n v="80.400000000000006"/>
    <n v="80"/>
    <n v="79"/>
    <n v="184"/>
    <n v="259"/>
    <n v="584"/>
    <n v="75"/>
    <n v="32"/>
    <n v="0"/>
    <n v="0"/>
    <n v="0"/>
    <n v="0"/>
    <n v="0"/>
    <n v="0.13800000000000001"/>
    <n v="0.19943"/>
    <n v="0.46953600000000006"/>
    <n v="0.06"/>
    <n v="2.528E-2"/>
    <n v="0"/>
    <n v="0"/>
    <n v="0"/>
    <n v="0"/>
    <n v="0"/>
  </r>
  <r>
    <s v="6431"/>
    <s v="光麗-KY"/>
    <x v="64"/>
    <n v="16.350000000000001"/>
    <n v="16.5"/>
    <n v="16.5"/>
    <n v="16.600000000000001"/>
    <n v="16.25"/>
    <n v="-1"/>
    <n v="0"/>
    <n v="0"/>
    <n v="0"/>
    <n v="0"/>
    <n v="0"/>
    <n v="0"/>
    <n v="0"/>
    <n v="0"/>
    <n v="0"/>
    <n v="-1.6350000000000002E-4"/>
    <n v="0"/>
    <n v="0"/>
    <n v="0"/>
    <n v="0"/>
    <n v="0"/>
    <n v="0"/>
    <n v="0"/>
    <n v="0"/>
    <n v="0"/>
  </r>
  <r>
    <s v="6432"/>
    <s v="今展科"/>
    <x v="35"/>
    <n v="37.85"/>
    <n v="38.35"/>
    <n v="36.5"/>
    <n v="36.200000000000003"/>
    <n v="36.25"/>
    <n v="0"/>
    <n v="-36"/>
    <n v="-110"/>
    <n v="-66"/>
    <n v="-17"/>
    <n v="0"/>
    <n v="0"/>
    <n v="0"/>
    <n v="0"/>
    <n v="0"/>
    <n v="0"/>
    <n v="-1.3806000000000001E-2"/>
    <n v="-4.0149999999999998E-2"/>
    <n v="-2.3892000000000004E-2"/>
    <n v="-6.1624999999999996E-3"/>
    <n v="0"/>
    <n v="0"/>
    <n v="0"/>
    <n v="0"/>
    <n v="0"/>
  </r>
  <r>
    <s v="6435"/>
    <s v="大中"/>
    <x v="47"/>
    <n v="96.5"/>
    <n v="98"/>
    <n v="97.8"/>
    <n v="97.3"/>
    <n v="97.5"/>
    <n v="30"/>
    <n v="43"/>
    <n v="-12"/>
    <n v="-4"/>
    <n v="1"/>
    <n v="0"/>
    <n v="0"/>
    <n v="0"/>
    <n v="0"/>
    <n v="0"/>
    <n v="2.895E-2"/>
    <n v="4.2139999999999997E-2"/>
    <n v="-1.1736E-2"/>
    <n v="-3.8920000000000001E-3"/>
    <n v="9.7499999999999996E-4"/>
    <n v="0"/>
    <n v="0"/>
    <n v="0"/>
    <n v="0"/>
    <n v="0"/>
  </r>
  <r>
    <s v="6438"/>
    <s v="迅得"/>
    <x v="46"/>
    <n v="103"/>
    <n v="102"/>
    <n v="104"/>
    <n v="107"/>
    <n v="107"/>
    <n v="138"/>
    <n v="-59"/>
    <n v="287.89999999999998"/>
    <n v="1000"/>
    <n v="316"/>
    <n v="0"/>
    <n v="0"/>
    <n v="0"/>
    <n v="0"/>
    <n v="0"/>
    <n v="0.14213999999999999"/>
    <n v="-6.0179999999999997E-2"/>
    <n v="0.29941599999999996"/>
    <n v="1.07"/>
    <n v="0.33811999999999998"/>
    <n v="0"/>
    <n v="0"/>
    <n v="0"/>
    <n v="0"/>
    <n v="0"/>
  </r>
  <r>
    <s v="6441"/>
    <s v="廣錠"/>
    <x v="50"/>
    <n v="49.85"/>
    <n v="48.6"/>
    <n v="49"/>
    <n v="48.15"/>
    <n v="47.2"/>
    <n v="-41"/>
    <n v="-7"/>
    <n v="9"/>
    <n v="10"/>
    <n v="7"/>
    <n v="0"/>
    <n v="0"/>
    <n v="0"/>
    <n v="0"/>
    <n v="0"/>
    <n v="-2.0438500000000002E-2"/>
    <n v="-3.4020000000000001E-3"/>
    <n v="4.4099999999999999E-3"/>
    <n v="4.8149999999999998E-3"/>
    <n v="3.3040000000000005E-3"/>
    <n v="0"/>
    <n v="0"/>
    <n v="0"/>
    <n v="0"/>
    <n v="0"/>
  </r>
  <r>
    <s v="6442"/>
    <s v="光聖"/>
    <x v="33"/>
    <n v="76.3"/>
    <n v="75"/>
    <n v="74.099999999999994"/>
    <n v="70.8"/>
    <n v="69.5"/>
    <n v="123"/>
    <n v="-100"/>
    <n v="-109"/>
    <n v="-224"/>
    <n v="-38"/>
    <n v="0"/>
    <n v="0"/>
    <n v="0"/>
    <n v="0"/>
    <n v="0"/>
    <n v="9.3849000000000002E-2"/>
    <n v="-7.4999999999999997E-2"/>
    <n v="-8.0768999999999994E-2"/>
    <n v="-0.15859199999999998"/>
    <n v="-2.6409999999999999E-2"/>
    <n v="0"/>
    <n v="0"/>
    <n v="0"/>
    <n v="0"/>
    <n v="0"/>
  </r>
  <r>
    <s v="6443"/>
    <s v="元晶"/>
    <x v="51"/>
    <n v="28.8"/>
    <n v="28.35"/>
    <n v="28.4"/>
    <n v="28"/>
    <n v="27.8"/>
    <n v="790.63800000000003"/>
    <n v="-614.45399999999995"/>
    <n v="-145"/>
    <n v="-786"/>
    <n v="-386.38900000000001"/>
    <n v="0"/>
    <n v="0"/>
    <n v="0"/>
    <n v="0"/>
    <n v="0"/>
    <n v="0.22770374400000001"/>
    <n v="-0.17419770900000001"/>
    <n v="-4.1180000000000001E-2"/>
    <n v="-0.22008"/>
    <n v="-0.10741614200000001"/>
    <n v="0"/>
    <n v="0"/>
    <n v="0"/>
    <n v="0"/>
    <n v="0"/>
  </r>
  <r>
    <s v="6446"/>
    <s v="藥華藥"/>
    <x v="15"/>
    <n v="362"/>
    <n v="360"/>
    <n v="371.5"/>
    <n v="374.5"/>
    <n v="347.5"/>
    <n v="1223.0889999999999"/>
    <n v="-182.73"/>
    <n v="918.63"/>
    <n v="875.25300000000004"/>
    <n v="-1253.6669999999999"/>
    <n v="69"/>
    <n v="186"/>
    <n v="300"/>
    <n v="17"/>
    <n v="84"/>
    <n v="4.4275821799999999"/>
    <n v="-0.65782800000000008"/>
    <n v="3.4127104499999996"/>
    <n v="3.2778224849999997"/>
    <n v="-4.3564928250000001"/>
    <n v="0.24978"/>
    <n v="0.66959999999999997"/>
    <n v="1.1145"/>
    <n v="6.3664999999999999E-2"/>
    <n v="0.29189999999999999"/>
  </r>
  <r>
    <s v="6449"/>
    <s v="鈺邦"/>
    <x v="35"/>
    <n v="64.5"/>
    <n v="61.6"/>
    <n v="63"/>
    <n v="63.9"/>
    <n v="63.2"/>
    <n v="22"/>
    <n v="-160.31899999999999"/>
    <n v="120"/>
    <n v="21"/>
    <n v="-15"/>
    <n v="0"/>
    <n v="0"/>
    <n v="0"/>
    <n v="0"/>
    <n v="0"/>
    <n v="1.4189999999999999E-2"/>
    <n v="-9.8756503999999981E-2"/>
    <n v="7.5600000000000001E-2"/>
    <n v="1.3418999999999999E-2"/>
    <n v="-9.4800000000000006E-3"/>
    <n v="0"/>
    <n v="0"/>
    <n v="0"/>
    <n v="0"/>
    <n v="0"/>
  </r>
  <r>
    <s v="6451"/>
    <s v="訊芯-KY"/>
    <x v="36"/>
    <n v="125.5"/>
    <n v="122"/>
    <n v="121.5"/>
    <n v="119.5"/>
    <n v="118"/>
    <n v="-194"/>
    <n v="193"/>
    <n v="76"/>
    <n v="23.997"/>
    <n v="-95"/>
    <n v="0"/>
    <n v="0"/>
    <n v="-37"/>
    <n v="0"/>
    <n v="0"/>
    <n v="-0.24346999999999999"/>
    <n v="0.23546"/>
    <n v="9.2340000000000005E-2"/>
    <n v="2.8676415E-2"/>
    <n v="-0.11210000000000001"/>
    <n v="0"/>
    <n v="0"/>
    <n v="-4.4955000000000002E-2"/>
    <n v="0"/>
    <n v="0"/>
  </r>
  <r>
    <s v="6456"/>
    <s v="GIS-KY"/>
    <x v="65"/>
    <n v="58.3"/>
    <n v="58"/>
    <n v="59.2"/>
    <n v="59.1"/>
    <n v="58.8"/>
    <n v="275"/>
    <n v="81"/>
    <n v="345"/>
    <n v="-31.68"/>
    <n v="2"/>
    <n v="0"/>
    <n v="0"/>
    <n v="0"/>
    <n v="0"/>
    <n v="0"/>
    <n v="0.160325"/>
    <n v="4.6980000000000001E-2"/>
    <n v="0.20424"/>
    <n v="-1.8722880000000001E-2"/>
    <n v="1.176E-3"/>
    <n v="0"/>
    <n v="0"/>
    <n v="0"/>
    <n v="0"/>
    <n v="0"/>
  </r>
  <r>
    <s v="6457"/>
    <s v="紘康"/>
    <x v="47"/>
    <n v="53"/>
    <n v="53"/>
    <n v="52.5"/>
    <n v="51"/>
    <n v="50.6"/>
    <n v="24"/>
    <n v="11"/>
    <n v="-3"/>
    <n v="-13"/>
    <n v="-4"/>
    <n v="0"/>
    <n v="0"/>
    <n v="0"/>
    <n v="0"/>
    <n v="0"/>
    <n v="1.272E-2"/>
    <n v="5.8300000000000001E-3"/>
    <n v="-1.575E-3"/>
    <n v="-6.6299999999999996E-3"/>
    <n v="-2.0240000000000002E-3"/>
    <n v="0"/>
    <n v="0"/>
    <n v="0"/>
    <n v="0"/>
    <n v="0"/>
  </r>
  <r>
    <s v="6461"/>
    <s v="益得"/>
    <x v="15"/>
    <n v="24.9"/>
    <n v="25"/>
    <n v="26.55"/>
    <n v="26.25"/>
    <n v="26.4"/>
    <n v="234"/>
    <n v="-6"/>
    <n v="163"/>
    <n v="-56"/>
    <n v="-57"/>
    <n v="0"/>
    <n v="0"/>
    <n v="0"/>
    <n v="0"/>
    <n v="0"/>
    <n v="5.8265999999999991E-2"/>
    <n v="-1.5E-3"/>
    <n v="4.3276500000000002E-2"/>
    <n v="-1.47E-2"/>
    <n v="-1.5047999999999999E-2"/>
    <n v="0"/>
    <n v="0"/>
    <n v="0"/>
    <n v="0"/>
    <n v="0"/>
  </r>
  <r>
    <s v="6462"/>
    <s v="神盾"/>
    <x v="47"/>
    <n v="86.5"/>
    <n v="86.4"/>
    <n v="87"/>
    <n v="84.4"/>
    <n v="83.8"/>
    <n v="113"/>
    <n v="-57"/>
    <n v="-5"/>
    <n v="-281"/>
    <n v="-39"/>
    <n v="0"/>
    <n v="0"/>
    <n v="0"/>
    <n v="0"/>
    <n v="0"/>
    <n v="9.7744999999999999E-2"/>
    <n v="-4.9248E-2"/>
    <n v="-4.3499999999999997E-3"/>
    <n v="-0.23716400000000001"/>
    <n v="-3.2681999999999996E-2"/>
    <n v="0"/>
    <n v="0"/>
    <n v="0"/>
    <n v="0"/>
    <n v="0"/>
  </r>
  <r>
    <s v="6464"/>
    <s v="台數科"/>
    <x v="2"/>
    <n v="85.1"/>
    <n v="85"/>
    <n v="85"/>
    <n v="85"/>
    <n v="84.5"/>
    <n v="5"/>
    <n v="2"/>
    <n v="1"/>
    <n v="1"/>
    <n v="0"/>
    <n v="0"/>
    <n v="0"/>
    <n v="0"/>
    <n v="0"/>
    <n v="0"/>
    <n v="4.2550000000000001E-3"/>
    <n v="1.6999999999999999E-3"/>
    <n v="8.4999999999999995E-4"/>
    <n v="8.4999999999999995E-4"/>
    <n v="0"/>
    <n v="0"/>
    <n v="0"/>
    <n v="0"/>
    <n v="0"/>
    <n v="0"/>
  </r>
  <r>
    <s v="6465"/>
    <s v="威潤"/>
    <x v="33"/>
    <n v="18.2"/>
    <n v="18.5"/>
    <n v="18.5"/>
    <n v="18.8"/>
    <n v="18.8"/>
    <n v="4"/>
    <n v="3"/>
    <n v="0"/>
    <n v="0"/>
    <n v="0"/>
    <n v="0"/>
    <n v="0"/>
    <n v="0"/>
    <n v="0"/>
    <n v="0"/>
    <n v="7.2800000000000002E-4"/>
    <n v="5.5500000000000005E-4"/>
    <n v="0"/>
    <n v="0"/>
    <n v="0"/>
    <n v="0"/>
    <n v="0"/>
    <n v="0"/>
    <n v="0"/>
    <n v="0"/>
  </r>
  <r>
    <s v="6469"/>
    <s v="大樹"/>
    <x v="15"/>
    <n v="346.5"/>
    <n v="345"/>
    <n v="351"/>
    <n v="345"/>
    <n v="342"/>
    <n v="24.231000000000002"/>
    <n v="1"/>
    <n v="85.43"/>
    <n v="-69.331000000000003"/>
    <n v="-107"/>
    <n v="-1"/>
    <n v="0"/>
    <n v="-1"/>
    <n v="0"/>
    <n v="0"/>
    <n v="8.396041500000001E-2"/>
    <n v="3.4499999999999999E-3"/>
    <n v="0.29985930000000005"/>
    <n v="-0.23919194999999999"/>
    <n v="-0.36593999999999999"/>
    <n v="-3.4650000000000002E-3"/>
    <n v="0"/>
    <n v="-3.5100000000000001E-3"/>
    <n v="0"/>
    <n v="0"/>
  </r>
  <r>
    <s v="6470"/>
    <s v="宇智"/>
    <x v="33"/>
    <n v="65.099999999999994"/>
    <n v="65.099999999999994"/>
    <n v="65.900000000000006"/>
    <n v="63.5"/>
    <n v="64.2"/>
    <n v="96"/>
    <n v="-5"/>
    <n v="76"/>
    <n v="-170"/>
    <n v="87"/>
    <n v="0"/>
    <n v="0"/>
    <n v="0"/>
    <n v="0"/>
    <n v="0"/>
    <n v="6.2495999999999996E-2"/>
    <n v="-3.2550000000000001E-3"/>
    <n v="5.0084000000000004E-2"/>
    <n v="-0.10795"/>
    <n v="5.5854000000000008E-2"/>
    <n v="0"/>
    <n v="0"/>
    <n v="0"/>
    <n v="0"/>
    <n v="0"/>
  </r>
  <r>
    <s v="6472"/>
    <s v="保瑞"/>
    <x v="15"/>
    <n v="658"/>
    <n v="650"/>
    <n v="641"/>
    <n v="641"/>
    <n v="617"/>
    <n v="718"/>
    <n v="-489.49799999999999"/>
    <n v="-3.379"/>
    <n v="-101"/>
    <n v="-677"/>
    <n v="0"/>
    <n v="-105"/>
    <n v="-211"/>
    <n v="0"/>
    <n v="0"/>
    <n v="4.7244400000000004"/>
    <n v="-3.181737"/>
    <n v="-2.1659389999999997E-2"/>
    <n v="-0.64741000000000004"/>
    <n v="-4.1770899999999997"/>
    <n v="0"/>
    <n v="-0.6825"/>
    <n v="-1.3525100000000001"/>
    <n v="0"/>
    <n v="0"/>
  </r>
  <r>
    <s v="6477"/>
    <s v="安集"/>
    <x v="51"/>
    <n v="37.5"/>
    <n v="37.5"/>
    <n v="37.6"/>
    <n v="36.700000000000003"/>
    <n v="36.450000000000003"/>
    <n v="301.95499999999998"/>
    <n v="-49"/>
    <n v="22.042999999999999"/>
    <n v="-133"/>
    <n v="3"/>
    <n v="0"/>
    <n v="0"/>
    <n v="0"/>
    <n v="0"/>
    <n v="0"/>
    <n v="0.113233125"/>
    <n v="-1.8374999999999999E-2"/>
    <n v="8.2881680000000003E-3"/>
    <n v="-4.8811E-2"/>
    <n v="1.0935000000000001E-3"/>
    <n v="0"/>
    <n v="0"/>
    <n v="0"/>
    <n v="0"/>
    <n v="0"/>
  </r>
  <r>
    <s v="6482"/>
    <s v="弘煜科"/>
    <x v="67"/>
    <n v="55.9"/>
    <n v="58"/>
    <n v="58.6"/>
    <n v="52.8"/>
    <n v="52.6"/>
    <n v="1"/>
    <n v="13"/>
    <n v="2"/>
    <n v="3"/>
    <n v="-5"/>
    <n v="0"/>
    <n v="0"/>
    <n v="0"/>
    <n v="0"/>
    <n v="0"/>
    <n v="5.5900000000000004E-4"/>
    <n v="7.5399999999999998E-3"/>
    <n v="1.1720000000000001E-3"/>
    <n v="1.5839999999999997E-3"/>
    <n v="-2.63E-3"/>
    <n v="0"/>
    <n v="0"/>
    <n v="0"/>
    <n v="0"/>
    <n v="0"/>
  </r>
  <r>
    <s v="6485"/>
    <s v="點序"/>
    <x v="47"/>
    <n v="99"/>
    <n v="101"/>
    <n v="99.1"/>
    <n v="91"/>
    <n v="92.9"/>
    <n v="-38"/>
    <n v="163"/>
    <n v="-318"/>
    <n v="-863"/>
    <n v="377"/>
    <n v="0"/>
    <n v="0"/>
    <n v="0"/>
    <n v="0"/>
    <n v="0"/>
    <n v="-3.7620000000000001E-2"/>
    <n v="0.16463"/>
    <n v="-0.31513799999999997"/>
    <n v="-0.78532999999999997"/>
    <n v="0.35023300000000002"/>
    <n v="0"/>
    <n v="0"/>
    <n v="0"/>
    <n v="0"/>
    <n v="0"/>
  </r>
  <r>
    <s v="6486"/>
    <s v="互動"/>
    <x v="56"/>
    <n v="69.7"/>
    <n v="69.599999999999994"/>
    <n v="69.8"/>
    <n v="70"/>
    <n v="69.8"/>
    <n v="-8"/>
    <n v="0"/>
    <n v="-2"/>
    <n v="-3"/>
    <n v="-1"/>
    <n v="0"/>
    <n v="0"/>
    <n v="0"/>
    <n v="0"/>
    <n v="0"/>
    <n v="-5.5760000000000002E-3"/>
    <n v="0"/>
    <n v="-1.3959999999999999E-3"/>
    <n v="-2.0999999999999999E-3"/>
    <n v="-6.9799999999999994E-4"/>
    <n v="0"/>
    <n v="0"/>
    <n v="0"/>
    <n v="0"/>
    <n v="0"/>
  </r>
  <r>
    <s v="6488"/>
    <s v="環球晶"/>
    <x v="39"/>
    <n v="520"/>
    <n v="521"/>
    <n v="512"/>
    <n v="514"/>
    <n v="515"/>
    <n v="1252.125"/>
    <n v="-12.467000000000001"/>
    <n v="-251.03"/>
    <n v="273.06799999999998"/>
    <n v="-80.995000000000005"/>
    <n v="19.042000000000002"/>
    <n v="24"/>
    <n v="41"/>
    <n v="-27"/>
    <n v="244"/>
    <n v="6.51105"/>
    <n v="-6.4953070000000002E-2"/>
    <n v="-1.2852736"/>
    <n v="1.4035695199999998"/>
    <n v="-0.41712425000000003"/>
    <n v="9.9018400000000006E-2"/>
    <n v="0.12504000000000001"/>
    <n v="0.20992"/>
    <n v="-0.13877999999999999"/>
    <n v="1.2565999999999999"/>
  </r>
  <r>
    <s v="6491"/>
    <s v="晶碩"/>
    <x v="15"/>
    <n v="388.5"/>
    <n v="414"/>
    <n v="410"/>
    <n v="404.5"/>
    <n v="405"/>
    <n v="124.218"/>
    <n v="657.11699999999996"/>
    <n v="-122.99"/>
    <n v="-62"/>
    <n v="-66.561000000000007"/>
    <n v="137"/>
    <n v="364"/>
    <n v="272.00200000000001"/>
    <n v="23"/>
    <n v="0"/>
    <n v="0.48258692999999997"/>
    <n v="2.7204643799999997"/>
    <n v="-0.50425900000000001"/>
    <n v="-0.25079000000000001"/>
    <n v="-0.26957205000000001"/>
    <n v="0.53224499999999997"/>
    <n v="1.5069600000000001"/>
    <n v="1.1152082000000001"/>
    <n v="9.3035000000000007E-2"/>
    <n v="0"/>
  </r>
  <r>
    <s v="6492"/>
    <s v="生華科"/>
    <x v="15"/>
    <n v="57.4"/>
    <n v="57.8"/>
    <n v="55.4"/>
    <n v="53.4"/>
    <n v="54.1"/>
    <n v="73"/>
    <n v="-61"/>
    <n v="109"/>
    <n v="10"/>
    <n v="-298"/>
    <n v="0"/>
    <n v="0"/>
    <n v="0"/>
    <n v="0"/>
    <n v="0"/>
    <n v="4.1901999999999995E-2"/>
    <n v="-3.5257999999999998E-2"/>
    <n v="6.0385999999999995E-2"/>
    <n v="5.3400000000000001E-3"/>
    <n v="-0.161218"/>
    <n v="0"/>
    <n v="0"/>
    <n v="0"/>
    <n v="0"/>
    <n v="0"/>
  </r>
  <r>
    <s v="6494"/>
    <s v="九齊"/>
    <x v="47"/>
    <n v="65.8"/>
    <n v="68.2"/>
    <n v="67.400000000000006"/>
    <n v="71.3"/>
    <n v="72"/>
    <n v="35"/>
    <n v="76"/>
    <n v="-77"/>
    <n v="151"/>
    <n v="29"/>
    <n v="0"/>
    <n v="0"/>
    <n v="0"/>
    <n v="0"/>
    <n v="0"/>
    <n v="2.3029999999999998E-2"/>
    <n v="5.1831999999999996E-2"/>
    <n v="-5.1898E-2"/>
    <n v="0.10766299999999999"/>
    <n v="2.0879999999999999E-2"/>
    <n v="0"/>
    <n v="0"/>
    <n v="0"/>
    <n v="0"/>
    <n v="0"/>
  </r>
  <r>
    <s v="6496"/>
    <s v="科懋"/>
    <x v="15"/>
    <n v="27.65"/>
    <n v="27.85"/>
    <n v="27.9"/>
    <n v="27.9"/>
    <n v="27.9"/>
    <n v="0"/>
    <n v="0"/>
    <n v="7.0999999999999994E-2"/>
    <n v="-1"/>
    <n v="-2"/>
    <n v="0"/>
    <n v="0"/>
    <n v="0"/>
    <n v="0"/>
    <n v="0"/>
    <n v="0"/>
    <n v="0"/>
    <n v="1.9808999999999996E-5"/>
    <n v="-2.7900000000000001E-4"/>
    <n v="-5.5800000000000001E-4"/>
    <n v="0"/>
    <n v="0"/>
    <n v="0"/>
    <n v="0"/>
    <n v="0"/>
  </r>
  <r>
    <s v="6499"/>
    <s v="益安"/>
    <x v="15"/>
    <n v="48.35"/>
    <n v="49"/>
    <n v="48.9"/>
    <n v="48.95"/>
    <n v="47.3"/>
    <n v="3"/>
    <n v="9"/>
    <n v="1"/>
    <n v="1"/>
    <n v="7"/>
    <n v="0"/>
    <n v="0"/>
    <n v="0"/>
    <n v="0"/>
    <n v="0"/>
    <n v="1.4505000000000002E-3"/>
    <n v="4.4099999999999999E-3"/>
    <n v="4.8899999999999996E-4"/>
    <n v="4.8950000000000003E-4"/>
    <n v="3.3109999999999997E-3"/>
    <n v="0"/>
    <n v="0"/>
    <n v="0"/>
    <n v="0"/>
    <n v="0"/>
  </r>
  <r>
    <s v="6504"/>
    <s v="南六"/>
    <x v="15"/>
    <n v="71"/>
    <n v="70.5"/>
    <n v="70.900000000000006"/>
    <n v="71"/>
    <n v="70.400000000000006"/>
    <n v="-8"/>
    <n v="-1"/>
    <n v="-7"/>
    <n v="-5"/>
    <n v="-1"/>
    <n v="0"/>
    <n v="0"/>
    <n v="0"/>
    <n v="0"/>
    <n v="0"/>
    <n v="-5.6800000000000002E-3"/>
    <n v="-7.0500000000000001E-4"/>
    <n v="-4.9630000000000004E-3"/>
    <n v="-3.5500000000000002E-3"/>
    <n v="-7.0400000000000009E-4"/>
    <n v="0"/>
    <n v="0"/>
    <n v="0"/>
    <n v="0"/>
    <n v="0"/>
  </r>
  <r>
    <s v="6505"/>
    <s v="台塑化"/>
    <x v="5"/>
    <n v="81.5"/>
    <n v="81.5"/>
    <n v="81.099999999999994"/>
    <n v="80.599999999999994"/>
    <n v="80.3"/>
    <n v="1602.144"/>
    <n v="516"/>
    <n v="218.38900000000001"/>
    <n v="506.50099999999998"/>
    <n v="716.60799999999995"/>
    <n v="1.6759999999999999"/>
    <n v="-0.32400000000000001"/>
    <n v="17"/>
    <n v="-400"/>
    <n v="-206"/>
    <n v="1.30574736"/>
    <n v="0.42054000000000002"/>
    <n v="0.17711347900000002"/>
    <n v="0.40823980599999993"/>
    <n v="0.57543622399999994"/>
    <n v="1.3659399999999999E-3"/>
    <n v="-2.6406000000000004E-4"/>
    <n v="1.3786999999999999E-2"/>
    <n v="-0.32239999999999996"/>
    <n v="-0.16541799999999998"/>
  </r>
  <r>
    <s v="6506"/>
    <s v="雙邦"/>
    <x v="9"/>
    <n v="16.850000000000001"/>
    <n v="16.850000000000001"/>
    <n v="16.850000000000001"/>
    <n v="16.899999999999999"/>
    <n v="16.899999999999999"/>
    <n v="-1"/>
    <n v="0"/>
    <n v="-1"/>
    <n v="0"/>
    <n v="0"/>
    <n v="0"/>
    <n v="0"/>
    <n v="0"/>
    <n v="0"/>
    <n v="0"/>
    <n v="-1.685E-4"/>
    <n v="0"/>
    <n v="-1.685E-4"/>
    <n v="0"/>
    <n v="0"/>
    <n v="0"/>
    <n v="0"/>
    <n v="0"/>
    <n v="0"/>
    <n v="0"/>
  </r>
  <r>
    <s v="6508"/>
    <s v="惠光"/>
    <x v="15"/>
    <n v="33.6"/>
    <n v="33.6"/>
    <n v="33.6"/>
    <n v="33.6"/>
    <n v="33.6"/>
    <n v="20"/>
    <n v="5"/>
    <n v="4"/>
    <n v="1"/>
    <n v="-1"/>
    <n v="0"/>
    <n v="0"/>
    <n v="0"/>
    <n v="0"/>
    <n v="0"/>
    <n v="6.7200000000000003E-3"/>
    <n v="1.6800000000000001E-3"/>
    <n v="1.3440000000000001E-3"/>
    <n v="3.3600000000000004E-4"/>
    <n v="-3.3600000000000004E-4"/>
    <n v="0"/>
    <n v="0"/>
    <n v="0"/>
    <n v="0"/>
    <n v="0"/>
  </r>
  <r>
    <s v="6509"/>
    <s v="聚和"/>
    <x v="22"/>
    <n v="36.6"/>
    <n v="37.950000000000003"/>
    <n v="37.5"/>
    <n v="37.15"/>
    <n v="37.200000000000003"/>
    <n v="69"/>
    <n v="88"/>
    <n v="-200"/>
    <n v="-32"/>
    <n v="25"/>
    <n v="0"/>
    <n v="0"/>
    <n v="0"/>
    <n v="0"/>
    <n v="0"/>
    <n v="2.5254000000000002E-2"/>
    <n v="3.3396000000000002E-2"/>
    <n v="-7.4999999999999997E-2"/>
    <n v="-1.1887999999999999E-2"/>
    <n v="9.300000000000001E-3"/>
    <n v="0"/>
    <n v="0"/>
    <n v="0"/>
    <n v="0"/>
    <n v="0"/>
  </r>
  <r>
    <s v="6510"/>
    <s v="精測"/>
    <x v="36"/>
    <n v="522"/>
    <n v="524"/>
    <n v="523"/>
    <n v="523"/>
    <n v="521"/>
    <n v="31"/>
    <n v="15"/>
    <n v="29"/>
    <n v="0"/>
    <n v="4"/>
    <n v="59"/>
    <n v="-29"/>
    <n v="0"/>
    <n v="15"/>
    <n v="-3"/>
    <n v="0.16181999999999999"/>
    <n v="7.8600000000000003E-2"/>
    <n v="0.15167"/>
    <n v="0"/>
    <n v="2.0840000000000001E-2"/>
    <n v="0.30797999999999998"/>
    <n v="-0.15196000000000001"/>
    <n v="0"/>
    <n v="7.8450000000000006E-2"/>
    <n v="-1.5630000000000002E-2"/>
  </r>
  <r>
    <s v="6512"/>
    <s v="啟發電"/>
    <x v="45"/>
    <n v="19.7"/>
    <n v="19.75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7"/>
    <n v="51"/>
    <n v="50.4"/>
    <n v="50.4"/>
    <n v="50.2"/>
    <n v="3"/>
    <n v="2"/>
    <n v="-1"/>
    <n v="-2"/>
    <n v="0"/>
    <n v="0"/>
    <n v="0"/>
    <n v="0"/>
    <n v="0"/>
    <n v="0"/>
    <n v="1.5210000000000002E-3"/>
    <n v="1.0200000000000001E-3"/>
    <n v="-5.04E-4"/>
    <n v="-1.008E-3"/>
    <n v="0"/>
    <n v="0"/>
    <n v="0"/>
    <n v="0"/>
    <n v="0"/>
    <n v="0"/>
  </r>
  <r>
    <s v="6515"/>
    <s v="穎崴"/>
    <x v="36"/>
    <n v="674"/>
    <n v="678"/>
    <n v="668"/>
    <n v="659"/>
    <n v="652"/>
    <n v="38"/>
    <n v="151"/>
    <n v="-74"/>
    <n v="-186.023"/>
    <n v="-42"/>
    <n v="34"/>
    <n v="67"/>
    <n v="4"/>
    <n v="-1"/>
    <n v="-1"/>
    <n v="0.25612000000000001"/>
    <n v="1.0237799999999999"/>
    <n v="-0.49431999999999998"/>
    <n v="-1.2258915699999999"/>
    <n v="-0.27383999999999997"/>
    <n v="0.22916"/>
    <n v="0.45426"/>
    <n v="2.6720000000000001E-2"/>
    <n v="-6.5900000000000004E-3"/>
    <n v="-6.5199999999999998E-3"/>
  </r>
  <r>
    <s v="6516"/>
    <s v="勤崴國際"/>
    <x v="56"/>
    <n v="82.1"/>
    <n v="82.4"/>
    <n v="81.900000000000006"/>
    <n v="81.099999999999994"/>
    <n v="80.8"/>
    <n v="-1"/>
    <n v="-1"/>
    <n v="0"/>
    <n v="0"/>
    <n v="4"/>
    <n v="0"/>
    <n v="0"/>
    <n v="0"/>
    <n v="0"/>
    <n v="0"/>
    <n v="-8.209999999999999E-4"/>
    <n v="-8.2400000000000008E-4"/>
    <n v="0"/>
    <n v="0"/>
    <n v="3.2320000000000001E-3"/>
    <n v="0"/>
    <n v="0"/>
    <n v="0"/>
    <n v="0"/>
    <n v="0"/>
  </r>
  <r>
    <s v="6523"/>
    <s v="達爾膚"/>
    <x v="15"/>
    <n v="132.5"/>
    <n v="132.5"/>
    <n v="141.5"/>
    <n v="146.5"/>
    <n v="146.5"/>
    <n v="-11"/>
    <n v="34"/>
    <n v="-44"/>
    <n v="533.96100000000001"/>
    <n v="41"/>
    <n v="0"/>
    <n v="0"/>
    <n v="0"/>
    <n v="0"/>
    <n v="0"/>
    <n v="-1.4574999999999999E-2"/>
    <n v="4.505E-2"/>
    <n v="-6.2260000000000003E-2"/>
    <n v="0.78225286500000002"/>
    <n v="6.0065E-2"/>
    <n v="0"/>
    <n v="0"/>
    <n v="0"/>
    <n v="0"/>
    <n v="0"/>
  </r>
  <r>
    <s v="6525"/>
    <s v="捷敏-KY"/>
    <x v="36"/>
    <n v="67.3"/>
    <n v="67.2"/>
    <n v="66.7"/>
    <n v="67.400000000000006"/>
    <n v="67.3"/>
    <n v="11"/>
    <n v="9"/>
    <n v="11"/>
    <n v="10"/>
    <n v="-1"/>
    <n v="0"/>
    <n v="0"/>
    <n v="0"/>
    <n v="0"/>
    <n v="0"/>
    <n v="7.4029999999999999E-3"/>
    <n v="6.0480000000000004E-3"/>
    <n v="7.3370000000000006E-3"/>
    <n v="6.7400000000000003E-3"/>
    <n v="-6.7299999999999999E-4"/>
    <n v="0"/>
    <n v="0"/>
    <n v="0"/>
    <n v="0"/>
    <n v="0"/>
  </r>
  <r>
    <s v="6527"/>
    <s v="明達醫"/>
    <x v="15"/>
    <n v="87"/>
    <n v="86.7"/>
    <n v="87"/>
    <n v="88.4"/>
    <n v="87.4"/>
    <n v="22"/>
    <n v="8"/>
    <n v="14"/>
    <n v="10"/>
    <n v="-26"/>
    <n v="0"/>
    <n v="0"/>
    <n v="0"/>
    <n v="0"/>
    <n v="0"/>
    <n v="1.9140000000000001E-2"/>
    <n v="6.9360000000000003E-3"/>
    <n v="1.218E-2"/>
    <n v="8.8400000000000006E-3"/>
    <n v="-2.2724000000000001E-2"/>
    <n v="0"/>
    <n v="0"/>
    <n v="0"/>
    <n v="0"/>
    <n v="0"/>
  </r>
  <r>
    <s v="6530"/>
    <s v="創威"/>
    <x v="33"/>
    <n v="53.8"/>
    <n v="54.5"/>
    <n v="54"/>
    <n v="49.5"/>
    <n v="44.6"/>
    <n v="-11"/>
    <n v="47"/>
    <n v="25.945"/>
    <n v="-430"/>
    <n v="-42.155000000000001"/>
    <n v="0"/>
    <n v="0"/>
    <n v="0"/>
    <n v="0"/>
    <n v="0"/>
    <n v="-5.9179999999999996E-3"/>
    <n v="2.5614999999999999E-2"/>
    <n v="1.40103E-2"/>
    <n v="-0.21285000000000001"/>
    <n v="-1.8801129999999999E-2"/>
    <n v="0"/>
    <n v="0"/>
    <n v="0"/>
    <n v="0"/>
    <n v="0"/>
  </r>
  <r>
    <s v="6531"/>
    <s v="愛普*"/>
    <x v="47"/>
    <n v="416"/>
    <n v="420"/>
    <n v="411"/>
    <n v="410"/>
    <n v="409.5"/>
    <n v="-798"/>
    <n v="1345.972"/>
    <n v="-548"/>
    <n v="-18.048999999999999"/>
    <n v="869.02"/>
    <n v="112.932"/>
    <n v="8"/>
    <n v="61"/>
    <n v="35"/>
    <n v="-31"/>
    <n v="-3.31968"/>
    <n v="5.6530823999999997"/>
    <n v="-2.2522799999999998"/>
    <n v="-7.4000900000000008E-2"/>
    <n v="3.5586369000000002"/>
    <n v="0.46979712000000001"/>
    <n v="3.3599999999999998E-2"/>
    <n v="0.25070999999999999"/>
    <n v="0.14349999999999999"/>
    <n v="-0.126945"/>
  </r>
  <r>
    <s v="6532"/>
    <s v="瑞耘"/>
    <x v="39"/>
    <n v="62.8"/>
    <n v="59.8"/>
    <n v="60.5"/>
    <n v="60.3"/>
    <n v="60.1"/>
    <n v="6"/>
    <n v="-199"/>
    <n v="38"/>
    <n v="-5"/>
    <n v="-16"/>
    <n v="0"/>
    <n v="0"/>
    <n v="0"/>
    <n v="0"/>
    <n v="0"/>
    <n v="3.7679999999999996E-3"/>
    <n v="-0.11900199999999998"/>
    <n v="2.299E-2"/>
    <n v="-3.0149999999999999E-3"/>
    <n v="-9.6159999999999995E-3"/>
    <n v="0"/>
    <n v="0"/>
    <n v="0"/>
    <n v="0"/>
    <n v="0"/>
  </r>
  <r>
    <s v="6533"/>
    <s v="晶心科"/>
    <x v="47"/>
    <n v="410"/>
    <n v="415"/>
    <n v="410.5"/>
    <n v="411"/>
    <n v="414.5"/>
    <n v="359.9"/>
    <n v="-49"/>
    <n v="61"/>
    <n v="70"/>
    <n v="123"/>
    <n v="-1"/>
    <n v="0"/>
    <n v="-1"/>
    <n v="0"/>
    <n v="0"/>
    <n v="1.47559"/>
    <n v="-0.20335"/>
    <n v="0.25040499999999999"/>
    <n v="0.28770000000000001"/>
    <n v="0.50983500000000004"/>
    <n v="-4.1000000000000003E-3"/>
    <n v="0"/>
    <n v="-4.1050000000000001E-3"/>
    <n v="0"/>
    <n v="0"/>
  </r>
  <r>
    <s v="6535"/>
    <s v="順藥"/>
    <x v="15"/>
    <n v="59.9"/>
    <n v="60.2"/>
    <n v="59.9"/>
    <n v="59.7"/>
    <n v="60.1"/>
    <n v="49"/>
    <n v="57"/>
    <n v="19"/>
    <n v="7"/>
    <n v="-2"/>
    <n v="0"/>
    <n v="0"/>
    <n v="0"/>
    <n v="0"/>
    <n v="0"/>
    <n v="2.9350999999999999E-2"/>
    <n v="3.4314000000000004E-2"/>
    <n v="1.1380999999999999E-2"/>
    <n v="4.1790000000000004E-3"/>
    <n v="-1.2019999999999999E-3"/>
    <n v="0"/>
    <n v="0"/>
    <n v="0"/>
    <n v="0"/>
    <n v="0"/>
  </r>
  <r>
    <s v="6538"/>
    <s v="倉和"/>
    <x v="18"/>
    <n v="139.5"/>
    <n v="148"/>
    <n v="151"/>
    <n v="152.5"/>
    <n v="156"/>
    <n v="122"/>
    <n v="-190"/>
    <n v="-83"/>
    <n v="-259"/>
    <n v="-25"/>
    <n v="0"/>
    <n v="0"/>
    <n v="0"/>
    <n v="0"/>
    <n v="0"/>
    <n v="0.17019000000000001"/>
    <n v="-0.28120000000000001"/>
    <n v="-0.12533"/>
    <n v="-0.39497500000000002"/>
    <n v="-3.9E-2"/>
    <n v="0"/>
    <n v="0"/>
    <n v="0"/>
    <n v="0"/>
    <n v="0"/>
  </r>
  <r>
    <s v="6541"/>
    <s v="泰福-KY"/>
    <x v="15"/>
    <n v="69.900000000000006"/>
    <n v="70"/>
    <n v="69.400000000000006"/>
    <n v="67.3"/>
    <n v="65.599999999999994"/>
    <n v="93"/>
    <n v="-128"/>
    <n v="-36"/>
    <n v="-130"/>
    <n v="-137"/>
    <n v="0"/>
    <n v="0"/>
    <n v="0"/>
    <n v="0"/>
    <n v="0"/>
    <n v="6.5007000000000009E-2"/>
    <n v="-8.9599999999999999E-2"/>
    <n v="-2.4983999999999999E-2"/>
    <n v="-8.7489999999999998E-2"/>
    <n v="-8.9871999999999994E-2"/>
    <n v="0"/>
    <n v="0"/>
    <n v="0"/>
    <n v="0"/>
    <n v="0"/>
  </r>
  <r>
    <s v="6542"/>
    <s v="隆中"/>
    <x v="67"/>
    <n v="53.7"/>
    <n v="52.9"/>
    <n v="54.4"/>
    <n v="54"/>
    <n v="55"/>
    <n v="-1"/>
    <n v="0"/>
    <n v="-3"/>
    <n v="0"/>
    <n v="0"/>
    <n v="0"/>
    <n v="0"/>
    <n v="0"/>
    <n v="0"/>
    <n v="0"/>
    <n v="-5.3700000000000004E-4"/>
    <n v="0"/>
    <n v="-1.632E-3"/>
    <n v="0"/>
    <n v="0"/>
    <n v="0"/>
    <n v="0"/>
    <n v="0"/>
    <n v="0"/>
    <n v="0"/>
  </r>
  <r>
    <s v="6547"/>
    <s v="高端疫苗"/>
    <x v="15"/>
    <n v="73.099999999999994"/>
    <n v="72.900000000000006"/>
    <n v="72.8"/>
    <n v="72"/>
    <n v="70.7"/>
    <n v="1129"/>
    <n v="399"/>
    <n v="75"/>
    <n v="-223.482"/>
    <n v="-469.94"/>
    <n v="-4"/>
    <n v="0"/>
    <n v="-2"/>
    <n v="0"/>
    <n v="0"/>
    <n v="0.82529899999999989"/>
    <n v="0.29087100000000005"/>
    <n v="5.4600000000000003E-2"/>
    <n v="-0.16090704"/>
    <n v="-0.33224758000000004"/>
    <n v="-2.9239999999999999E-3"/>
    <n v="0"/>
    <n v="-1.456E-3"/>
    <n v="0"/>
    <n v="0"/>
  </r>
  <r>
    <s v="6548"/>
    <s v="長科*"/>
    <x v="29"/>
    <n v="32.4"/>
    <n v="31.85"/>
    <n v="33.1"/>
    <n v="32.4"/>
    <n v="32"/>
    <n v="250"/>
    <n v="-175"/>
    <n v="469"/>
    <n v="-399"/>
    <n v="-81"/>
    <n v="-32"/>
    <n v="3"/>
    <n v="-44"/>
    <n v="-22"/>
    <n v="-22"/>
    <n v="8.1000000000000003E-2"/>
    <n v="-5.5737500000000002E-2"/>
    <n v="0.15523900000000002"/>
    <n v="-0.12927599999999997"/>
    <n v="-2.5919999999999999E-2"/>
    <n v="-1.0367999999999999E-2"/>
    <n v="9.5550000000000008E-4"/>
    <n v="-1.4564000000000001E-2"/>
    <n v="-7.1279999999999998E-3"/>
    <n v="-7.0400000000000003E-3"/>
  </r>
  <r>
    <s v="6552"/>
    <s v="易華電"/>
    <x v="36"/>
    <n v="38.9"/>
    <n v="38.9"/>
    <n v="38.85"/>
    <n v="38.9"/>
    <n v="36.25"/>
    <n v="-5"/>
    <n v="56"/>
    <n v="6"/>
    <n v="14"/>
    <n v="47"/>
    <n v="0"/>
    <n v="0"/>
    <n v="0"/>
    <n v="0"/>
    <n v="0"/>
    <n v="-1.9449999999999999E-3"/>
    <n v="2.1784000000000001E-2"/>
    <n v="2.3310000000000002E-3"/>
    <n v="5.4460000000000003E-3"/>
    <n v="1.7037500000000001E-2"/>
    <n v="0"/>
    <n v="0"/>
    <n v="0"/>
    <n v="0"/>
    <n v="0"/>
  </r>
  <r>
    <s v="6556"/>
    <s v="勝品"/>
    <x v="49"/>
    <n v="97"/>
    <n v="89.5"/>
    <n v="87.5"/>
    <n v="84.7"/>
    <n v="85"/>
    <n v="0"/>
    <n v="10"/>
    <n v="-3"/>
    <n v="-2"/>
    <n v="-2"/>
    <n v="0"/>
    <n v="0"/>
    <n v="0"/>
    <n v="0"/>
    <n v="0"/>
    <n v="0"/>
    <n v="8.9499999999999996E-3"/>
    <n v="-2.6250000000000002E-3"/>
    <n v="-1.694E-3"/>
    <n v="-1.6999999999999999E-3"/>
    <n v="0"/>
    <n v="0"/>
    <n v="0"/>
    <n v="0"/>
    <n v="0"/>
  </r>
  <r>
    <s v="6558"/>
    <s v="興能高"/>
    <x v="8"/>
    <n v="24"/>
    <n v="25"/>
    <n v="25.7"/>
    <n v="26.8"/>
    <n v="26"/>
    <n v="-26"/>
    <n v="-275"/>
    <n v="-26"/>
    <n v="-161"/>
    <n v="-73"/>
    <n v="0"/>
    <n v="0"/>
    <n v="0"/>
    <n v="0"/>
    <n v="0"/>
    <n v="-6.2399999999999999E-3"/>
    <n v="-6.8750000000000006E-2"/>
    <n v="-6.6819999999999996E-3"/>
    <n v="-4.3147999999999999E-2"/>
    <n v="-1.898E-2"/>
    <n v="0"/>
    <n v="0"/>
    <n v="0"/>
    <n v="0"/>
    <n v="0"/>
  </r>
  <r>
    <s v="6560"/>
    <s v="欣普羅"/>
    <x v="49"/>
    <n v="29"/>
    <n v="29"/>
    <n v="29"/>
    <n v="28.9"/>
    <n v="28.8"/>
    <n v="2"/>
    <n v="0"/>
    <n v="1"/>
    <n v="0"/>
    <n v="0"/>
    <n v="0"/>
    <n v="0"/>
    <n v="0"/>
    <n v="0"/>
    <n v="0"/>
    <n v="5.8E-4"/>
    <n v="0"/>
    <n v="2.9E-4"/>
    <n v="0"/>
    <n v="0"/>
    <n v="0"/>
    <n v="0"/>
    <n v="0"/>
    <n v="0"/>
    <n v="0"/>
  </r>
  <r>
    <s v="6561"/>
    <s v="是方"/>
    <x v="38"/>
    <n v="325.5"/>
    <n v="324"/>
    <n v="321.5"/>
    <n v="321.5"/>
    <n v="320.5"/>
    <n v="-30"/>
    <n v="-25"/>
    <n v="-11.7"/>
    <n v="-24.1"/>
    <n v="-18"/>
    <n v="0"/>
    <n v="0"/>
    <n v="0"/>
    <n v="0"/>
    <n v="0"/>
    <n v="-9.7650000000000001E-2"/>
    <n v="-8.1000000000000003E-2"/>
    <n v="-3.7615499999999996E-2"/>
    <n v="-7.7481500000000009E-2"/>
    <n v="-5.7689999999999998E-2"/>
    <n v="0"/>
    <n v="0"/>
    <n v="0"/>
    <n v="0"/>
    <n v="0"/>
  </r>
  <r>
    <s v="6568"/>
    <s v="宏觀"/>
    <x v="47"/>
    <n v="159"/>
    <n v="160.5"/>
    <n v="161.5"/>
    <n v="159.5"/>
    <n v="157.5"/>
    <n v="89"/>
    <n v="61.6"/>
    <n v="-3"/>
    <n v="-69"/>
    <n v="-2"/>
    <n v="0"/>
    <n v="0"/>
    <n v="0"/>
    <n v="0"/>
    <n v="0"/>
    <n v="0.14151"/>
    <n v="9.8868000000000011E-2"/>
    <n v="-4.8450000000000003E-3"/>
    <n v="-0.110055"/>
    <n v="-3.15E-3"/>
    <n v="0"/>
    <n v="0"/>
    <n v="0"/>
    <n v="0"/>
    <n v="0"/>
  </r>
  <r>
    <s v="6569"/>
    <s v="醫揚"/>
    <x v="15"/>
    <n v="199.5"/>
    <n v="198.5"/>
    <n v="197"/>
    <n v="190.5"/>
    <n v="180.5"/>
    <n v="55"/>
    <n v="-48"/>
    <n v="30"/>
    <n v="-7"/>
    <n v="23"/>
    <n v="0"/>
    <n v="0"/>
    <n v="0"/>
    <n v="0"/>
    <n v="-41"/>
    <n v="0.109725"/>
    <n v="-9.5280000000000004E-2"/>
    <n v="5.91E-2"/>
    <n v="-1.3335E-2"/>
    <n v="4.1515000000000003E-2"/>
    <n v="0"/>
    <n v="0"/>
    <n v="0"/>
    <n v="0"/>
    <n v="-7.4005000000000001E-2"/>
  </r>
  <r>
    <s v="6570"/>
    <s v="維田"/>
    <x v="50"/>
    <n v="51.1"/>
    <n v="50.8"/>
    <n v="50.9"/>
    <n v="50.7"/>
    <n v="49.65"/>
    <n v="26"/>
    <n v="-1"/>
    <n v="29"/>
    <n v="-14"/>
    <n v="-5"/>
    <n v="0"/>
    <n v="0"/>
    <n v="0"/>
    <n v="0"/>
    <n v="0"/>
    <n v="1.3286000000000001E-2"/>
    <n v="-5.0799999999999999E-4"/>
    <n v="1.4761E-2"/>
    <n v="-7.098000000000001E-3"/>
    <n v="-2.4824999999999999E-3"/>
    <n v="0"/>
    <n v="0"/>
    <n v="0"/>
    <n v="0"/>
    <n v="0"/>
  </r>
  <r>
    <s v="6573"/>
    <s v="虹揚-KY"/>
    <x v="29"/>
    <n v="15.05"/>
    <n v="15.1"/>
    <n v="15"/>
    <n v="15.1"/>
    <n v="14.75"/>
    <n v="12"/>
    <n v="1"/>
    <n v="-2"/>
    <n v="11"/>
    <n v="2"/>
    <n v="0"/>
    <n v="0"/>
    <n v="0"/>
    <n v="0"/>
    <n v="0"/>
    <n v="1.8060000000000003E-3"/>
    <n v="1.5099999999999998E-4"/>
    <n v="-2.9999999999999997E-4"/>
    <n v="1.6609999999999999E-3"/>
    <n v="2.9500000000000001E-4"/>
    <n v="0"/>
    <n v="0"/>
    <n v="0"/>
    <n v="0"/>
    <n v="0"/>
  </r>
  <r>
    <s v="6574"/>
    <s v="霈方"/>
    <x v="15"/>
    <n v="51.3"/>
    <n v="51.2"/>
    <n v="51.7"/>
    <n v="51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4.7"/>
    <n v="85.9"/>
    <n v="85.3"/>
    <n v="86"/>
    <n v="84.6"/>
    <n v="70"/>
    <n v="31"/>
    <n v="17"/>
    <n v="1"/>
    <n v="-108"/>
    <n v="0"/>
    <n v="0"/>
    <n v="0"/>
    <n v="0"/>
    <n v="0"/>
    <n v="5.9290000000000002E-2"/>
    <n v="2.6629E-2"/>
    <n v="1.4500999999999998E-2"/>
    <n v="8.5999999999999998E-4"/>
    <n v="-9.1367999999999991E-2"/>
    <n v="0"/>
    <n v="0"/>
    <n v="0"/>
    <n v="0"/>
    <n v="0"/>
  </r>
  <r>
    <s v="6577"/>
    <s v="勁豐"/>
    <x v="44"/>
    <n v="99.1"/>
    <n v="98.5"/>
    <n v="103"/>
    <n v="99.6"/>
    <n v="101.5"/>
    <n v="33"/>
    <n v="-22"/>
    <n v="-34"/>
    <n v="-36"/>
    <n v="4"/>
    <n v="0"/>
    <n v="0"/>
    <n v="0"/>
    <n v="0"/>
    <n v="0"/>
    <n v="3.2702999999999996E-2"/>
    <n v="-2.1669999999999998E-2"/>
    <n v="-3.5020000000000003E-2"/>
    <n v="-3.5855999999999999E-2"/>
    <n v="4.0600000000000002E-3"/>
    <n v="0"/>
    <n v="0"/>
    <n v="0"/>
    <n v="0"/>
    <n v="0"/>
  </r>
  <r>
    <s v="6578"/>
    <s v="達邦蛋白"/>
    <x v="2"/>
    <n v="17.350000000000001"/>
    <n v="17.350000000000001"/>
    <n v="17.2"/>
    <n v="17.7"/>
    <n v="17.899999999999999"/>
    <n v="-2"/>
    <n v="-4"/>
    <n v="-4"/>
    <n v="-11"/>
    <n v="-23"/>
    <n v="0"/>
    <n v="0"/>
    <n v="0"/>
    <n v="0"/>
    <n v="0"/>
    <n v="-3.4700000000000003E-4"/>
    <n v="-6.9400000000000006E-4"/>
    <n v="-6.8799999999999992E-4"/>
    <n v="-1.9469999999999999E-3"/>
    <n v="-4.117E-3"/>
    <n v="0"/>
    <n v="0"/>
    <n v="0"/>
    <n v="0"/>
    <n v="0"/>
  </r>
  <r>
    <s v="6579"/>
    <s v="研揚"/>
    <x v="50"/>
    <n v="139.5"/>
    <n v="135"/>
    <n v="138.5"/>
    <n v="141"/>
    <n v="138"/>
    <n v="-7"/>
    <n v="-73"/>
    <n v="58"/>
    <n v="88"/>
    <n v="-47"/>
    <n v="0"/>
    <n v="0"/>
    <n v="0"/>
    <n v="0"/>
    <n v="1"/>
    <n v="-9.7649999999999994E-3"/>
    <n v="-9.8549999999999999E-2"/>
    <n v="8.0329999999999999E-2"/>
    <n v="0.12408"/>
    <n v="-6.4860000000000001E-2"/>
    <n v="0"/>
    <n v="0"/>
    <n v="0"/>
    <n v="0"/>
    <n v="1.3799999999999999E-3"/>
  </r>
  <r>
    <s v="6581"/>
    <s v="鋼聯"/>
    <x v="2"/>
    <n v="89.4"/>
    <n v="90"/>
    <n v="90.7"/>
    <n v="90.8"/>
    <n v="90.5"/>
    <n v="1"/>
    <n v="1"/>
    <n v="-3"/>
    <n v="5"/>
    <n v="0"/>
    <n v="0"/>
    <n v="0"/>
    <n v="0"/>
    <n v="0"/>
    <n v="0"/>
    <n v="8.9400000000000005E-4"/>
    <n v="8.9999999999999998E-4"/>
    <n v="-2.7210000000000003E-3"/>
    <n v="4.5399999999999998E-3"/>
    <n v="0"/>
    <n v="0"/>
    <n v="0"/>
    <n v="0"/>
    <n v="0"/>
    <n v="0"/>
  </r>
  <r>
    <s v="6582"/>
    <s v="申豐"/>
    <x v="26"/>
    <n v="49.8"/>
    <n v="49.5"/>
    <n v="49.9"/>
    <n v="49.9"/>
    <n v="49.85"/>
    <n v="18"/>
    <n v="-7"/>
    <n v="-3"/>
    <n v="0"/>
    <n v="-4"/>
    <n v="0"/>
    <n v="0"/>
    <n v="0"/>
    <n v="0"/>
    <n v="0"/>
    <n v="8.9639999999999997E-3"/>
    <n v="-3.4650000000000002E-3"/>
    <n v="-1.4969999999999998E-3"/>
    <n v="0"/>
    <n v="-1.9940000000000001E-3"/>
    <n v="0"/>
    <n v="0"/>
    <n v="0"/>
    <n v="0"/>
    <n v="0"/>
  </r>
  <r>
    <s v="6588"/>
    <s v="東典光電"/>
    <x v="33"/>
    <n v="30.15"/>
    <n v="29.5"/>
    <n v="29.85"/>
    <n v="29.8"/>
    <n v="30"/>
    <n v="0"/>
    <n v="1"/>
    <n v="13"/>
    <n v="1"/>
    <n v="-1"/>
    <n v="0"/>
    <n v="0"/>
    <n v="0"/>
    <n v="0"/>
    <n v="0"/>
    <n v="0"/>
    <n v="2.9500000000000001E-4"/>
    <n v="3.8805000000000003E-3"/>
    <n v="2.9800000000000003E-4"/>
    <n v="-2.9999999999999997E-4"/>
    <n v="0"/>
    <n v="0"/>
    <n v="0"/>
    <n v="0"/>
    <n v="0"/>
  </r>
  <r>
    <s v="6589"/>
    <s v="台康生技"/>
    <x v="15"/>
    <n v="105"/>
    <n v="104.5"/>
    <n v="104.5"/>
    <n v="103"/>
    <n v="101.5"/>
    <n v="282"/>
    <n v="-107"/>
    <n v="35"/>
    <n v="-86"/>
    <n v="-196"/>
    <n v="0"/>
    <n v="0"/>
    <n v="0"/>
    <n v="0"/>
    <n v="0"/>
    <n v="0.29609999999999997"/>
    <n v="-0.111815"/>
    <n v="3.6575000000000003E-2"/>
    <n v="-8.8580000000000006E-2"/>
    <n v="-0.19894000000000001"/>
    <n v="0"/>
    <n v="0"/>
    <n v="0"/>
    <n v="0"/>
    <n v="0"/>
  </r>
  <r>
    <s v="6590"/>
    <s v="普鴻"/>
    <x v="56"/>
    <n v="86.1"/>
    <n v="85.6"/>
    <n v="87.3"/>
    <n v="87"/>
    <n v="86.5"/>
    <n v="1"/>
    <n v="0"/>
    <n v="1"/>
    <n v="0"/>
    <n v="-1"/>
    <n v="0"/>
    <n v="0"/>
    <n v="0"/>
    <n v="0"/>
    <n v="0"/>
    <n v="8.6099999999999989E-4"/>
    <n v="0"/>
    <n v="8.7299999999999997E-4"/>
    <n v="0"/>
    <n v="-8.6499999999999999E-4"/>
    <n v="0"/>
    <n v="0"/>
    <n v="0"/>
    <n v="0"/>
    <n v="0"/>
  </r>
  <r>
    <s v="6591"/>
    <s v="動力-KY"/>
    <x v="8"/>
    <n v="51.6"/>
    <n v="52"/>
    <n v="51.7"/>
    <n v="52.5"/>
    <n v="51.8"/>
    <n v="28"/>
    <n v="-13"/>
    <n v="-6"/>
    <n v="-23"/>
    <n v="-4"/>
    <n v="0"/>
    <n v="0"/>
    <n v="0"/>
    <n v="0"/>
    <n v="0"/>
    <n v="1.4447999999999999E-2"/>
    <n v="-6.7600000000000004E-3"/>
    <n v="-3.1020000000000006E-3"/>
    <n v="-1.2075000000000001E-2"/>
    <n v="-2.0720000000000001E-3"/>
    <n v="0"/>
    <n v="0"/>
    <n v="0"/>
    <n v="0"/>
    <n v="0"/>
  </r>
  <r>
    <s v="6592"/>
    <s v="和潤企業"/>
    <x v="2"/>
    <n v="128"/>
    <n v="128.5"/>
    <n v="128.5"/>
    <n v="128.5"/>
    <n v="127"/>
    <n v="70.2"/>
    <n v="154"/>
    <n v="-14"/>
    <n v="-23"/>
    <n v="-42"/>
    <n v="0"/>
    <n v="0"/>
    <n v="1"/>
    <n v="1"/>
    <n v="0"/>
    <n v="8.9856000000000005E-2"/>
    <n v="0.19789000000000001"/>
    <n v="-1.7989999999999999E-2"/>
    <n v="-2.9555000000000001E-2"/>
    <n v="-5.3339999999999999E-2"/>
    <n v="0"/>
    <n v="0"/>
    <n v="1.2849999999999999E-3"/>
    <n v="1.2849999999999999E-3"/>
    <n v="0"/>
  </r>
  <r>
    <s v="6593"/>
    <s v="台灣銘板"/>
    <x v="56"/>
    <n v="135"/>
    <n v="132"/>
    <n v="138"/>
    <n v="140.5"/>
    <n v="136"/>
    <n v="13"/>
    <n v="35"/>
    <n v="30"/>
    <n v="56"/>
    <n v="13"/>
    <n v="0"/>
    <n v="0"/>
    <n v="0"/>
    <n v="0"/>
    <n v="0"/>
    <n v="1.755E-2"/>
    <n v="4.6199999999999998E-2"/>
    <n v="4.1399999999999999E-2"/>
    <n v="7.868E-2"/>
    <n v="1.7680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2"/>
    <n v="51.7"/>
    <n v="51.4"/>
    <n v="50.8"/>
    <n v="51"/>
    <n v="46"/>
    <n v="-15"/>
    <n v="0"/>
    <n v="-3"/>
    <n v="0"/>
    <n v="0"/>
    <n v="0"/>
    <n v="0"/>
    <n v="0"/>
    <n v="0"/>
    <n v="2.392E-2"/>
    <n v="-7.7549999999999997E-3"/>
    <n v="0"/>
    <n v="-1.5239999999999997E-3"/>
    <n v="0"/>
    <n v="0"/>
    <n v="0"/>
    <n v="0"/>
    <n v="0"/>
    <n v="0"/>
  </r>
  <r>
    <s v="6598"/>
    <s v="ABC-KY"/>
    <x v="15"/>
    <n v="21.45"/>
    <n v="21.3"/>
    <n v="21.85"/>
    <n v="21.6"/>
    <n v="22.35"/>
    <n v="8"/>
    <n v="7"/>
    <n v="1"/>
    <n v="2"/>
    <n v="-1"/>
    <n v="0"/>
    <n v="0"/>
    <n v="0"/>
    <n v="0"/>
    <n v="0"/>
    <n v="1.7159999999999999E-3"/>
    <n v="1.4909999999999999E-3"/>
    <n v="2.1850000000000003E-4"/>
    <n v="4.3200000000000004E-4"/>
    <n v="-2.2350000000000001E-4"/>
    <n v="0"/>
    <n v="0"/>
    <n v="0"/>
    <n v="0"/>
    <n v="0"/>
  </r>
  <r>
    <s v="6603"/>
    <s v="富強鑫"/>
    <x v="13"/>
    <n v="17.149999999999999"/>
    <n v="17.7"/>
    <n v="17.899999999999999"/>
    <n v="17.600000000000001"/>
    <n v="17.3"/>
    <n v="78"/>
    <n v="352"/>
    <n v="65"/>
    <n v="-116"/>
    <n v="95"/>
    <n v="0"/>
    <n v="0"/>
    <n v="0"/>
    <n v="0"/>
    <n v="0"/>
    <n v="1.3376999999999998E-2"/>
    <n v="6.2303999999999998E-2"/>
    <n v="1.1635E-2"/>
    <n v="-2.0416E-2"/>
    <n v="1.6435000000000002E-2"/>
    <n v="0"/>
    <n v="0"/>
    <n v="0"/>
    <n v="0"/>
    <n v="0"/>
  </r>
  <r>
    <s v="6605"/>
    <s v="帝寶"/>
    <x v="7"/>
    <n v="134"/>
    <n v="134"/>
    <n v="135"/>
    <n v="136.5"/>
    <n v="135.5"/>
    <n v="26"/>
    <n v="-75"/>
    <n v="-95"/>
    <n v="-183.93"/>
    <n v="-879"/>
    <n v="0"/>
    <n v="0"/>
    <n v="0"/>
    <n v="0"/>
    <n v="0"/>
    <n v="3.4840000000000003E-2"/>
    <n v="-0.10050000000000001"/>
    <n v="-0.12825"/>
    <n v="-0.25106444999999999"/>
    <n v="-1.1910449999999999"/>
    <n v="0"/>
    <n v="0"/>
    <n v="0"/>
    <n v="0"/>
    <n v="0"/>
  </r>
  <r>
    <s v="6609"/>
    <s v="瀧澤科"/>
    <x v="13"/>
    <n v="30.4"/>
    <n v="30.4"/>
    <n v="30.2"/>
    <n v="30.3"/>
    <n v="30.6"/>
    <n v="3"/>
    <n v="3"/>
    <n v="1"/>
    <n v="2"/>
    <n v="-3"/>
    <n v="0"/>
    <n v="0"/>
    <n v="0"/>
    <n v="0"/>
    <n v="0"/>
    <n v="9.1199999999999983E-4"/>
    <n v="9.1199999999999983E-4"/>
    <n v="3.0199999999999997E-4"/>
    <n v="6.0599999999999998E-4"/>
    <n v="-9.1800000000000009E-4"/>
    <n v="0"/>
    <n v="0"/>
    <n v="0"/>
    <n v="0"/>
    <n v="0"/>
  </r>
  <r>
    <s v="6612"/>
    <s v="奈米醫材"/>
    <x v="15"/>
    <n v="130"/>
    <n v="132.5"/>
    <n v="131.5"/>
    <n v="130"/>
    <n v="129.5"/>
    <n v="-1"/>
    <n v="28"/>
    <n v="0"/>
    <n v="-4"/>
    <n v="-12"/>
    <n v="0"/>
    <n v="0"/>
    <n v="0"/>
    <n v="0"/>
    <n v="0"/>
    <n v="-1.2999999999999999E-3"/>
    <n v="3.7100000000000001E-2"/>
    <n v="0"/>
    <n v="-5.1999999999999998E-3"/>
    <n v="-1.554E-2"/>
    <n v="0"/>
    <n v="0"/>
    <n v="0"/>
    <n v="0"/>
    <n v="0"/>
  </r>
  <r>
    <s v="6613"/>
    <s v="朋億*"/>
    <x v="46"/>
    <n v="126"/>
    <n v="126"/>
    <n v="127"/>
    <n v="126.5"/>
    <n v="129"/>
    <n v="28"/>
    <n v="49"/>
    <n v="139.30000000000001"/>
    <n v="14"/>
    <n v="172"/>
    <n v="-0.45200000000000001"/>
    <n v="0"/>
    <n v="0"/>
    <n v="-0.30099999999999999"/>
    <n v="0"/>
    <n v="3.5279999999999999E-2"/>
    <n v="6.1740000000000003E-2"/>
    <n v="0.17691100000000001"/>
    <n v="1.771E-2"/>
    <n v="0.22187999999999999"/>
    <n v="-5.6952000000000001E-4"/>
    <n v="0"/>
    <n v="0"/>
    <n v="-3.8076499999999998E-4"/>
    <n v="0"/>
  </r>
  <r>
    <s v="6615"/>
    <s v="慧智"/>
    <x v="15"/>
    <n v="39.75"/>
    <n v="39.549999999999997"/>
    <n v="39.5"/>
    <n v="40.9"/>
    <n v="40"/>
    <n v="2"/>
    <n v="-1"/>
    <n v="0"/>
    <n v="4"/>
    <n v="0"/>
    <n v="0"/>
    <n v="0"/>
    <n v="0"/>
    <n v="0"/>
    <n v="0"/>
    <n v="7.9500000000000003E-4"/>
    <n v="-3.9549999999999996E-4"/>
    <n v="0"/>
    <n v="1.6359999999999999E-3"/>
    <n v="0"/>
    <n v="0"/>
    <n v="0"/>
    <n v="0"/>
    <n v="0"/>
    <n v="0"/>
  </r>
  <r>
    <s v="6616"/>
    <s v="特昇-KY"/>
    <x v="2"/>
    <n v="13.55"/>
    <n v="13.45"/>
    <n v="13.5"/>
    <n v="13.55"/>
    <n v="13.15"/>
    <n v="3"/>
    <n v="-1"/>
    <n v="1"/>
    <n v="0"/>
    <n v="-4"/>
    <n v="0"/>
    <n v="0"/>
    <n v="0"/>
    <n v="0"/>
    <n v="0"/>
    <n v="4.0650000000000007E-4"/>
    <n v="-1.3449999999999999E-4"/>
    <n v="1.35E-4"/>
    <n v="0"/>
    <n v="-5.2599999999999999E-4"/>
    <n v="0"/>
    <n v="0"/>
    <n v="0"/>
    <n v="0"/>
    <n v="0"/>
  </r>
  <r>
    <s v="6624"/>
    <s v="萬年清"/>
    <x v="2"/>
    <n v="44.2"/>
    <n v="44.2"/>
    <n v="45.5"/>
    <n v="46.1"/>
    <n v="44.65"/>
    <n v="2"/>
    <n v="0"/>
    <n v="-1"/>
    <n v="0"/>
    <n v="0"/>
    <n v="0"/>
    <n v="0"/>
    <n v="0"/>
    <n v="0"/>
    <n v="0"/>
    <n v="8.8400000000000002E-4"/>
    <n v="0"/>
    <n v="-4.55E-4"/>
    <n v="0"/>
    <n v="0"/>
    <n v="0"/>
    <n v="0"/>
    <n v="0"/>
    <n v="0"/>
    <n v="0"/>
  </r>
  <r>
    <s v="6625"/>
    <s v="必應"/>
    <x v="2"/>
    <n v="91.9"/>
    <n v="97.5"/>
    <n v="98.5"/>
    <n v="98.8"/>
    <n v="92"/>
    <n v="12"/>
    <n v="-297"/>
    <n v="114"/>
    <n v="6"/>
    <n v="-182"/>
    <n v="0"/>
    <n v="0"/>
    <n v="0"/>
    <n v="0"/>
    <n v="0"/>
    <n v="1.1028000000000001E-2"/>
    <n v="-0.28957500000000003"/>
    <n v="0.11229"/>
    <n v="5.9279999999999992E-3"/>
    <n v="-0.16744000000000001"/>
    <n v="0"/>
    <n v="0"/>
    <n v="0"/>
    <n v="0"/>
    <n v="0"/>
  </r>
  <r>
    <s v="6629"/>
    <s v="泰金-KY"/>
    <x v="2"/>
    <n v="52.4"/>
    <n v="52.5"/>
    <n v="52.6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9.5"/>
    <n v="120.5"/>
    <n v="120"/>
    <n v="118.5"/>
    <n v="119"/>
    <n v="0"/>
    <n v="0"/>
    <n v="-1"/>
    <n v="0"/>
    <n v="1"/>
    <n v="0"/>
    <n v="0"/>
    <n v="0"/>
    <n v="0"/>
    <n v="0"/>
    <n v="0"/>
    <n v="0"/>
    <n v="-1.1999999999999999E-3"/>
    <n v="0"/>
    <n v="1.1900000000000001E-3"/>
    <n v="0"/>
    <n v="0"/>
    <n v="0"/>
    <n v="0"/>
    <n v="0"/>
  </r>
  <r>
    <s v="6641"/>
    <s v="基士德-KY"/>
    <x v="2"/>
    <n v="41.5"/>
    <n v="42.2"/>
    <n v="42"/>
    <n v="41.9"/>
    <n v="41.9"/>
    <n v="-1"/>
    <n v="2"/>
    <n v="-2"/>
    <n v="1"/>
    <n v="0"/>
    <n v="0"/>
    <n v="0"/>
    <n v="0"/>
    <n v="0"/>
    <n v="0"/>
    <n v="-4.15E-4"/>
    <n v="8.4400000000000002E-4"/>
    <n v="-8.4000000000000003E-4"/>
    <n v="4.1899999999999999E-4"/>
    <n v="0"/>
    <n v="0"/>
    <n v="0"/>
    <n v="0"/>
    <n v="0"/>
    <n v="0"/>
  </r>
  <r>
    <s v="6642"/>
    <s v="富致"/>
    <x v="35"/>
    <n v="46.6"/>
    <n v="46.35"/>
    <n v="46.5"/>
    <n v="46.9"/>
    <n v="46"/>
    <n v="-3"/>
    <n v="-8"/>
    <n v="0"/>
    <n v="-2"/>
    <n v="-1"/>
    <n v="0"/>
    <n v="0"/>
    <n v="0"/>
    <n v="0"/>
    <n v="0"/>
    <n v="-1.3980000000000002E-3"/>
    <n v="-3.7079999999999999E-3"/>
    <n v="0"/>
    <n v="-9.3799999999999992E-4"/>
    <n v="-4.6000000000000001E-4"/>
    <n v="0"/>
    <n v="0"/>
    <n v="0"/>
    <n v="0"/>
    <n v="0"/>
  </r>
  <r>
    <s v="6643"/>
    <s v="M31"/>
    <x v="47"/>
    <n v="944"/>
    <n v="940"/>
    <n v="992"/>
    <n v="984"/>
    <n v="926"/>
    <n v="2"/>
    <n v="-42"/>
    <n v="-123.01"/>
    <n v="-236.11"/>
    <n v="-366"/>
    <n v="-1"/>
    <n v="0"/>
    <n v="92"/>
    <n v="-17"/>
    <n v="-40"/>
    <n v="1.8880000000000001E-2"/>
    <n v="-0.39479999999999998"/>
    <n v="-1.2202591999999999"/>
    <n v="-2.3233224000000003"/>
    <n v="-3.38916"/>
    <n v="-9.4400000000000005E-3"/>
    <n v="0"/>
    <n v="0.91264000000000001"/>
    <n v="-0.16728000000000001"/>
    <n v="-0.37040000000000001"/>
  </r>
  <r>
    <s v="6649"/>
    <s v="台生材"/>
    <x v="15"/>
    <n v="33.35"/>
    <n v="33.450000000000003"/>
    <n v="33.549999999999997"/>
    <n v="33.65"/>
    <n v="33.75"/>
    <n v="1"/>
    <n v="4"/>
    <n v="-1"/>
    <n v="-3"/>
    <n v="1"/>
    <n v="0"/>
    <n v="0"/>
    <n v="0"/>
    <n v="0"/>
    <n v="0"/>
    <n v="3.3350000000000003E-4"/>
    <n v="1.3380000000000002E-3"/>
    <n v="-3.3549999999999997E-4"/>
    <n v="-1.0095E-3"/>
    <n v="3.3750000000000002E-4"/>
    <n v="0"/>
    <n v="0"/>
    <n v="0"/>
    <n v="0"/>
    <n v="0"/>
  </r>
  <r>
    <s v="6651"/>
    <s v="全宇昕"/>
    <x v="47"/>
    <n v="74.8"/>
    <n v="74"/>
    <n v="72.599999999999994"/>
    <n v="71.8"/>
    <n v="71.8"/>
    <n v="5"/>
    <n v="17"/>
    <n v="1"/>
    <n v="-8"/>
    <n v="0"/>
    <n v="0"/>
    <n v="0"/>
    <n v="0"/>
    <n v="0"/>
    <n v="0"/>
    <n v="3.7399999999999998E-3"/>
    <n v="1.2579999999999999E-2"/>
    <n v="7.2599999999999997E-4"/>
    <n v="-5.744E-3"/>
    <n v="0"/>
    <n v="0"/>
    <n v="0"/>
    <n v="0"/>
    <n v="0"/>
    <n v="0"/>
  </r>
  <r>
    <s v="6654"/>
    <s v="天正國際"/>
    <x v="40"/>
    <n v="43.25"/>
    <n v="43.1"/>
    <n v="43.1"/>
    <n v="42.3"/>
    <n v="42.3"/>
    <n v="0"/>
    <n v="0"/>
    <n v="1"/>
    <n v="0"/>
    <n v="0"/>
    <n v="0"/>
    <n v="0"/>
    <n v="0"/>
    <n v="0"/>
    <n v="0"/>
    <n v="0"/>
    <n v="0"/>
    <n v="4.3100000000000001E-4"/>
    <n v="0"/>
    <n v="0"/>
    <n v="0"/>
    <n v="0"/>
    <n v="0"/>
    <n v="0"/>
    <n v="0"/>
  </r>
  <r>
    <s v="6655"/>
    <s v="科定"/>
    <x v="2"/>
    <n v="122"/>
    <n v="122"/>
    <n v="121.5"/>
    <n v="122"/>
    <n v="121"/>
    <n v="1"/>
    <n v="0"/>
    <n v="-1"/>
    <n v="0"/>
    <n v="0"/>
    <n v="0"/>
    <n v="0"/>
    <n v="0"/>
    <n v="0"/>
    <n v="0"/>
    <n v="1.2199999999999999E-3"/>
    <n v="0"/>
    <n v="-1.2149999999999999E-3"/>
    <n v="0"/>
    <n v="0"/>
    <n v="0"/>
    <n v="0"/>
    <n v="0"/>
    <n v="0"/>
    <n v="0"/>
  </r>
  <r>
    <s v="6661"/>
    <s v="威健生技"/>
    <x v="15"/>
    <n v="23.15"/>
    <n v="22.7"/>
    <n v="23.3"/>
    <n v="23.25"/>
    <n v="22.95"/>
    <n v="0"/>
    <n v="4"/>
    <n v="0"/>
    <n v="0"/>
    <n v="0"/>
    <n v="0"/>
    <n v="0"/>
    <n v="0"/>
    <n v="0"/>
    <n v="0"/>
    <n v="0"/>
    <n v="9.0799999999999995E-4"/>
    <n v="0"/>
    <n v="0"/>
    <n v="0"/>
    <n v="0"/>
    <n v="0"/>
    <n v="0"/>
    <n v="0"/>
    <n v="0"/>
  </r>
  <r>
    <s v="6662"/>
    <s v="樂斯科"/>
    <x v="15"/>
    <n v="32.299999999999997"/>
    <n v="32.15"/>
    <n v="32.5"/>
    <n v="31.85"/>
    <n v="32.1"/>
    <n v="1"/>
    <n v="0"/>
    <n v="4"/>
    <n v="-4"/>
    <n v="0"/>
    <n v="0"/>
    <n v="0"/>
    <n v="0"/>
    <n v="0"/>
    <n v="0"/>
    <n v="3.2299999999999999E-4"/>
    <n v="0"/>
    <n v="1.2999999999999999E-3"/>
    <n v="-1.274E-3"/>
    <n v="0"/>
    <n v="0"/>
    <n v="0"/>
    <n v="0"/>
    <n v="0"/>
    <n v="0"/>
  </r>
  <r>
    <s v="6664"/>
    <s v="群翊"/>
    <x v="19"/>
    <n v="165"/>
    <n v="167.5"/>
    <n v="166"/>
    <n v="170"/>
    <n v="164.5"/>
    <n v="249"/>
    <n v="73"/>
    <n v="43"/>
    <n v="49"/>
    <n v="-111.2"/>
    <n v="0"/>
    <n v="0"/>
    <n v="0"/>
    <n v="0"/>
    <n v="0"/>
    <n v="0.41084999999999999"/>
    <n v="0.12227499999999999"/>
    <n v="7.1379999999999999E-2"/>
    <n v="8.3299999999999999E-2"/>
    <n v="-0.182924"/>
    <n v="0"/>
    <n v="0"/>
    <n v="0"/>
    <n v="0"/>
    <n v="0"/>
  </r>
  <r>
    <s v="6666"/>
    <s v="羅麗芬-KY"/>
    <x v="15"/>
    <n v="63.1"/>
    <n v="63.7"/>
    <n v="63.6"/>
    <n v="64.5"/>
    <n v="63.7"/>
    <n v="1"/>
    <n v="0"/>
    <n v="-1"/>
    <n v="-3"/>
    <n v="-1"/>
    <n v="0"/>
    <n v="0"/>
    <n v="0"/>
    <n v="0"/>
    <n v="0"/>
    <n v="6.3100000000000005E-4"/>
    <n v="0"/>
    <n v="-6.3600000000000006E-4"/>
    <n v="-1.9350000000000001E-3"/>
    <n v="-6.3699999999999998E-4"/>
    <n v="0"/>
    <n v="0"/>
    <n v="0"/>
    <n v="0"/>
    <n v="0"/>
  </r>
  <r>
    <s v="6667"/>
    <s v="信紘科"/>
    <x v="46"/>
    <n v="69.900000000000006"/>
    <n v="76.8"/>
    <n v="76.5"/>
    <n v="78.599999999999994"/>
    <n v="78.599999999999994"/>
    <n v="13"/>
    <n v="-2"/>
    <n v="-273"/>
    <n v="267"/>
    <n v="88"/>
    <n v="0"/>
    <n v="0"/>
    <n v="0"/>
    <n v="0"/>
    <n v="0"/>
    <n v="9.0869999999999996E-3"/>
    <n v="-1.536E-3"/>
    <n v="-0.208845"/>
    <n v="0.20986199999999997"/>
    <n v="6.9167999999999993E-2"/>
    <n v="0"/>
    <n v="0"/>
    <n v="0"/>
    <n v="0"/>
    <n v="0"/>
  </r>
  <r>
    <s v="6668"/>
    <s v="中揚光"/>
    <x v="64"/>
    <n v="37.299999999999997"/>
    <n v="37.25"/>
    <n v="37.25"/>
    <n v="36.799999999999997"/>
    <n v="36.299999999999997"/>
    <n v="-6"/>
    <n v="2"/>
    <n v="9"/>
    <n v="-8"/>
    <n v="6"/>
    <n v="0"/>
    <n v="0"/>
    <n v="0"/>
    <n v="0"/>
    <n v="0"/>
    <n v="-2.238E-3"/>
    <n v="7.45E-4"/>
    <n v="3.3525E-3"/>
    <n v="-2.9439999999999996E-3"/>
    <n v="2.1779999999999998E-3"/>
    <n v="0"/>
    <n v="0"/>
    <n v="0"/>
    <n v="0"/>
    <n v="0"/>
  </r>
  <r>
    <s v="6669"/>
    <s v="緯穎"/>
    <x v="28"/>
    <n v="1760"/>
    <n v="1770"/>
    <n v="1805"/>
    <n v="1785"/>
    <n v="1810"/>
    <n v="-498.01600000000002"/>
    <n v="-114.617"/>
    <n v="162.62"/>
    <n v="-345.76799999999997"/>
    <n v="-118.117"/>
    <n v="385"/>
    <n v="178"/>
    <n v="154"/>
    <n v="-26"/>
    <n v="4"/>
    <n v="-8.7650816000000003"/>
    <n v="-2.0287209000000002"/>
    <n v="2.9352910000000003"/>
    <n v="-6.1719587999999996"/>
    <n v="-2.1379177"/>
    <n v="6.7759999999999998"/>
    <n v="3.1505999999999998"/>
    <n v="2.7797000000000001"/>
    <n v="-0.46410000000000001"/>
    <n v="7.2400000000000006E-2"/>
  </r>
  <r>
    <s v="6670"/>
    <s v="復盛應用"/>
    <x v="70"/>
    <n v="209.5"/>
    <n v="209"/>
    <n v="208"/>
    <n v="208"/>
    <n v="204.5"/>
    <n v="128"/>
    <n v="41"/>
    <n v="19"/>
    <n v="14"/>
    <n v="-78"/>
    <n v="5"/>
    <n v="-5"/>
    <n v="-15"/>
    <n v="0"/>
    <n v="0"/>
    <n v="0.26816000000000001"/>
    <n v="8.5690000000000002E-2"/>
    <n v="3.952E-2"/>
    <n v="2.912E-2"/>
    <n v="-0.15951000000000001"/>
    <n v="1.0475E-2"/>
    <n v="-1.0449999999999999E-2"/>
    <n v="-3.1199999999999999E-2"/>
    <n v="0"/>
    <n v="0"/>
  </r>
  <r>
    <s v="6671"/>
    <s v="三能-KY"/>
    <x v="1"/>
    <n v="39.450000000000003"/>
    <n v="39.5"/>
    <n v="39.5"/>
    <n v="39.65"/>
    <n v="39.700000000000003"/>
    <n v="-1"/>
    <n v="0"/>
    <n v="2"/>
    <n v="-1"/>
    <n v="0"/>
    <n v="0"/>
    <n v="0"/>
    <n v="0"/>
    <n v="0"/>
    <n v="0"/>
    <n v="-3.9450000000000005E-4"/>
    <n v="0"/>
    <n v="7.9000000000000001E-4"/>
    <n v="-3.9649999999999999E-4"/>
    <n v="0"/>
    <n v="0"/>
    <n v="0"/>
    <n v="0"/>
    <n v="0"/>
    <n v="0"/>
  </r>
  <r>
    <s v="6672"/>
    <s v="騰輝電子-KY"/>
    <x v="32"/>
    <n v="88.9"/>
    <n v="88"/>
    <n v="87.5"/>
    <n v="86"/>
    <n v="85.6"/>
    <n v="-44"/>
    <n v="-1"/>
    <n v="-53"/>
    <n v="-61"/>
    <n v="170"/>
    <n v="0"/>
    <n v="0"/>
    <n v="0"/>
    <n v="0"/>
    <n v="0"/>
    <n v="-3.9116000000000005E-2"/>
    <n v="-8.8000000000000003E-4"/>
    <n v="-4.6375E-2"/>
    <n v="-5.246E-2"/>
    <n v="0.14551999999999998"/>
    <n v="0"/>
    <n v="0"/>
    <n v="0"/>
    <n v="0"/>
    <n v="0"/>
  </r>
  <r>
    <s v="6674"/>
    <s v="鋐寶科技"/>
    <x v="38"/>
    <n v="26.4"/>
    <n v="26.4"/>
    <n v="26.4"/>
    <n v="26"/>
    <n v="26.2"/>
    <n v="0"/>
    <n v="1"/>
    <n v="0"/>
    <n v="-1"/>
    <n v="0"/>
    <n v="0"/>
    <n v="0"/>
    <n v="0"/>
    <n v="0"/>
    <n v="0"/>
    <n v="0"/>
    <n v="2.6399999999999997E-4"/>
    <n v="0"/>
    <n v="-2.5999999999999998E-4"/>
    <n v="0"/>
    <n v="0"/>
    <n v="0"/>
    <n v="0"/>
    <n v="0"/>
    <n v="0"/>
  </r>
  <r>
    <s v="6679"/>
    <s v="鈺太"/>
    <x v="47"/>
    <n v="395"/>
    <n v="398"/>
    <n v="396.5"/>
    <n v="393"/>
    <n v="387.5"/>
    <n v="-99"/>
    <n v="169"/>
    <n v="80"/>
    <n v="15"/>
    <n v="62"/>
    <n v="120"/>
    <n v="1"/>
    <n v="0"/>
    <n v="0"/>
    <n v="0"/>
    <n v="-0.39105000000000001"/>
    <n v="0.67262"/>
    <n v="0.31719999999999998"/>
    <n v="5.8950000000000002E-2"/>
    <n v="0.24024999999999999"/>
    <n v="0.47399999999999998"/>
    <n v="3.98E-3"/>
    <n v="0"/>
    <n v="0"/>
    <n v="0"/>
  </r>
  <r>
    <s v="6680"/>
    <s v="鑫創電子"/>
    <x v="50"/>
    <n v="87.3"/>
    <n v="86.7"/>
    <n v="85"/>
    <n v="83.7"/>
    <n v="8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9.5"/>
    <n v="227.5"/>
    <n v="232.5"/>
    <n v="229.5"/>
    <n v="227"/>
    <n v="-41"/>
    <n v="32"/>
    <n v="37"/>
    <n v="-21"/>
    <n v="108"/>
    <n v="0"/>
    <n v="0"/>
    <n v="0"/>
    <n v="0"/>
    <n v="0"/>
    <n v="-9.4094999999999998E-2"/>
    <n v="7.2800000000000004E-2"/>
    <n v="8.6025000000000004E-2"/>
    <n v="-4.8195000000000002E-2"/>
    <n v="0.24515999999999999"/>
    <n v="0"/>
    <n v="0"/>
    <n v="0"/>
    <n v="0"/>
    <n v="0"/>
  </r>
  <r>
    <s v="6690"/>
    <s v="安碁資訊"/>
    <x v="56"/>
    <n v="167"/>
    <n v="166"/>
    <n v="164"/>
    <n v="162.5"/>
    <n v="161"/>
    <n v="15"/>
    <n v="-17"/>
    <n v="-6"/>
    <n v="-18"/>
    <n v="-22"/>
    <n v="0"/>
    <n v="0"/>
    <n v="0"/>
    <n v="0"/>
    <n v="0"/>
    <n v="2.5049999999999999E-2"/>
    <n v="-2.8219999999999999E-2"/>
    <n v="-9.8399999999999998E-3"/>
    <n v="-2.9250000000000002E-2"/>
    <n v="-3.542E-2"/>
    <n v="0"/>
    <n v="0"/>
    <n v="0"/>
    <n v="0"/>
    <n v="0"/>
  </r>
  <r>
    <s v="6697"/>
    <s v="東捷資訊"/>
    <x v="56"/>
    <n v="52.5"/>
    <n v="50.4"/>
    <n v="49.8"/>
    <n v="49.7"/>
    <n v="49"/>
    <n v="6"/>
    <n v="-2"/>
    <n v="-2"/>
    <n v="3"/>
    <n v="-3"/>
    <n v="0"/>
    <n v="0"/>
    <n v="0"/>
    <n v="0"/>
    <n v="0"/>
    <n v="3.15E-3"/>
    <n v="-1.008E-3"/>
    <n v="-9.9599999999999992E-4"/>
    <n v="1.4910000000000001E-3"/>
    <n v="-1.47E-3"/>
    <n v="0"/>
    <n v="0"/>
    <n v="0"/>
    <n v="0"/>
    <n v="0"/>
  </r>
  <r>
    <s v="6698"/>
    <s v="旭暉應材"/>
    <x v="18"/>
    <n v="28.55"/>
    <n v="29.15"/>
    <n v="29.2"/>
    <n v="28.9"/>
    <n v="28.55"/>
    <n v="6"/>
    <n v="15"/>
    <n v="2"/>
    <n v="0"/>
    <n v="1"/>
    <n v="0"/>
    <n v="0"/>
    <n v="0"/>
    <n v="0"/>
    <n v="0"/>
    <n v="1.7130000000000001E-3"/>
    <n v="4.3724999999999997E-3"/>
    <n v="5.8399999999999999E-4"/>
    <n v="0"/>
    <n v="2.855E-4"/>
    <n v="0"/>
    <n v="0"/>
    <n v="0"/>
    <n v="0"/>
    <n v="0"/>
  </r>
  <r>
    <s v="6703"/>
    <s v="軒郁"/>
    <x v="15"/>
    <n v="281"/>
    <n v="275.5"/>
    <n v="279.5"/>
    <n v="279.5"/>
    <n v="276"/>
    <n v="-2"/>
    <n v="-97"/>
    <n v="86"/>
    <n v="-40.600999999999999"/>
    <n v="-69"/>
    <n v="0"/>
    <n v="0"/>
    <n v="0"/>
    <n v="0"/>
    <n v="0"/>
    <n v="-5.62E-3"/>
    <n v="-0.267235"/>
    <n v="0.24037"/>
    <n v="-0.11347979499999999"/>
    <n v="-0.19044"/>
    <n v="0"/>
    <n v="0"/>
    <n v="0"/>
    <n v="0"/>
    <n v="0"/>
  </r>
  <r>
    <s v="6706"/>
    <s v="惠特"/>
    <x v="29"/>
    <n v="59"/>
    <n v="59.5"/>
    <n v="59.2"/>
    <n v="59.4"/>
    <n v="58.9"/>
    <n v="91"/>
    <n v="61"/>
    <n v="58"/>
    <n v="4"/>
    <n v="-33"/>
    <n v="0"/>
    <n v="0"/>
    <n v="0"/>
    <n v="0"/>
    <n v="0"/>
    <n v="5.3690000000000002E-2"/>
    <n v="3.6295000000000001E-2"/>
    <n v="3.4336000000000005E-2"/>
    <n v="2.3760000000000001E-3"/>
    <n v="-1.9436999999999999E-2"/>
    <n v="0"/>
    <n v="0"/>
    <n v="0"/>
    <n v="0"/>
    <n v="0"/>
  </r>
  <r>
    <s v="6712"/>
    <s v="長聖"/>
    <x v="15"/>
    <n v="201"/>
    <n v="203"/>
    <n v="201.5"/>
    <n v="199"/>
    <n v="196"/>
    <n v="149.886"/>
    <n v="388"/>
    <n v="-82"/>
    <n v="-273.60500000000002"/>
    <n v="-535.94000000000005"/>
    <n v="0"/>
    <n v="0"/>
    <n v="0"/>
    <n v="0"/>
    <n v="0"/>
    <n v="0.30127085999999997"/>
    <n v="0.78764000000000001"/>
    <n v="-0.16522999999999999"/>
    <n v="-0.5444739500000001"/>
    <n v="-1.0504424000000001"/>
    <n v="0"/>
    <n v="0"/>
    <n v="0"/>
    <n v="0"/>
    <n v="0"/>
  </r>
  <r>
    <s v="6715"/>
    <s v="嘉基"/>
    <x v="17"/>
    <n v="136.5"/>
    <n v="142.5"/>
    <n v="144.5"/>
    <n v="141"/>
    <n v="137.5"/>
    <n v="16"/>
    <n v="-78"/>
    <n v="-159"/>
    <n v="177"/>
    <n v="31"/>
    <n v="0"/>
    <n v="0"/>
    <n v="0"/>
    <n v="0"/>
    <n v="0"/>
    <n v="2.1839999999999998E-2"/>
    <n v="-0.11115"/>
    <n v="-0.22975499999999999"/>
    <n v="0.24956999999999999"/>
    <n v="4.2625000000000003E-2"/>
    <n v="0"/>
    <n v="0"/>
    <n v="0"/>
    <n v="0"/>
    <n v="0"/>
  </r>
  <r>
    <s v="6716"/>
    <s v="應廣"/>
    <x v="47"/>
    <n v="87.5"/>
    <n v="87.5"/>
    <n v="87.5"/>
    <n v="89"/>
    <n v="88.6"/>
    <n v="5"/>
    <n v="0"/>
    <n v="-1"/>
    <n v="2"/>
    <n v="1"/>
    <n v="0"/>
    <n v="0"/>
    <n v="0"/>
    <n v="0"/>
    <n v="0"/>
    <n v="4.3750000000000004E-3"/>
    <n v="0"/>
    <n v="-8.7500000000000002E-4"/>
    <n v="1.7799999999999999E-3"/>
    <n v="8.8599999999999996E-4"/>
    <n v="0"/>
    <n v="0"/>
    <n v="0"/>
    <n v="0"/>
    <n v="0"/>
  </r>
  <r>
    <s v="6727"/>
    <s v="亞泰金屬"/>
    <x v="19"/>
    <n v="59.2"/>
    <n v="59.2"/>
    <n v="59.2"/>
    <n v="60.2"/>
    <n v="59.9"/>
    <n v="1"/>
    <n v="-1"/>
    <n v="0"/>
    <n v="11"/>
    <n v="-3"/>
    <n v="0"/>
    <n v="0"/>
    <n v="0"/>
    <n v="0"/>
    <n v="0"/>
    <n v="5.9200000000000008E-4"/>
    <n v="-5.9200000000000008E-4"/>
    <n v="0"/>
    <n v="6.6220000000000003E-3"/>
    <n v="-1.797E-3"/>
    <n v="0"/>
    <n v="0"/>
    <n v="0"/>
    <n v="0"/>
    <n v="0"/>
  </r>
  <r>
    <s v="6728"/>
    <s v="上洋"/>
    <x v="13"/>
    <n v="127.5"/>
    <n v="127.5"/>
    <n v="127"/>
    <n v="127.5"/>
    <n v="128"/>
    <n v="0"/>
    <n v="0"/>
    <n v="-5"/>
    <n v="0"/>
    <n v="0"/>
    <n v="0"/>
    <n v="0"/>
    <n v="0"/>
    <n v="0"/>
    <n v="0"/>
    <n v="0"/>
    <n v="0"/>
    <n v="-6.3499999999999997E-3"/>
    <n v="0"/>
    <n v="0"/>
    <n v="0"/>
    <n v="0"/>
    <n v="0"/>
    <n v="0"/>
    <n v="0"/>
  </r>
  <r>
    <s v="6732"/>
    <s v="昇佳電子"/>
    <x v="47"/>
    <n v="500"/>
    <n v="527"/>
    <n v="511"/>
    <n v="504"/>
    <n v="497.5"/>
    <n v="-59"/>
    <n v="-66"/>
    <n v="52.01"/>
    <n v="-120.02"/>
    <n v="-24"/>
    <n v="174.214"/>
    <n v="96.206999999999994"/>
    <n v="-12.759"/>
    <n v="-72.412999999999997"/>
    <n v="-10.683"/>
    <n v="-0.29499999999999998"/>
    <n v="-0.34782000000000002"/>
    <n v="0.26577109999999998"/>
    <n v="-0.60490079999999991"/>
    <n v="-0.11940000000000001"/>
    <n v="0.87107000000000001"/>
    <n v="0.50701088999999999"/>
    <n v="-6.5198489999999998E-2"/>
    <n v="-0.36496152000000004"/>
    <n v="-5.3147924999999999E-2"/>
  </r>
  <r>
    <s v="6733"/>
    <s v="博晟生醫"/>
    <x v="15"/>
    <n v="33.1"/>
    <n v="34.75"/>
    <n v="34.299999999999997"/>
    <n v="35.200000000000003"/>
    <n v="34.299999999999997"/>
    <n v="11"/>
    <n v="-79"/>
    <n v="-16"/>
    <n v="-6"/>
    <n v="-80"/>
    <n v="0"/>
    <n v="0"/>
    <n v="0"/>
    <n v="0"/>
    <n v="0"/>
    <n v="3.6410000000000001E-3"/>
    <n v="-2.7452500000000001E-2"/>
    <n v="-5.4879999999999998E-3"/>
    <n v="-2.1120000000000002E-3"/>
    <n v="-2.7439999999999999E-2"/>
    <n v="0"/>
    <n v="0"/>
    <n v="0"/>
    <n v="0"/>
    <n v="0"/>
  </r>
  <r>
    <s v="6743"/>
    <s v="安普新"/>
    <x v="21"/>
    <n v="50.6"/>
    <n v="50"/>
    <n v="50.7"/>
    <n v="50.6"/>
    <n v="49.9"/>
    <n v="67"/>
    <n v="12"/>
    <n v="83"/>
    <n v="21"/>
    <n v="1"/>
    <n v="0"/>
    <n v="0"/>
    <n v="0"/>
    <n v="0"/>
    <n v="0"/>
    <n v="3.3902000000000002E-2"/>
    <n v="6.0000000000000001E-3"/>
    <n v="4.2081E-2"/>
    <n v="1.0626000000000002E-2"/>
    <n v="4.9899999999999999E-4"/>
    <n v="0"/>
    <n v="0"/>
    <n v="0"/>
    <n v="0"/>
    <n v="0"/>
  </r>
  <r>
    <s v="6747"/>
    <s v="亨泰光"/>
    <x v="15"/>
    <n v="180"/>
    <n v="181.5"/>
    <n v="185"/>
    <n v="184.5"/>
    <n v="185"/>
    <n v="5"/>
    <n v="8"/>
    <n v="4"/>
    <n v="-3"/>
    <n v="0"/>
    <n v="0"/>
    <n v="0"/>
    <n v="0"/>
    <n v="0"/>
    <n v="0"/>
    <n v="8.9999999999999993E-3"/>
    <n v="1.452E-2"/>
    <n v="7.4000000000000003E-3"/>
    <n v="-5.535E-3"/>
    <n v="0"/>
    <n v="0"/>
    <n v="0"/>
    <n v="0"/>
    <n v="0"/>
    <n v="0"/>
  </r>
  <r>
    <s v="6751"/>
    <s v="智聯服務"/>
    <x v="56"/>
    <n v="81.400000000000006"/>
    <n v="82.5"/>
    <n v="80.900000000000006"/>
    <n v="79.900000000000006"/>
    <n v="77.900000000000006"/>
    <n v="0"/>
    <n v="0"/>
    <n v="0"/>
    <n v="0"/>
    <n v="1"/>
    <n v="0"/>
    <n v="0"/>
    <n v="0"/>
    <n v="0"/>
    <n v="0"/>
    <n v="0"/>
    <n v="0"/>
    <n v="0"/>
    <n v="0"/>
    <n v="7.7900000000000007E-4"/>
    <n v="0"/>
    <n v="0"/>
    <n v="0"/>
    <n v="0"/>
    <n v="0"/>
  </r>
  <r>
    <s v="6752"/>
    <s v="叡揚"/>
    <x v="56"/>
    <n v="140.5"/>
    <n v="142"/>
    <n v="143"/>
    <n v="138"/>
    <n v="138.5"/>
    <n v="-47"/>
    <n v="61"/>
    <n v="-75"/>
    <n v="-13.099"/>
    <n v="6"/>
    <n v="0"/>
    <n v="0"/>
    <n v="0"/>
    <n v="0"/>
    <n v="0"/>
    <n v="-6.6034999999999996E-2"/>
    <n v="8.6620000000000003E-2"/>
    <n v="-0.10725"/>
    <n v="-1.8076620000000002E-2"/>
    <n v="8.3099999999999997E-3"/>
    <n v="0"/>
    <n v="0"/>
    <n v="0"/>
    <n v="0"/>
    <n v="0"/>
  </r>
  <r>
    <s v="6754"/>
    <s v="匯僑設計"/>
    <x v="2"/>
    <n v="49.15"/>
    <n v="49.15"/>
    <n v="49.2"/>
    <n v="52.2"/>
    <n v="52.7"/>
    <n v="-2"/>
    <n v="8"/>
    <n v="7"/>
    <n v="61"/>
    <n v="-2"/>
    <n v="0"/>
    <n v="0"/>
    <n v="0"/>
    <n v="0"/>
    <n v="0"/>
    <n v="-9.8299999999999993E-4"/>
    <n v="3.9319999999999997E-3"/>
    <n v="3.4440000000000004E-3"/>
    <n v="3.1842000000000002E-2"/>
    <n v="-1.054E-3"/>
    <n v="0"/>
    <n v="0"/>
    <n v="0"/>
    <n v="0"/>
    <n v="0"/>
  </r>
  <r>
    <s v="6756"/>
    <s v="威鋒電子"/>
    <x v="47"/>
    <n v="216.5"/>
    <n v="213.5"/>
    <n v="214"/>
    <n v="206.5"/>
    <n v="204"/>
    <n v="38"/>
    <n v="48"/>
    <n v="-48"/>
    <n v="-134"/>
    <n v="-137"/>
    <n v="15"/>
    <n v="0"/>
    <n v="0"/>
    <n v="0"/>
    <n v="0"/>
    <n v="8.2269999999999996E-2"/>
    <n v="0.10248"/>
    <n v="-0.10272000000000001"/>
    <n v="-0.27671000000000001"/>
    <n v="-0.27948000000000001"/>
    <n v="3.2474999999999997E-2"/>
    <n v="0"/>
    <n v="0"/>
    <n v="0"/>
    <n v="0"/>
  </r>
  <r>
    <s v="6762"/>
    <s v="達亞"/>
    <x v="15"/>
    <n v="250"/>
    <n v="250"/>
    <n v="250"/>
    <n v="251"/>
    <n v="251.5"/>
    <n v="0"/>
    <n v="10"/>
    <n v="10"/>
    <n v="10"/>
    <n v="0"/>
    <n v="0"/>
    <n v="0"/>
    <n v="0"/>
    <n v="0"/>
    <n v="0"/>
    <n v="0"/>
    <n v="2.5000000000000001E-2"/>
    <n v="2.5000000000000001E-2"/>
    <n v="2.5100000000000001E-2"/>
    <n v="0"/>
    <n v="0"/>
    <n v="0"/>
    <n v="0"/>
    <n v="0"/>
    <n v="0"/>
  </r>
  <r>
    <s v="6767"/>
    <s v="台微醫"/>
    <x v="15"/>
    <n v="34.25"/>
    <n v="34.549999999999997"/>
    <n v="34.5"/>
    <n v="34.799999999999997"/>
    <n v="34.299999999999997"/>
    <n v="-9"/>
    <n v="-11"/>
    <n v="-11"/>
    <n v="-7"/>
    <n v="-2"/>
    <n v="0"/>
    <n v="0"/>
    <n v="0"/>
    <n v="0"/>
    <n v="0"/>
    <n v="-3.0825000000000002E-3"/>
    <n v="-3.8004999999999996E-3"/>
    <n v="-3.7950000000000002E-3"/>
    <n v="-2.4359999999999998E-3"/>
    <n v="-6.8599999999999998E-4"/>
    <n v="0"/>
    <n v="0"/>
    <n v="0"/>
    <n v="0"/>
    <n v="0"/>
  </r>
  <r>
    <s v="6768"/>
    <s v="志強-KY"/>
    <x v="2"/>
    <n v="66.3"/>
    <n v="66"/>
    <n v="66.2"/>
    <n v="65.3"/>
    <n v="64.599999999999994"/>
    <n v="16"/>
    <n v="3"/>
    <n v="0"/>
    <n v="4"/>
    <n v="-24"/>
    <n v="0"/>
    <n v="0"/>
    <n v="0"/>
    <n v="0"/>
    <n v="0"/>
    <n v="1.0607999999999999E-2"/>
    <n v="1.98E-3"/>
    <n v="0"/>
    <n v="2.6119999999999997E-3"/>
    <n v="-1.5503999999999999E-2"/>
    <n v="0"/>
    <n v="0"/>
    <n v="0"/>
    <n v="0"/>
    <n v="0"/>
  </r>
  <r>
    <s v="6776"/>
    <s v="展碁國際"/>
    <x v="42"/>
    <n v="53.7"/>
    <n v="54.8"/>
    <n v="54.6"/>
    <n v="54.8"/>
    <n v="54.5"/>
    <n v="16"/>
    <n v="28"/>
    <n v="-12"/>
    <n v="13"/>
    <n v="5"/>
    <n v="0"/>
    <n v="0"/>
    <n v="0"/>
    <n v="0"/>
    <n v="0"/>
    <n v="8.5920000000000007E-3"/>
    <n v="1.5343999999999998E-2"/>
    <n v="-6.5520000000000005E-3"/>
    <n v="7.1240000000000001E-3"/>
    <n v="2.725E-3"/>
    <n v="0"/>
    <n v="0"/>
    <n v="0"/>
    <n v="0"/>
    <n v="0"/>
  </r>
  <r>
    <s v="6781"/>
    <s v="AES-KY"/>
    <x v="12"/>
    <n v="649"/>
    <n v="637"/>
    <n v="629"/>
    <n v="658"/>
    <n v="671"/>
    <n v="40.799999999999997"/>
    <n v="-78.316000000000003"/>
    <n v="-63.249000000000002"/>
    <n v="197"/>
    <n v="89"/>
    <n v="-1"/>
    <n v="0"/>
    <n v="-16.114999999999998"/>
    <n v="0"/>
    <n v="25"/>
    <n v="0.26479199999999997"/>
    <n v="-0.49887292"/>
    <n v="-0.39783620999999997"/>
    <n v="1.29626"/>
    <n v="0.59719"/>
    <n v="-6.4900000000000001E-3"/>
    <n v="0"/>
    <n v="-0.10136334999999999"/>
    <n v="0"/>
    <n v="0.16775000000000001"/>
  </r>
  <r>
    <s v="6803"/>
    <s v="崑鼎"/>
    <x v="2"/>
    <n v="314.5"/>
    <n v="313.5"/>
    <n v="312.5"/>
    <n v="312.5"/>
    <n v="311.5"/>
    <n v="-3"/>
    <n v="0"/>
    <n v="-4"/>
    <n v="-2"/>
    <n v="-3"/>
    <n v="0"/>
    <n v="0"/>
    <n v="0"/>
    <n v="0"/>
    <n v="0"/>
    <n v="-9.4350000000000007E-3"/>
    <n v="0"/>
    <n v="-1.2500000000000001E-2"/>
    <n v="-6.2500000000000003E-3"/>
    <n v="-9.3449999999999991E-3"/>
    <n v="0"/>
    <n v="0"/>
    <n v="0"/>
    <n v="0"/>
    <n v="0"/>
  </r>
  <r>
    <s v="7402"/>
    <s v="邑錡"/>
    <x v="64"/>
    <n v="69"/>
    <n v="70.5"/>
    <n v="69.8"/>
    <n v="68.7"/>
    <n v="66.8"/>
    <n v="32"/>
    <n v="-21"/>
    <n v="-10"/>
    <n v="-22"/>
    <n v="-3"/>
    <n v="0"/>
    <n v="0"/>
    <n v="0"/>
    <n v="0"/>
    <n v="0"/>
    <n v="2.2079999999999999E-2"/>
    <n v="-1.4805E-2"/>
    <n v="-6.9800000000000001E-3"/>
    <n v="-1.5114000000000001E-2"/>
    <n v="-2.0039999999999997E-3"/>
    <n v="0"/>
    <n v="0"/>
    <n v="0"/>
    <n v="0"/>
    <n v="0"/>
  </r>
  <r>
    <s v="7556"/>
    <s v="意德士"/>
    <x v="46"/>
    <n v="102.5"/>
    <n v="102.5"/>
    <n v="103"/>
    <n v="103.5"/>
    <n v="103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  <n v="0"/>
    <n v="0"/>
  </r>
  <r>
    <s v="8011"/>
    <s v="台通"/>
    <x v="38"/>
    <n v="17.850000000000001"/>
    <n v="17.5"/>
    <n v="17.3"/>
    <n v="18.399999999999999"/>
    <n v="17.45"/>
    <n v="-10"/>
    <n v="-211"/>
    <n v="-328"/>
    <n v="-145.31200000000001"/>
    <n v="-416"/>
    <n v="0"/>
    <n v="0"/>
    <n v="0"/>
    <n v="0"/>
    <n v="0"/>
    <n v="-1.7849999999999999E-3"/>
    <n v="-3.6924999999999999E-2"/>
    <n v="-5.6744000000000003E-2"/>
    <n v="-2.6737408000000001E-2"/>
    <n v="-7.2592000000000004E-2"/>
    <n v="0"/>
    <n v="0"/>
    <n v="0"/>
    <n v="0"/>
    <n v="0"/>
  </r>
  <r>
    <s v="8016"/>
    <s v="矽創"/>
    <x v="47"/>
    <n v="285.5"/>
    <n v="290.5"/>
    <n v="288.5"/>
    <n v="289"/>
    <n v="284.5"/>
    <n v="-107"/>
    <n v="348.75"/>
    <n v="177.97300000000001"/>
    <n v="-12.135"/>
    <n v="-244"/>
    <n v="-1.744"/>
    <n v="11.484999999999999"/>
    <n v="1.897"/>
    <n v="-13.96"/>
    <n v="-7.4820000000000002"/>
    <n v="-0.30548500000000001"/>
    <n v="1.0131187500000001"/>
    <n v="0.51345210500000005"/>
    <n v="-3.5070150000000001E-2"/>
    <n v="-0.69418000000000002"/>
    <n v="-4.9791200000000001E-3"/>
    <n v="3.3363925000000003E-2"/>
    <n v="5.4728449999999996E-3"/>
    <n v="-4.0344400000000002E-2"/>
    <n v="-2.1286289999999999E-2"/>
  </r>
  <r>
    <s v="8021"/>
    <s v="尖點"/>
    <x v="19"/>
    <n v="27.15"/>
    <n v="27"/>
    <n v="26.85"/>
    <n v="26.7"/>
    <n v="26.5"/>
    <n v="24"/>
    <n v="-24"/>
    <n v="-42"/>
    <n v="-20"/>
    <n v="-21"/>
    <n v="-3.78"/>
    <n v="0"/>
    <n v="0"/>
    <n v="-2.52"/>
    <n v="0"/>
    <n v="6.5159999999999992E-3"/>
    <n v="-6.4799999999999996E-3"/>
    <n v="-1.1277000000000001E-2"/>
    <n v="-5.3400000000000001E-3"/>
    <n v="-5.5649999999999996E-3"/>
    <n v="-1.0262699999999999E-3"/>
    <n v="0"/>
    <n v="0"/>
    <n v="-6.7283999999999996E-4"/>
    <n v="0"/>
  </r>
  <r>
    <s v="8024"/>
    <s v="佑華"/>
    <x v="47"/>
    <n v="21.8"/>
    <n v="21.75"/>
    <n v="22"/>
    <n v="20.85"/>
    <n v="20.8"/>
    <n v="6"/>
    <n v="-7"/>
    <n v="16"/>
    <n v="-26"/>
    <n v="-6"/>
    <n v="0"/>
    <n v="0"/>
    <n v="0"/>
    <n v="0"/>
    <n v="0"/>
    <n v="1.3080000000000001E-3"/>
    <n v="-1.5225E-3"/>
    <n v="3.5200000000000001E-3"/>
    <n v="-5.4210000000000005E-3"/>
    <n v="-1.2480000000000002E-3"/>
    <n v="0"/>
    <n v="0"/>
    <n v="0"/>
    <n v="0"/>
    <n v="0"/>
  </r>
  <r>
    <s v="8027"/>
    <s v="鈦昇"/>
    <x v="13"/>
    <n v="65.7"/>
    <n v="64.3"/>
    <n v="64.7"/>
    <n v="63.2"/>
    <n v="65"/>
    <n v="155"/>
    <n v="136"/>
    <n v="92"/>
    <n v="-13"/>
    <n v="28"/>
    <n v="0"/>
    <n v="0"/>
    <n v="0"/>
    <n v="0"/>
    <n v="0"/>
    <n v="0.10183499999999999"/>
    <n v="8.7447999999999998E-2"/>
    <n v="5.9524000000000007E-2"/>
    <n v="-8.2160000000000011E-3"/>
    <n v="1.8200000000000001E-2"/>
    <n v="0"/>
    <n v="0"/>
    <n v="0"/>
    <n v="0"/>
    <n v="0"/>
  </r>
  <r>
    <s v="8028"/>
    <s v="昇陽半導體"/>
    <x v="30"/>
    <n v="51.7"/>
    <n v="51.2"/>
    <n v="50.6"/>
    <n v="51.1"/>
    <n v="50.1"/>
    <n v="50"/>
    <n v="-75"/>
    <n v="-223.97"/>
    <n v="24.08"/>
    <n v="-146.24"/>
    <n v="0"/>
    <n v="0"/>
    <n v="0"/>
    <n v="0"/>
    <n v="0"/>
    <n v="2.5850000000000001E-2"/>
    <n v="-3.8399999999999997E-2"/>
    <n v="-0.11332882"/>
    <n v="1.2304880000000001E-2"/>
    <n v="-7.326624000000001E-2"/>
    <n v="0"/>
    <n v="0"/>
    <n v="0"/>
    <n v="0"/>
    <n v="0"/>
  </r>
  <r>
    <s v="8032"/>
    <s v="光菱"/>
    <x v="16"/>
    <n v="28.55"/>
    <n v="28.8"/>
    <n v="28.55"/>
    <n v="28.6"/>
    <n v="28.6"/>
    <n v="2"/>
    <n v="-1"/>
    <n v="1"/>
    <n v="-1"/>
    <n v="0"/>
    <n v="0"/>
    <n v="0"/>
    <n v="0"/>
    <n v="0"/>
    <n v="0"/>
    <n v="5.71E-4"/>
    <n v="-2.8800000000000001E-4"/>
    <n v="2.855E-4"/>
    <n v="-2.8600000000000001E-4"/>
    <n v="0"/>
    <n v="0"/>
    <n v="0"/>
    <n v="0"/>
    <n v="0"/>
    <n v="0"/>
  </r>
  <r>
    <s v="8033"/>
    <s v="雷虎"/>
    <x v="21"/>
    <n v="57"/>
    <n v="56.1"/>
    <n v="56.2"/>
    <n v="55.2"/>
    <n v="53.7"/>
    <n v="141"/>
    <n v="-87"/>
    <n v="-32"/>
    <n v="-169.048"/>
    <n v="-28"/>
    <n v="0"/>
    <n v="0"/>
    <n v="0"/>
    <n v="0"/>
    <n v="0"/>
    <n v="8.0369999999999997E-2"/>
    <n v="-4.8806999999999996E-2"/>
    <n v="-1.7984E-2"/>
    <n v="-9.3314495999999997E-2"/>
    <n v="-1.5036000000000001E-2"/>
    <n v="0"/>
    <n v="0"/>
    <n v="0"/>
    <n v="0"/>
    <n v="0"/>
  </r>
  <r>
    <s v="8034"/>
    <s v="榮群"/>
    <x v="33"/>
    <n v="20"/>
    <n v="22"/>
    <n v="24.2"/>
    <n v="24.2"/>
    <n v="24.1"/>
    <n v="-110"/>
    <n v="-9"/>
    <n v="727"/>
    <n v="54"/>
    <n v="281"/>
    <n v="0"/>
    <n v="0"/>
    <n v="0"/>
    <n v="0"/>
    <n v="0"/>
    <n v="-2.1999999999999999E-2"/>
    <n v="-1.98E-3"/>
    <n v="0.17593399999999998"/>
    <n v="1.3068E-2"/>
    <n v="6.7721000000000003E-2"/>
    <n v="0"/>
    <n v="0"/>
    <n v="0"/>
    <n v="0"/>
    <n v="0"/>
  </r>
  <r>
    <s v="8038"/>
    <s v="長園科"/>
    <x v="8"/>
    <n v="35.35"/>
    <n v="35.6"/>
    <n v="35.299999999999997"/>
    <n v="34.9"/>
    <n v="33.9"/>
    <n v="90"/>
    <n v="12"/>
    <n v="-30"/>
    <n v="-32"/>
    <n v="-22"/>
    <n v="0"/>
    <n v="0"/>
    <n v="0"/>
    <n v="0"/>
    <n v="0"/>
    <n v="3.1815000000000003E-2"/>
    <n v="4.2720000000000006E-3"/>
    <n v="-1.059E-2"/>
    <n v="-1.1167999999999999E-2"/>
    <n v="-7.4579999999999994E-3"/>
    <n v="0"/>
    <n v="0"/>
    <n v="0"/>
    <n v="0"/>
    <n v="0"/>
  </r>
  <r>
    <s v="8039"/>
    <s v="台虹"/>
    <x v="32"/>
    <n v="42.1"/>
    <n v="41.85"/>
    <n v="42"/>
    <n v="41.75"/>
    <n v="41.65"/>
    <n v="144.97"/>
    <n v="37"/>
    <n v="9.984"/>
    <n v="-28.013999999999999"/>
    <n v="7.9009999999999998"/>
    <n v="0"/>
    <n v="0"/>
    <n v="0"/>
    <n v="0"/>
    <n v="0"/>
    <n v="6.1032370000000002E-2"/>
    <n v="1.54845E-2"/>
    <n v="4.1932799999999998E-3"/>
    <n v="-1.1695845E-2"/>
    <n v="3.2907664999999998E-3"/>
    <n v="0"/>
    <n v="0"/>
    <n v="0"/>
    <n v="0"/>
    <n v="0"/>
  </r>
  <r>
    <s v="8040"/>
    <s v="九暘"/>
    <x v="47"/>
    <n v="46.75"/>
    <n v="47"/>
    <n v="46.45"/>
    <n v="45.2"/>
    <n v="44.45"/>
    <n v="176"/>
    <n v="-315"/>
    <n v="-98"/>
    <n v="-97"/>
    <n v="-57"/>
    <n v="0"/>
    <n v="0"/>
    <n v="0"/>
    <n v="0"/>
    <n v="0"/>
    <n v="8.2280000000000006E-2"/>
    <n v="-0.14804999999999999"/>
    <n v="-4.5521000000000006E-2"/>
    <n v="-4.3844000000000008E-2"/>
    <n v="-2.5336500000000001E-2"/>
    <n v="0"/>
    <n v="0"/>
    <n v="0"/>
    <n v="0"/>
    <n v="0"/>
  </r>
  <r>
    <s v="8042"/>
    <s v="金山電"/>
    <x v="35"/>
    <n v="34.75"/>
    <n v="34.799999999999997"/>
    <n v="34.950000000000003"/>
    <n v="34.9"/>
    <n v="34.85"/>
    <n v="1"/>
    <n v="2"/>
    <n v="1"/>
    <n v="0"/>
    <n v="0"/>
    <n v="0"/>
    <n v="0"/>
    <n v="0"/>
    <n v="0"/>
    <n v="0"/>
    <n v="3.4749999999999999E-4"/>
    <n v="6.959999999999999E-4"/>
    <n v="3.4950000000000004E-4"/>
    <n v="0"/>
    <n v="0"/>
    <n v="0"/>
    <n v="0"/>
    <n v="0"/>
    <n v="0"/>
    <n v="0"/>
  </r>
  <r>
    <s v="8043"/>
    <s v="蜜望實"/>
    <x v="35"/>
    <n v="26.45"/>
    <n v="27.8"/>
    <n v="27.75"/>
    <n v="28.35"/>
    <n v="28.05"/>
    <n v="-5"/>
    <n v="-1"/>
    <n v="-5"/>
    <n v="-22"/>
    <n v="16"/>
    <n v="0"/>
    <n v="0"/>
    <n v="0"/>
    <n v="0"/>
    <n v="0"/>
    <n v="-1.3225000000000001E-3"/>
    <n v="-2.7799999999999998E-4"/>
    <n v="-1.3875000000000001E-3"/>
    <n v="-6.2370000000000004E-3"/>
    <n v="4.4879999999999998E-3"/>
    <n v="0"/>
    <n v="0"/>
    <n v="0"/>
    <n v="0"/>
    <n v="0"/>
  </r>
  <r>
    <s v="8044"/>
    <s v="網家"/>
    <x v="68"/>
    <n v="47.65"/>
    <n v="47.1"/>
    <n v="47.2"/>
    <n v="46.7"/>
    <n v="45.5"/>
    <n v="267.56900000000002"/>
    <n v="-607"/>
    <n v="170.24600000000001"/>
    <n v="-488"/>
    <n v="-334"/>
    <n v="0"/>
    <n v="0"/>
    <n v="0"/>
    <n v="0"/>
    <n v="0"/>
    <n v="0.12749662850000001"/>
    <n v="-0.28589700000000001"/>
    <n v="8.0356112000000007E-2"/>
    <n v="-0.22789600000000002"/>
    <n v="-0.15196999999999999"/>
    <n v="0"/>
    <n v="0"/>
    <n v="0"/>
    <n v="0"/>
    <n v="0"/>
  </r>
  <r>
    <s v="8046"/>
    <s v="南電"/>
    <x v="32"/>
    <n v="237"/>
    <n v="232.5"/>
    <n v="231"/>
    <n v="227.5"/>
    <n v="228"/>
    <n v="440"/>
    <n v="-744.61900000000003"/>
    <n v="97.474999999999994"/>
    <n v="-1535.799"/>
    <n v="682.625"/>
    <n v="-207.89599999999999"/>
    <n v="73"/>
    <n v="-89"/>
    <n v="-108.93"/>
    <n v="74"/>
    <n v="1.0427999999999999"/>
    <n v="-1.731239175"/>
    <n v="0.22516724999999999"/>
    <n v="-3.4939427250000001"/>
    <n v="1.5563849999999999"/>
    <n v="-0.49271352000000002"/>
    <n v="0.16972499999999999"/>
    <n v="-0.20558999999999999"/>
    <n v="-0.24781575"/>
    <n v="0.16872000000000001"/>
  </r>
  <r>
    <s v="8047"/>
    <s v="星雲"/>
    <x v="45"/>
    <n v="11.5"/>
    <n v="11.5"/>
    <n v="11.4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4"/>
    <n v="83.4"/>
    <n v="82.3"/>
    <n v="81.2"/>
    <n v="80.7"/>
    <n v="163"/>
    <n v="-167"/>
    <n v="-55.15"/>
    <n v="-196.97800000000001"/>
    <n v="15.022"/>
    <n v="0"/>
    <n v="0"/>
    <n v="0"/>
    <n v="0"/>
    <n v="0"/>
    <n v="0.13691999999999999"/>
    <n v="-0.13927800000000001"/>
    <n v="-4.5388449999999997E-2"/>
    <n v="-0.15994613600000002"/>
    <n v="1.2122753999999999E-2"/>
    <n v="0"/>
    <n v="0"/>
    <n v="0"/>
    <n v="0"/>
    <n v="0"/>
  </r>
  <r>
    <s v="8049"/>
    <s v="晶采"/>
    <x v="65"/>
    <n v="37.200000000000003"/>
    <n v="37.1"/>
    <n v="37.299999999999997"/>
    <n v="37"/>
    <n v="36.799999999999997"/>
    <n v="55"/>
    <n v="54"/>
    <n v="179"/>
    <n v="-20"/>
    <n v="-116"/>
    <n v="0"/>
    <n v="0"/>
    <n v="0"/>
    <n v="0"/>
    <n v="0"/>
    <n v="2.0460000000000002E-2"/>
    <n v="2.0034E-2"/>
    <n v="6.6766999999999993E-2"/>
    <n v="-7.4000000000000003E-3"/>
    <n v="-4.268799999999999E-2"/>
    <n v="0"/>
    <n v="0"/>
    <n v="0"/>
    <n v="0"/>
    <n v="0"/>
  </r>
  <r>
    <s v="8050"/>
    <s v="廣積"/>
    <x v="50"/>
    <n v="81.7"/>
    <n v="81.2"/>
    <n v="81.8"/>
    <n v="82.7"/>
    <n v="81.7"/>
    <n v="98"/>
    <n v="-185"/>
    <n v="182"/>
    <n v="205"/>
    <n v="-253"/>
    <n v="0"/>
    <n v="0"/>
    <n v="0"/>
    <n v="0"/>
    <n v="0"/>
    <n v="8.0065999999999998E-2"/>
    <n v="-0.15021999999999999"/>
    <n v="0.14887600000000001"/>
    <n v="0.16953499999999999"/>
    <n v="-0.20670100000000002"/>
    <n v="0"/>
    <n v="0"/>
    <n v="0"/>
    <n v="0"/>
    <n v="0"/>
  </r>
  <r>
    <s v="8054"/>
    <s v="安國"/>
    <x v="47"/>
    <n v="59"/>
    <n v="60"/>
    <n v="59.2"/>
    <n v="57.8"/>
    <n v="60"/>
    <n v="76"/>
    <n v="296.10000000000002"/>
    <n v="430"/>
    <n v="332"/>
    <n v="266"/>
    <n v="0"/>
    <n v="0"/>
    <n v="0"/>
    <n v="0"/>
    <n v="0"/>
    <n v="4.4839999999999998E-2"/>
    <n v="0.17766000000000001"/>
    <n v="0.25456000000000001"/>
    <n v="0.19189599999999998"/>
    <n v="0.15959999999999999"/>
    <n v="0"/>
    <n v="0"/>
    <n v="0"/>
    <n v="0"/>
    <n v="0"/>
  </r>
  <r>
    <s v="8059"/>
    <s v="凱碩"/>
    <x v="33"/>
    <n v="14.15"/>
    <n v="14.1"/>
    <n v="13.85"/>
    <n v="13.75"/>
    <n v="13.6"/>
    <n v="4"/>
    <n v="-1"/>
    <n v="9"/>
    <n v="-7"/>
    <n v="-5"/>
    <n v="0"/>
    <n v="0"/>
    <n v="0"/>
    <n v="0"/>
    <n v="0"/>
    <n v="5.6599999999999999E-4"/>
    <n v="-1.4099999999999998E-4"/>
    <n v="1.2465E-3"/>
    <n v="-9.6250000000000003E-4"/>
    <n v="-6.8000000000000005E-4"/>
    <n v="0"/>
    <n v="0"/>
    <n v="0"/>
    <n v="0"/>
    <n v="0"/>
  </r>
  <r>
    <s v="8064"/>
    <s v="東捷"/>
    <x v="46"/>
    <n v="17.55"/>
    <n v="17.8"/>
    <n v="17.75"/>
    <n v="17.45"/>
    <n v="17.45"/>
    <n v="17"/>
    <n v="-36"/>
    <n v="-17"/>
    <n v="39"/>
    <n v="-1"/>
    <n v="0"/>
    <n v="0"/>
    <n v="0"/>
    <n v="0"/>
    <n v="0"/>
    <n v="2.9835E-3"/>
    <n v="-6.4080000000000005E-3"/>
    <n v="-3.0175000000000002E-3"/>
    <n v="6.8054999999999999E-3"/>
    <n v="-1.7449999999999999E-4"/>
    <n v="0"/>
    <n v="0"/>
    <n v="0"/>
    <n v="0"/>
    <n v="0"/>
  </r>
  <r>
    <s v="8066"/>
    <s v="來思達"/>
    <x v="10"/>
    <n v="29.2"/>
    <n v="29.4"/>
    <n v="29.45"/>
    <n v="29.5"/>
    <n v="29.3"/>
    <n v="0"/>
    <n v="0"/>
    <n v="-1.9319999999999999"/>
    <n v="-1"/>
    <n v="0"/>
    <n v="0"/>
    <n v="0"/>
    <n v="0"/>
    <n v="0"/>
    <n v="0"/>
    <n v="0"/>
    <n v="0"/>
    <n v="-5.6897399999999998E-4"/>
    <n v="-2.9500000000000001E-4"/>
    <n v="0"/>
    <n v="0"/>
    <n v="0"/>
    <n v="0"/>
    <n v="0"/>
    <n v="0"/>
  </r>
  <r>
    <s v="8067"/>
    <s v="志旭"/>
    <x v="42"/>
    <n v="13.7"/>
    <n v="13.8"/>
    <n v="13.8"/>
    <n v="14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6.549999999999997"/>
    <n v="35.299999999999997"/>
    <n v="34.6"/>
    <n v="33.299999999999997"/>
    <n v="33.299999999999997"/>
    <n v="-11"/>
    <n v="6"/>
    <n v="32"/>
    <n v="160"/>
    <n v="-108"/>
    <n v="0"/>
    <n v="0"/>
    <n v="0"/>
    <n v="0"/>
    <n v="0"/>
    <n v="-4.0204999999999998E-3"/>
    <n v="2.1179999999999997E-3"/>
    <n v="1.1072E-2"/>
    <n v="5.3280000000000001E-2"/>
    <n v="-3.5963999999999996E-2"/>
    <n v="0"/>
    <n v="0"/>
    <n v="0"/>
    <n v="0"/>
    <n v="0"/>
  </r>
  <r>
    <s v="8069"/>
    <s v="元太"/>
    <x v="53"/>
    <n v="173"/>
    <n v="168.5"/>
    <n v="171"/>
    <n v="172.5"/>
    <n v="173.5"/>
    <n v="-1376.972"/>
    <n v="-2394.3829999999998"/>
    <n v="1166.105"/>
    <n v="1268.1010000000001"/>
    <n v="12.72"/>
    <n v="98"/>
    <n v="-322"/>
    <n v="-386"/>
    <n v="-58"/>
    <n v="60"/>
    <n v="-2.3821615599999997"/>
    <n v="-4.0345353549999992"/>
    <n v="1.9940395500000001"/>
    <n v="2.1874742250000003"/>
    <n v="2.2069200000000001E-2"/>
    <n v="0.16954"/>
    <n v="-0.54257"/>
    <n v="-0.66005999999999998"/>
    <n v="-0.10005"/>
    <n v="0.1041"/>
  </r>
  <r>
    <s v="8070"/>
    <s v="長華*"/>
    <x v="46"/>
    <n v="31"/>
    <n v="31.1"/>
    <n v="32.65"/>
    <n v="32.25"/>
    <n v="32.200000000000003"/>
    <n v="32.54"/>
    <n v="-64"/>
    <n v="829"/>
    <n v="-512"/>
    <n v="-76"/>
    <n v="0"/>
    <n v="0"/>
    <n v="0"/>
    <n v="0"/>
    <n v="0"/>
    <n v="1.00874E-2"/>
    <n v="-1.9904000000000002E-2"/>
    <n v="0.27066849999999998"/>
    <n v="-0.16511999999999999"/>
    <n v="-2.4472000000000004E-2"/>
    <n v="0"/>
    <n v="0"/>
    <n v="0"/>
    <n v="0"/>
    <n v="0"/>
  </r>
  <r>
    <s v="8071"/>
    <s v="能率網通"/>
    <x v="23"/>
    <n v="14.25"/>
    <n v="14.25"/>
    <n v="14.15"/>
    <n v="14.15"/>
    <n v="14"/>
    <n v="4"/>
    <n v="0"/>
    <n v="-1"/>
    <n v="-4"/>
    <n v="-9"/>
    <n v="0"/>
    <n v="0"/>
    <n v="0"/>
    <n v="0"/>
    <n v="0"/>
    <n v="5.6999999999999998E-4"/>
    <n v="0"/>
    <n v="-1.415E-4"/>
    <n v="-5.6599999999999999E-4"/>
    <n v="-1.2600000000000001E-3"/>
    <n v="0"/>
    <n v="0"/>
    <n v="0"/>
    <n v="0"/>
    <n v="0"/>
  </r>
  <r>
    <s v="8072"/>
    <s v="陞泰"/>
    <x v="49"/>
    <n v="26.35"/>
    <n v="26.8"/>
    <n v="27.1"/>
    <n v="26.95"/>
    <n v="26.85"/>
    <n v="0"/>
    <n v="9"/>
    <n v="-3"/>
    <n v="5"/>
    <n v="2"/>
    <n v="0"/>
    <n v="0"/>
    <n v="0"/>
    <n v="0"/>
    <n v="0"/>
    <n v="0"/>
    <n v="2.4120000000000001E-3"/>
    <n v="-8.1300000000000014E-4"/>
    <n v="1.3475E-3"/>
    <n v="5.3700000000000004E-4"/>
    <n v="0"/>
    <n v="0"/>
    <n v="0"/>
    <n v="0"/>
    <n v="0"/>
  </r>
  <r>
    <s v="8074"/>
    <s v="鉅橡"/>
    <x v="19"/>
    <n v="18.850000000000001"/>
    <n v="19.05"/>
    <n v="19.05"/>
    <n v="19"/>
    <n v="18.95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  <n v="0"/>
    <n v="0"/>
  </r>
  <r>
    <s v="8076"/>
    <s v="伍豐"/>
    <x v="58"/>
    <n v="33.15"/>
    <n v="33.049999999999997"/>
    <n v="33.049999999999997"/>
    <n v="32.549999999999997"/>
    <n v="32.299999999999997"/>
    <n v="200"/>
    <n v="43"/>
    <n v="215"/>
    <n v="-65.206000000000003"/>
    <n v="-123"/>
    <n v="0"/>
    <n v="0"/>
    <n v="0"/>
    <n v="0"/>
    <n v="0"/>
    <n v="6.6299999999999998E-2"/>
    <n v="1.4211499999999998E-2"/>
    <n v="7.1057499999999996E-2"/>
    <n v="-2.1224553E-2"/>
    <n v="-3.9728999999999993E-2"/>
    <n v="0"/>
    <n v="0"/>
    <n v="0"/>
    <n v="0"/>
    <n v="0"/>
  </r>
  <r>
    <s v="8077"/>
    <s v="洛碁"/>
    <x v="4"/>
    <n v="39.5"/>
    <n v="39.700000000000003"/>
    <n v="39.5"/>
    <n v="39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3.5"/>
    <n v="256.5"/>
    <n v="262.5"/>
    <n v="263"/>
    <n v="256"/>
    <n v="44"/>
    <n v="-20"/>
    <n v="122.746"/>
    <n v="-3.12"/>
    <n v="-256"/>
    <n v="-2"/>
    <n v="0"/>
    <n v="-3"/>
    <n v="-2"/>
    <n v="-2"/>
    <n v="0.11154"/>
    <n v="-5.1299999999999998E-2"/>
    <n v="0.32220824999999997"/>
    <n v="-8.2056000000000004E-3"/>
    <n v="-0.65536000000000005"/>
    <n v="-5.0699999999999999E-3"/>
    <n v="0"/>
    <n v="-7.8750000000000001E-3"/>
    <n v="-5.2599999999999999E-3"/>
    <n v="-5.1200000000000004E-3"/>
  </r>
  <r>
    <s v="8083"/>
    <s v="瑞穎"/>
    <x v="18"/>
    <n v="144.5"/>
    <n v="146.5"/>
    <n v="146.5"/>
    <n v="146"/>
    <n v="146"/>
    <n v="-6"/>
    <n v="38"/>
    <n v="-1"/>
    <n v="0"/>
    <n v="-4"/>
    <n v="0"/>
    <n v="0"/>
    <n v="0"/>
    <n v="0"/>
    <n v="0"/>
    <n v="-8.6700000000000006E-3"/>
    <n v="5.5669999999999997E-2"/>
    <n v="-1.4649999999999999E-3"/>
    <n v="0"/>
    <n v="-5.8399999999999997E-3"/>
    <n v="0"/>
    <n v="0"/>
    <n v="0"/>
    <n v="0"/>
    <n v="0"/>
  </r>
  <r>
    <s v="8084"/>
    <s v="巨虹"/>
    <x v="16"/>
    <n v="82.2"/>
    <n v="86.2"/>
    <n v="91.6"/>
    <n v="91.9"/>
    <n v="89.2"/>
    <n v="68"/>
    <n v="6"/>
    <n v="16"/>
    <n v="-24"/>
    <n v="0"/>
    <n v="0"/>
    <n v="0"/>
    <n v="0"/>
    <n v="0"/>
    <n v="0"/>
    <n v="5.5896000000000001E-2"/>
    <n v="5.1720000000000004E-3"/>
    <n v="1.4655999999999999E-2"/>
    <n v="-2.2056000000000003E-2"/>
    <n v="0"/>
    <n v="0"/>
    <n v="0"/>
    <n v="0"/>
    <n v="0"/>
    <n v="0"/>
  </r>
  <r>
    <s v="8085"/>
    <s v="福華"/>
    <x v="66"/>
    <n v="38.6"/>
    <n v="38.15"/>
    <n v="39.5"/>
    <n v="40.799999999999997"/>
    <n v="40.700000000000003"/>
    <n v="-69"/>
    <n v="-281"/>
    <n v="396"/>
    <n v="71"/>
    <n v="14"/>
    <n v="0"/>
    <n v="0"/>
    <n v="0"/>
    <n v="0"/>
    <n v="0"/>
    <n v="-2.6634000000000001E-2"/>
    <n v="-0.10720149999999999"/>
    <n v="0.15642"/>
    <n v="2.8967999999999997E-2"/>
    <n v="5.6980000000000008E-3"/>
    <n v="0"/>
    <n v="0"/>
    <n v="0"/>
    <n v="0"/>
    <n v="0"/>
  </r>
  <r>
    <s v="8086"/>
    <s v="宏捷科"/>
    <x v="30"/>
    <n v="116.5"/>
    <n v="120"/>
    <n v="123"/>
    <n v="129.5"/>
    <n v="132"/>
    <n v="625"/>
    <n v="1409"/>
    <n v="1344.71"/>
    <n v="1067"/>
    <n v="3435.268"/>
    <n v="938"/>
    <n v="950"/>
    <n v="299"/>
    <n v="857"/>
    <n v="25"/>
    <n v="0.72812500000000002"/>
    <n v="1.6908000000000001"/>
    <n v="1.6539933000000002"/>
    <n v="1.3817649999999999"/>
    <n v="4.5345537599999997"/>
    <n v="1.09277"/>
    <n v="1.1399999999999999"/>
    <n v="0.36776999999999999"/>
    <n v="1.109815"/>
    <n v="3.3000000000000002E-2"/>
  </r>
  <r>
    <s v="8087"/>
    <s v="華鎂鑫"/>
    <x v="23"/>
    <n v="50"/>
    <n v="49.9"/>
    <n v="50.1"/>
    <n v="51"/>
    <n v="49.8"/>
    <n v="-1"/>
    <n v="0"/>
    <n v="-2"/>
    <n v="-48"/>
    <n v="-5"/>
    <n v="0"/>
    <n v="0"/>
    <n v="0"/>
    <n v="0"/>
    <n v="0"/>
    <n v="-5.0000000000000001E-4"/>
    <n v="0"/>
    <n v="-1.0020000000000001E-3"/>
    <n v="-2.4479999999999998E-2"/>
    <n v="-2.49E-3"/>
    <n v="0"/>
    <n v="0"/>
    <n v="0"/>
    <n v="0"/>
    <n v="0"/>
  </r>
  <r>
    <s v="8088"/>
    <s v="品安"/>
    <x v="41"/>
    <n v="38.9"/>
    <n v="39.200000000000003"/>
    <n v="38.950000000000003"/>
    <n v="38.9"/>
    <n v="38.65"/>
    <n v="-1092"/>
    <n v="105"/>
    <n v="-1040"/>
    <n v="-42"/>
    <n v="-134"/>
    <n v="0"/>
    <n v="0"/>
    <n v="0"/>
    <n v="0"/>
    <n v="0"/>
    <n v="-0.42478799999999994"/>
    <n v="4.1160000000000002E-2"/>
    <n v="-0.40508"/>
    <n v="-1.6337999999999998E-2"/>
    <n v="-5.1790999999999997E-2"/>
    <n v="0"/>
    <n v="0"/>
    <n v="0"/>
    <n v="0"/>
    <n v="0"/>
  </r>
  <r>
    <s v="8089"/>
    <s v="康全電訊"/>
    <x v="38"/>
    <n v="20.75"/>
    <n v="20.7"/>
    <n v="20.350000000000001"/>
    <n v="21.15"/>
    <n v="22.65"/>
    <n v="-40"/>
    <n v="-17"/>
    <n v="-14"/>
    <n v="-52"/>
    <n v="-237"/>
    <n v="0"/>
    <n v="0"/>
    <n v="0"/>
    <n v="0"/>
    <n v="0"/>
    <n v="-8.3000000000000001E-3"/>
    <n v="-3.5189999999999996E-3"/>
    <n v="-2.8490000000000004E-3"/>
    <n v="-1.0997999999999999E-2"/>
    <n v="-5.3680499999999992E-2"/>
    <n v="0"/>
    <n v="0"/>
    <n v="0"/>
    <n v="0"/>
    <n v="0"/>
  </r>
  <r>
    <s v="8091"/>
    <s v="翔名"/>
    <x v="46"/>
    <n v="88"/>
    <n v="87.7"/>
    <n v="87.6"/>
    <n v="87"/>
    <n v="87.1"/>
    <n v="49"/>
    <n v="4"/>
    <n v="5"/>
    <n v="-5"/>
    <n v="-10"/>
    <n v="0"/>
    <n v="0"/>
    <n v="0"/>
    <n v="0"/>
    <n v="0"/>
    <n v="4.3119999999999999E-2"/>
    <n v="3.5080000000000003E-3"/>
    <n v="4.3800000000000002E-3"/>
    <n v="-4.3499999999999997E-3"/>
    <n v="-8.7100000000000007E-3"/>
    <n v="0"/>
    <n v="0"/>
    <n v="0"/>
    <n v="0"/>
    <n v="0"/>
  </r>
  <r>
    <s v="8092"/>
    <s v="建暐"/>
    <x v="46"/>
    <n v="11.65"/>
    <n v="11.65"/>
    <n v="11.6"/>
    <n v="11.4"/>
    <n v="11.1"/>
    <n v="0"/>
    <n v="0"/>
    <n v="-3"/>
    <n v="0"/>
    <n v="0"/>
    <n v="0"/>
    <n v="0"/>
    <n v="0"/>
    <n v="0"/>
    <n v="0"/>
    <n v="0"/>
    <n v="0"/>
    <n v="-3.4799999999999995E-4"/>
    <n v="0"/>
    <n v="0"/>
    <n v="0"/>
    <n v="0"/>
    <n v="0"/>
    <n v="0"/>
    <n v="0"/>
  </r>
  <r>
    <s v="8093"/>
    <s v="保銳"/>
    <x v="57"/>
    <n v="17.350000000000001"/>
    <n v="17.3"/>
    <n v="19"/>
    <n v="18"/>
    <n v="17.649999999999999"/>
    <n v="28"/>
    <n v="18"/>
    <n v="283"/>
    <n v="-45"/>
    <n v="-20"/>
    <n v="0"/>
    <n v="0"/>
    <n v="0"/>
    <n v="0"/>
    <n v="0"/>
    <n v="4.8580000000000003E-3"/>
    <n v="3.1140000000000004E-3"/>
    <n v="5.3769999999999998E-2"/>
    <n v="-8.0999999999999996E-3"/>
    <n v="-3.5300000000000002E-3"/>
    <n v="0"/>
    <n v="0"/>
    <n v="0"/>
    <n v="0"/>
    <n v="0"/>
  </r>
  <r>
    <s v="8096"/>
    <s v="擎亞"/>
    <x v="47"/>
    <n v="11.2"/>
    <n v="11.2"/>
    <n v="10.95"/>
    <n v="10.85"/>
    <n v="10.85"/>
    <n v="-5"/>
    <n v="-22"/>
    <n v="-2"/>
    <n v="-28"/>
    <n v="0"/>
    <n v="0"/>
    <n v="0"/>
    <n v="0"/>
    <n v="0"/>
    <n v="0"/>
    <n v="-5.5999999999999995E-4"/>
    <n v="-2.4639999999999996E-3"/>
    <n v="-2.1899999999999998E-4"/>
    <n v="-3.0379999999999999E-3"/>
    <n v="0"/>
    <n v="0"/>
    <n v="0"/>
    <n v="0"/>
    <n v="0"/>
    <n v="0"/>
  </r>
  <r>
    <s v="8097"/>
    <s v="常珵"/>
    <x v="17"/>
    <n v="45.4"/>
    <n v="45.1"/>
    <n v="46.25"/>
    <n v="46.2"/>
    <n v="46.6"/>
    <n v="13"/>
    <n v="31"/>
    <n v="80"/>
    <n v="-14"/>
    <n v="41"/>
    <n v="0"/>
    <n v="0"/>
    <n v="0"/>
    <n v="0"/>
    <n v="0"/>
    <n v="5.9019999999999993E-3"/>
    <n v="1.3981000000000002E-2"/>
    <n v="3.6999999999999998E-2"/>
    <n v="-6.4680000000000007E-3"/>
    <n v="1.9106000000000001E-2"/>
    <n v="0"/>
    <n v="0"/>
    <n v="0"/>
    <n v="0"/>
    <n v="0"/>
  </r>
  <r>
    <s v="8099"/>
    <s v="大世科"/>
    <x v="56"/>
    <n v="50.8"/>
    <n v="51.4"/>
    <n v="50"/>
    <n v="50"/>
    <n v="50"/>
    <n v="19"/>
    <n v="0"/>
    <n v="4"/>
    <n v="-1"/>
    <n v="3"/>
    <n v="0"/>
    <n v="0"/>
    <n v="0"/>
    <n v="0"/>
    <n v="0"/>
    <n v="9.6519999999999991E-3"/>
    <n v="0"/>
    <n v="2E-3"/>
    <n v="-5.0000000000000001E-4"/>
    <n v="1.5E-3"/>
    <n v="0"/>
    <n v="0"/>
    <n v="0"/>
    <n v="0"/>
    <n v="0"/>
  </r>
  <r>
    <s v="8101"/>
    <s v="華冠"/>
    <x v="59"/>
    <n v="4.34"/>
    <n v="4.2"/>
    <n v="4.4000000000000004"/>
    <n v="4.3499999999999996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799999999999997"/>
    <n v="37.1"/>
    <n v="37.65"/>
    <n v="39"/>
    <n v="38.200000000000003"/>
    <n v="6"/>
    <n v="-29"/>
    <n v="-13"/>
    <n v="-138"/>
    <n v="-9"/>
    <n v="0"/>
    <n v="0"/>
    <n v="0"/>
    <n v="0"/>
    <n v="0"/>
    <n v="2.2679999999999996E-3"/>
    <n v="-1.0759000000000001E-2"/>
    <n v="-4.8944999999999995E-3"/>
    <n v="-5.382E-2"/>
    <n v="-3.4380000000000001E-3"/>
    <n v="0"/>
    <n v="0"/>
    <n v="0"/>
    <n v="0"/>
    <n v="0"/>
  </r>
  <r>
    <s v="8104"/>
    <s v="錸寶"/>
    <x v="53"/>
    <n v="34.15"/>
    <n v="34.1"/>
    <n v="34.200000000000003"/>
    <n v="33.950000000000003"/>
    <n v="33.950000000000003"/>
    <n v="16"/>
    <n v="16"/>
    <n v="15"/>
    <n v="2"/>
    <n v="-1"/>
    <n v="0"/>
    <n v="0"/>
    <n v="0"/>
    <n v="0"/>
    <n v="0"/>
    <n v="5.4640000000000001E-3"/>
    <n v="5.4559999999999999E-3"/>
    <n v="5.13E-3"/>
    <n v="6.7900000000000002E-4"/>
    <n v="-3.3950000000000001E-4"/>
    <n v="0"/>
    <n v="0"/>
    <n v="0"/>
    <n v="0"/>
    <n v="0"/>
  </r>
  <r>
    <s v="8105"/>
    <s v="凌巨"/>
    <x v="65"/>
    <n v="12.6"/>
    <n v="12.45"/>
    <n v="12.4"/>
    <n v="12.55"/>
    <n v="12.65"/>
    <n v="-26"/>
    <n v="-32"/>
    <n v="-86"/>
    <n v="-281"/>
    <n v="-203"/>
    <n v="0"/>
    <n v="0"/>
    <n v="0"/>
    <n v="0"/>
    <n v="0"/>
    <n v="-3.2759999999999998E-3"/>
    <n v="-3.9839999999999997E-3"/>
    <n v="-1.0664000000000002E-2"/>
    <n v="-3.5265500000000005E-2"/>
    <n v="-2.5679500000000004E-2"/>
    <n v="0"/>
    <n v="0"/>
    <n v="0"/>
    <n v="0"/>
    <n v="0"/>
  </r>
  <r>
    <s v="8107"/>
    <s v="大億金茂"/>
    <x v="7"/>
    <n v="16.399999999999999"/>
    <n v="16.05"/>
    <n v="16.100000000000001"/>
    <n v="16"/>
    <n v="15.9"/>
    <n v="-2"/>
    <n v="2"/>
    <n v="-3"/>
    <n v="-3"/>
    <n v="-3"/>
    <n v="0"/>
    <n v="0"/>
    <n v="0"/>
    <n v="0"/>
    <n v="0"/>
    <n v="-3.2799999999999995E-4"/>
    <n v="3.21E-4"/>
    <n v="-4.8300000000000003E-4"/>
    <n v="-4.8000000000000001E-4"/>
    <n v="-4.7700000000000005E-4"/>
    <n v="0"/>
    <n v="0"/>
    <n v="0"/>
    <n v="0"/>
    <n v="0"/>
  </r>
  <r>
    <s v="8109"/>
    <s v="博大"/>
    <x v="12"/>
    <n v="96.2"/>
    <n v="96.6"/>
    <n v="97.4"/>
    <n v="97.2"/>
    <n v="96.5"/>
    <n v="141"/>
    <n v="16"/>
    <n v="28"/>
    <n v="0"/>
    <n v="-2"/>
    <n v="0"/>
    <n v="0"/>
    <n v="0"/>
    <n v="0"/>
    <n v="0"/>
    <n v="0.13564200000000001"/>
    <n v="1.5455999999999999E-2"/>
    <n v="2.7272000000000001E-2"/>
    <n v="0"/>
    <n v="-1.9300000000000001E-3"/>
    <n v="0"/>
    <n v="0"/>
    <n v="0"/>
    <n v="0"/>
    <n v="0"/>
  </r>
  <r>
    <s v="8110"/>
    <s v="華東"/>
    <x v="36"/>
    <n v="15.2"/>
    <n v="15.1"/>
    <n v="15.1"/>
    <n v="14.95"/>
    <n v="14.9"/>
    <n v="-4426"/>
    <n v="-4392"/>
    <n v="-2580"/>
    <n v="-373"/>
    <n v="546"/>
    <n v="0"/>
    <n v="0"/>
    <n v="0"/>
    <n v="0"/>
    <n v="0"/>
    <n v="-0.67275200000000002"/>
    <n v="-0.663192"/>
    <n v="-0.38957999999999998"/>
    <n v="-5.5763499999999994E-2"/>
    <n v="8.135400000000001E-2"/>
    <n v="0"/>
    <n v="0"/>
    <n v="0"/>
    <n v="0"/>
    <n v="0"/>
  </r>
  <r>
    <s v="8111"/>
    <s v="立碁"/>
    <x v="29"/>
    <n v="17.05"/>
    <n v="17.2"/>
    <n v="18.899999999999999"/>
    <n v="19"/>
    <n v="18.5"/>
    <n v="-11"/>
    <n v="-21"/>
    <n v="-3"/>
    <n v="-370"/>
    <n v="-22"/>
    <n v="0"/>
    <n v="0"/>
    <n v="0"/>
    <n v="0"/>
    <n v="0"/>
    <n v="-1.8755000000000002E-3"/>
    <n v="-3.6119999999999998E-3"/>
    <n v="-5.669999999999999E-4"/>
    <n v="-7.0300000000000001E-2"/>
    <n v="-4.0699999999999998E-3"/>
    <n v="0"/>
    <n v="0"/>
    <n v="0"/>
    <n v="0"/>
    <n v="0"/>
  </r>
  <r>
    <s v="8112"/>
    <s v="至上"/>
    <x v="16"/>
    <n v="55.2"/>
    <n v="54.3"/>
    <n v="54.9"/>
    <n v="54.1"/>
    <n v="53.6"/>
    <n v="-555.29899999999998"/>
    <n v="-961"/>
    <n v="1125.6790000000001"/>
    <n v="-1869.5840000000001"/>
    <n v="-350"/>
    <n v="75"/>
    <n v="69"/>
    <n v="25"/>
    <n v="157"/>
    <n v="-145"/>
    <n v="-0.30652504799999997"/>
    <n v="-0.52182299999999993"/>
    <n v="0.61799777100000008"/>
    <n v="-1.0114449440000002"/>
    <n v="-0.18759999999999999"/>
    <n v="4.1399999999999999E-2"/>
    <n v="3.7467E-2"/>
    <n v="1.3724999999999999E-2"/>
    <n v="8.4937000000000012E-2"/>
    <n v="-7.7719999999999997E-2"/>
  </r>
  <r>
    <s v="8114"/>
    <s v="振樺電"/>
    <x v="58"/>
    <n v="106"/>
    <n v="107.5"/>
    <n v="106.5"/>
    <n v="107"/>
    <n v="108.5"/>
    <n v="86"/>
    <n v="93"/>
    <n v="22"/>
    <n v="45"/>
    <n v="129"/>
    <n v="0"/>
    <n v="0"/>
    <n v="0"/>
    <n v="0"/>
    <n v="0"/>
    <n v="9.1160000000000005E-2"/>
    <n v="9.9974999999999994E-2"/>
    <n v="2.3429999999999999E-2"/>
    <n v="4.8149999999999998E-2"/>
    <n v="0.13996500000000001"/>
    <n v="0"/>
    <n v="0"/>
    <n v="0"/>
    <n v="0"/>
    <n v="0"/>
  </r>
  <r>
    <s v="8121"/>
    <s v="越峰"/>
    <x v="35"/>
    <n v="23.45"/>
    <n v="23.05"/>
    <n v="22.9"/>
    <n v="22.6"/>
    <n v="22.4"/>
    <n v="-21"/>
    <n v="-48"/>
    <n v="-70"/>
    <n v="-83"/>
    <n v="2"/>
    <n v="0"/>
    <n v="0"/>
    <n v="0"/>
    <n v="0"/>
    <n v="0"/>
    <n v="-4.9245000000000001E-3"/>
    <n v="-1.1064000000000001E-2"/>
    <n v="-1.6029999999999999E-2"/>
    <n v="-1.8758E-2"/>
    <n v="4.4799999999999999E-4"/>
    <n v="0"/>
    <n v="0"/>
    <n v="0"/>
    <n v="0"/>
    <n v="0"/>
  </r>
  <r>
    <s v="8131"/>
    <s v="福懋科"/>
    <x v="36"/>
    <n v="39.1"/>
    <n v="39.1"/>
    <n v="39.1"/>
    <n v="39.4"/>
    <n v="39.1"/>
    <n v="13"/>
    <n v="-13"/>
    <n v="-18"/>
    <n v="24"/>
    <n v="-34"/>
    <n v="30.204000000000001"/>
    <n v="33"/>
    <n v="90"/>
    <n v="56.802999999999997"/>
    <n v="39"/>
    <n v="5.0829999999999998E-3"/>
    <n v="-5.0829999999999998E-3"/>
    <n v="-7.0380000000000009E-3"/>
    <n v="9.4559999999999991E-3"/>
    <n v="-1.3294E-2"/>
    <n v="1.1809764E-2"/>
    <n v="1.2903E-2"/>
    <n v="3.5189999999999999E-2"/>
    <n v="2.2380382000000001E-2"/>
    <n v="1.5249E-2"/>
  </r>
  <r>
    <s v="8147"/>
    <s v="正淩"/>
    <x v="17"/>
    <n v="73.900000000000006"/>
    <n v="72.5"/>
    <n v="72"/>
    <n v="71.5"/>
    <n v="70.5"/>
    <n v="31"/>
    <n v="-35"/>
    <n v="29"/>
    <n v="-18"/>
    <n v="-21"/>
    <n v="0"/>
    <n v="0"/>
    <n v="0"/>
    <n v="0"/>
    <n v="0"/>
    <n v="2.2909000000000002E-2"/>
    <n v="-2.5375000000000002E-2"/>
    <n v="2.0879999999999999E-2"/>
    <n v="-1.2869999999999999E-2"/>
    <n v="-1.4805E-2"/>
    <n v="0"/>
    <n v="0"/>
    <n v="0"/>
    <n v="0"/>
    <n v="0"/>
  </r>
  <r>
    <s v="8150"/>
    <s v="南茂"/>
    <x v="36"/>
    <n v="37.799999999999997"/>
    <n v="37.35"/>
    <n v="37.35"/>
    <n v="37.4"/>
    <n v="37.75"/>
    <n v="-2581"/>
    <n v="-2386.8919999999998"/>
    <n v="-1896.03"/>
    <n v="-548.34"/>
    <n v="-731"/>
    <n v="-225.21600000000001"/>
    <n v="-40.965000000000003"/>
    <n v="-17.792000000000002"/>
    <n v="-38.061999999999998"/>
    <n v="1.3069999999999999"/>
    <n v="-0.97561799999999987"/>
    <n v="-0.89150416199999993"/>
    <n v="-0.70816720499999997"/>
    <n v="-0.20507916000000001"/>
    <n v="-0.27595249999999999"/>
    <n v="-8.5131648000000004E-2"/>
    <n v="-1.5300427500000003E-2"/>
    <n v="-6.6453120000000013E-3"/>
    <n v="-1.4235187999999998E-2"/>
    <n v="4.933925E-4"/>
  </r>
  <r>
    <s v="8155"/>
    <s v="博智"/>
    <x v="32"/>
    <n v="131.5"/>
    <n v="133"/>
    <n v="133"/>
    <n v="136.5"/>
    <n v="134"/>
    <n v="-105"/>
    <n v="-87"/>
    <n v="-8"/>
    <n v="-83"/>
    <n v="-181"/>
    <n v="128"/>
    <n v="65"/>
    <n v="0"/>
    <n v="0"/>
    <n v="215"/>
    <n v="-0.138075"/>
    <n v="-0.11570999999999999"/>
    <n v="-1.064E-2"/>
    <n v="-0.11329500000000001"/>
    <n v="-0.24254000000000001"/>
    <n v="0.16832"/>
    <n v="8.6449999999999999E-2"/>
    <n v="0"/>
    <n v="0"/>
    <n v="0.28810000000000002"/>
  </r>
  <r>
    <s v="8163"/>
    <s v="達方"/>
    <x v="18"/>
    <n v="49.7"/>
    <n v="49.85"/>
    <n v="50"/>
    <n v="50.9"/>
    <n v="51.4"/>
    <n v="1975"/>
    <n v="845.85900000000004"/>
    <n v="257.95100000000002"/>
    <n v="1537"/>
    <n v="816"/>
    <n v="-10.521000000000001"/>
    <n v="-34.328000000000003"/>
    <n v="-6.8650000000000002"/>
    <n v="-33.088000000000001"/>
    <n v="3.9"/>
    <n v="0.98157499999999998"/>
    <n v="0.42166071150000001"/>
    <n v="0.12897550000000002"/>
    <n v="0.78233300000000006"/>
    <n v="0.41942400000000002"/>
    <n v="-5.2289370000000012E-3"/>
    <n v="-1.7112508000000002E-2"/>
    <n v="-3.4324999999999998E-3"/>
    <n v="-1.6841792000000001E-2"/>
    <n v="2.0045999999999996E-3"/>
  </r>
  <r>
    <s v="8171"/>
    <s v="天宇"/>
    <x v="8"/>
    <n v="41.3"/>
    <n v="41.45"/>
    <n v="41.5"/>
    <n v="41.6"/>
    <n v="40.799999999999997"/>
    <n v="164"/>
    <n v="14"/>
    <n v="9"/>
    <n v="39"/>
    <n v="-123"/>
    <n v="0"/>
    <n v="0"/>
    <n v="0"/>
    <n v="0"/>
    <n v="0"/>
    <n v="6.7732000000000001E-2"/>
    <n v="5.8030000000000009E-3"/>
    <n v="3.735E-3"/>
    <n v="1.6224000000000002E-2"/>
    <n v="-5.0183999999999999E-2"/>
    <n v="0"/>
    <n v="0"/>
    <n v="0"/>
    <n v="0"/>
    <n v="0"/>
  </r>
  <r>
    <s v="8176"/>
    <s v="智捷"/>
    <x v="38"/>
    <n v="16.5"/>
    <n v="15.85"/>
    <n v="15.9"/>
    <n v="14.55"/>
    <n v="14.1"/>
    <n v="490.62900000000002"/>
    <n v="-154"/>
    <n v="-36"/>
    <n v="75"/>
    <n v="25.15"/>
    <n v="0"/>
    <n v="0"/>
    <n v="0"/>
    <n v="0"/>
    <n v="0"/>
    <n v="8.0953785E-2"/>
    <n v="-2.4409E-2"/>
    <n v="-5.7239999999999999E-3"/>
    <n v="1.09125E-2"/>
    <n v="3.5461499999999996E-3"/>
    <n v="0"/>
    <n v="0"/>
    <n v="0"/>
    <n v="0"/>
    <n v="0"/>
  </r>
  <r>
    <s v="8182"/>
    <s v="加高"/>
    <x v="35"/>
    <n v="31.2"/>
    <n v="31.45"/>
    <n v="31.55"/>
    <n v="31.4"/>
    <n v="31.35"/>
    <n v="-2"/>
    <n v="4"/>
    <n v="0"/>
    <n v="0"/>
    <n v="-8"/>
    <n v="0"/>
    <n v="0"/>
    <n v="0"/>
    <n v="0"/>
    <n v="0"/>
    <n v="-6.2399999999999999E-4"/>
    <n v="1.258E-3"/>
    <n v="0"/>
    <n v="0"/>
    <n v="-2.5080000000000002E-3"/>
    <n v="0"/>
    <n v="0"/>
    <n v="0"/>
    <n v="0"/>
    <n v="0"/>
  </r>
  <r>
    <s v="8183"/>
    <s v="精星"/>
    <x v="18"/>
    <n v="53.8"/>
    <n v="53.1"/>
    <n v="53.1"/>
    <n v="52.5"/>
    <n v="51.8"/>
    <n v="-35.799999999999997"/>
    <n v="51"/>
    <n v="112"/>
    <n v="-32"/>
    <n v="-126"/>
    <n v="0"/>
    <n v="0"/>
    <n v="0"/>
    <n v="0"/>
    <n v="0"/>
    <n v="-1.9260399999999997E-2"/>
    <n v="2.7080999999999997E-2"/>
    <n v="5.9471999999999997E-2"/>
    <n v="-1.6799999999999999E-2"/>
    <n v="-6.5267999999999993E-2"/>
    <n v="0"/>
    <n v="0"/>
    <n v="0"/>
    <n v="0"/>
    <n v="0"/>
  </r>
  <r>
    <s v="8201"/>
    <s v="無敵"/>
    <x v="21"/>
    <n v="15"/>
    <n v="15.05"/>
    <n v="15.5"/>
    <n v="15.2"/>
    <n v="15.05"/>
    <n v="15"/>
    <n v="21"/>
    <n v="6"/>
    <n v="-37"/>
    <n v="-38.118000000000002"/>
    <n v="0"/>
    <n v="0"/>
    <n v="0"/>
    <n v="0"/>
    <n v="0"/>
    <n v="2.2499999999999998E-3"/>
    <n v="3.1605000000000001E-3"/>
    <n v="9.3000000000000005E-4"/>
    <n v="-5.6239999999999997E-3"/>
    <n v="-5.736759000000001E-3"/>
    <n v="0"/>
    <n v="0"/>
    <n v="0"/>
    <n v="0"/>
    <n v="0"/>
  </r>
  <r>
    <s v="8210"/>
    <s v="勤誠"/>
    <x v="43"/>
    <n v="220"/>
    <n v="219.5"/>
    <n v="225"/>
    <n v="223.5"/>
    <n v="230"/>
    <n v="961"/>
    <n v="1"/>
    <n v="-25"/>
    <n v="862.79600000000005"/>
    <n v="760.8"/>
    <n v="464"/>
    <n v="22"/>
    <n v="117"/>
    <n v="96"/>
    <n v="-87"/>
    <n v="2.1141999999999999"/>
    <n v="2.1949999999999999E-3"/>
    <n v="-5.6250000000000001E-2"/>
    <n v="1.9283490600000002"/>
    <n v="1.7498400000000001"/>
    <n v="1.0207999999999999"/>
    <n v="4.829E-2"/>
    <n v="0.26324999999999998"/>
    <n v="0.21456"/>
    <n v="-0.2001"/>
  </r>
  <r>
    <s v="8213"/>
    <s v="志超"/>
    <x v="32"/>
    <n v="43.55"/>
    <n v="43.3"/>
    <n v="43.2"/>
    <n v="43.15"/>
    <n v="42.9"/>
    <n v="61.984999999999999"/>
    <n v="-14"/>
    <n v="-59"/>
    <n v="-44.55"/>
    <n v="-6"/>
    <n v="0"/>
    <n v="0"/>
    <n v="0"/>
    <n v="0"/>
    <n v="0"/>
    <n v="2.6994467499999997E-2"/>
    <n v="-6.0619999999999997E-3"/>
    <n v="-2.5488E-2"/>
    <n v="-1.9223324999999996E-2"/>
    <n v="-2.5739999999999999E-3"/>
    <n v="0"/>
    <n v="0"/>
    <n v="0"/>
    <n v="0"/>
    <n v="0"/>
  </r>
  <r>
    <s v="8215"/>
    <s v="明基材"/>
    <x v="66"/>
    <n v="35.200000000000003"/>
    <n v="34.65"/>
    <n v="34.6"/>
    <n v="34.35"/>
    <n v="34.15"/>
    <n v="401"/>
    <n v="-520"/>
    <n v="-132"/>
    <n v="-162"/>
    <n v="-71"/>
    <n v="0"/>
    <n v="0"/>
    <n v="0"/>
    <n v="0"/>
    <n v="0"/>
    <n v="0.141152"/>
    <n v="-0.18018000000000001"/>
    <n v="-4.5671999999999997E-2"/>
    <n v="-5.5646999999999995E-2"/>
    <n v="-2.4246500000000001E-2"/>
    <n v="0"/>
    <n v="0"/>
    <n v="0"/>
    <n v="0"/>
    <n v="0"/>
  </r>
  <r>
    <s v="8222"/>
    <s v="寶一"/>
    <x v="2"/>
    <n v="44.75"/>
    <n v="43.85"/>
    <n v="44.1"/>
    <n v="43.1"/>
    <n v="42"/>
    <n v="201"/>
    <n v="-288"/>
    <n v="68"/>
    <n v="-135"/>
    <n v="-93"/>
    <n v="0"/>
    <n v="0"/>
    <n v="0"/>
    <n v="0"/>
    <n v="0"/>
    <n v="8.99475E-2"/>
    <n v="-0.12628800000000001"/>
    <n v="2.9988000000000001E-2"/>
    <n v="-5.8185000000000001E-2"/>
    <n v="-3.9059999999999997E-2"/>
    <n v="0"/>
    <n v="0"/>
    <n v="0"/>
    <n v="0"/>
    <n v="0"/>
  </r>
  <r>
    <s v="8234"/>
    <s v="新漢"/>
    <x v="50"/>
    <n v="42.25"/>
    <n v="42.75"/>
    <n v="40.799999999999997"/>
    <n v="40.200000000000003"/>
    <n v="40.1"/>
    <n v="-13"/>
    <n v="104"/>
    <n v="-59"/>
    <n v="-77"/>
    <n v="48"/>
    <n v="0"/>
    <n v="0"/>
    <n v="0"/>
    <n v="0"/>
    <n v="0"/>
    <n v="-5.4925E-3"/>
    <n v="4.446E-2"/>
    <n v="-2.4072E-2"/>
    <n v="-3.0954000000000002E-2"/>
    <n v="1.9248000000000001E-2"/>
    <n v="0"/>
    <n v="0"/>
    <n v="0"/>
    <n v="0"/>
    <n v="0"/>
  </r>
  <r>
    <s v="8240"/>
    <s v="華宏"/>
    <x v="66"/>
    <n v="40"/>
    <n v="39.450000000000003"/>
    <n v="36.65"/>
    <n v="36.1"/>
    <n v="35.85"/>
    <n v="95"/>
    <n v="60"/>
    <n v="-205"/>
    <n v="-53"/>
    <n v="-22"/>
    <n v="0"/>
    <n v="0"/>
    <n v="0"/>
    <n v="0"/>
    <n v="0"/>
    <n v="3.7999999999999999E-2"/>
    <n v="2.367E-2"/>
    <n v="-7.5132500000000005E-2"/>
    <n v="-1.9133000000000001E-2"/>
    <n v="-7.8869999999999999E-3"/>
    <n v="0"/>
    <n v="0"/>
    <n v="0"/>
    <n v="0"/>
    <n v="0"/>
  </r>
  <r>
    <s v="8249"/>
    <s v="菱光"/>
    <x v="48"/>
    <n v="29.5"/>
    <n v="29.25"/>
    <n v="29.65"/>
    <n v="29.45"/>
    <n v="29.3"/>
    <n v="-1"/>
    <n v="-7"/>
    <n v="2"/>
    <n v="-4"/>
    <n v="-6"/>
    <n v="0"/>
    <n v="0"/>
    <n v="0"/>
    <n v="0"/>
    <n v="0"/>
    <n v="-2.9500000000000001E-4"/>
    <n v="-2.0474999999999998E-3"/>
    <n v="5.9299999999999999E-4"/>
    <n v="-1.178E-3"/>
    <n v="-1.758E-3"/>
    <n v="0"/>
    <n v="0"/>
    <n v="0"/>
    <n v="0"/>
    <n v="0"/>
  </r>
  <r>
    <s v="8255"/>
    <s v="朋程"/>
    <x v="7"/>
    <n v="169"/>
    <n v="168.5"/>
    <n v="168.5"/>
    <n v="167.5"/>
    <n v="166.5"/>
    <n v="143.75399999999999"/>
    <n v="5"/>
    <n v="140"/>
    <n v="30.815000000000001"/>
    <n v="-34"/>
    <n v="0"/>
    <n v="0"/>
    <n v="0"/>
    <n v="0"/>
    <n v="0"/>
    <n v="0.24294426"/>
    <n v="8.4250000000000002E-3"/>
    <n v="0.2359"/>
    <n v="5.1615124999999998E-2"/>
    <n v="-5.6610000000000001E-2"/>
    <n v="0"/>
    <n v="0"/>
    <n v="0"/>
    <n v="0"/>
    <n v="0"/>
  </r>
  <r>
    <s v="8261"/>
    <s v="富鼎"/>
    <x v="47"/>
    <n v="86.7"/>
    <n v="86.4"/>
    <n v="87.4"/>
    <n v="86.5"/>
    <n v="85"/>
    <n v="-163"/>
    <n v="204"/>
    <n v="83"/>
    <n v="-184"/>
    <n v="-92"/>
    <n v="0"/>
    <n v="0"/>
    <n v="0"/>
    <n v="0"/>
    <n v="0"/>
    <n v="-0.141321"/>
    <n v="0.17625600000000002"/>
    <n v="7.2542000000000009E-2"/>
    <n v="-0.15916"/>
    <n v="-7.8200000000000006E-2"/>
    <n v="0"/>
    <n v="0"/>
    <n v="0"/>
    <n v="0"/>
    <n v="0"/>
  </r>
  <r>
    <s v="8271"/>
    <s v="宇瞻"/>
    <x v="41"/>
    <n v="58.8"/>
    <n v="59.5"/>
    <n v="59.7"/>
    <n v="58.8"/>
    <n v="58.5"/>
    <n v="213"/>
    <n v="522"/>
    <n v="158.983"/>
    <n v="-34"/>
    <n v="-57"/>
    <n v="0"/>
    <n v="0"/>
    <n v="0"/>
    <n v="0"/>
    <n v="0"/>
    <n v="0.12524399999999999"/>
    <n v="0.31058999999999998"/>
    <n v="9.4912851000000006E-2"/>
    <n v="-1.9991999999999999E-2"/>
    <n v="-3.3345E-2"/>
    <n v="0"/>
    <n v="0"/>
    <n v="0"/>
    <n v="0"/>
    <n v="0"/>
  </r>
  <r>
    <s v="8277"/>
    <s v="商丞"/>
    <x v="41"/>
    <n v="11.9"/>
    <n v="12"/>
    <n v="12"/>
    <n v="12"/>
    <n v="11.8"/>
    <n v="10"/>
    <n v="82"/>
    <n v="6"/>
    <n v="-14"/>
    <n v="-35"/>
    <n v="0"/>
    <n v="0"/>
    <n v="0"/>
    <n v="0"/>
    <n v="0"/>
    <n v="1.1900000000000001E-3"/>
    <n v="9.8399999999999998E-3"/>
    <n v="7.2000000000000005E-4"/>
    <n v="-1.6800000000000001E-3"/>
    <n v="-4.13E-3"/>
    <n v="0"/>
    <n v="0"/>
    <n v="0"/>
    <n v="0"/>
    <n v="0"/>
  </r>
  <r>
    <s v="8279"/>
    <s v="生展"/>
    <x v="15"/>
    <n v="154.5"/>
    <n v="153"/>
    <n v="153"/>
    <n v="155"/>
    <n v="155"/>
    <n v="-3"/>
    <n v="-3"/>
    <n v="-4"/>
    <n v="-1"/>
    <n v="1"/>
    <n v="0"/>
    <n v="-4"/>
    <n v="0"/>
    <n v="0"/>
    <n v="-5"/>
    <n v="-4.6350000000000002E-3"/>
    <n v="-4.5900000000000003E-3"/>
    <n v="-6.1199999999999996E-3"/>
    <n v="-1.5499999999999999E-3"/>
    <n v="1.5499999999999999E-3"/>
    <n v="0"/>
    <n v="-6.1199999999999996E-3"/>
    <n v="0"/>
    <n v="0"/>
    <n v="-7.7499999999999999E-3"/>
  </r>
  <r>
    <s v="8284"/>
    <s v="三竹"/>
    <x v="42"/>
    <n v="60.5"/>
    <n v="60.5"/>
    <n v="60.1"/>
    <n v="60.3"/>
    <n v="60.2"/>
    <n v="-8"/>
    <n v="-5"/>
    <n v="-2"/>
    <n v="-2"/>
    <n v="0"/>
    <n v="0"/>
    <n v="0"/>
    <n v="0"/>
    <n v="0"/>
    <n v="0"/>
    <n v="-4.8399999999999997E-3"/>
    <n v="-3.0249999999999999E-3"/>
    <n v="-1.2019999999999999E-3"/>
    <n v="-1.206E-3"/>
    <n v="0"/>
    <n v="0"/>
    <n v="0"/>
    <n v="0"/>
    <n v="0"/>
    <n v="0"/>
  </r>
  <r>
    <s v="8289"/>
    <s v="泰藝"/>
    <x v="35"/>
    <n v="29.2"/>
    <n v="29.7"/>
    <n v="30.05"/>
    <n v="29.65"/>
    <n v="29.4"/>
    <n v="66"/>
    <n v="21"/>
    <n v="38"/>
    <n v="4"/>
    <n v="-3"/>
    <n v="0"/>
    <n v="0"/>
    <n v="0"/>
    <n v="0"/>
    <n v="0"/>
    <n v="1.9272000000000001E-2"/>
    <n v="6.2369999999999995E-3"/>
    <n v="1.1419E-2"/>
    <n v="1.186E-3"/>
    <n v="-8.8199999999999986E-4"/>
    <n v="0"/>
    <n v="0"/>
    <n v="0"/>
    <n v="0"/>
    <n v="0"/>
  </r>
  <r>
    <s v="8291"/>
    <s v="尚茂"/>
    <x v="19"/>
    <n v="6.48"/>
    <n v="6.5"/>
    <n v="6.02"/>
    <n v="5.76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88"/>
    <n v="497"/>
    <n v="470"/>
    <n v="485.5"/>
    <n v="485"/>
    <n v="15.93"/>
    <n v="113.97"/>
    <n v="-676.79"/>
    <n v="2755.88"/>
    <n v="753"/>
    <n v="-64.076999999999998"/>
    <n v="54"/>
    <n v="-1730"/>
    <n v="-278"/>
    <n v="-312"/>
    <n v="7.7738399999999999E-2"/>
    <n v="0.56643089999999996"/>
    <n v="-3.1809129999999999"/>
    <n v="13.379797399999999"/>
    <n v="3.65205"/>
    <n v="-0.31269575999999999"/>
    <n v="0.26838000000000001"/>
    <n v="-8.1310000000000002"/>
    <n v="-1.3496900000000001"/>
    <n v="-1.5132000000000001"/>
  </r>
  <r>
    <s v="8341"/>
    <s v="日友"/>
    <x v="2"/>
    <n v="110"/>
    <n v="109.5"/>
    <n v="109"/>
    <n v="110"/>
    <n v="108.5"/>
    <n v="63"/>
    <n v="-22"/>
    <n v="-28"/>
    <n v="36"/>
    <n v="-14"/>
    <n v="0"/>
    <n v="0"/>
    <n v="0"/>
    <n v="0"/>
    <n v="0"/>
    <n v="6.93E-2"/>
    <n v="-2.409E-2"/>
    <n v="-3.0519999999999999E-2"/>
    <n v="3.9600000000000003E-2"/>
    <n v="-1.519E-2"/>
    <n v="0"/>
    <n v="0"/>
    <n v="0"/>
    <n v="0"/>
    <n v="0"/>
  </r>
  <r>
    <s v="8342"/>
    <s v="益張"/>
    <x v="2"/>
    <n v="59.1"/>
    <n v="59.5"/>
    <n v="60.5"/>
    <n v="60.9"/>
    <n v="61.2"/>
    <n v="0"/>
    <n v="2"/>
    <n v="0"/>
    <n v="-1"/>
    <n v="0"/>
    <n v="0"/>
    <n v="0"/>
    <n v="0"/>
    <n v="0"/>
    <n v="0"/>
    <n v="0"/>
    <n v="1.1900000000000001E-3"/>
    <n v="0"/>
    <n v="-6.0899999999999995E-4"/>
    <n v="0"/>
    <n v="0"/>
    <n v="0"/>
    <n v="0"/>
    <n v="0"/>
    <n v="0"/>
  </r>
  <r>
    <s v="8349"/>
    <s v="恒耀"/>
    <x v="14"/>
    <n v="57.6"/>
    <n v="58"/>
    <n v="59"/>
    <n v="58.8"/>
    <n v="58"/>
    <n v="13"/>
    <n v="20"/>
    <n v="47"/>
    <n v="17"/>
    <n v="35"/>
    <n v="0"/>
    <n v="0"/>
    <n v="-17"/>
    <n v="-20"/>
    <n v="-30"/>
    <n v="7.4880000000000007E-3"/>
    <n v="1.1599999999999999E-2"/>
    <n v="2.7730000000000001E-2"/>
    <n v="9.9959999999999997E-3"/>
    <n v="2.0299999999999999E-2"/>
    <n v="0"/>
    <n v="0"/>
    <n v="-1.0030000000000001E-2"/>
    <n v="-1.176E-2"/>
    <n v="-1.7399999999999999E-2"/>
  </r>
  <r>
    <s v="8354"/>
    <s v="冠好"/>
    <x v="2"/>
    <n v="14"/>
    <n v="14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2.1"/>
    <n v="61.1"/>
    <n v="60.8"/>
    <n v="60.6"/>
    <n v="60.5"/>
    <n v="869"/>
    <n v="-260.91399999999999"/>
    <n v="66.2"/>
    <n v="-169"/>
    <n v="112"/>
    <n v="0"/>
    <n v="-140"/>
    <n v="-375"/>
    <n v="0"/>
    <n v="0"/>
    <n v="0.53964900000000005"/>
    <n v="-0.15941845400000001"/>
    <n v="4.0249600000000003E-2"/>
    <n v="-0.10241399999999999"/>
    <n v="6.7760000000000001E-2"/>
    <n v="0"/>
    <n v="-8.5540000000000005E-2"/>
    <n v="-0.22800000000000001"/>
    <n v="0"/>
    <n v="0"/>
  </r>
  <r>
    <s v="8367"/>
    <s v="建新國際"/>
    <x v="11"/>
    <n v="39.85"/>
    <n v="39.700000000000003"/>
    <n v="39.4"/>
    <n v="39.549999999999997"/>
    <n v="39.6"/>
    <n v="-4"/>
    <n v="-1"/>
    <n v="0"/>
    <n v="-2"/>
    <n v="-1"/>
    <n v="0"/>
    <n v="0"/>
    <n v="0"/>
    <n v="0"/>
    <n v="0"/>
    <n v="-1.5940000000000001E-3"/>
    <n v="-3.9700000000000005E-4"/>
    <n v="0"/>
    <n v="-7.9099999999999993E-4"/>
    <n v="-3.9600000000000003E-4"/>
    <n v="0"/>
    <n v="0"/>
    <n v="0"/>
    <n v="0"/>
    <n v="0"/>
  </r>
  <r>
    <s v="8374"/>
    <s v="羅昇"/>
    <x v="13"/>
    <n v="28.25"/>
    <n v="28.05"/>
    <n v="28.1"/>
    <n v="28.25"/>
    <n v="28.1"/>
    <n v="1"/>
    <n v="-1"/>
    <n v="0"/>
    <n v="-1"/>
    <n v="0"/>
    <n v="0"/>
    <n v="0"/>
    <n v="0"/>
    <n v="0"/>
    <n v="0"/>
    <n v="2.8249999999999998E-4"/>
    <n v="-2.8049999999999999E-4"/>
    <n v="0"/>
    <n v="-2.8249999999999998E-4"/>
    <n v="0"/>
    <n v="0"/>
    <n v="0"/>
    <n v="0"/>
    <n v="0"/>
    <n v="0"/>
  </r>
  <r>
    <s v="8383"/>
    <s v="千附"/>
    <x v="46"/>
    <n v="37.4"/>
    <n v="37.75"/>
    <n v="37.6"/>
    <n v="37.5"/>
    <n v="37.15"/>
    <n v="40"/>
    <n v="77"/>
    <n v="-2"/>
    <n v="-6"/>
    <n v="3"/>
    <n v="0"/>
    <n v="0"/>
    <n v="0"/>
    <n v="0"/>
    <n v="0"/>
    <n v="1.4959999999999999E-2"/>
    <n v="2.90675E-2"/>
    <n v="-7.5200000000000006E-4"/>
    <n v="-2.2499999999999998E-3"/>
    <n v="1.1144999999999998E-3"/>
    <n v="0"/>
    <n v="0"/>
    <n v="0"/>
    <n v="0"/>
    <n v="0"/>
  </r>
  <r>
    <s v="8390"/>
    <s v="金益鼎"/>
    <x v="2"/>
    <n v="50.7"/>
    <n v="50.6"/>
    <n v="49.95"/>
    <n v="49.8"/>
    <n v="49.65"/>
    <n v="158"/>
    <n v="-58"/>
    <n v="-51"/>
    <n v="-210"/>
    <n v="-136"/>
    <n v="0"/>
    <n v="0"/>
    <n v="0"/>
    <n v="0"/>
    <n v="0"/>
    <n v="8.0106000000000011E-2"/>
    <n v="-2.9348000000000003E-2"/>
    <n v="-2.5474500000000004E-2"/>
    <n v="-0.10458000000000001"/>
    <n v="-6.7524000000000001E-2"/>
    <n v="0"/>
    <n v="0"/>
    <n v="0"/>
    <n v="0"/>
    <n v="0"/>
  </r>
  <r>
    <s v="8401"/>
    <s v="白紗科"/>
    <x v="2"/>
    <n v="20.55"/>
    <n v="20.55"/>
    <n v="20.55"/>
    <n v="20.5"/>
    <n v="20.6"/>
    <n v="6"/>
    <n v="0"/>
    <n v="-1"/>
    <n v="-1"/>
    <n v="-1"/>
    <n v="0"/>
    <n v="0"/>
    <n v="0"/>
    <n v="0"/>
    <n v="0"/>
    <n v="1.2330000000000002E-3"/>
    <n v="0"/>
    <n v="-2.0550000000000001E-4"/>
    <n v="-2.05E-4"/>
    <n v="-2.0600000000000002E-4"/>
    <n v="0"/>
    <n v="0"/>
    <n v="0"/>
    <n v="0"/>
    <n v="0"/>
  </r>
  <r>
    <s v="8403"/>
    <s v="盛弘"/>
    <x v="15"/>
    <n v="33.15"/>
    <n v="33.200000000000003"/>
    <n v="33.200000000000003"/>
    <n v="33"/>
    <n v="32.700000000000003"/>
    <n v="78"/>
    <n v="107"/>
    <n v="28"/>
    <n v="-7"/>
    <n v="-28"/>
    <n v="0"/>
    <n v="0"/>
    <n v="0"/>
    <n v="0"/>
    <n v="0"/>
    <n v="2.5856999999999998E-2"/>
    <n v="3.5524E-2"/>
    <n v="9.2960000000000022E-3"/>
    <n v="-2.31E-3"/>
    <n v="-9.1560000000000009E-3"/>
    <n v="0"/>
    <n v="0"/>
    <n v="0"/>
    <n v="0"/>
    <n v="0"/>
  </r>
  <r>
    <s v="8404"/>
    <s v="百和興業-KY"/>
    <x v="2"/>
    <n v="20.75"/>
    <n v="20.85"/>
    <n v="21.1"/>
    <n v="21"/>
    <n v="20.85"/>
    <n v="4"/>
    <n v="-3.609"/>
    <n v="33"/>
    <n v="18"/>
    <n v="24"/>
    <n v="0"/>
    <n v="0"/>
    <n v="0"/>
    <n v="0"/>
    <n v="0"/>
    <n v="8.3000000000000001E-4"/>
    <n v="-7.5247650000000003E-4"/>
    <n v="6.9630000000000004E-3"/>
    <n v="3.7799999999999999E-3"/>
    <n v="5.004000000000000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"/>
    <n v="26"/>
    <n v="25.9"/>
    <n v="26.05"/>
    <n v="25.9"/>
    <n v="-1"/>
    <n v="8"/>
    <n v="2"/>
    <n v="-8"/>
    <n v="-3"/>
    <n v="0"/>
    <n v="0"/>
    <n v="0"/>
    <n v="0"/>
    <n v="0"/>
    <n v="-2.63E-4"/>
    <n v="2.0799999999999998E-3"/>
    <n v="5.1800000000000001E-4"/>
    <n v="-2.0839999999999999E-3"/>
    <n v="-7.7699999999999991E-4"/>
    <n v="0"/>
    <n v="0"/>
    <n v="0"/>
    <n v="0"/>
    <n v="0"/>
  </r>
  <r>
    <s v="8410"/>
    <s v="森田"/>
    <x v="18"/>
    <n v="53.7"/>
    <n v="54.1"/>
    <n v="54"/>
    <n v="54.1"/>
    <n v="54.7"/>
    <n v="-15"/>
    <n v="5"/>
    <n v="-4"/>
    <n v="0"/>
    <n v="26"/>
    <n v="0"/>
    <n v="0"/>
    <n v="0"/>
    <n v="0"/>
    <n v="0"/>
    <n v="-8.0549999999999997E-3"/>
    <n v="2.7049999999999999E-3"/>
    <n v="-2.16E-3"/>
    <n v="0"/>
    <n v="1.4222E-2"/>
    <n v="0"/>
    <n v="0"/>
    <n v="0"/>
    <n v="0"/>
    <n v="0"/>
  </r>
  <r>
    <s v="8411"/>
    <s v="福貞-KY"/>
    <x v="2"/>
    <n v="14.1"/>
    <n v="14.1"/>
    <n v="14.2"/>
    <n v="14"/>
    <n v="14.05"/>
    <n v="1"/>
    <n v="-1"/>
    <n v="0"/>
    <n v="-2"/>
    <n v="-1"/>
    <n v="0"/>
    <n v="0"/>
    <n v="0"/>
    <n v="0"/>
    <n v="0"/>
    <n v="1.4099999999999998E-4"/>
    <n v="-1.4099999999999998E-4"/>
    <n v="0"/>
    <n v="-2.7999999999999998E-4"/>
    <n v="-1.405E-4"/>
    <n v="0"/>
    <n v="0"/>
    <n v="0"/>
    <n v="0"/>
    <n v="0"/>
  </r>
  <r>
    <s v="8415"/>
    <s v="大國鋼"/>
    <x v="14"/>
    <n v="33.549999999999997"/>
    <n v="33.6"/>
    <n v="33.65"/>
    <n v="33.450000000000003"/>
    <n v="33.9"/>
    <n v="38"/>
    <n v="-11"/>
    <n v="46"/>
    <n v="2"/>
    <n v="25"/>
    <n v="0"/>
    <n v="0"/>
    <n v="0"/>
    <n v="0"/>
    <n v="0"/>
    <n v="1.2748999999999998E-2"/>
    <n v="-3.6960000000000001E-3"/>
    <n v="1.5478999999999998E-2"/>
    <n v="6.6900000000000011E-4"/>
    <n v="8.4749999999999999E-3"/>
    <n v="0"/>
    <n v="0"/>
    <n v="0"/>
    <n v="0"/>
    <n v="0"/>
  </r>
  <r>
    <s v="8416"/>
    <s v="實威"/>
    <x v="56"/>
    <n v="141"/>
    <n v="141"/>
    <n v="141.5"/>
    <n v="138"/>
    <n v="138.5"/>
    <n v="1"/>
    <n v="2"/>
    <n v="2"/>
    <n v="4"/>
    <n v="0"/>
    <n v="0"/>
    <n v="0"/>
    <n v="0"/>
    <n v="0"/>
    <n v="0"/>
    <n v="1.41E-3"/>
    <n v="2.82E-3"/>
    <n v="2.8300000000000001E-3"/>
    <n v="5.5199999999999997E-3"/>
    <n v="0"/>
    <n v="0"/>
    <n v="0"/>
    <n v="0"/>
    <n v="0"/>
    <n v="0"/>
  </r>
  <r>
    <s v="8418"/>
    <s v="捷必勝-KY"/>
    <x v="2"/>
    <n v="8.9"/>
    <n v="8.92"/>
    <n v="8.92"/>
    <n v="8.89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1"/>
    <n v="58.7"/>
    <n v="57.8"/>
    <n v="56.5"/>
    <n v="57.3"/>
    <n v="0"/>
    <n v="-8"/>
    <n v="-11"/>
    <n v="-4"/>
    <n v="-7"/>
    <n v="0"/>
    <n v="0"/>
    <n v="0"/>
    <n v="0"/>
    <n v="0"/>
    <n v="0"/>
    <n v="-4.6960000000000005E-3"/>
    <n v="-6.3579999999999999E-3"/>
    <n v="-2.2599999999999999E-3"/>
    <n v="-4.0109999999999998E-3"/>
    <n v="0"/>
    <n v="0"/>
    <n v="0"/>
    <n v="0"/>
    <n v="0"/>
  </r>
  <r>
    <s v="8421"/>
    <s v="旭源"/>
    <x v="46"/>
    <n v="12.6"/>
    <n v="12.65"/>
    <n v="12.9"/>
    <n v="12.75"/>
    <n v="12.7"/>
    <n v="6"/>
    <n v="7"/>
    <n v="7"/>
    <n v="-1"/>
    <n v="-1"/>
    <n v="0"/>
    <n v="0"/>
    <n v="0"/>
    <n v="0"/>
    <n v="0"/>
    <n v="7.5599999999999994E-4"/>
    <n v="8.855E-4"/>
    <n v="9.0299999999999994E-4"/>
    <n v="-1.2750000000000001E-4"/>
    <n v="-1.27E-4"/>
    <n v="0"/>
    <n v="0"/>
    <n v="0"/>
    <n v="0"/>
    <n v="0"/>
  </r>
  <r>
    <s v="8422"/>
    <s v="可寧衛"/>
    <x v="2"/>
    <n v="177"/>
    <n v="177"/>
    <n v="178"/>
    <n v="177.5"/>
    <n v="176.5"/>
    <n v="-17"/>
    <n v="-34"/>
    <n v="-3"/>
    <n v="-17"/>
    <n v="-22"/>
    <n v="0"/>
    <n v="0"/>
    <n v="0"/>
    <n v="22"/>
    <n v="0"/>
    <n v="-3.0089999999999999E-2"/>
    <n v="-6.0179999999999997E-2"/>
    <n v="-5.3400000000000001E-3"/>
    <n v="-3.0175E-2"/>
    <n v="-3.8830000000000003E-2"/>
    <n v="0"/>
    <n v="0"/>
    <n v="0"/>
    <n v="3.9050000000000001E-2"/>
    <n v="0"/>
  </r>
  <r>
    <s v="8423"/>
    <s v="保綠-KY"/>
    <x v="26"/>
    <n v="20.5"/>
    <n v="20.5"/>
    <n v="20.55"/>
    <n v="20.6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2"/>
    <n v="65.7"/>
    <n v="65.3"/>
    <n v="65.3"/>
    <n v="65.2"/>
    <n v="-1"/>
    <n v="-1"/>
    <n v="0"/>
    <n v="-3"/>
    <n v="3"/>
    <n v="0"/>
    <n v="0"/>
    <n v="0"/>
    <n v="0"/>
    <n v="0"/>
    <n v="-6.6200000000000005E-4"/>
    <n v="-6.5700000000000003E-4"/>
    <n v="0"/>
    <n v="-1.9589999999999998E-3"/>
    <n v="1.9560000000000003E-3"/>
    <n v="0"/>
    <n v="0"/>
    <n v="0"/>
    <n v="0"/>
    <n v="0"/>
  </r>
  <r>
    <s v="8426"/>
    <s v="紅木-KY"/>
    <x v="2"/>
    <n v="56.4"/>
    <n v="56.4"/>
    <n v="58.4"/>
    <n v="59.4"/>
    <n v="59.5"/>
    <n v="13"/>
    <n v="-10"/>
    <n v="-37"/>
    <n v="-36"/>
    <n v="-7"/>
    <n v="0"/>
    <n v="0"/>
    <n v="0"/>
    <n v="0"/>
    <n v="0"/>
    <n v="7.3319999999999991E-3"/>
    <n v="-5.64E-3"/>
    <n v="-2.1607999999999999E-2"/>
    <n v="-2.1384E-2"/>
    <n v="-4.1650000000000003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5"/>
    <n v="10.65"/>
    <n v="10.55"/>
    <n v="10.55"/>
    <n v="10.5"/>
    <n v="3"/>
    <n v="15"/>
    <n v="-2"/>
    <n v="9"/>
    <n v="4"/>
    <n v="0"/>
    <n v="0"/>
    <n v="0"/>
    <n v="0"/>
    <n v="0"/>
    <n v="3.1950000000000001E-4"/>
    <n v="1.5975E-3"/>
    <n v="-2.1100000000000001E-4"/>
    <n v="9.4950000000000004E-4"/>
    <n v="4.2000000000000002E-4"/>
    <n v="0"/>
    <n v="0"/>
    <n v="0"/>
    <n v="0"/>
    <n v="0"/>
  </r>
  <r>
    <s v="8431"/>
    <s v="匯鑽科"/>
    <x v="17"/>
    <n v="56"/>
    <n v="56"/>
    <n v="56.5"/>
    <n v="57.1"/>
    <n v="56.9"/>
    <n v="-48"/>
    <n v="10"/>
    <n v="40"/>
    <n v="32"/>
    <n v="2"/>
    <n v="0"/>
    <n v="0"/>
    <n v="0"/>
    <n v="0"/>
    <n v="0"/>
    <n v="-2.6880000000000001E-2"/>
    <n v="5.5999999999999999E-3"/>
    <n v="2.2599999999999999E-2"/>
    <n v="1.8272E-2"/>
    <n v="1.1379999999999999E-3"/>
    <n v="0"/>
    <n v="0"/>
    <n v="0"/>
    <n v="0"/>
    <n v="0"/>
  </r>
  <r>
    <s v="8432"/>
    <s v="東生華"/>
    <x v="15"/>
    <n v="54.8"/>
    <n v="57.9"/>
    <n v="56.4"/>
    <n v="53.5"/>
    <n v="52.5"/>
    <n v="5"/>
    <n v="-1.9830000000000001"/>
    <n v="-63"/>
    <n v="20"/>
    <n v="-30"/>
    <n v="0"/>
    <n v="0"/>
    <n v="0"/>
    <n v="0"/>
    <n v="0"/>
    <n v="2.7399999999999998E-3"/>
    <n v="-1.1481570000000001E-3"/>
    <n v="-3.5532000000000001E-2"/>
    <n v="1.0699999999999999E-2"/>
    <n v="-1.575E-2"/>
    <n v="0"/>
    <n v="0"/>
    <n v="0"/>
    <n v="0"/>
    <n v="0"/>
  </r>
  <r>
    <s v="8433"/>
    <s v="弘帆"/>
    <x v="10"/>
    <n v="89"/>
    <n v="89"/>
    <n v="89"/>
    <n v="90"/>
    <n v="89.9"/>
    <n v="59"/>
    <n v="9"/>
    <n v="3"/>
    <n v="56"/>
    <n v="-109"/>
    <n v="0"/>
    <n v="0"/>
    <n v="0"/>
    <n v="0"/>
    <n v="0"/>
    <n v="5.2510000000000001E-2"/>
    <n v="8.0099999999999998E-3"/>
    <n v="2.6700000000000001E-3"/>
    <n v="5.04E-2"/>
    <n v="-9.7991000000000009E-2"/>
    <n v="0"/>
    <n v="0"/>
    <n v="0"/>
    <n v="0"/>
    <n v="0"/>
  </r>
  <r>
    <s v="8435"/>
    <s v="鉅邁"/>
    <x v="2"/>
    <n v="61.2"/>
    <n v="61.2"/>
    <n v="61.2"/>
    <n v="61.2"/>
    <n v="61.4"/>
    <n v="-2"/>
    <n v="-1"/>
    <n v="-1"/>
    <n v="-1"/>
    <n v="0"/>
    <n v="0"/>
    <n v="0"/>
    <n v="0"/>
    <n v="0"/>
    <n v="0"/>
    <n v="-1.224E-3"/>
    <n v="-6.1200000000000002E-4"/>
    <n v="-6.1200000000000002E-4"/>
    <n v="-6.1200000000000002E-4"/>
    <n v="0"/>
    <n v="0"/>
    <n v="0"/>
    <n v="0"/>
    <n v="0"/>
    <n v="0"/>
  </r>
  <r>
    <s v="8436"/>
    <s v="大江"/>
    <x v="15"/>
    <n v="178"/>
    <n v="180"/>
    <n v="179"/>
    <n v="177"/>
    <n v="172"/>
    <n v="112"/>
    <n v="98"/>
    <n v="259"/>
    <n v="10.95"/>
    <n v="-356"/>
    <n v="0"/>
    <n v="0"/>
    <n v="0"/>
    <n v="0"/>
    <n v="0"/>
    <n v="0.19936000000000001"/>
    <n v="0.1764"/>
    <n v="0.46361000000000002"/>
    <n v="1.9381499999999999E-2"/>
    <n v="-0.61231999999999998"/>
    <n v="0"/>
    <n v="0"/>
    <n v="0"/>
    <n v="0"/>
    <n v="0"/>
  </r>
  <r>
    <s v="8437"/>
    <s v="大地-KY"/>
    <x v="2"/>
    <n v="49.8"/>
    <n v="49.6"/>
    <n v="49"/>
    <n v="49"/>
    <n v="48.8"/>
    <n v="-18"/>
    <n v="-36"/>
    <n v="-28"/>
    <n v="-54"/>
    <n v="-9"/>
    <n v="0"/>
    <n v="0"/>
    <n v="0"/>
    <n v="0"/>
    <n v="0"/>
    <n v="-8.9639999999999997E-3"/>
    <n v="-1.7856E-2"/>
    <n v="-1.372E-2"/>
    <n v="-2.6460000000000001E-2"/>
    <n v="-4.3920000000000001E-3"/>
    <n v="0"/>
    <n v="0"/>
    <n v="0"/>
    <n v="0"/>
    <n v="0"/>
  </r>
  <r>
    <s v="8440"/>
    <s v="綠電"/>
    <x v="2"/>
    <n v="33.85"/>
    <n v="33.700000000000003"/>
    <n v="33.6"/>
    <n v="33.6"/>
    <n v="33.4"/>
    <n v="37"/>
    <n v="-3"/>
    <n v="-14"/>
    <n v="-2"/>
    <n v="-1"/>
    <n v="0"/>
    <n v="0"/>
    <n v="0"/>
    <n v="0"/>
    <n v="0"/>
    <n v="1.2524500000000001E-2"/>
    <n v="-1.0110000000000002E-3"/>
    <n v="-4.7040000000000007E-3"/>
    <n v="-6.7200000000000007E-4"/>
    <n v="-3.3399999999999999E-4"/>
    <n v="0"/>
    <n v="0"/>
    <n v="0"/>
    <n v="0"/>
    <n v="0"/>
  </r>
  <r>
    <s v="8442"/>
    <s v="威宏-KY"/>
    <x v="2"/>
    <n v="89.8"/>
    <n v="90"/>
    <n v="89.3"/>
    <n v="89.2"/>
    <n v="87"/>
    <n v="-2"/>
    <n v="-10"/>
    <n v="19"/>
    <n v="43"/>
    <n v="-59"/>
    <n v="0"/>
    <n v="0"/>
    <n v="0"/>
    <n v="0"/>
    <n v="0"/>
    <n v="-1.7959999999999999E-3"/>
    <n v="-8.9999999999999993E-3"/>
    <n v="1.6966999999999999E-2"/>
    <n v="3.8356000000000001E-2"/>
    <n v="-5.1330000000000001E-2"/>
    <n v="0"/>
    <n v="0"/>
    <n v="0"/>
    <n v="0"/>
    <n v="0"/>
  </r>
  <r>
    <s v="8443"/>
    <s v="阿瘦"/>
    <x v="10"/>
    <n v="11.65"/>
    <n v="11.65"/>
    <n v="11.7"/>
    <n v="11.65"/>
    <n v="11.7"/>
    <n v="2"/>
    <n v="-4"/>
    <n v="-1"/>
    <n v="-3"/>
    <n v="-1"/>
    <n v="0"/>
    <n v="0"/>
    <n v="0"/>
    <n v="0"/>
    <n v="0"/>
    <n v="2.33E-4"/>
    <n v="-4.66E-4"/>
    <n v="-1.17E-4"/>
    <n v="-3.4950000000000004E-4"/>
    <n v="-1.17E-4"/>
    <n v="0"/>
    <n v="0"/>
    <n v="0"/>
    <n v="0"/>
    <n v="0"/>
  </r>
  <r>
    <s v="8444"/>
    <s v="綠河-KY"/>
    <x v="2"/>
    <n v="34.1"/>
    <n v="34"/>
    <n v="34"/>
    <n v="33.85"/>
    <n v="33.200000000000003"/>
    <n v="-1"/>
    <n v="0"/>
    <n v="5"/>
    <n v="-5"/>
    <n v="0"/>
    <n v="0"/>
    <n v="0"/>
    <n v="0"/>
    <n v="0"/>
    <n v="0"/>
    <n v="-3.4099999999999999E-4"/>
    <n v="0"/>
    <n v="1.6999999999999999E-3"/>
    <n v="-1.6925E-3"/>
    <n v="0"/>
    <n v="0"/>
    <n v="0"/>
    <n v="0"/>
    <n v="0"/>
    <n v="0"/>
  </r>
  <r>
    <s v="8446"/>
    <s v="華研"/>
    <x v="2"/>
    <n v="99.7"/>
    <n v="101.5"/>
    <n v="101.5"/>
    <n v="102"/>
    <n v="101.5"/>
    <n v="61"/>
    <n v="11"/>
    <n v="36"/>
    <n v="53.082000000000001"/>
    <n v="3"/>
    <n v="0"/>
    <n v="0"/>
    <n v="0"/>
    <n v="0"/>
    <n v="0"/>
    <n v="6.0816999999999996E-2"/>
    <n v="1.1165E-2"/>
    <n v="3.6540000000000003E-2"/>
    <n v="5.4143640000000007E-2"/>
    <n v="3.045E-3"/>
    <n v="0"/>
    <n v="0"/>
    <n v="0"/>
    <n v="0"/>
    <n v="0"/>
  </r>
  <r>
    <s v="8450"/>
    <s v="霹靂"/>
    <x v="2"/>
    <n v="23.05"/>
    <n v="23.05"/>
    <n v="23.3"/>
    <n v="23.15"/>
    <n v="23.1"/>
    <n v="-2"/>
    <n v="-2"/>
    <n v="-1"/>
    <n v="0"/>
    <n v="0"/>
    <n v="0"/>
    <n v="0"/>
    <n v="0"/>
    <n v="0"/>
    <n v="0"/>
    <n v="-4.6100000000000004E-4"/>
    <n v="-4.6100000000000004E-4"/>
    <n v="-2.33E-4"/>
    <n v="0"/>
    <n v="0"/>
    <n v="0"/>
    <n v="0"/>
    <n v="0"/>
    <n v="0"/>
    <n v="0"/>
  </r>
  <r>
    <s v="8454"/>
    <s v="富邦媒"/>
    <x v="10"/>
    <n v="539"/>
    <n v="534"/>
    <n v="525"/>
    <n v="537"/>
    <n v="521"/>
    <n v="194.40199999999999"/>
    <n v="10.884"/>
    <n v="-242.14500000000001"/>
    <n v="516.83799999999997"/>
    <n v="-599"/>
    <n v="-1"/>
    <n v="15"/>
    <n v="-1"/>
    <n v="0"/>
    <n v="1"/>
    <n v="1.0478267800000001"/>
    <n v="5.8120560000000002E-2"/>
    <n v="-1.27126125"/>
    <n v="2.7754200600000001"/>
    <n v="-3.12079"/>
    <n v="-5.3899999999999998E-3"/>
    <n v="8.0100000000000005E-2"/>
    <n v="-5.2500000000000003E-3"/>
    <n v="0"/>
    <n v="5.2100000000000002E-3"/>
  </r>
  <r>
    <s v="8455"/>
    <s v="大拓-KY"/>
    <x v="45"/>
    <n v="21.35"/>
    <n v="20.85"/>
    <n v="20.6"/>
    <n v="20.4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2.5"/>
    <n v="121"/>
    <n v="121"/>
    <n v="121"/>
    <n v="119"/>
    <n v="3"/>
    <n v="-5"/>
    <n v="-1"/>
    <n v="-4"/>
    <n v="-5.97"/>
    <n v="0"/>
    <n v="0"/>
    <n v="0"/>
    <n v="0"/>
    <n v="0"/>
    <n v="3.6749999999999999E-3"/>
    <n v="-6.0499999999999998E-3"/>
    <n v="-1.2099999999999999E-3"/>
    <n v="-4.8399999999999997E-3"/>
    <n v="-7.1042999999999992E-3"/>
    <n v="0"/>
    <n v="0"/>
    <n v="0"/>
    <n v="0"/>
    <n v="0"/>
  </r>
  <r>
    <s v="8463"/>
    <s v="潤泰材"/>
    <x v="2"/>
    <n v="23.35"/>
    <n v="23.35"/>
    <n v="23"/>
    <n v="23.1"/>
    <n v="23.3"/>
    <n v="5"/>
    <n v="1"/>
    <n v="1"/>
    <n v="0"/>
    <n v="1"/>
    <n v="0"/>
    <n v="0"/>
    <n v="0"/>
    <n v="0"/>
    <n v="0"/>
    <n v="1.1674999999999999E-3"/>
    <n v="2.3350000000000001E-4"/>
    <n v="2.3000000000000001E-4"/>
    <n v="0"/>
    <n v="2.33E-4"/>
    <n v="0"/>
    <n v="0"/>
    <n v="0"/>
    <n v="0"/>
    <n v="0"/>
  </r>
  <r>
    <s v="8464"/>
    <s v="億豐"/>
    <x v="2"/>
    <n v="302"/>
    <n v="303.5"/>
    <n v="303"/>
    <n v="311.5"/>
    <n v="326"/>
    <n v="16"/>
    <n v="-50"/>
    <n v="-72.602000000000004"/>
    <n v="284.87400000000002"/>
    <n v="83"/>
    <n v="0"/>
    <n v="0"/>
    <n v="0"/>
    <n v="28"/>
    <n v="172"/>
    <n v="4.8320000000000002E-2"/>
    <n v="-0.15175"/>
    <n v="-0.21998406000000004"/>
    <n v="0.88738251000000001"/>
    <n v="0.27057999999999999"/>
    <n v="0"/>
    <n v="0"/>
    <n v="0"/>
    <n v="8.7220000000000006E-2"/>
    <n v="0.56072"/>
  </r>
  <r>
    <s v="8466"/>
    <s v="美吉吉-KY"/>
    <x v="2"/>
    <n v="42.55"/>
    <n v="43"/>
    <n v="43.1"/>
    <n v="42.9"/>
    <n v="42.25"/>
    <n v="-4"/>
    <n v="-1"/>
    <n v="-1"/>
    <n v="-4"/>
    <n v="-2"/>
    <n v="0"/>
    <n v="0"/>
    <n v="0"/>
    <n v="0"/>
    <n v="0"/>
    <n v="-1.702E-3"/>
    <n v="-4.2999999999999999E-4"/>
    <n v="-4.3100000000000001E-4"/>
    <n v="-1.7159999999999999E-3"/>
    <n v="-8.4500000000000005E-4"/>
    <n v="0"/>
    <n v="0"/>
    <n v="0"/>
    <n v="0"/>
    <n v="0"/>
  </r>
  <r>
    <s v="8467"/>
    <s v="波力-KY"/>
    <x v="2"/>
    <n v="83.8"/>
    <n v="83.2"/>
    <n v="84.9"/>
    <n v="85.6"/>
    <n v="85.1"/>
    <n v="19"/>
    <n v="24"/>
    <n v="15"/>
    <n v="-82"/>
    <n v="-22"/>
    <n v="0"/>
    <n v="0"/>
    <n v="0"/>
    <n v="0"/>
    <n v="0"/>
    <n v="1.5922000000000002E-2"/>
    <n v="1.9968000000000003E-2"/>
    <n v="1.2735E-2"/>
    <n v="-7.0192000000000004E-2"/>
    <n v="-1.8721999999999999E-2"/>
    <n v="0"/>
    <n v="0"/>
    <n v="0"/>
    <n v="0"/>
    <n v="0"/>
  </r>
  <r>
    <s v="8472"/>
    <s v="夠麻吉"/>
    <x v="68"/>
    <n v="28.3"/>
    <n v="28.9"/>
    <n v="29.55"/>
    <n v="29.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05"/>
    <n v="26.95"/>
    <n v="26.95"/>
    <n v="27.25"/>
    <n v="27.05"/>
    <n v="1"/>
    <n v="-1"/>
    <n v="-1"/>
    <n v="-1"/>
    <n v="4"/>
    <n v="0"/>
    <n v="0"/>
    <n v="0"/>
    <n v="0"/>
    <n v="0"/>
    <n v="2.7050000000000002E-4"/>
    <n v="-2.6949999999999999E-4"/>
    <n v="-2.6949999999999999E-4"/>
    <n v="-2.7250000000000001E-4"/>
    <n v="1.0820000000000001E-3"/>
    <n v="0"/>
    <n v="0"/>
    <n v="0"/>
    <n v="0"/>
    <n v="0"/>
  </r>
  <r>
    <s v="8476"/>
    <s v="台境"/>
    <x v="2"/>
    <n v="61.3"/>
    <n v="61"/>
    <n v="61"/>
    <n v="60"/>
    <n v="59.7"/>
    <n v="2"/>
    <n v="4"/>
    <n v="0"/>
    <n v="-4"/>
    <n v="-8"/>
    <n v="0"/>
    <n v="0"/>
    <n v="0"/>
    <n v="0"/>
    <n v="0"/>
    <n v="1.2259999999999999E-3"/>
    <n v="2.4399999999999999E-3"/>
    <n v="0"/>
    <n v="-2.3999999999999998E-3"/>
    <n v="-4.7759999999999999E-3"/>
    <n v="0"/>
    <n v="0"/>
    <n v="0"/>
    <n v="0"/>
    <n v="0"/>
  </r>
  <r>
    <s v="8477"/>
    <s v="創業家"/>
    <x v="68"/>
    <n v="15.9"/>
    <n v="15.95"/>
    <n v="16.100000000000001"/>
    <n v="15.8"/>
    <n v="15.7"/>
    <n v="0"/>
    <n v="1"/>
    <n v="0"/>
    <n v="1"/>
    <n v="4"/>
    <n v="0"/>
    <n v="0"/>
    <n v="0"/>
    <n v="0"/>
    <n v="0"/>
    <n v="0"/>
    <n v="1.595E-4"/>
    <n v="0"/>
    <n v="1.5800000000000002E-4"/>
    <n v="6.2799999999999998E-4"/>
    <n v="0"/>
    <n v="0"/>
    <n v="0"/>
    <n v="0"/>
    <n v="0"/>
  </r>
  <r>
    <s v="8478"/>
    <s v="東哥遊艇"/>
    <x v="2"/>
    <n v="379"/>
    <n v="382"/>
    <n v="382.5"/>
    <n v="374"/>
    <n v="366"/>
    <n v="91"/>
    <n v="41"/>
    <n v="-34"/>
    <n v="-181.97"/>
    <n v="-117"/>
    <n v="-1"/>
    <n v="0"/>
    <n v="0"/>
    <n v="0"/>
    <n v="0"/>
    <n v="0.34488999999999997"/>
    <n v="0.15662000000000001"/>
    <n v="-0.13005"/>
    <n v="-0.68056779999999995"/>
    <n v="-0.42821999999999999"/>
    <n v="-3.79E-3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8"/>
    <n v="50.9"/>
    <n v="50.9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6.400000000000006"/>
    <n v="66.400000000000006"/>
    <n v="66.5"/>
    <n v="66.5"/>
    <n v="66.599999999999994"/>
    <n v="-1"/>
    <n v="0"/>
    <n v="0"/>
    <n v="0"/>
    <n v="0"/>
    <n v="0"/>
    <n v="0"/>
    <n v="0"/>
    <n v="0"/>
    <n v="0"/>
    <n v="-6.6400000000000009E-4"/>
    <n v="0"/>
    <n v="0"/>
    <n v="0"/>
    <n v="0"/>
    <n v="0"/>
    <n v="0"/>
    <n v="0"/>
    <n v="0"/>
    <n v="0"/>
  </r>
  <r>
    <s v="8488"/>
    <s v="吉源-KY"/>
    <x v="2"/>
    <n v="17.95"/>
    <n v="17.95"/>
    <n v="17.5"/>
    <n v="17.5"/>
    <n v="17.649999999999999"/>
    <n v="0"/>
    <n v="0"/>
    <n v="0"/>
    <n v="0"/>
    <n v="-1"/>
    <n v="0"/>
    <n v="0"/>
    <n v="0"/>
    <n v="0"/>
    <n v="0"/>
    <n v="0"/>
    <n v="0"/>
    <n v="0"/>
    <n v="0"/>
    <n v="-1.7649999999999998E-4"/>
    <n v="0"/>
    <n v="0"/>
    <n v="0"/>
    <n v="0"/>
    <n v="0"/>
  </r>
  <r>
    <s v="8489"/>
    <s v="三貝德"/>
    <x v="2"/>
    <n v="25.05"/>
    <n v="25"/>
    <n v="24.6"/>
    <n v="24.65"/>
    <n v="24.85"/>
    <n v="61"/>
    <n v="-1"/>
    <n v="54"/>
    <n v="1"/>
    <n v="3"/>
    <n v="0"/>
    <n v="0"/>
    <n v="0"/>
    <n v="0"/>
    <n v="0"/>
    <n v="1.5280499999999999E-2"/>
    <n v="-2.5000000000000001E-4"/>
    <n v="1.3284000000000001E-2"/>
    <n v="2.4649999999999997E-4"/>
    <n v="7.4550000000000007E-4"/>
    <n v="0"/>
    <n v="0"/>
    <n v="0"/>
    <n v="0"/>
    <n v="0"/>
  </r>
  <r>
    <s v="8499"/>
    <s v="鼎炫-KY"/>
    <x v="45"/>
    <n v="121"/>
    <n v="121.5"/>
    <n v="124"/>
    <n v="123"/>
    <n v="123"/>
    <n v="-1"/>
    <n v="0"/>
    <n v="5"/>
    <n v="1"/>
    <n v="-3"/>
    <n v="0"/>
    <n v="0"/>
    <n v="0"/>
    <n v="0"/>
    <n v="0"/>
    <n v="-1.2099999999999999E-3"/>
    <n v="0"/>
    <n v="6.1999999999999998E-3"/>
    <n v="1.23E-3"/>
    <n v="-3.6900000000000001E-3"/>
    <n v="0"/>
    <n v="0"/>
    <n v="0"/>
    <n v="0"/>
    <n v="0"/>
  </r>
  <r>
    <s v="8905"/>
    <s v="裕國"/>
    <x v="1"/>
    <n v="29.95"/>
    <n v="29.75"/>
    <n v="29.8"/>
    <n v="30.15"/>
    <n v="30.05"/>
    <n v="-4"/>
    <n v="-6"/>
    <n v="0"/>
    <n v="-5"/>
    <n v="-6"/>
    <n v="0"/>
    <n v="0"/>
    <n v="0"/>
    <n v="0"/>
    <n v="0"/>
    <n v="-1.1980000000000001E-3"/>
    <n v="-1.7849999999999999E-3"/>
    <n v="0"/>
    <n v="-1.5074999999999999E-3"/>
    <n v="-1.8030000000000001E-3"/>
    <n v="0"/>
    <n v="0"/>
    <n v="0"/>
    <n v="0"/>
    <n v="0"/>
  </r>
  <r>
    <s v="8906"/>
    <s v="花王"/>
    <x v="2"/>
    <n v="16.649999999999999"/>
    <n v="16.45"/>
    <n v="16.5"/>
    <n v="16.100000000000001"/>
    <n v="15.45"/>
    <n v="-1"/>
    <n v="0"/>
    <n v="0"/>
    <n v="3"/>
    <n v="-3"/>
    <n v="0"/>
    <n v="0"/>
    <n v="0"/>
    <n v="0"/>
    <n v="0"/>
    <n v="-1.6649999999999998E-4"/>
    <n v="0"/>
    <n v="0"/>
    <n v="4.8300000000000003E-4"/>
    <n v="-4.6349999999999994E-4"/>
    <n v="0"/>
    <n v="0"/>
    <n v="0"/>
    <n v="0"/>
    <n v="0"/>
  </r>
  <r>
    <s v="8908"/>
    <s v="欣雄"/>
    <x v="2"/>
    <n v="61.6"/>
    <n v="62"/>
    <n v="62"/>
    <n v="61.8"/>
    <n v="61.4"/>
    <n v="4"/>
    <n v="-2"/>
    <n v="3"/>
    <n v="0"/>
    <n v="0"/>
    <n v="0"/>
    <n v="0"/>
    <n v="0"/>
    <n v="0"/>
    <n v="0"/>
    <n v="2.464E-3"/>
    <n v="-1.24E-3"/>
    <n v="1.8600000000000001E-3"/>
    <n v="0"/>
    <n v="0"/>
    <n v="0"/>
    <n v="0"/>
    <n v="0"/>
    <n v="0"/>
    <n v="0"/>
  </r>
  <r>
    <s v="8916"/>
    <s v="光隆"/>
    <x v="9"/>
    <n v="51.9"/>
    <n v="51.6"/>
    <n v="51.5"/>
    <n v="51.6"/>
    <n v="51.9"/>
    <n v="0"/>
    <n v="0"/>
    <n v="21"/>
    <n v="-29"/>
    <n v="-21"/>
    <n v="0"/>
    <n v="0"/>
    <n v="21"/>
    <n v="0"/>
    <n v="0"/>
    <n v="0"/>
    <n v="0"/>
    <n v="1.0815E-2"/>
    <n v="-1.4964000000000002E-2"/>
    <n v="-1.0898999999999999E-2"/>
    <n v="0"/>
    <n v="0"/>
    <n v="1.0815E-2"/>
    <n v="0"/>
    <n v="0"/>
  </r>
  <r>
    <s v="8917"/>
    <s v="欣泰"/>
    <x v="2"/>
    <n v="69.3"/>
    <n v="69.3"/>
    <n v="68"/>
    <n v="68"/>
    <n v="68"/>
    <n v="0"/>
    <n v="0"/>
    <n v="1"/>
    <n v="-5"/>
    <n v="0"/>
    <n v="0"/>
    <n v="0"/>
    <n v="0"/>
    <n v="0"/>
    <n v="0"/>
    <n v="0"/>
    <n v="0"/>
    <n v="6.8000000000000005E-4"/>
    <n v="-3.3999999999999998E-3"/>
    <n v="0"/>
    <n v="0"/>
    <n v="0"/>
    <n v="0"/>
    <n v="0"/>
    <n v="0"/>
  </r>
  <r>
    <s v="8921"/>
    <s v="沈氏"/>
    <x v="2"/>
    <n v="13.7"/>
    <n v="13.7"/>
    <n v="13.95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75"/>
    <n v="19.3"/>
    <n v="19.5"/>
    <n v="19.0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8.4"/>
    <n v="88.6"/>
    <n v="88.1"/>
    <n v="88.5"/>
    <n v="86.7"/>
    <n v="19.96"/>
    <n v="30"/>
    <n v="0"/>
    <n v="18"/>
    <n v="9"/>
    <n v="0"/>
    <n v="0"/>
    <n v="0"/>
    <n v="0"/>
    <n v="0"/>
    <n v="1.7644640000000003E-2"/>
    <n v="2.6579999999999999E-2"/>
    <n v="0"/>
    <n v="1.593E-2"/>
    <n v="7.8030000000000009E-3"/>
    <n v="0"/>
    <n v="0"/>
    <n v="0"/>
    <n v="0"/>
    <n v="0"/>
  </r>
  <r>
    <s v="8926"/>
    <s v="台汽電"/>
    <x v="2"/>
    <n v="41.15"/>
    <n v="40.799999999999997"/>
    <n v="41.2"/>
    <n v="40.65"/>
    <n v="39.5"/>
    <n v="-83.875"/>
    <n v="-137"/>
    <n v="294.005"/>
    <n v="-186"/>
    <n v="-1135.059"/>
    <n v="0"/>
    <n v="0"/>
    <n v="0"/>
    <n v="0"/>
    <n v="0"/>
    <n v="-3.4514562499999998E-2"/>
    <n v="-5.5895999999999994E-2"/>
    <n v="0.12113006000000001"/>
    <n v="-7.5608999999999996E-2"/>
    <n v="-0.44834830499999995"/>
    <n v="0"/>
    <n v="0"/>
    <n v="0"/>
    <n v="0"/>
    <n v="0"/>
  </r>
  <r>
    <s v="8927"/>
    <s v="北基"/>
    <x v="2"/>
    <n v="57.9"/>
    <n v="56.7"/>
    <n v="57"/>
    <n v="56.6"/>
    <n v="55.6"/>
    <n v="-213"/>
    <n v="-290"/>
    <n v="-54"/>
    <n v="-79"/>
    <n v="-283"/>
    <n v="0"/>
    <n v="0"/>
    <n v="0"/>
    <n v="0"/>
    <n v="0"/>
    <n v="-0.12332699999999999"/>
    <n v="-0.16442999999999999"/>
    <n v="-3.0779999999999998E-2"/>
    <n v="-4.4714000000000004E-2"/>
    <n v="-0.15734800000000002"/>
    <n v="0"/>
    <n v="0"/>
    <n v="0"/>
    <n v="0"/>
    <n v="0"/>
  </r>
  <r>
    <s v="8928"/>
    <s v="鉅明"/>
    <x v="70"/>
    <n v="33.299999999999997"/>
    <n v="33.35"/>
    <n v="33.4"/>
    <n v="33.1"/>
    <n v="30.85"/>
    <n v="7"/>
    <n v="1"/>
    <n v="0"/>
    <n v="-4"/>
    <n v="-41"/>
    <n v="0"/>
    <n v="0"/>
    <n v="0"/>
    <n v="0"/>
    <n v="0"/>
    <n v="2.3309999999999997E-3"/>
    <n v="3.3350000000000003E-4"/>
    <n v="0"/>
    <n v="-1.3240000000000001E-3"/>
    <n v="-1.2648500000000002E-2"/>
    <n v="0"/>
    <n v="0"/>
    <n v="0"/>
    <n v="0"/>
    <n v="0"/>
  </r>
  <r>
    <s v="8929"/>
    <s v="富堡"/>
    <x v="2"/>
    <n v="20.25"/>
    <n v="20.399999999999999"/>
    <n v="20.2"/>
    <n v="20.25"/>
    <n v="20.2"/>
    <n v="0"/>
    <n v="-1"/>
    <n v="-1"/>
    <n v="0"/>
    <n v="0"/>
    <n v="0"/>
    <n v="0"/>
    <n v="0"/>
    <n v="0"/>
    <n v="0"/>
    <n v="0"/>
    <n v="-2.04E-4"/>
    <n v="-2.02E-4"/>
    <n v="0"/>
    <n v="0"/>
    <n v="0"/>
    <n v="0"/>
    <n v="0"/>
    <n v="0"/>
    <n v="0"/>
  </r>
  <r>
    <s v="8930"/>
    <s v="青鋼"/>
    <x v="14"/>
    <n v="31.6"/>
    <n v="31.45"/>
    <n v="31.6"/>
    <n v="32"/>
    <n v="31.85"/>
    <n v="72"/>
    <n v="-38"/>
    <n v="57"/>
    <n v="6"/>
    <n v="-17"/>
    <n v="0"/>
    <n v="0"/>
    <n v="0"/>
    <n v="0"/>
    <n v="0"/>
    <n v="2.2752000000000001E-2"/>
    <n v="-1.1951E-2"/>
    <n v="1.8012E-2"/>
    <n v="1.92E-3"/>
    <n v="-5.4145E-3"/>
    <n v="0"/>
    <n v="0"/>
    <n v="0"/>
    <n v="0"/>
    <n v="0"/>
  </r>
  <r>
    <s v="8931"/>
    <s v="大汽電"/>
    <x v="2"/>
    <n v="44.35"/>
    <n v="44.15"/>
    <n v="44.45"/>
    <n v="43.9"/>
    <n v="42.9"/>
    <n v="7"/>
    <n v="-20"/>
    <n v="-6"/>
    <n v="-19"/>
    <n v="-14"/>
    <n v="0"/>
    <n v="0"/>
    <n v="0"/>
    <n v="0"/>
    <n v="0"/>
    <n v="3.1045000000000001E-3"/>
    <n v="-8.8299999999999993E-3"/>
    <n v="-2.6670000000000005E-3"/>
    <n v="-8.3409999999999995E-3"/>
    <n v="-6.0060000000000001E-3"/>
    <n v="0"/>
    <n v="0"/>
    <n v="0"/>
    <n v="0"/>
    <n v="0"/>
  </r>
  <r>
    <s v="8932"/>
    <s v="智通"/>
    <x v="2"/>
    <n v="85.2"/>
    <n v="85.9"/>
    <n v="85"/>
    <n v="86.8"/>
    <n v="85.8"/>
    <n v="49"/>
    <n v="48"/>
    <n v="-77"/>
    <n v="34"/>
    <n v="-48"/>
    <n v="0"/>
    <n v="0"/>
    <n v="0"/>
    <n v="0"/>
    <n v="0"/>
    <n v="4.1748E-2"/>
    <n v="4.1232000000000005E-2"/>
    <n v="-6.5449999999999994E-2"/>
    <n v="2.9511999999999997E-2"/>
    <n v="-4.1183999999999998E-2"/>
    <n v="0"/>
    <n v="0"/>
    <n v="0"/>
    <n v="0"/>
    <n v="0"/>
  </r>
  <r>
    <s v="8933"/>
    <s v="愛地雅"/>
    <x v="69"/>
    <n v="9.92"/>
    <n v="9.91"/>
    <n v="9.93"/>
    <n v="9.89"/>
    <n v="9.8000000000000007"/>
    <n v="56"/>
    <n v="20"/>
    <n v="15"/>
    <n v="-3"/>
    <n v="-5"/>
    <n v="0"/>
    <n v="0"/>
    <n v="0"/>
    <n v="0"/>
    <n v="0"/>
    <n v="5.5551999999999997E-3"/>
    <n v="1.9819999999999998E-3"/>
    <n v="1.4894999999999999E-3"/>
    <n v="-2.967E-4"/>
    <n v="-4.8999999999999998E-4"/>
    <n v="0"/>
    <n v="0"/>
    <n v="0"/>
    <n v="0"/>
    <n v="0"/>
  </r>
  <r>
    <s v="8935"/>
    <s v="邦泰"/>
    <x v="5"/>
    <n v="10.85"/>
    <n v="10.8"/>
    <n v="10.7"/>
    <n v="10.8"/>
    <n v="10.8"/>
    <n v="0"/>
    <n v="0"/>
    <n v="-417"/>
    <n v="1"/>
    <n v="0"/>
    <n v="0"/>
    <n v="0"/>
    <n v="0"/>
    <n v="0"/>
    <n v="0"/>
    <n v="0"/>
    <n v="0"/>
    <n v="-4.4618999999999999E-2"/>
    <n v="1.0800000000000001E-4"/>
    <n v="0"/>
    <n v="0"/>
    <n v="0"/>
    <n v="0"/>
    <n v="0"/>
    <n v="0"/>
  </r>
  <r>
    <s v="8936"/>
    <s v="國統"/>
    <x v="6"/>
    <n v="42.2"/>
    <n v="42.7"/>
    <n v="43.05"/>
    <n v="42.6"/>
    <n v="42.3"/>
    <n v="-28.315999999999999"/>
    <n v="1537"/>
    <n v="689.95799999999997"/>
    <n v="-17"/>
    <n v="775"/>
    <n v="0"/>
    <n v="0"/>
    <n v="0"/>
    <n v="0"/>
    <n v="0"/>
    <n v="-1.1949352000000002E-2"/>
    <n v="0.65629900000000008"/>
    <n v="0.297026919"/>
    <n v="-7.2420000000000002E-3"/>
    <n v="0.32782499999999998"/>
    <n v="0"/>
    <n v="0"/>
    <n v="0"/>
    <n v="0"/>
    <n v="0"/>
  </r>
  <r>
    <s v="8937"/>
    <s v="合騏"/>
    <x v="2"/>
    <n v="21.8"/>
    <n v="21.9"/>
    <n v="22.5"/>
    <n v="22.05"/>
    <n v="22.4"/>
    <n v="2"/>
    <n v="0"/>
    <n v="6"/>
    <n v="-6"/>
    <n v="3"/>
    <n v="0"/>
    <n v="0"/>
    <n v="0"/>
    <n v="0"/>
    <n v="0"/>
    <n v="4.3600000000000003E-4"/>
    <n v="0"/>
    <n v="1.3500000000000001E-3"/>
    <n v="-1.3230000000000002E-3"/>
    <n v="6.7199999999999985E-4"/>
    <n v="0"/>
    <n v="0"/>
    <n v="0"/>
    <n v="0"/>
    <n v="0"/>
  </r>
  <r>
    <s v="8938"/>
    <s v="明安"/>
    <x v="70"/>
    <n v="69.599999999999994"/>
    <n v="70.2"/>
    <n v="69.7"/>
    <n v="69.099999999999994"/>
    <n v="68.3"/>
    <n v="23.9"/>
    <n v="27"/>
    <n v="-154"/>
    <n v="-71"/>
    <n v="-98"/>
    <n v="100.386"/>
    <n v="69"/>
    <n v="287"/>
    <n v="181.92500000000001"/>
    <n v="62"/>
    <n v="1.6634399999999997E-2"/>
    <n v="1.8954000000000002E-2"/>
    <n v="-0.10733800000000002"/>
    <n v="-4.9060999999999994E-2"/>
    <n v="-6.6933999999999994E-2"/>
    <n v="6.9868655999999987E-2"/>
    <n v="4.8438000000000002E-2"/>
    <n v="0.20003900000000002"/>
    <n v="0.12571017500000001"/>
    <n v="4.2345999999999995E-2"/>
  </r>
  <r>
    <s v="8940"/>
    <s v="新天地"/>
    <x v="4"/>
    <n v="27.4"/>
    <n v="26.9"/>
    <n v="26"/>
    <n v="26.55"/>
    <n v="29.2"/>
    <n v="25"/>
    <n v="18"/>
    <n v="-64"/>
    <n v="-37"/>
    <n v="190"/>
    <n v="0"/>
    <n v="0"/>
    <n v="0"/>
    <n v="0"/>
    <n v="0"/>
    <n v="6.8500000000000002E-3"/>
    <n v="4.8419999999999999E-3"/>
    <n v="-1.6639999999999999E-2"/>
    <n v="-9.8235000000000006E-3"/>
    <n v="5.5480000000000002E-2"/>
    <n v="0"/>
    <n v="0"/>
    <n v="0"/>
    <n v="0"/>
    <n v="0"/>
  </r>
  <r>
    <s v="8941"/>
    <s v="關中"/>
    <x v="2"/>
    <n v="59.5"/>
    <n v="59.5"/>
    <n v="59.2"/>
    <n v="59.5"/>
    <n v="59.5"/>
    <n v="0"/>
    <n v="0"/>
    <n v="0"/>
    <n v="0"/>
    <n v="1"/>
    <n v="0"/>
    <n v="0"/>
    <n v="0"/>
    <n v="0"/>
    <n v="0"/>
    <n v="0"/>
    <n v="0"/>
    <n v="0"/>
    <n v="0"/>
    <n v="5.9500000000000004E-4"/>
    <n v="0"/>
    <n v="0"/>
    <n v="0"/>
    <n v="0"/>
    <n v="0"/>
  </r>
  <r>
    <s v="8942"/>
    <s v="森鉅"/>
    <x v="2"/>
    <n v="72"/>
    <n v="72.3"/>
    <n v="74.599999999999994"/>
    <n v="74.400000000000006"/>
    <n v="74.900000000000006"/>
    <n v="86"/>
    <n v="19"/>
    <n v="-19"/>
    <n v="59"/>
    <n v="211"/>
    <n v="0"/>
    <n v="0"/>
    <n v="0"/>
    <n v="0"/>
    <n v="0"/>
    <n v="6.1920000000000003E-2"/>
    <n v="1.3737000000000001E-2"/>
    <n v="-1.4173999999999999E-2"/>
    <n v="4.3896000000000004E-2"/>
    <n v="0.15803900000000001"/>
    <n v="0"/>
    <n v="0"/>
    <n v="0"/>
    <n v="0"/>
    <n v="0"/>
  </r>
  <r>
    <s v="8996"/>
    <s v="高力"/>
    <x v="13"/>
    <n v="221"/>
    <n v="218"/>
    <n v="220.5"/>
    <n v="216"/>
    <n v="212.5"/>
    <n v="-259"/>
    <n v="-509"/>
    <n v="-926"/>
    <n v="176"/>
    <n v="184"/>
    <n v="5"/>
    <n v="0"/>
    <n v="-111"/>
    <n v="-8"/>
    <n v="-248"/>
    <n v="-0.57238999999999995"/>
    <n v="-1.1096200000000001"/>
    <n v="-2.04183"/>
    <n v="0.38016"/>
    <n v="0.39100000000000001"/>
    <n v="1.1050000000000001E-2"/>
    <n v="0"/>
    <n v="-0.244755"/>
    <n v="-1.728E-2"/>
    <n v="-0.52700000000000002"/>
  </r>
  <r>
    <s v="9103"/>
    <s v="美德醫療-DR"/>
    <x v="2"/>
    <n v="5.94"/>
    <n v="5.89"/>
    <n v="5.89"/>
    <n v="5.88"/>
    <n v="5.88"/>
    <n v="169"/>
    <n v="-246"/>
    <n v="0"/>
    <n v="0"/>
    <n v="0"/>
    <n v="0"/>
    <n v="0"/>
    <n v="0"/>
    <n v="0"/>
    <n v="0"/>
    <n v="1.00386E-2"/>
    <n v="-1.4489399999999998E-2"/>
    <n v="0"/>
    <n v="0"/>
    <n v="0"/>
    <n v="0"/>
    <n v="0"/>
    <n v="0"/>
    <n v="0"/>
    <n v="0"/>
  </r>
  <r>
    <s v="910322"/>
    <s v="康師傅-DR"/>
    <x v="1"/>
    <n v="21.35"/>
    <n v="21.3"/>
    <n v="21.35"/>
    <n v="21.35"/>
    <n v="21.15"/>
    <n v="0"/>
    <n v="-1"/>
    <n v="-15"/>
    <n v="0"/>
    <n v="-5"/>
    <n v="0"/>
    <n v="0"/>
    <n v="0"/>
    <n v="0"/>
    <n v="0"/>
    <n v="0"/>
    <n v="-2.13E-4"/>
    <n v="-3.2025000000000001E-3"/>
    <n v="0"/>
    <n v="-1.0575000000000001E-3"/>
    <n v="0"/>
    <n v="0"/>
    <n v="0"/>
    <n v="0"/>
    <n v="0"/>
  </r>
  <r>
    <s v="9105"/>
    <s v="泰金寶-DR"/>
    <x v="2"/>
    <n v="2.88"/>
    <n v="2.9"/>
    <n v="2.92"/>
    <n v="2.85"/>
    <n v="2.76"/>
    <n v="-146"/>
    <n v="-123"/>
    <n v="1701"/>
    <n v="-1123"/>
    <n v="-26"/>
    <n v="0"/>
    <n v="0"/>
    <n v="0"/>
    <n v="0"/>
    <n v="0"/>
    <n v="-4.2047999999999999E-3"/>
    <n v="-3.5669999999999999E-3"/>
    <n v="4.9669200000000004E-2"/>
    <n v="-3.2005499999999999E-2"/>
    <n v="-7.1759999999999988E-4"/>
    <n v="0"/>
    <n v="0"/>
    <n v="0"/>
    <n v="0"/>
    <n v="0"/>
  </r>
  <r>
    <s v="910861"/>
    <s v="神州-DR"/>
    <x v="42"/>
    <n v="4.66"/>
    <n v="4.7"/>
    <n v="4.72"/>
    <n v="4.6900000000000004"/>
    <n v="4.62"/>
    <n v="48"/>
    <n v="36"/>
    <n v="4"/>
    <n v="0"/>
    <n v="-51"/>
    <n v="0"/>
    <n v="0"/>
    <n v="0"/>
    <n v="0"/>
    <n v="0"/>
    <n v="2.2368000000000002E-3"/>
    <n v="1.6920000000000001E-3"/>
    <n v="1.8879999999999998E-4"/>
    <n v="0"/>
    <n v="-2.3562000000000001E-3"/>
    <n v="0"/>
    <n v="0"/>
    <n v="0"/>
    <n v="0"/>
    <n v="0"/>
  </r>
  <r>
    <s v="9110"/>
    <s v="越南控-DR"/>
    <x v="7"/>
    <n v="7.13"/>
    <n v="7.12"/>
    <n v="7.17"/>
    <n v="7.2"/>
    <n v="7.24"/>
    <n v="8"/>
    <n v="0"/>
    <n v="0"/>
    <n v="-3"/>
    <n v="0"/>
    <n v="0"/>
    <n v="0"/>
    <n v="0"/>
    <n v="0"/>
    <n v="0"/>
    <n v="5.7039999999999999E-4"/>
    <n v="0"/>
    <n v="0"/>
    <n v="-2.1600000000000002E-4"/>
    <n v="0"/>
    <n v="0"/>
    <n v="0"/>
    <n v="0"/>
    <n v="0"/>
    <n v="0"/>
  </r>
  <r>
    <s v="911608"/>
    <s v="明輝-DR"/>
    <x v="2"/>
    <n v="2.8"/>
    <n v="2.82"/>
    <n v="2.8"/>
    <n v="2.82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8"/>
    <n v="5.08"/>
    <n v="5.04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100000000000001"/>
    <n v="1.1200000000000001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900000000000002"/>
    <n v="2.4700000000000002"/>
    <n v="2.4500000000000002"/>
    <n v="2.41"/>
    <n v="2.41"/>
    <n v="-2"/>
    <n v="-1"/>
    <n v="-1"/>
    <n v="0"/>
    <n v="-20"/>
    <n v="0"/>
    <n v="0"/>
    <n v="0"/>
    <n v="0"/>
    <n v="0"/>
    <n v="-4.9800000000000004E-5"/>
    <n v="-2.4700000000000001E-5"/>
    <n v="-2.4500000000000003E-5"/>
    <n v="0"/>
    <n v="-4.8200000000000001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7"/>
    <n v="6.37"/>
    <n v="6.45"/>
    <n v="6.42"/>
    <n v="6.25"/>
    <n v="-6"/>
    <n v="6"/>
    <n v="22"/>
    <n v="-7"/>
    <n v="84"/>
    <n v="0"/>
    <n v="0"/>
    <n v="0"/>
    <n v="0"/>
    <n v="0"/>
    <n v="-3.8219999999999997E-4"/>
    <n v="3.8219999999999997E-4"/>
    <n v="1.4190000000000001E-3"/>
    <n v="-4.4939999999999997E-4"/>
    <n v="5.2500000000000003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.5"/>
    <n v="136.5"/>
    <n v="139"/>
    <n v="139.5"/>
    <n v="136.5"/>
    <n v="-69"/>
    <n v="0.39100000000000001"/>
    <n v="866"/>
    <n v="359.23"/>
    <n v="-158"/>
    <n v="292"/>
    <n v="0"/>
    <n v="1"/>
    <n v="41"/>
    <n v="0"/>
    <n v="-9.4875000000000001E-2"/>
    <n v="5.3371500000000004E-4"/>
    <n v="1.20374"/>
    <n v="0.50112584999999998"/>
    <n v="-0.21567"/>
    <n v="0.40150000000000002"/>
    <n v="0"/>
    <n v="1.39E-3"/>
    <n v="5.7195000000000003E-2"/>
    <n v="0"/>
  </r>
  <r>
    <s v="9902"/>
    <s v="台火"/>
    <x v="2"/>
    <n v="12.25"/>
    <n v="12.25"/>
    <n v="12.3"/>
    <n v="12.3"/>
    <n v="12.25"/>
    <n v="0"/>
    <n v="11"/>
    <n v="2"/>
    <n v="1"/>
    <n v="-1"/>
    <n v="0"/>
    <n v="0"/>
    <n v="0"/>
    <n v="0"/>
    <n v="0"/>
    <n v="0"/>
    <n v="1.3475E-3"/>
    <n v="2.4600000000000002E-4"/>
    <n v="1.2300000000000001E-4"/>
    <n v="-1.225E-4"/>
    <n v="0"/>
    <n v="0"/>
    <n v="0"/>
    <n v="0"/>
    <n v="0"/>
  </r>
  <r>
    <s v="9904"/>
    <s v="寶成"/>
    <x v="2"/>
    <n v="29.55"/>
    <n v="29.65"/>
    <n v="29.7"/>
    <n v="29.6"/>
    <n v="29.45"/>
    <n v="122.542"/>
    <n v="368.9"/>
    <n v="12.792"/>
    <n v="-228.09700000000001"/>
    <n v="-16"/>
    <n v="103"/>
    <n v="34"/>
    <n v="-1"/>
    <n v="3"/>
    <n v="7"/>
    <n v="3.6211160999999999E-2"/>
    <n v="0.10937884999999999"/>
    <n v="3.7992239999999999E-3"/>
    <n v="-6.7516712000000006E-2"/>
    <n v="-4.712E-3"/>
    <n v="3.0436500000000002E-2"/>
    <n v="1.0081E-2"/>
    <n v="-2.9700000000000001E-4"/>
    <n v="8.8800000000000012E-4"/>
    <n v="2.0615E-3"/>
  </r>
  <r>
    <s v="9905"/>
    <s v="大華"/>
    <x v="2"/>
    <n v="23.7"/>
    <n v="23.7"/>
    <n v="23.8"/>
    <n v="23.8"/>
    <n v="23.7"/>
    <n v="7"/>
    <n v="3"/>
    <n v="-2"/>
    <n v="-15"/>
    <n v="5"/>
    <n v="0"/>
    <n v="0"/>
    <n v="0"/>
    <n v="0"/>
    <n v="0"/>
    <n v="1.6590000000000001E-3"/>
    <n v="7.1099999999999994E-4"/>
    <n v="-4.7600000000000002E-4"/>
    <n v="-3.5699999999999998E-3"/>
    <n v="1.1850000000000001E-3"/>
    <n v="0"/>
    <n v="0"/>
    <n v="0"/>
    <n v="0"/>
    <n v="0"/>
  </r>
  <r>
    <s v="9906"/>
    <s v="欣巴巴"/>
    <x v="6"/>
    <n v="52.2"/>
    <n v="51.8"/>
    <n v="52.5"/>
    <n v="51.9"/>
    <n v="51.4"/>
    <n v="-5"/>
    <n v="-7"/>
    <n v="-5"/>
    <n v="-6"/>
    <n v="-20"/>
    <n v="0"/>
    <n v="0"/>
    <n v="0"/>
    <n v="0"/>
    <n v="0"/>
    <n v="-2.6099999999999999E-3"/>
    <n v="-3.6259999999999994E-3"/>
    <n v="-2.6250000000000002E-3"/>
    <n v="-3.1139999999999996E-3"/>
    <n v="-1.0279999999999999E-2"/>
    <n v="0"/>
    <n v="0"/>
    <n v="0"/>
    <n v="0"/>
    <n v="0"/>
  </r>
  <r>
    <s v="9907"/>
    <s v="統一實"/>
    <x v="2"/>
    <n v="16.05"/>
    <n v="16"/>
    <n v="16"/>
    <n v="15.75"/>
    <n v="15.9"/>
    <n v="73"/>
    <n v="-114"/>
    <n v="187"/>
    <n v="-530"/>
    <n v="263"/>
    <n v="-15.702999999999999"/>
    <n v="0"/>
    <n v="0"/>
    <n v="-10.468"/>
    <n v="4"/>
    <n v="1.1716500000000001E-2"/>
    <n v="-1.8239999999999999E-2"/>
    <n v="2.9919999999999999E-2"/>
    <n v="-8.3474999999999994E-2"/>
    <n v="4.1817E-2"/>
    <n v="-2.5203315E-3"/>
    <n v="0"/>
    <n v="0"/>
    <n v="-1.6487100000000001E-3"/>
    <n v="6.3600000000000006E-4"/>
  </r>
  <r>
    <s v="9908"/>
    <s v="大台北"/>
    <x v="2"/>
    <n v="32.5"/>
    <n v="32.5"/>
    <n v="32.5"/>
    <n v="32.450000000000003"/>
    <n v="32.700000000000003"/>
    <n v="9"/>
    <n v="7"/>
    <n v="2"/>
    <n v="-6.0529999999999999"/>
    <n v="-2"/>
    <n v="0"/>
    <n v="0"/>
    <n v="0"/>
    <n v="0"/>
    <n v="0"/>
    <n v="2.9250000000000001E-3"/>
    <n v="2.2750000000000001E-3"/>
    <n v="6.4999999999999997E-4"/>
    <n v="-1.9641985000000001E-3"/>
    <n v="-6.5400000000000007E-4"/>
    <n v="0"/>
    <n v="0"/>
    <n v="0"/>
    <n v="0"/>
    <n v="0"/>
  </r>
  <r>
    <s v="9910"/>
    <s v="豐泰"/>
    <x v="2"/>
    <n v="187"/>
    <n v="188"/>
    <n v="188.5"/>
    <n v="187"/>
    <n v="184"/>
    <n v="-26.72"/>
    <n v="101.624"/>
    <n v="-258.36"/>
    <n v="-92.686000000000007"/>
    <n v="-419.3"/>
    <n v="0.32400000000000001"/>
    <n v="59.323999999999998"/>
    <n v="147"/>
    <n v="-25"/>
    <n v="-19"/>
    <n v="-4.9966399999999994E-2"/>
    <n v="0.19105311999999999"/>
    <n v="-0.48700860000000001"/>
    <n v="-0.17332282000000002"/>
    <n v="-0.77151199999999998"/>
    <n v="6.0588000000000005E-4"/>
    <n v="0.11152912000000001"/>
    <n v="0.27709499999999998"/>
    <n v="-4.675E-2"/>
    <n v="-3.4959999999999998E-2"/>
  </r>
  <r>
    <s v="9911"/>
    <s v="櫻花"/>
    <x v="2"/>
    <n v="63.9"/>
    <n v="63.8"/>
    <n v="63.8"/>
    <n v="64.900000000000006"/>
    <n v="65.2"/>
    <n v="2"/>
    <n v="-35"/>
    <n v="-21"/>
    <n v="352"/>
    <n v="138"/>
    <n v="0"/>
    <n v="0"/>
    <n v="0"/>
    <n v="0"/>
    <n v="0"/>
    <n v="1.2780000000000001E-3"/>
    <n v="-2.2329999999999999E-2"/>
    <n v="-1.3398E-2"/>
    <n v="0.22844800000000004"/>
    <n v="8.9976E-2"/>
    <n v="0"/>
    <n v="0"/>
    <n v="0"/>
    <n v="0"/>
    <n v="0"/>
  </r>
  <r>
    <s v="9912"/>
    <s v="偉聯"/>
    <x v="44"/>
    <n v="10.15"/>
    <n v="10.050000000000001"/>
    <n v="10.1"/>
    <n v="10.050000000000001"/>
    <n v="10.15"/>
    <n v="0"/>
    <n v="2.1"/>
    <n v="-3"/>
    <n v="2"/>
    <n v="5"/>
    <n v="0"/>
    <n v="0"/>
    <n v="0"/>
    <n v="0"/>
    <n v="0"/>
    <n v="0"/>
    <n v="2.1105000000000003E-4"/>
    <n v="-3.0299999999999999E-4"/>
    <n v="2.0100000000000001E-4"/>
    <n v="5.0750000000000003E-4"/>
    <n v="0"/>
    <n v="0"/>
    <n v="0"/>
    <n v="0"/>
    <n v="0"/>
  </r>
  <r>
    <s v="9914"/>
    <s v="美利達"/>
    <x v="69"/>
    <n v="173.5"/>
    <n v="170.5"/>
    <n v="168.5"/>
    <n v="167.5"/>
    <n v="161"/>
    <n v="-74"/>
    <n v="-200"/>
    <n v="-266.8"/>
    <n v="-189.196"/>
    <n v="-1018.0549999999999"/>
    <n v="0"/>
    <n v="0"/>
    <n v="0"/>
    <n v="0"/>
    <n v="-193"/>
    <n v="-0.12839"/>
    <n v="-0.34100000000000003"/>
    <n v="-0.44955800000000001"/>
    <n v="-0.3169033"/>
    <n v="-1.6390685499999997"/>
    <n v="0"/>
    <n v="0"/>
    <n v="0"/>
    <n v="0"/>
    <n v="-0.31073000000000001"/>
  </r>
  <r>
    <s v="9917"/>
    <s v="中保科"/>
    <x v="2"/>
    <n v="116.5"/>
    <n v="117.5"/>
    <n v="118"/>
    <n v="118"/>
    <n v="117"/>
    <n v="66.625"/>
    <n v="198"/>
    <n v="131.66499999999999"/>
    <n v="51.832999999999998"/>
    <n v="102.008"/>
    <n v="119"/>
    <n v="18"/>
    <n v="2"/>
    <n v="75"/>
    <n v="0"/>
    <n v="7.7618124999999996E-2"/>
    <n v="0.23265"/>
    <n v="0.15536469999999999"/>
    <n v="6.1162939999999999E-2"/>
    <n v="0.11934936"/>
    <n v="0.13863500000000001"/>
    <n v="2.1149999999999999E-2"/>
    <n v="2.3600000000000001E-3"/>
    <n v="8.8499999999999995E-2"/>
    <n v="0"/>
  </r>
  <r>
    <s v="9918"/>
    <s v="欣天然"/>
    <x v="2"/>
    <n v="40.15"/>
    <n v="40.200000000000003"/>
    <n v="40.200000000000003"/>
    <n v="40.15"/>
    <n v="40.200000000000003"/>
    <n v="2"/>
    <n v="0"/>
    <n v="0"/>
    <n v="0"/>
    <n v="0"/>
    <n v="0"/>
    <n v="0"/>
    <n v="0"/>
    <n v="0"/>
    <n v="0"/>
    <n v="8.03E-4"/>
    <n v="0"/>
    <n v="0"/>
    <n v="0"/>
    <n v="0"/>
    <n v="0"/>
    <n v="0"/>
    <n v="0"/>
    <n v="0"/>
    <n v="0"/>
  </r>
  <r>
    <s v="9919"/>
    <s v="康那香"/>
    <x v="2"/>
    <n v="18.2"/>
    <n v="18.100000000000001"/>
    <n v="18.05"/>
    <n v="18.350000000000001"/>
    <n v="18.149999999999999"/>
    <n v="-458"/>
    <n v="-459"/>
    <n v="-275"/>
    <n v="1070"/>
    <n v="-394"/>
    <n v="0"/>
    <n v="0"/>
    <n v="0"/>
    <n v="0"/>
    <n v="0"/>
    <n v="-8.3356E-2"/>
    <n v="-8.3079000000000014E-2"/>
    <n v="-4.9637500000000001E-2"/>
    <n v="0.19634499999999999"/>
    <n v="-7.1510999999999991E-2"/>
    <n v="0"/>
    <n v="0"/>
    <n v="0"/>
    <n v="0"/>
    <n v="0"/>
  </r>
  <r>
    <s v="9921"/>
    <s v="巨大"/>
    <x v="69"/>
    <n v="173.5"/>
    <n v="171"/>
    <n v="171"/>
    <n v="170"/>
    <n v="168.5"/>
    <n v="-1026.0999999999999"/>
    <n v="-354.40300000000002"/>
    <n v="-225.34"/>
    <n v="-219.148"/>
    <n v="-277.58999999999997"/>
    <n v="-6"/>
    <n v="-3"/>
    <n v="-11"/>
    <n v="-5"/>
    <n v="-5"/>
    <n v="-1.7802834999999997"/>
    <n v="-0.60602913000000003"/>
    <n v="-0.38533139999999999"/>
    <n v="-0.37255159999999998"/>
    <n v="-0.46773914999999994"/>
    <n v="-1.0410000000000001E-2"/>
    <n v="-5.13E-3"/>
    <n v="-1.881E-2"/>
    <n v="-8.5000000000000006E-3"/>
    <n v="-8.4250000000000002E-3"/>
  </r>
  <r>
    <s v="9924"/>
    <s v="福興"/>
    <x v="2"/>
    <n v="47.5"/>
    <n v="48"/>
    <n v="48.3"/>
    <n v="48.3"/>
    <n v="48.15"/>
    <n v="-200"/>
    <n v="-96"/>
    <n v="188"/>
    <n v="214.929"/>
    <n v="92"/>
    <n v="0"/>
    <n v="0"/>
    <n v="0"/>
    <n v="0"/>
    <n v="0"/>
    <n v="-9.5000000000000001E-2"/>
    <n v="-4.6080000000000003E-2"/>
    <n v="9.0803999999999996E-2"/>
    <n v="0.103810707"/>
    <n v="4.4298000000000004E-2"/>
    <n v="0"/>
    <n v="0"/>
    <n v="0"/>
    <n v="0"/>
    <n v="0"/>
  </r>
  <r>
    <s v="9925"/>
    <s v="新保"/>
    <x v="2"/>
    <n v="40.15"/>
    <n v="40.1"/>
    <n v="40.15"/>
    <n v="40.200000000000003"/>
    <n v="40.15"/>
    <n v="-1"/>
    <n v="1"/>
    <n v="-9.7430000000000003"/>
    <n v="9"/>
    <n v="15"/>
    <n v="0"/>
    <n v="0"/>
    <n v="0"/>
    <n v="0"/>
    <n v="0"/>
    <n v="-4.015E-4"/>
    <n v="4.0099999999999999E-4"/>
    <n v="-3.9118145000000002E-3"/>
    <n v="3.6180000000000001E-3"/>
    <n v="6.0225000000000001E-3"/>
    <n v="0"/>
    <n v="0"/>
    <n v="0"/>
    <n v="0"/>
    <n v="0"/>
  </r>
  <r>
    <s v="9926"/>
    <s v="新海"/>
    <x v="2"/>
    <n v="53.6"/>
    <n v="53.5"/>
    <n v="53.4"/>
    <n v="53.1"/>
    <n v="53.1"/>
    <n v="8"/>
    <n v="4"/>
    <n v="3"/>
    <n v="0.99099999999999999"/>
    <n v="1"/>
    <n v="0"/>
    <n v="0"/>
    <n v="0"/>
    <n v="0"/>
    <n v="0"/>
    <n v="4.2880000000000001E-3"/>
    <n v="2.14E-3"/>
    <n v="1.6019999999999999E-3"/>
    <n v="5.26221E-4"/>
    <n v="5.31E-4"/>
    <n v="0"/>
    <n v="0"/>
    <n v="0"/>
    <n v="0"/>
    <n v="0"/>
  </r>
  <r>
    <s v="9927"/>
    <s v="泰銘"/>
    <x v="14"/>
    <n v="57.7"/>
    <n v="57.4"/>
    <n v="58"/>
    <n v="57.8"/>
    <n v="57.4"/>
    <n v="253"/>
    <n v="-25"/>
    <n v="23"/>
    <n v="-16.457999999999998"/>
    <n v="-120"/>
    <n v="0"/>
    <n v="0"/>
    <n v="0"/>
    <n v="0"/>
    <n v="0"/>
    <n v="0.145981"/>
    <n v="-1.435E-2"/>
    <n v="1.3339999999999999E-2"/>
    <n v="-9.5127239999999984E-3"/>
    <n v="-6.8879999999999997E-2"/>
    <n v="0"/>
    <n v="0"/>
    <n v="0"/>
    <n v="0"/>
    <n v="0"/>
  </r>
  <r>
    <s v="9928"/>
    <s v="中視"/>
    <x v="2"/>
    <n v="26.3"/>
    <n v="27.6"/>
    <n v="27.35"/>
    <n v="26.8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149999999999999"/>
    <n v="16.2"/>
    <n v="15.7"/>
    <n v="15.7"/>
    <n v="7"/>
    <n v="12"/>
    <n v="6"/>
    <n v="1.966"/>
    <n v="-5"/>
    <n v="0"/>
    <n v="0"/>
    <n v="0"/>
    <n v="0"/>
    <n v="0"/>
    <n v="1.1339999999999998E-3"/>
    <n v="1.9379999999999998E-3"/>
    <n v="9.7199999999999988E-4"/>
    <n v="3.0866199999999997E-4"/>
    <n v="-7.85E-4"/>
    <n v="0"/>
    <n v="0"/>
    <n v="0"/>
    <n v="0"/>
    <n v="0"/>
  </r>
  <r>
    <s v="9930"/>
    <s v="中聯資源"/>
    <x v="2"/>
    <n v="56.9"/>
    <n v="56.8"/>
    <n v="56.7"/>
    <n v="56.5"/>
    <n v="56"/>
    <n v="39"/>
    <n v="-17"/>
    <n v="-10"/>
    <n v="-4.0540000000000003"/>
    <n v="-17"/>
    <n v="0"/>
    <n v="0"/>
    <n v="0"/>
    <n v="0"/>
    <n v="0"/>
    <n v="2.2190999999999999E-2"/>
    <n v="-9.6559999999999997E-3"/>
    <n v="-5.6699999999999997E-3"/>
    <n v="-2.2905100000000004E-3"/>
    <n v="-9.5200000000000007E-3"/>
    <n v="0"/>
    <n v="0"/>
    <n v="0"/>
    <n v="0"/>
    <n v="0"/>
  </r>
  <r>
    <s v="9931"/>
    <s v="欣高"/>
    <x v="2"/>
    <n v="38.6"/>
    <n v="38.6"/>
    <n v="38.799999999999997"/>
    <n v="38.65"/>
    <n v="38.65"/>
    <n v="8"/>
    <n v="0"/>
    <n v="0"/>
    <n v="0"/>
    <n v="0"/>
    <n v="0"/>
    <n v="0"/>
    <n v="0"/>
    <n v="0"/>
    <n v="0"/>
    <n v="3.088E-3"/>
    <n v="0"/>
    <n v="0"/>
    <n v="0"/>
    <n v="0"/>
    <n v="0"/>
    <n v="0"/>
    <n v="0"/>
    <n v="0"/>
    <n v="0"/>
  </r>
  <r>
    <s v="9933"/>
    <s v="中鼎"/>
    <x v="2"/>
    <n v="41.8"/>
    <n v="42.15"/>
    <n v="42.65"/>
    <n v="42.65"/>
    <n v="42.9"/>
    <n v="903.9"/>
    <n v="1964.806"/>
    <n v="1992.8810000000001"/>
    <n v="2396"/>
    <n v="2316"/>
    <n v="0"/>
    <n v="0"/>
    <n v="34"/>
    <n v="1"/>
    <n v="1"/>
    <n v="0.37783019999999995"/>
    <n v="0.82816572899999996"/>
    <n v="0.84996374649999995"/>
    <n v="1.0218939999999999"/>
    <n v="0.99356399999999989"/>
    <n v="0"/>
    <n v="0"/>
    <n v="1.4500999999999998E-2"/>
    <n v="4.2650000000000001E-4"/>
    <n v="4.2899999999999997E-4"/>
  </r>
  <r>
    <s v="9934"/>
    <s v="成霖"/>
    <x v="2"/>
    <n v="14.15"/>
    <n v="14.35"/>
    <n v="14.3"/>
    <n v="14.3"/>
    <n v="14.4"/>
    <n v="9"/>
    <n v="-145"/>
    <n v="-392"/>
    <n v="-14"/>
    <n v="-24"/>
    <n v="0"/>
    <n v="0"/>
    <n v="0"/>
    <n v="0"/>
    <n v="0"/>
    <n v="1.2735000000000001E-3"/>
    <n v="-2.08075E-2"/>
    <n v="-5.6056000000000002E-2"/>
    <n v="-2.0020000000000003E-3"/>
    <n v="-3.4560000000000003E-3"/>
    <n v="0"/>
    <n v="0"/>
    <n v="0"/>
    <n v="0"/>
    <n v="0"/>
  </r>
  <r>
    <s v="9935"/>
    <s v="慶豐富"/>
    <x v="2"/>
    <n v="17.100000000000001"/>
    <n v="17.05"/>
    <n v="17.05"/>
    <n v="17.149999999999999"/>
    <n v="17.95"/>
    <n v="12"/>
    <n v="-1"/>
    <n v="2"/>
    <n v="7"/>
    <n v="24.225000000000001"/>
    <n v="0"/>
    <n v="0"/>
    <n v="0"/>
    <n v="0"/>
    <n v="0"/>
    <n v="2.052E-3"/>
    <n v="-1.705E-4"/>
    <n v="3.4099999999999999E-4"/>
    <n v="1.2004999999999997E-3"/>
    <n v="4.3483875000000002E-3"/>
    <n v="0"/>
    <n v="0"/>
    <n v="0"/>
    <n v="0"/>
    <n v="0"/>
  </r>
  <r>
    <s v="9937"/>
    <s v="全國"/>
    <x v="2"/>
    <n v="66.400000000000006"/>
    <n v="66.400000000000006"/>
    <n v="66.2"/>
    <n v="66.3"/>
    <n v="67"/>
    <n v="1"/>
    <n v="0"/>
    <n v="1"/>
    <n v="1.992"/>
    <n v="-1"/>
    <n v="0"/>
    <n v="0"/>
    <n v="0"/>
    <n v="0"/>
    <n v="0"/>
    <n v="6.6400000000000009E-4"/>
    <n v="0"/>
    <n v="6.6200000000000005E-4"/>
    <n v="1.3206959999999999E-3"/>
    <n v="-6.7000000000000002E-4"/>
    <n v="0"/>
    <n v="0"/>
    <n v="0"/>
    <n v="0"/>
    <n v="0"/>
  </r>
  <r>
    <s v="9938"/>
    <s v="百和"/>
    <x v="2"/>
    <n v="60.4"/>
    <n v="61.4"/>
    <n v="59.9"/>
    <n v="60"/>
    <n v="58.8"/>
    <n v="336"/>
    <n v="-556.73"/>
    <n v="-869"/>
    <n v="614.99099999999999"/>
    <n v="-138"/>
    <n v="0"/>
    <n v="0"/>
    <n v="570"/>
    <n v="0"/>
    <n v="0"/>
    <n v="0.20294399999999999"/>
    <n v="-0.34183222000000002"/>
    <n v="-0.52053099999999997"/>
    <n v="0.36899460000000001"/>
    <n v="-8.1143999999999994E-2"/>
    <n v="0"/>
    <n v="0"/>
    <n v="0.34143000000000001"/>
    <n v="0"/>
    <n v="0"/>
  </r>
  <r>
    <s v="9939"/>
    <s v="宏全"/>
    <x v="2"/>
    <n v="102.5"/>
    <n v="102.5"/>
    <n v="102.5"/>
    <n v="105"/>
    <n v="103.5"/>
    <n v="-94"/>
    <n v="-239.92699999999999"/>
    <n v="-6"/>
    <n v="528.00099999999998"/>
    <n v="114.962"/>
    <n v="29"/>
    <n v="185"/>
    <n v="-1"/>
    <n v="122"/>
    <n v="0"/>
    <n v="-9.6350000000000005E-2"/>
    <n v="-0.24592517499999997"/>
    <n v="-6.1500000000000001E-3"/>
    <n v="0.55440104999999995"/>
    <n v="0.11898567000000002"/>
    <n v="2.9725000000000001E-2"/>
    <n v="0.18962499999999999"/>
    <n v="-1.0250000000000001E-3"/>
    <n v="0.12809999999999999"/>
    <n v="0"/>
  </r>
  <r>
    <s v="9940"/>
    <s v="信義"/>
    <x v="2"/>
    <n v="28.55"/>
    <n v="28.55"/>
    <n v="28.65"/>
    <n v="28.95"/>
    <n v="28.9"/>
    <n v="73"/>
    <n v="-36.401000000000003"/>
    <n v="7"/>
    <n v="-4"/>
    <n v="-34"/>
    <n v="0"/>
    <n v="0"/>
    <n v="0"/>
    <n v="0"/>
    <n v="0"/>
    <n v="2.0841500000000002E-2"/>
    <n v="-1.03924855E-2"/>
    <n v="2.0054999999999999E-3"/>
    <n v="-1.158E-3"/>
    <n v="-9.8259999999999997E-3"/>
    <n v="0"/>
    <n v="0"/>
    <n v="0"/>
    <n v="0"/>
    <n v="0"/>
  </r>
  <r>
    <s v="9941"/>
    <s v="裕融"/>
    <x v="2"/>
    <n v="186"/>
    <n v="184.5"/>
    <n v="185"/>
    <n v="186"/>
    <n v="183.5"/>
    <n v="239.245"/>
    <n v="-59.780999999999999"/>
    <n v="25.998000000000001"/>
    <n v="127.4"/>
    <n v="-150"/>
    <n v="-0.6"/>
    <n v="0"/>
    <n v="1"/>
    <n v="0"/>
    <n v="1"/>
    <n v="0.44499569999999999"/>
    <n v="-0.11029594499999999"/>
    <n v="4.8096300000000002E-2"/>
    <n v="0.23696400000000001"/>
    <n v="-0.27524999999999999"/>
    <n v="-1.116E-3"/>
    <n v="0"/>
    <n v="1.8500000000000001E-3"/>
    <n v="0"/>
    <n v="1.835E-3"/>
  </r>
  <r>
    <s v="9942"/>
    <s v="茂順"/>
    <x v="7"/>
    <n v="129"/>
    <n v="129"/>
    <n v="130.5"/>
    <n v="134"/>
    <n v="132.5"/>
    <n v="2"/>
    <n v="-43"/>
    <n v="38"/>
    <n v="-296.08600000000001"/>
    <n v="9"/>
    <n v="0"/>
    <n v="0"/>
    <n v="0"/>
    <n v="0"/>
    <n v="0"/>
    <n v="2.5799999999999998E-3"/>
    <n v="-5.5469999999999998E-2"/>
    <n v="4.9590000000000002E-2"/>
    <n v="-0.39675524000000006"/>
    <n v="1.1925E-2"/>
    <n v="0"/>
    <n v="0"/>
    <n v="0"/>
    <n v="0"/>
    <n v="0"/>
  </r>
  <r>
    <s v="9943"/>
    <s v="好樂迪"/>
    <x v="4"/>
    <n v="88.3"/>
    <n v="88.7"/>
    <n v="91.3"/>
    <n v="90.5"/>
    <n v="91.4"/>
    <n v="-3"/>
    <n v="-16"/>
    <n v="-65.227000000000004"/>
    <n v="-72.037999999999997"/>
    <n v="-35"/>
    <n v="0"/>
    <n v="0"/>
    <n v="0"/>
    <n v="0"/>
    <n v="0"/>
    <n v="-2.6489999999999999E-3"/>
    <n v="-1.4192E-2"/>
    <n v="-5.9552251000000007E-2"/>
    <n v="-6.5194389999999991E-2"/>
    <n v="-3.1989999999999998E-2"/>
    <n v="0"/>
    <n v="0"/>
    <n v="0"/>
    <n v="0"/>
    <n v="0"/>
  </r>
  <r>
    <s v="9944"/>
    <s v="新麗"/>
    <x v="2"/>
    <n v="19.399999999999999"/>
    <n v="19.350000000000001"/>
    <n v="19.399999999999999"/>
    <n v="19.45"/>
    <n v="19.55"/>
    <n v="9"/>
    <n v="1"/>
    <n v="9"/>
    <n v="-4"/>
    <n v="-11"/>
    <n v="0"/>
    <n v="0"/>
    <n v="0"/>
    <n v="0"/>
    <n v="0"/>
    <n v="1.7459999999999999E-3"/>
    <n v="1.9350000000000001E-4"/>
    <n v="1.7459999999999999E-3"/>
    <n v="-7.7799999999999994E-4"/>
    <n v="-2.1505000000000001E-3"/>
    <n v="0"/>
    <n v="0"/>
    <n v="0"/>
    <n v="0"/>
    <n v="0"/>
  </r>
  <r>
    <s v="9945"/>
    <s v="潤泰新"/>
    <x v="2"/>
    <n v="34.5"/>
    <n v="34.1"/>
    <n v="34.450000000000003"/>
    <n v="34.35"/>
    <n v="34.15"/>
    <n v="1835"/>
    <n v="-303.31799999999998"/>
    <n v="375"/>
    <n v="-117.494"/>
    <n v="130"/>
    <n v="0"/>
    <n v="0"/>
    <n v="0"/>
    <n v="0"/>
    <n v="0"/>
    <n v="0.63307500000000005"/>
    <n v="-0.103431438"/>
    <n v="0.12918750000000001"/>
    <n v="-4.0359189000000004E-2"/>
    <n v="4.4394999999999997E-2"/>
    <n v="0"/>
    <n v="0"/>
    <n v="0"/>
    <n v="0"/>
    <n v="0"/>
  </r>
  <r>
    <s v="9946"/>
    <s v="三發地產"/>
    <x v="6"/>
    <n v="18.5"/>
    <n v="18.899999999999999"/>
    <n v="19.149999999999999"/>
    <n v="18.850000000000001"/>
    <n v="18.600000000000001"/>
    <n v="249"/>
    <n v="23"/>
    <n v="-202"/>
    <n v="4"/>
    <n v="57.262999999999998"/>
    <n v="0"/>
    <n v="0"/>
    <n v="0"/>
    <n v="0"/>
    <n v="0"/>
    <n v="4.6065000000000002E-2"/>
    <n v="4.3470000000000002E-3"/>
    <n v="-3.8682999999999995E-2"/>
    <n v="7.54E-4"/>
    <n v="1.0650918000000002E-2"/>
    <n v="0"/>
    <n v="0"/>
    <n v="0"/>
    <n v="0"/>
    <n v="0"/>
  </r>
  <r>
    <s v="9949"/>
    <s v="琉園"/>
    <x v="2"/>
    <n v="14.25"/>
    <n v="14.3"/>
    <n v="14.4"/>
    <n v="14.4"/>
    <n v="14.35"/>
    <n v="-1"/>
    <n v="0"/>
    <n v="-1"/>
    <n v="0"/>
    <n v="0"/>
    <n v="0"/>
    <n v="0"/>
    <n v="0"/>
    <n v="0"/>
    <n v="0"/>
    <n v="-1.4249999999999999E-4"/>
    <n v="0"/>
    <n v="-1.44E-4"/>
    <n v="0"/>
    <n v="0"/>
    <n v="0"/>
    <n v="0"/>
    <n v="0"/>
    <n v="0"/>
    <n v="0"/>
  </r>
  <r>
    <s v="9950"/>
    <s v="萬國通"/>
    <x v="5"/>
    <n v="28.5"/>
    <n v="28.5"/>
    <n v="27.4"/>
    <n v="26.65"/>
    <n v="25.6"/>
    <n v="591"/>
    <n v="-268"/>
    <n v="-1125"/>
    <n v="-886"/>
    <n v="-122"/>
    <n v="0"/>
    <n v="0"/>
    <n v="0"/>
    <n v="0"/>
    <n v="0"/>
    <n v="0.168435"/>
    <n v="-7.6380000000000003E-2"/>
    <n v="-0.30825000000000002"/>
    <n v="-0.23611899999999997"/>
    <n v="-3.1232000000000003E-2"/>
    <n v="0"/>
    <n v="0"/>
    <n v="0"/>
    <n v="0"/>
    <n v="0"/>
  </r>
  <r>
    <s v="9951"/>
    <s v="皇田"/>
    <x v="7"/>
    <n v="75.099999999999994"/>
    <n v="75.2"/>
    <n v="75"/>
    <n v="75.3"/>
    <n v="74.599999999999994"/>
    <n v="7"/>
    <n v="11"/>
    <n v="-31"/>
    <n v="5"/>
    <n v="-44"/>
    <n v="0"/>
    <n v="0"/>
    <n v="0"/>
    <n v="0"/>
    <n v="0"/>
    <n v="5.2569999999999995E-3"/>
    <n v="8.2719999999999998E-3"/>
    <n v="-2.325E-2"/>
    <n v="3.7650000000000001E-3"/>
    <n v="-3.2823999999999999E-2"/>
    <n v="0"/>
    <n v="0"/>
    <n v="0"/>
    <n v="0"/>
    <n v="0"/>
  </r>
  <r>
    <s v="9955"/>
    <s v="佳龍"/>
    <x v="2"/>
    <n v="24.9"/>
    <n v="24.25"/>
    <n v="23.95"/>
    <n v="23.35"/>
    <n v="23.55"/>
    <n v="70"/>
    <n v="-173.358"/>
    <n v="178"/>
    <n v="-160"/>
    <n v="-340"/>
    <n v="0"/>
    <n v="0"/>
    <n v="0"/>
    <n v="0"/>
    <n v="0"/>
    <n v="1.7430000000000001E-2"/>
    <n v="-4.2039314999999994E-2"/>
    <n v="4.2630999999999995E-2"/>
    <n v="-3.7359999999999997E-2"/>
    <n v="-8.0070000000000002E-2"/>
    <n v="0"/>
    <n v="0"/>
    <n v="0"/>
    <n v="0"/>
    <n v="0"/>
  </r>
  <r>
    <s v="9958"/>
    <s v="世紀鋼"/>
    <x v="14"/>
    <n v="141"/>
    <n v="140"/>
    <n v="147"/>
    <n v="151"/>
    <n v="159"/>
    <n v="-698"/>
    <n v="-316.47800000000001"/>
    <n v="-2120.8000000000002"/>
    <n v="-1066.2739999999999"/>
    <n v="-1286.23"/>
    <n v="0"/>
    <n v="15"/>
    <n v="728"/>
    <n v="411"/>
    <n v="724"/>
    <n v="-0.98418000000000005"/>
    <n v="-0.4430692"/>
    <n v="-3.1175760000000006"/>
    <n v="-1.6100737399999998"/>
    <n v="-2.0451057000000001"/>
    <n v="0"/>
    <n v="2.1000000000000001E-2"/>
    <n v="1.07016"/>
    <n v="0.62060999999999999"/>
    <n v="1.15116"/>
  </r>
  <r>
    <s v="9960"/>
    <s v="邁達康"/>
    <x v="70"/>
    <n v="26"/>
    <n v="26"/>
    <n v="26.4"/>
    <n v="26.05"/>
    <n v="26.1"/>
    <n v="0"/>
    <n v="-1"/>
    <n v="-1"/>
    <n v="1"/>
    <n v="1"/>
    <n v="0"/>
    <n v="0"/>
    <n v="0"/>
    <n v="0"/>
    <n v="0"/>
    <n v="0"/>
    <n v="-2.5999999999999998E-4"/>
    <n v="-2.6399999999999997E-4"/>
    <n v="2.6049999999999999E-4"/>
    <n v="2.61E-4"/>
    <n v="0"/>
    <n v="0"/>
    <n v="0"/>
    <n v="0"/>
    <n v="0"/>
  </r>
  <r>
    <s v="9962"/>
    <s v="有益"/>
    <x v="14"/>
    <n v="17.600000000000001"/>
    <n v="17.7"/>
    <n v="17.5"/>
    <n v="17.45"/>
    <n v="17.399999999999999"/>
    <n v="39"/>
    <n v="21"/>
    <n v="11"/>
    <n v="-53"/>
    <n v="-23"/>
    <n v="0"/>
    <n v="0"/>
    <n v="0"/>
    <n v="0"/>
    <n v="0"/>
    <n v="6.8640000000000012E-3"/>
    <n v="3.7169999999999998E-3"/>
    <n v="1.9250000000000001E-3"/>
    <n v="-9.2484999999999998E-3"/>
    <n v="-4.001999999999999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5236</v>
      </c>
      <c r="D43" s="22" t="s">
        <v>5237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5238</v>
      </c>
      <c r="D56" s="22" t="s">
        <v>5239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5240</v>
      </c>
      <c r="D59" s="22" t="s">
        <v>5241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5242</v>
      </c>
      <c r="D76" s="22" t="s">
        <v>5243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4831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4751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4756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4749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4748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4752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4826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6658</v>
      </c>
      <c r="I1501" s="22" t="s">
        <v>5291</v>
      </c>
      <c r="J1501" s="22" t="s">
        <v>4064</v>
      </c>
      <c r="K1501" s="22" t="s">
        <v>3458</v>
      </c>
    </row>
    <row r="1502" spans="8:11" x14ac:dyDescent="0.25">
      <c r="H1502" s="22">
        <v>6661</v>
      </c>
      <c r="I1502" s="22" t="s">
        <v>3187</v>
      </c>
      <c r="J1502" s="22" t="s">
        <v>3924</v>
      </c>
      <c r="K1502" s="22" t="s">
        <v>3454</v>
      </c>
    </row>
    <row r="1503" spans="8:11" x14ac:dyDescent="0.25">
      <c r="H1503" s="22">
        <v>6662</v>
      </c>
      <c r="I1503" s="22" t="s">
        <v>3188</v>
      </c>
      <c r="J1503" s="22" t="s">
        <v>3924</v>
      </c>
      <c r="K1503" s="22" t="s">
        <v>3454</v>
      </c>
    </row>
    <row r="1504" spans="8:11" x14ac:dyDescent="0.25">
      <c r="H1504" s="22">
        <v>6664</v>
      </c>
      <c r="I1504" s="22" t="s">
        <v>3189</v>
      </c>
      <c r="J1504" s="22" t="s">
        <v>3746</v>
      </c>
      <c r="K1504" s="22" t="s">
        <v>3458</v>
      </c>
    </row>
    <row r="1505" spans="8:11" x14ac:dyDescent="0.25">
      <c r="H1505" s="22">
        <v>6666</v>
      </c>
      <c r="I1505" s="22" t="s">
        <v>3190</v>
      </c>
      <c r="J1505" s="22" t="s">
        <v>3924</v>
      </c>
      <c r="K1505" s="22" t="s">
        <v>3454</v>
      </c>
    </row>
    <row r="1506" spans="8:11" x14ac:dyDescent="0.25">
      <c r="H1506" s="22">
        <v>6667</v>
      </c>
      <c r="I1506" s="22" t="s">
        <v>3191</v>
      </c>
      <c r="J1506" s="22" t="s">
        <v>4064</v>
      </c>
      <c r="K1506" s="22" t="s">
        <v>3486</v>
      </c>
    </row>
    <row r="1507" spans="8:11" x14ac:dyDescent="0.25">
      <c r="H1507" s="22">
        <v>6668</v>
      </c>
      <c r="I1507" s="22" t="s">
        <v>3192</v>
      </c>
      <c r="J1507" s="22" t="s">
        <v>4156</v>
      </c>
      <c r="K1507" s="22" t="s">
        <v>3504</v>
      </c>
    </row>
    <row r="1508" spans="8:11" x14ac:dyDescent="0.25">
      <c r="H1508" s="22">
        <v>6669</v>
      </c>
      <c r="I1508" s="22" t="s">
        <v>3193</v>
      </c>
      <c r="J1508" s="22" t="s">
        <v>3929</v>
      </c>
      <c r="K1508" s="22" t="s">
        <v>3468</v>
      </c>
    </row>
    <row r="1509" spans="8:11" x14ac:dyDescent="0.25">
      <c r="H1509" s="22">
        <v>6670</v>
      </c>
      <c r="I1509" s="22" t="s">
        <v>3194</v>
      </c>
      <c r="J1509" s="22" t="s">
        <v>4716</v>
      </c>
      <c r="K1509" s="22" t="s">
        <v>3510</v>
      </c>
    </row>
    <row r="1510" spans="8:11" x14ac:dyDescent="0.25">
      <c r="H1510" s="22">
        <v>6671</v>
      </c>
      <c r="I1510" s="22" t="s">
        <v>3195</v>
      </c>
      <c r="J1510" s="22" t="s">
        <v>4717</v>
      </c>
      <c r="K1510" s="22" t="s">
        <v>3442</v>
      </c>
    </row>
    <row r="1511" spans="8:11" x14ac:dyDescent="0.25">
      <c r="H1511" s="22">
        <v>6672</v>
      </c>
      <c r="I1511" s="22" t="s">
        <v>3196</v>
      </c>
      <c r="J1511" s="22" t="s">
        <v>3746</v>
      </c>
      <c r="K1511" s="22" t="s">
        <v>3472</v>
      </c>
    </row>
    <row r="1512" spans="8:11" x14ac:dyDescent="0.25">
      <c r="H1512" s="22">
        <v>6674</v>
      </c>
      <c r="I1512" s="22" t="s">
        <v>3197</v>
      </c>
      <c r="J1512" s="22" t="s">
        <v>4155</v>
      </c>
      <c r="K1512" s="22" t="s">
        <v>3478</v>
      </c>
    </row>
    <row r="1513" spans="8:11" x14ac:dyDescent="0.25">
      <c r="H1513" s="22">
        <v>6679</v>
      </c>
      <c r="I1513" s="22" t="s">
        <v>3198</v>
      </c>
      <c r="J1513" s="22" t="s">
        <v>4154</v>
      </c>
      <c r="K1513" s="22" t="s">
        <v>3487</v>
      </c>
    </row>
    <row r="1514" spans="8:11" x14ac:dyDescent="0.25">
      <c r="H1514" s="22">
        <v>6680</v>
      </c>
      <c r="I1514" s="22" t="s">
        <v>3199</v>
      </c>
      <c r="J1514" s="22" t="s">
        <v>3929</v>
      </c>
      <c r="K1514" s="22" t="s">
        <v>3490</v>
      </c>
    </row>
    <row r="1515" spans="8:11" x14ac:dyDescent="0.25">
      <c r="H1515" s="22">
        <v>6683</v>
      </c>
      <c r="I1515" s="22" t="s">
        <v>3200</v>
      </c>
      <c r="J1515" s="22" t="s">
        <v>4154</v>
      </c>
      <c r="K1515" s="22" t="s">
        <v>3480</v>
      </c>
    </row>
    <row r="1516" spans="8:11" x14ac:dyDescent="0.25">
      <c r="H1516" s="22">
        <v>6684</v>
      </c>
      <c r="I1516" s="22" t="s">
        <v>4284</v>
      </c>
      <c r="J1516" s="22" t="s">
        <v>4154</v>
      </c>
      <c r="K1516" s="22" t="s">
        <v>3487</v>
      </c>
    </row>
    <row r="1517" spans="8:11" x14ac:dyDescent="0.25">
      <c r="H1517" s="22">
        <v>6689</v>
      </c>
      <c r="I1517" s="22" t="s">
        <v>4602</v>
      </c>
      <c r="J1517" s="22" t="s">
        <v>4718</v>
      </c>
      <c r="K1517" s="22" t="s">
        <v>3496</v>
      </c>
    </row>
    <row r="1518" spans="8:11" x14ac:dyDescent="0.25">
      <c r="H1518" s="22">
        <v>6690</v>
      </c>
      <c r="I1518" s="22" t="s">
        <v>3201</v>
      </c>
      <c r="J1518" s="22" t="s">
        <v>4718</v>
      </c>
      <c r="K1518" s="22" t="s">
        <v>3496</v>
      </c>
    </row>
    <row r="1519" spans="8:11" x14ac:dyDescent="0.25">
      <c r="H1519" s="22">
        <v>6691</v>
      </c>
      <c r="I1519" s="22" t="s">
        <v>4508</v>
      </c>
      <c r="J1519" s="22" t="s">
        <v>4064</v>
      </c>
      <c r="K1519" s="22" t="s">
        <v>3446</v>
      </c>
    </row>
    <row r="1520" spans="8:11" x14ac:dyDescent="0.25">
      <c r="H1520" s="22">
        <v>6693</v>
      </c>
      <c r="I1520" s="22" t="s">
        <v>4524</v>
      </c>
      <c r="J1520" s="22" t="s">
        <v>4154</v>
      </c>
      <c r="K1520" s="22" t="s">
        <v>3475</v>
      </c>
    </row>
    <row r="1521" spans="8:11" x14ac:dyDescent="0.25">
      <c r="H1521" s="22">
        <v>6695</v>
      </c>
      <c r="I1521" s="22" t="s">
        <v>4621</v>
      </c>
      <c r="J1521" s="22" t="s">
        <v>4154</v>
      </c>
      <c r="K1521" s="22" t="s">
        <v>3487</v>
      </c>
    </row>
    <row r="1522" spans="8:11" x14ac:dyDescent="0.25">
      <c r="H1522" s="22">
        <v>6697</v>
      </c>
      <c r="I1522" s="22" t="s">
        <v>3202</v>
      </c>
      <c r="J1522" s="22" t="s">
        <v>4158</v>
      </c>
      <c r="K1522" s="22" t="s">
        <v>3496</v>
      </c>
    </row>
    <row r="1523" spans="8:11" x14ac:dyDescent="0.25">
      <c r="H1523" s="22">
        <v>6698</v>
      </c>
      <c r="I1523" s="22" t="s">
        <v>3203</v>
      </c>
      <c r="J1523" s="22" t="s">
        <v>4064</v>
      </c>
      <c r="K1523" s="22" t="s">
        <v>3457</v>
      </c>
    </row>
    <row r="1524" spans="8:11" x14ac:dyDescent="0.25">
      <c r="H1524" s="22">
        <v>6703</v>
      </c>
      <c r="I1524" s="22" t="s">
        <v>3204</v>
      </c>
      <c r="J1524" s="22" t="s">
        <v>3924</v>
      </c>
      <c r="K1524" s="22" t="s">
        <v>3454</v>
      </c>
    </row>
    <row r="1525" spans="8:11" x14ac:dyDescent="0.25">
      <c r="H1525" s="22">
        <v>6706</v>
      </c>
      <c r="I1525" s="22" t="s">
        <v>3205</v>
      </c>
      <c r="J1525" s="22" t="s">
        <v>4156</v>
      </c>
      <c r="K1525" s="22" t="s">
        <v>3469</v>
      </c>
    </row>
    <row r="1526" spans="8:11" x14ac:dyDescent="0.25">
      <c r="H1526" s="22">
        <v>6708</v>
      </c>
      <c r="I1526" s="22" t="s">
        <v>4634</v>
      </c>
      <c r="J1526" s="22" t="s">
        <v>4154</v>
      </c>
      <c r="K1526" s="22" t="s">
        <v>3487</v>
      </c>
    </row>
    <row r="1527" spans="8:11" x14ac:dyDescent="0.25">
      <c r="H1527" s="22">
        <v>6712</v>
      </c>
      <c r="I1527" s="22" t="s">
        <v>3206</v>
      </c>
      <c r="J1527" s="22" t="s">
        <v>3924</v>
      </c>
      <c r="K1527" s="22" t="s">
        <v>3454</v>
      </c>
    </row>
    <row r="1528" spans="8:11" x14ac:dyDescent="0.25">
      <c r="H1528" s="22">
        <v>6715</v>
      </c>
      <c r="I1528" s="22" t="s">
        <v>3207</v>
      </c>
      <c r="J1528" s="22" t="s">
        <v>3746</v>
      </c>
      <c r="K1528" s="22" t="s">
        <v>3456</v>
      </c>
    </row>
    <row r="1529" spans="8:11" x14ac:dyDescent="0.25">
      <c r="H1529" s="22">
        <v>6716</v>
      </c>
      <c r="I1529" s="22" t="s">
        <v>3208</v>
      </c>
      <c r="J1529" s="22" t="s">
        <v>4154</v>
      </c>
      <c r="K1529" s="22" t="s">
        <v>3487</v>
      </c>
    </row>
    <row r="1530" spans="8:11" x14ac:dyDescent="0.25">
      <c r="H1530" s="22">
        <v>6719</v>
      </c>
      <c r="I1530" s="22" t="s">
        <v>4513</v>
      </c>
      <c r="J1530" s="22" t="s">
        <v>4154</v>
      </c>
      <c r="K1530" s="22" t="s">
        <v>3487</v>
      </c>
    </row>
    <row r="1531" spans="8:11" x14ac:dyDescent="0.25">
      <c r="H1531" s="22">
        <v>6721</v>
      </c>
      <c r="I1531" s="22" t="s">
        <v>4553</v>
      </c>
      <c r="J1531" s="22" t="s">
        <v>3759</v>
      </c>
      <c r="K1531" s="22" t="s">
        <v>3443</v>
      </c>
    </row>
    <row r="1532" spans="8:11" x14ac:dyDescent="0.25">
      <c r="H1532" s="22">
        <v>6727</v>
      </c>
      <c r="I1532" s="22" t="s">
        <v>3209</v>
      </c>
      <c r="J1532" s="22" t="s">
        <v>3746</v>
      </c>
      <c r="K1532" s="22" t="s">
        <v>3458</v>
      </c>
    </row>
    <row r="1533" spans="8:11" x14ac:dyDescent="0.25">
      <c r="H1533" s="22">
        <v>6728</v>
      </c>
      <c r="I1533" s="22" t="s">
        <v>3210</v>
      </c>
      <c r="J1533" s="22" t="s">
        <v>4717</v>
      </c>
      <c r="K1533" s="22" t="s">
        <v>3452</v>
      </c>
    </row>
    <row r="1534" spans="8:11" x14ac:dyDescent="0.25">
      <c r="H1534" s="22">
        <v>6732</v>
      </c>
      <c r="I1534" s="22" t="s">
        <v>3211</v>
      </c>
      <c r="J1534" s="22" t="s">
        <v>4154</v>
      </c>
      <c r="K1534" s="22" t="s">
        <v>3487</v>
      </c>
    </row>
    <row r="1535" spans="8:11" x14ac:dyDescent="0.25">
      <c r="H1535" s="22">
        <v>6733</v>
      </c>
      <c r="I1535" s="22" t="s">
        <v>3212</v>
      </c>
      <c r="J1535" s="22" t="s">
        <v>3924</v>
      </c>
      <c r="K1535" s="22" t="s">
        <v>3454</v>
      </c>
    </row>
    <row r="1536" spans="8:11" x14ac:dyDescent="0.25">
      <c r="H1536" s="22">
        <v>6735</v>
      </c>
      <c r="I1536" s="22" t="s">
        <v>4554</v>
      </c>
      <c r="J1536" s="22" t="s">
        <v>4064</v>
      </c>
      <c r="K1536" s="22" t="s">
        <v>3487</v>
      </c>
    </row>
    <row r="1537" spans="8:11" x14ac:dyDescent="0.25">
      <c r="H1537" s="22">
        <v>6741</v>
      </c>
      <c r="I1537" s="22" t="s">
        <v>4196</v>
      </c>
      <c r="J1537" s="22" t="s">
        <v>4718</v>
      </c>
      <c r="K1537" s="22" t="s">
        <v>3508</v>
      </c>
    </row>
    <row r="1538" spans="8:11" x14ac:dyDescent="0.25">
      <c r="H1538" s="22">
        <v>6743</v>
      </c>
      <c r="I1538" s="22" t="s">
        <v>3213</v>
      </c>
      <c r="J1538" s="22" t="s">
        <v>4064</v>
      </c>
      <c r="K1538" s="22" t="s">
        <v>3460</v>
      </c>
    </row>
    <row r="1539" spans="8:11" x14ac:dyDescent="0.25">
      <c r="H1539" s="22">
        <v>6747</v>
      </c>
      <c r="I1539" s="22" t="s">
        <v>3214</v>
      </c>
      <c r="J1539" s="22" t="s">
        <v>3924</v>
      </c>
      <c r="K1539" s="22" t="s">
        <v>3454</v>
      </c>
    </row>
    <row r="1540" spans="8:11" x14ac:dyDescent="0.25">
      <c r="H1540" s="22">
        <v>6751</v>
      </c>
      <c r="I1540" s="22" t="s">
        <v>3215</v>
      </c>
      <c r="J1540" s="22" t="s">
        <v>4158</v>
      </c>
      <c r="K1540" s="22" t="s">
        <v>3496</v>
      </c>
    </row>
    <row r="1541" spans="8:11" x14ac:dyDescent="0.25">
      <c r="H1541" s="22">
        <v>6752</v>
      </c>
      <c r="I1541" s="22" t="s">
        <v>3216</v>
      </c>
      <c r="J1541" s="22" t="s">
        <v>4158</v>
      </c>
      <c r="K1541" s="22" t="s">
        <v>3496</v>
      </c>
    </row>
    <row r="1542" spans="8:11" x14ac:dyDescent="0.25">
      <c r="H1542" s="22">
        <v>6753</v>
      </c>
      <c r="I1542" s="22" t="s">
        <v>4670</v>
      </c>
      <c r="J1542" s="22" t="s">
        <v>4153</v>
      </c>
      <c r="K1542" s="22" t="s">
        <v>3467</v>
      </c>
    </row>
    <row r="1543" spans="8:11" x14ac:dyDescent="0.25">
      <c r="H1543" s="22">
        <v>6754</v>
      </c>
      <c r="I1543" s="22" t="s">
        <v>3217</v>
      </c>
      <c r="J1543" s="22" t="s">
        <v>4717</v>
      </c>
      <c r="K1543" s="22" t="s">
        <v>3443</v>
      </c>
    </row>
    <row r="1544" spans="8:11" x14ac:dyDescent="0.25">
      <c r="H1544" s="22">
        <v>6756</v>
      </c>
      <c r="I1544" s="22" t="s">
        <v>3218</v>
      </c>
      <c r="J1544" s="22" t="s">
        <v>4154</v>
      </c>
      <c r="K1544" s="22" t="s">
        <v>3487</v>
      </c>
    </row>
    <row r="1545" spans="8:11" x14ac:dyDescent="0.25">
      <c r="H1545" s="22">
        <v>6757</v>
      </c>
      <c r="I1545" s="22" t="s">
        <v>4740</v>
      </c>
      <c r="J1545" s="22" t="s">
        <v>4153</v>
      </c>
      <c r="K1545" s="22" t="s">
        <v>3467</v>
      </c>
    </row>
    <row r="1546" spans="8:11" x14ac:dyDescent="0.25">
      <c r="H1546" s="22">
        <v>6761</v>
      </c>
      <c r="I1546" s="22" t="s">
        <v>4304</v>
      </c>
      <c r="J1546" s="22" t="s">
        <v>3746</v>
      </c>
      <c r="K1546" s="22" t="s">
        <v>3456</v>
      </c>
    </row>
    <row r="1547" spans="8:11" x14ac:dyDescent="0.25">
      <c r="H1547" s="22">
        <v>6762</v>
      </c>
      <c r="I1547" s="22" t="s">
        <v>3219</v>
      </c>
      <c r="J1547" s="22" t="s">
        <v>3924</v>
      </c>
      <c r="K1547" s="22" t="s">
        <v>3454</v>
      </c>
    </row>
    <row r="1548" spans="8:11" x14ac:dyDescent="0.25">
      <c r="H1548" s="22">
        <v>6763</v>
      </c>
      <c r="I1548" s="22" t="s">
        <v>4529</v>
      </c>
      <c r="J1548" s="22" t="s">
        <v>4718</v>
      </c>
      <c r="K1548" s="22" t="s">
        <v>3496</v>
      </c>
    </row>
    <row r="1549" spans="8:11" x14ac:dyDescent="0.25">
      <c r="H1549" s="22">
        <v>6767</v>
      </c>
      <c r="I1549" s="22" t="s">
        <v>3220</v>
      </c>
      <c r="J1549" s="22" t="s">
        <v>3924</v>
      </c>
      <c r="K1549" s="22" t="s">
        <v>3454</v>
      </c>
    </row>
    <row r="1550" spans="8:11" x14ac:dyDescent="0.25">
      <c r="H1550" s="22">
        <v>6768</v>
      </c>
      <c r="I1550" s="22" t="s">
        <v>3221</v>
      </c>
      <c r="J1550" s="22" t="s">
        <v>4716</v>
      </c>
      <c r="K1550" s="22" t="s">
        <v>3443</v>
      </c>
    </row>
    <row r="1551" spans="8:11" x14ac:dyDescent="0.25">
      <c r="H1551" s="22">
        <v>6770</v>
      </c>
      <c r="I1551" s="22" t="s">
        <v>4497</v>
      </c>
      <c r="J1551" s="22" t="s">
        <v>4154</v>
      </c>
      <c r="K1551" s="22" t="s">
        <v>3470</v>
      </c>
    </row>
    <row r="1552" spans="8:11" x14ac:dyDescent="0.25">
      <c r="H1552" s="22">
        <v>6776</v>
      </c>
      <c r="I1552" s="22" t="s">
        <v>3222</v>
      </c>
      <c r="J1552" s="22" t="s">
        <v>4157</v>
      </c>
      <c r="K1552" s="22" t="s">
        <v>3482</v>
      </c>
    </row>
    <row r="1553" spans="8:11" x14ac:dyDescent="0.25">
      <c r="H1553" s="22">
        <v>6781</v>
      </c>
      <c r="I1553" s="22" t="s">
        <v>3223</v>
      </c>
      <c r="J1553" s="22" t="s">
        <v>3746</v>
      </c>
      <c r="K1553" s="22" t="s">
        <v>3451</v>
      </c>
    </row>
    <row r="1554" spans="8:11" x14ac:dyDescent="0.25">
      <c r="H1554" s="22">
        <v>6782</v>
      </c>
      <c r="I1554" s="22" t="s">
        <v>4626</v>
      </c>
      <c r="J1554" s="22" t="s">
        <v>3924</v>
      </c>
      <c r="K1554" s="22" t="s">
        <v>3443</v>
      </c>
    </row>
    <row r="1555" spans="8:11" x14ac:dyDescent="0.25">
      <c r="H1555" s="22">
        <v>6788</v>
      </c>
      <c r="I1555" s="22" t="s">
        <v>4289</v>
      </c>
      <c r="J1555" s="22" t="s">
        <v>4154</v>
      </c>
      <c r="K1555" s="22" t="s">
        <v>3458</v>
      </c>
    </row>
    <row r="1556" spans="8:11" x14ac:dyDescent="0.25">
      <c r="H1556" s="22">
        <v>6789</v>
      </c>
      <c r="I1556" s="22" t="s">
        <v>4577</v>
      </c>
      <c r="J1556" s="22" t="s">
        <v>4154</v>
      </c>
      <c r="K1556" s="22" t="s">
        <v>3469</v>
      </c>
    </row>
    <row r="1557" spans="8:11" x14ac:dyDescent="0.25">
      <c r="H1557" s="22">
        <v>6790</v>
      </c>
      <c r="I1557" s="22" t="s">
        <v>4290</v>
      </c>
      <c r="J1557" s="22" t="s">
        <v>4096</v>
      </c>
      <c r="K1557" s="22" t="s">
        <v>3464</v>
      </c>
    </row>
    <row r="1558" spans="8:11" x14ac:dyDescent="0.25">
      <c r="H1558" s="22">
        <v>6791</v>
      </c>
      <c r="I1558" s="22" t="s">
        <v>4623</v>
      </c>
      <c r="J1558" s="22" t="s">
        <v>4158</v>
      </c>
      <c r="K1558" s="22" t="s">
        <v>3496</v>
      </c>
    </row>
    <row r="1559" spans="8:11" x14ac:dyDescent="0.25">
      <c r="H1559" s="22">
        <v>6792</v>
      </c>
      <c r="I1559" s="22" t="s">
        <v>4498</v>
      </c>
      <c r="J1559" s="22" t="s">
        <v>4155</v>
      </c>
      <c r="K1559" s="22" t="s">
        <v>3456</v>
      </c>
    </row>
    <row r="1560" spans="8:11" x14ac:dyDescent="0.25">
      <c r="H1560" s="22">
        <v>6796</v>
      </c>
      <c r="I1560" s="22" t="s">
        <v>4563</v>
      </c>
      <c r="J1560" s="22" t="s">
        <v>3924</v>
      </c>
      <c r="K1560" s="22" t="s">
        <v>3454</v>
      </c>
    </row>
    <row r="1561" spans="8:11" x14ac:dyDescent="0.25">
      <c r="H1561" s="22">
        <v>6799</v>
      </c>
      <c r="I1561" s="22" t="s">
        <v>4558</v>
      </c>
      <c r="J1561" s="22" t="s">
        <v>4154</v>
      </c>
      <c r="K1561" s="22" t="s">
        <v>3460</v>
      </c>
    </row>
    <row r="1562" spans="8:11" x14ac:dyDescent="0.25">
      <c r="H1562" s="22">
        <v>6803</v>
      </c>
      <c r="I1562" s="22" t="s">
        <v>3224</v>
      </c>
      <c r="J1562" s="22" t="s">
        <v>4719</v>
      </c>
      <c r="K1562" s="22" t="s">
        <v>3443</v>
      </c>
    </row>
    <row r="1563" spans="8:11" x14ac:dyDescent="0.25">
      <c r="H1563" s="22">
        <v>6804</v>
      </c>
      <c r="I1563" s="22" t="s">
        <v>4533</v>
      </c>
      <c r="J1563" s="22" t="s">
        <v>4716</v>
      </c>
      <c r="K1563" s="22" t="s">
        <v>3509</v>
      </c>
    </row>
    <row r="1564" spans="8:11" x14ac:dyDescent="0.25">
      <c r="H1564" s="22">
        <v>6805</v>
      </c>
      <c r="I1564" s="22" t="s">
        <v>6581</v>
      </c>
      <c r="J1564" s="22" t="s">
        <v>3746</v>
      </c>
      <c r="K1564" s="22" t="s">
        <v>3448</v>
      </c>
    </row>
    <row r="1565" spans="8:11" x14ac:dyDescent="0.25">
      <c r="H1565" s="22">
        <v>6806</v>
      </c>
      <c r="I1565" s="22" t="s">
        <v>4306</v>
      </c>
      <c r="J1565" s="22" t="s">
        <v>4719</v>
      </c>
      <c r="K1565" s="22" t="s">
        <v>3491</v>
      </c>
    </row>
    <row r="1566" spans="8:11" x14ac:dyDescent="0.25">
      <c r="H1566" s="22">
        <v>6807</v>
      </c>
      <c r="I1566" s="22" t="s">
        <v>4536</v>
      </c>
      <c r="J1566" s="22" t="s">
        <v>4717</v>
      </c>
      <c r="K1566" s="22" t="s">
        <v>3443</v>
      </c>
    </row>
    <row r="1567" spans="8:11" x14ac:dyDescent="0.25">
      <c r="H1567" s="22">
        <v>6811</v>
      </c>
      <c r="I1567" s="22" t="s">
        <v>4591</v>
      </c>
      <c r="J1567" s="22" t="s">
        <v>4718</v>
      </c>
      <c r="K1567" s="22" t="s">
        <v>3496</v>
      </c>
    </row>
    <row r="1568" spans="8:11" x14ac:dyDescent="0.25">
      <c r="H1568" s="22">
        <v>6821</v>
      </c>
      <c r="I1568" s="22" t="s">
        <v>4709</v>
      </c>
      <c r="J1568" s="22" t="s">
        <v>3746</v>
      </c>
      <c r="K1568" s="22" t="s">
        <v>3497</v>
      </c>
    </row>
    <row r="1569" spans="8:11" x14ac:dyDescent="0.25">
      <c r="H1569" s="22">
        <v>6823</v>
      </c>
      <c r="I1569" s="22" t="s">
        <v>4578</v>
      </c>
      <c r="J1569" s="22" t="s">
        <v>4154</v>
      </c>
      <c r="K1569" s="22" t="s">
        <v>3461</v>
      </c>
    </row>
    <row r="1570" spans="8:11" x14ac:dyDescent="0.25">
      <c r="H1570" s="22">
        <v>6829</v>
      </c>
      <c r="I1570" s="22" t="s">
        <v>4526</v>
      </c>
      <c r="J1570" s="22" t="s">
        <v>3861</v>
      </c>
      <c r="K1570" s="22" t="s">
        <v>3469</v>
      </c>
    </row>
    <row r="1571" spans="8:11" x14ac:dyDescent="0.25">
      <c r="H1571" s="22">
        <v>6830</v>
      </c>
      <c r="I1571" s="22" t="s">
        <v>4596</v>
      </c>
      <c r="J1571" s="22" t="s">
        <v>4064</v>
      </c>
      <c r="K1571" s="22" t="s">
        <v>3476</v>
      </c>
    </row>
    <row r="1572" spans="8:11" x14ac:dyDescent="0.25">
      <c r="H1572" s="22">
        <v>6834</v>
      </c>
      <c r="I1572" s="22" t="s">
        <v>4598</v>
      </c>
      <c r="J1572" s="22" t="s">
        <v>3746</v>
      </c>
      <c r="K1572" s="22" t="s">
        <v>3475</v>
      </c>
    </row>
    <row r="1573" spans="8:11" x14ac:dyDescent="0.25">
      <c r="H1573" s="22">
        <v>6835</v>
      </c>
      <c r="I1573" s="22" t="s">
        <v>4622</v>
      </c>
      <c r="J1573" s="22" t="s">
        <v>3746</v>
      </c>
      <c r="K1573" s="22" t="s">
        <v>3456</v>
      </c>
    </row>
    <row r="1574" spans="8:11" x14ac:dyDescent="0.25">
      <c r="H1574" s="22">
        <v>6840</v>
      </c>
      <c r="I1574" s="22" t="s">
        <v>4675</v>
      </c>
      <c r="J1574" s="22" t="s">
        <v>4064</v>
      </c>
      <c r="K1574" s="22" t="s">
        <v>3486</v>
      </c>
    </row>
    <row r="1575" spans="8:11" x14ac:dyDescent="0.25">
      <c r="H1575" s="22">
        <v>6841</v>
      </c>
      <c r="I1575" s="22" t="s">
        <v>4668</v>
      </c>
      <c r="J1575" s="22" t="s">
        <v>3924</v>
      </c>
      <c r="K1575" s="22" t="s">
        <v>3496</v>
      </c>
    </row>
    <row r="1576" spans="8:11" x14ac:dyDescent="0.25">
      <c r="H1576" s="22">
        <v>6843</v>
      </c>
      <c r="I1576" s="22" t="s">
        <v>4625</v>
      </c>
      <c r="J1576" s="22" t="s">
        <v>3861</v>
      </c>
      <c r="K1576" s="22" t="s">
        <v>3452</v>
      </c>
    </row>
    <row r="1577" spans="8:11" x14ac:dyDescent="0.25">
      <c r="H1577" s="22">
        <v>6846</v>
      </c>
      <c r="I1577" s="22" t="s">
        <v>4707</v>
      </c>
      <c r="J1577" s="22" t="s">
        <v>3641</v>
      </c>
      <c r="K1577" s="22" t="s">
        <v>3443</v>
      </c>
    </row>
    <row r="1578" spans="8:11" x14ac:dyDescent="0.25">
      <c r="H1578" s="22">
        <v>6854</v>
      </c>
      <c r="I1578" s="22" t="s">
        <v>4593</v>
      </c>
      <c r="J1578" s="22" t="s">
        <v>4154</v>
      </c>
      <c r="K1578" s="22" t="s">
        <v>3469</v>
      </c>
    </row>
    <row r="1579" spans="8:11" x14ac:dyDescent="0.25">
      <c r="H1579" s="22">
        <v>6855</v>
      </c>
      <c r="I1579" s="22" t="s">
        <v>4609</v>
      </c>
      <c r="J1579" s="22" t="s">
        <v>4064</v>
      </c>
      <c r="K1579" s="22" t="s">
        <v>3485</v>
      </c>
    </row>
    <row r="1580" spans="8:11" x14ac:dyDescent="0.25">
      <c r="H1580" s="22">
        <v>6856</v>
      </c>
      <c r="I1580" s="22" t="s">
        <v>4894</v>
      </c>
      <c r="J1580" s="22" t="s">
        <v>4161</v>
      </c>
      <c r="K1580" s="22" t="s">
        <v>3443</v>
      </c>
    </row>
    <row r="1581" spans="8:11" x14ac:dyDescent="0.25">
      <c r="H1581" s="22">
        <v>6859</v>
      </c>
      <c r="I1581" s="22" t="s">
        <v>4627</v>
      </c>
      <c r="J1581" s="22" t="s">
        <v>4156</v>
      </c>
      <c r="K1581" s="22" t="s">
        <v>3499</v>
      </c>
    </row>
    <row r="1582" spans="8:11" x14ac:dyDescent="0.25">
      <c r="H1582" s="22">
        <v>6861</v>
      </c>
      <c r="I1582" s="22" t="s">
        <v>4676</v>
      </c>
      <c r="J1582" s="22" t="s">
        <v>3924</v>
      </c>
      <c r="K1582" s="22" t="s">
        <v>3456</v>
      </c>
    </row>
    <row r="1583" spans="8:11" x14ac:dyDescent="0.25">
      <c r="H1583" s="22">
        <v>6863</v>
      </c>
      <c r="I1583" s="22" t="s">
        <v>4673</v>
      </c>
      <c r="J1583" s="22" t="s">
        <v>4155</v>
      </c>
      <c r="K1583" s="22" t="s">
        <v>3471</v>
      </c>
    </row>
    <row r="1584" spans="8:11" x14ac:dyDescent="0.25">
      <c r="H1584" s="22">
        <v>6865</v>
      </c>
      <c r="I1584" s="22" t="s">
        <v>4641</v>
      </c>
      <c r="J1584" s="22" t="s">
        <v>4158</v>
      </c>
      <c r="K1584" s="22" t="s">
        <v>3496</v>
      </c>
    </row>
    <row r="1585" spans="8:11" x14ac:dyDescent="0.25">
      <c r="H1585" s="22">
        <v>6869</v>
      </c>
      <c r="I1585" s="22" t="s">
        <v>4672</v>
      </c>
      <c r="J1585" s="22" t="s">
        <v>4719</v>
      </c>
      <c r="K1585" s="22" t="s">
        <v>3491</v>
      </c>
    </row>
    <row r="1586" spans="8:11" x14ac:dyDescent="0.25">
      <c r="H1586" s="22">
        <v>6870</v>
      </c>
      <c r="I1586" s="22" t="s">
        <v>4750</v>
      </c>
      <c r="J1586" s="22" t="s">
        <v>4718</v>
      </c>
      <c r="K1586" s="22" t="s">
        <v>3496</v>
      </c>
    </row>
    <row r="1587" spans="8:11" x14ac:dyDescent="0.25">
      <c r="H1587" s="22">
        <v>6873</v>
      </c>
      <c r="I1587" s="22" t="s">
        <v>4669</v>
      </c>
      <c r="J1587" s="22" t="s">
        <v>4719</v>
      </c>
      <c r="K1587" s="22" t="s">
        <v>3491</v>
      </c>
    </row>
    <row r="1588" spans="8:11" x14ac:dyDescent="0.25">
      <c r="H1588" s="22">
        <v>6874</v>
      </c>
      <c r="I1588" s="22" t="s">
        <v>4629</v>
      </c>
      <c r="J1588" s="22" t="s">
        <v>4158</v>
      </c>
      <c r="K1588" s="22" t="s">
        <v>3443</v>
      </c>
    </row>
    <row r="1589" spans="8:11" x14ac:dyDescent="0.25">
      <c r="H1589" s="22">
        <v>6877</v>
      </c>
      <c r="I1589" s="22" t="s">
        <v>4713</v>
      </c>
      <c r="J1589" s="22" t="s">
        <v>4064</v>
      </c>
      <c r="K1589" s="22" t="s">
        <v>3454</v>
      </c>
    </row>
    <row r="1590" spans="8:11" x14ac:dyDescent="0.25">
      <c r="H1590" s="22">
        <v>6895</v>
      </c>
      <c r="I1590" s="22" t="s">
        <v>4741</v>
      </c>
      <c r="J1590" s="22" t="s">
        <v>4154</v>
      </c>
      <c r="K1590" s="22" t="s">
        <v>3457</v>
      </c>
    </row>
    <row r="1591" spans="8:11" x14ac:dyDescent="0.25">
      <c r="H1591" s="22">
        <v>6901</v>
      </c>
      <c r="I1591" s="22" t="s">
        <v>4754</v>
      </c>
      <c r="J1591" s="22" t="s">
        <v>3759</v>
      </c>
      <c r="K1591" s="22" t="s">
        <v>3454</v>
      </c>
    </row>
    <row r="1592" spans="8:11" x14ac:dyDescent="0.25">
      <c r="H1592" s="22">
        <v>6902</v>
      </c>
      <c r="I1592" s="22" t="s">
        <v>4720</v>
      </c>
      <c r="J1592" s="22" t="s">
        <v>4718</v>
      </c>
      <c r="K1592" s="22" t="s">
        <v>3508</v>
      </c>
    </row>
    <row r="1593" spans="8:11" x14ac:dyDescent="0.25">
      <c r="H1593" s="22">
        <v>6922</v>
      </c>
      <c r="I1593" s="22" t="s">
        <v>6582</v>
      </c>
      <c r="J1593" s="22" t="s">
        <v>3929</v>
      </c>
      <c r="K1593" s="22" t="s">
        <v>3490</v>
      </c>
    </row>
    <row r="1594" spans="8:11" x14ac:dyDescent="0.25">
      <c r="H1594" s="22">
        <v>6933</v>
      </c>
      <c r="I1594" s="22" t="s">
        <v>6524</v>
      </c>
      <c r="J1594" s="22" t="s">
        <v>3929</v>
      </c>
      <c r="K1594" s="22" t="s">
        <v>3457</v>
      </c>
    </row>
    <row r="1595" spans="8:11" x14ac:dyDescent="0.25">
      <c r="H1595" s="22">
        <v>7402</v>
      </c>
      <c r="I1595" s="22" t="s">
        <v>3225</v>
      </c>
      <c r="J1595" s="22" t="s">
        <v>4156</v>
      </c>
      <c r="K1595" s="22" t="s">
        <v>3504</v>
      </c>
    </row>
    <row r="1596" spans="8:11" x14ac:dyDescent="0.25">
      <c r="H1596" s="22">
        <v>7556</v>
      </c>
      <c r="I1596" s="22" t="s">
        <v>3226</v>
      </c>
      <c r="J1596" s="22" t="s">
        <v>4154</v>
      </c>
      <c r="K1596" s="22" t="s">
        <v>3486</v>
      </c>
    </row>
    <row r="1597" spans="8:11" x14ac:dyDescent="0.25">
      <c r="H1597" s="22">
        <v>8011</v>
      </c>
      <c r="I1597" s="22" t="s">
        <v>3227</v>
      </c>
      <c r="J1597" s="22" t="s">
        <v>4155</v>
      </c>
      <c r="K1597" s="22" t="s">
        <v>3478</v>
      </c>
    </row>
    <row r="1598" spans="8:11" x14ac:dyDescent="0.25">
      <c r="H1598" s="22">
        <v>8016</v>
      </c>
      <c r="I1598" s="22" t="s">
        <v>3228</v>
      </c>
      <c r="J1598" s="22" t="s">
        <v>4154</v>
      </c>
      <c r="K1598" s="22" t="s">
        <v>3487</v>
      </c>
    </row>
    <row r="1599" spans="8:11" x14ac:dyDescent="0.25">
      <c r="H1599" s="22">
        <v>8021</v>
      </c>
      <c r="I1599" s="22" t="s">
        <v>3229</v>
      </c>
      <c r="J1599" s="22" t="s">
        <v>4064</v>
      </c>
      <c r="K1599" s="22" t="s">
        <v>3458</v>
      </c>
    </row>
    <row r="1600" spans="8:11" x14ac:dyDescent="0.25">
      <c r="H1600" s="22">
        <v>8024</v>
      </c>
      <c r="I1600" s="22" t="s">
        <v>3230</v>
      </c>
      <c r="J1600" s="22" t="s">
        <v>4154</v>
      </c>
      <c r="K1600" s="22" t="s">
        <v>3487</v>
      </c>
    </row>
    <row r="1601" spans="8:11" x14ac:dyDescent="0.25">
      <c r="H1601" s="22">
        <v>8027</v>
      </c>
      <c r="I1601" s="22" t="s">
        <v>3231</v>
      </c>
      <c r="J1601" s="22" t="s">
        <v>3861</v>
      </c>
      <c r="K1601" s="22" t="s">
        <v>3452</v>
      </c>
    </row>
    <row r="1602" spans="8:11" x14ac:dyDescent="0.25">
      <c r="H1602" s="22">
        <v>8028</v>
      </c>
      <c r="I1602" s="22" t="s">
        <v>3232</v>
      </c>
      <c r="J1602" s="22" t="s">
        <v>4154</v>
      </c>
      <c r="K1602" s="22" t="s">
        <v>3470</v>
      </c>
    </row>
    <row r="1603" spans="8:11" x14ac:dyDescent="0.25">
      <c r="H1603" s="22">
        <v>8032</v>
      </c>
      <c r="I1603" s="22" t="s">
        <v>3233</v>
      </c>
      <c r="J1603" s="22" t="s">
        <v>4157</v>
      </c>
      <c r="K1603" s="22" t="s">
        <v>3455</v>
      </c>
    </row>
    <row r="1604" spans="8:11" x14ac:dyDescent="0.25">
      <c r="H1604" s="22">
        <v>8033</v>
      </c>
      <c r="I1604" s="22" t="s">
        <v>3234</v>
      </c>
      <c r="J1604" s="22" t="s">
        <v>3759</v>
      </c>
      <c r="K1604" s="22" t="s">
        <v>3460</v>
      </c>
    </row>
    <row r="1605" spans="8:11" x14ac:dyDescent="0.25">
      <c r="H1605" s="22">
        <v>8034</v>
      </c>
      <c r="I1605" s="22" t="s">
        <v>3235</v>
      </c>
      <c r="J1605" s="22" t="s">
        <v>4155</v>
      </c>
      <c r="K1605" s="22" t="s">
        <v>3473</v>
      </c>
    </row>
    <row r="1606" spans="8:11" x14ac:dyDescent="0.25">
      <c r="H1606" s="22">
        <v>8038</v>
      </c>
      <c r="I1606" s="22" t="s">
        <v>3236</v>
      </c>
      <c r="J1606" s="22" t="s">
        <v>3746</v>
      </c>
      <c r="K1606" s="22" t="s">
        <v>3448</v>
      </c>
    </row>
    <row r="1607" spans="8:11" x14ac:dyDescent="0.25">
      <c r="H1607" s="22">
        <v>8039</v>
      </c>
      <c r="I1607" s="22" t="s">
        <v>3237</v>
      </c>
      <c r="J1607" s="22" t="s">
        <v>3746</v>
      </c>
      <c r="K1607" s="22" t="s">
        <v>3472</v>
      </c>
    </row>
    <row r="1608" spans="8:11" x14ac:dyDescent="0.25">
      <c r="H1608" s="22">
        <v>8040</v>
      </c>
      <c r="I1608" s="22" t="s">
        <v>3238</v>
      </c>
      <c r="J1608" s="22" t="s">
        <v>4154</v>
      </c>
      <c r="K1608" s="22" t="s">
        <v>3487</v>
      </c>
    </row>
    <row r="1609" spans="8:11" x14ac:dyDescent="0.25">
      <c r="H1609" s="22">
        <v>8042</v>
      </c>
      <c r="I1609" s="22" t="s">
        <v>3239</v>
      </c>
      <c r="J1609" s="22" t="s">
        <v>3746</v>
      </c>
      <c r="K1609" s="22" t="s">
        <v>3475</v>
      </c>
    </row>
    <row r="1610" spans="8:11" x14ac:dyDescent="0.25">
      <c r="H1610" s="22">
        <v>8043</v>
      </c>
      <c r="I1610" s="22" t="s">
        <v>3240</v>
      </c>
      <c r="J1610" s="22" t="s">
        <v>3746</v>
      </c>
      <c r="K1610" s="22" t="s">
        <v>3475</v>
      </c>
    </row>
    <row r="1611" spans="8:11" x14ac:dyDescent="0.25">
      <c r="H1611" s="22">
        <v>8044</v>
      </c>
      <c r="I1611" s="22" t="s">
        <v>3241</v>
      </c>
      <c r="J1611" s="22" t="s">
        <v>4718</v>
      </c>
      <c r="K1611" s="22" t="s">
        <v>3508</v>
      </c>
    </row>
    <row r="1612" spans="8:11" x14ac:dyDescent="0.25">
      <c r="H1612" s="22">
        <v>8046</v>
      </c>
      <c r="I1612" s="22" t="s">
        <v>3242</v>
      </c>
      <c r="J1612" s="22" t="s">
        <v>3746</v>
      </c>
      <c r="K1612" s="22" t="s">
        <v>3472</v>
      </c>
    </row>
    <row r="1613" spans="8:11" x14ac:dyDescent="0.25">
      <c r="H1613" s="22">
        <v>8047</v>
      </c>
      <c r="I1613" s="22" t="s">
        <v>3243</v>
      </c>
      <c r="J1613" s="22" t="s">
        <v>4064</v>
      </c>
      <c r="K1613" s="22" t="s">
        <v>3485</v>
      </c>
    </row>
    <row r="1614" spans="8:11" x14ac:dyDescent="0.25">
      <c r="H1614" s="22">
        <v>8048</v>
      </c>
      <c r="I1614" s="22" t="s">
        <v>3244</v>
      </c>
      <c r="J1614" s="22" t="s">
        <v>4155</v>
      </c>
      <c r="K1614" s="22" t="s">
        <v>3473</v>
      </c>
    </row>
    <row r="1615" spans="8:11" x14ac:dyDescent="0.25">
      <c r="H1615" s="22">
        <v>8049</v>
      </c>
      <c r="I1615" s="22" t="s">
        <v>3245</v>
      </c>
      <c r="J1615" s="22" t="s">
        <v>4156</v>
      </c>
      <c r="K1615" s="22" t="s">
        <v>3505</v>
      </c>
    </row>
    <row r="1616" spans="8:11" x14ac:dyDescent="0.25">
      <c r="H1616" s="22">
        <v>8050</v>
      </c>
      <c r="I1616" s="22" t="s">
        <v>3246</v>
      </c>
      <c r="J1616" s="22" t="s">
        <v>3929</v>
      </c>
      <c r="K1616" s="22" t="s">
        <v>3490</v>
      </c>
    </row>
    <row r="1617" spans="8:11" x14ac:dyDescent="0.25">
      <c r="H1617" s="22">
        <v>8054</v>
      </c>
      <c r="I1617" s="22" t="s">
        <v>3247</v>
      </c>
      <c r="J1617" s="22" t="s">
        <v>4154</v>
      </c>
      <c r="K1617" s="22" t="s">
        <v>3487</v>
      </c>
    </row>
    <row r="1618" spans="8:11" x14ac:dyDescent="0.25">
      <c r="H1618" s="22">
        <v>8059</v>
      </c>
      <c r="I1618" s="22" t="s">
        <v>3248</v>
      </c>
      <c r="J1618" s="22" t="s">
        <v>4155</v>
      </c>
      <c r="K1618" s="22" t="s">
        <v>3473</v>
      </c>
    </row>
    <row r="1619" spans="8:11" x14ac:dyDescent="0.25">
      <c r="H1619" s="22">
        <v>8064</v>
      </c>
      <c r="I1619" s="22" t="s">
        <v>3249</v>
      </c>
      <c r="J1619" s="22" t="s">
        <v>4156</v>
      </c>
      <c r="K1619" s="22" t="s">
        <v>3486</v>
      </c>
    </row>
    <row r="1620" spans="8:11" x14ac:dyDescent="0.25">
      <c r="H1620" s="22">
        <v>8066</v>
      </c>
      <c r="I1620" s="22" t="s">
        <v>3250</v>
      </c>
      <c r="J1620" s="22" t="s">
        <v>4717</v>
      </c>
      <c r="K1620" s="22" t="s">
        <v>3450</v>
      </c>
    </row>
    <row r="1621" spans="8:11" x14ac:dyDescent="0.25">
      <c r="H1621" s="22">
        <v>8067</v>
      </c>
      <c r="I1621" s="22" t="s">
        <v>3251</v>
      </c>
      <c r="J1621" s="22" t="s">
        <v>4157</v>
      </c>
      <c r="K1621" s="22" t="s">
        <v>3482</v>
      </c>
    </row>
    <row r="1622" spans="8:11" x14ac:dyDescent="0.25">
      <c r="H1622" s="22">
        <v>8068</v>
      </c>
      <c r="I1622" s="22" t="s">
        <v>3252</v>
      </c>
      <c r="J1622" s="22" t="s">
        <v>4157</v>
      </c>
      <c r="K1622" s="22" t="s">
        <v>3455</v>
      </c>
    </row>
    <row r="1623" spans="8:11" x14ac:dyDescent="0.25">
      <c r="H1623" s="22">
        <v>8069</v>
      </c>
      <c r="I1623" s="22" t="s">
        <v>3253</v>
      </c>
      <c r="J1623" s="22" t="s">
        <v>4156</v>
      </c>
      <c r="K1623" s="22" t="s">
        <v>3493</v>
      </c>
    </row>
    <row r="1624" spans="8:11" x14ac:dyDescent="0.25">
      <c r="H1624" s="22">
        <v>8070</v>
      </c>
      <c r="I1624" s="22" t="s">
        <v>3254</v>
      </c>
      <c r="J1624" s="22" t="s">
        <v>4157</v>
      </c>
      <c r="K1624" s="22" t="s">
        <v>3486</v>
      </c>
    </row>
    <row r="1625" spans="8:11" x14ac:dyDescent="0.25">
      <c r="H1625" s="22">
        <v>8071</v>
      </c>
      <c r="I1625" s="22" t="s">
        <v>3255</v>
      </c>
      <c r="J1625" s="22" t="s">
        <v>3746</v>
      </c>
      <c r="K1625" s="22" t="s">
        <v>3462</v>
      </c>
    </row>
    <row r="1626" spans="8:11" x14ac:dyDescent="0.25">
      <c r="H1626" s="22">
        <v>8072</v>
      </c>
      <c r="I1626" s="22" t="s">
        <v>3256</v>
      </c>
      <c r="J1626" s="22" t="s">
        <v>4157</v>
      </c>
      <c r="K1626" s="22" t="s">
        <v>3489</v>
      </c>
    </row>
    <row r="1627" spans="8:11" x14ac:dyDescent="0.25">
      <c r="H1627" s="22">
        <v>8074</v>
      </c>
      <c r="I1627" s="22" t="s">
        <v>3257</v>
      </c>
      <c r="J1627" s="22" t="s">
        <v>3746</v>
      </c>
      <c r="K1627" s="22" t="s">
        <v>3458</v>
      </c>
    </row>
    <row r="1628" spans="8:11" x14ac:dyDescent="0.25">
      <c r="H1628" s="22">
        <v>8076</v>
      </c>
      <c r="I1628" s="22" t="s">
        <v>3258</v>
      </c>
      <c r="J1628" s="22" t="s">
        <v>3929</v>
      </c>
      <c r="K1628" s="22" t="s">
        <v>3498</v>
      </c>
    </row>
    <row r="1629" spans="8:11" x14ac:dyDescent="0.25">
      <c r="H1629" s="22">
        <v>8077</v>
      </c>
      <c r="I1629" s="22" t="s">
        <v>3259</v>
      </c>
      <c r="J1629" s="22" t="s">
        <v>4715</v>
      </c>
      <c r="K1629" s="22" t="s">
        <v>3444</v>
      </c>
    </row>
    <row r="1630" spans="8:11" x14ac:dyDescent="0.25">
      <c r="H1630" s="22">
        <v>8080</v>
      </c>
      <c r="I1630" s="22" t="s">
        <v>4753</v>
      </c>
      <c r="J1630" s="22" t="s">
        <v>3730</v>
      </c>
      <c r="K1630" s="22" t="s">
        <v>3446</v>
      </c>
    </row>
    <row r="1631" spans="8:11" x14ac:dyDescent="0.25">
      <c r="H1631" s="22">
        <v>8081</v>
      </c>
      <c r="I1631" s="22" t="s">
        <v>3260</v>
      </c>
      <c r="J1631" s="22" t="s">
        <v>4154</v>
      </c>
      <c r="K1631" s="22" t="s">
        <v>3487</v>
      </c>
    </row>
    <row r="1632" spans="8:11" x14ac:dyDescent="0.25">
      <c r="H1632" s="22">
        <v>8083</v>
      </c>
      <c r="I1632" s="22" t="s">
        <v>3261</v>
      </c>
      <c r="J1632" s="22" t="s">
        <v>3861</v>
      </c>
      <c r="K1632" s="22" t="s">
        <v>3457</v>
      </c>
    </row>
    <row r="1633" spans="8:11" x14ac:dyDescent="0.25">
      <c r="H1633" s="22">
        <v>8084</v>
      </c>
      <c r="I1633" s="22" t="s">
        <v>3262</v>
      </c>
      <c r="J1633" s="22" t="s">
        <v>4157</v>
      </c>
      <c r="K1633" s="22" t="s">
        <v>3455</v>
      </c>
    </row>
    <row r="1634" spans="8:11" x14ac:dyDescent="0.25">
      <c r="H1634" s="22">
        <v>8085</v>
      </c>
      <c r="I1634" s="22" t="s">
        <v>3263</v>
      </c>
      <c r="J1634" s="22" t="s">
        <v>4064</v>
      </c>
      <c r="K1634" s="22" t="s">
        <v>3506</v>
      </c>
    </row>
    <row r="1635" spans="8:11" x14ac:dyDescent="0.25">
      <c r="H1635" s="22">
        <v>8086</v>
      </c>
      <c r="I1635" s="22" t="s">
        <v>3264</v>
      </c>
      <c r="J1635" s="22" t="s">
        <v>4154</v>
      </c>
      <c r="K1635" s="22" t="s">
        <v>3470</v>
      </c>
    </row>
    <row r="1636" spans="8:11" x14ac:dyDescent="0.25">
      <c r="H1636" s="22">
        <v>8087</v>
      </c>
      <c r="I1636" s="22" t="s">
        <v>3265</v>
      </c>
      <c r="J1636" s="22" t="s">
        <v>4719</v>
      </c>
      <c r="K1636" s="22" t="s">
        <v>3462</v>
      </c>
    </row>
    <row r="1637" spans="8:11" x14ac:dyDescent="0.25">
      <c r="H1637" s="22">
        <v>8088</v>
      </c>
      <c r="I1637" s="22" t="s">
        <v>3266</v>
      </c>
      <c r="J1637" s="22" t="s">
        <v>4154</v>
      </c>
      <c r="K1637" s="22" t="s">
        <v>3481</v>
      </c>
    </row>
    <row r="1638" spans="8:11" x14ac:dyDescent="0.25">
      <c r="H1638" s="22">
        <v>8089</v>
      </c>
      <c r="I1638" s="22" t="s">
        <v>3267</v>
      </c>
      <c r="J1638" s="22" t="s">
        <v>4155</v>
      </c>
      <c r="K1638" s="22" t="s">
        <v>3478</v>
      </c>
    </row>
    <row r="1639" spans="8:11" x14ac:dyDescent="0.25">
      <c r="H1639" s="22">
        <v>8091</v>
      </c>
      <c r="I1639" s="22" t="s">
        <v>3268</v>
      </c>
      <c r="J1639" s="22" t="s">
        <v>3746</v>
      </c>
      <c r="K1639" s="22" t="s">
        <v>3486</v>
      </c>
    </row>
    <row r="1640" spans="8:11" x14ac:dyDescent="0.25">
      <c r="H1640" s="22">
        <v>8092</v>
      </c>
      <c r="I1640" s="22" t="s">
        <v>3269</v>
      </c>
      <c r="J1640" s="22" t="s">
        <v>4064</v>
      </c>
      <c r="K1640" s="22" t="s">
        <v>3486</v>
      </c>
    </row>
    <row r="1641" spans="8:11" x14ac:dyDescent="0.25">
      <c r="H1641" s="22">
        <v>8093</v>
      </c>
      <c r="I1641" s="22" t="s">
        <v>3270</v>
      </c>
      <c r="J1641" s="22" t="s">
        <v>3746</v>
      </c>
      <c r="K1641" s="22" t="s">
        <v>3497</v>
      </c>
    </row>
    <row r="1642" spans="8:11" x14ac:dyDescent="0.25">
      <c r="H1642" s="22">
        <v>8096</v>
      </c>
      <c r="I1642" s="22" t="s">
        <v>3271</v>
      </c>
      <c r="J1642" s="22" t="s">
        <v>4157</v>
      </c>
      <c r="K1642" s="22" t="s">
        <v>3487</v>
      </c>
    </row>
    <row r="1643" spans="8:11" x14ac:dyDescent="0.25">
      <c r="H1643" s="22">
        <v>8097</v>
      </c>
      <c r="I1643" s="22" t="s">
        <v>3272</v>
      </c>
      <c r="J1643" s="22" t="s">
        <v>4155</v>
      </c>
      <c r="K1643" s="22" t="s">
        <v>3456</v>
      </c>
    </row>
    <row r="1644" spans="8:11" x14ac:dyDescent="0.25">
      <c r="H1644" s="22">
        <v>8099</v>
      </c>
      <c r="I1644" s="22" t="s">
        <v>3273</v>
      </c>
      <c r="J1644" s="22" t="s">
        <v>4158</v>
      </c>
      <c r="K1644" s="22" t="s">
        <v>3496</v>
      </c>
    </row>
    <row r="1645" spans="8:11" x14ac:dyDescent="0.25">
      <c r="H1645" s="22">
        <v>8101</v>
      </c>
      <c r="I1645" s="22" t="s">
        <v>3274</v>
      </c>
      <c r="J1645" s="22" t="s">
        <v>4155</v>
      </c>
      <c r="K1645" s="22" t="s">
        <v>3499</v>
      </c>
    </row>
    <row r="1646" spans="8:11" x14ac:dyDescent="0.25">
      <c r="H1646" s="22">
        <v>8103</v>
      </c>
      <c r="I1646" s="22" t="s">
        <v>3275</v>
      </c>
      <c r="J1646" s="22" t="s">
        <v>3746</v>
      </c>
      <c r="K1646" s="22" t="s">
        <v>3456</v>
      </c>
    </row>
    <row r="1647" spans="8:11" x14ac:dyDescent="0.25">
      <c r="H1647" s="22">
        <v>8104</v>
      </c>
      <c r="I1647" s="22" t="s">
        <v>3276</v>
      </c>
      <c r="J1647" s="22" t="s">
        <v>4156</v>
      </c>
      <c r="K1647" s="22" t="s">
        <v>3493</v>
      </c>
    </row>
    <row r="1648" spans="8:11" x14ac:dyDescent="0.25">
      <c r="H1648" s="22">
        <v>8105</v>
      </c>
      <c r="I1648" s="22" t="s">
        <v>3277</v>
      </c>
      <c r="J1648" s="22" t="s">
        <v>4156</v>
      </c>
      <c r="K1648" s="22" t="s">
        <v>3505</v>
      </c>
    </row>
    <row r="1649" spans="8:11" x14ac:dyDescent="0.25">
      <c r="H1649" s="22">
        <v>8107</v>
      </c>
      <c r="I1649" s="22" t="s">
        <v>3278</v>
      </c>
      <c r="J1649" s="22" t="s">
        <v>3861</v>
      </c>
      <c r="K1649" s="22" t="s">
        <v>3447</v>
      </c>
    </row>
    <row r="1650" spans="8:11" x14ac:dyDescent="0.25">
      <c r="H1650" s="22">
        <v>8109</v>
      </c>
      <c r="I1650" s="22" t="s">
        <v>3279</v>
      </c>
      <c r="J1650" s="22" t="s">
        <v>3746</v>
      </c>
      <c r="K1650" s="22" t="s">
        <v>3451</v>
      </c>
    </row>
    <row r="1651" spans="8:11" x14ac:dyDescent="0.25">
      <c r="H1651" s="22">
        <v>8110</v>
      </c>
      <c r="I1651" s="22" t="s">
        <v>3280</v>
      </c>
      <c r="J1651" s="22" t="s">
        <v>4154</v>
      </c>
      <c r="K1651" s="22" t="s">
        <v>3476</v>
      </c>
    </row>
    <row r="1652" spans="8:11" x14ac:dyDescent="0.25">
      <c r="H1652" s="22">
        <v>8111</v>
      </c>
      <c r="I1652" s="22" t="s">
        <v>3281</v>
      </c>
      <c r="J1652" s="22" t="s">
        <v>4156</v>
      </c>
      <c r="K1652" s="22" t="s">
        <v>3469</v>
      </c>
    </row>
    <row r="1653" spans="8:11" x14ac:dyDescent="0.25">
      <c r="H1653" s="22">
        <v>8112</v>
      </c>
      <c r="I1653" s="22" t="s">
        <v>3282</v>
      </c>
      <c r="J1653" s="22" t="s">
        <v>4157</v>
      </c>
      <c r="K1653" s="22" t="s">
        <v>3455</v>
      </c>
    </row>
    <row r="1654" spans="8:11" x14ac:dyDescent="0.25">
      <c r="H1654" s="22">
        <v>8114</v>
      </c>
      <c r="I1654" s="22" t="s">
        <v>3283</v>
      </c>
      <c r="J1654" s="22" t="s">
        <v>3929</v>
      </c>
      <c r="K1654" s="22" t="s">
        <v>3498</v>
      </c>
    </row>
    <row r="1655" spans="8:11" x14ac:dyDescent="0.25">
      <c r="H1655" s="22">
        <v>8121</v>
      </c>
      <c r="I1655" s="22" t="s">
        <v>3284</v>
      </c>
      <c r="J1655" s="22" t="s">
        <v>3746</v>
      </c>
      <c r="K1655" s="22" t="s">
        <v>3475</v>
      </c>
    </row>
    <row r="1656" spans="8:11" x14ac:dyDescent="0.25">
      <c r="H1656" s="22">
        <v>8131</v>
      </c>
      <c r="I1656" s="22" t="s">
        <v>3285</v>
      </c>
      <c r="J1656" s="22" t="s">
        <v>4154</v>
      </c>
      <c r="K1656" s="22" t="s">
        <v>3476</v>
      </c>
    </row>
    <row r="1657" spans="8:11" x14ac:dyDescent="0.25">
      <c r="H1657" s="22">
        <v>8147</v>
      </c>
      <c r="I1657" s="22" t="s">
        <v>3286</v>
      </c>
      <c r="J1657" s="22" t="s">
        <v>3746</v>
      </c>
      <c r="K1657" s="22" t="s">
        <v>3456</v>
      </c>
    </row>
    <row r="1658" spans="8:11" x14ac:dyDescent="0.25">
      <c r="H1658" s="22">
        <v>8150</v>
      </c>
      <c r="I1658" s="22" t="s">
        <v>3287</v>
      </c>
      <c r="J1658" s="22" t="s">
        <v>4154</v>
      </c>
      <c r="K1658" s="22" t="s">
        <v>3476</v>
      </c>
    </row>
    <row r="1659" spans="8:11" x14ac:dyDescent="0.25">
      <c r="H1659" s="22">
        <v>8155</v>
      </c>
      <c r="I1659" s="22" t="s">
        <v>3288</v>
      </c>
      <c r="J1659" s="22" t="s">
        <v>3746</v>
      </c>
      <c r="K1659" s="22" t="s">
        <v>3472</v>
      </c>
    </row>
    <row r="1660" spans="8:11" x14ac:dyDescent="0.25">
      <c r="H1660" s="22">
        <v>8163</v>
      </c>
      <c r="I1660" s="22" t="s">
        <v>3289</v>
      </c>
      <c r="J1660" s="22" t="s">
        <v>3929</v>
      </c>
      <c r="K1660" s="22" t="s">
        <v>3457</v>
      </c>
    </row>
    <row r="1661" spans="8:11" x14ac:dyDescent="0.25">
      <c r="H1661" s="22">
        <v>8171</v>
      </c>
      <c r="I1661" s="22" t="s">
        <v>3290</v>
      </c>
      <c r="J1661" s="22" t="s">
        <v>4719</v>
      </c>
      <c r="K1661" s="22" t="s">
        <v>3448</v>
      </c>
    </row>
    <row r="1662" spans="8:11" x14ac:dyDescent="0.25">
      <c r="H1662" s="22">
        <v>8176</v>
      </c>
      <c r="I1662" s="22" t="s">
        <v>3291</v>
      </c>
      <c r="J1662" s="22" t="s">
        <v>4155</v>
      </c>
      <c r="K1662" s="22" t="s">
        <v>3478</v>
      </c>
    </row>
    <row r="1663" spans="8:11" x14ac:dyDescent="0.25">
      <c r="H1663" s="22">
        <v>8182</v>
      </c>
      <c r="I1663" s="22" t="s">
        <v>3292</v>
      </c>
      <c r="J1663" s="22" t="s">
        <v>3746</v>
      </c>
      <c r="K1663" s="22" t="s">
        <v>3475</v>
      </c>
    </row>
    <row r="1664" spans="8:11" x14ac:dyDescent="0.25">
      <c r="H1664" s="22">
        <v>8183</v>
      </c>
      <c r="I1664" s="22" t="s">
        <v>3293</v>
      </c>
      <c r="J1664" s="22" t="s">
        <v>4064</v>
      </c>
      <c r="K1664" s="22" t="s">
        <v>3457</v>
      </c>
    </row>
    <row r="1665" spans="8:11" x14ac:dyDescent="0.25">
      <c r="H1665" s="22">
        <v>8201</v>
      </c>
      <c r="I1665" s="22" t="s">
        <v>3294</v>
      </c>
      <c r="J1665" s="22" t="s">
        <v>4064</v>
      </c>
      <c r="K1665" s="22" t="s">
        <v>3460</v>
      </c>
    </row>
    <row r="1666" spans="8:11" x14ac:dyDescent="0.25">
      <c r="H1666" s="22">
        <v>8210</v>
      </c>
      <c r="I1666" s="22" t="s">
        <v>3295</v>
      </c>
      <c r="J1666" s="22" t="s">
        <v>3929</v>
      </c>
      <c r="K1666" s="22" t="s">
        <v>3483</v>
      </c>
    </row>
    <row r="1667" spans="8:11" x14ac:dyDescent="0.25">
      <c r="H1667" s="22">
        <v>8213</v>
      </c>
      <c r="I1667" s="22" t="s">
        <v>3296</v>
      </c>
      <c r="J1667" s="22" t="s">
        <v>3746</v>
      </c>
      <c r="K1667" s="22" t="s">
        <v>3472</v>
      </c>
    </row>
    <row r="1668" spans="8:11" x14ac:dyDescent="0.25">
      <c r="H1668" s="22">
        <v>8215</v>
      </c>
      <c r="I1668" s="22" t="s">
        <v>3297</v>
      </c>
      <c r="J1668" s="22" t="s">
        <v>4156</v>
      </c>
      <c r="K1668" s="22" t="s">
        <v>3506</v>
      </c>
    </row>
    <row r="1669" spans="8:11" x14ac:dyDescent="0.25">
      <c r="H1669" s="22">
        <v>8222</v>
      </c>
      <c r="I1669" s="22" t="s">
        <v>3298</v>
      </c>
      <c r="J1669" s="22" t="s">
        <v>3861</v>
      </c>
      <c r="K1669" s="22" t="s">
        <v>3443</v>
      </c>
    </row>
    <row r="1670" spans="8:11" x14ac:dyDescent="0.25">
      <c r="H1670" s="22">
        <v>8227</v>
      </c>
      <c r="I1670" s="22" t="s">
        <v>4632</v>
      </c>
      <c r="J1670" s="22" t="s">
        <v>4154</v>
      </c>
      <c r="K1670" s="22" t="s">
        <v>3487</v>
      </c>
    </row>
    <row r="1671" spans="8:11" x14ac:dyDescent="0.25">
      <c r="H1671" s="22">
        <v>8234</v>
      </c>
      <c r="I1671" s="22" t="s">
        <v>3299</v>
      </c>
      <c r="J1671" s="22" t="s">
        <v>3929</v>
      </c>
      <c r="K1671" s="22" t="s">
        <v>3490</v>
      </c>
    </row>
    <row r="1672" spans="8:11" x14ac:dyDescent="0.25">
      <c r="H1672" s="22">
        <v>8240</v>
      </c>
      <c r="I1672" s="22" t="s">
        <v>3300</v>
      </c>
      <c r="J1672" s="22" t="s">
        <v>4156</v>
      </c>
      <c r="K1672" s="22" t="s">
        <v>3506</v>
      </c>
    </row>
    <row r="1673" spans="8:11" x14ac:dyDescent="0.25">
      <c r="H1673" s="22">
        <v>8249</v>
      </c>
      <c r="I1673" s="22" t="s">
        <v>3301</v>
      </c>
      <c r="J1673" s="22" t="s">
        <v>3746</v>
      </c>
      <c r="K1673" s="22" t="s">
        <v>3488</v>
      </c>
    </row>
    <row r="1674" spans="8:11" x14ac:dyDescent="0.25">
      <c r="H1674" s="22">
        <v>8255</v>
      </c>
      <c r="I1674" s="22" t="s">
        <v>3302</v>
      </c>
      <c r="J1674" s="22" t="s">
        <v>3861</v>
      </c>
      <c r="K1674" s="22" t="s">
        <v>3447</v>
      </c>
    </row>
    <row r="1675" spans="8:11" x14ac:dyDescent="0.25">
      <c r="H1675" s="22">
        <v>8261</v>
      </c>
      <c r="I1675" s="22" t="s">
        <v>3303</v>
      </c>
      <c r="J1675" s="22" t="s">
        <v>4154</v>
      </c>
      <c r="K1675" s="22" t="s">
        <v>3487</v>
      </c>
    </row>
    <row r="1676" spans="8:11" x14ac:dyDescent="0.25">
      <c r="H1676" s="22">
        <v>8271</v>
      </c>
      <c r="I1676" s="22" t="s">
        <v>3304</v>
      </c>
      <c r="J1676" s="22" t="s">
        <v>4154</v>
      </c>
      <c r="K1676" s="22" t="s">
        <v>3481</v>
      </c>
    </row>
    <row r="1677" spans="8:11" x14ac:dyDescent="0.25">
      <c r="H1677" s="22">
        <v>8277</v>
      </c>
      <c r="I1677" s="22" t="s">
        <v>3305</v>
      </c>
      <c r="J1677" s="22" t="s">
        <v>4154</v>
      </c>
      <c r="K1677" s="22" t="s">
        <v>3481</v>
      </c>
    </row>
    <row r="1678" spans="8:11" x14ac:dyDescent="0.25">
      <c r="H1678" s="22">
        <v>8279</v>
      </c>
      <c r="I1678" s="22" t="s">
        <v>3306</v>
      </c>
      <c r="J1678" s="22" t="s">
        <v>3924</v>
      </c>
      <c r="K1678" s="22" t="s">
        <v>3454</v>
      </c>
    </row>
    <row r="1679" spans="8:11" x14ac:dyDescent="0.25">
      <c r="H1679" s="22">
        <v>8284</v>
      </c>
      <c r="I1679" s="22" t="s">
        <v>3307</v>
      </c>
      <c r="J1679" s="22" t="s">
        <v>4158</v>
      </c>
      <c r="K1679" s="22" t="s">
        <v>3482</v>
      </c>
    </row>
    <row r="1680" spans="8:11" x14ac:dyDescent="0.25">
      <c r="H1680" s="22">
        <v>8289</v>
      </c>
      <c r="I1680" s="22" t="s">
        <v>3308</v>
      </c>
      <c r="J1680" s="22" t="s">
        <v>3746</v>
      </c>
      <c r="K1680" s="22" t="s">
        <v>3475</v>
      </c>
    </row>
    <row r="1681" spans="8:11" x14ac:dyDescent="0.25">
      <c r="H1681" s="22">
        <v>8291</v>
      </c>
      <c r="I1681" s="22" t="s">
        <v>3309</v>
      </c>
      <c r="J1681" s="22" t="s">
        <v>3746</v>
      </c>
      <c r="K1681" s="22" t="s">
        <v>3458</v>
      </c>
    </row>
    <row r="1682" spans="8:11" x14ac:dyDescent="0.25">
      <c r="H1682" s="22">
        <v>8299</v>
      </c>
      <c r="I1682" s="22" t="s">
        <v>3310</v>
      </c>
      <c r="J1682" s="22" t="s">
        <v>4154</v>
      </c>
      <c r="K1682" s="22" t="s">
        <v>3487</v>
      </c>
    </row>
    <row r="1683" spans="8:11" x14ac:dyDescent="0.25">
      <c r="H1683" s="22">
        <v>8341</v>
      </c>
      <c r="I1683" s="22" t="s">
        <v>3311</v>
      </c>
      <c r="J1683" s="22" t="s">
        <v>4719</v>
      </c>
      <c r="K1683" s="22" t="s">
        <v>3443</v>
      </c>
    </row>
    <row r="1684" spans="8:11" x14ac:dyDescent="0.25">
      <c r="H1684" s="22">
        <v>8342</v>
      </c>
      <c r="I1684" s="22" t="s">
        <v>3312</v>
      </c>
      <c r="J1684" s="22" t="s">
        <v>3759</v>
      </c>
      <c r="K1684" s="22" t="s">
        <v>3443</v>
      </c>
    </row>
    <row r="1685" spans="8:11" x14ac:dyDescent="0.25">
      <c r="H1685" s="22">
        <v>8349</v>
      </c>
      <c r="I1685" s="22" t="s">
        <v>3313</v>
      </c>
      <c r="J1685" s="22" t="s">
        <v>4107</v>
      </c>
      <c r="K1685" s="22" t="s">
        <v>3453</v>
      </c>
    </row>
    <row r="1686" spans="8:11" x14ac:dyDescent="0.25">
      <c r="H1686" s="22">
        <v>8354</v>
      </c>
      <c r="I1686" s="22" t="s">
        <v>3314</v>
      </c>
      <c r="J1686" s="22" t="s">
        <v>3759</v>
      </c>
      <c r="K1686" s="22" t="s">
        <v>3443</v>
      </c>
    </row>
    <row r="1687" spans="8:11" x14ac:dyDescent="0.25">
      <c r="H1687" s="22">
        <v>8358</v>
      </c>
      <c r="I1687" s="22" t="s">
        <v>3315</v>
      </c>
      <c r="J1687" s="22" t="s">
        <v>3746</v>
      </c>
      <c r="K1687" s="22" t="s">
        <v>3458</v>
      </c>
    </row>
    <row r="1688" spans="8:11" x14ac:dyDescent="0.25">
      <c r="H1688" s="22">
        <v>8367</v>
      </c>
      <c r="I1688" s="22" t="s">
        <v>3316</v>
      </c>
      <c r="J1688" s="22" t="s">
        <v>4153</v>
      </c>
      <c r="K1688" s="22" t="s">
        <v>3467</v>
      </c>
    </row>
    <row r="1689" spans="8:11" x14ac:dyDescent="0.25">
      <c r="H1689" s="22">
        <v>8374</v>
      </c>
      <c r="I1689" s="22" t="s">
        <v>3317</v>
      </c>
      <c r="J1689" s="22" t="s">
        <v>3861</v>
      </c>
      <c r="K1689" s="22" t="s">
        <v>3452</v>
      </c>
    </row>
    <row r="1690" spans="8:11" x14ac:dyDescent="0.25">
      <c r="H1690" s="22">
        <v>8383</v>
      </c>
      <c r="I1690" s="22" t="s">
        <v>3318</v>
      </c>
      <c r="J1690" s="22" t="s">
        <v>4064</v>
      </c>
      <c r="K1690" s="22" t="s">
        <v>3486</v>
      </c>
    </row>
    <row r="1691" spans="8:11" x14ac:dyDescent="0.25">
      <c r="H1691" s="22">
        <v>8390</v>
      </c>
      <c r="I1691" s="22" t="s">
        <v>3319</v>
      </c>
      <c r="J1691" s="22" t="s">
        <v>4719</v>
      </c>
      <c r="K1691" s="22" t="s">
        <v>3443</v>
      </c>
    </row>
    <row r="1692" spans="8:11" x14ac:dyDescent="0.25">
      <c r="H1692" s="22">
        <v>8401</v>
      </c>
      <c r="I1692" s="22" t="s">
        <v>3320</v>
      </c>
      <c r="J1692" s="22" t="s">
        <v>3759</v>
      </c>
      <c r="K1692" s="22" t="s">
        <v>3443</v>
      </c>
    </row>
    <row r="1693" spans="8:11" x14ac:dyDescent="0.25">
      <c r="H1693" s="22">
        <v>8403</v>
      </c>
      <c r="I1693" s="22" t="s">
        <v>3321</v>
      </c>
      <c r="J1693" s="22" t="s">
        <v>3924</v>
      </c>
      <c r="K1693" s="22" t="s">
        <v>3454</v>
      </c>
    </row>
    <row r="1694" spans="8:11" x14ac:dyDescent="0.25">
      <c r="H1694" s="22">
        <v>8404</v>
      </c>
      <c r="I1694" s="22" t="s">
        <v>3322</v>
      </c>
      <c r="J1694" s="22" t="s">
        <v>3759</v>
      </c>
      <c r="K1694" s="22" t="s">
        <v>3443</v>
      </c>
    </row>
    <row r="1695" spans="8:11" x14ac:dyDescent="0.25">
      <c r="H1695" s="22">
        <v>8409</v>
      </c>
      <c r="I1695" s="22" t="s">
        <v>3323</v>
      </c>
      <c r="J1695" s="22" t="s">
        <v>3924</v>
      </c>
      <c r="K1695" s="22" t="s">
        <v>3454</v>
      </c>
    </row>
    <row r="1696" spans="8:11" x14ac:dyDescent="0.25">
      <c r="H1696" s="22">
        <v>8410</v>
      </c>
      <c r="I1696" s="22" t="s">
        <v>3324</v>
      </c>
      <c r="J1696" s="22" t="s">
        <v>3929</v>
      </c>
      <c r="K1696" s="22" t="s">
        <v>3457</v>
      </c>
    </row>
    <row r="1697" spans="8:11" x14ac:dyDescent="0.25">
      <c r="H1697" s="22">
        <v>8411</v>
      </c>
      <c r="I1697" s="22" t="s">
        <v>3325</v>
      </c>
      <c r="J1697" s="22" t="s">
        <v>3759</v>
      </c>
      <c r="K1697" s="22" t="s">
        <v>3443</v>
      </c>
    </row>
    <row r="1698" spans="8:11" x14ac:dyDescent="0.25">
      <c r="H1698" s="22">
        <v>8415</v>
      </c>
      <c r="I1698" s="22" t="s">
        <v>3326</v>
      </c>
      <c r="J1698" s="22" t="s">
        <v>4107</v>
      </c>
      <c r="K1698" s="22" t="s">
        <v>3453</v>
      </c>
    </row>
    <row r="1699" spans="8:11" x14ac:dyDescent="0.25">
      <c r="H1699" s="22">
        <v>8416</v>
      </c>
      <c r="I1699" s="22" t="s">
        <v>3327</v>
      </c>
      <c r="J1699" s="22" t="s">
        <v>4158</v>
      </c>
      <c r="K1699" s="22" t="s">
        <v>3496</v>
      </c>
    </row>
    <row r="1700" spans="8:11" x14ac:dyDescent="0.25">
      <c r="H1700" s="22">
        <v>8418</v>
      </c>
      <c r="I1700" s="22" t="s">
        <v>3328</v>
      </c>
      <c r="J1700" s="22" t="s">
        <v>3759</v>
      </c>
      <c r="K1700" s="22" t="s">
        <v>3443</v>
      </c>
    </row>
    <row r="1701" spans="8:11" x14ac:dyDescent="0.25">
      <c r="H1701" s="22">
        <v>8420</v>
      </c>
      <c r="I1701" s="22" t="s">
        <v>3329</v>
      </c>
      <c r="J1701" s="22" t="s">
        <v>4716</v>
      </c>
      <c r="K1701" s="22" t="s">
        <v>3510</v>
      </c>
    </row>
    <row r="1702" spans="8:11" x14ac:dyDescent="0.25">
      <c r="H1702" s="22">
        <v>8421</v>
      </c>
      <c r="I1702" s="22" t="s">
        <v>3330</v>
      </c>
      <c r="J1702" s="22" t="s">
        <v>3759</v>
      </c>
      <c r="K1702" s="22" t="s">
        <v>3486</v>
      </c>
    </row>
    <row r="1703" spans="8:11" x14ac:dyDescent="0.25">
      <c r="H1703" s="22">
        <v>8422</v>
      </c>
      <c r="I1703" s="22" t="s">
        <v>3331</v>
      </c>
      <c r="J1703" s="22" t="s">
        <v>4719</v>
      </c>
      <c r="K1703" s="22" t="s">
        <v>3443</v>
      </c>
    </row>
    <row r="1704" spans="8:11" x14ac:dyDescent="0.25">
      <c r="H1704" s="22">
        <v>8423</v>
      </c>
      <c r="I1704" s="22" t="s">
        <v>3332</v>
      </c>
      <c r="J1704" s="22" t="s">
        <v>4719</v>
      </c>
      <c r="K1704" s="22" t="s">
        <v>3465</v>
      </c>
    </row>
    <row r="1705" spans="8:11" x14ac:dyDescent="0.25">
      <c r="H1705" s="22">
        <v>8424</v>
      </c>
      <c r="I1705" s="22" t="s">
        <v>3333</v>
      </c>
      <c r="J1705" s="22" t="s">
        <v>3730</v>
      </c>
      <c r="K1705" s="22" t="s">
        <v>3446</v>
      </c>
    </row>
    <row r="1706" spans="8:11" x14ac:dyDescent="0.25">
      <c r="H1706" s="22">
        <v>8426</v>
      </c>
      <c r="I1706" s="22" t="s">
        <v>3334</v>
      </c>
      <c r="J1706" s="22" t="s">
        <v>3759</v>
      </c>
      <c r="K1706" s="22" t="s">
        <v>3443</v>
      </c>
    </row>
    <row r="1707" spans="8:11" x14ac:dyDescent="0.25">
      <c r="H1707" s="22">
        <v>8429</v>
      </c>
      <c r="I1707" s="22" t="s">
        <v>3335</v>
      </c>
      <c r="J1707" s="22" t="s">
        <v>3783</v>
      </c>
      <c r="K1707" s="22" t="s">
        <v>3450</v>
      </c>
    </row>
    <row r="1708" spans="8:11" x14ac:dyDescent="0.25">
      <c r="H1708" s="22">
        <v>8431</v>
      </c>
      <c r="I1708" s="22" t="s">
        <v>3336</v>
      </c>
      <c r="J1708" s="22" t="s">
        <v>4064</v>
      </c>
      <c r="K1708" s="22" t="s">
        <v>3456</v>
      </c>
    </row>
    <row r="1709" spans="8:11" x14ac:dyDescent="0.25">
      <c r="H1709" s="22">
        <v>8432</v>
      </c>
      <c r="I1709" s="22" t="s">
        <v>3337</v>
      </c>
      <c r="J1709" s="22" t="s">
        <v>3924</v>
      </c>
      <c r="K1709" s="22" t="s">
        <v>3454</v>
      </c>
    </row>
    <row r="1710" spans="8:11" x14ac:dyDescent="0.25">
      <c r="H1710" s="22">
        <v>8433</v>
      </c>
      <c r="I1710" s="22" t="s">
        <v>3338</v>
      </c>
      <c r="J1710" s="22" t="s">
        <v>4717</v>
      </c>
      <c r="K1710" s="22" t="s">
        <v>3450</v>
      </c>
    </row>
    <row r="1711" spans="8:11" x14ac:dyDescent="0.25">
      <c r="H1711" s="22">
        <v>8435</v>
      </c>
      <c r="I1711" s="22" t="s">
        <v>3339</v>
      </c>
      <c r="J1711" s="22" t="s">
        <v>3759</v>
      </c>
      <c r="K1711" s="22" t="s">
        <v>3443</v>
      </c>
    </row>
    <row r="1712" spans="8:11" x14ac:dyDescent="0.25">
      <c r="H1712" s="22">
        <v>8436</v>
      </c>
      <c r="I1712" s="22" t="s">
        <v>3340</v>
      </c>
      <c r="J1712" s="22" t="s">
        <v>3924</v>
      </c>
      <c r="K1712" s="22" t="s">
        <v>3454</v>
      </c>
    </row>
    <row r="1713" spans="8:11" x14ac:dyDescent="0.25">
      <c r="H1713" s="22">
        <v>8437</v>
      </c>
      <c r="I1713" s="22" t="s">
        <v>3341</v>
      </c>
      <c r="J1713" s="22" t="s">
        <v>3759</v>
      </c>
      <c r="K1713" s="22" t="s">
        <v>3443</v>
      </c>
    </row>
    <row r="1714" spans="8:11" x14ac:dyDescent="0.25">
      <c r="H1714" s="22">
        <v>8438</v>
      </c>
      <c r="I1714" s="22" t="s">
        <v>4527</v>
      </c>
      <c r="J1714" s="22" t="s">
        <v>4719</v>
      </c>
      <c r="K1714" s="22" t="s">
        <v>3461</v>
      </c>
    </row>
    <row r="1715" spans="8:11" x14ac:dyDescent="0.25">
      <c r="H1715" s="22">
        <v>8440</v>
      </c>
      <c r="I1715" s="22" t="s">
        <v>3342</v>
      </c>
      <c r="J1715" s="22" t="s">
        <v>4719</v>
      </c>
      <c r="K1715" s="22" t="s">
        <v>3443</v>
      </c>
    </row>
    <row r="1716" spans="8:11" x14ac:dyDescent="0.25">
      <c r="H1716" s="22">
        <v>8442</v>
      </c>
      <c r="I1716" s="22" t="s">
        <v>3343</v>
      </c>
      <c r="J1716" s="22" t="s">
        <v>3759</v>
      </c>
      <c r="K1716" s="22" t="s">
        <v>3443</v>
      </c>
    </row>
    <row r="1717" spans="8:11" x14ac:dyDescent="0.25">
      <c r="H1717" s="22">
        <v>8443</v>
      </c>
      <c r="I1717" s="22" t="s">
        <v>3344</v>
      </c>
      <c r="J1717" s="22" t="s">
        <v>3783</v>
      </c>
      <c r="K1717" s="22" t="s">
        <v>3450</v>
      </c>
    </row>
    <row r="1718" spans="8:11" x14ac:dyDescent="0.25">
      <c r="H1718" s="22">
        <v>8444</v>
      </c>
      <c r="I1718" s="22" t="s">
        <v>3345</v>
      </c>
      <c r="J1718" s="22" t="s">
        <v>3759</v>
      </c>
      <c r="K1718" s="22" t="s">
        <v>3443</v>
      </c>
    </row>
    <row r="1719" spans="8:11" x14ac:dyDescent="0.25">
      <c r="H1719" s="22">
        <v>8446</v>
      </c>
      <c r="I1719" s="22" t="s">
        <v>3346</v>
      </c>
      <c r="J1719" s="22" t="s">
        <v>4161</v>
      </c>
      <c r="K1719" s="22" t="s">
        <v>3443</v>
      </c>
    </row>
    <row r="1720" spans="8:11" x14ac:dyDescent="0.25">
      <c r="H1720" s="22">
        <v>8450</v>
      </c>
      <c r="I1720" s="22" t="s">
        <v>3347</v>
      </c>
      <c r="J1720" s="22" t="s">
        <v>4161</v>
      </c>
      <c r="K1720" s="22" t="s">
        <v>3443</v>
      </c>
    </row>
    <row r="1721" spans="8:11" x14ac:dyDescent="0.25">
      <c r="H1721" s="22">
        <v>8454</v>
      </c>
      <c r="I1721" s="22" t="s">
        <v>3348</v>
      </c>
      <c r="J1721" s="22" t="s">
        <v>4718</v>
      </c>
      <c r="K1721" s="22" t="s">
        <v>3450</v>
      </c>
    </row>
    <row r="1722" spans="8:11" x14ac:dyDescent="0.25">
      <c r="H1722" s="22">
        <v>8455</v>
      </c>
      <c r="I1722" s="22" t="s">
        <v>3349</v>
      </c>
      <c r="J1722" s="22" t="s">
        <v>4064</v>
      </c>
      <c r="K1722" s="22" t="s">
        <v>3485</v>
      </c>
    </row>
    <row r="1723" spans="8:11" x14ac:dyDescent="0.25">
      <c r="H1723" s="22">
        <v>8462</v>
      </c>
      <c r="I1723" s="22" t="s">
        <v>3350</v>
      </c>
      <c r="J1723" s="22" t="s">
        <v>4716</v>
      </c>
      <c r="K1723" s="22" t="s">
        <v>3444</v>
      </c>
    </row>
    <row r="1724" spans="8:11" x14ac:dyDescent="0.25">
      <c r="H1724" s="22">
        <v>8463</v>
      </c>
      <c r="I1724" s="22" t="s">
        <v>3351</v>
      </c>
      <c r="J1724" s="22" t="s">
        <v>3759</v>
      </c>
      <c r="K1724" s="22" t="s">
        <v>3443</v>
      </c>
    </row>
    <row r="1725" spans="8:11" x14ac:dyDescent="0.25">
      <c r="H1725" s="22">
        <v>8464</v>
      </c>
      <c r="I1725" s="22" t="s">
        <v>3352</v>
      </c>
      <c r="J1725" s="22" t="s">
        <v>4717</v>
      </c>
      <c r="K1725" s="22" t="s">
        <v>3443</v>
      </c>
    </row>
    <row r="1726" spans="8:11" x14ac:dyDescent="0.25">
      <c r="H1726" s="22">
        <v>8466</v>
      </c>
      <c r="I1726" s="22" t="s">
        <v>3353</v>
      </c>
      <c r="J1726" s="22" t="s">
        <v>3759</v>
      </c>
      <c r="K1726" s="22" t="s">
        <v>3443</v>
      </c>
    </row>
    <row r="1727" spans="8:11" x14ac:dyDescent="0.25">
      <c r="H1727" s="22">
        <v>8467</v>
      </c>
      <c r="I1727" s="22" t="s">
        <v>3354</v>
      </c>
      <c r="J1727" s="22" t="s">
        <v>4716</v>
      </c>
      <c r="K1727" s="22" t="s">
        <v>3443</v>
      </c>
    </row>
    <row r="1728" spans="8:11" x14ac:dyDescent="0.25">
      <c r="H1728" s="22">
        <v>8472</v>
      </c>
      <c r="I1728" s="22" t="s">
        <v>3355</v>
      </c>
      <c r="J1728" s="22" t="s">
        <v>4718</v>
      </c>
      <c r="K1728" s="22" t="s">
        <v>3508</v>
      </c>
    </row>
    <row r="1729" spans="8:11" x14ac:dyDescent="0.25">
      <c r="H1729" s="22">
        <v>8473</v>
      </c>
      <c r="I1729" s="22" t="s">
        <v>3356</v>
      </c>
      <c r="J1729" s="22" t="s">
        <v>4719</v>
      </c>
      <c r="K1729" s="22" t="s">
        <v>3443</v>
      </c>
    </row>
    <row r="1730" spans="8:11" x14ac:dyDescent="0.25">
      <c r="H1730" s="22">
        <v>8476</v>
      </c>
      <c r="I1730" s="22" t="s">
        <v>3357</v>
      </c>
      <c r="J1730" s="22" t="s">
        <v>4719</v>
      </c>
      <c r="K1730" s="22" t="s">
        <v>3443</v>
      </c>
    </row>
    <row r="1731" spans="8:11" x14ac:dyDescent="0.25">
      <c r="H1731" s="22">
        <v>8477</v>
      </c>
      <c r="I1731" s="22" t="s">
        <v>3358</v>
      </c>
      <c r="J1731" s="22" t="s">
        <v>4718</v>
      </c>
      <c r="K1731" s="22" t="s">
        <v>3508</v>
      </c>
    </row>
    <row r="1732" spans="8:11" x14ac:dyDescent="0.25">
      <c r="H1732" s="22">
        <v>8478</v>
      </c>
      <c r="I1732" s="22" t="s">
        <v>3359</v>
      </c>
      <c r="J1732" s="22" t="s">
        <v>4716</v>
      </c>
      <c r="K1732" s="22" t="s">
        <v>3443</v>
      </c>
    </row>
    <row r="1733" spans="8:11" x14ac:dyDescent="0.25">
      <c r="H1733" s="22">
        <v>8481</v>
      </c>
      <c r="I1733" s="22" t="s">
        <v>3360</v>
      </c>
      <c r="J1733" s="22" t="s">
        <v>3759</v>
      </c>
      <c r="K1733" s="22" t="s">
        <v>3443</v>
      </c>
    </row>
    <row r="1734" spans="8:11" x14ac:dyDescent="0.25">
      <c r="H1734" s="22">
        <v>8482</v>
      </c>
      <c r="I1734" s="22" t="s">
        <v>3361</v>
      </c>
      <c r="J1734" s="22" t="s">
        <v>4717</v>
      </c>
      <c r="K1734" s="22" t="s">
        <v>3443</v>
      </c>
    </row>
    <row r="1735" spans="8:11" x14ac:dyDescent="0.25">
      <c r="H1735" s="22">
        <v>8488</v>
      </c>
      <c r="I1735" s="22" t="s">
        <v>3362</v>
      </c>
      <c r="J1735" s="22" t="s">
        <v>3759</v>
      </c>
      <c r="K1735" s="22" t="s">
        <v>3443</v>
      </c>
    </row>
    <row r="1736" spans="8:11" x14ac:dyDescent="0.25">
      <c r="H1736" s="22">
        <v>8489</v>
      </c>
      <c r="I1736" s="22" t="s">
        <v>3363</v>
      </c>
      <c r="J1736" s="22" t="s">
        <v>3759</v>
      </c>
      <c r="K1736" s="22" t="s">
        <v>3443</v>
      </c>
    </row>
    <row r="1737" spans="8:11" x14ac:dyDescent="0.25">
      <c r="H1737" s="22">
        <v>8499</v>
      </c>
      <c r="I1737" s="22" t="s">
        <v>3364</v>
      </c>
      <c r="J1737" s="22" t="s">
        <v>4064</v>
      </c>
      <c r="K1737" s="22" t="s">
        <v>3485</v>
      </c>
    </row>
    <row r="1738" spans="8:11" x14ac:dyDescent="0.25">
      <c r="H1738" s="22">
        <v>8905</v>
      </c>
      <c r="I1738" s="22" t="s">
        <v>3365</v>
      </c>
      <c r="J1738" s="22" t="s">
        <v>3759</v>
      </c>
      <c r="K1738" s="22" t="s">
        <v>3442</v>
      </c>
    </row>
    <row r="1739" spans="8:11" x14ac:dyDescent="0.25">
      <c r="H1739" s="22">
        <v>8906</v>
      </c>
      <c r="I1739" s="22" t="s">
        <v>3366</v>
      </c>
      <c r="J1739" s="22" t="s">
        <v>3759</v>
      </c>
      <c r="K1739" s="22" t="s">
        <v>3443</v>
      </c>
    </row>
    <row r="1740" spans="8:11" x14ac:dyDescent="0.25">
      <c r="H1740" s="22">
        <v>8908</v>
      </c>
      <c r="I1740" s="22" t="s">
        <v>3367</v>
      </c>
      <c r="J1740" s="22" t="s">
        <v>4159</v>
      </c>
      <c r="K1740" s="22" t="s">
        <v>3443</v>
      </c>
    </row>
    <row r="1741" spans="8:11" x14ac:dyDescent="0.25">
      <c r="H1741" s="22">
        <v>8916</v>
      </c>
      <c r="I1741" s="22" t="s">
        <v>3368</v>
      </c>
      <c r="J1741" s="22" t="s">
        <v>3759</v>
      </c>
      <c r="K1741" s="22" t="s">
        <v>3449</v>
      </c>
    </row>
    <row r="1742" spans="8:11" x14ac:dyDescent="0.25">
      <c r="H1742" s="22">
        <v>8917</v>
      </c>
      <c r="I1742" s="22" t="s">
        <v>3369</v>
      </c>
      <c r="J1742" s="22" t="s">
        <v>4159</v>
      </c>
      <c r="K1742" s="22" t="s">
        <v>3443</v>
      </c>
    </row>
    <row r="1743" spans="8:11" x14ac:dyDescent="0.25">
      <c r="H1743" s="22">
        <v>8921</v>
      </c>
      <c r="I1743" s="22" t="s">
        <v>3370</v>
      </c>
      <c r="J1743" s="22" t="s">
        <v>3759</v>
      </c>
      <c r="K1743" s="22" t="s">
        <v>3443</v>
      </c>
    </row>
    <row r="1744" spans="8:11" x14ac:dyDescent="0.25">
      <c r="H1744" s="22">
        <v>8923</v>
      </c>
      <c r="I1744" s="22" t="s">
        <v>3371</v>
      </c>
      <c r="J1744" s="22" t="s">
        <v>4161</v>
      </c>
      <c r="K1744" s="22" t="s">
        <v>3443</v>
      </c>
    </row>
    <row r="1745" spans="8:11" x14ac:dyDescent="0.25">
      <c r="H1745" s="22">
        <v>8924</v>
      </c>
      <c r="I1745" s="22" t="s">
        <v>3372</v>
      </c>
      <c r="J1745" s="22" t="s">
        <v>4716</v>
      </c>
      <c r="K1745" s="22" t="s">
        <v>3510</v>
      </c>
    </row>
    <row r="1746" spans="8:11" x14ac:dyDescent="0.25">
      <c r="H1746" s="22">
        <v>8926</v>
      </c>
      <c r="I1746" s="22" t="s">
        <v>3373</v>
      </c>
      <c r="J1746" s="22" t="s">
        <v>4159</v>
      </c>
      <c r="K1746" s="22" t="s">
        <v>3443</v>
      </c>
    </row>
    <row r="1747" spans="8:11" x14ac:dyDescent="0.25">
      <c r="H1747" s="22">
        <v>8927</v>
      </c>
      <c r="I1747" s="22" t="s">
        <v>3374</v>
      </c>
      <c r="J1747" s="22" t="s">
        <v>4159</v>
      </c>
      <c r="K1747" s="22" t="s">
        <v>3443</v>
      </c>
    </row>
    <row r="1748" spans="8:11" x14ac:dyDescent="0.25">
      <c r="H1748" s="22">
        <v>8928</v>
      </c>
      <c r="I1748" s="22" t="s">
        <v>3375</v>
      </c>
      <c r="J1748" s="22" t="s">
        <v>4716</v>
      </c>
      <c r="K1748" s="22" t="s">
        <v>3510</v>
      </c>
    </row>
    <row r="1749" spans="8:11" x14ac:dyDescent="0.25">
      <c r="H1749" s="22">
        <v>8929</v>
      </c>
      <c r="I1749" s="22" t="s">
        <v>3376</v>
      </c>
      <c r="J1749" s="22" t="s">
        <v>3759</v>
      </c>
      <c r="K1749" s="22" t="s">
        <v>3443</v>
      </c>
    </row>
    <row r="1750" spans="8:11" x14ac:dyDescent="0.25">
      <c r="H1750" s="22">
        <v>8930</v>
      </c>
      <c r="I1750" s="22" t="s">
        <v>3377</v>
      </c>
      <c r="J1750" s="22" t="s">
        <v>4107</v>
      </c>
      <c r="K1750" s="22" t="s">
        <v>3453</v>
      </c>
    </row>
    <row r="1751" spans="8:11" x14ac:dyDescent="0.25">
      <c r="H1751" s="22">
        <v>8931</v>
      </c>
      <c r="I1751" s="22" t="s">
        <v>3378</v>
      </c>
      <c r="J1751" s="22" t="s">
        <v>4159</v>
      </c>
      <c r="K1751" s="22" t="s">
        <v>3443</v>
      </c>
    </row>
    <row r="1752" spans="8:11" x14ac:dyDescent="0.25">
      <c r="H1752" s="22">
        <v>8932</v>
      </c>
      <c r="I1752" s="22" t="s">
        <v>4755</v>
      </c>
      <c r="J1752" s="22" t="s">
        <v>3759</v>
      </c>
      <c r="K1752" s="22" t="s">
        <v>3443</v>
      </c>
    </row>
    <row r="1753" spans="8:11" x14ac:dyDescent="0.25">
      <c r="H1753" s="22">
        <v>8933</v>
      </c>
      <c r="I1753" s="22" t="s">
        <v>3379</v>
      </c>
      <c r="J1753" s="22" t="s">
        <v>4716</v>
      </c>
      <c r="K1753" s="22" t="s">
        <v>3509</v>
      </c>
    </row>
    <row r="1754" spans="8:11" x14ac:dyDescent="0.25">
      <c r="H1754" s="22">
        <v>8935</v>
      </c>
      <c r="I1754" s="22" t="s">
        <v>3380</v>
      </c>
      <c r="J1754" s="22" t="s">
        <v>3759</v>
      </c>
      <c r="K1754" s="22" t="s">
        <v>3445</v>
      </c>
    </row>
    <row r="1755" spans="8:11" x14ac:dyDescent="0.25">
      <c r="H1755" s="22">
        <v>8936</v>
      </c>
      <c r="I1755" s="22" t="s">
        <v>3381</v>
      </c>
      <c r="J1755" s="22" t="s">
        <v>3759</v>
      </c>
      <c r="K1755" s="22" t="s">
        <v>3446</v>
      </c>
    </row>
    <row r="1756" spans="8:11" x14ac:dyDescent="0.25">
      <c r="H1756" s="22">
        <v>8937</v>
      </c>
      <c r="I1756" s="22" t="s">
        <v>3382</v>
      </c>
      <c r="J1756" s="22" t="s">
        <v>3759</v>
      </c>
      <c r="K1756" s="22" t="s">
        <v>3443</v>
      </c>
    </row>
    <row r="1757" spans="8:11" x14ac:dyDescent="0.25">
      <c r="H1757" s="22">
        <v>8938</v>
      </c>
      <c r="I1757" s="22" t="s">
        <v>3383</v>
      </c>
      <c r="J1757" s="22" t="s">
        <v>4716</v>
      </c>
      <c r="K1757" s="22" t="s">
        <v>3510</v>
      </c>
    </row>
    <row r="1758" spans="8:11" x14ac:dyDescent="0.25">
      <c r="H1758" s="22">
        <v>8940</v>
      </c>
      <c r="I1758" s="22" t="s">
        <v>3384</v>
      </c>
      <c r="J1758" s="22" t="s">
        <v>4715</v>
      </c>
      <c r="K1758" s="22" t="s">
        <v>3444</v>
      </c>
    </row>
    <row r="1759" spans="8:11" x14ac:dyDescent="0.25">
      <c r="H1759" s="22">
        <v>8941</v>
      </c>
      <c r="I1759" s="22" t="s">
        <v>3385</v>
      </c>
      <c r="J1759" s="22" t="s">
        <v>4717</v>
      </c>
      <c r="K1759" s="22" t="s">
        <v>3443</v>
      </c>
    </row>
    <row r="1760" spans="8:11" x14ac:dyDescent="0.25">
      <c r="H1760" s="22">
        <v>8942</v>
      </c>
      <c r="I1760" s="22" t="s">
        <v>3386</v>
      </c>
      <c r="J1760" s="22" t="s">
        <v>3759</v>
      </c>
      <c r="K1760" s="22" t="s">
        <v>3443</v>
      </c>
    </row>
    <row r="1761" spans="8:11" x14ac:dyDescent="0.25">
      <c r="H1761" s="22">
        <v>8996</v>
      </c>
      <c r="I1761" s="22" t="s">
        <v>3387</v>
      </c>
      <c r="J1761" s="22" t="s">
        <v>3861</v>
      </c>
      <c r="K1761" s="22" t="s">
        <v>3452</v>
      </c>
    </row>
    <row r="1762" spans="8:11" x14ac:dyDescent="0.25">
      <c r="H1762" s="22">
        <v>9103</v>
      </c>
      <c r="I1762" s="22" t="s">
        <v>3388</v>
      </c>
      <c r="J1762" s="22" t="s">
        <v>4162</v>
      </c>
      <c r="K1762" s="22" t="s">
        <v>3443</v>
      </c>
    </row>
    <row r="1763" spans="8:11" x14ac:dyDescent="0.25">
      <c r="H1763" s="22">
        <v>910322</v>
      </c>
      <c r="I1763" s="22" t="s">
        <v>3389</v>
      </c>
      <c r="J1763" s="22" t="s">
        <v>4162</v>
      </c>
      <c r="K1763" s="22" t="s">
        <v>3442</v>
      </c>
    </row>
    <row r="1764" spans="8:11" x14ac:dyDescent="0.25">
      <c r="H1764" s="22">
        <v>9105</v>
      </c>
      <c r="I1764" s="22" t="s">
        <v>3390</v>
      </c>
      <c r="J1764" s="22" t="s">
        <v>4162</v>
      </c>
      <c r="K1764" s="22" t="s">
        <v>3443</v>
      </c>
    </row>
    <row r="1765" spans="8:11" x14ac:dyDescent="0.25">
      <c r="H1765" s="22">
        <v>910861</v>
      </c>
      <c r="I1765" s="22" t="s">
        <v>3391</v>
      </c>
      <c r="J1765" s="22" t="s">
        <v>4162</v>
      </c>
      <c r="K1765" s="22" t="s">
        <v>3482</v>
      </c>
    </row>
    <row r="1766" spans="8:11" x14ac:dyDescent="0.25">
      <c r="H1766" s="22">
        <v>9110</v>
      </c>
      <c r="I1766" s="22" t="s">
        <v>3392</v>
      </c>
      <c r="J1766" s="22" t="s">
        <v>4162</v>
      </c>
      <c r="K1766" s="22" t="s">
        <v>3447</v>
      </c>
    </row>
    <row r="1767" spans="8:11" x14ac:dyDescent="0.25">
      <c r="H1767" s="22">
        <v>911608</v>
      </c>
      <c r="I1767" s="22" t="s">
        <v>3393</v>
      </c>
      <c r="J1767" s="22" t="s">
        <v>4162</v>
      </c>
      <c r="K1767" s="22" t="s">
        <v>3443</v>
      </c>
    </row>
    <row r="1768" spans="8:11" x14ac:dyDescent="0.25">
      <c r="H1768" s="22">
        <v>911622</v>
      </c>
      <c r="I1768" s="22" t="s">
        <v>3394</v>
      </c>
      <c r="J1768" s="22" t="s">
        <v>4162</v>
      </c>
      <c r="K1768" s="22" t="s">
        <v>3453</v>
      </c>
    </row>
    <row r="1769" spans="8:11" x14ac:dyDescent="0.25">
      <c r="H1769" s="22">
        <v>911868</v>
      </c>
      <c r="I1769" s="22" t="s">
        <v>3395</v>
      </c>
      <c r="J1769" s="22" t="s">
        <v>4162</v>
      </c>
      <c r="K1769" s="22" t="s">
        <v>3469</v>
      </c>
    </row>
    <row r="1770" spans="8:11" x14ac:dyDescent="0.25">
      <c r="H1770" s="22">
        <v>912000</v>
      </c>
      <c r="I1770" s="22" t="s">
        <v>3396</v>
      </c>
      <c r="J1770" s="22" t="s">
        <v>4162</v>
      </c>
      <c r="K1770" s="22" t="s">
        <v>3478</v>
      </c>
    </row>
    <row r="1771" spans="8:11" x14ac:dyDescent="0.25">
      <c r="H1771" s="22">
        <v>9136</v>
      </c>
      <c r="I1771" s="22" t="s">
        <v>3397</v>
      </c>
      <c r="J1771" s="22" t="s">
        <v>4162</v>
      </c>
      <c r="K1771" s="22" t="s">
        <v>3483</v>
      </c>
    </row>
    <row r="1772" spans="8:11" x14ac:dyDescent="0.25">
      <c r="H1772" s="22">
        <v>9802</v>
      </c>
      <c r="I1772" s="22" t="s">
        <v>3398</v>
      </c>
      <c r="J1772" s="22" t="s">
        <v>4716</v>
      </c>
      <c r="K1772" s="22" t="s">
        <v>3443</v>
      </c>
    </row>
    <row r="1773" spans="8:11" x14ac:dyDescent="0.25">
      <c r="H1773" s="22">
        <v>9902</v>
      </c>
      <c r="I1773" s="22" t="s">
        <v>3399</v>
      </c>
      <c r="J1773" s="22" t="s">
        <v>3759</v>
      </c>
      <c r="K1773" s="22" t="s">
        <v>3443</v>
      </c>
    </row>
    <row r="1774" spans="8:11" x14ac:dyDescent="0.25">
      <c r="H1774" s="22">
        <v>9904</v>
      </c>
      <c r="I1774" s="22" t="s">
        <v>3400</v>
      </c>
      <c r="J1774" s="22" t="s">
        <v>4716</v>
      </c>
      <c r="K1774" s="22" t="s">
        <v>3443</v>
      </c>
    </row>
    <row r="1775" spans="8:11" x14ac:dyDescent="0.25">
      <c r="H1775" s="22">
        <v>9905</v>
      </c>
      <c r="I1775" s="22" t="s">
        <v>3401</v>
      </c>
      <c r="J1775" s="22" t="s">
        <v>3759</v>
      </c>
      <c r="K1775" s="22" t="s">
        <v>3443</v>
      </c>
    </row>
    <row r="1776" spans="8:11" x14ac:dyDescent="0.25">
      <c r="H1776" s="22">
        <v>9906</v>
      </c>
      <c r="I1776" s="22" t="s">
        <v>3402</v>
      </c>
      <c r="J1776" s="22" t="s">
        <v>3730</v>
      </c>
      <c r="K1776" s="22" t="s">
        <v>3446</v>
      </c>
    </row>
    <row r="1777" spans="8:11" x14ac:dyDescent="0.25">
      <c r="H1777" s="22">
        <v>9907</v>
      </c>
      <c r="I1777" s="22" t="s">
        <v>3403</v>
      </c>
      <c r="J1777" s="22" t="s">
        <v>3759</v>
      </c>
      <c r="K1777" s="22" t="s">
        <v>3443</v>
      </c>
    </row>
    <row r="1778" spans="8:11" x14ac:dyDescent="0.25">
      <c r="H1778" s="22">
        <v>9908</v>
      </c>
      <c r="I1778" s="22" t="s">
        <v>3404</v>
      </c>
      <c r="J1778" s="22" t="s">
        <v>4159</v>
      </c>
      <c r="K1778" s="22" t="s">
        <v>3443</v>
      </c>
    </row>
    <row r="1779" spans="8:11" x14ac:dyDescent="0.25">
      <c r="H1779" s="22">
        <v>9910</v>
      </c>
      <c r="I1779" s="22" t="s">
        <v>3405</v>
      </c>
      <c r="J1779" s="22" t="s">
        <v>4716</v>
      </c>
      <c r="K1779" s="22" t="s">
        <v>3443</v>
      </c>
    </row>
    <row r="1780" spans="8:11" x14ac:dyDescent="0.25">
      <c r="H1780" s="22">
        <v>9911</v>
      </c>
      <c r="I1780" s="22" t="s">
        <v>3406</v>
      </c>
      <c r="J1780" s="22" t="s">
        <v>4717</v>
      </c>
      <c r="K1780" s="22" t="s">
        <v>3443</v>
      </c>
    </row>
    <row r="1781" spans="8:11" x14ac:dyDescent="0.25">
      <c r="H1781" s="22">
        <v>9912</v>
      </c>
      <c r="I1781" s="22" t="s">
        <v>3407</v>
      </c>
      <c r="J1781" s="22" t="s">
        <v>3929</v>
      </c>
      <c r="K1781" s="22" t="s">
        <v>3484</v>
      </c>
    </row>
    <row r="1782" spans="8:11" x14ac:dyDescent="0.25">
      <c r="H1782" s="22">
        <v>9914</v>
      </c>
      <c r="I1782" s="22" t="s">
        <v>3408</v>
      </c>
      <c r="J1782" s="22" t="s">
        <v>4716</v>
      </c>
      <c r="K1782" s="22" t="s">
        <v>3509</v>
      </c>
    </row>
    <row r="1783" spans="8:11" x14ac:dyDescent="0.25">
      <c r="H1783" s="22">
        <v>9917</v>
      </c>
      <c r="I1783" s="22" t="s">
        <v>3409</v>
      </c>
      <c r="J1783" s="22" t="s">
        <v>3759</v>
      </c>
      <c r="K1783" s="22" t="s">
        <v>3443</v>
      </c>
    </row>
    <row r="1784" spans="8:11" x14ac:dyDescent="0.25">
      <c r="H1784" s="22">
        <v>9918</v>
      </c>
      <c r="I1784" s="22" t="s">
        <v>3410</v>
      </c>
      <c r="J1784" s="22" t="s">
        <v>4159</v>
      </c>
      <c r="K1784" s="22" t="s">
        <v>3443</v>
      </c>
    </row>
    <row r="1785" spans="8:11" x14ac:dyDescent="0.25">
      <c r="H1785" s="22">
        <v>9919</v>
      </c>
      <c r="I1785" s="22" t="s">
        <v>3411</v>
      </c>
      <c r="J1785" s="22" t="s">
        <v>3759</v>
      </c>
      <c r="K1785" s="22" t="s">
        <v>3443</v>
      </c>
    </row>
    <row r="1786" spans="8:11" x14ac:dyDescent="0.25">
      <c r="H1786" s="22">
        <v>9921</v>
      </c>
      <c r="I1786" s="22" t="s">
        <v>3412</v>
      </c>
      <c r="J1786" s="22" t="s">
        <v>4716</v>
      </c>
      <c r="K1786" s="22" t="s">
        <v>3509</v>
      </c>
    </row>
    <row r="1787" spans="8:11" x14ac:dyDescent="0.25">
      <c r="H1787" s="22">
        <v>9924</v>
      </c>
      <c r="I1787" s="22" t="s">
        <v>3413</v>
      </c>
      <c r="J1787" s="22" t="s">
        <v>4717</v>
      </c>
      <c r="K1787" s="22" t="s">
        <v>3443</v>
      </c>
    </row>
    <row r="1788" spans="8:11" x14ac:dyDescent="0.25">
      <c r="H1788" s="22">
        <v>9925</v>
      </c>
      <c r="I1788" s="22" t="s">
        <v>3414</v>
      </c>
      <c r="J1788" s="22" t="s">
        <v>3759</v>
      </c>
      <c r="K1788" s="22" t="s">
        <v>3443</v>
      </c>
    </row>
    <row r="1789" spans="8:11" x14ac:dyDescent="0.25">
      <c r="H1789" s="22">
        <v>9926</v>
      </c>
      <c r="I1789" s="22" t="s">
        <v>3415</v>
      </c>
      <c r="J1789" s="22" t="s">
        <v>4159</v>
      </c>
      <c r="K1789" s="22" t="s">
        <v>3443</v>
      </c>
    </row>
    <row r="1790" spans="8:11" x14ac:dyDescent="0.25">
      <c r="H1790" s="22">
        <v>9927</v>
      </c>
      <c r="I1790" s="22" t="s">
        <v>3416</v>
      </c>
      <c r="J1790" s="22" t="s">
        <v>3759</v>
      </c>
      <c r="K1790" s="22" t="s">
        <v>3453</v>
      </c>
    </row>
    <row r="1791" spans="8:11" x14ac:dyDescent="0.25">
      <c r="H1791" s="22">
        <v>9928</v>
      </c>
      <c r="I1791" s="22" t="s">
        <v>3417</v>
      </c>
      <c r="J1791" s="22" t="s">
        <v>3759</v>
      </c>
      <c r="K1791" s="22" t="s">
        <v>3443</v>
      </c>
    </row>
    <row r="1792" spans="8:11" x14ac:dyDescent="0.25">
      <c r="H1792" s="22">
        <v>9929</v>
      </c>
      <c r="I1792" s="22" t="s">
        <v>3418</v>
      </c>
      <c r="J1792" s="22" t="s">
        <v>3759</v>
      </c>
      <c r="K1792" s="22" t="s">
        <v>3443</v>
      </c>
    </row>
    <row r="1793" spans="8:11" x14ac:dyDescent="0.25">
      <c r="H1793" s="22">
        <v>9930</v>
      </c>
      <c r="I1793" s="22" t="s">
        <v>3419</v>
      </c>
      <c r="J1793" s="22" t="s">
        <v>4719</v>
      </c>
      <c r="K1793" s="22" t="s">
        <v>3443</v>
      </c>
    </row>
    <row r="1794" spans="8:11" x14ac:dyDescent="0.25">
      <c r="H1794" s="22">
        <v>9931</v>
      </c>
      <c r="I1794" s="22" t="s">
        <v>3420</v>
      </c>
      <c r="J1794" s="22" t="s">
        <v>4159</v>
      </c>
      <c r="K1794" s="22" t="s">
        <v>3443</v>
      </c>
    </row>
    <row r="1795" spans="8:11" x14ac:dyDescent="0.25">
      <c r="H1795" s="22">
        <v>9933</v>
      </c>
      <c r="I1795" s="22" t="s">
        <v>3421</v>
      </c>
      <c r="J1795" s="22" t="s">
        <v>3759</v>
      </c>
      <c r="K1795" s="22" t="s">
        <v>3443</v>
      </c>
    </row>
    <row r="1796" spans="8:11" x14ac:dyDescent="0.25">
      <c r="H1796" s="22">
        <v>9934</v>
      </c>
      <c r="I1796" s="22" t="s">
        <v>3422</v>
      </c>
      <c r="J1796" s="22" t="s">
        <v>4717</v>
      </c>
      <c r="K1796" s="22" t="s">
        <v>3443</v>
      </c>
    </row>
    <row r="1797" spans="8:11" x14ac:dyDescent="0.25">
      <c r="H1797" s="22">
        <v>9935</v>
      </c>
      <c r="I1797" s="22" t="s">
        <v>3423</v>
      </c>
      <c r="J1797" s="22" t="s">
        <v>4717</v>
      </c>
      <c r="K1797" s="22" t="s">
        <v>3443</v>
      </c>
    </row>
    <row r="1798" spans="8:11" x14ac:dyDescent="0.25">
      <c r="H1798" s="22">
        <v>9937</v>
      </c>
      <c r="I1798" s="22" t="s">
        <v>3424</v>
      </c>
      <c r="J1798" s="22" t="s">
        <v>4159</v>
      </c>
      <c r="K1798" s="22" t="s">
        <v>3443</v>
      </c>
    </row>
    <row r="1799" spans="8:11" x14ac:dyDescent="0.25">
      <c r="H1799" s="22">
        <v>9938</v>
      </c>
      <c r="I1799" s="22" t="s">
        <v>3425</v>
      </c>
      <c r="J1799" s="22" t="s">
        <v>3759</v>
      </c>
      <c r="K1799" s="22" t="s">
        <v>3443</v>
      </c>
    </row>
    <row r="1800" spans="8:11" x14ac:dyDescent="0.25">
      <c r="H1800" s="22">
        <v>9939</v>
      </c>
      <c r="I1800" s="22" t="s">
        <v>3426</v>
      </c>
      <c r="J1800" s="22" t="s">
        <v>3759</v>
      </c>
      <c r="K1800" s="22" t="s">
        <v>3443</v>
      </c>
    </row>
    <row r="1801" spans="8:11" x14ac:dyDescent="0.25">
      <c r="H1801" s="22">
        <v>9940</v>
      </c>
      <c r="I1801" s="22" t="s">
        <v>3427</v>
      </c>
      <c r="J1801" s="22" t="s">
        <v>3759</v>
      </c>
      <c r="K1801" s="22" t="s">
        <v>3443</v>
      </c>
    </row>
    <row r="1802" spans="8:11" x14ac:dyDescent="0.25">
      <c r="H1802" s="22">
        <v>9941</v>
      </c>
      <c r="I1802" s="22" t="s">
        <v>3428</v>
      </c>
      <c r="J1802" s="22" t="s">
        <v>3759</v>
      </c>
      <c r="K1802" s="22" t="s">
        <v>3443</v>
      </c>
    </row>
    <row r="1803" spans="8:11" x14ac:dyDescent="0.25">
      <c r="H1803" s="22">
        <v>9942</v>
      </c>
      <c r="I1803" s="22" t="s">
        <v>3429</v>
      </c>
      <c r="J1803" s="22" t="s">
        <v>3759</v>
      </c>
      <c r="K1803" s="22" t="s">
        <v>3447</v>
      </c>
    </row>
    <row r="1804" spans="8:11" x14ac:dyDescent="0.25">
      <c r="H1804" s="22">
        <v>9943</v>
      </c>
      <c r="I1804" s="22" t="s">
        <v>3430</v>
      </c>
      <c r="J1804" s="22" t="s">
        <v>4715</v>
      </c>
      <c r="K1804" s="22" t="s">
        <v>3444</v>
      </c>
    </row>
    <row r="1805" spans="8:11" x14ac:dyDescent="0.25">
      <c r="H1805" s="22">
        <v>9944</v>
      </c>
      <c r="I1805" s="22" t="s">
        <v>3431</v>
      </c>
      <c r="J1805" s="22" t="s">
        <v>3759</v>
      </c>
      <c r="K1805" s="22" t="s">
        <v>3443</v>
      </c>
    </row>
    <row r="1806" spans="8:11" x14ac:dyDescent="0.25">
      <c r="H1806" s="22">
        <v>9945</v>
      </c>
      <c r="I1806" s="22" t="s">
        <v>3432</v>
      </c>
      <c r="J1806" s="22" t="s">
        <v>3759</v>
      </c>
      <c r="K1806" s="22" t="s">
        <v>3443</v>
      </c>
    </row>
    <row r="1807" spans="8:11" x14ac:dyDescent="0.25">
      <c r="H1807" s="22">
        <v>9946</v>
      </c>
      <c r="I1807" s="22" t="s">
        <v>3433</v>
      </c>
      <c r="J1807" s="22" t="s">
        <v>3730</v>
      </c>
      <c r="K1807" s="22" t="s">
        <v>3446</v>
      </c>
    </row>
    <row r="1808" spans="8:11" x14ac:dyDescent="0.25">
      <c r="H1808" s="22">
        <v>9949</v>
      </c>
      <c r="I1808" s="22" t="s">
        <v>3434</v>
      </c>
      <c r="J1808" s="22" t="s">
        <v>4161</v>
      </c>
      <c r="K1808" s="22" t="s">
        <v>3443</v>
      </c>
    </row>
    <row r="1809" spans="8:11" x14ac:dyDescent="0.25">
      <c r="H1809" s="22">
        <v>9950</v>
      </c>
      <c r="I1809" s="22" t="s">
        <v>3435</v>
      </c>
      <c r="J1809" s="22" t="s">
        <v>3707</v>
      </c>
      <c r="K1809" s="22" t="s">
        <v>3445</v>
      </c>
    </row>
    <row r="1810" spans="8:11" x14ac:dyDescent="0.25">
      <c r="H1810" s="22">
        <v>9951</v>
      </c>
      <c r="I1810" s="22" t="s">
        <v>3436</v>
      </c>
      <c r="J1810" s="22" t="s">
        <v>3861</v>
      </c>
      <c r="K1810" s="22" t="s">
        <v>3447</v>
      </c>
    </row>
    <row r="1811" spans="8:11" x14ac:dyDescent="0.25">
      <c r="H1811" s="22">
        <v>9955</v>
      </c>
      <c r="I1811" s="22" t="s">
        <v>3437</v>
      </c>
      <c r="J1811" s="22" t="s">
        <v>4719</v>
      </c>
      <c r="K1811" s="22" t="s">
        <v>3443</v>
      </c>
    </row>
    <row r="1812" spans="8:11" x14ac:dyDescent="0.25">
      <c r="H1812" s="22">
        <v>9958</v>
      </c>
      <c r="I1812" s="22" t="s">
        <v>3438</v>
      </c>
      <c r="J1812" s="22" t="s">
        <v>4107</v>
      </c>
      <c r="K1812" s="22" t="s">
        <v>3453</v>
      </c>
    </row>
    <row r="1813" spans="8:11" x14ac:dyDescent="0.25">
      <c r="H1813" s="22">
        <v>9960</v>
      </c>
      <c r="I1813" s="22" t="s">
        <v>3439</v>
      </c>
      <c r="J1813" s="22" t="s">
        <v>4716</v>
      </c>
      <c r="K1813" s="22" t="s">
        <v>3510</v>
      </c>
    </row>
    <row r="1814" spans="8:11" x14ac:dyDescent="0.25">
      <c r="H1814" s="22">
        <v>9962</v>
      </c>
      <c r="I1814" s="22" t="s">
        <v>3440</v>
      </c>
      <c r="J1814" s="22" t="s">
        <v>4107</v>
      </c>
      <c r="K1814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6644</v>
      </c>
      <c r="D3" s="31" t="s">
        <v>6645</v>
      </c>
      <c r="E3" s="31" t="s">
        <v>6646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5816</v>
      </c>
      <c r="K3" s="27" t="s">
        <v>6519</v>
      </c>
      <c r="L3" s="28" t="s">
        <v>6577</v>
      </c>
      <c r="M3" s="28" t="s">
        <v>6583</v>
      </c>
      <c r="N3" s="27" t="s">
        <v>6647</v>
      </c>
      <c r="O3" s="4" t="s">
        <v>4236</v>
      </c>
      <c r="P3" s="4" t="s">
        <v>4239</v>
      </c>
      <c r="Q3" s="31" t="s">
        <v>5817</v>
      </c>
      <c r="R3" s="31" t="s">
        <v>6520</v>
      </c>
      <c r="S3" s="31" t="s">
        <v>6578</v>
      </c>
      <c r="T3" s="31" t="s">
        <v>6584</v>
      </c>
      <c r="U3" s="31" t="s">
        <v>6648</v>
      </c>
      <c r="V3" s="9" t="s">
        <v>4202</v>
      </c>
      <c r="W3" s="31" t="s">
        <v>6649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6644</v>
      </c>
      <c r="D5" s="3" t="s">
        <v>6645</v>
      </c>
      <c r="E5" s="3" t="s">
        <v>6646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5816</v>
      </c>
      <c r="K5" s="30" t="s">
        <v>6519</v>
      </c>
      <c r="L5" s="30" t="s">
        <v>6577</v>
      </c>
      <c r="M5" s="30" t="s">
        <v>6583</v>
      </c>
      <c r="N5" s="30" t="s">
        <v>6647</v>
      </c>
      <c r="O5" s="1" t="s">
        <v>4237</v>
      </c>
      <c r="P5" s="1" t="s">
        <v>4240</v>
      </c>
      <c r="Q5" s="32" t="s">
        <v>5817</v>
      </c>
      <c r="R5" s="32" t="s">
        <v>6520</v>
      </c>
      <c r="S5" s="32" t="s">
        <v>6578</v>
      </c>
      <c r="T5" s="32" t="s">
        <v>6584</v>
      </c>
      <c r="U5" s="32" t="s">
        <v>6648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5820</v>
      </c>
      <c r="C6" s="3">
        <v>19.14</v>
      </c>
      <c r="D6" s="3">
        <v>0.26</v>
      </c>
      <c r="E6" s="3">
        <v>2.94</v>
      </c>
      <c r="F6" s="1">
        <f>IF(INDEX(董監!D:D,H6)=0,INDEX(董監!C:C,H6),INDEX(董監!D:D,H6))</f>
        <v>7.29</v>
      </c>
      <c r="G6" s="1">
        <f>100-SUM(C6:F6)</f>
        <v>70.37</v>
      </c>
      <c r="H6" s="1">
        <f>MATCH(持股比率!A6,董監!A:A,0)</f>
        <v>6</v>
      </c>
      <c r="I6" s="3">
        <v>73561817.420000002</v>
      </c>
      <c r="J6" s="20">
        <v>-2623.8119999999999</v>
      </c>
      <c r="K6" s="20">
        <v>-633.41</v>
      </c>
      <c r="L6" s="29">
        <v>3015.2339999999999</v>
      </c>
      <c r="M6" s="20">
        <v>665.08199999999999</v>
      </c>
      <c r="N6" s="20">
        <v>-1183.7950000000001</v>
      </c>
      <c r="O6" s="20">
        <f>ROUND((I6/10)*(G6/100),0)</f>
        <v>5176545</v>
      </c>
      <c r="P6" s="19">
        <f>ROUND(SUM(J6:N6)/O6*100,1)</f>
        <v>0</v>
      </c>
      <c r="Q6" s="3">
        <v>32.799999999999997</v>
      </c>
      <c r="R6" s="3">
        <v>32.549999999999997</v>
      </c>
      <c r="S6" s="19">
        <v>32.9</v>
      </c>
      <c r="T6" s="3">
        <v>32.9</v>
      </c>
      <c r="U6" s="3">
        <v>32.85</v>
      </c>
      <c r="V6" s="10">
        <f>SUMPRODUCT(J6:N6,Q6:U6)/100000</f>
        <v>-0.24483798450000005</v>
      </c>
      <c r="W6" s="21">
        <v>-0.15</v>
      </c>
      <c r="X6" s="3" t="str">
        <f ca="1">IF(COUNTIF(股期對照!A:A,B6)=2,B6&amp;"-●",IF(COUNTIF(股期對照!A:A,B6)=1,B6&amp;"-◎",B6))</f>
        <v>台泥-◎</v>
      </c>
      <c r="Y6" s="3" t="s">
        <v>6650</v>
      </c>
      <c r="Z6" s="3"/>
      <c r="AB6" s="1" t="s">
        <v>0</v>
      </c>
      <c r="AC6" s="1" t="s">
        <v>1762</v>
      </c>
      <c r="AD6" s="1">
        <v>19.14</v>
      </c>
      <c r="AE6" s="1">
        <v>0.26</v>
      </c>
      <c r="AF6" s="1">
        <v>2.94</v>
      </c>
      <c r="AG6" s="1">
        <v>7.29</v>
      </c>
      <c r="AH6" s="1">
        <v>70.37</v>
      </c>
      <c r="AI6" s="1">
        <v>6</v>
      </c>
      <c r="AJ6" s="1">
        <v>73561817.420000002</v>
      </c>
      <c r="AK6" s="1">
        <v>-2623.8119999999999</v>
      </c>
      <c r="AL6" s="1">
        <v>-633.41</v>
      </c>
      <c r="AM6" s="1">
        <v>3015.2339999999999</v>
      </c>
      <c r="AN6" s="1">
        <v>665.08199999999999</v>
      </c>
      <c r="AO6" s="1">
        <v>-1183.7950000000001</v>
      </c>
      <c r="AP6" s="1">
        <v>5176545</v>
      </c>
      <c r="AQ6" s="1">
        <v>0</v>
      </c>
      <c r="AR6" s="1">
        <v>32.799999999999997</v>
      </c>
      <c r="AS6" s="1">
        <v>32.549999999999997</v>
      </c>
      <c r="AT6" s="1">
        <v>32.9</v>
      </c>
      <c r="AU6" s="1">
        <v>32.9</v>
      </c>
      <c r="AV6" s="1">
        <v>32.85</v>
      </c>
      <c r="AW6" s="1">
        <v>-0.24483798450000005</v>
      </c>
      <c r="AX6" s="1">
        <v>-0.15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4895</v>
      </c>
      <c r="C7" s="3">
        <v>16.149999999999999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50.53</v>
      </c>
      <c r="H7" s="1">
        <f>MATCH(持股比率!A7,董監!A:A,0)</f>
        <v>7</v>
      </c>
      <c r="I7" s="3">
        <v>35465628.810000002</v>
      </c>
      <c r="J7" s="20">
        <v>1216.7280000000001</v>
      </c>
      <c r="K7" s="20">
        <v>379.005</v>
      </c>
      <c r="L7" s="29">
        <v>318.98700000000002</v>
      </c>
      <c r="M7" s="20">
        <v>1128.1690000000001</v>
      </c>
      <c r="N7" s="20">
        <v>770.89499999999998</v>
      </c>
      <c r="O7" s="20">
        <f t="shared" ref="O7:O70" si="1">ROUND((I7/10)*(G7/100),0)</f>
        <v>1792078</v>
      </c>
      <c r="P7" s="19">
        <f t="shared" ref="P7:P70" si="2">ROUND(SUM(J7:N7)/O7*100,1)</f>
        <v>0.2</v>
      </c>
      <c r="Q7" s="3">
        <v>40.4</v>
      </c>
      <c r="R7" s="3">
        <v>40.4</v>
      </c>
      <c r="S7" s="3">
        <v>40.35</v>
      </c>
      <c r="T7" s="3">
        <v>40.4</v>
      </c>
      <c r="U7" s="3">
        <v>40.35</v>
      </c>
      <c r="V7" s="10">
        <f t="shared" ref="V7:V70" si="3">SUMPRODUCT(J7:N7,Q7:U7)/100000</f>
        <v>1.5402237950000002</v>
      </c>
      <c r="W7" s="3">
        <v>0.25</v>
      </c>
      <c r="X7" s="3" t="str">
        <f ca="1">IF(COUNTIF(股期對照!A:A,B7)=2,B7&amp;"-●",IF(COUNTIF(股期對照!A:A,B7)=1,B7&amp;"-◎",B7))</f>
        <v>亞泥-◎</v>
      </c>
      <c r="Y7" s="3" t="s">
        <v>6651</v>
      </c>
      <c r="AB7" s="1" t="s">
        <v>1</v>
      </c>
      <c r="AC7" s="1" t="s">
        <v>1763</v>
      </c>
      <c r="AD7" s="1">
        <v>16.149999999999999</v>
      </c>
      <c r="AE7" s="1">
        <v>1.1000000000000001</v>
      </c>
      <c r="AF7" s="1">
        <v>4.8600000000000003</v>
      </c>
      <c r="AG7" s="1">
        <v>27.36</v>
      </c>
      <c r="AH7" s="1">
        <v>50.53</v>
      </c>
      <c r="AI7" s="1">
        <v>7</v>
      </c>
      <c r="AJ7" s="1">
        <v>35465628.810000002</v>
      </c>
      <c r="AK7" s="1">
        <v>1216.7280000000001</v>
      </c>
      <c r="AL7" s="1">
        <v>379.005</v>
      </c>
      <c r="AM7" s="1">
        <v>318.98700000000002</v>
      </c>
      <c r="AN7" s="1">
        <v>1128.1690000000001</v>
      </c>
      <c r="AO7" s="1">
        <v>770.89499999999998</v>
      </c>
      <c r="AP7" s="1">
        <v>1792078</v>
      </c>
      <c r="AQ7" s="1">
        <v>0.2</v>
      </c>
      <c r="AR7" s="1">
        <v>40.4</v>
      </c>
      <c r="AS7" s="1">
        <v>40.4</v>
      </c>
      <c r="AT7" s="1">
        <v>40.35</v>
      </c>
      <c r="AU7" s="1">
        <v>40.4</v>
      </c>
      <c r="AV7" s="1">
        <v>40.35</v>
      </c>
      <c r="AW7" s="1">
        <v>1.5402237950000002</v>
      </c>
      <c r="AX7" s="1">
        <v>0.25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5821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150.83199999999999</v>
      </c>
      <c r="K8" s="20">
        <v>52</v>
      </c>
      <c r="L8" s="29">
        <v>33</v>
      </c>
      <c r="M8" s="20">
        <v>41</v>
      </c>
      <c r="N8" s="20">
        <v>-2.8359999999999999</v>
      </c>
      <c r="O8" s="20">
        <f t="shared" si="1"/>
        <v>609597</v>
      </c>
      <c r="P8" s="19">
        <f t="shared" si="2"/>
        <v>0</v>
      </c>
      <c r="Q8" s="3">
        <v>18.399999999999999</v>
      </c>
      <c r="R8" s="3">
        <v>18.3</v>
      </c>
      <c r="S8" s="3">
        <v>18.3</v>
      </c>
      <c r="T8" s="3">
        <v>18.399999999999999</v>
      </c>
      <c r="U8" s="3">
        <v>18.3</v>
      </c>
      <c r="V8" s="10">
        <f t="shared" si="3"/>
        <v>5.0333099999999992E-2</v>
      </c>
      <c r="W8" s="3">
        <v>0.83</v>
      </c>
      <c r="X8" s="3" t="str">
        <f ca="1">IF(COUNTIF(股期對照!A:A,B8)=2,B8&amp;"-●",IF(COUNTIF(股期對照!A:A,B8)=1,B8&amp;"-◎",B8))</f>
        <v>嘉泥</v>
      </c>
      <c r="Y8" s="3" t="s">
        <v>6652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150.83199999999999</v>
      </c>
      <c r="AL8" s="1">
        <v>52</v>
      </c>
      <c r="AM8" s="1">
        <v>33</v>
      </c>
      <c r="AN8" s="1">
        <v>41</v>
      </c>
      <c r="AO8" s="1">
        <v>-2.8359999999999999</v>
      </c>
      <c r="AP8" s="1">
        <v>609597</v>
      </c>
      <c r="AQ8" s="1">
        <v>0</v>
      </c>
      <c r="AR8" s="1">
        <v>18.399999999999999</v>
      </c>
      <c r="AS8" s="1">
        <v>18.3</v>
      </c>
      <c r="AT8" s="1">
        <v>18.3</v>
      </c>
      <c r="AU8" s="1">
        <v>18.399999999999999</v>
      </c>
      <c r="AV8" s="1">
        <v>18.3</v>
      </c>
      <c r="AW8" s="1">
        <v>5.0333099999999992E-2</v>
      </c>
      <c r="AX8" s="1">
        <v>0.83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5822</v>
      </c>
      <c r="C9" s="3">
        <v>15.08</v>
      </c>
      <c r="D9" s="3">
        <v>0</v>
      </c>
      <c r="E9" s="3">
        <v>0.19</v>
      </c>
      <c r="F9" s="1">
        <f>IF(INDEX(董監!D:D,H9)=0,INDEX(董監!C:C,H9),INDEX(董監!D:D,H9))</f>
        <v>24.14</v>
      </c>
      <c r="G9" s="1">
        <f t="shared" si="0"/>
        <v>60.59</v>
      </c>
      <c r="H9" s="1">
        <f>MATCH(持股比率!A9,董監!A:A,0)</f>
        <v>9</v>
      </c>
      <c r="I9" s="3">
        <v>6732174.6699999999</v>
      </c>
      <c r="J9" s="20">
        <v>48.29</v>
      </c>
      <c r="K9" s="20">
        <v>-32</v>
      </c>
      <c r="L9" s="29">
        <v>132</v>
      </c>
      <c r="M9" s="20">
        <v>-59.999000000000002</v>
      </c>
      <c r="N9" s="20">
        <v>154</v>
      </c>
      <c r="O9" s="20">
        <f t="shared" si="1"/>
        <v>407902</v>
      </c>
      <c r="P9" s="19">
        <f t="shared" si="2"/>
        <v>0.1</v>
      </c>
      <c r="Q9" s="3">
        <v>26.35</v>
      </c>
      <c r="R9" s="3">
        <v>26.25</v>
      </c>
      <c r="S9" s="3">
        <v>26.5</v>
      </c>
      <c r="T9" s="3">
        <v>26.6</v>
      </c>
      <c r="U9" s="3">
        <v>26.75</v>
      </c>
      <c r="V9" s="10">
        <f t="shared" si="3"/>
        <v>6.4539681000000002E-2</v>
      </c>
      <c r="W9" s="3">
        <v>2.29</v>
      </c>
      <c r="X9" s="3" t="str">
        <f ca="1">IF(COUNTIF(股期對照!A:A,B9)=2,B9&amp;"-●",IF(COUNTIF(股期對照!A:A,B9)=1,B9&amp;"-◎",B9))</f>
        <v>環泥</v>
      </c>
      <c r="Y9" s="3" t="s">
        <v>6653</v>
      </c>
      <c r="AB9" s="1" t="s">
        <v>3</v>
      </c>
      <c r="AC9" s="1" t="s">
        <v>1765</v>
      </c>
      <c r="AD9" s="1">
        <v>15.08</v>
      </c>
      <c r="AE9" s="1">
        <v>0</v>
      </c>
      <c r="AF9" s="1">
        <v>0.19</v>
      </c>
      <c r="AG9" s="1">
        <v>24.14</v>
      </c>
      <c r="AH9" s="1">
        <v>60.59</v>
      </c>
      <c r="AI9" s="1">
        <v>9</v>
      </c>
      <c r="AJ9" s="1">
        <v>6732174.6699999999</v>
      </c>
      <c r="AK9" s="1">
        <v>48.29</v>
      </c>
      <c r="AL9" s="1">
        <v>-32</v>
      </c>
      <c r="AM9" s="1">
        <v>132</v>
      </c>
      <c r="AN9" s="1">
        <v>-59.999000000000002</v>
      </c>
      <c r="AO9" s="1">
        <v>154</v>
      </c>
      <c r="AP9" s="1">
        <v>407902</v>
      </c>
      <c r="AQ9" s="1">
        <v>0.1</v>
      </c>
      <c r="AR9" s="1">
        <v>26.35</v>
      </c>
      <c r="AS9" s="1">
        <v>26.25</v>
      </c>
      <c r="AT9" s="1">
        <v>26.5</v>
      </c>
      <c r="AU9" s="1">
        <v>26.6</v>
      </c>
      <c r="AV9" s="1">
        <v>26.75</v>
      </c>
      <c r="AW9" s="1">
        <v>6.4539681000000002E-2</v>
      </c>
      <c r="AX9" s="1">
        <v>2.29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5823</v>
      </c>
      <c r="C10" s="3">
        <v>2.7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93.21</v>
      </c>
      <c r="H10" s="1">
        <f>MATCH(持股比率!A10,董監!A:A,0)</f>
        <v>10</v>
      </c>
      <c r="I10" s="3">
        <v>4047380.49</v>
      </c>
      <c r="J10" s="20">
        <v>-31</v>
      </c>
      <c r="K10" s="20">
        <v>-73</v>
      </c>
      <c r="L10" s="29">
        <v>-37</v>
      </c>
      <c r="M10" s="20">
        <v>-28</v>
      </c>
      <c r="N10" s="20">
        <v>-50</v>
      </c>
      <c r="O10" s="20">
        <f t="shared" si="1"/>
        <v>377256</v>
      </c>
      <c r="P10" s="19">
        <f t="shared" si="2"/>
        <v>-0.1</v>
      </c>
      <c r="Q10" s="3">
        <v>13.9</v>
      </c>
      <c r="R10" s="3">
        <v>13.9</v>
      </c>
      <c r="S10" s="3">
        <v>14</v>
      </c>
      <c r="T10" s="3">
        <v>14.3</v>
      </c>
      <c r="U10" s="3">
        <v>14.3</v>
      </c>
      <c r="V10" s="10">
        <f t="shared" si="3"/>
        <v>-3.0790000000000001E-2</v>
      </c>
      <c r="W10" s="3">
        <v>2.88</v>
      </c>
      <c r="X10" s="3" t="str">
        <f ca="1">IF(COUNTIF(股期對照!A:A,B10)=2,B10&amp;"-●",IF(COUNTIF(股期對照!A:A,B10)=1,B10&amp;"-◎",B10))</f>
        <v>幸福</v>
      </c>
      <c r="Y10" s="3" t="s">
        <v>6654</v>
      </c>
      <c r="AB10" s="1" t="s">
        <v>4</v>
      </c>
      <c r="AC10" s="1" t="s">
        <v>1766</v>
      </c>
      <c r="AD10" s="1">
        <v>2.7</v>
      </c>
      <c r="AE10" s="1">
        <v>0</v>
      </c>
      <c r="AF10" s="1">
        <v>0.14000000000000001</v>
      </c>
      <c r="AG10" s="1">
        <v>3.95</v>
      </c>
      <c r="AH10" s="1">
        <v>93.21</v>
      </c>
      <c r="AI10" s="1">
        <v>10</v>
      </c>
      <c r="AJ10" s="1">
        <v>4047380.49</v>
      </c>
      <c r="AK10" s="1">
        <v>-31</v>
      </c>
      <c r="AL10" s="1">
        <v>-73</v>
      </c>
      <c r="AM10" s="1">
        <v>-37</v>
      </c>
      <c r="AN10" s="1">
        <v>-28</v>
      </c>
      <c r="AO10" s="1">
        <v>-50</v>
      </c>
      <c r="AP10" s="1">
        <v>377256</v>
      </c>
      <c r="AQ10" s="1">
        <v>-0.1</v>
      </c>
      <c r="AR10" s="1">
        <v>13.9</v>
      </c>
      <c r="AS10" s="1">
        <v>13.9</v>
      </c>
      <c r="AT10" s="1">
        <v>14</v>
      </c>
      <c r="AU10" s="1">
        <v>14.3</v>
      </c>
      <c r="AV10" s="1">
        <v>14.3</v>
      </c>
      <c r="AW10" s="1">
        <v>-3.0790000000000001E-2</v>
      </c>
      <c r="AX10" s="1">
        <v>2.88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5824</v>
      </c>
      <c r="C11" s="3">
        <v>3.04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-8</v>
      </c>
      <c r="K11" s="20">
        <v>-8.0909999999999993</v>
      </c>
      <c r="L11" s="29">
        <v>12.14</v>
      </c>
      <c r="M11" s="20">
        <v>-47.154000000000003</v>
      </c>
      <c r="N11" s="20">
        <v>-16.872</v>
      </c>
      <c r="O11" s="20">
        <f t="shared" si="1"/>
        <v>205275</v>
      </c>
      <c r="P11" s="19">
        <f t="shared" si="2"/>
        <v>0</v>
      </c>
      <c r="Q11" s="3">
        <v>17.75</v>
      </c>
      <c r="R11" s="3">
        <v>17.75</v>
      </c>
      <c r="S11" s="3">
        <v>17.75</v>
      </c>
      <c r="T11" s="3">
        <v>17.7</v>
      </c>
      <c r="U11" s="3">
        <v>17.7</v>
      </c>
      <c r="V11" s="10">
        <f t="shared" si="3"/>
        <v>-1.20339045E-2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6655</v>
      </c>
      <c r="AB11" s="1" t="s">
        <v>5</v>
      </c>
      <c r="AC11" s="1" t="s">
        <v>1767</v>
      </c>
      <c r="AD11" s="1">
        <v>3.04</v>
      </c>
      <c r="AE11" s="1">
        <v>0</v>
      </c>
      <c r="AF11" s="1">
        <v>0.42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-8</v>
      </c>
      <c r="AL11" s="1">
        <v>-8.0909999999999993</v>
      </c>
      <c r="AM11" s="1">
        <v>12.14</v>
      </c>
      <c r="AN11" s="1">
        <v>-47.154000000000003</v>
      </c>
      <c r="AO11" s="1">
        <v>-16.872</v>
      </c>
      <c r="AP11" s="1">
        <v>205275</v>
      </c>
      <c r="AQ11" s="1">
        <v>0</v>
      </c>
      <c r="AR11" s="1">
        <v>17.75</v>
      </c>
      <c r="AS11" s="1">
        <v>17.75</v>
      </c>
      <c r="AT11" s="1">
        <v>17.75</v>
      </c>
      <c r="AU11" s="1">
        <v>17.7</v>
      </c>
      <c r="AV11" s="1">
        <v>17.7</v>
      </c>
      <c r="AW11" s="1">
        <v>-1.20339045E-2</v>
      </c>
      <c r="AX11" s="1">
        <v>0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5614</v>
      </c>
      <c r="C12" s="3">
        <v>6.24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62.230000000000004</v>
      </c>
      <c r="H12" s="1">
        <f>MATCH(持股比率!A12,董監!A:A,0)</f>
        <v>12</v>
      </c>
      <c r="I12" s="3">
        <v>5720007.9699999997</v>
      </c>
      <c r="J12" s="20">
        <v>36</v>
      </c>
      <c r="K12" s="20">
        <v>2</v>
      </c>
      <c r="L12" s="29">
        <v>-1</v>
      </c>
      <c r="M12" s="20">
        <v>11</v>
      </c>
      <c r="N12" s="20">
        <v>-6</v>
      </c>
      <c r="O12" s="20">
        <f t="shared" si="1"/>
        <v>355956</v>
      </c>
      <c r="P12" s="19">
        <f t="shared" si="2"/>
        <v>0</v>
      </c>
      <c r="Q12" s="3">
        <v>18.399999999999999</v>
      </c>
      <c r="R12" s="3">
        <v>18.45</v>
      </c>
      <c r="S12" s="3">
        <v>18.55</v>
      </c>
      <c r="T12" s="3">
        <v>18.45</v>
      </c>
      <c r="U12" s="3">
        <v>18.399999999999999</v>
      </c>
      <c r="V12" s="10">
        <f t="shared" si="3"/>
        <v>7.7330000000000003E-3</v>
      </c>
      <c r="W12" s="3">
        <v>0.27</v>
      </c>
      <c r="X12" s="3" t="str">
        <f ca="1">IF(COUNTIF(股期對照!A:A,B12)=2,B12&amp;"-●",IF(COUNTIF(股期對照!A:A,B12)=1,B12&amp;"-◎",B12))</f>
        <v>東泥</v>
      </c>
      <c r="Y12" s="3" t="s">
        <v>6656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0.12</v>
      </c>
      <c r="AG12" s="1">
        <v>31.4</v>
      </c>
      <c r="AH12" s="1">
        <v>62.230000000000004</v>
      </c>
      <c r="AI12" s="1">
        <v>12</v>
      </c>
      <c r="AJ12" s="1">
        <v>5720007.9699999997</v>
      </c>
      <c r="AK12" s="1">
        <v>36</v>
      </c>
      <c r="AL12" s="1">
        <v>2</v>
      </c>
      <c r="AM12" s="1">
        <v>-1</v>
      </c>
      <c r="AN12" s="1">
        <v>11</v>
      </c>
      <c r="AO12" s="1">
        <v>-6</v>
      </c>
      <c r="AP12" s="1">
        <v>355956</v>
      </c>
      <c r="AQ12" s="1">
        <v>0</v>
      </c>
      <c r="AR12" s="1">
        <v>18.399999999999999</v>
      </c>
      <c r="AS12" s="1">
        <v>18.45</v>
      </c>
      <c r="AT12" s="1">
        <v>18.55</v>
      </c>
      <c r="AU12" s="1">
        <v>18.45</v>
      </c>
      <c r="AV12" s="1">
        <v>18.399999999999999</v>
      </c>
      <c r="AW12" s="1">
        <v>7.7330000000000003E-3</v>
      </c>
      <c r="AX12" s="1">
        <v>0.27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5825</v>
      </c>
      <c r="C13" s="3">
        <v>8.9700000000000006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40</v>
      </c>
      <c r="K13" s="20">
        <v>70</v>
      </c>
      <c r="L13" s="29">
        <v>-14</v>
      </c>
      <c r="M13" s="20">
        <v>5</v>
      </c>
      <c r="N13" s="20">
        <v>14.555999999999999</v>
      </c>
      <c r="O13" s="20">
        <f t="shared" si="1"/>
        <v>384658</v>
      </c>
      <c r="P13" s="19">
        <f t="shared" si="2"/>
        <v>0</v>
      </c>
      <c r="Q13" s="3">
        <v>18.649999999999999</v>
      </c>
      <c r="R13" s="3">
        <v>18.8</v>
      </c>
      <c r="S13" s="3">
        <v>18.899999999999999</v>
      </c>
      <c r="T13" s="3">
        <v>18.75</v>
      </c>
      <c r="U13" s="3">
        <v>18.7</v>
      </c>
      <c r="V13" s="10">
        <f t="shared" si="3"/>
        <v>2.1633472000000001E-2</v>
      </c>
      <c r="W13" s="3">
        <v>0.54</v>
      </c>
      <c r="X13" s="3" t="str">
        <f ca="1">IF(COUNTIF(股期對照!A:A,B13)=2,B13&amp;"-●",IF(COUNTIF(股期對照!A:A,B13)=1,B13&amp;"-◎",B13))</f>
        <v>味全</v>
      </c>
      <c r="Y13" s="3" t="s">
        <v>6657</v>
      </c>
      <c r="AB13" s="1" t="s">
        <v>7</v>
      </c>
      <c r="AC13" s="1" t="s">
        <v>1769</v>
      </c>
      <c r="AD13" s="1">
        <v>8.9700000000000006</v>
      </c>
      <c r="AE13" s="1">
        <v>0.03</v>
      </c>
      <c r="AF13" s="1">
        <v>0.44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40</v>
      </c>
      <c r="AL13" s="1">
        <v>70</v>
      </c>
      <c r="AM13" s="1">
        <v>-14</v>
      </c>
      <c r="AN13" s="1">
        <v>5</v>
      </c>
      <c r="AO13" s="1">
        <v>14.555999999999999</v>
      </c>
      <c r="AP13" s="1">
        <v>384658</v>
      </c>
      <c r="AQ13" s="1">
        <v>0</v>
      </c>
      <c r="AR13" s="1">
        <v>18.649999999999999</v>
      </c>
      <c r="AS13" s="1">
        <v>18.8</v>
      </c>
      <c r="AT13" s="1">
        <v>18.899999999999999</v>
      </c>
      <c r="AU13" s="1">
        <v>18.75</v>
      </c>
      <c r="AV13" s="1">
        <v>18.7</v>
      </c>
      <c r="AW13" s="1">
        <v>2.1633472000000001E-2</v>
      </c>
      <c r="AX13" s="1">
        <v>0.54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6587</v>
      </c>
      <c r="C14" s="3">
        <v>2.04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68.95</v>
      </c>
      <c r="H14" s="1">
        <f>MATCH(持股比率!A14,董監!A:A,0)</f>
        <v>14</v>
      </c>
      <c r="I14" s="3">
        <v>2400000</v>
      </c>
      <c r="J14" s="20">
        <v>5</v>
      </c>
      <c r="K14" s="20">
        <v>-1</v>
      </c>
      <c r="L14" s="29">
        <v>6</v>
      </c>
      <c r="M14" s="20">
        <v>1</v>
      </c>
      <c r="N14" s="20">
        <v>2</v>
      </c>
      <c r="O14" s="20">
        <f t="shared" si="1"/>
        <v>165480</v>
      </c>
      <c r="P14" s="19">
        <f t="shared" si="2"/>
        <v>0</v>
      </c>
      <c r="Q14" s="3">
        <v>43.25</v>
      </c>
      <c r="R14" s="3">
        <v>42.6</v>
      </c>
      <c r="S14" s="3">
        <v>43</v>
      </c>
      <c r="T14" s="3">
        <v>43.3</v>
      </c>
      <c r="U14" s="3">
        <v>43.2</v>
      </c>
      <c r="V14" s="10">
        <f t="shared" si="3"/>
        <v>5.6135000000000004E-3</v>
      </c>
      <c r="W14" s="3">
        <v>2.61</v>
      </c>
      <c r="X14" s="3" t="str">
        <f ca="1">IF(COUNTIF(股期對照!A:A,B14)=2,B14&amp;"-●",IF(COUNTIF(股期對照!A:A,B14)=1,B14&amp;"-◎",B14))</f>
        <v>味王</v>
      </c>
      <c r="Y14" s="3" t="s">
        <v>6658</v>
      </c>
      <c r="AB14" s="1" t="s">
        <v>8</v>
      </c>
      <c r="AC14" s="1" t="s">
        <v>1770</v>
      </c>
      <c r="AD14" s="1">
        <v>2.04</v>
      </c>
      <c r="AE14" s="1">
        <v>0.12</v>
      </c>
      <c r="AF14" s="1">
        <v>0.05</v>
      </c>
      <c r="AG14" s="1">
        <v>28.84</v>
      </c>
      <c r="AH14" s="1">
        <v>68.95</v>
      </c>
      <c r="AI14" s="1">
        <v>14</v>
      </c>
      <c r="AJ14" s="1">
        <v>2400000</v>
      </c>
      <c r="AK14" s="1">
        <v>5</v>
      </c>
      <c r="AL14" s="1">
        <v>-1</v>
      </c>
      <c r="AM14" s="1">
        <v>6</v>
      </c>
      <c r="AN14" s="1">
        <v>1</v>
      </c>
      <c r="AO14" s="1">
        <v>2</v>
      </c>
      <c r="AP14" s="1">
        <v>165480</v>
      </c>
      <c r="AQ14" s="1">
        <v>0</v>
      </c>
      <c r="AR14" s="1">
        <v>43.25</v>
      </c>
      <c r="AS14" s="1">
        <v>42.6</v>
      </c>
      <c r="AT14" s="1">
        <v>43</v>
      </c>
      <c r="AU14" s="1">
        <v>43.3</v>
      </c>
      <c r="AV14" s="1">
        <v>43.2</v>
      </c>
      <c r="AW14" s="1">
        <v>5.6135000000000004E-3</v>
      </c>
      <c r="AX14" s="1">
        <v>2.61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6588</v>
      </c>
      <c r="C15" s="3">
        <v>11.46</v>
      </c>
      <c r="D15" s="3">
        <v>0.63</v>
      </c>
      <c r="E15" s="3">
        <v>0.28000000000000003</v>
      </c>
      <c r="F15" s="1">
        <f>IF(INDEX(董監!D:D,H15)=0,INDEX(董監!C:C,H15),INDEX(董監!D:D,H15))</f>
        <v>13</v>
      </c>
      <c r="G15" s="1">
        <f t="shared" si="0"/>
        <v>74.63</v>
      </c>
      <c r="H15" s="1">
        <f>MATCH(持股比率!A15,董監!A:A,0)</f>
        <v>15</v>
      </c>
      <c r="I15" s="3">
        <v>8947672.2200000007</v>
      </c>
      <c r="J15" s="20">
        <v>-190.65799999999999</v>
      </c>
      <c r="K15" s="20">
        <v>-220.68799999999999</v>
      </c>
      <c r="L15" s="29">
        <v>-51</v>
      </c>
      <c r="M15" s="20">
        <v>-268.05399999999997</v>
      </c>
      <c r="N15" s="20">
        <v>327.90899999999999</v>
      </c>
      <c r="O15" s="20">
        <f t="shared" si="1"/>
        <v>667765</v>
      </c>
      <c r="P15" s="19">
        <f t="shared" si="2"/>
        <v>-0.1</v>
      </c>
      <c r="Q15" s="3">
        <v>52.8</v>
      </c>
      <c r="R15" s="3">
        <v>52.8</v>
      </c>
      <c r="S15" s="3">
        <v>53</v>
      </c>
      <c r="T15" s="3">
        <v>52.8</v>
      </c>
      <c r="U15" s="3">
        <v>53.6</v>
      </c>
      <c r="V15" s="10">
        <f t="shared" si="3"/>
        <v>-0.20999397599999994</v>
      </c>
      <c r="W15" s="3">
        <v>2.1</v>
      </c>
      <c r="X15" s="3" t="str">
        <f ca="1">IF(COUNTIF(股期對照!A:A,B15)=2,B15&amp;"-●",IF(COUNTIF(股期對照!A:A,B15)=1,B15&amp;"-◎",B15))</f>
        <v>大成-◎</v>
      </c>
      <c r="Y15" s="3" t="s">
        <v>6659</v>
      </c>
      <c r="AB15" s="1" t="s">
        <v>9</v>
      </c>
      <c r="AC15" s="1" t="s">
        <v>1771</v>
      </c>
      <c r="AD15" s="1">
        <v>11.46</v>
      </c>
      <c r="AE15" s="1">
        <v>0.63</v>
      </c>
      <c r="AF15" s="1">
        <v>0.28000000000000003</v>
      </c>
      <c r="AG15" s="1">
        <v>13</v>
      </c>
      <c r="AH15" s="1">
        <v>74.63</v>
      </c>
      <c r="AI15" s="1">
        <v>15</v>
      </c>
      <c r="AJ15" s="1">
        <v>8947672.2200000007</v>
      </c>
      <c r="AK15" s="1">
        <v>-190.65799999999999</v>
      </c>
      <c r="AL15" s="1">
        <v>-220.68799999999999</v>
      </c>
      <c r="AM15" s="1">
        <v>-51</v>
      </c>
      <c r="AN15" s="1">
        <v>-268.05399999999997</v>
      </c>
      <c r="AO15" s="1">
        <v>327.90899999999999</v>
      </c>
      <c r="AP15" s="1">
        <v>667765</v>
      </c>
      <c r="AQ15" s="1">
        <v>-0.1</v>
      </c>
      <c r="AR15" s="1">
        <v>52.8</v>
      </c>
      <c r="AS15" s="1">
        <v>52.8</v>
      </c>
      <c r="AT15" s="1">
        <v>53</v>
      </c>
      <c r="AU15" s="1">
        <v>52.8</v>
      </c>
      <c r="AV15" s="1">
        <v>53.6</v>
      </c>
      <c r="AW15" s="1">
        <v>-0.20999397599999994</v>
      </c>
      <c r="AX15" s="1">
        <v>2.1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5826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7.16</v>
      </c>
      <c r="R16" s="3">
        <v>7.1</v>
      </c>
      <c r="S16" s="3">
        <v>7.1</v>
      </c>
      <c r="T16" s="3">
        <v>7.1</v>
      </c>
      <c r="U16" s="3">
        <v>7.09</v>
      </c>
      <c r="V16" s="10">
        <f t="shared" si="3"/>
        <v>0</v>
      </c>
      <c r="W16" s="3">
        <v>-0.98</v>
      </c>
      <c r="X16" s="3" t="str">
        <f ca="1">IF(COUNTIF(股期對照!A:A,B16)=2,B16&amp;"-●",IF(COUNTIF(股期對照!A:A,B16)=1,B16&amp;"-◎",B16))</f>
        <v>大飲</v>
      </c>
      <c r="Y16" s="3" t="s">
        <v>6660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7.16</v>
      </c>
      <c r="AS16" s="1">
        <v>7.1</v>
      </c>
      <c r="AT16" s="1">
        <v>7.1</v>
      </c>
      <c r="AU16" s="1">
        <v>7.1</v>
      </c>
      <c r="AV16" s="1">
        <v>7.09</v>
      </c>
      <c r="AW16" s="1">
        <v>0</v>
      </c>
      <c r="AX16" s="1">
        <v>-0.98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5615</v>
      </c>
      <c r="C17" s="3">
        <v>40.76</v>
      </c>
      <c r="D17" s="3">
        <v>3.36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26.900000000000006</v>
      </c>
      <c r="H17" s="1">
        <f>MATCH(持股比率!A17,董監!A:A,0)</f>
        <v>17</v>
      </c>
      <c r="I17" s="3">
        <v>2947900.98</v>
      </c>
      <c r="J17" s="20">
        <v>-156.88200000000001</v>
      </c>
      <c r="K17" s="20">
        <v>-61.03</v>
      </c>
      <c r="L17" s="29">
        <v>-23.5</v>
      </c>
      <c r="M17" s="20">
        <v>-116.673</v>
      </c>
      <c r="N17" s="20">
        <v>-23.21</v>
      </c>
      <c r="O17" s="20">
        <f t="shared" si="1"/>
        <v>79299</v>
      </c>
      <c r="P17" s="19">
        <f t="shared" si="2"/>
        <v>-0.5</v>
      </c>
      <c r="Q17" s="3">
        <v>91.9</v>
      </c>
      <c r="R17" s="3">
        <v>92.8</v>
      </c>
      <c r="S17" s="3">
        <v>92.9</v>
      </c>
      <c r="T17" s="3">
        <v>92</v>
      </c>
      <c r="U17" s="3">
        <v>92.5</v>
      </c>
      <c r="V17" s="10">
        <f t="shared" si="3"/>
        <v>-0.3514503080000001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6661</v>
      </c>
      <c r="AB17" s="1" t="s">
        <v>11</v>
      </c>
      <c r="AC17" s="1" t="s">
        <v>1773</v>
      </c>
      <c r="AD17" s="1">
        <v>40.76</v>
      </c>
      <c r="AE17" s="1">
        <v>3.36</v>
      </c>
      <c r="AF17" s="1">
        <v>0.6</v>
      </c>
      <c r="AG17" s="1">
        <v>28.38</v>
      </c>
      <c r="AH17" s="1">
        <v>26.900000000000006</v>
      </c>
      <c r="AI17" s="1">
        <v>17</v>
      </c>
      <c r="AJ17" s="1">
        <v>2947900.98</v>
      </c>
      <c r="AK17" s="1">
        <v>-156.88200000000001</v>
      </c>
      <c r="AL17" s="1">
        <v>-61.03</v>
      </c>
      <c r="AM17" s="1">
        <v>-23.5</v>
      </c>
      <c r="AN17" s="1">
        <v>-116.673</v>
      </c>
      <c r="AO17" s="1">
        <v>-23.21</v>
      </c>
      <c r="AP17" s="1">
        <v>79299</v>
      </c>
      <c r="AQ17" s="1">
        <v>-0.5</v>
      </c>
      <c r="AR17" s="1">
        <v>91.9</v>
      </c>
      <c r="AS17" s="1">
        <v>92.8</v>
      </c>
      <c r="AT17" s="1">
        <v>92.9</v>
      </c>
      <c r="AU17" s="1">
        <v>92</v>
      </c>
      <c r="AV17" s="1">
        <v>92.5</v>
      </c>
      <c r="AW17" s="1">
        <v>-0.3514503080000001</v>
      </c>
      <c r="AX17" s="1">
        <v>0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5827</v>
      </c>
      <c r="C18" s="3">
        <v>38.51</v>
      </c>
      <c r="D18" s="3">
        <v>2.02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48.129999999999995</v>
      </c>
      <c r="H18" s="1">
        <f>MATCH(持股比率!A18,董監!A:A,0)</f>
        <v>18</v>
      </c>
      <c r="I18" s="3">
        <v>56820154.210000001</v>
      </c>
      <c r="J18" s="20">
        <v>1011.472</v>
      </c>
      <c r="K18" s="20">
        <v>-749.81</v>
      </c>
      <c r="L18" s="29">
        <v>227.86099999999999</v>
      </c>
      <c r="M18" s="20">
        <v>915.40499999999997</v>
      </c>
      <c r="N18" s="20">
        <v>-1093.7170000000001</v>
      </c>
      <c r="O18" s="20">
        <f t="shared" si="1"/>
        <v>2734754</v>
      </c>
      <c r="P18" s="19">
        <f t="shared" si="2"/>
        <v>0</v>
      </c>
      <c r="Q18" s="3">
        <v>70.2</v>
      </c>
      <c r="R18" s="3">
        <v>69.7</v>
      </c>
      <c r="S18" s="3">
        <v>70.099999999999994</v>
      </c>
      <c r="T18" s="3">
        <v>70.400000000000006</v>
      </c>
      <c r="U18" s="3">
        <v>69.8</v>
      </c>
      <c r="V18" s="10">
        <f t="shared" si="3"/>
        <v>0.22819698900000002</v>
      </c>
      <c r="W18" s="3">
        <v>-0.28999999999999998</v>
      </c>
      <c r="X18" s="3" t="str">
        <f ca="1">IF(COUNTIF(股期對照!A:A,B18)=2,B18&amp;"-●",IF(COUNTIF(股期對照!A:A,B18)=1,B18&amp;"-◎",B18))</f>
        <v>統一-◎</v>
      </c>
      <c r="Y18" s="3" t="s">
        <v>6662</v>
      </c>
      <c r="AB18" s="1" t="s">
        <v>12</v>
      </c>
      <c r="AC18" s="1" t="s">
        <v>1774</v>
      </c>
      <c r="AD18" s="1">
        <v>38.51</v>
      </c>
      <c r="AE18" s="1">
        <v>2.02</v>
      </c>
      <c r="AF18" s="1">
        <v>1.29</v>
      </c>
      <c r="AG18" s="1">
        <v>10.050000000000001</v>
      </c>
      <c r="AH18" s="1">
        <v>48.129999999999995</v>
      </c>
      <c r="AI18" s="1">
        <v>18</v>
      </c>
      <c r="AJ18" s="1">
        <v>56820154.210000001</v>
      </c>
      <c r="AK18" s="1">
        <v>1011.472</v>
      </c>
      <c r="AL18" s="1">
        <v>-749.81</v>
      </c>
      <c r="AM18" s="1">
        <v>227.86099999999999</v>
      </c>
      <c r="AN18" s="1">
        <v>915.40499999999997</v>
      </c>
      <c r="AO18" s="1">
        <v>-1093.7170000000001</v>
      </c>
      <c r="AP18" s="1">
        <v>2734754</v>
      </c>
      <c r="AQ18" s="1">
        <v>0</v>
      </c>
      <c r="AR18" s="1">
        <v>70.2</v>
      </c>
      <c r="AS18" s="1">
        <v>69.7</v>
      </c>
      <c r="AT18" s="1">
        <v>70.099999999999994</v>
      </c>
      <c r="AU18" s="1">
        <v>70.400000000000006</v>
      </c>
      <c r="AV18" s="1">
        <v>69.8</v>
      </c>
      <c r="AW18" s="1">
        <v>0.22819698900000002</v>
      </c>
      <c r="AX18" s="1">
        <v>-0.28999999999999998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5828</v>
      </c>
      <c r="C19" s="3">
        <v>7.8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81.150000000000006</v>
      </c>
      <c r="H19" s="1">
        <f>MATCH(持股比率!A19,董監!A:A,0)</f>
        <v>19</v>
      </c>
      <c r="I19" s="3">
        <v>4945133.3600000003</v>
      </c>
      <c r="J19" s="20">
        <v>888.08600000000001</v>
      </c>
      <c r="K19" s="20">
        <v>-550</v>
      </c>
      <c r="L19" s="29">
        <v>-354</v>
      </c>
      <c r="M19" s="20">
        <v>-438</v>
      </c>
      <c r="N19" s="20">
        <v>-60</v>
      </c>
      <c r="O19" s="20">
        <f t="shared" si="1"/>
        <v>401298</v>
      </c>
      <c r="P19" s="19">
        <f t="shared" si="2"/>
        <v>-0.1</v>
      </c>
      <c r="Q19" s="3">
        <v>12</v>
      </c>
      <c r="R19" s="3">
        <v>11.85</v>
      </c>
      <c r="S19" s="3">
        <v>11.75</v>
      </c>
      <c r="T19" s="3">
        <v>11.8</v>
      </c>
      <c r="U19" s="3">
        <v>11.7</v>
      </c>
      <c r="V19" s="10">
        <f t="shared" si="3"/>
        <v>-5.8903680000000014E-2</v>
      </c>
      <c r="W19" s="3">
        <v>-3.7</v>
      </c>
      <c r="X19" s="3" t="str">
        <f ca="1">IF(COUNTIF(股期對照!A:A,B19)=2,B19&amp;"-●",IF(COUNTIF(股期對照!A:A,B19)=1,B19&amp;"-◎",B19))</f>
        <v>愛之味</v>
      </c>
      <c r="Y19" s="3" t="s">
        <v>6660</v>
      </c>
      <c r="AB19" s="1" t="s">
        <v>13</v>
      </c>
      <c r="AC19" s="1" t="s">
        <v>1775</v>
      </c>
      <c r="AD19" s="1">
        <v>7.8</v>
      </c>
      <c r="AE19" s="1">
        <v>0.12</v>
      </c>
      <c r="AF19" s="1">
        <v>0.22</v>
      </c>
      <c r="AG19" s="1">
        <v>10.71</v>
      </c>
      <c r="AH19" s="1">
        <v>81.150000000000006</v>
      </c>
      <c r="AI19" s="1">
        <v>19</v>
      </c>
      <c r="AJ19" s="1">
        <v>4945133.3600000003</v>
      </c>
      <c r="AK19" s="1">
        <v>888.08600000000001</v>
      </c>
      <c r="AL19" s="1">
        <v>-550</v>
      </c>
      <c r="AM19" s="1">
        <v>-354</v>
      </c>
      <c r="AN19" s="1">
        <v>-438</v>
      </c>
      <c r="AO19" s="1">
        <v>-60</v>
      </c>
      <c r="AP19" s="1">
        <v>401298</v>
      </c>
      <c r="AQ19" s="1">
        <v>-0.1</v>
      </c>
      <c r="AR19" s="1">
        <v>12</v>
      </c>
      <c r="AS19" s="1">
        <v>11.85</v>
      </c>
      <c r="AT19" s="1">
        <v>11.75</v>
      </c>
      <c r="AU19" s="1">
        <v>11.8</v>
      </c>
      <c r="AV19" s="1">
        <v>11.7</v>
      </c>
      <c r="AW19" s="1">
        <v>-5.8903680000000014E-2</v>
      </c>
      <c r="AX19" s="1">
        <v>-3.7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5494</v>
      </c>
      <c r="C20" s="3">
        <v>2.25</v>
      </c>
      <c r="D20" s="3">
        <v>0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85.41</v>
      </c>
      <c r="H20" s="1">
        <f>MATCH(持股比率!A20,董監!A:A,0)</f>
        <v>20</v>
      </c>
      <c r="I20" s="3">
        <v>4999990.38</v>
      </c>
      <c r="J20" s="20">
        <v>321</v>
      </c>
      <c r="K20" s="20">
        <v>-336</v>
      </c>
      <c r="L20" s="29">
        <v>-26</v>
      </c>
      <c r="M20" s="20">
        <v>-82</v>
      </c>
      <c r="N20" s="20">
        <v>-131.94999999999999</v>
      </c>
      <c r="O20" s="20">
        <f t="shared" si="1"/>
        <v>427049</v>
      </c>
      <c r="P20" s="19">
        <f t="shared" si="2"/>
        <v>-0.1</v>
      </c>
      <c r="Q20" s="3">
        <v>21</v>
      </c>
      <c r="R20" s="3">
        <v>20.7</v>
      </c>
      <c r="S20" s="3">
        <v>20.8</v>
      </c>
      <c r="T20" s="3">
        <v>20.65</v>
      </c>
      <c r="U20" s="3">
        <v>20.45</v>
      </c>
      <c r="V20" s="10">
        <f t="shared" si="3"/>
        <v>-5.1466774999999999E-2</v>
      </c>
      <c r="W20" s="3">
        <v>-1.21</v>
      </c>
      <c r="X20" s="3" t="str">
        <f ca="1">IF(COUNTIF(股期對照!A:A,B20)=2,B20&amp;"-●",IF(COUNTIF(股期對照!A:A,B20)=1,B20&amp;"-◎",B20))</f>
        <v>泰山</v>
      </c>
      <c r="Y20" s="3" t="s">
        <v>6663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0.59</v>
      </c>
      <c r="AG20" s="1">
        <v>11.75</v>
      </c>
      <c r="AH20" s="1">
        <v>85.41</v>
      </c>
      <c r="AI20" s="1">
        <v>20</v>
      </c>
      <c r="AJ20" s="1">
        <v>4999990.38</v>
      </c>
      <c r="AK20" s="1">
        <v>321</v>
      </c>
      <c r="AL20" s="1">
        <v>-336</v>
      </c>
      <c r="AM20" s="1">
        <v>-26</v>
      </c>
      <c r="AN20" s="1">
        <v>-82</v>
      </c>
      <c r="AO20" s="1">
        <v>-131.94999999999999</v>
      </c>
      <c r="AP20" s="1">
        <v>427049</v>
      </c>
      <c r="AQ20" s="1">
        <v>-0.1</v>
      </c>
      <c r="AR20" s="1">
        <v>21</v>
      </c>
      <c r="AS20" s="1">
        <v>20.7</v>
      </c>
      <c r="AT20" s="1">
        <v>20.8</v>
      </c>
      <c r="AU20" s="1">
        <v>20.65</v>
      </c>
      <c r="AV20" s="1">
        <v>20.45</v>
      </c>
      <c r="AW20" s="1">
        <v>-5.1466774999999999E-2</v>
      </c>
      <c r="AX20" s="1">
        <v>-1.21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5829</v>
      </c>
      <c r="C21" s="3">
        <v>6.21</v>
      </c>
      <c r="D21" s="3">
        <v>0</v>
      </c>
      <c r="E21" s="3">
        <v>0.1</v>
      </c>
      <c r="F21" s="1">
        <f>IF(INDEX(董監!D:D,H21)=0,INDEX(董監!C:C,H21),INDEX(董監!D:D,H21))</f>
        <v>9.26</v>
      </c>
      <c r="G21" s="1">
        <f t="shared" si="0"/>
        <v>84.43</v>
      </c>
      <c r="H21" s="1">
        <f>MATCH(持股比率!A21,董監!A:A,0)</f>
        <v>21</v>
      </c>
      <c r="I21" s="3">
        <v>3316633.83</v>
      </c>
      <c r="J21" s="20">
        <v>97</v>
      </c>
      <c r="K21" s="20">
        <v>32</v>
      </c>
      <c r="L21" s="29">
        <v>-32</v>
      </c>
      <c r="M21" s="20">
        <v>-22</v>
      </c>
      <c r="N21" s="20">
        <v>8</v>
      </c>
      <c r="O21" s="20">
        <f t="shared" si="1"/>
        <v>280023</v>
      </c>
      <c r="P21" s="19">
        <f t="shared" si="2"/>
        <v>0</v>
      </c>
      <c r="Q21" s="3">
        <v>19</v>
      </c>
      <c r="R21" s="3">
        <v>19.149999999999999</v>
      </c>
      <c r="S21" s="3">
        <v>19.05</v>
      </c>
      <c r="T21" s="3">
        <v>19</v>
      </c>
      <c r="U21" s="3">
        <v>19.05</v>
      </c>
      <c r="V21" s="10">
        <f t="shared" si="3"/>
        <v>1.5806000000000004E-2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6664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</v>
      </c>
      <c r="AG21" s="1">
        <v>9.26</v>
      </c>
      <c r="AH21" s="1">
        <v>84.43</v>
      </c>
      <c r="AI21" s="1">
        <v>21</v>
      </c>
      <c r="AJ21" s="1">
        <v>3316633.83</v>
      </c>
      <c r="AK21" s="1">
        <v>97</v>
      </c>
      <c r="AL21" s="1">
        <v>32</v>
      </c>
      <c r="AM21" s="1">
        <v>-32</v>
      </c>
      <c r="AN21" s="1">
        <v>-22</v>
      </c>
      <c r="AO21" s="1">
        <v>8</v>
      </c>
      <c r="AP21" s="1">
        <v>280023</v>
      </c>
      <c r="AQ21" s="1">
        <v>0</v>
      </c>
      <c r="AR21" s="1">
        <v>19</v>
      </c>
      <c r="AS21" s="1">
        <v>19.149999999999999</v>
      </c>
      <c r="AT21" s="1">
        <v>19.05</v>
      </c>
      <c r="AU21" s="1">
        <v>19</v>
      </c>
      <c r="AV21" s="1">
        <v>19.05</v>
      </c>
      <c r="AW21" s="1">
        <v>1.5806000000000004E-2</v>
      </c>
      <c r="AX21" s="1">
        <v>0.53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5830</v>
      </c>
      <c r="C22" s="3">
        <v>7.16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71.069999999999993</v>
      </c>
      <c r="H22" s="1">
        <f>MATCH(持股比率!A22,董監!A:A,0)</f>
        <v>22</v>
      </c>
      <c r="I22" s="3">
        <v>1770779.44</v>
      </c>
      <c r="J22" s="20">
        <v>7</v>
      </c>
      <c r="K22" s="20">
        <v>18</v>
      </c>
      <c r="L22" s="29">
        <v>5.23</v>
      </c>
      <c r="M22" s="20">
        <v>0</v>
      </c>
      <c r="N22" s="20">
        <v>-21</v>
      </c>
      <c r="O22" s="20">
        <f t="shared" si="1"/>
        <v>125849</v>
      </c>
      <c r="P22" s="19">
        <f t="shared" si="2"/>
        <v>0</v>
      </c>
      <c r="Q22" s="3">
        <v>13.6</v>
      </c>
      <c r="R22" s="3">
        <v>13.6</v>
      </c>
      <c r="S22" s="3">
        <v>13.6</v>
      </c>
      <c r="T22" s="3">
        <v>13.55</v>
      </c>
      <c r="U22" s="3">
        <v>13.45</v>
      </c>
      <c r="V22" s="10">
        <f t="shared" si="3"/>
        <v>1.28678E-3</v>
      </c>
      <c r="W22" s="3">
        <v>-1.47</v>
      </c>
      <c r="X22" s="3" t="str">
        <f ca="1">IF(COUNTIF(股期對照!A:A,B22)=2,B22&amp;"-●",IF(COUNTIF(股期對照!A:A,B22)=1,B22&amp;"-◎",B22))</f>
        <v>台榮</v>
      </c>
      <c r="Y22" s="3" t="s">
        <v>6665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0.05</v>
      </c>
      <c r="AG22" s="1">
        <v>21.72</v>
      </c>
      <c r="AH22" s="1">
        <v>71.069999999999993</v>
      </c>
      <c r="AI22" s="1">
        <v>22</v>
      </c>
      <c r="AJ22" s="1">
        <v>1770779.44</v>
      </c>
      <c r="AK22" s="1">
        <v>7</v>
      </c>
      <c r="AL22" s="1">
        <v>18</v>
      </c>
      <c r="AM22" s="1">
        <v>5.23</v>
      </c>
      <c r="AN22" s="1">
        <v>0</v>
      </c>
      <c r="AO22" s="1">
        <v>-21</v>
      </c>
      <c r="AP22" s="1">
        <v>125849</v>
      </c>
      <c r="AQ22" s="1">
        <v>0</v>
      </c>
      <c r="AR22" s="1">
        <v>13.6</v>
      </c>
      <c r="AS22" s="1">
        <v>13.6</v>
      </c>
      <c r="AT22" s="1">
        <v>13.6</v>
      </c>
      <c r="AU22" s="1">
        <v>13.55</v>
      </c>
      <c r="AV22" s="1">
        <v>13.45</v>
      </c>
      <c r="AW22" s="1">
        <v>1.28678E-3</v>
      </c>
      <c r="AX22" s="1">
        <v>-1.47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5029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8</v>
      </c>
      <c r="K23" s="20">
        <v>-1</v>
      </c>
      <c r="L23" s="29">
        <v>1</v>
      </c>
      <c r="M23" s="20">
        <v>-5</v>
      </c>
      <c r="N23" s="20">
        <v>-5.7</v>
      </c>
      <c r="O23" s="20">
        <f t="shared" si="1"/>
        <v>174341</v>
      </c>
      <c r="P23" s="19">
        <f t="shared" si="2"/>
        <v>0</v>
      </c>
      <c r="Q23" s="3">
        <v>53.8</v>
      </c>
      <c r="R23" s="3">
        <v>53.4</v>
      </c>
      <c r="S23" s="3">
        <v>54.4</v>
      </c>
      <c r="T23" s="3">
        <v>53.3</v>
      </c>
      <c r="U23" s="3">
        <v>53</v>
      </c>
      <c r="V23" s="10">
        <f t="shared" si="3"/>
        <v>-1.3720000000000004E-3</v>
      </c>
      <c r="W23" s="3">
        <v>-0.75</v>
      </c>
      <c r="X23" s="3" t="str">
        <f ca="1">IF(COUNTIF(股期對照!A:A,B23)=2,B23&amp;"-●",IF(COUNTIF(股期對照!A:A,B23)=1,B23&amp;"-◎",B23))</f>
        <v>福懋油</v>
      </c>
      <c r="Y23" s="3" t="s">
        <v>6666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8</v>
      </c>
      <c r="AL23" s="1">
        <v>-1</v>
      </c>
      <c r="AM23" s="1">
        <v>1</v>
      </c>
      <c r="AN23" s="1">
        <v>-5</v>
      </c>
      <c r="AO23" s="1">
        <v>-5.7</v>
      </c>
      <c r="AP23" s="1">
        <v>174341</v>
      </c>
      <c r="AQ23" s="1">
        <v>0</v>
      </c>
      <c r="AR23" s="1">
        <v>53.8</v>
      </c>
      <c r="AS23" s="1">
        <v>53.4</v>
      </c>
      <c r="AT23" s="1">
        <v>54.4</v>
      </c>
      <c r="AU23" s="1">
        <v>53.3</v>
      </c>
      <c r="AV23" s="1">
        <v>53</v>
      </c>
      <c r="AW23" s="1">
        <v>-1.3720000000000004E-3</v>
      </c>
      <c r="AX23" s="1">
        <v>-0.75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5616</v>
      </c>
      <c r="C24" s="3">
        <v>6.26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89.91</v>
      </c>
      <c r="H24" s="1">
        <f>MATCH(持股比率!A24,董監!A:A,0)</f>
        <v>24</v>
      </c>
      <c r="I24" s="3">
        <v>9150895.9100000001</v>
      </c>
      <c r="J24" s="20">
        <v>66.058000000000007</v>
      </c>
      <c r="K24" s="20">
        <v>-51</v>
      </c>
      <c r="L24" s="29">
        <v>-1</v>
      </c>
      <c r="M24" s="20">
        <v>-4.4189999999999996</v>
      </c>
      <c r="N24" s="20">
        <v>-26.782</v>
      </c>
      <c r="O24" s="20">
        <f t="shared" si="1"/>
        <v>822757</v>
      </c>
      <c r="P24" s="19">
        <f t="shared" si="2"/>
        <v>0</v>
      </c>
      <c r="Q24" s="3">
        <v>38</v>
      </c>
      <c r="R24" s="3">
        <v>38</v>
      </c>
      <c r="S24" s="3">
        <v>38.1</v>
      </c>
      <c r="T24" s="3">
        <v>38.1</v>
      </c>
      <c r="U24" s="3">
        <v>38</v>
      </c>
      <c r="V24" s="10">
        <f t="shared" si="3"/>
        <v>-6.5197589999999991E-3</v>
      </c>
      <c r="W24" s="3">
        <v>-0.13</v>
      </c>
      <c r="X24" s="3" t="str">
        <f ca="1">IF(COUNTIF(股期對照!A:A,B24)=2,B24&amp;"-●",IF(COUNTIF(股期對照!A:A,B24)=1,B24&amp;"-◎",B24))</f>
        <v>佳格</v>
      </c>
      <c r="Y24" s="3" t="s">
        <v>6667</v>
      </c>
      <c r="AB24" s="1" t="s">
        <v>18</v>
      </c>
      <c r="AC24" s="1" t="s">
        <v>1780</v>
      </c>
      <c r="AD24" s="1">
        <v>6.26</v>
      </c>
      <c r="AE24" s="1">
        <v>0.03</v>
      </c>
      <c r="AF24" s="1">
        <v>0.6</v>
      </c>
      <c r="AG24" s="1">
        <v>3.2</v>
      </c>
      <c r="AH24" s="1">
        <v>89.91</v>
      </c>
      <c r="AI24" s="1">
        <v>24</v>
      </c>
      <c r="AJ24" s="1">
        <v>9150895.9100000001</v>
      </c>
      <c r="AK24" s="1">
        <v>66.058000000000007</v>
      </c>
      <c r="AL24" s="1">
        <v>-51</v>
      </c>
      <c r="AM24" s="1">
        <v>-1</v>
      </c>
      <c r="AN24" s="1">
        <v>-4.4189999999999996</v>
      </c>
      <c r="AO24" s="1">
        <v>-26.782</v>
      </c>
      <c r="AP24" s="1">
        <v>822757</v>
      </c>
      <c r="AQ24" s="1">
        <v>0</v>
      </c>
      <c r="AR24" s="1">
        <v>38</v>
      </c>
      <c r="AS24" s="1">
        <v>38</v>
      </c>
      <c r="AT24" s="1">
        <v>38.1</v>
      </c>
      <c r="AU24" s="1">
        <v>38.1</v>
      </c>
      <c r="AV24" s="1">
        <v>38</v>
      </c>
      <c r="AW24" s="1">
        <v>-6.5197589999999991E-3</v>
      </c>
      <c r="AX24" s="1">
        <v>-0.13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5831</v>
      </c>
      <c r="C25" s="3">
        <v>11.48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167.065</v>
      </c>
      <c r="K25" s="20">
        <v>-66</v>
      </c>
      <c r="L25" s="29">
        <v>307</v>
      </c>
      <c r="M25" s="20">
        <v>-92.548000000000002</v>
      </c>
      <c r="N25" s="20">
        <v>-91.995999999999995</v>
      </c>
      <c r="O25" s="20">
        <f t="shared" si="1"/>
        <v>1012168</v>
      </c>
      <c r="P25" s="19">
        <f t="shared" si="2"/>
        <v>0</v>
      </c>
      <c r="Q25" s="3">
        <v>61.8</v>
      </c>
      <c r="R25" s="3">
        <v>61.8</v>
      </c>
      <c r="S25" s="3">
        <v>62.5</v>
      </c>
      <c r="T25" s="3">
        <v>62.4</v>
      </c>
      <c r="U25" s="3">
        <v>61.8</v>
      </c>
      <c r="V25" s="10">
        <f t="shared" si="3"/>
        <v>0.13972969000000002</v>
      </c>
      <c r="W25" s="3">
        <v>0.49</v>
      </c>
      <c r="X25" s="3" t="str">
        <f ca="1">IF(COUNTIF(股期對照!A:A,B25)=2,B25&amp;"-●",IF(COUNTIF(股期對照!A:A,B25)=1,B25&amp;"-◎",B25))</f>
        <v>聯華</v>
      </c>
      <c r="Y25" s="3" t="s">
        <v>6668</v>
      </c>
      <c r="AB25" s="1" t="s">
        <v>19</v>
      </c>
      <c r="AC25" s="1" t="s">
        <v>1781</v>
      </c>
      <c r="AD25" s="1">
        <v>11.48</v>
      </c>
      <c r="AE25" s="1">
        <v>0.26</v>
      </c>
      <c r="AF25" s="1">
        <v>0.23</v>
      </c>
      <c r="AG25" s="1">
        <v>24.12</v>
      </c>
      <c r="AH25" s="1">
        <v>63.91</v>
      </c>
      <c r="AI25" s="1">
        <v>25</v>
      </c>
      <c r="AJ25" s="1">
        <v>15837395.67</v>
      </c>
      <c r="AK25" s="1">
        <v>167.065</v>
      </c>
      <c r="AL25" s="1">
        <v>-66</v>
      </c>
      <c r="AM25" s="1">
        <v>307</v>
      </c>
      <c r="AN25" s="1">
        <v>-92.548000000000002</v>
      </c>
      <c r="AO25" s="1">
        <v>-91.995999999999995</v>
      </c>
      <c r="AP25" s="1">
        <v>1012168</v>
      </c>
      <c r="AQ25" s="1">
        <v>0</v>
      </c>
      <c r="AR25" s="1">
        <v>61.8</v>
      </c>
      <c r="AS25" s="1">
        <v>61.8</v>
      </c>
      <c r="AT25" s="1">
        <v>62.5</v>
      </c>
      <c r="AU25" s="1">
        <v>62.4</v>
      </c>
      <c r="AV25" s="1">
        <v>61.8</v>
      </c>
      <c r="AW25" s="1">
        <v>0.13972969000000002</v>
      </c>
      <c r="AX25" s="1">
        <v>0.49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5293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77</v>
      </c>
      <c r="K26" s="20">
        <v>9</v>
      </c>
      <c r="L26" s="29">
        <v>31.809000000000001</v>
      </c>
      <c r="M26" s="20">
        <v>3.7440000000000002</v>
      </c>
      <c r="N26" s="20">
        <v>-6.3019999999999996</v>
      </c>
      <c r="O26" s="20">
        <f t="shared" si="1"/>
        <v>187015</v>
      </c>
      <c r="P26" s="19">
        <f t="shared" si="2"/>
        <v>0.1</v>
      </c>
      <c r="Q26" s="3">
        <v>88.3</v>
      </c>
      <c r="R26" s="3">
        <v>88.2</v>
      </c>
      <c r="S26" s="3">
        <v>87.6</v>
      </c>
      <c r="T26" s="3">
        <v>87.5</v>
      </c>
      <c r="U26" s="3">
        <v>87.5</v>
      </c>
      <c r="V26" s="10">
        <f t="shared" si="3"/>
        <v>0.101555434</v>
      </c>
      <c r="W26" s="3">
        <v>-0.46</v>
      </c>
      <c r="X26" s="3" t="str">
        <f ca="1">IF(COUNTIF(股期對照!A:A,B26)=2,B26&amp;"-●",IF(COUNTIF(股期對照!A:A,B26)=1,B26&amp;"-◎",B26))</f>
        <v>聯華食</v>
      </c>
      <c r="Y26" s="3" t="s">
        <v>6669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77</v>
      </c>
      <c r="AL26" s="1">
        <v>9</v>
      </c>
      <c r="AM26" s="1">
        <v>31.809000000000001</v>
      </c>
      <c r="AN26" s="1">
        <v>3.7440000000000002</v>
      </c>
      <c r="AO26" s="1">
        <v>-6.3019999999999996</v>
      </c>
      <c r="AP26" s="1">
        <v>187015</v>
      </c>
      <c r="AQ26" s="1">
        <v>0.1</v>
      </c>
      <c r="AR26" s="1">
        <v>88.3</v>
      </c>
      <c r="AS26" s="1">
        <v>88.2</v>
      </c>
      <c r="AT26" s="1">
        <v>87.6</v>
      </c>
      <c r="AU26" s="1">
        <v>87.5</v>
      </c>
      <c r="AV26" s="1">
        <v>87.5</v>
      </c>
      <c r="AW26" s="1">
        <v>0.101555434</v>
      </c>
      <c r="AX26" s="1">
        <v>-0.46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5832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64.97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6</v>
      </c>
      <c r="K27" s="20">
        <v>1</v>
      </c>
      <c r="L27" s="29">
        <v>15</v>
      </c>
      <c r="M27" s="20">
        <v>4.9560000000000004</v>
      </c>
      <c r="N27" s="20">
        <v>-1.359</v>
      </c>
      <c r="O27" s="20">
        <f t="shared" si="1"/>
        <v>53768</v>
      </c>
      <c r="P27" s="19">
        <f t="shared" si="2"/>
        <v>0</v>
      </c>
      <c r="Q27" s="3">
        <v>141.5</v>
      </c>
      <c r="R27" s="3">
        <v>141</v>
      </c>
      <c r="S27" s="3">
        <v>142</v>
      </c>
      <c r="T27" s="3">
        <v>142.5</v>
      </c>
      <c r="U27" s="3">
        <v>141.5</v>
      </c>
      <c r="V27" s="10">
        <f t="shared" si="3"/>
        <v>3.6339315000000004E-2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6667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64.97</v>
      </c>
      <c r="AH27" s="1">
        <v>33.61</v>
      </c>
      <c r="AI27" s="1">
        <v>27</v>
      </c>
      <c r="AJ27" s="1">
        <v>1599749.15</v>
      </c>
      <c r="AK27" s="1">
        <v>6</v>
      </c>
      <c r="AL27" s="1">
        <v>1</v>
      </c>
      <c r="AM27" s="1">
        <v>15</v>
      </c>
      <c r="AN27" s="1">
        <v>4.9560000000000004</v>
      </c>
      <c r="AO27" s="1">
        <v>-1.359</v>
      </c>
      <c r="AP27" s="1">
        <v>53768</v>
      </c>
      <c r="AQ27" s="1">
        <v>0</v>
      </c>
      <c r="AR27" s="1">
        <v>141.5</v>
      </c>
      <c r="AS27" s="1">
        <v>141</v>
      </c>
      <c r="AT27" s="1">
        <v>142</v>
      </c>
      <c r="AU27" s="1">
        <v>142.5</v>
      </c>
      <c r="AV27" s="1">
        <v>141.5</v>
      </c>
      <c r="AW27" s="1">
        <v>3.6339315000000004E-2</v>
      </c>
      <c r="AX27" s="1">
        <v>0.35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5617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0</v>
      </c>
      <c r="M28" s="20">
        <v>-1</v>
      </c>
      <c r="N28" s="20">
        <v>0</v>
      </c>
      <c r="O28" s="20">
        <f t="shared" si="1"/>
        <v>67228</v>
      </c>
      <c r="P28" s="19">
        <f t="shared" si="2"/>
        <v>0</v>
      </c>
      <c r="Q28" s="3">
        <v>34.75</v>
      </c>
      <c r="R28" s="3">
        <v>34.85</v>
      </c>
      <c r="S28" s="3">
        <v>34.950000000000003</v>
      </c>
      <c r="T28" s="3">
        <v>34.85</v>
      </c>
      <c r="U28" s="3">
        <v>34.75</v>
      </c>
      <c r="V28" s="10">
        <f t="shared" si="3"/>
        <v>-3.4850000000000001E-4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6670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0</v>
      </c>
      <c r="AM28" s="1">
        <v>0</v>
      </c>
      <c r="AN28" s="1">
        <v>-1</v>
      </c>
      <c r="AO28" s="1">
        <v>0</v>
      </c>
      <c r="AP28" s="1">
        <v>67228</v>
      </c>
      <c r="AQ28" s="1">
        <v>0</v>
      </c>
      <c r="AR28" s="1">
        <v>34.75</v>
      </c>
      <c r="AS28" s="1">
        <v>34.85</v>
      </c>
      <c r="AT28" s="1">
        <v>34.950000000000003</v>
      </c>
      <c r="AU28" s="1">
        <v>34.85</v>
      </c>
      <c r="AV28" s="1">
        <v>34.75</v>
      </c>
      <c r="AW28" s="1">
        <v>-3.4850000000000001E-4</v>
      </c>
      <c r="AX28" s="1">
        <v>-0.14000000000000001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5618</v>
      </c>
      <c r="C29" s="3">
        <v>5.75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28</v>
      </c>
      <c r="K29" s="20">
        <v>-8</v>
      </c>
      <c r="L29" s="29">
        <v>26.856999999999999</v>
      </c>
      <c r="M29" s="20">
        <v>-3.3490000000000002</v>
      </c>
      <c r="N29" s="20">
        <v>-5.1619999999999999</v>
      </c>
      <c r="O29" s="20">
        <f t="shared" si="1"/>
        <v>329494</v>
      </c>
      <c r="P29" s="19">
        <f t="shared" si="2"/>
        <v>0</v>
      </c>
      <c r="Q29" s="3">
        <v>38.700000000000003</v>
      </c>
      <c r="R29" s="3">
        <v>38.6</v>
      </c>
      <c r="S29" s="3">
        <v>38.700000000000003</v>
      </c>
      <c r="T29" s="3">
        <v>38.700000000000003</v>
      </c>
      <c r="U29" s="3">
        <v>38.700000000000003</v>
      </c>
      <c r="V29" s="10">
        <f t="shared" si="3"/>
        <v>1.4847902000000003E-2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6671</v>
      </c>
      <c r="AB29" s="1" t="s">
        <v>23</v>
      </c>
      <c r="AC29" s="1" t="s">
        <v>1785</v>
      </c>
      <c r="AD29" s="1">
        <v>5.75</v>
      </c>
      <c r="AE29" s="1">
        <v>0.04</v>
      </c>
      <c r="AF29" s="1">
        <v>0.16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28</v>
      </c>
      <c r="AL29" s="1">
        <v>-8</v>
      </c>
      <c r="AM29" s="1">
        <v>26.856999999999999</v>
      </c>
      <c r="AN29" s="1">
        <v>-3.3490000000000002</v>
      </c>
      <c r="AO29" s="1">
        <v>-5.1619999999999999</v>
      </c>
      <c r="AP29" s="1">
        <v>329494</v>
      </c>
      <c r="AQ29" s="1">
        <v>0</v>
      </c>
      <c r="AR29" s="1">
        <v>38.700000000000003</v>
      </c>
      <c r="AS29" s="1">
        <v>38.6</v>
      </c>
      <c r="AT29" s="1">
        <v>38.700000000000003</v>
      </c>
      <c r="AU29" s="1">
        <v>38.700000000000003</v>
      </c>
      <c r="AV29" s="1">
        <v>38.700000000000003</v>
      </c>
      <c r="AW29" s="1">
        <v>1.4847902000000003E-2</v>
      </c>
      <c r="AX29" s="1">
        <v>0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5833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8</v>
      </c>
      <c r="K30" s="20">
        <v>3</v>
      </c>
      <c r="L30" s="29">
        <v>0</v>
      </c>
      <c r="M30" s="20">
        <v>0</v>
      </c>
      <c r="N30" s="20">
        <v>0</v>
      </c>
      <c r="O30" s="20">
        <f t="shared" si="1"/>
        <v>132004</v>
      </c>
      <c r="P30" s="19">
        <f t="shared" si="2"/>
        <v>0</v>
      </c>
      <c r="Q30" s="3">
        <v>80.599999999999994</v>
      </c>
      <c r="R30" s="3">
        <v>80.3</v>
      </c>
      <c r="S30" s="3">
        <v>79.5</v>
      </c>
      <c r="T30" s="3">
        <v>79.5</v>
      </c>
      <c r="U30" s="3">
        <v>79.900000000000006</v>
      </c>
      <c r="V30" s="10">
        <f t="shared" si="3"/>
        <v>8.8569999999999986E-3</v>
      </c>
      <c r="W30" s="3">
        <v>-0.62</v>
      </c>
      <c r="X30" s="3" t="str">
        <f ca="1">IF(COUNTIF(股期對照!A:A,B30)=2,B30&amp;"-●",IF(COUNTIF(股期對照!A:A,B30)=1,B30&amp;"-◎",B30))</f>
        <v>興泰</v>
      </c>
      <c r="Y30" s="3" t="s">
        <v>6672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8</v>
      </c>
      <c r="AL30" s="1">
        <v>3</v>
      </c>
      <c r="AM30" s="1">
        <v>0</v>
      </c>
      <c r="AN30" s="1">
        <v>0</v>
      </c>
      <c r="AO30" s="1">
        <v>0</v>
      </c>
      <c r="AP30" s="1">
        <v>132004</v>
      </c>
      <c r="AQ30" s="1">
        <v>0</v>
      </c>
      <c r="AR30" s="1">
        <v>80.599999999999994</v>
      </c>
      <c r="AS30" s="1">
        <v>80.3</v>
      </c>
      <c r="AT30" s="1">
        <v>79.5</v>
      </c>
      <c r="AU30" s="1">
        <v>79.5</v>
      </c>
      <c r="AV30" s="1">
        <v>79.900000000000006</v>
      </c>
      <c r="AW30" s="1">
        <v>8.8569999999999986E-3</v>
      </c>
      <c r="AX30" s="1">
        <v>-0.62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5030</v>
      </c>
      <c r="C31" s="3">
        <v>0.4</v>
      </c>
      <c r="D31" s="3">
        <v>0</v>
      </c>
      <c r="E31" s="3">
        <v>0.46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-1</v>
      </c>
      <c r="K31" s="20">
        <v>-1</v>
      </c>
      <c r="L31" s="29">
        <v>-2</v>
      </c>
      <c r="M31" s="20">
        <v>-2</v>
      </c>
      <c r="N31" s="20">
        <v>-1</v>
      </c>
      <c r="O31" s="20">
        <f t="shared" si="1"/>
        <v>63315</v>
      </c>
      <c r="P31" s="19">
        <f t="shared" si="2"/>
        <v>0</v>
      </c>
      <c r="Q31" s="3">
        <v>24.9</v>
      </c>
      <c r="R31" s="3">
        <v>24.9</v>
      </c>
      <c r="S31" s="3">
        <v>25.1</v>
      </c>
      <c r="T31" s="3">
        <v>24.9</v>
      </c>
      <c r="U31" s="3">
        <v>24.9</v>
      </c>
      <c r="V31" s="10">
        <f t="shared" si="3"/>
        <v>-1.7470000000000001E-3</v>
      </c>
      <c r="W31" s="3">
        <v>-0.2</v>
      </c>
      <c r="X31" s="3" t="str">
        <f ca="1">IF(COUNTIF(股期對照!A:A,B31)=2,B31&amp;"-●",IF(COUNTIF(股期對照!A:A,B31)=1,B31&amp;"-◎",B31))</f>
        <v>宏亞</v>
      </c>
      <c r="Y31" s="3" t="s">
        <v>6673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0.46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-1</v>
      </c>
      <c r="AL31" s="1">
        <v>-1</v>
      </c>
      <c r="AM31" s="1">
        <v>-2</v>
      </c>
      <c r="AN31" s="1">
        <v>-2</v>
      </c>
      <c r="AO31" s="1">
        <v>-1</v>
      </c>
      <c r="AP31" s="1">
        <v>63315</v>
      </c>
      <c r="AQ31" s="1">
        <v>0</v>
      </c>
      <c r="AR31" s="1">
        <v>24.9</v>
      </c>
      <c r="AS31" s="1">
        <v>24.9</v>
      </c>
      <c r="AT31" s="1">
        <v>25.1</v>
      </c>
      <c r="AU31" s="1">
        <v>24.9</v>
      </c>
      <c r="AV31" s="1">
        <v>24.9</v>
      </c>
      <c r="AW31" s="1">
        <v>-1.7470000000000001E-3</v>
      </c>
      <c r="AX31" s="1">
        <v>-0.2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5619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4</v>
      </c>
      <c r="K32" s="20">
        <v>2</v>
      </c>
      <c r="L32" s="29">
        <v>0</v>
      </c>
      <c r="M32" s="20">
        <v>0</v>
      </c>
      <c r="N32" s="20">
        <v>1</v>
      </c>
      <c r="O32" s="20">
        <f t="shared" si="1"/>
        <v>32973</v>
      </c>
      <c r="P32" s="19">
        <f t="shared" si="2"/>
        <v>0</v>
      </c>
      <c r="Q32" s="3">
        <v>45</v>
      </c>
      <c r="R32" s="3">
        <v>45</v>
      </c>
      <c r="S32" s="3">
        <v>45.45</v>
      </c>
      <c r="T32" s="3">
        <v>44.85</v>
      </c>
      <c r="U32" s="3">
        <v>45.2</v>
      </c>
      <c r="V32" s="10">
        <f t="shared" si="3"/>
        <v>3.1519999999999999E-3</v>
      </c>
      <c r="W32" s="3">
        <v>0.33</v>
      </c>
      <c r="X32" s="3" t="str">
        <f ca="1">IF(COUNTIF(股期對照!A:A,B32)=2,B32&amp;"-●",IF(COUNTIF(股期對照!A:A,B32)=1,B32&amp;"-◎",B32))</f>
        <v>茂生農經</v>
      </c>
      <c r="Y32" s="3" t="s">
        <v>6674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4</v>
      </c>
      <c r="AL32" s="1">
        <v>2</v>
      </c>
      <c r="AM32" s="1">
        <v>0</v>
      </c>
      <c r="AN32" s="1">
        <v>0</v>
      </c>
      <c r="AO32" s="1">
        <v>1</v>
      </c>
      <c r="AP32" s="1">
        <v>32973</v>
      </c>
      <c r="AQ32" s="1">
        <v>0</v>
      </c>
      <c r="AR32" s="1">
        <v>45</v>
      </c>
      <c r="AS32" s="1">
        <v>45</v>
      </c>
      <c r="AT32" s="1">
        <v>45.45</v>
      </c>
      <c r="AU32" s="1">
        <v>44.85</v>
      </c>
      <c r="AV32" s="1">
        <v>45.2</v>
      </c>
      <c r="AW32" s="1">
        <v>3.1519999999999999E-3</v>
      </c>
      <c r="AX32" s="1">
        <v>0.33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5834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-2</v>
      </c>
      <c r="K33" s="20">
        <v>1</v>
      </c>
      <c r="L33" s="29">
        <v>1</v>
      </c>
      <c r="M33" s="20">
        <v>-1</v>
      </c>
      <c r="N33" s="20">
        <v>-3</v>
      </c>
      <c r="O33" s="20">
        <f t="shared" si="1"/>
        <v>15743</v>
      </c>
      <c r="P33" s="19">
        <f t="shared" si="2"/>
        <v>0</v>
      </c>
      <c r="Q33" s="3">
        <v>240</v>
      </c>
      <c r="R33" s="3">
        <v>239</v>
      </c>
      <c r="S33" s="3">
        <v>235.5</v>
      </c>
      <c r="T33" s="3">
        <v>234</v>
      </c>
      <c r="U33" s="3">
        <v>232</v>
      </c>
      <c r="V33" s="10">
        <f t="shared" si="3"/>
        <v>-9.3550000000000005E-3</v>
      </c>
      <c r="W33" s="3">
        <v>-0.22</v>
      </c>
      <c r="X33" s="3" t="str">
        <f ca="1">IF(COUNTIF(股期對照!A:A,B33)=2,B33&amp;"-●",IF(COUNTIF(股期對照!A:A,B33)=1,B33&amp;"-◎",B33))</f>
        <v>鮮活果汁-KY</v>
      </c>
      <c r="Y33" s="3" t="s">
        <v>6673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-2</v>
      </c>
      <c r="AL33" s="1">
        <v>1</v>
      </c>
      <c r="AM33" s="1">
        <v>1</v>
      </c>
      <c r="AN33" s="1">
        <v>-1</v>
      </c>
      <c r="AO33" s="1">
        <v>-3</v>
      </c>
      <c r="AP33" s="1">
        <v>15743</v>
      </c>
      <c r="AQ33" s="1">
        <v>0</v>
      </c>
      <c r="AR33" s="1">
        <v>240</v>
      </c>
      <c r="AS33" s="1">
        <v>239</v>
      </c>
      <c r="AT33" s="1">
        <v>235.5</v>
      </c>
      <c r="AU33" s="1">
        <v>234</v>
      </c>
      <c r="AV33" s="1">
        <v>232</v>
      </c>
      <c r="AW33" s="1">
        <v>-9.3550000000000005E-3</v>
      </c>
      <c r="AX33" s="1">
        <v>-0.22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5835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5836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-1</v>
      </c>
      <c r="M35" s="20">
        <v>-1</v>
      </c>
      <c r="N35" s="20">
        <v>0</v>
      </c>
      <c r="O35" s="20">
        <f t="shared" si="1"/>
        <v>6873</v>
      </c>
      <c r="P35" s="19">
        <f t="shared" si="2"/>
        <v>0</v>
      </c>
      <c r="Q35" s="3">
        <v>75.099999999999994</v>
      </c>
      <c r="R35" s="3">
        <v>75</v>
      </c>
      <c r="S35" s="3">
        <v>75.7</v>
      </c>
      <c r="T35" s="3">
        <v>75.7</v>
      </c>
      <c r="U35" s="3">
        <v>75.7</v>
      </c>
      <c r="V35" s="10">
        <f t="shared" si="3"/>
        <v>-1.5140000000000002E-3</v>
      </c>
      <c r="W35" s="3">
        <v>1.07</v>
      </c>
      <c r="X35" s="3" t="str">
        <f ca="1">IF(COUNTIF(股期對照!A:A,B35)=2,B35&amp;"-●",IF(COUNTIF(股期對照!A:A,B35)=1,B35&amp;"-◎",B35))</f>
        <v>安心</v>
      </c>
      <c r="Y35" s="3" t="s">
        <v>6675</v>
      </c>
      <c r="AB35" s="1" t="s">
        <v>29</v>
      </c>
      <c r="AC35" s="1" t="s">
        <v>1790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-1</v>
      </c>
      <c r="AO35" s="1">
        <v>0</v>
      </c>
      <c r="AP35" s="1">
        <v>6873</v>
      </c>
      <c r="AQ35" s="1">
        <v>0</v>
      </c>
      <c r="AR35" s="1">
        <v>75.099999999999994</v>
      </c>
      <c r="AS35" s="1">
        <v>75</v>
      </c>
      <c r="AT35" s="1">
        <v>75.7</v>
      </c>
      <c r="AU35" s="1">
        <v>75.7</v>
      </c>
      <c r="AV35" s="1">
        <v>75.7</v>
      </c>
      <c r="AW35" s="1">
        <v>-1.5140000000000002E-3</v>
      </c>
      <c r="AX35" s="1">
        <v>1.07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5620</v>
      </c>
      <c r="C36" s="3">
        <v>2.4500000000000002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79.91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0</v>
      </c>
      <c r="N36" s="20">
        <v>0</v>
      </c>
      <c r="O36" s="20">
        <f t="shared" si="1"/>
        <v>29618</v>
      </c>
      <c r="P36" s="19">
        <f t="shared" si="2"/>
        <v>0</v>
      </c>
      <c r="Q36" s="3">
        <v>289</v>
      </c>
      <c r="R36" s="3">
        <v>291.5</v>
      </c>
      <c r="S36" s="3">
        <v>289.5</v>
      </c>
      <c r="T36" s="3">
        <v>291.5</v>
      </c>
      <c r="U36" s="3">
        <v>289</v>
      </c>
      <c r="V36" s="10">
        <f t="shared" si="3"/>
        <v>-5.8100000000000001E-3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6659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1.98</v>
      </c>
      <c r="AG36" s="1">
        <v>15.66</v>
      </c>
      <c r="AH36" s="1">
        <v>79.91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0</v>
      </c>
      <c r="AO36" s="1">
        <v>0</v>
      </c>
      <c r="AP36" s="1">
        <v>29618</v>
      </c>
      <c r="AQ36" s="1">
        <v>0</v>
      </c>
      <c r="AR36" s="1">
        <v>289</v>
      </c>
      <c r="AS36" s="1">
        <v>291.5</v>
      </c>
      <c r="AT36" s="1">
        <v>289.5</v>
      </c>
      <c r="AU36" s="1">
        <v>291.5</v>
      </c>
      <c r="AV36" s="1">
        <v>289</v>
      </c>
      <c r="AW36" s="1">
        <v>-5.8100000000000001E-3</v>
      </c>
      <c r="AX36" s="1">
        <v>0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5837</v>
      </c>
      <c r="C37" s="3">
        <v>1.75</v>
      </c>
      <c r="D37" s="3">
        <v>0</v>
      </c>
      <c r="E37" s="3">
        <v>0.67</v>
      </c>
      <c r="F37" s="1">
        <f>IF(INDEX(董監!D:D,H37)=0,INDEX(董監!C:C,H37),INDEX(董監!D:D,H37))</f>
        <v>16</v>
      </c>
      <c r="G37" s="1">
        <f t="shared" si="0"/>
        <v>81.58</v>
      </c>
      <c r="H37" s="1">
        <f>MATCH(持股比率!A37,董監!A:A,0)</f>
        <v>37</v>
      </c>
      <c r="I37" s="3">
        <v>422237.3</v>
      </c>
      <c r="J37" s="20">
        <v>29.684999999999999</v>
      </c>
      <c r="K37" s="20">
        <v>4.819</v>
      </c>
      <c r="L37" s="29">
        <v>4</v>
      </c>
      <c r="M37" s="20">
        <v>-12.041</v>
      </c>
      <c r="N37" s="20">
        <v>-98.301000000000002</v>
      </c>
      <c r="O37" s="20">
        <f t="shared" si="1"/>
        <v>34446</v>
      </c>
      <c r="P37" s="19">
        <f t="shared" si="2"/>
        <v>-0.2</v>
      </c>
      <c r="Q37" s="3">
        <v>148.5</v>
      </c>
      <c r="R37" s="3">
        <v>147.5</v>
      </c>
      <c r="S37" s="3">
        <v>149</v>
      </c>
      <c r="T37" s="3">
        <v>148.5</v>
      </c>
      <c r="U37" s="3">
        <v>144.5</v>
      </c>
      <c r="V37" s="10">
        <f t="shared" si="3"/>
        <v>-0.10277558000000001</v>
      </c>
      <c r="W37" s="3">
        <v>-1.37</v>
      </c>
      <c r="X37" s="3" t="str">
        <f ca="1">IF(COUNTIF(股期對照!A:A,B37)=2,B37&amp;"-●",IF(COUNTIF(股期對照!A:A,B37)=1,B37&amp;"-◎",B37))</f>
        <v>漢來美食</v>
      </c>
      <c r="Y37" s="3" t="s">
        <v>6676</v>
      </c>
      <c r="AB37" s="1" t="s">
        <v>31</v>
      </c>
      <c r="AC37" s="1" t="s">
        <v>1792</v>
      </c>
      <c r="AD37" s="1">
        <v>1.75</v>
      </c>
      <c r="AE37" s="1">
        <v>0</v>
      </c>
      <c r="AF37" s="1">
        <v>0.67</v>
      </c>
      <c r="AG37" s="1">
        <v>16</v>
      </c>
      <c r="AH37" s="1">
        <v>81.58</v>
      </c>
      <c r="AI37" s="1">
        <v>37</v>
      </c>
      <c r="AJ37" s="1">
        <v>422237.3</v>
      </c>
      <c r="AK37" s="1">
        <v>29.684999999999999</v>
      </c>
      <c r="AL37" s="1">
        <v>4.819</v>
      </c>
      <c r="AM37" s="1">
        <v>4</v>
      </c>
      <c r="AN37" s="1">
        <v>-12.041</v>
      </c>
      <c r="AO37" s="1">
        <v>-98.301000000000002</v>
      </c>
      <c r="AP37" s="1">
        <v>34446</v>
      </c>
      <c r="AQ37" s="1">
        <v>-0.2</v>
      </c>
      <c r="AR37" s="1">
        <v>148.5</v>
      </c>
      <c r="AS37" s="1">
        <v>147.5</v>
      </c>
      <c r="AT37" s="1">
        <v>149</v>
      </c>
      <c r="AU37" s="1">
        <v>148.5</v>
      </c>
      <c r="AV37" s="1">
        <v>144.5</v>
      </c>
      <c r="AW37" s="1">
        <v>-0.10277558000000001</v>
      </c>
      <c r="AX37" s="1">
        <v>-1.37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4896</v>
      </c>
      <c r="C38" s="3">
        <v>31.53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51.77</v>
      </c>
      <c r="H38" s="1">
        <f>MATCH(持股比率!A38,董監!A:A,0)</f>
        <v>38</v>
      </c>
      <c r="I38" s="3">
        <v>63657407.810000002</v>
      </c>
      <c r="J38" s="20">
        <v>1154.357</v>
      </c>
      <c r="K38" s="20">
        <v>-616.08500000000004</v>
      </c>
      <c r="L38" s="29">
        <v>-104.095</v>
      </c>
      <c r="M38" s="20">
        <v>1240.1890000000001</v>
      </c>
      <c r="N38" s="20">
        <v>-551.55799999999999</v>
      </c>
      <c r="O38" s="20">
        <f t="shared" si="1"/>
        <v>3295544</v>
      </c>
      <c r="P38" s="19">
        <f t="shared" si="2"/>
        <v>0</v>
      </c>
      <c r="Q38" s="3">
        <v>78.599999999999994</v>
      </c>
      <c r="R38" s="3">
        <v>78.099999999999994</v>
      </c>
      <c r="S38" s="3">
        <v>77.900000000000006</v>
      </c>
      <c r="T38" s="3">
        <v>78.3</v>
      </c>
      <c r="U38" s="3">
        <v>77.7</v>
      </c>
      <c r="V38" s="10">
        <f t="shared" si="3"/>
        <v>0.88757963299999976</v>
      </c>
      <c r="W38" s="3">
        <v>-0.26</v>
      </c>
      <c r="X38" s="3" t="str">
        <f ca="1">IF(COUNTIF(股期對照!A:A,B38)=2,B38&amp;"-●",IF(COUNTIF(股期對照!A:A,B38)=1,B38&amp;"-◎",B38))</f>
        <v>台塑-◎</v>
      </c>
      <c r="Y38" s="3" t="s">
        <v>6677</v>
      </c>
      <c r="AB38" s="1" t="s">
        <v>32</v>
      </c>
      <c r="AC38" s="1" t="s">
        <v>1793</v>
      </c>
      <c r="AD38" s="1">
        <v>31.53</v>
      </c>
      <c r="AE38" s="1">
        <v>0.82</v>
      </c>
      <c r="AF38" s="1">
        <v>0.98</v>
      </c>
      <c r="AG38" s="1">
        <v>14.9</v>
      </c>
      <c r="AH38" s="1">
        <v>51.77</v>
      </c>
      <c r="AI38" s="1">
        <v>38</v>
      </c>
      <c r="AJ38" s="1">
        <v>63657407.810000002</v>
      </c>
      <c r="AK38" s="1">
        <v>1154.357</v>
      </c>
      <c r="AL38" s="1">
        <v>-616.08500000000004</v>
      </c>
      <c r="AM38" s="1">
        <v>-104.095</v>
      </c>
      <c r="AN38" s="1">
        <v>1240.1890000000001</v>
      </c>
      <c r="AO38" s="1">
        <v>-551.55799999999999</v>
      </c>
      <c r="AP38" s="1">
        <v>3295544</v>
      </c>
      <c r="AQ38" s="1">
        <v>0</v>
      </c>
      <c r="AR38" s="1">
        <v>78.599999999999994</v>
      </c>
      <c r="AS38" s="1">
        <v>78.099999999999994</v>
      </c>
      <c r="AT38" s="1">
        <v>77.900000000000006</v>
      </c>
      <c r="AU38" s="1">
        <v>78.3</v>
      </c>
      <c r="AV38" s="1">
        <v>77.7</v>
      </c>
      <c r="AW38" s="1">
        <v>0.88757963299999976</v>
      </c>
      <c r="AX38" s="1">
        <v>-0.26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5838</v>
      </c>
      <c r="C39" s="3">
        <v>28.89</v>
      </c>
      <c r="D39" s="3">
        <v>2.0699999999999998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50.019999999999996</v>
      </c>
      <c r="H39" s="1">
        <f>MATCH(持股比率!A39,董監!A:A,0)</f>
        <v>39</v>
      </c>
      <c r="I39" s="3">
        <v>79308215.890000001</v>
      </c>
      <c r="J39" s="20">
        <v>1879.183</v>
      </c>
      <c r="K39" s="20">
        <v>608.23699999999997</v>
      </c>
      <c r="L39" s="29">
        <v>1128.18</v>
      </c>
      <c r="M39" s="20">
        <v>2279.7280000000001</v>
      </c>
      <c r="N39" s="20">
        <v>788.11</v>
      </c>
      <c r="O39" s="20">
        <f t="shared" si="1"/>
        <v>3966997</v>
      </c>
      <c r="P39" s="19">
        <f t="shared" si="2"/>
        <v>0.2</v>
      </c>
      <c r="Q39" s="3">
        <v>64.8</v>
      </c>
      <c r="R39" s="3">
        <v>64.3</v>
      </c>
      <c r="S39" s="3">
        <v>64.5</v>
      </c>
      <c r="T39" s="3">
        <v>65.3</v>
      </c>
      <c r="U39" s="3">
        <v>64.900000000000006</v>
      </c>
      <c r="V39" s="10">
        <f t="shared" si="3"/>
        <v>4.3366288490000002</v>
      </c>
      <c r="W39" s="3">
        <v>1.41</v>
      </c>
      <c r="X39" s="3" t="str">
        <f ca="1">IF(COUNTIF(股期對照!A:A,B39)=2,B39&amp;"-●",IF(COUNTIF(股期對照!A:A,B39)=1,B39&amp;"-◎",B39))</f>
        <v>南亞-◎</v>
      </c>
      <c r="Y39" s="3" t="s">
        <v>6678</v>
      </c>
      <c r="AB39" s="1" t="s">
        <v>33</v>
      </c>
      <c r="AC39" s="1" t="s">
        <v>1794</v>
      </c>
      <c r="AD39" s="1">
        <v>28.89</v>
      </c>
      <c r="AE39" s="1">
        <v>2.0699999999999998</v>
      </c>
      <c r="AF39" s="1">
        <v>0.77</v>
      </c>
      <c r="AG39" s="1">
        <v>18.25</v>
      </c>
      <c r="AH39" s="1">
        <v>50.019999999999996</v>
      </c>
      <c r="AI39" s="1">
        <v>39</v>
      </c>
      <c r="AJ39" s="1">
        <v>79308215.890000001</v>
      </c>
      <c r="AK39" s="1">
        <v>1879.183</v>
      </c>
      <c r="AL39" s="1">
        <v>608.23699999999997</v>
      </c>
      <c r="AM39" s="1">
        <v>1128.18</v>
      </c>
      <c r="AN39" s="1">
        <v>2279.7280000000001</v>
      </c>
      <c r="AO39" s="1">
        <v>788.11</v>
      </c>
      <c r="AP39" s="1">
        <v>3966997</v>
      </c>
      <c r="AQ39" s="1">
        <v>0.2</v>
      </c>
      <c r="AR39" s="1">
        <v>64.8</v>
      </c>
      <c r="AS39" s="1">
        <v>64.3</v>
      </c>
      <c r="AT39" s="1">
        <v>64.5</v>
      </c>
      <c r="AU39" s="1">
        <v>65.3</v>
      </c>
      <c r="AV39" s="1">
        <v>64.900000000000006</v>
      </c>
      <c r="AW39" s="1">
        <v>4.3366288490000002</v>
      </c>
      <c r="AX39" s="1">
        <v>1.41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5839</v>
      </c>
      <c r="C40" s="3">
        <v>33.25</v>
      </c>
      <c r="D40" s="3">
        <v>0.86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40.92</v>
      </c>
      <c r="H40" s="1">
        <f>MATCH(持股比率!A40,董監!A:A,0)</f>
        <v>40</v>
      </c>
      <c r="I40" s="3">
        <v>11887635</v>
      </c>
      <c r="J40" s="20">
        <v>893.67</v>
      </c>
      <c r="K40" s="20">
        <v>-157.51400000000001</v>
      </c>
      <c r="L40" s="29">
        <v>-339.762</v>
      </c>
      <c r="M40" s="20">
        <v>-237.03700000000001</v>
      </c>
      <c r="N40" s="20">
        <v>-559.84199999999998</v>
      </c>
      <c r="O40" s="20">
        <f t="shared" si="1"/>
        <v>486442</v>
      </c>
      <c r="P40" s="19">
        <f t="shared" si="2"/>
        <v>-0.1</v>
      </c>
      <c r="Q40" s="3">
        <v>19.55</v>
      </c>
      <c r="R40" s="3">
        <v>19.45</v>
      </c>
      <c r="S40" s="3">
        <v>19.25</v>
      </c>
      <c r="T40" s="3">
        <v>19.149999999999999</v>
      </c>
      <c r="U40" s="3">
        <v>19</v>
      </c>
      <c r="V40" s="10">
        <f t="shared" si="3"/>
        <v>-7.3090738499999974E-2</v>
      </c>
      <c r="W40" s="3">
        <v>-1.55</v>
      </c>
      <c r="X40" s="3" t="str">
        <f ca="1">IF(COUNTIF(股期對照!A:A,B40)=2,B40&amp;"-●",IF(COUNTIF(股期對照!A:A,B40)=1,B40&amp;"-◎",B40))</f>
        <v>台聚</v>
      </c>
      <c r="Y40" s="3" t="s">
        <v>6679</v>
      </c>
      <c r="AB40" s="1" t="s">
        <v>34</v>
      </c>
      <c r="AC40" s="1" t="s">
        <v>1795</v>
      </c>
      <c r="AD40" s="1">
        <v>33.25</v>
      </c>
      <c r="AE40" s="1">
        <v>0.86</v>
      </c>
      <c r="AF40" s="1">
        <v>0.56000000000000005</v>
      </c>
      <c r="AG40" s="1">
        <v>24.41</v>
      </c>
      <c r="AH40" s="1">
        <v>40.92</v>
      </c>
      <c r="AI40" s="1">
        <v>40</v>
      </c>
      <c r="AJ40" s="1">
        <v>11887635</v>
      </c>
      <c r="AK40" s="1">
        <v>893.67</v>
      </c>
      <c r="AL40" s="1">
        <v>-157.51400000000001</v>
      </c>
      <c r="AM40" s="1">
        <v>-339.762</v>
      </c>
      <c r="AN40" s="1">
        <v>-237.03700000000001</v>
      </c>
      <c r="AO40" s="1">
        <v>-559.84199999999998</v>
      </c>
      <c r="AP40" s="1">
        <v>486442</v>
      </c>
      <c r="AQ40" s="1">
        <v>-0.1</v>
      </c>
      <c r="AR40" s="1">
        <v>19.55</v>
      </c>
      <c r="AS40" s="1">
        <v>19.45</v>
      </c>
      <c r="AT40" s="1">
        <v>19.25</v>
      </c>
      <c r="AU40" s="1">
        <v>19.149999999999999</v>
      </c>
      <c r="AV40" s="1">
        <v>19</v>
      </c>
      <c r="AW40" s="1">
        <v>-7.3090738499999974E-2</v>
      </c>
      <c r="AX40" s="1">
        <v>-1.55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5840</v>
      </c>
      <c r="C41" s="3">
        <v>8.17</v>
      </c>
      <c r="D41" s="3">
        <v>1.1200000000000001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57.349999999999994</v>
      </c>
      <c r="H41" s="1">
        <f>MATCH(持股比率!A41,董監!A:A,0)</f>
        <v>41</v>
      </c>
      <c r="I41" s="3">
        <v>5810504.9400000004</v>
      </c>
      <c r="J41" s="20">
        <v>576.82399999999996</v>
      </c>
      <c r="K41" s="20">
        <v>-815.22400000000005</v>
      </c>
      <c r="L41" s="29">
        <v>-316.291</v>
      </c>
      <c r="M41" s="20">
        <v>-168.69</v>
      </c>
      <c r="N41" s="20">
        <v>-353.92599999999999</v>
      </c>
      <c r="O41" s="20">
        <f t="shared" si="1"/>
        <v>333232</v>
      </c>
      <c r="P41" s="19">
        <f t="shared" si="2"/>
        <v>-0.3</v>
      </c>
      <c r="Q41" s="3">
        <v>22.7</v>
      </c>
      <c r="R41" s="3">
        <v>22.25</v>
      </c>
      <c r="S41" s="3">
        <v>22.65</v>
      </c>
      <c r="T41" s="3">
        <v>22.75</v>
      </c>
      <c r="U41" s="3">
        <v>22.35</v>
      </c>
      <c r="V41" s="10">
        <f t="shared" si="3"/>
        <v>-0.23956763950000001</v>
      </c>
      <c r="W41" s="3">
        <v>0.45</v>
      </c>
      <c r="X41" s="3" t="str">
        <f ca="1">IF(COUNTIF(股期對照!A:A,B41)=2,B41&amp;"-●",IF(COUNTIF(股期對照!A:A,B41)=1,B41&amp;"-◎",B41))</f>
        <v>華夏</v>
      </c>
      <c r="Y41" s="3" t="s">
        <v>6680</v>
      </c>
      <c r="AB41" s="1" t="s">
        <v>35</v>
      </c>
      <c r="AC41" s="1" t="s">
        <v>1796</v>
      </c>
      <c r="AD41" s="1">
        <v>8.17</v>
      </c>
      <c r="AE41" s="1">
        <v>1.1200000000000001</v>
      </c>
      <c r="AF41" s="1">
        <v>0.23</v>
      </c>
      <c r="AG41" s="1">
        <v>33.130000000000003</v>
      </c>
      <c r="AH41" s="1">
        <v>57.349999999999994</v>
      </c>
      <c r="AI41" s="1">
        <v>41</v>
      </c>
      <c r="AJ41" s="1">
        <v>5810504.9400000004</v>
      </c>
      <c r="AK41" s="1">
        <v>576.82399999999996</v>
      </c>
      <c r="AL41" s="1">
        <v>-815.22400000000005</v>
      </c>
      <c r="AM41" s="1">
        <v>-316.291</v>
      </c>
      <c r="AN41" s="1">
        <v>-168.69</v>
      </c>
      <c r="AO41" s="1">
        <v>-353.92599999999999</v>
      </c>
      <c r="AP41" s="1">
        <v>333232</v>
      </c>
      <c r="AQ41" s="1">
        <v>-0.3</v>
      </c>
      <c r="AR41" s="1">
        <v>22.7</v>
      </c>
      <c r="AS41" s="1">
        <v>22.25</v>
      </c>
      <c r="AT41" s="1">
        <v>22.65</v>
      </c>
      <c r="AU41" s="1">
        <v>22.75</v>
      </c>
      <c r="AV41" s="1">
        <v>22.35</v>
      </c>
      <c r="AW41" s="1">
        <v>-0.23956763950000001</v>
      </c>
      <c r="AX41" s="1">
        <v>0.45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5294</v>
      </c>
      <c r="C42" s="3">
        <v>12.61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77.73</v>
      </c>
      <c r="H42" s="1">
        <f>MATCH(持股比率!A42,董監!A:A,0)</f>
        <v>42</v>
      </c>
      <c r="I42" s="3">
        <v>3978181.26</v>
      </c>
      <c r="J42" s="20">
        <v>54</v>
      </c>
      <c r="K42" s="20">
        <v>0</v>
      </c>
      <c r="L42" s="29">
        <v>54</v>
      </c>
      <c r="M42" s="20">
        <v>-385.64400000000001</v>
      </c>
      <c r="N42" s="20">
        <v>845</v>
      </c>
      <c r="O42" s="20">
        <f t="shared" si="1"/>
        <v>309224</v>
      </c>
      <c r="P42" s="19">
        <f t="shared" si="2"/>
        <v>0.2</v>
      </c>
      <c r="Q42" s="3">
        <v>24.2</v>
      </c>
      <c r="R42" s="3">
        <v>24.2</v>
      </c>
      <c r="S42" s="3">
        <v>24.8</v>
      </c>
      <c r="T42" s="3">
        <v>25.7</v>
      </c>
      <c r="U42" s="3">
        <v>26.2</v>
      </c>
      <c r="V42" s="10">
        <f t="shared" si="3"/>
        <v>0.148739492</v>
      </c>
      <c r="W42" s="3">
        <v>8.26</v>
      </c>
      <c r="X42" s="3" t="str">
        <f ca="1">IF(COUNTIF(股期對照!A:A,B42)=2,B42&amp;"-●",IF(COUNTIF(股期對照!A:A,B42)=1,B42&amp;"-◎",B42))</f>
        <v>三芳</v>
      </c>
      <c r="Y42" s="3" t="s">
        <v>6680</v>
      </c>
      <c r="AB42" s="1" t="s">
        <v>36</v>
      </c>
      <c r="AC42" s="1" t="s">
        <v>1797</v>
      </c>
      <c r="AD42" s="1">
        <v>12.61</v>
      </c>
      <c r="AE42" s="1">
        <v>0</v>
      </c>
      <c r="AF42" s="1">
        <v>0.18</v>
      </c>
      <c r="AG42" s="1">
        <v>9.48</v>
      </c>
      <c r="AH42" s="1">
        <v>77.73</v>
      </c>
      <c r="AI42" s="1">
        <v>42</v>
      </c>
      <c r="AJ42" s="1">
        <v>3978181.26</v>
      </c>
      <c r="AK42" s="1">
        <v>54</v>
      </c>
      <c r="AL42" s="1">
        <v>0</v>
      </c>
      <c r="AM42" s="1">
        <v>54</v>
      </c>
      <c r="AN42" s="1">
        <v>-385.64400000000001</v>
      </c>
      <c r="AO42" s="1">
        <v>845</v>
      </c>
      <c r="AP42" s="1">
        <v>309224</v>
      </c>
      <c r="AQ42" s="1">
        <v>0.2</v>
      </c>
      <c r="AR42" s="1">
        <v>24.2</v>
      </c>
      <c r="AS42" s="1">
        <v>24.2</v>
      </c>
      <c r="AT42" s="1">
        <v>24.8</v>
      </c>
      <c r="AU42" s="1">
        <v>25.7</v>
      </c>
      <c r="AV42" s="1">
        <v>26.2</v>
      </c>
      <c r="AW42" s="1">
        <v>0.148739492</v>
      </c>
      <c r="AX42" s="1">
        <v>8.26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5841</v>
      </c>
      <c r="C43" s="3">
        <v>7.08</v>
      </c>
      <c r="D43" s="3">
        <v>0.57999999999999996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53.54</v>
      </c>
      <c r="H43" s="1">
        <f>MATCH(持股比率!A43,董監!A:A,0)</f>
        <v>43</v>
      </c>
      <c r="I43" s="3">
        <v>5937439.1900000004</v>
      </c>
      <c r="J43" s="20">
        <v>-39.942</v>
      </c>
      <c r="K43" s="20">
        <v>-70.128</v>
      </c>
      <c r="L43" s="29">
        <v>-61.478999999999999</v>
      </c>
      <c r="M43" s="20">
        <v>-93.697000000000003</v>
      </c>
      <c r="N43" s="20">
        <v>-111.005</v>
      </c>
      <c r="O43" s="20">
        <f t="shared" si="1"/>
        <v>317890</v>
      </c>
      <c r="P43" s="19">
        <f t="shared" si="2"/>
        <v>-0.1</v>
      </c>
      <c r="Q43" s="3">
        <v>24.35</v>
      </c>
      <c r="R43" s="3">
        <v>24</v>
      </c>
      <c r="S43" s="3">
        <v>23.8</v>
      </c>
      <c r="T43" s="3">
        <v>23.65</v>
      </c>
      <c r="U43" s="3">
        <v>23.55</v>
      </c>
      <c r="V43" s="10">
        <f t="shared" si="3"/>
        <v>-8.9489616999999994E-2</v>
      </c>
      <c r="W43" s="3">
        <v>-4.46</v>
      </c>
      <c r="X43" s="3" t="str">
        <f ca="1">IF(COUNTIF(股期對照!A:A,B43)=2,B43&amp;"-●",IF(COUNTIF(股期對照!A:A,B43)=1,B43&amp;"-◎",B43))</f>
        <v>亞聚</v>
      </c>
      <c r="Y43" s="3" t="s">
        <v>6681</v>
      </c>
      <c r="AB43" s="1" t="s">
        <v>37</v>
      </c>
      <c r="AC43" s="1" t="s">
        <v>1798</v>
      </c>
      <c r="AD43" s="1">
        <v>7.08</v>
      </c>
      <c r="AE43" s="1">
        <v>0.57999999999999996</v>
      </c>
      <c r="AF43" s="1">
        <v>0.44</v>
      </c>
      <c r="AG43" s="1">
        <v>38.36</v>
      </c>
      <c r="AH43" s="1">
        <v>53.54</v>
      </c>
      <c r="AI43" s="1">
        <v>43</v>
      </c>
      <c r="AJ43" s="1">
        <v>5937439.1900000004</v>
      </c>
      <c r="AK43" s="1">
        <v>-39.942</v>
      </c>
      <c r="AL43" s="1">
        <v>-70.128</v>
      </c>
      <c r="AM43" s="1">
        <v>-61.478999999999999</v>
      </c>
      <c r="AN43" s="1">
        <v>-93.697000000000003</v>
      </c>
      <c r="AO43" s="1">
        <v>-111.005</v>
      </c>
      <c r="AP43" s="1">
        <v>317890</v>
      </c>
      <c r="AQ43" s="1">
        <v>-0.1</v>
      </c>
      <c r="AR43" s="1">
        <v>24.35</v>
      </c>
      <c r="AS43" s="1">
        <v>24</v>
      </c>
      <c r="AT43" s="1">
        <v>23.8</v>
      </c>
      <c r="AU43" s="1">
        <v>23.65</v>
      </c>
      <c r="AV43" s="1">
        <v>23.55</v>
      </c>
      <c r="AW43" s="1">
        <v>-8.9489616999999994E-2</v>
      </c>
      <c r="AX43" s="1">
        <v>-4.46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5621</v>
      </c>
      <c r="C44" s="3">
        <v>1.95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57.97</v>
      </c>
      <c r="H44" s="1">
        <f>MATCH(持股比率!A44,董監!A:A,0)</f>
        <v>44</v>
      </c>
      <c r="I44" s="3">
        <v>3975868.48</v>
      </c>
      <c r="J44" s="20">
        <v>225.36</v>
      </c>
      <c r="K44" s="20">
        <v>-2.9000000000000001E-2</v>
      </c>
      <c r="L44" s="29">
        <v>-32.457999999999998</v>
      </c>
      <c r="M44" s="20">
        <v>-2.794</v>
      </c>
      <c r="N44" s="20">
        <v>-2.7410000000000001</v>
      </c>
      <c r="O44" s="20">
        <f t="shared" si="1"/>
        <v>230481</v>
      </c>
      <c r="P44" s="19">
        <f t="shared" si="2"/>
        <v>0.1</v>
      </c>
      <c r="Q44" s="3">
        <v>17</v>
      </c>
      <c r="R44" s="3">
        <v>16.899999999999999</v>
      </c>
      <c r="S44" s="3">
        <v>16.850000000000001</v>
      </c>
      <c r="T44" s="3">
        <v>16.8</v>
      </c>
      <c r="U44" s="3">
        <v>16.600000000000001</v>
      </c>
      <c r="V44" s="10">
        <f t="shared" si="3"/>
        <v>3.1912728000000008E-2</v>
      </c>
      <c r="W44" s="3">
        <v>-2.35</v>
      </c>
      <c r="X44" s="3" t="str">
        <f ca="1">IF(COUNTIF(股期對照!A:A,B44)=2,B44&amp;"-●",IF(COUNTIF(股期對照!A:A,B44)=1,B44&amp;"-◎",B44))</f>
        <v>台達化</v>
      </c>
      <c r="Y44" s="3" t="s">
        <v>6682</v>
      </c>
      <c r="AB44" s="1" t="s">
        <v>38</v>
      </c>
      <c r="AC44" s="1" t="s">
        <v>1799</v>
      </c>
      <c r="AD44" s="1">
        <v>1.95</v>
      </c>
      <c r="AE44" s="1">
        <v>0.15</v>
      </c>
      <c r="AF44" s="1">
        <v>0.56000000000000005</v>
      </c>
      <c r="AG44" s="1">
        <v>39.369999999999997</v>
      </c>
      <c r="AH44" s="1">
        <v>57.97</v>
      </c>
      <c r="AI44" s="1">
        <v>44</v>
      </c>
      <c r="AJ44" s="1">
        <v>3975868.48</v>
      </c>
      <c r="AK44" s="1">
        <v>225.36</v>
      </c>
      <c r="AL44" s="1">
        <v>-2.9000000000000001E-2</v>
      </c>
      <c r="AM44" s="1">
        <v>-32.457999999999998</v>
      </c>
      <c r="AN44" s="1">
        <v>-2.794</v>
      </c>
      <c r="AO44" s="1">
        <v>-2.7410000000000001</v>
      </c>
      <c r="AP44" s="1">
        <v>230481</v>
      </c>
      <c r="AQ44" s="1">
        <v>0.1</v>
      </c>
      <c r="AR44" s="1">
        <v>17</v>
      </c>
      <c r="AS44" s="1">
        <v>16.899999999999999</v>
      </c>
      <c r="AT44" s="1">
        <v>16.850000000000001</v>
      </c>
      <c r="AU44" s="1">
        <v>16.8</v>
      </c>
      <c r="AV44" s="1">
        <v>16.600000000000001</v>
      </c>
      <c r="AW44" s="1">
        <v>3.1912728000000008E-2</v>
      </c>
      <c r="AX44" s="1">
        <v>-2.35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5248</v>
      </c>
      <c r="C45" s="3">
        <v>6.22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88.8</v>
      </c>
      <c r="H45" s="1">
        <f>MATCH(持股比率!A45,董監!A:A,0)</f>
        <v>45</v>
      </c>
      <c r="I45" s="3">
        <v>5278697.6399999997</v>
      </c>
      <c r="J45" s="20">
        <v>143</v>
      </c>
      <c r="K45" s="20">
        <v>52</v>
      </c>
      <c r="L45" s="29">
        <v>429</v>
      </c>
      <c r="M45" s="20">
        <v>500</v>
      </c>
      <c r="N45" s="20">
        <v>-600.13900000000001</v>
      </c>
      <c r="O45" s="20">
        <f t="shared" si="1"/>
        <v>468748</v>
      </c>
      <c r="P45" s="19">
        <f t="shared" si="2"/>
        <v>0.1</v>
      </c>
      <c r="Q45" s="3">
        <v>15.75</v>
      </c>
      <c r="R45" s="3">
        <v>15.75</v>
      </c>
      <c r="S45" s="3">
        <v>15.8</v>
      </c>
      <c r="T45" s="3">
        <v>16.100000000000001</v>
      </c>
      <c r="U45" s="3">
        <v>15.6</v>
      </c>
      <c r="V45" s="10">
        <f t="shared" si="3"/>
        <v>8.5372816000000004E-2</v>
      </c>
      <c r="W45" s="3">
        <v>-0.95</v>
      </c>
      <c r="X45" s="3" t="str">
        <f ca="1">IF(COUNTIF(股期對照!A:A,B45)=2,B45&amp;"-●",IF(COUNTIF(股期對照!A:A,B45)=1,B45&amp;"-◎",B45))</f>
        <v>台苯</v>
      </c>
      <c r="Y45" s="3" t="s">
        <v>6683</v>
      </c>
      <c r="AB45" s="1" t="s">
        <v>39</v>
      </c>
      <c r="AC45" s="1" t="s">
        <v>1800</v>
      </c>
      <c r="AD45" s="1">
        <v>6.22</v>
      </c>
      <c r="AE45" s="1">
        <v>0</v>
      </c>
      <c r="AF45" s="1">
        <v>0.44</v>
      </c>
      <c r="AG45" s="1">
        <v>4.54</v>
      </c>
      <c r="AH45" s="1">
        <v>88.8</v>
      </c>
      <c r="AI45" s="1">
        <v>45</v>
      </c>
      <c r="AJ45" s="1">
        <v>5278697.6399999997</v>
      </c>
      <c r="AK45" s="1">
        <v>143</v>
      </c>
      <c r="AL45" s="1">
        <v>52</v>
      </c>
      <c r="AM45" s="1">
        <v>429</v>
      </c>
      <c r="AN45" s="1">
        <v>500</v>
      </c>
      <c r="AO45" s="1">
        <v>-600.13900000000001</v>
      </c>
      <c r="AP45" s="1">
        <v>468748</v>
      </c>
      <c r="AQ45" s="1">
        <v>0.1</v>
      </c>
      <c r="AR45" s="1">
        <v>15.75</v>
      </c>
      <c r="AS45" s="1">
        <v>15.75</v>
      </c>
      <c r="AT45" s="1">
        <v>15.8</v>
      </c>
      <c r="AU45" s="1">
        <v>16.100000000000001</v>
      </c>
      <c r="AV45" s="1">
        <v>15.6</v>
      </c>
      <c r="AW45" s="1">
        <v>8.5372816000000004E-2</v>
      </c>
      <c r="AX45" s="1">
        <v>-0.95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5622</v>
      </c>
      <c r="C46" s="3">
        <v>12.14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72.12</v>
      </c>
      <c r="H46" s="1">
        <f>MATCH(持股比率!A46,董監!A:A,0)</f>
        <v>46</v>
      </c>
      <c r="I46" s="3">
        <v>9266203.2799999993</v>
      </c>
      <c r="J46" s="20">
        <v>212.989</v>
      </c>
      <c r="K46" s="20">
        <v>-21.46</v>
      </c>
      <c r="L46" s="29">
        <v>1.2090000000000001</v>
      </c>
      <c r="M46" s="20">
        <v>192.03700000000001</v>
      </c>
      <c r="N46" s="20">
        <v>-16.471</v>
      </c>
      <c r="O46" s="20">
        <f t="shared" si="1"/>
        <v>668279</v>
      </c>
      <c r="P46" s="19">
        <f t="shared" si="2"/>
        <v>0.1</v>
      </c>
      <c r="Q46" s="3">
        <v>16.149999999999999</v>
      </c>
      <c r="R46" s="3">
        <v>16.05</v>
      </c>
      <c r="S46" s="3">
        <v>16</v>
      </c>
      <c r="T46" s="3">
        <v>15.85</v>
      </c>
      <c r="U46" s="3">
        <v>15.8</v>
      </c>
      <c r="V46" s="10">
        <f t="shared" si="3"/>
        <v>5.8982279999999998E-2</v>
      </c>
      <c r="W46" s="3">
        <v>-1.56</v>
      </c>
      <c r="X46" s="3" t="str">
        <f ca="1">IF(COUNTIF(股期對照!A:A,B46)=2,B46&amp;"-●",IF(COUNTIF(股期對照!A:A,B46)=1,B46&amp;"-◎",B46))</f>
        <v>國喬-◎</v>
      </c>
      <c r="Y46" s="3" t="s">
        <v>6684</v>
      </c>
      <c r="AB46" s="1" t="s">
        <v>40</v>
      </c>
      <c r="AC46" s="1" t="s">
        <v>1801</v>
      </c>
      <c r="AD46" s="1">
        <v>12.14</v>
      </c>
      <c r="AE46" s="1">
        <v>0</v>
      </c>
      <c r="AF46" s="1">
        <v>9.34</v>
      </c>
      <c r="AG46" s="1">
        <v>6.4</v>
      </c>
      <c r="AH46" s="1">
        <v>72.12</v>
      </c>
      <c r="AI46" s="1">
        <v>46</v>
      </c>
      <c r="AJ46" s="1">
        <v>9266203.2799999993</v>
      </c>
      <c r="AK46" s="1">
        <v>212.989</v>
      </c>
      <c r="AL46" s="1">
        <v>-21.46</v>
      </c>
      <c r="AM46" s="1">
        <v>1.2090000000000001</v>
      </c>
      <c r="AN46" s="1">
        <v>192.03700000000001</v>
      </c>
      <c r="AO46" s="1">
        <v>-16.471</v>
      </c>
      <c r="AP46" s="1">
        <v>668279</v>
      </c>
      <c r="AQ46" s="1">
        <v>0.1</v>
      </c>
      <c r="AR46" s="1">
        <v>16.149999999999999</v>
      </c>
      <c r="AS46" s="1">
        <v>16.05</v>
      </c>
      <c r="AT46" s="1">
        <v>16</v>
      </c>
      <c r="AU46" s="1">
        <v>15.85</v>
      </c>
      <c r="AV46" s="1">
        <v>15.8</v>
      </c>
      <c r="AW46" s="1">
        <v>5.8982279999999998E-2</v>
      </c>
      <c r="AX46" s="1">
        <v>-1.56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5295</v>
      </c>
      <c r="C47" s="3">
        <v>11.08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56.82</v>
      </c>
      <c r="H47" s="1">
        <f>MATCH(持股比率!A47,董監!A:A,0)</f>
        <v>47</v>
      </c>
      <c r="I47" s="3">
        <v>13569006.07</v>
      </c>
      <c r="J47" s="20">
        <v>121.425</v>
      </c>
      <c r="K47" s="20">
        <v>91</v>
      </c>
      <c r="L47" s="29">
        <v>785</v>
      </c>
      <c r="M47" s="20">
        <v>556.96600000000001</v>
      </c>
      <c r="N47" s="20">
        <v>1932</v>
      </c>
      <c r="O47" s="20">
        <f t="shared" si="1"/>
        <v>770991</v>
      </c>
      <c r="P47" s="19">
        <f t="shared" si="2"/>
        <v>0.5</v>
      </c>
      <c r="Q47" s="3">
        <v>15.3</v>
      </c>
      <c r="R47" s="3">
        <v>15.2</v>
      </c>
      <c r="S47" s="3">
        <v>15.25</v>
      </c>
      <c r="T47" s="3">
        <v>15.25</v>
      </c>
      <c r="U47" s="3">
        <v>15.55</v>
      </c>
      <c r="V47" s="10">
        <f t="shared" si="3"/>
        <v>0.53748583999999999</v>
      </c>
      <c r="W47" s="3">
        <v>2.2999999999999998</v>
      </c>
      <c r="X47" s="3" t="str">
        <f ca="1">IF(COUNTIF(股期對照!A:A,B47)=2,B47&amp;"-●",IF(COUNTIF(股期對照!A:A,B47)=1,B47&amp;"-◎",B47))</f>
        <v>聯成</v>
      </c>
      <c r="Y47" s="3" t="s">
        <v>6685</v>
      </c>
      <c r="AB47" s="1" t="s">
        <v>41</v>
      </c>
      <c r="AC47" s="1" t="s">
        <v>1802</v>
      </c>
      <c r="AD47" s="1">
        <v>11.08</v>
      </c>
      <c r="AE47" s="1">
        <v>0</v>
      </c>
      <c r="AF47" s="1">
        <v>0.2</v>
      </c>
      <c r="AG47" s="1">
        <v>31.9</v>
      </c>
      <c r="AH47" s="1">
        <v>56.82</v>
      </c>
      <c r="AI47" s="1">
        <v>47</v>
      </c>
      <c r="AJ47" s="1">
        <v>13569006.07</v>
      </c>
      <c r="AK47" s="1">
        <v>121.425</v>
      </c>
      <c r="AL47" s="1">
        <v>91</v>
      </c>
      <c r="AM47" s="1">
        <v>785</v>
      </c>
      <c r="AN47" s="1">
        <v>556.96600000000001</v>
      </c>
      <c r="AO47" s="1">
        <v>1932</v>
      </c>
      <c r="AP47" s="1">
        <v>770991</v>
      </c>
      <c r="AQ47" s="1">
        <v>0.5</v>
      </c>
      <c r="AR47" s="1">
        <v>15.3</v>
      </c>
      <c r="AS47" s="1">
        <v>15.2</v>
      </c>
      <c r="AT47" s="1">
        <v>15.25</v>
      </c>
      <c r="AU47" s="1">
        <v>15.25</v>
      </c>
      <c r="AV47" s="1">
        <v>15.55</v>
      </c>
      <c r="AW47" s="1">
        <v>0.53748583999999999</v>
      </c>
      <c r="AX47" s="1">
        <v>2.2999999999999998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5031</v>
      </c>
      <c r="C48" s="3">
        <v>11.91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80.13</v>
      </c>
      <c r="H48" s="1">
        <f>MATCH(持股比率!A48,董監!A:A,0)</f>
        <v>48</v>
      </c>
      <c r="I48" s="3">
        <v>37848501.299999997</v>
      </c>
      <c r="J48" s="20">
        <v>1176.223</v>
      </c>
      <c r="K48" s="20">
        <v>396.62400000000002</v>
      </c>
      <c r="L48" s="29">
        <v>-2555.0100000000002</v>
      </c>
      <c r="M48" s="20">
        <v>-10116.742</v>
      </c>
      <c r="N48" s="20">
        <v>-1550.8440000000001</v>
      </c>
      <c r="O48" s="20">
        <f t="shared" si="1"/>
        <v>3032800</v>
      </c>
      <c r="P48" s="19">
        <f t="shared" si="2"/>
        <v>-0.4</v>
      </c>
      <c r="Q48" s="3">
        <v>10.25</v>
      </c>
      <c r="R48" s="3">
        <v>10.15</v>
      </c>
      <c r="S48" s="3">
        <v>10.050000000000001</v>
      </c>
      <c r="T48" s="3">
        <v>9.74</v>
      </c>
      <c r="U48" s="3">
        <v>9.7100000000000009</v>
      </c>
      <c r="V48" s="10">
        <f t="shared" si="3"/>
        <v>-1.2319159347000002</v>
      </c>
      <c r="W48" s="3">
        <v>-4.8</v>
      </c>
      <c r="X48" s="3" t="str">
        <f ca="1">IF(COUNTIF(股期對照!A:A,B48)=2,B48&amp;"-●",IF(COUNTIF(股期對照!A:A,B48)=1,B48&amp;"-◎",B48))</f>
        <v>中石化-◎</v>
      </c>
      <c r="Y48" s="3" t="s">
        <v>6686</v>
      </c>
      <c r="AB48" s="1" t="s">
        <v>42</v>
      </c>
      <c r="AC48" s="1" t="s">
        <v>1803</v>
      </c>
      <c r="AD48" s="1">
        <v>11.91</v>
      </c>
      <c r="AE48" s="1">
        <v>0.3</v>
      </c>
      <c r="AF48" s="1">
        <v>0.75</v>
      </c>
      <c r="AG48" s="1">
        <v>6.91</v>
      </c>
      <c r="AH48" s="1">
        <v>80.13</v>
      </c>
      <c r="AI48" s="1">
        <v>48</v>
      </c>
      <c r="AJ48" s="1">
        <v>37848501.299999997</v>
      </c>
      <c r="AK48" s="1">
        <v>1176.223</v>
      </c>
      <c r="AL48" s="1">
        <v>396.62400000000002</v>
      </c>
      <c r="AM48" s="1">
        <v>-2555.0100000000002</v>
      </c>
      <c r="AN48" s="1">
        <v>-10116.742</v>
      </c>
      <c r="AO48" s="1">
        <v>-1550.8440000000001</v>
      </c>
      <c r="AP48" s="1">
        <v>3032800</v>
      </c>
      <c r="AQ48" s="1">
        <v>-0.4</v>
      </c>
      <c r="AR48" s="1">
        <v>10.25</v>
      </c>
      <c r="AS48" s="1">
        <v>10.15</v>
      </c>
      <c r="AT48" s="1">
        <v>10.050000000000001</v>
      </c>
      <c r="AU48" s="1">
        <v>9.74</v>
      </c>
      <c r="AV48" s="1">
        <v>9.7100000000000009</v>
      </c>
      <c r="AW48" s="1">
        <v>-1.2319159347000002</v>
      </c>
      <c r="AX48" s="1">
        <v>-4.8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5495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0</v>
      </c>
      <c r="M49" s="20">
        <v>-1</v>
      </c>
      <c r="N49" s="20">
        <v>0</v>
      </c>
      <c r="O49" s="20">
        <f t="shared" si="1"/>
        <v>78080</v>
      </c>
      <c r="P49" s="19">
        <f t="shared" si="2"/>
        <v>0</v>
      </c>
      <c r="Q49" s="3">
        <v>71.599999999999994</v>
      </c>
      <c r="R49" s="3">
        <v>71.3</v>
      </c>
      <c r="S49" s="3">
        <v>71.5</v>
      </c>
      <c r="T49" s="3">
        <v>71.5</v>
      </c>
      <c r="U49" s="3">
        <v>71.3</v>
      </c>
      <c r="V49" s="10">
        <f t="shared" si="3"/>
        <v>-7.1500000000000003E-4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6687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0</v>
      </c>
      <c r="AN49" s="1">
        <v>-1</v>
      </c>
      <c r="AO49" s="1">
        <v>0</v>
      </c>
      <c r="AP49" s="1">
        <v>78080</v>
      </c>
      <c r="AQ49" s="1">
        <v>0</v>
      </c>
      <c r="AR49" s="1">
        <v>71.599999999999994</v>
      </c>
      <c r="AS49" s="1">
        <v>71.3</v>
      </c>
      <c r="AT49" s="1">
        <v>71.5</v>
      </c>
      <c r="AU49" s="1">
        <v>71.5</v>
      </c>
      <c r="AV49" s="1">
        <v>71.3</v>
      </c>
      <c r="AW49" s="1">
        <v>-7.1500000000000003E-4</v>
      </c>
      <c r="AX49" s="1">
        <v>0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5842</v>
      </c>
      <c r="C50" s="3">
        <v>2.91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88.94</v>
      </c>
      <c r="H50" s="1">
        <f>MATCH(持股比率!A50,董監!A:A,0)</f>
        <v>50</v>
      </c>
      <c r="I50" s="3">
        <v>2790579.6</v>
      </c>
      <c r="J50" s="20">
        <v>-37</v>
      </c>
      <c r="K50" s="20">
        <v>-35</v>
      </c>
      <c r="L50" s="29">
        <v>373</v>
      </c>
      <c r="M50" s="20">
        <v>301</v>
      </c>
      <c r="N50" s="20">
        <v>621</v>
      </c>
      <c r="O50" s="20">
        <f t="shared" si="1"/>
        <v>248194</v>
      </c>
      <c r="P50" s="19">
        <f t="shared" si="2"/>
        <v>0.5</v>
      </c>
      <c r="Q50" s="3">
        <v>10.4</v>
      </c>
      <c r="R50" s="3">
        <v>10.35</v>
      </c>
      <c r="S50" s="3">
        <v>10.45</v>
      </c>
      <c r="T50" s="3">
        <v>10.5</v>
      </c>
      <c r="U50" s="3">
        <v>10.55</v>
      </c>
      <c r="V50" s="10">
        <f t="shared" si="3"/>
        <v>0.12862850000000001</v>
      </c>
      <c r="W50" s="3">
        <v>0.96</v>
      </c>
      <c r="X50" s="3" t="str">
        <f ca="1">IF(COUNTIF(股期對照!A:A,B50)=2,B50&amp;"-●",IF(COUNTIF(股期對照!A:A,B50)=1,B50&amp;"-◎",B50))</f>
        <v>上曜</v>
      </c>
      <c r="Y50" s="3" t="s">
        <v>6688</v>
      </c>
      <c r="AB50" s="1" t="s">
        <v>44</v>
      </c>
      <c r="AC50" s="1" t="s">
        <v>1805</v>
      </c>
      <c r="AD50" s="1">
        <v>2.91</v>
      </c>
      <c r="AE50" s="1">
        <v>0</v>
      </c>
      <c r="AF50" s="1">
        <v>0</v>
      </c>
      <c r="AG50" s="1">
        <v>8.15</v>
      </c>
      <c r="AH50" s="1">
        <v>88.94</v>
      </c>
      <c r="AI50" s="1">
        <v>50</v>
      </c>
      <c r="AJ50" s="1">
        <v>2790579.6</v>
      </c>
      <c r="AK50" s="1">
        <v>-37</v>
      </c>
      <c r="AL50" s="1">
        <v>-35</v>
      </c>
      <c r="AM50" s="1">
        <v>373</v>
      </c>
      <c r="AN50" s="1">
        <v>301</v>
      </c>
      <c r="AO50" s="1">
        <v>621</v>
      </c>
      <c r="AP50" s="1">
        <v>248194</v>
      </c>
      <c r="AQ50" s="1">
        <v>0.5</v>
      </c>
      <c r="AR50" s="1">
        <v>10.4</v>
      </c>
      <c r="AS50" s="1">
        <v>10.35</v>
      </c>
      <c r="AT50" s="1">
        <v>10.45</v>
      </c>
      <c r="AU50" s="1">
        <v>10.5</v>
      </c>
      <c r="AV50" s="1">
        <v>10.55</v>
      </c>
      <c r="AW50" s="1">
        <v>0.12862850000000001</v>
      </c>
      <c r="AX50" s="1">
        <v>0.96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5843</v>
      </c>
      <c r="C51" s="3">
        <v>24.78</v>
      </c>
      <c r="D51" s="3">
        <v>4.26</v>
      </c>
      <c r="E51" s="3">
        <v>1.1499999999999999</v>
      </c>
      <c r="F51" s="1">
        <f>IF(INDEX(董監!D:D,H51)=0,INDEX(董監!C:C,H51),INDEX(董監!D:D,H51))</f>
        <v>18.38</v>
      </c>
      <c r="G51" s="1">
        <f t="shared" si="0"/>
        <v>51.430000000000007</v>
      </c>
      <c r="H51" s="1">
        <f>MATCH(持股比率!A51,董監!A:A,0)</f>
        <v>51</v>
      </c>
      <c r="I51" s="3">
        <v>5914770.6799999997</v>
      </c>
      <c r="J51" s="20">
        <v>296</v>
      </c>
      <c r="K51" s="20">
        <v>-714.46699999999998</v>
      </c>
      <c r="L51" s="29">
        <v>371.41699999999997</v>
      </c>
      <c r="M51" s="20">
        <v>-906.78899999999999</v>
      </c>
      <c r="N51" s="20">
        <v>-801.90499999999997</v>
      </c>
      <c r="O51" s="20">
        <f t="shared" si="1"/>
        <v>304197</v>
      </c>
      <c r="P51" s="19">
        <f t="shared" si="2"/>
        <v>-0.6</v>
      </c>
      <c r="Q51" s="3">
        <v>76.8</v>
      </c>
      <c r="R51" s="3">
        <v>79</v>
      </c>
      <c r="S51" s="3">
        <v>79.599999999999994</v>
      </c>
      <c r="T51" s="3">
        <v>80</v>
      </c>
      <c r="U51" s="3">
        <v>78.5</v>
      </c>
      <c r="V51" s="10">
        <f t="shared" si="3"/>
        <v>-1.3963796229999998</v>
      </c>
      <c r="W51" s="3">
        <v>3.56</v>
      </c>
      <c r="X51" s="3" t="str">
        <f ca="1">IF(COUNTIF(股期對照!A:A,B51)=2,B51&amp;"-●",IF(COUNTIF(股期對照!A:A,B51)=1,B51&amp;"-◎",B51))</f>
        <v>東陽-◎</v>
      </c>
      <c r="Y51" s="3" t="s">
        <v>6689</v>
      </c>
      <c r="AB51" s="1" t="s">
        <v>45</v>
      </c>
      <c r="AC51" s="1" t="s">
        <v>1806</v>
      </c>
      <c r="AD51" s="1">
        <v>24.78</v>
      </c>
      <c r="AE51" s="1">
        <v>4.26</v>
      </c>
      <c r="AF51" s="1">
        <v>1.1499999999999999</v>
      </c>
      <c r="AG51" s="1">
        <v>18.38</v>
      </c>
      <c r="AH51" s="1">
        <v>51.430000000000007</v>
      </c>
      <c r="AI51" s="1">
        <v>51</v>
      </c>
      <c r="AJ51" s="1">
        <v>5914770.6799999997</v>
      </c>
      <c r="AK51" s="1">
        <v>296</v>
      </c>
      <c r="AL51" s="1">
        <v>-714.46699999999998</v>
      </c>
      <c r="AM51" s="1">
        <v>371.41699999999997</v>
      </c>
      <c r="AN51" s="1">
        <v>-906.78899999999999</v>
      </c>
      <c r="AO51" s="1">
        <v>-801.90499999999997</v>
      </c>
      <c r="AP51" s="1">
        <v>304197</v>
      </c>
      <c r="AQ51" s="1">
        <v>-0.6</v>
      </c>
      <c r="AR51" s="1">
        <v>76.8</v>
      </c>
      <c r="AS51" s="1">
        <v>79</v>
      </c>
      <c r="AT51" s="1">
        <v>79.599999999999994</v>
      </c>
      <c r="AU51" s="1">
        <v>80</v>
      </c>
      <c r="AV51" s="1">
        <v>78.5</v>
      </c>
      <c r="AW51" s="1">
        <v>-1.3963796229999998</v>
      </c>
      <c r="AX51" s="1">
        <v>3.56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5844</v>
      </c>
      <c r="C52" s="3">
        <v>4.7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89.28</v>
      </c>
      <c r="H52" s="1">
        <f>MATCH(持股比率!A52,董監!A:A,0)</f>
        <v>52</v>
      </c>
      <c r="I52" s="3">
        <v>2272282.6800000002</v>
      </c>
      <c r="J52" s="20">
        <v>14</v>
      </c>
      <c r="K52" s="20">
        <v>26.01</v>
      </c>
      <c r="L52" s="29">
        <v>20</v>
      </c>
      <c r="M52" s="20">
        <v>-2</v>
      </c>
      <c r="N52" s="20">
        <v>12</v>
      </c>
      <c r="O52" s="20">
        <f t="shared" si="1"/>
        <v>202869</v>
      </c>
      <c r="P52" s="19">
        <f t="shared" si="2"/>
        <v>0</v>
      </c>
      <c r="Q52" s="3">
        <v>36.049999999999997</v>
      </c>
      <c r="R52" s="3">
        <v>36.1</v>
      </c>
      <c r="S52" s="3">
        <v>36.15</v>
      </c>
      <c r="T52" s="3">
        <v>36</v>
      </c>
      <c r="U52" s="3">
        <v>36.1</v>
      </c>
      <c r="V52" s="10">
        <f t="shared" si="3"/>
        <v>2.527861E-2</v>
      </c>
      <c r="W52" s="3">
        <v>0.56000000000000005</v>
      </c>
      <c r="X52" s="3" t="str">
        <f ca="1">IF(COUNTIF(股期對照!A:A,B52)=2,B52&amp;"-●",IF(COUNTIF(股期對照!A:A,B52)=1,B52&amp;"-◎",B52))</f>
        <v>大洋</v>
      </c>
      <c r="Y52" s="3" t="s">
        <v>6683</v>
      </c>
      <c r="AB52" s="1" t="s">
        <v>46</v>
      </c>
      <c r="AC52" s="1" t="s">
        <v>1807</v>
      </c>
      <c r="AD52" s="1">
        <v>4.7</v>
      </c>
      <c r="AE52" s="1">
        <v>0</v>
      </c>
      <c r="AF52" s="1">
        <v>0.13</v>
      </c>
      <c r="AG52" s="1">
        <v>5.89</v>
      </c>
      <c r="AH52" s="1">
        <v>89.28</v>
      </c>
      <c r="AI52" s="1">
        <v>52</v>
      </c>
      <c r="AJ52" s="1">
        <v>2272282.6800000002</v>
      </c>
      <c r="AK52" s="1">
        <v>14</v>
      </c>
      <c r="AL52" s="1">
        <v>26.01</v>
      </c>
      <c r="AM52" s="1">
        <v>20</v>
      </c>
      <c r="AN52" s="1">
        <v>-2</v>
      </c>
      <c r="AO52" s="1">
        <v>12</v>
      </c>
      <c r="AP52" s="1">
        <v>202869</v>
      </c>
      <c r="AQ52" s="1">
        <v>0</v>
      </c>
      <c r="AR52" s="1">
        <v>36.049999999999997</v>
      </c>
      <c r="AS52" s="1">
        <v>36.1</v>
      </c>
      <c r="AT52" s="1">
        <v>36.15</v>
      </c>
      <c r="AU52" s="1">
        <v>36</v>
      </c>
      <c r="AV52" s="1">
        <v>36.1</v>
      </c>
      <c r="AW52" s="1">
        <v>2.527861E-2</v>
      </c>
      <c r="AX52" s="1">
        <v>0.56000000000000005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4897</v>
      </c>
      <c r="C53" s="3">
        <v>2.4700000000000002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0</v>
      </c>
      <c r="K53" s="20">
        <v>-7</v>
      </c>
      <c r="L53" s="29">
        <v>-7</v>
      </c>
      <c r="M53" s="20">
        <v>-7</v>
      </c>
      <c r="N53" s="20">
        <v>-9</v>
      </c>
      <c r="O53" s="20">
        <f t="shared" si="1"/>
        <v>76972</v>
      </c>
      <c r="P53" s="19">
        <f t="shared" si="2"/>
        <v>0</v>
      </c>
      <c r="Q53" s="3">
        <v>31.3</v>
      </c>
      <c r="R53" s="3">
        <v>31.25</v>
      </c>
      <c r="S53" s="3">
        <v>31.25</v>
      </c>
      <c r="T53" s="3">
        <v>31.25</v>
      </c>
      <c r="U53" s="3">
        <v>31.25</v>
      </c>
      <c r="V53" s="10">
        <f t="shared" si="3"/>
        <v>-9.3749999999999997E-3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6690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0.05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0</v>
      </c>
      <c r="AL53" s="1">
        <v>-7</v>
      </c>
      <c r="AM53" s="1">
        <v>-7</v>
      </c>
      <c r="AN53" s="1">
        <v>-7</v>
      </c>
      <c r="AO53" s="1">
        <v>-9</v>
      </c>
      <c r="AP53" s="1">
        <v>76972</v>
      </c>
      <c r="AQ53" s="1">
        <v>0</v>
      </c>
      <c r="AR53" s="1">
        <v>31.3</v>
      </c>
      <c r="AS53" s="1">
        <v>31.25</v>
      </c>
      <c r="AT53" s="1">
        <v>31.25</v>
      </c>
      <c r="AU53" s="1">
        <v>31.25</v>
      </c>
      <c r="AV53" s="1">
        <v>31.25</v>
      </c>
      <c r="AW53" s="1">
        <v>-9.3749999999999997E-3</v>
      </c>
      <c r="AX53" s="1">
        <v>0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5249</v>
      </c>
      <c r="C54" s="3">
        <v>0.99</v>
      </c>
      <c r="D54" s="3">
        <v>0</v>
      </c>
      <c r="E54" s="3">
        <v>0.24</v>
      </c>
      <c r="F54" s="1">
        <f>IF(INDEX(董監!D:D,H54)=0,INDEX(董監!C:C,H54),INDEX(董監!D:D,H54))</f>
        <v>8.06</v>
      </c>
      <c r="G54" s="1">
        <f t="shared" si="0"/>
        <v>90.71</v>
      </c>
      <c r="H54" s="1">
        <f>MATCH(持股比率!A54,董監!A:A,0)</f>
        <v>54</v>
      </c>
      <c r="I54" s="3">
        <v>751218.82</v>
      </c>
      <c r="J54" s="20">
        <v>15</v>
      </c>
      <c r="K54" s="20">
        <v>-475</v>
      </c>
      <c r="L54" s="29">
        <v>1247</v>
      </c>
      <c r="M54" s="20">
        <v>-1055</v>
      </c>
      <c r="N54" s="20">
        <v>-207</v>
      </c>
      <c r="O54" s="20">
        <f t="shared" si="1"/>
        <v>68143</v>
      </c>
      <c r="P54" s="19">
        <f t="shared" si="2"/>
        <v>-0.7</v>
      </c>
      <c r="Q54" s="3">
        <v>18.25</v>
      </c>
      <c r="R54" s="3">
        <v>17.8</v>
      </c>
      <c r="S54" s="3">
        <v>19.55</v>
      </c>
      <c r="T54" s="3">
        <v>17.7</v>
      </c>
      <c r="U54" s="3">
        <v>17.2</v>
      </c>
      <c r="V54" s="10">
        <f t="shared" si="3"/>
        <v>-6.0362999999999972E-2</v>
      </c>
      <c r="W54" s="3">
        <v>-5.75</v>
      </c>
      <c r="X54" s="3" t="str">
        <f ca="1">IF(COUNTIF(股期對照!A:A,B54)=2,B54&amp;"-●",IF(COUNTIF(股期對照!A:A,B54)=1,B54&amp;"-◎",B54))</f>
        <v>地球</v>
      </c>
      <c r="Y54" s="3" t="s">
        <v>6691</v>
      </c>
      <c r="AB54" s="1" t="s">
        <v>48</v>
      </c>
      <c r="AC54" s="1" t="s">
        <v>1809</v>
      </c>
      <c r="AD54" s="1">
        <v>0.99</v>
      </c>
      <c r="AE54" s="1">
        <v>0</v>
      </c>
      <c r="AF54" s="1">
        <v>0.24</v>
      </c>
      <c r="AG54" s="1">
        <v>8.06</v>
      </c>
      <c r="AH54" s="1">
        <v>90.71</v>
      </c>
      <c r="AI54" s="1">
        <v>54</v>
      </c>
      <c r="AJ54" s="1">
        <v>751218.82</v>
      </c>
      <c r="AK54" s="1">
        <v>15</v>
      </c>
      <c r="AL54" s="1">
        <v>-475</v>
      </c>
      <c r="AM54" s="1">
        <v>1247</v>
      </c>
      <c r="AN54" s="1">
        <v>-1055</v>
      </c>
      <c r="AO54" s="1">
        <v>-207</v>
      </c>
      <c r="AP54" s="1">
        <v>68143</v>
      </c>
      <c r="AQ54" s="1">
        <v>-0.7</v>
      </c>
      <c r="AR54" s="1">
        <v>18.25</v>
      </c>
      <c r="AS54" s="1">
        <v>17.8</v>
      </c>
      <c r="AT54" s="1">
        <v>19.55</v>
      </c>
      <c r="AU54" s="1">
        <v>17.7</v>
      </c>
      <c r="AV54" s="1">
        <v>17.2</v>
      </c>
      <c r="AW54" s="1">
        <v>-6.0362999999999972E-2</v>
      </c>
      <c r="AX54" s="1">
        <v>-5.75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5496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7</v>
      </c>
      <c r="K55" s="20">
        <v>8</v>
      </c>
      <c r="L55" s="29">
        <v>16</v>
      </c>
      <c r="M55" s="20">
        <v>11</v>
      </c>
      <c r="N55" s="20">
        <v>0</v>
      </c>
      <c r="O55" s="20">
        <f t="shared" si="1"/>
        <v>53531</v>
      </c>
      <c r="P55" s="19">
        <f t="shared" si="2"/>
        <v>0.1</v>
      </c>
      <c r="Q55" s="3">
        <v>22.45</v>
      </c>
      <c r="R55" s="3">
        <v>22.45</v>
      </c>
      <c r="S55" s="3">
        <v>22.55</v>
      </c>
      <c r="T55" s="3">
        <v>22.45</v>
      </c>
      <c r="U55" s="3">
        <v>22.3</v>
      </c>
      <c r="V55" s="10">
        <f t="shared" si="3"/>
        <v>9.4450000000000003E-3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6692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7</v>
      </c>
      <c r="AL55" s="1">
        <v>8</v>
      </c>
      <c r="AM55" s="1">
        <v>16</v>
      </c>
      <c r="AN55" s="1">
        <v>11</v>
      </c>
      <c r="AO55" s="1">
        <v>0</v>
      </c>
      <c r="AP55" s="1">
        <v>53531</v>
      </c>
      <c r="AQ55" s="1">
        <v>0.1</v>
      </c>
      <c r="AR55" s="1">
        <v>22.45</v>
      </c>
      <c r="AS55" s="1">
        <v>22.45</v>
      </c>
      <c r="AT55" s="1">
        <v>22.55</v>
      </c>
      <c r="AU55" s="1">
        <v>22.45</v>
      </c>
      <c r="AV55" s="1">
        <v>22.3</v>
      </c>
      <c r="AW55" s="1">
        <v>9.4450000000000003E-3</v>
      </c>
      <c r="AX55" s="1">
        <v>0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5623</v>
      </c>
      <c r="C56" s="3">
        <v>33.47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59.75</v>
      </c>
      <c r="H56" s="1">
        <f>MATCH(持股比率!A56,董監!A:A,0)</f>
        <v>56</v>
      </c>
      <c r="I56" s="3">
        <v>58611862.909999996</v>
      </c>
      <c r="J56" s="20">
        <v>3196.4119999999998</v>
      </c>
      <c r="K56" s="20">
        <v>1412.9590000000001</v>
      </c>
      <c r="L56" s="29">
        <v>393.137</v>
      </c>
      <c r="M56" s="20">
        <v>850.351</v>
      </c>
      <c r="N56" s="20">
        <v>153.66300000000001</v>
      </c>
      <c r="O56" s="20">
        <f t="shared" si="1"/>
        <v>3502059</v>
      </c>
      <c r="P56" s="19">
        <f t="shared" si="2"/>
        <v>0.2</v>
      </c>
      <c r="Q56" s="3">
        <v>63.2</v>
      </c>
      <c r="R56" s="3">
        <v>63.2</v>
      </c>
      <c r="S56" s="3">
        <v>62.8</v>
      </c>
      <c r="T56" s="3">
        <v>62.8</v>
      </c>
      <c r="U56" s="3">
        <v>62.6</v>
      </c>
      <c r="V56" s="10">
        <f t="shared" si="3"/>
        <v>3.7902259739999997</v>
      </c>
      <c r="W56" s="3">
        <v>0.48</v>
      </c>
      <c r="X56" s="3" t="str">
        <f ca="1">IF(COUNTIF(股期對照!A:A,B56)=2,B56&amp;"-●",IF(COUNTIF(股期對照!A:A,B56)=1,B56&amp;"-◎",B56))</f>
        <v>台化-◎</v>
      </c>
      <c r="Y56" s="3" t="s">
        <v>6693</v>
      </c>
      <c r="AB56" s="1" t="s">
        <v>50</v>
      </c>
      <c r="AC56" s="1" t="s">
        <v>1811</v>
      </c>
      <c r="AD56" s="1">
        <v>33.47</v>
      </c>
      <c r="AE56" s="1">
        <v>0.09</v>
      </c>
      <c r="AF56" s="1">
        <v>0.97</v>
      </c>
      <c r="AG56" s="1">
        <v>5.72</v>
      </c>
      <c r="AH56" s="1">
        <v>59.75</v>
      </c>
      <c r="AI56" s="1">
        <v>56</v>
      </c>
      <c r="AJ56" s="1">
        <v>58611862.909999996</v>
      </c>
      <c r="AK56" s="1">
        <v>3196.4119999999998</v>
      </c>
      <c r="AL56" s="1">
        <v>1412.9590000000001</v>
      </c>
      <c r="AM56" s="1">
        <v>393.137</v>
      </c>
      <c r="AN56" s="1">
        <v>850.351</v>
      </c>
      <c r="AO56" s="1">
        <v>153.66300000000001</v>
      </c>
      <c r="AP56" s="1">
        <v>3502059</v>
      </c>
      <c r="AQ56" s="1">
        <v>0.2</v>
      </c>
      <c r="AR56" s="1">
        <v>63.2</v>
      </c>
      <c r="AS56" s="1">
        <v>63.2</v>
      </c>
      <c r="AT56" s="1">
        <v>62.8</v>
      </c>
      <c r="AU56" s="1">
        <v>62.8</v>
      </c>
      <c r="AV56" s="1">
        <v>62.6</v>
      </c>
      <c r="AW56" s="1">
        <v>3.7902259739999997</v>
      </c>
      <c r="AX56" s="1">
        <v>0.48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5296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7</v>
      </c>
      <c r="K57" s="20">
        <v>0</v>
      </c>
      <c r="L57" s="29">
        <v>-2</v>
      </c>
      <c r="M57" s="20">
        <v>-1</v>
      </c>
      <c r="N57" s="20">
        <v>-4</v>
      </c>
      <c r="O57" s="20">
        <f t="shared" si="1"/>
        <v>53100</v>
      </c>
      <c r="P57" s="19">
        <f t="shared" si="2"/>
        <v>0</v>
      </c>
      <c r="Q57" s="3">
        <v>20.3</v>
      </c>
      <c r="R57" s="3">
        <v>20.5</v>
      </c>
      <c r="S57" s="3">
        <v>20.7</v>
      </c>
      <c r="T57" s="3">
        <v>20.7</v>
      </c>
      <c r="U57" s="3">
        <v>20.45</v>
      </c>
      <c r="V57" s="10">
        <f t="shared" si="3"/>
        <v>-1.8000000000000112E-5</v>
      </c>
      <c r="W57" s="3">
        <v>1.24</v>
      </c>
      <c r="X57" s="3" t="str">
        <f ca="1">IF(COUNTIF(股期對照!A:A,B57)=2,B57&amp;"-●",IF(COUNTIF(股期對照!A:A,B57)=1,B57&amp;"-◎",B57))</f>
        <v>台翰</v>
      </c>
      <c r="Y57" s="3" t="s">
        <v>6694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7</v>
      </c>
      <c r="AL57" s="1">
        <v>0</v>
      </c>
      <c r="AM57" s="1">
        <v>-2</v>
      </c>
      <c r="AN57" s="1">
        <v>-1</v>
      </c>
      <c r="AO57" s="1">
        <v>-4</v>
      </c>
      <c r="AP57" s="1">
        <v>53100</v>
      </c>
      <c r="AQ57" s="1">
        <v>0</v>
      </c>
      <c r="AR57" s="1">
        <v>20.3</v>
      </c>
      <c r="AS57" s="1">
        <v>20.5</v>
      </c>
      <c r="AT57" s="1">
        <v>20.7</v>
      </c>
      <c r="AU57" s="1">
        <v>20.7</v>
      </c>
      <c r="AV57" s="1">
        <v>20.45</v>
      </c>
      <c r="AW57" s="1">
        <v>-1.8000000000000112E-5</v>
      </c>
      <c r="AX57" s="1">
        <v>1.24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5845</v>
      </c>
      <c r="C58" s="3">
        <v>26.13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59.28</v>
      </c>
      <c r="H58" s="1">
        <f>MATCH(持股比率!A58,董監!A:A,0)</f>
        <v>58</v>
      </c>
      <c r="I58" s="3">
        <v>2689547.29</v>
      </c>
      <c r="J58" s="20">
        <v>6.1189999999999998</v>
      </c>
      <c r="K58" s="20">
        <v>-15.965</v>
      </c>
      <c r="L58" s="29">
        <v>-9.2629999999999999</v>
      </c>
      <c r="M58" s="20">
        <v>-22</v>
      </c>
      <c r="N58" s="20">
        <v>-30.379000000000001</v>
      </c>
      <c r="O58" s="20">
        <f t="shared" si="1"/>
        <v>159436</v>
      </c>
      <c r="P58" s="19">
        <f t="shared" si="2"/>
        <v>0</v>
      </c>
      <c r="Q58" s="3">
        <v>7.03</v>
      </c>
      <c r="R58" s="3">
        <v>7.04</v>
      </c>
      <c r="S58" s="3">
        <v>7.01</v>
      </c>
      <c r="T58" s="3">
        <v>7.02</v>
      </c>
      <c r="U58" s="3">
        <v>7.05</v>
      </c>
      <c r="V58" s="10">
        <f t="shared" si="3"/>
        <v>-5.0292261E-3</v>
      </c>
      <c r="W58" s="3">
        <v>0.43</v>
      </c>
      <c r="X58" s="3" t="str">
        <f ca="1">IF(COUNTIF(股期對照!A:A,B58)=2,B58&amp;"-●",IF(COUNTIF(股期對照!A:A,B58)=1,B58&amp;"-◎",B58))</f>
        <v>再生-KY</v>
      </c>
      <c r="Y58" s="3" t="s">
        <v>6695</v>
      </c>
      <c r="AB58" s="1" t="s">
        <v>52</v>
      </c>
      <c r="AC58" s="1" t="s">
        <v>1813</v>
      </c>
      <c r="AD58" s="1">
        <v>26.13</v>
      </c>
      <c r="AE58" s="1">
        <v>0</v>
      </c>
      <c r="AF58" s="1">
        <v>0.13</v>
      </c>
      <c r="AG58" s="1">
        <v>14.46</v>
      </c>
      <c r="AH58" s="1">
        <v>59.28</v>
      </c>
      <c r="AI58" s="1">
        <v>58</v>
      </c>
      <c r="AJ58" s="1">
        <v>2689547.29</v>
      </c>
      <c r="AK58" s="1">
        <v>6.1189999999999998</v>
      </c>
      <c r="AL58" s="1">
        <v>-15.965</v>
      </c>
      <c r="AM58" s="1">
        <v>-9.2629999999999999</v>
      </c>
      <c r="AN58" s="1">
        <v>-22</v>
      </c>
      <c r="AO58" s="1">
        <v>-30.379000000000001</v>
      </c>
      <c r="AP58" s="1">
        <v>159436</v>
      </c>
      <c r="AQ58" s="1">
        <v>0</v>
      </c>
      <c r="AR58" s="1">
        <v>7.03</v>
      </c>
      <c r="AS58" s="1">
        <v>7.04</v>
      </c>
      <c r="AT58" s="1">
        <v>7.01</v>
      </c>
      <c r="AU58" s="1">
        <v>7.02</v>
      </c>
      <c r="AV58" s="1">
        <v>7.05</v>
      </c>
      <c r="AW58" s="1">
        <v>-5.0292261E-3</v>
      </c>
      <c r="AX58" s="1">
        <v>0.43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5846</v>
      </c>
      <c r="C59" s="3">
        <v>7.19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75.289999999999992</v>
      </c>
      <c r="H59" s="1">
        <f>MATCH(持股比率!A59,董監!A:A,0)</f>
        <v>59</v>
      </c>
      <c r="I59" s="3">
        <v>838400</v>
      </c>
      <c r="J59" s="20">
        <v>-4</v>
      </c>
      <c r="K59" s="20">
        <v>10</v>
      </c>
      <c r="L59" s="29">
        <v>15</v>
      </c>
      <c r="M59" s="20">
        <v>-9</v>
      </c>
      <c r="N59" s="20">
        <v>-8</v>
      </c>
      <c r="O59" s="20">
        <f t="shared" si="1"/>
        <v>63123</v>
      </c>
      <c r="P59" s="19">
        <f t="shared" si="2"/>
        <v>0</v>
      </c>
      <c r="Q59" s="3">
        <v>36.6</v>
      </c>
      <c r="R59" s="3">
        <v>36.75</v>
      </c>
      <c r="S59" s="3">
        <v>36.950000000000003</v>
      </c>
      <c r="T59" s="3">
        <v>37.1</v>
      </c>
      <c r="U59" s="3">
        <v>36.9</v>
      </c>
      <c r="V59" s="10">
        <f t="shared" si="3"/>
        <v>1.4625E-3</v>
      </c>
      <c r="W59" s="3">
        <v>0.41</v>
      </c>
      <c r="X59" s="3" t="str">
        <f ca="1">IF(COUNTIF(股期對照!A:A,B59)=2,B59&amp;"-●",IF(COUNTIF(股期對照!A:A,B59)=1,B59&amp;"-◎",B59))</f>
        <v>廣華-KY</v>
      </c>
      <c r="Y59" s="3" t="s">
        <v>6696</v>
      </c>
      <c r="AB59" s="1" t="s">
        <v>53</v>
      </c>
      <c r="AC59" s="1" t="s">
        <v>1814</v>
      </c>
      <c r="AD59" s="1">
        <v>7.19</v>
      </c>
      <c r="AE59" s="1">
        <v>0</v>
      </c>
      <c r="AF59" s="1">
        <v>0.15</v>
      </c>
      <c r="AG59" s="1">
        <v>17.37</v>
      </c>
      <c r="AH59" s="1">
        <v>75.289999999999992</v>
      </c>
      <c r="AI59" s="1">
        <v>59</v>
      </c>
      <c r="AJ59" s="1">
        <v>838400</v>
      </c>
      <c r="AK59" s="1">
        <v>-4</v>
      </c>
      <c r="AL59" s="1">
        <v>10</v>
      </c>
      <c r="AM59" s="1">
        <v>15</v>
      </c>
      <c r="AN59" s="1">
        <v>-9</v>
      </c>
      <c r="AO59" s="1">
        <v>-8</v>
      </c>
      <c r="AP59" s="1">
        <v>63123</v>
      </c>
      <c r="AQ59" s="1">
        <v>0</v>
      </c>
      <c r="AR59" s="1">
        <v>36.6</v>
      </c>
      <c r="AS59" s="1">
        <v>36.75</v>
      </c>
      <c r="AT59" s="1">
        <v>36.950000000000003</v>
      </c>
      <c r="AU59" s="1">
        <v>37.1</v>
      </c>
      <c r="AV59" s="1">
        <v>36.9</v>
      </c>
      <c r="AW59" s="1">
        <v>1.4625E-3</v>
      </c>
      <c r="AX59" s="1">
        <v>0.41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5624</v>
      </c>
      <c r="C60" s="3">
        <v>3.9</v>
      </c>
      <c r="D60" s="3">
        <v>0.11</v>
      </c>
      <c r="E60" s="3">
        <v>0.47</v>
      </c>
      <c r="F60" s="1">
        <f>IF(INDEX(董監!D:D,H60)=0,INDEX(董監!C:C,H60),INDEX(董監!D:D,H60))</f>
        <v>43.94</v>
      </c>
      <c r="G60" s="1">
        <f t="shared" si="0"/>
        <v>51.580000000000005</v>
      </c>
      <c r="H60" s="1">
        <f>MATCH(持股比率!A60,董監!A:A,0)</f>
        <v>60</v>
      </c>
      <c r="I60" s="3">
        <v>741238.75</v>
      </c>
      <c r="J60" s="20">
        <v>44.186999999999998</v>
      </c>
      <c r="K60" s="20">
        <v>47</v>
      </c>
      <c r="L60" s="29">
        <v>10.137</v>
      </c>
      <c r="M60" s="20">
        <v>-179.101</v>
      </c>
      <c r="N60" s="20">
        <v>140.05099999999999</v>
      </c>
      <c r="O60" s="20">
        <f t="shared" si="1"/>
        <v>38233</v>
      </c>
      <c r="P60" s="19">
        <f t="shared" si="2"/>
        <v>0.2</v>
      </c>
      <c r="Q60" s="3">
        <v>61.1</v>
      </c>
      <c r="R60" s="3">
        <v>61.3</v>
      </c>
      <c r="S60" s="3">
        <v>61.9</v>
      </c>
      <c r="T60" s="3">
        <v>60.2</v>
      </c>
      <c r="U60" s="3">
        <v>61.8</v>
      </c>
      <c r="V60" s="10">
        <f t="shared" si="3"/>
        <v>4.0816775999999999E-2</v>
      </c>
      <c r="W60" s="3">
        <v>1.48</v>
      </c>
      <c r="X60" s="3" t="str">
        <f ca="1">IF(COUNTIF(股期對照!A:A,B60)=2,B60&amp;"-●",IF(COUNTIF(股期對照!A:A,B60)=1,B60&amp;"-◎",B60))</f>
        <v>昭輝</v>
      </c>
      <c r="Y60" s="3" t="s">
        <v>6697</v>
      </c>
      <c r="AB60" s="1" t="s">
        <v>54</v>
      </c>
      <c r="AC60" s="1" t="s">
        <v>1815</v>
      </c>
      <c r="AD60" s="1">
        <v>3.9</v>
      </c>
      <c r="AE60" s="1">
        <v>0.11</v>
      </c>
      <c r="AF60" s="1">
        <v>0.47</v>
      </c>
      <c r="AG60" s="1">
        <v>43.94</v>
      </c>
      <c r="AH60" s="1">
        <v>51.580000000000005</v>
      </c>
      <c r="AI60" s="1">
        <v>60</v>
      </c>
      <c r="AJ60" s="1">
        <v>741238.75</v>
      </c>
      <c r="AK60" s="1">
        <v>44.186999999999998</v>
      </c>
      <c r="AL60" s="1">
        <v>47</v>
      </c>
      <c r="AM60" s="1">
        <v>10.137</v>
      </c>
      <c r="AN60" s="1">
        <v>-179.101</v>
      </c>
      <c r="AO60" s="1">
        <v>140.05099999999999</v>
      </c>
      <c r="AP60" s="1">
        <v>38233</v>
      </c>
      <c r="AQ60" s="1">
        <v>0.2</v>
      </c>
      <c r="AR60" s="1">
        <v>61.1</v>
      </c>
      <c r="AS60" s="1">
        <v>61.3</v>
      </c>
      <c r="AT60" s="1">
        <v>61.9</v>
      </c>
      <c r="AU60" s="1">
        <v>60.2</v>
      </c>
      <c r="AV60" s="1">
        <v>61.8</v>
      </c>
      <c r="AW60" s="1">
        <v>4.0816775999999999E-2</v>
      </c>
      <c r="AX60" s="1">
        <v>1.48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5625</v>
      </c>
      <c r="C61" s="3">
        <v>27.42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72.289999999999992</v>
      </c>
      <c r="H61" s="1">
        <f>MATCH(持股比率!A61,董監!A:A,0)</f>
        <v>61</v>
      </c>
      <c r="I61" s="3">
        <v>1529228.55</v>
      </c>
      <c r="J61" s="20">
        <v>3.411</v>
      </c>
      <c r="K61" s="20">
        <v>-1.8580000000000001</v>
      </c>
      <c r="L61" s="29">
        <v>-4.9870000000000001</v>
      </c>
      <c r="M61" s="20">
        <v>3.9E-2</v>
      </c>
      <c r="N61" s="20">
        <v>2.9860000000000002</v>
      </c>
      <c r="O61" s="20">
        <f t="shared" si="1"/>
        <v>110548</v>
      </c>
      <c r="P61" s="19">
        <f t="shared" si="2"/>
        <v>0</v>
      </c>
      <c r="Q61" s="3">
        <v>11.65</v>
      </c>
      <c r="R61" s="3">
        <v>11.5</v>
      </c>
      <c r="S61" s="3">
        <v>11.45</v>
      </c>
      <c r="T61" s="3">
        <v>11.5</v>
      </c>
      <c r="U61" s="3">
        <v>11.5</v>
      </c>
      <c r="V61" s="10">
        <f t="shared" si="3"/>
        <v>-3.9424999999999813E-5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6698</v>
      </c>
      <c r="AB61" s="1" t="s">
        <v>55</v>
      </c>
      <c r="AC61" s="1" t="s">
        <v>1816</v>
      </c>
      <c r="AD61" s="1">
        <v>27.42</v>
      </c>
      <c r="AE61" s="1">
        <v>0</v>
      </c>
      <c r="AF61" s="1">
        <v>0.28999999999999998</v>
      </c>
      <c r="AG61" s="1">
        <v>0</v>
      </c>
      <c r="AH61" s="1">
        <v>72.289999999999992</v>
      </c>
      <c r="AI61" s="1">
        <v>61</v>
      </c>
      <c r="AJ61" s="1">
        <v>1529228.55</v>
      </c>
      <c r="AK61" s="1">
        <v>3.411</v>
      </c>
      <c r="AL61" s="1">
        <v>-1.8580000000000001</v>
      </c>
      <c r="AM61" s="1">
        <v>-4.9870000000000001</v>
      </c>
      <c r="AN61" s="1">
        <v>3.9E-2</v>
      </c>
      <c r="AO61" s="1">
        <v>2.9860000000000002</v>
      </c>
      <c r="AP61" s="1">
        <v>110548</v>
      </c>
      <c r="AQ61" s="1">
        <v>0</v>
      </c>
      <c r="AR61" s="1">
        <v>11.65</v>
      </c>
      <c r="AS61" s="1">
        <v>11.5</v>
      </c>
      <c r="AT61" s="1">
        <v>11.45</v>
      </c>
      <c r="AU61" s="1">
        <v>11.5</v>
      </c>
      <c r="AV61" s="1">
        <v>11.5</v>
      </c>
      <c r="AW61" s="1">
        <v>-3.9424999999999813E-5</v>
      </c>
      <c r="AX61" s="1">
        <v>0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5847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16.899999999999991</v>
      </c>
      <c r="H62" s="1">
        <f>MATCH(持股比率!A62,董監!A:A,0)</f>
        <v>62</v>
      </c>
      <c r="I62" s="3">
        <v>516652.89</v>
      </c>
      <c r="J62" s="20">
        <v>0</v>
      </c>
      <c r="K62" s="20">
        <v>0</v>
      </c>
      <c r="L62" s="29">
        <v>0</v>
      </c>
      <c r="M62" s="20">
        <v>0</v>
      </c>
      <c r="N62" s="20">
        <v>0</v>
      </c>
      <c r="O62" s="20">
        <f t="shared" si="1"/>
        <v>8731</v>
      </c>
      <c r="P62" s="19">
        <f t="shared" si="2"/>
        <v>0</v>
      </c>
      <c r="Q62" s="3">
        <v>64</v>
      </c>
      <c r="R62" s="3">
        <v>63.5</v>
      </c>
      <c r="S62" s="3">
        <v>63.5</v>
      </c>
      <c r="T62" s="3">
        <v>63.6</v>
      </c>
      <c r="U62" s="3">
        <v>63.5</v>
      </c>
      <c r="V62" s="10">
        <f t="shared" si="3"/>
        <v>0</v>
      </c>
      <c r="W62" s="3">
        <v>-1.55</v>
      </c>
      <c r="X62" s="3" t="str">
        <f ca="1">IF(COUNTIF(股期對照!A:A,B62)=2,B62&amp;"-●",IF(COUNTIF(股期對照!A:A,B62)=1,B62&amp;"-◎",B62))</f>
        <v>富林-KY</v>
      </c>
      <c r="Y62" s="3" t="s">
        <v>6699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0.97</v>
      </c>
      <c r="AH62" s="1">
        <v>16.899999999999991</v>
      </c>
      <c r="AI62" s="1">
        <v>62</v>
      </c>
      <c r="AJ62" s="1">
        <v>516652.89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8731</v>
      </c>
      <c r="AQ62" s="1">
        <v>0</v>
      </c>
      <c r="AR62" s="1">
        <v>64</v>
      </c>
      <c r="AS62" s="1">
        <v>63.5</v>
      </c>
      <c r="AT62" s="1">
        <v>63.5</v>
      </c>
      <c r="AU62" s="1">
        <v>63.6</v>
      </c>
      <c r="AV62" s="1">
        <v>63.5</v>
      </c>
      <c r="AW62" s="1">
        <v>0</v>
      </c>
      <c r="AX62" s="1">
        <v>-1.55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5497</v>
      </c>
      <c r="C63" s="3">
        <v>44.45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37.83</v>
      </c>
      <c r="H63" s="1">
        <f>MATCH(持股比率!A63,董監!A:A,0)</f>
        <v>63</v>
      </c>
      <c r="I63" s="3">
        <v>712876.87</v>
      </c>
      <c r="J63" s="20">
        <v>83.486999999999995</v>
      </c>
      <c r="K63" s="20">
        <v>92.001000000000005</v>
      </c>
      <c r="L63" s="29">
        <v>-40.18</v>
      </c>
      <c r="M63" s="20">
        <v>-54</v>
      </c>
      <c r="N63" s="20">
        <v>34</v>
      </c>
      <c r="O63" s="20">
        <f t="shared" si="1"/>
        <v>26968</v>
      </c>
      <c r="P63" s="19">
        <f t="shared" si="2"/>
        <v>0.4</v>
      </c>
      <c r="Q63" s="3">
        <v>115</v>
      </c>
      <c r="R63" s="3">
        <v>115</v>
      </c>
      <c r="S63" s="3">
        <v>115</v>
      </c>
      <c r="T63" s="3">
        <v>113.5</v>
      </c>
      <c r="U63" s="3">
        <v>113.5</v>
      </c>
      <c r="V63" s="10">
        <f t="shared" si="3"/>
        <v>0.13290419999999997</v>
      </c>
      <c r="W63" s="3">
        <v>0.44</v>
      </c>
      <c r="X63" s="3" t="str">
        <f ca="1">IF(COUNTIF(股期對照!A:A,B63)=2,B63&amp;"-●",IF(COUNTIF(股期對照!A:A,B63)=1,B63&amp;"-◎",B63))</f>
        <v>八貫</v>
      </c>
      <c r="Y63" s="3" t="s">
        <v>6700</v>
      </c>
      <c r="AB63" s="1" t="s">
        <v>57</v>
      </c>
      <c r="AC63" s="1" t="s">
        <v>1818</v>
      </c>
      <c r="AD63" s="1">
        <v>44.45</v>
      </c>
      <c r="AE63" s="1">
        <v>0</v>
      </c>
      <c r="AF63" s="1">
        <v>0.68</v>
      </c>
      <c r="AG63" s="1">
        <v>17.04</v>
      </c>
      <c r="AH63" s="1">
        <v>37.83</v>
      </c>
      <c r="AI63" s="1">
        <v>63</v>
      </c>
      <c r="AJ63" s="1">
        <v>712876.87</v>
      </c>
      <c r="AK63" s="1">
        <v>83.486999999999995</v>
      </c>
      <c r="AL63" s="1">
        <v>92.001000000000005</v>
      </c>
      <c r="AM63" s="1">
        <v>-40.18</v>
      </c>
      <c r="AN63" s="1">
        <v>-54</v>
      </c>
      <c r="AO63" s="1">
        <v>34</v>
      </c>
      <c r="AP63" s="1">
        <v>26968</v>
      </c>
      <c r="AQ63" s="1">
        <v>0.4</v>
      </c>
      <c r="AR63" s="1">
        <v>115</v>
      </c>
      <c r="AS63" s="1">
        <v>115</v>
      </c>
      <c r="AT63" s="1">
        <v>115</v>
      </c>
      <c r="AU63" s="1">
        <v>113.5</v>
      </c>
      <c r="AV63" s="1">
        <v>113.5</v>
      </c>
      <c r="AW63" s="1">
        <v>0.13290419999999997</v>
      </c>
      <c r="AX63" s="1">
        <v>0.44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5848</v>
      </c>
      <c r="C64" s="3">
        <v>16.54</v>
      </c>
      <c r="D64" s="3">
        <v>5.37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50.239999999999995</v>
      </c>
      <c r="H64" s="1">
        <f>MATCH(持股比率!A64,董監!A:A,0)</f>
        <v>64</v>
      </c>
      <c r="I64" s="3">
        <v>53528752.270000003</v>
      </c>
      <c r="J64" s="20">
        <v>3562.1419999999998</v>
      </c>
      <c r="K64" s="20">
        <v>1297.3130000000001</v>
      </c>
      <c r="L64" s="29">
        <v>2201.8530000000001</v>
      </c>
      <c r="M64" s="20">
        <v>2121.5920000000001</v>
      </c>
      <c r="N64" s="20">
        <v>1952.4860000000001</v>
      </c>
      <c r="O64" s="20">
        <f t="shared" si="1"/>
        <v>2689285</v>
      </c>
      <c r="P64" s="19">
        <f t="shared" si="2"/>
        <v>0.4</v>
      </c>
      <c r="Q64" s="3">
        <v>30.25</v>
      </c>
      <c r="R64" s="3">
        <v>30.2</v>
      </c>
      <c r="S64" s="3">
        <v>30.15</v>
      </c>
      <c r="T64" s="3">
        <v>30.25</v>
      </c>
      <c r="U64" s="3">
        <v>30.25</v>
      </c>
      <c r="V64" s="10">
        <f t="shared" si="3"/>
        <v>3.3656037555</v>
      </c>
      <c r="W64" s="3">
        <v>1.17</v>
      </c>
      <c r="X64" s="3" t="str">
        <f ca="1">IF(COUNTIF(股期對照!A:A,B64)=2,B64&amp;"-●",IF(COUNTIF(股期對照!A:A,B64)=1,B64&amp;"-◎",B64))</f>
        <v>遠東新-◎</v>
      </c>
      <c r="Y64" s="3" t="s">
        <v>6701</v>
      </c>
      <c r="AB64" s="1" t="s">
        <v>58</v>
      </c>
      <c r="AC64" s="1" t="s">
        <v>1819</v>
      </c>
      <c r="AD64" s="1">
        <v>16.54</v>
      </c>
      <c r="AE64" s="1">
        <v>5.37</v>
      </c>
      <c r="AF64" s="1">
        <v>0.78</v>
      </c>
      <c r="AG64" s="1">
        <v>27.07</v>
      </c>
      <c r="AH64" s="1">
        <v>50.239999999999995</v>
      </c>
      <c r="AI64" s="1">
        <v>64</v>
      </c>
      <c r="AJ64" s="1">
        <v>53528752.270000003</v>
      </c>
      <c r="AK64" s="1">
        <v>3562.1419999999998</v>
      </c>
      <c r="AL64" s="1">
        <v>1297.3130000000001</v>
      </c>
      <c r="AM64" s="1">
        <v>2201.8530000000001</v>
      </c>
      <c r="AN64" s="1">
        <v>2121.5920000000001</v>
      </c>
      <c r="AO64" s="1">
        <v>1952.4860000000001</v>
      </c>
      <c r="AP64" s="1">
        <v>2689285</v>
      </c>
      <c r="AQ64" s="1">
        <v>0.4</v>
      </c>
      <c r="AR64" s="1">
        <v>30.25</v>
      </c>
      <c r="AS64" s="1">
        <v>30.2</v>
      </c>
      <c r="AT64" s="1">
        <v>30.15</v>
      </c>
      <c r="AU64" s="1">
        <v>30.25</v>
      </c>
      <c r="AV64" s="1">
        <v>30.25</v>
      </c>
      <c r="AW64" s="1">
        <v>3.3656037555</v>
      </c>
      <c r="AX64" s="1">
        <v>1.17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5849</v>
      </c>
      <c r="C65" s="3">
        <v>11.8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82.25</v>
      </c>
      <c r="H65" s="1">
        <f>MATCH(持股比率!A65,董監!A:A,0)</f>
        <v>65</v>
      </c>
      <c r="I65" s="3">
        <v>16184092.859999999</v>
      </c>
      <c r="J65" s="20">
        <v>576</v>
      </c>
      <c r="K65" s="20">
        <v>173</v>
      </c>
      <c r="L65" s="29">
        <v>165.75299999999999</v>
      </c>
      <c r="M65" s="20">
        <v>-14.117000000000001</v>
      </c>
      <c r="N65" s="20">
        <v>-26</v>
      </c>
      <c r="O65" s="20">
        <f t="shared" si="1"/>
        <v>1331142</v>
      </c>
      <c r="P65" s="19">
        <f t="shared" si="2"/>
        <v>0.1</v>
      </c>
      <c r="Q65" s="3">
        <v>15.35</v>
      </c>
      <c r="R65" s="3">
        <v>15.3</v>
      </c>
      <c r="S65" s="3">
        <v>15.2</v>
      </c>
      <c r="T65" s="3">
        <v>15.2</v>
      </c>
      <c r="U65" s="3">
        <v>15.2</v>
      </c>
      <c r="V65" s="10">
        <f t="shared" si="3"/>
        <v>0.13398167199999997</v>
      </c>
      <c r="W65" s="3">
        <v>-0.33</v>
      </c>
      <c r="X65" s="3" t="str">
        <f ca="1">IF(COUNTIF(股期對照!A:A,B65)=2,B65&amp;"-●",IF(COUNTIF(股期對照!A:A,B65)=1,B65&amp;"-◎",B65))</f>
        <v>新纖</v>
      </c>
      <c r="Y65" s="3" t="s">
        <v>6702</v>
      </c>
      <c r="AB65" s="1" t="s">
        <v>59</v>
      </c>
      <c r="AC65" s="1" t="s">
        <v>1820</v>
      </c>
      <c r="AD65" s="1">
        <v>11.8</v>
      </c>
      <c r="AE65" s="1">
        <v>0</v>
      </c>
      <c r="AF65" s="1">
        <v>0.41</v>
      </c>
      <c r="AG65" s="1">
        <v>5.54</v>
      </c>
      <c r="AH65" s="1">
        <v>82.25</v>
      </c>
      <c r="AI65" s="1">
        <v>65</v>
      </c>
      <c r="AJ65" s="1">
        <v>16184092.859999999</v>
      </c>
      <c r="AK65" s="1">
        <v>576</v>
      </c>
      <c r="AL65" s="1">
        <v>173</v>
      </c>
      <c r="AM65" s="1">
        <v>165.75299999999999</v>
      </c>
      <c r="AN65" s="1">
        <v>-14.117000000000001</v>
      </c>
      <c r="AO65" s="1">
        <v>-26</v>
      </c>
      <c r="AP65" s="1">
        <v>1331142</v>
      </c>
      <c r="AQ65" s="1">
        <v>0.1</v>
      </c>
      <c r="AR65" s="1">
        <v>15.35</v>
      </c>
      <c r="AS65" s="1">
        <v>15.3</v>
      </c>
      <c r="AT65" s="1">
        <v>15.2</v>
      </c>
      <c r="AU65" s="1">
        <v>15.2</v>
      </c>
      <c r="AV65" s="1">
        <v>15.2</v>
      </c>
      <c r="AW65" s="1">
        <v>0.13398167199999997</v>
      </c>
      <c r="AX65" s="1">
        <v>-0.33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5032</v>
      </c>
      <c r="C66" s="3">
        <v>21.48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61.019999999999996</v>
      </c>
      <c r="H66" s="1">
        <f>MATCH(持股比率!A66,董監!A:A,0)</f>
        <v>66</v>
      </c>
      <c r="I66" s="3">
        <v>630000</v>
      </c>
      <c r="J66" s="20">
        <v>0</v>
      </c>
      <c r="K66" s="20">
        <v>-2</v>
      </c>
      <c r="L66" s="29">
        <v>1</v>
      </c>
      <c r="M66" s="20">
        <v>-2</v>
      </c>
      <c r="N66" s="20">
        <v>-1</v>
      </c>
      <c r="O66" s="20">
        <f t="shared" si="1"/>
        <v>38443</v>
      </c>
      <c r="P66" s="19">
        <f t="shared" si="2"/>
        <v>0</v>
      </c>
      <c r="Q66" s="3">
        <v>37.4</v>
      </c>
      <c r="R66" s="3">
        <v>37.4</v>
      </c>
      <c r="S66" s="3">
        <v>37.299999999999997</v>
      </c>
      <c r="T66" s="3">
        <v>37.299999999999997</v>
      </c>
      <c r="U66" s="3">
        <v>37.25</v>
      </c>
      <c r="V66" s="10">
        <f t="shared" si="3"/>
        <v>-1.4935E-3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6703</v>
      </c>
      <c r="AB66" s="1" t="s">
        <v>60</v>
      </c>
      <c r="AC66" s="1" t="s">
        <v>1821</v>
      </c>
      <c r="AD66" s="1">
        <v>21.48</v>
      </c>
      <c r="AE66" s="1">
        <v>0.11</v>
      </c>
      <c r="AF66" s="1">
        <v>0.04</v>
      </c>
      <c r="AG66" s="1">
        <v>17.350000000000001</v>
      </c>
      <c r="AH66" s="1">
        <v>61.019999999999996</v>
      </c>
      <c r="AI66" s="1">
        <v>66</v>
      </c>
      <c r="AJ66" s="1">
        <v>630000</v>
      </c>
      <c r="AK66" s="1">
        <v>0</v>
      </c>
      <c r="AL66" s="1">
        <v>-2</v>
      </c>
      <c r="AM66" s="1">
        <v>1</v>
      </c>
      <c r="AN66" s="1">
        <v>-2</v>
      </c>
      <c r="AO66" s="1">
        <v>-1</v>
      </c>
      <c r="AP66" s="1">
        <v>38443</v>
      </c>
      <c r="AQ66" s="1">
        <v>0</v>
      </c>
      <c r="AR66" s="1">
        <v>37.4</v>
      </c>
      <c r="AS66" s="1">
        <v>37.4</v>
      </c>
      <c r="AT66" s="1">
        <v>37.299999999999997</v>
      </c>
      <c r="AU66" s="1">
        <v>37.299999999999997</v>
      </c>
      <c r="AV66" s="1">
        <v>37.25</v>
      </c>
      <c r="AW66" s="1">
        <v>-1.4935E-3</v>
      </c>
      <c r="AX66" s="1">
        <v>-0.4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5626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66.22</v>
      </c>
      <c r="H67" s="1">
        <f>MATCH(持股比率!A67,董監!A:A,0)</f>
        <v>67</v>
      </c>
      <c r="I67" s="3">
        <v>1321124.54</v>
      </c>
      <c r="J67" s="20">
        <v>-2</v>
      </c>
      <c r="K67" s="20">
        <v>-1</v>
      </c>
      <c r="L67" s="29">
        <v>0</v>
      </c>
      <c r="M67" s="20">
        <v>-1</v>
      </c>
      <c r="N67" s="20">
        <v>-2</v>
      </c>
      <c r="O67" s="20">
        <f t="shared" si="1"/>
        <v>87485</v>
      </c>
      <c r="P67" s="19">
        <f t="shared" si="2"/>
        <v>0</v>
      </c>
      <c r="Q67" s="3">
        <v>8.15</v>
      </c>
      <c r="R67" s="3">
        <v>8.1</v>
      </c>
      <c r="S67" s="3">
        <v>8.1199999999999992</v>
      </c>
      <c r="T67" s="3">
        <v>8.09</v>
      </c>
      <c r="U67" s="3">
        <v>8.06</v>
      </c>
      <c r="V67" s="10">
        <f t="shared" si="3"/>
        <v>-4.861E-4</v>
      </c>
      <c r="W67" s="3">
        <v>-0.98</v>
      </c>
      <c r="X67" s="3" t="str">
        <f ca="1">IF(COUNTIF(股期對照!A:A,B67)=2,B67&amp;"-●",IF(COUNTIF(股期對照!A:A,B67)=1,B67&amp;"-◎",B67))</f>
        <v>宏洲</v>
      </c>
      <c r="Y67" s="3" t="s">
        <v>6704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33.56</v>
      </c>
      <c r="AH67" s="1">
        <v>66.22</v>
      </c>
      <c r="AI67" s="1">
        <v>67</v>
      </c>
      <c r="AJ67" s="1">
        <v>1321124.54</v>
      </c>
      <c r="AK67" s="1">
        <v>-2</v>
      </c>
      <c r="AL67" s="1">
        <v>-1</v>
      </c>
      <c r="AM67" s="1">
        <v>0</v>
      </c>
      <c r="AN67" s="1">
        <v>-1</v>
      </c>
      <c r="AO67" s="1">
        <v>-2</v>
      </c>
      <c r="AP67" s="1">
        <v>87485</v>
      </c>
      <c r="AQ67" s="1">
        <v>0</v>
      </c>
      <c r="AR67" s="1">
        <v>8.15</v>
      </c>
      <c r="AS67" s="1">
        <v>8.1</v>
      </c>
      <c r="AT67" s="1">
        <v>8.1199999999999992</v>
      </c>
      <c r="AU67" s="1">
        <v>8.09</v>
      </c>
      <c r="AV67" s="1">
        <v>8.06</v>
      </c>
      <c r="AW67" s="1">
        <v>-4.861E-4</v>
      </c>
      <c r="AX67" s="1">
        <v>-0.98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5627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-3</v>
      </c>
      <c r="K68" s="20">
        <v>-9</v>
      </c>
      <c r="L68" s="29">
        <v>6</v>
      </c>
      <c r="M68" s="20">
        <v>-11</v>
      </c>
      <c r="N68" s="20">
        <v>-5</v>
      </c>
      <c r="O68" s="20">
        <f t="shared" si="1"/>
        <v>190608</v>
      </c>
      <c r="P68" s="19">
        <f t="shared" si="2"/>
        <v>0</v>
      </c>
      <c r="Q68" s="3">
        <v>17.45</v>
      </c>
      <c r="R68" s="3">
        <v>17.5</v>
      </c>
      <c r="S68" s="3">
        <v>17.5</v>
      </c>
      <c r="T68" s="3">
        <v>17.5</v>
      </c>
      <c r="U68" s="3">
        <v>17.55</v>
      </c>
      <c r="V68" s="10">
        <f t="shared" si="3"/>
        <v>-3.8510000000000003E-3</v>
      </c>
      <c r="W68" s="3">
        <v>0.86</v>
      </c>
      <c r="X68" s="3" t="str">
        <f ca="1">IF(COUNTIF(股期對照!A:A,B68)=2,B68&amp;"-●",IF(COUNTIF(股期對照!A:A,B68)=1,B68&amp;"-◎",B68))</f>
        <v>東和</v>
      </c>
      <c r="Y68" s="3" t="s">
        <v>6705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-3</v>
      </c>
      <c r="AL68" s="1">
        <v>-9</v>
      </c>
      <c r="AM68" s="1">
        <v>6</v>
      </c>
      <c r="AN68" s="1">
        <v>-11</v>
      </c>
      <c r="AO68" s="1">
        <v>-5</v>
      </c>
      <c r="AP68" s="1">
        <v>190608</v>
      </c>
      <c r="AQ68" s="1">
        <v>0</v>
      </c>
      <c r="AR68" s="1">
        <v>17.45</v>
      </c>
      <c r="AS68" s="1">
        <v>17.5</v>
      </c>
      <c r="AT68" s="1">
        <v>17.5</v>
      </c>
      <c r="AU68" s="1">
        <v>17.5</v>
      </c>
      <c r="AV68" s="1">
        <v>17.55</v>
      </c>
      <c r="AW68" s="1">
        <v>-3.8510000000000003E-3</v>
      </c>
      <c r="AX68" s="1">
        <v>0.86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5850</v>
      </c>
      <c r="C69" s="3">
        <v>9.33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81.22</v>
      </c>
      <c r="H69" s="1">
        <f>MATCH(持股比率!A69,董監!A:A,0)</f>
        <v>69</v>
      </c>
      <c r="I69" s="3">
        <v>1853421.68</v>
      </c>
      <c r="J69" s="20">
        <v>-11</v>
      </c>
      <c r="K69" s="20">
        <v>-28</v>
      </c>
      <c r="L69" s="29">
        <v>-1.9</v>
      </c>
      <c r="M69" s="20">
        <v>-8</v>
      </c>
      <c r="N69" s="20">
        <v>1</v>
      </c>
      <c r="O69" s="20">
        <f t="shared" si="1"/>
        <v>150535</v>
      </c>
      <c r="P69" s="19">
        <f t="shared" si="2"/>
        <v>0</v>
      </c>
      <c r="Q69" s="3">
        <v>10.45</v>
      </c>
      <c r="R69" s="3">
        <v>10.65</v>
      </c>
      <c r="S69" s="3">
        <v>10.65</v>
      </c>
      <c r="T69" s="3">
        <v>10.7</v>
      </c>
      <c r="U69" s="3">
        <v>10.65</v>
      </c>
      <c r="V69" s="10">
        <f t="shared" si="3"/>
        <v>-5.0833500000000004E-3</v>
      </c>
      <c r="W69" s="3">
        <v>2.4</v>
      </c>
      <c r="X69" s="3" t="str">
        <f ca="1">IF(COUNTIF(股期對照!A:A,B69)=2,B69&amp;"-●",IF(COUNTIF(股期對照!A:A,B69)=1,B69&amp;"-◎",B69))</f>
        <v>廣豐</v>
      </c>
      <c r="Y69" s="3" t="s">
        <v>6706</v>
      </c>
      <c r="AB69" s="1" t="s">
        <v>63</v>
      </c>
      <c r="AC69" s="1" t="s">
        <v>1824</v>
      </c>
      <c r="AD69" s="1">
        <v>9.33</v>
      </c>
      <c r="AE69" s="1">
        <v>0.14000000000000001</v>
      </c>
      <c r="AF69" s="1">
        <v>0.09</v>
      </c>
      <c r="AG69" s="1">
        <v>9.2200000000000006</v>
      </c>
      <c r="AH69" s="1">
        <v>81.22</v>
      </c>
      <c r="AI69" s="1">
        <v>69</v>
      </c>
      <c r="AJ69" s="1">
        <v>1853421.68</v>
      </c>
      <c r="AK69" s="1">
        <v>-11</v>
      </c>
      <c r="AL69" s="1">
        <v>-28</v>
      </c>
      <c r="AM69" s="1">
        <v>-1.9</v>
      </c>
      <c r="AN69" s="1">
        <v>-8</v>
      </c>
      <c r="AO69" s="1">
        <v>1</v>
      </c>
      <c r="AP69" s="1">
        <v>150535</v>
      </c>
      <c r="AQ69" s="1">
        <v>0</v>
      </c>
      <c r="AR69" s="1">
        <v>10.45</v>
      </c>
      <c r="AS69" s="1">
        <v>10.65</v>
      </c>
      <c r="AT69" s="1">
        <v>10.65</v>
      </c>
      <c r="AU69" s="1">
        <v>10.7</v>
      </c>
      <c r="AV69" s="1">
        <v>10.65</v>
      </c>
      <c r="AW69" s="1">
        <v>-5.0833500000000004E-3</v>
      </c>
      <c r="AX69" s="1">
        <v>2.4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5628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20.501000000000001</v>
      </c>
      <c r="K70" s="20">
        <v>-16</v>
      </c>
      <c r="L70" s="29">
        <v>-19</v>
      </c>
      <c r="M70" s="20">
        <v>-2</v>
      </c>
      <c r="N70" s="20">
        <v>-4</v>
      </c>
      <c r="O70" s="20">
        <f t="shared" si="1"/>
        <v>160007</v>
      </c>
      <c r="P70" s="19">
        <f t="shared" si="2"/>
        <v>0</v>
      </c>
      <c r="Q70" s="3">
        <v>12.15</v>
      </c>
      <c r="R70" s="3">
        <v>12.05</v>
      </c>
      <c r="S70" s="3">
        <v>11.95</v>
      </c>
      <c r="T70" s="3">
        <v>11.95</v>
      </c>
      <c r="U70" s="3">
        <v>11.9</v>
      </c>
      <c r="V70" s="10">
        <f t="shared" si="3"/>
        <v>-2.4226284999999998E-3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6707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20.501000000000001</v>
      </c>
      <c r="AL70" s="1">
        <v>-16</v>
      </c>
      <c r="AM70" s="1">
        <v>-19</v>
      </c>
      <c r="AN70" s="1">
        <v>-2</v>
      </c>
      <c r="AO70" s="1">
        <v>-4</v>
      </c>
      <c r="AP70" s="1">
        <v>160007</v>
      </c>
      <c r="AQ70" s="1">
        <v>0</v>
      </c>
      <c r="AR70" s="1">
        <v>12.15</v>
      </c>
      <c r="AS70" s="1">
        <v>12.05</v>
      </c>
      <c r="AT70" s="1">
        <v>11.95</v>
      </c>
      <c r="AU70" s="1">
        <v>11.95</v>
      </c>
      <c r="AV70" s="1">
        <v>11.9</v>
      </c>
      <c r="AW70" s="1">
        <v>-2.4226284999999998E-3</v>
      </c>
      <c r="AX70" s="1">
        <v>0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4857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-1</v>
      </c>
      <c r="K71" s="20">
        <v>-2</v>
      </c>
      <c r="L71" s="29">
        <v>-2</v>
      </c>
      <c r="M71" s="20">
        <v>0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21.9</v>
      </c>
      <c r="R71" s="3">
        <v>21.65</v>
      </c>
      <c r="S71" s="3">
        <v>21.7</v>
      </c>
      <c r="T71" s="3">
        <v>21.5</v>
      </c>
      <c r="U71" s="3">
        <v>21.45</v>
      </c>
      <c r="V71" s="10">
        <f t="shared" ref="V71:V134" si="7">SUMPRODUCT(J71:N71,Q71:U71)/100000</f>
        <v>-1.0859999999999999E-3</v>
      </c>
      <c r="W71" s="3">
        <v>-2.5</v>
      </c>
      <c r="X71" s="3" t="str">
        <f ca="1">IF(COUNTIF(股期對照!A:A,B71)=2,B71&amp;"-●",IF(COUNTIF(股期對照!A:A,B71)=1,B71&amp;"-◎",B71))</f>
        <v>東華</v>
      </c>
      <c r="Y71" s="3" t="s">
        <v>6708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-1</v>
      </c>
      <c r="AL71" s="1">
        <v>-2</v>
      </c>
      <c r="AM71" s="1">
        <v>-2</v>
      </c>
      <c r="AN71" s="1">
        <v>0</v>
      </c>
      <c r="AO71" s="1">
        <v>0</v>
      </c>
      <c r="AP71" s="1">
        <v>30764</v>
      </c>
      <c r="AQ71" s="1">
        <v>0</v>
      </c>
      <c r="AR71" s="1">
        <v>21.9</v>
      </c>
      <c r="AS71" s="1">
        <v>21.65</v>
      </c>
      <c r="AT71" s="1">
        <v>21.7</v>
      </c>
      <c r="AU71" s="1">
        <v>21.5</v>
      </c>
      <c r="AV71" s="1">
        <v>21.45</v>
      </c>
      <c r="AW71" s="1">
        <v>-1.0859999999999999E-3</v>
      </c>
      <c r="AX71" s="1">
        <v>-2.5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6525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14</v>
      </c>
      <c r="K72" s="20">
        <v>-3.9990000000000001</v>
      </c>
      <c r="L72" s="29">
        <v>8</v>
      </c>
      <c r="M72" s="20">
        <v>2</v>
      </c>
      <c r="N72" s="20">
        <v>0</v>
      </c>
      <c r="O72" s="20">
        <f t="shared" si="5"/>
        <v>269377</v>
      </c>
      <c r="P72" s="19">
        <f t="shared" si="6"/>
        <v>0</v>
      </c>
      <c r="Q72" s="3">
        <v>44.5</v>
      </c>
      <c r="R72" s="3">
        <v>44.2</v>
      </c>
      <c r="S72" s="3">
        <v>44</v>
      </c>
      <c r="T72" s="3">
        <v>44</v>
      </c>
      <c r="U72" s="3">
        <v>43.7</v>
      </c>
      <c r="V72" s="10">
        <f t="shared" si="7"/>
        <v>8.8624419999999999E-3</v>
      </c>
      <c r="W72" s="3">
        <v>-1.35</v>
      </c>
      <c r="X72" s="3" t="str">
        <f ca="1">IF(COUNTIF(股期對照!A:A,B72)=2,B72&amp;"-●",IF(COUNTIF(股期對照!A:A,B72)=1,B72&amp;"-◎",B72))</f>
        <v>新紡</v>
      </c>
      <c r="Y72" s="3" t="s">
        <v>6709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14</v>
      </c>
      <c r="AL72" s="1">
        <v>-3.9990000000000001</v>
      </c>
      <c r="AM72" s="1">
        <v>8</v>
      </c>
      <c r="AN72" s="1">
        <v>2</v>
      </c>
      <c r="AO72" s="1">
        <v>0</v>
      </c>
      <c r="AP72" s="1">
        <v>269377</v>
      </c>
      <c r="AQ72" s="1">
        <v>0</v>
      </c>
      <c r="AR72" s="1">
        <v>44.5</v>
      </c>
      <c r="AS72" s="1">
        <v>44.2</v>
      </c>
      <c r="AT72" s="1">
        <v>44</v>
      </c>
      <c r="AU72" s="1">
        <v>44</v>
      </c>
      <c r="AV72" s="1">
        <v>43.7</v>
      </c>
      <c r="AW72" s="1">
        <v>8.8624419999999999E-3</v>
      </c>
      <c r="AX72" s="1">
        <v>-1.35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5629</v>
      </c>
      <c r="C73" s="3">
        <v>1.42</v>
      </c>
      <c r="D73" s="3">
        <v>0.1</v>
      </c>
      <c r="E73" s="3">
        <v>0.05</v>
      </c>
      <c r="F73" s="1">
        <f>IF(INDEX(董監!D:D,H73)=0,INDEX(董監!C:C,H73),INDEX(董監!D:D,H73))</f>
        <v>26.13</v>
      </c>
      <c r="G73" s="1">
        <f t="shared" si="4"/>
        <v>72.3</v>
      </c>
      <c r="H73" s="1">
        <f>MATCH(持股比率!A73,董監!A:A,0)</f>
        <v>73</v>
      </c>
      <c r="I73" s="3">
        <v>996480</v>
      </c>
      <c r="J73" s="20">
        <v>0</v>
      </c>
      <c r="K73" s="20">
        <v>4</v>
      </c>
      <c r="L73" s="29">
        <v>3</v>
      </c>
      <c r="M73" s="20">
        <v>7</v>
      </c>
      <c r="N73" s="20">
        <v>21</v>
      </c>
      <c r="O73" s="20">
        <f t="shared" si="5"/>
        <v>72046</v>
      </c>
      <c r="P73" s="19">
        <f t="shared" si="6"/>
        <v>0</v>
      </c>
      <c r="Q73" s="3">
        <v>29.95</v>
      </c>
      <c r="R73" s="3">
        <v>29.85</v>
      </c>
      <c r="S73" s="3">
        <v>30</v>
      </c>
      <c r="T73" s="3">
        <v>30</v>
      </c>
      <c r="U73" s="3">
        <v>30.95</v>
      </c>
      <c r="V73" s="10">
        <f t="shared" si="7"/>
        <v>1.06935E-2</v>
      </c>
      <c r="W73" s="3">
        <v>4.21</v>
      </c>
      <c r="X73" s="3" t="str">
        <f ca="1">IF(COUNTIF(股期對照!A:A,B73)=2,B73&amp;"-●",IF(COUNTIF(股期對照!A:A,B73)=1,B73&amp;"-◎",B73))</f>
        <v>利華</v>
      </c>
      <c r="Y73" s="3" t="s">
        <v>6710</v>
      </c>
      <c r="AB73" s="1" t="s">
        <v>67</v>
      </c>
      <c r="AC73" s="1" t="s">
        <v>1828</v>
      </c>
      <c r="AD73" s="1">
        <v>1.42</v>
      </c>
      <c r="AE73" s="1">
        <v>0.1</v>
      </c>
      <c r="AF73" s="1">
        <v>0.05</v>
      </c>
      <c r="AG73" s="1">
        <v>26.13</v>
      </c>
      <c r="AH73" s="1">
        <v>72.3</v>
      </c>
      <c r="AI73" s="1">
        <v>73</v>
      </c>
      <c r="AJ73" s="1">
        <v>996480</v>
      </c>
      <c r="AK73" s="1">
        <v>0</v>
      </c>
      <c r="AL73" s="1">
        <v>4</v>
      </c>
      <c r="AM73" s="1">
        <v>3</v>
      </c>
      <c r="AN73" s="1">
        <v>7</v>
      </c>
      <c r="AO73" s="1">
        <v>21</v>
      </c>
      <c r="AP73" s="1">
        <v>72046</v>
      </c>
      <c r="AQ73" s="1">
        <v>0</v>
      </c>
      <c r="AR73" s="1">
        <v>29.95</v>
      </c>
      <c r="AS73" s="1">
        <v>29.85</v>
      </c>
      <c r="AT73" s="1">
        <v>30</v>
      </c>
      <c r="AU73" s="1">
        <v>30</v>
      </c>
      <c r="AV73" s="1">
        <v>30.95</v>
      </c>
      <c r="AW73" s="1">
        <v>1.06935E-2</v>
      </c>
      <c r="AX73" s="1">
        <v>4.21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4898</v>
      </c>
      <c r="C74" s="3">
        <v>0.51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88.36</v>
      </c>
      <c r="H74" s="1">
        <f>MATCH(持股比率!A74,董監!A:A,0)</f>
        <v>74</v>
      </c>
      <c r="I74" s="3">
        <v>900000</v>
      </c>
      <c r="J74" s="20">
        <v>27</v>
      </c>
      <c r="K74" s="20">
        <v>9</v>
      </c>
      <c r="L74" s="29">
        <v>5</v>
      </c>
      <c r="M74" s="20">
        <v>-2</v>
      </c>
      <c r="N74" s="20">
        <v>-17</v>
      </c>
      <c r="O74" s="20">
        <f t="shared" si="5"/>
        <v>79524</v>
      </c>
      <c r="P74" s="19">
        <f t="shared" si="6"/>
        <v>0</v>
      </c>
      <c r="Q74" s="3">
        <v>16.25</v>
      </c>
      <c r="R74" s="3">
        <v>16.350000000000001</v>
      </c>
      <c r="S74" s="3">
        <v>16.25</v>
      </c>
      <c r="T74" s="3">
        <v>16.149999999999999</v>
      </c>
      <c r="U74" s="3">
        <v>16.2</v>
      </c>
      <c r="V74" s="10">
        <f t="shared" si="7"/>
        <v>3.5945000000000005E-3</v>
      </c>
      <c r="W74" s="3">
        <v>0.31</v>
      </c>
      <c r="X74" s="3" t="str">
        <f ca="1">IF(COUNTIF(股期對照!A:A,B74)=2,B74&amp;"-●",IF(COUNTIF(股期對照!A:A,B74)=1,B74&amp;"-◎",B74))</f>
        <v>大魯閣</v>
      </c>
      <c r="Y74" s="3" t="s">
        <v>6711</v>
      </c>
      <c r="AB74" s="1" t="s">
        <v>68</v>
      </c>
      <c r="AC74" s="1" t="s">
        <v>1829</v>
      </c>
      <c r="AD74" s="1">
        <v>0.51</v>
      </c>
      <c r="AE74" s="1">
        <v>0</v>
      </c>
      <c r="AF74" s="1">
        <v>0.01</v>
      </c>
      <c r="AG74" s="1">
        <v>11.12</v>
      </c>
      <c r="AH74" s="1">
        <v>88.36</v>
      </c>
      <c r="AI74" s="1">
        <v>74</v>
      </c>
      <c r="AJ74" s="1">
        <v>900000</v>
      </c>
      <c r="AK74" s="1">
        <v>27</v>
      </c>
      <c r="AL74" s="1">
        <v>9</v>
      </c>
      <c r="AM74" s="1">
        <v>5</v>
      </c>
      <c r="AN74" s="1">
        <v>-2</v>
      </c>
      <c r="AO74" s="1">
        <v>-17</v>
      </c>
      <c r="AP74" s="1">
        <v>79524</v>
      </c>
      <c r="AQ74" s="1">
        <v>0</v>
      </c>
      <c r="AR74" s="1">
        <v>16.25</v>
      </c>
      <c r="AS74" s="1">
        <v>16.350000000000001</v>
      </c>
      <c r="AT74" s="1">
        <v>16.25</v>
      </c>
      <c r="AU74" s="1">
        <v>16.149999999999999</v>
      </c>
      <c r="AV74" s="1">
        <v>16.2</v>
      </c>
      <c r="AW74" s="1">
        <v>3.5945000000000005E-3</v>
      </c>
      <c r="AX74" s="1">
        <v>0.31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5851</v>
      </c>
      <c r="C75" s="3">
        <v>7.4</v>
      </c>
      <c r="D75" s="3">
        <v>0.1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51.09</v>
      </c>
      <c r="H75" s="1">
        <f>MATCH(持股比率!A75,董監!A:A,0)</f>
        <v>75</v>
      </c>
      <c r="I75" s="3">
        <v>16846646.370000001</v>
      </c>
      <c r="J75" s="20">
        <v>629.99900000000002</v>
      </c>
      <c r="K75" s="20">
        <v>168.131</v>
      </c>
      <c r="L75" s="29">
        <v>472</v>
      </c>
      <c r="M75" s="20">
        <v>156.99600000000001</v>
      </c>
      <c r="N75" s="20">
        <v>-102</v>
      </c>
      <c r="O75" s="20">
        <f t="shared" si="5"/>
        <v>860695</v>
      </c>
      <c r="P75" s="19">
        <f t="shared" si="6"/>
        <v>0.2</v>
      </c>
      <c r="Q75" s="3">
        <v>25.3</v>
      </c>
      <c r="R75" s="3">
        <v>25.35</v>
      </c>
      <c r="S75" s="3">
        <v>25.45</v>
      </c>
      <c r="T75" s="3">
        <v>25.4</v>
      </c>
      <c r="U75" s="3">
        <v>25.4</v>
      </c>
      <c r="V75" s="10">
        <f t="shared" si="7"/>
        <v>0.3361039395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6712</v>
      </c>
      <c r="AB75" s="1" t="s">
        <v>69</v>
      </c>
      <c r="AC75" s="1" t="s">
        <v>1830</v>
      </c>
      <c r="AD75" s="1">
        <v>7.4</v>
      </c>
      <c r="AE75" s="1">
        <v>0.1</v>
      </c>
      <c r="AF75" s="1">
        <v>2.84</v>
      </c>
      <c r="AG75" s="1">
        <v>38.57</v>
      </c>
      <c r="AH75" s="1">
        <v>51.09</v>
      </c>
      <c r="AI75" s="1">
        <v>75</v>
      </c>
      <c r="AJ75" s="1">
        <v>16846646.370000001</v>
      </c>
      <c r="AK75" s="1">
        <v>629.99900000000002</v>
      </c>
      <c r="AL75" s="1">
        <v>168.131</v>
      </c>
      <c r="AM75" s="1">
        <v>472</v>
      </c>
      <c r="AN75" s="1">
        <v>156.99600000000001</v>
      </c>
      <c r="AO75" s="1">
        <v>-102</v>
      </c>
      <c r="AP75" s="1">
        <v>860695</v>
      </c>
      <c r="AQ75" s="1">
        <v>0.2</v>
      </c>
      <c r="AR75" s="1">
        <v>25.3</v>
      </c>
      <c r="AS75" s="1">
        <v>25.35</v>
      </c>
      <c r="AT75" s="1">
        <v>25.45</v>
      </c>
      <c r="AU75" s="1">
        <v>25.4</v>
      </c>
      <c r="AV75" s="1">
        <v>25.4</v>
      </c>
      <c r="AW75" s="1">
        <v>0.3361039395</v>
      </c>
      <c r="AX75" s="1">
        <v>-0.2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4858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35.549999999999997</v>
      </c>
      <c r="R76" s="3">
        <v>35.200000000000003</v>
      </c>
      <c r="S76" s="3">
        <v>35.200000000000003</v>
      </c>
      <c r="T76" s="3">
        <v>35.200000000000003</v>
      </c>
      <c r="U76" s="3">
        <v>34</v>
      </c>
      <c r="V76" s="10">
        <f t="shared" si="7"/>
        <v>3.5549999999999997E-4</v>
      </c>
      <c r="W76" s="3">
        <v>-5.56</v>
      </c>
      <c r="X76" s="3" t="str">
        <f ca="1">IF(COUNTIF(股期對照!A:A,B76)=2,B76&amp;"-●",IF(COUNTIF(股期對照!A:A,B76)=1,B76&amp;"-◎",B76))</f>
        <v>中福</v>
      </c>
      <c r="Y76" s="3" t="s">
        <v>6713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1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35.549999999999997</v>
      </c>
      <c r="AS76" s="1">
        <v>35.200000000000003</v>
      </c>
      <c r="AT76" s="1">
        <v>35.200000000000003</v>
      </c>
      <c r="AU76" s="1">
        <v>35.200000000000003</v>
      </c>
      <c r="AV76" s="1">
        <v>34</v>
      </c>
      <c r="AW76" s="1">
        <v>3.5549999999999997E-4</v>
      </c>
      <c r="AX76" s="1">
        <v>-5.56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5033</v>
      </c>
      <c r="C77" s="3">
        <v>0.55000000000000004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-1.5</v>
      </c>
      <c r="K77" s="20">
        <v>-24</v>
      </c>
      <c r="L77" s="29">
        <v>3</v>
      </c>
      <c r="M77" s="20">
        <v>30</v>
      </c>
      <c r="N77" s="20">
        <v>9</v>
      </c>
      <c r="O77" s="20">
        <f t="shared" si="5"/>
        <v>76914</v>
      </c>
      <c r="P77" s="19">
        <f t="shared" si="6"/>
        <v>0</v>
      </c>
      <c r="Q77" s="3">
        <v>76</v>
      </c>
      <c r="R77" s="3">
        <v>75.900000000000006</v>
      </c>
      <c r="S77" s="3">
        <v>77.3</v>
      </c>
      <c r="T77" s="3">
        <v>78</v>
      </c>
      <c r="U77" s="3">
        <v>77.7</v>
      </c>
      <c r="V77" s="10">
        <f t="shared" si="7"/>
        <v>1.3356E-2</v>
      </c>
      <c r="W77" s="3">
        <v>3.6</v>
      </c>
      <c r="X77" s="3" t="str">
        <f ca="1">IF(COUNTIF(股期對照!A:A,B77)=2,B77&amp;"-●",IF(COUNTIF(股期對照!A:A,B77)=1,B77&amp;"-◎",B77))</f>
        <v>華友聯</v>
      </c>
      <c r="Y77" s="3" t="s">
        <v>6714</v>
      </c>
      <c r="AB77" s="1" t="s">
        <v>71</v>
      </c>
      <c r="AC77" s="1" t="s">
        <v>1832</v>
      </c>
      <c r="AD77" s="1">
        <v>0.55000000000000004</v>
      </c>
      <c r="AE77" s="1">
        <v>0</v>
      </c>
      <c r="AF77" s="1">
        <v>0.04</v>
      </c>
      <c r="AG77" s="1">
        <v>20.350000000000001</v>
      </c>
      <c r="AH77" s="1">
        <v>79.06</v>
      </c>
      <c r="AI77" s="1">
        <v>77</v>
      </c>
      <c r="AJ77" s="1">
        <v>972855.08</v>
      </c>
      <c r="AK77" s="1">
        <v>-1.5</v>
      </c>
      <c r="AL77" s="1">
        <v>-24</v>
      </c>
      <c r="AM77" s="1">
        <v>3</v>
      </c>
      <c r="AN77" s="1">
        <v>30</v>
      </c>
      <c r="AO77" s="1">
        <v>9</v>
      </c>
      <c r="AP77" s="1">
        <v>76914</v>
      </c>
      <c r="AQ77" s="1">
        <v>0</v>
      </c>
      <c r="AR77" s="1">
        <v>76</v>
      </c>
      <c r="AS77" s="1">
        <v>75.900000000000006</v>
      </c>
      <c r="AT77" s="1">
        <v>77.3</v>
      </c>
      <c r="AU77" s="1">
        <v>78</v>
      </c>
      <c r="AV77" s="1">
        <v>77.7</v>
      </c>
      <c r="AW77" s="1">
        <v>1.3356E-2</v>
      </c>
      <c r="AX77" s="1">
        <v>3.6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5852</v>
      </c>
      <c r="C78" s="3">
        <v>7.73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212</v>
      </c>
      <c r="K78" s="20">
        <v>-33</v>
      </c>
      <c r="L78" s="29">
        <v>-10</v>
      </c>
      <c r="M78" s="20">
        <v>-5.7130000000000001</v>
      </c>
      <c r="N78" s="20">
        <v>-9</v>
      </c>
      <c r="O78" s="20">
        <f t="shared" si="5"/>
        <v>182729</v>
      </c>
      <c r="P78" s="19">
        <f t="shared" si="6"/>
        <v>0.1</v>
      </c>
      <c r="Q78" s="3">
        <v>30.3</v>
      </c>
      <c r="R78" s="3">
        <v>29.95</v>
      </c>
      <c r="S78" s="3">
        <v>29.75</v>
      </c>
      <c r="T78" s="3">
        <v>29.7</v>
      </c>
      <c r="U78" s="3">
        <v>30.1</v>
      </c>
      <c r="V78" s="10">
        <f t="shared" si="7"/>
        <v>4.6971739000000005E-2</v>
      </c>
      <c r="W78" s="3">
        <v>1.35</v>
      </c>
      <c r="X78" s="3" t="str">
        <f ca="1">IF(COUNTIF(股期對照!A:A,B78)=2,B78&amp;"-●",IF(COUNTIF(股期對照!A:A,B78)=1,B78&amp;"-◎",B78))</f>
        <v>勤益控</v>
      </c>
      <c r="Y78" s="3" t="s">
        <v>6715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0.13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212</v>
      </c>
      <c r="AL78" s="1">
        <v>-33</v>
      </c>
      <c r="AM78" s="1">
        <v>-10</v>
      </c>
      <c r="AN78" s="1">
        <v>-5.7130000000000001</v>
      </c>
      <c r="AO78" s="1">
        <v>-9</v>
      </c>
      <c r="AP78" s="1">
        <v>182729</v>
      </c>
      <c r="AQ78" s="1">
        <v>0.1</v>
      </c>
      <c r="AR78" s="1">
        <v>30.3</v>
      </c>
      <c r="AS78" s="1">
        <v>29.95</v>
      </c>
      <c r="AT78" s="1">
        <v>29.75</v>
      </c>
      <c r="AU78" s="1">
        <v>29.7</v>
      </c>
      <c r="AV78" s="1">
        <v>30.1</v>
      </c>
      <c r="AW78" s="1">
        <v>4.6971739000000005E-2</v>
      </c>
      <c r="AX78" s="1">
        <v>1.35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5297</v>
      </c>
      <c r="C79" s="3">
        <v>0.34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91.17</v>
      </c>
      <c r="H79" s="1">
        <f>MATCH(持股比率!A79,董監!A:A,0)</f>
        <v>79</v>
      </c>
      <c r="I79" s="3">
        <v>912057.59</v>
      </c>
      <c r="J79" s="20">
        <v>-1</v>
      </c>
      <c r="K79" s="20">
        <v>5</v>
      </c>
      <c r="L79" s="29">
        <v>7</v>
      </c>
      <c r="M79" s="20">
        <v>-2</v>
      </c>
      <c r="N79" s="20">
        <v>-1</v>
      </c>
      <c r="O79" s="20">
        <f t="shared" si="5"/>
        <v>83152</v>
      </c>
      <c r="P79" s="19">
        <f t="shared" si="6"/>
        <v>0</v>
      </c>
      <c r="Q79" s="3">
        <v>29.4</v>
      </c>
      <c r="R79" s="3">
        <v>29.9</v>
      </c>
      <c r="S79" s="3">
        <v>29.6</v>
      </c>
      <c r="T79" s="3">
        <v>29.6</v>
      </c>
      <c r="U79" s="3">
        <v>29.75</v>
      </c>
      <c r="V79" s="10">
        <f t="shared" si="7"/>
        <v>2.3835000000000002E-3</v>
      </c>
      <c r="W79" s="3">
        <v>0.85</v>
      </c>
      <c r="X79" s="3" t="str">
        <f ca="1">IF(COUNTIF(股期對照!A:A,B79)=2,B79&amp;"-●",IF(COUNTIF(股期對照!A:A,B79)=1,B79&amp;"-◎",B79))</f>
        <v>三地開發</v>
      </c>
      <c r="Y79" s="3" t="s">
        <v>6716</v>
      </c>
      <c r="AB79" s="1" t="s">
        <v>73</v>
      </c>
      <c r="AC79" s="1" t="s">
        <v>1834</v>
      </c>
      <c r="AD79" s="1">
        <v>0.34</v>
      </c>
      <c r="AE79" s="1">
        <v>0.19</v>
      </c>
      <c r="AF79" s="1">
        <v>0.3</v>
      </c>
      <c r="AG79" s="1">
        <v>8</v>
      </c>
      <c r="AH79" s="1">
        <v>91.17</v>
      </c>
      <c r="AI79" s="1">
        <v>79</v>
      </c>
      <c r="AJ79" s="1">
        <v>912057.59</v>
      </c>
      <c r="AK79" s="1">
        <v>-1</v>
      </c>
      <c r="AL79" s="1">
        <v>5</v>
      </c>
      <c r="AM79" s="1">
        <v>7</v>
      </c>
      <c r="AN79" s="1">
        <v>-2</v>
      </c>
      <c r="AO79" s="1">
        <v>-1</v>
      </c>
      <c r="AP79" s="1">
        <v>83152</v>
      </c>
      <c r="AQ79" s="1">
        <v>0</v>
      </c>
      <c r="AR79" s="1">
        <v>29.4</v>
      </c>
      <c r="AS79" s="1">
        <v>29.9</v>
      </c>
      <c r="AT79" s="1">
        <v>29.6</v>
      </c>
      <c r="AU79" s="1">
        <v>29.6</v>
      </c>
      <c r="AV79" s="1">
        <v>29.75</v>
      </c>
      <c r="AW79" s="1">
        <v>2.3835000000000002E-3</v>
      </c>
      <c r="AX79" s="1">
        <v>0.85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4827</v>
      </c>
      <c r="C80" s="3">
        <v>0.35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0">
        <v>6</v>
      </c>
      <c r="K80" s="20">
        <v>-1</v>
      </c>
      <c r="L80" s="29">
        <v>0</v>
      </c>
      <c r="M80" s="20">
        <v>2</v>
      </c>
      <c r="N80" s="20">
        <v>0</v>
      </c>
      <c r="O80" s="20">
        <f t="shared" si="5"/>
        <v>81990</v>
      </c>
      <c r="P80" s="19">
        <f t="shared" si="6"/>
        <v>0</v>
      </c>
      <c r="Q80" s="3">
        <v>22.65</v>
      </c>
      <c r="R80" s="3">
        <v>22.7</v>
      </c>
      <c r="S80" s="3">
        <v>22.7</v>
      </c>
      <c r="T80" s="3">
        <v>22.4</v>
      </c>
      <c r="U80" s="3">
        <v>22.4</v>
      </c>
      <c r="V80" s="10">
        <f t="shared" si="7"/>
        <v>1.5799999999999998E-3</v>
      </c>
      <c r="W80" s="3">
        <v>-1.54</v>
      </c>
      <c r="X80" s="3" t="str">
        <f ca="1">IF(COUNTIF(股期對照!A:A,B80)=2,B80&amp;"-●",IF(COUNTIF(股期對照!A:A,B80)=1,B80&amp;"-◎",B80))</f>
        <v>雋揚</v>
      </c>
      <c r="Y80" s="3" t="s">
        <v>6717</v>
      </c>
      <c r="AB80" s="1" t="s">
        <v>74</v>
      </c>
      <c r="AC80" s="1" t="s">
        <v>4605</v>
      </c>
      <c r="AD80" s="1">
        <v>0.35</v>
      </c>
      <c r="AE80" s="1">
        <v>0</v>
      </c>
      <c r="AF80" s="1">
        <v>0.15</v>
      </c>
      <c r="AG80" s="1">
        <v>10.38</v>
      </c>
      <c r="AH80" s="1">
        <v>89.12</v>
      </c>
      <c r="AI80" s="1">
        <v>80</v>
      </c>
      <c r="AJ80" s="1">
        <v>920000</v>
      </c>
      <c r="AK80" s="1">
        <v>6</v>
      </c>
      <c r="AL80" s="1">
        <v>-1</v>
      </c>
      <c r="AM80" s="1">
        <v>0</v>
      </c>
      <c r="AN80" s="1">
        <v>2</v>
      </c>
      <c r="AO80" s="1">
        <v>0</v>
      </c>
      <c r="AP80" s="1">
        <v>81990</v>
      </c>
      <c r="AQ80" s="1">
        <v>0</v>
      </c>
      <c r="AR80" s="1">
        <v>22.65</v>
      </c>
      <c r="AS80" s="1">
        <v>22.7</v>
      </c>
      <c r="AT80" s="1">
        <v>22.7</v>
      </c>
      <c r="AU80" s="1">
        <v>22.4</v>
      </c>
      <c r="AV80" s="1">
        <v>22.4</v>
      </c>
      <c r="AW80" s="1">
        <v>1.5799999999999998E-3</v>
      </c>
      <c r="AX80" s="1">
        <v>-1.54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5853</v>
      </c>
      <c r="C81" s="3">
        <v>6.58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510</v>
      </c>
      <c r="K81" s="20">
        <v>-8.0549999999999997</v>
      </c>
      <c r="L81" s="29">
        <v>864</v>
      </c>
      <c r="M81" s="20">
        <v>211.983</v>
      </c>
      <c r="N81" s="20">
        <v>706.03099999999995</v>
      </c>
      <c r="O81" s="20">
        <f t="shared" si="5"/>
        <v>1280387</v>
      </c>
      <c r="P81" s="19">
        <f t="shared" si="6"/>
        <v>0.2</v>
      </c>
      <c r="Q81" s="3">
        <v>14.5</v>
      </c>
      <c r="R81" s="3">
        <v>14.5</v>
      </c>
      <c r="S81" s="3">
        <v>14.5</v>
      </c>
      <c r="T81" s="3">
        <v>14.55</v>
      </c>
      <c r="U81" s="3">
        <v>15.1</v>
      </c>
      <c r="V81" s="10">
        <f t="shared" si="7"/>
        <v>0.33551623249999996</v>
      </c>
      <c r="W81" s="3">
        <v>5.23</v>
      </c>
      <c r="X81" s="3" t="str">
        <f ca="1">IF(COUNTIF(股期對照!A:A,B81)=2,B81&amp;"-●",IF(COUNTIF(股期對照!A:A,B81)=1,B81&amp;"-◎",B81))</f>
        <v>南紡-◎</v>
      </c>
      <c r="Y81" s="3" t="s">
        <v>6718</v>
      </c>
      <c r="AB81" s="1" t="s">
        <v>75</v>
      </c>
      <c r="AC81" s="1" t="s">
        <v>1835</v>
      </c>
      <c r="AD81" s="1">
        <v>6.58</v>
      </c>
      <c r="AE81" s="1">
        <v>0</v>
      </c>
      <c r="AF81" s="1">
        <v>0.32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510</v>
      </c>
      <c r="AL81" s="1">
        <v>-8.0549999999999997</v>
      </c>
      <c r="AM81" s="1">
        <v>864</v>
      </c>
      <c r="AN81" s="1">
        <v>211.983</v>
      </c>
      <c r="AO81" s="1">
        <v>706.03099999999995</v>
      </c>
      <c r="AP81" s="1">
        <v>1280387</v>
      </c>
      <c r="AQ81" s="1">
        <v>0.2</v>
      </c>
      <c r="AR81" s="1">
        <v>14.5</v>
      </c>
      <c r="AS81" s="1">
        <v>14.5</v>
      </c>
      <c r="AT81" s="1">
        <v>14.5</v>
      </c>
      <c r="AU81" s="1">
        <v>14.55</v>
      </c>
      <c r="AV81" s="1">
        <v>15.1</v>
      </c>
      <c r="AW81" s="1">
        <v>0.33551623249999996</v>
      </c>
      <c r="AX81" s="1">
        <v>5.23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5630</v>
      </c>
      <c r="C82" s="3">
        <v>1.3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66.039999999999992</v>
      </c>
      <c r="H82" s="1">
        <f>MATCH(持股比率!A82,董監!A:A,0)</f>
        <v>82</v>
      </c>
      <c r="I82" s="3">
        <v>632952.25</v>
      </c>
      <c r="J82" s="20">
        <v>3</v>
      </c>
      <c r="K82" s="20">
        <v>0</v>
      </c>
      <c r="L82" s="29">
        <v>4</v>
      </c>
      <c r="M82" s="20">
        <v>-1</v>
      </c>
      <c r="N82" s="20">
        <v>-2</v>
      </c>
      <c r="O82" s="20">
        <f t="shared" si="5"/>
        <v>41800</v>
      </c>
      <c r="P82" s="19">
        <f t="shared" si="6"/>
        <v>0</v>
      </c>
      <c r="Q82" s="3">
        <v>13.1</v>
      </c>
      <c r="R82" s="3">
        <v>13.05</v>
      </c>
      <c r="S82" s="3">
        <v>13</v>
      </c>
      <c r="T82" s="3">
        <v>13</v>
      </c>
      <c r="U82" s="3">
        <v>13.3</v>
      </c>
      <c r="V82" s="10">
        <f t="shared" si="7"/>
        <v>5.1699999999999999E-4</v>
      </c>
      <c r="W82" s="3">
        <v>1.53</v>
      </c>
      <c r="X82" s="3" t="str">
        <f ca="1">IF(COUNTIF(股期對照!A:A,B82)=2,B82&amp;"-●",IF(COUNTIF(股期對照!A:A,B82)=1,B82&amp;"-◎",B82))</f>
        <v>大東</v>
      </c>
      <c r="Y82" s="3" t="s">
        <v>6719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0.02</v>
      </c>
      <c r="AG82" s="1">
        <v>32.64</v>
      </c>
      <c r="AH82" s="1">
        <v>66.039999999999992</v>
      </c>
      <c r="AI82" s="1">
        <v>82</v>
      </c>
      <c r="AJ82" s="1">
        <v>632952.25</v>
      </c>
      <c r="AK82" s="1">
        <v>3</v>
      </c>
      <c r="AL82" s="1">
        <v>0</v>
      </c>
      <c r="AM82" s="1">
        <v>4</v>
      </c>
      <c r="AN82" s="1">
        <v>-1</v>
      </c>
      <c r="AO82" s="1">
        <v>-2</v>
      </c>
      <c r="AP82" s="1">
        <v>41800</v>
      </c>
      <c r="AQ82" s="1">
        <v>0</v>
      </c>
      <c r="AR82" s="1">
        <v>13.1</v>
      </c>
      <c r="AS82" s="1">
        <v>13.05</v>
      </c>
      <c r="AT82" s="1">
        <v>13</v>
      </c>
      <c r="AU82" s="1">
        <v>13</v>
      </c>
      <c r="AV82" s="1">
        <v>13.3</v>
      </c>
      <c r="AW82" s="1">
        <v>5.1699999999999999E-4</v>
      </c>
      <c r="AX82" s="1">
        <v>1.53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5854</v>
      </c>
      <c r="C83" s="3">
        <v>4.6500000000000004</v>
      </c>
      <c r="D83" s="3">
        <v>0.03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90.99</v>
      </c>
      <c r="H83" s="1">
        <f>MATCH(持股比率!A83,董監!A:A,0)</f>
        <v>83</v>
      </c>
      <c r="I83" s="3">
        <v>3662113.58</v>
      </c>
      <c r="J83" s="20">
        <v>481</v>
      </c>
      <c r="K83" s="20">
        <v>413.34199999999998</v>
      </c>
      <c r="L83" s="29">
        <v>215.35</v>
      </c>
      <c r="M83" s="20">
        <v>128.98599999999999</v>
      </c>
      <c r="N83" s="20">
        <v>-630.93899999999996</v>
      </c>
      <c r="O83" s="20">
        <f t="shared" si="5"/>
        <v>333216</v>
      </c>
      <c r="P83" s="19">
        <f t="shared" si="6"/>
        <v>0.2</v>
      </c>
      <c r="Q83" s="3">
        <v>37.450000000000003</v>
      </c>
      <c r="R83" s="3">
        <v>37.65</v>
      </c>
      <c r="S83" s="3">
        <v>37.9</v>
      </c>
      <c r="T83" s="3">
        <v>38.25</v>
      </c>
      <c r="U83" s="3">
        <v>36</v>
      </c>
      <c r="V83" s="10">
        <f t="shared" si="7"/>
        <v>0.23957451799999999</v>
      </c>
      <c r="W83" s="3">
        <v>-1.64</v>
      </c>
      <c r="X83" s="3" t="str">
        <f ca="1">IF(COUNTIF(股期對照!A:A,B83)=2,B83&amp;"-●",IF(COUNTIF(股期對照!A:A,B83)=1,B83&amp;"-◎",B83))</f>
        <v>名軒</v>
      </c>
      <c r="Y83" s="3" t="s">
        <v>6720</v>
      </c>
      <c r="AB83" s="1" t="s">
        <v>77</v>
      </c>
      <c r="AC83" s="1" t="s">
        <v>1837</v>
      </c>
      <c r="AD83" s="1">
        <v>4.6500000000000004</v>
      </c>
      <c r="AE83" s="1">
        <v>0.03</v>
      </c>
      <c r="AF83" s="1">
        <v>0.1</v>
      </c>
      <c r="AG83" s="1">
        <v>4.2300000000000004</v>
      </c>
      <c r="AH83" s="1">
        <v>90.99</v>
      </c>
      <c r="AI83" s="1">
        <v>83</v>
      </c>
      <c r="AJ83" s="1">
        <v>3662113.58</v>
      </c>
      <c r="AK83" s="1">
        <v>481</v>
      </c>
      <c r="AL83" s="1">
        <v>413.34199999999998</v>
      </c>
      <c r="AM83" s="1">
        <v>215.35</v>
      </c>
      <c r="AN83" s="1">
        <v>128.98599999999999</v>
      </c>
      <c r="AO83" s="1">
        <v>-630.93899999999996</v>
      </c>
      <c r="AP83" s="1">
        <v>333216</v>
      </c>
      <c r="AQ83" s="1">
        <v>0.2</v>
      </c>
      <c r="AR83" s="1">
        <v>37.450000000000003</v>
      </c>
      <c r="AS83" s="1">
        <v>37.65</v>
      </c>
      <c r="AT83" s="1">
        <v>37.9</v>
      </c>
      <c r="AU83" s="1">
        <v>38.25</v>
      </c>
      <c r="AV83" s="1">
        <v>36</v>
      </c>
      <c r="AW83" s="1">
        <v>0.23957451799999999</v>
      </c>
      <c r="AX83" s="1">
        <v>-1.64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5034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79.39</v>
      </c>
      <c r="H84" s="1">
        <f>MATCH(持股比率!A84,董監!A:A,0)</f>
        <v>84</v>
      </c>
      <c r="I84" s="3">
        <v>1353430.11</v>
      </c>
      <c r="J84" s="20">
        <v>1</v>
      </c>
      <c r="K84" s="20">
        <v>0</v>
      </c>
      <c r="L84" s="29">
        <v>-5</v>
      </c>
      <c r="M84" s="20">
        <v>9</v>
      </c>
      <c r="N84" s="20">
        <v>-5</v>
      </c>
      <c r="O84" s="20">
        <f t="shared" si="5"/>
        <v>107449</v>
      </c>
      <c r="P84" s="19">
        <f t="shared" si="6"/>
        <v>0</v>
      </c>
      <c r="Q84" s="3">
        <v>28.2</v>
      </c>
      <c r="R84" s="3">
        <v>28.35</v>
      </c>
      <c r="S84" s="3">
        <v>28.4</v>
      </c>
      <c r="T84" s="3">
        <v>28.5</v>
      </c>
      <c r="U84" s="3">
        <v>28.4</v>
      </c>
      <c r="V84" s="10">
        <f t="shared" si="7"/>
        <v>6.9999999999998864E-6</v>
      </c>
      <c r="W84" s="3">
        <v>0.71</v>
      </c>
      <c r="X84" s="3" t="str">
        <f ca="1">IF(COUNTIF(股期對照!A:A,B84)=2,B84&amp;"-●",IF(COUNTIF(股期對照!A:A,B84)=1,B84&amp;"-◎",B84))</f>
        <v>立益物流</v>
      </c>
      <c r="Y84" s="3" t="s">
        <v>6721</v>
      </c>
      <c r="AB84" s="1" t="s">
        <v>78</v>
      </c>
      <c r="AC84" s="1" t="s">
        <v>4599</v>
      </c>
      <c r="AD84" s="1">
        <v>0.3</v>
      </c>
      <c r="AE84" s="1">
        <v>0</v>
      </c>
      <c r="AF84" s="1">
        <v>0.02</v>
      </c>
      <c r="AG84" s="1">
        <v>20.29</v>
      </c>
      <c r="AH84" s="1">
        <v>79.39</v>
      </c>
      <c r="AI84" s="1">
        <v>84</v>
      </c>
      <c r="AJ84" s="1">
        <v>1353430.11</v>
      </c>
      <c r="AK84" s="1">
        <v>1</v>
      </c>
      <c r="AL84" s="1">
        <v>0</v>
      </c>
      <c r="AM84" s="1">
        <v>-5</v>
      </c>
      <c r="AN84" s="1">
        <v>9</v>
      </c>
      <c r="AO84" s="1">
        <v>-5</v>
      </c>
      <c r="AP84" s="1">
        <v>107449</v>
      </c>
      <c r="AQ84" s="1">
        <v>0</v>
      </c>
      <c r="AR84" s="1">
        <v>28.2</v>
      </c>
      <c r="AS84" s="1">
        <v>28.35</v>
      </c>
      <c r="AT84" s="1">
        <v>28.4</v>
      </c>
      <c r="AU84" s="1">
        <v>28.5</v>
      </c>
      <c r="AV84" s="1">
        <v>28.4</v>
      </c>
      <c r="AW84" s="1">
        <v>6.9999999999998864E-6</v>
      </c>
      <c r="AX84" s="1">
        <v>0.71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5174</v>
      </c>
      <c r="C85" s="3">
        <v>5.46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74.42</v>
      </c>
      <c r="H85" s="1">
        <f>MATCH(持股比率!A85,董監!A:A,0)</f>
        <v>85</v>
      </c>
      <c r="I85" s="3">
        <v>9955950.5899999999</v>
      </c>
      <c r="J85" s="20">
        <v>634</v>
      </c>
      <c r="K85" s="20">
        <v>155.709</v>
      </c>
      <c r="L85" s="29">
        <v>178.001</v>
      </c>
      <c r="M85" s="20">
        <v>-26.902000000000001</v>
      </c>
      <c r="N85" s="20">
        <v>-127.148</v>
      </c>
      <c r="O85" s="20">
        <f t="shared" si="5"/>
        <v>740922</v>
      </c>
      <c r="P85" s="19">
        <f t="shared" si="6"/>
        <v>0.1</v>
      </c>
      <c r="Q85" s="3">
        <v>10.4</v>
      </c>
      <c r="R85" s="3">
        <v>10.3</v>
      </c>
      <c r="S85" s="3">
        <v>10.35</v>
      </c>
      <c r="T85" s="3">
        <v>10.35</v>
      </c>
      <c r="U85" s="3">
        <v>10.3</v>
      </c>
      <c r="V85" s="10">
        <f t="shared" si="7"/>
        <v>8.4516529499999993E-2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6722</v>
      </c>
      <c r="AB85" s="1" t="s">
        <v>79</v>
      </c>
      <c r="AC85" s="1" t="s">
        <v>1838</v>
      </c>
      <c r="AD85" s="1">
        <v>5.46</v>
      </c>
      <c r="AE85" s="1">
        <v>0.32</v>
      </c>
      <c r="AF85" s="1">
        <v>0.18</v>
      </c>
      <c r="AG85" s="1">
        <v>19.62</v>
      </c>
      <c r="AH85" s="1">
        <v>74.42</v>
      </c>
      <c r="AI85" s="1">
        <v>85</v>
      </c>
      <c r="AJ85" s="1">
        <v>9955950.5899999999</v>
      </c>
      <c r="AK85" s="1">
        <v>634</v>
      </c>
      <c r="AL85" s="1">
        <v>155.709</v>
      </c>
      <c r="AM85" s="1">
        <v>178.001</v>
      </c>
      <c r="AN85" s="1">
        <v>-26.902000000000001</v>
      </c>
      <c r="AO85" s="1">
        <v>-127.148</v>
      </c>
      <c r="AP85" s="1">
        <v>740922</v>
      </c>
      <c r="AQ85" s="1">
        <v>0.1</v>
      </c>
      <c r="AR85" s="1">
        <v>10.4</v>
      </c>
      <c r="AS85" s="1">
        <v>10.3</v>
      </c>
      <c r="AT85" s="1">
        <v>10.35</v>
      </c>
      <c r="AU85" s="1">
        <v>10.35</v>
      </c>
      <c r="AV85" s="1">
        <v>10.3</v>
      </c>
      <c r="AW85" s="1">
        <v>8.4516529499999993E-2</v>
      </c>
      <c r="AX85" s="1">
        <v>0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5298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12</v>
      </c>
      <c r="K86" s="20">
        <v>8</v>
      </c>
      <c r="L86" s="29">
        <v>14</v>
      </c>
      <c r="M86" s="20">
        <v>-4</v>
      </c>
      <c r="N86" s="20">
        <v>13</v>
      </c>
      <c r="O86" s="20">
        <f t="shared" si="5"/>
        <v>91440</v>
      </c>
      <c r="P86" s="19">
        <f t="shared" si="6"/>
        <v>0</v>
      </c>
      <c r="Q86" s="3">
        <v>19.149999999999999</v>
      </c>
      <c r="R86" s="3">
        <v>19.2</v>
      </c>
      <c r="S86" s="3">
        <v>19.2</v>
      </c>
      <c r="T86" s="3">
        <v>19.2</v>
      </c>
      <c r="U86" s="3">
        <v>19.350000000000001</v>
      </c>
      <c r="V86" s="10">
        <f t="shared" si="7"/>
        <v>8.2695000000000008E-3</v>
      </c>
      <c r="W86" s="3">
        <v>1.57</v>
      </c>
      <c r="X86" s="3" t="str">
        <f ca="1">IF(COUNTIF(股期對照!A:A,B86)=2,B86&amp;"-●",IF(COUNTIF(股期對照!A:A,B86)=1,B86&amp;"-◎",B86))</f>
        <v>大宇</v>
      </c>
      <c r="Y86" s="3" t="s">
        <v>6723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12</v>
      </c>
      <c r="AL86" s="1">
        <v>8</v>
      </c>
      <c r="AM86" s="1">
        <v>14</v>
      </c>
      <c r="AN86" s="1">
        <v>-4</v>
      </c>
      <c r="AO86" s="1">
        <v>13</v>
      </c>
      <c r="AP86" s="1">
        <v>91440</v>
      </c>
      <c r="AQ86" s="1">
        <v>0</v>
      </c>
      <c r="AR86" s="1">
        <v>19.149999999999999</v>
      </c>
      <c r="AS86" s="1">
        <v>19.2</v>
      </c>
      <c r="AT86" s="1">
        <v>19.2</v>
      </c>
      <c r="AU86" s="1">
        <v>19.2</v>
      </c>
      <c r="AV86" s="1">
        <v>19.350000000000001</v>
      </c>
      <c r="AW86" s="1">
        <v>8.2695000000000008E-3</v>
      </c>
      <c r="AX86" s="1">
        <v>1.57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5631</v>
      </c>
      <c r="C87" s="3">
        <v>1.47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89.06</v>
      </c>
      <c r="H87" s="1">
        <f>MATCH(持股比率!A87,董監!A:A,0)</f>
        <v>87</v>
      </c>
      <c r="I87" s="3">
        <v>1377095.13</v>
      </c>
      <c r="J87" s="20">
        <v>45</v>
      </c>
      <c r="K87" s="20">
        <v>37</v>
      </c>
      <c r="L87" s="29">
        <v>28</v>
      </c>
      <c r="M87" s="20">
        <v>-20</v>
      </c>
      <c r="N87" s="20">
        <v>8</v>
      </c>
      <c r="O87" s="20">
        <f t="shared" si="5"/>
        <v>122644</v>
      </c>
      <c r="P87" s="19">
        <f t="shared" si="6"/>
        <v>0.1</v>
      </c>
      <c r="Q87" s="3">
        <v>38.200000000000003</v>
      </c>
      <c r="R87" s="3">
        <v>38.25</v>
      </c>
      <c r="S87" s="3">
        <v>38.299999999999997</v>
      </c>
      <c r="T87" s="3">
        <v>38.049999999999997</v>
      </c>
      <c r="U87" s="3">
        <v>38</v>
      </c>
      <c r="V87" s="10">
        <f t="shared" si="7"/>
        <v>3.7496499999999995E-2</v>
      </c>
      <c r="W87" s="3">
        <v>-0.26</v>
      </c>
      <c r="X87" s="3" t="str">
        <f ca="1">IF(COUNTIF(股期對照!A:A,B87)=2,B87&amp;"-●",IF(COUNTIF(股期對照!A:A,B87)=1,B87&amp;"-◎",B87))</f>
        <v>宏和</v>
      </c>
      <c r="Y87" s="3" t="s">
        <v>6724</v>
      </c>
      <c r="AB87" s="1" t="s">
        <v>81</v>
      </c>
      <c r="AC87" s="1" t="s">
        <v>1840</v>
      </c>
      <c r="AD87" s="1">
        <v>1.47</v>
      </c>
      <c r="AE87" s="1">
        <v>0</v>
      </c>
      <c r="AF87" s="1">
        <v>0.06</v>
      </c>
      <c r="AG87" s="1">
        <v>9.41</v>
      </c>
      <c r="AH87" s="1">
        <v>89.06</v>
      </c>
      <c r="AI87" s="1">
        <v>87</v>
      </c>
      <c r="AJ87" s="1">
        <v>1377095.13</v>
      </c>
      <c r="AK87" s="1">
        <v>45</v>
      </c>
      <c r="AL87" s="1">
        <v>37</v>
      </c>
      <c r="AM87" s="1">
        <v>28</v>
      </c>
      <c r="AN87" s="1">
        <v>-20</v>
      </c>
      <c r="AO87" s="1">
        <v>8</v>
      </c>
      <c r="AP87" s="1">
        <v>122644</v>
      </c>
      <c r="AQ87" s="1">
        <v>0.1</v>
      </c>
      <c r="AR87" s="1">
        <v>38.200000000000003</v>
      </c>
      <c r="AS87" s="1">
        <v>38.25</v>
      </c>
      <c r="AT87" s="1">
        <v>38.299999999999997</v>
      </c>
      <c r="AU87" s="1">
        <v>38.049999999999997</v>
      </c>
      <c r="AV87" s="1">
        <v>38</v>
      </c>
      <c r="AW87" s="1">
        <v>3.7496499999999995E-2</v>
      </c>
      <c r="AX87" s="1">
        <v>-0.26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5498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22.23</v>
      </c>
      <c r="G88" s="1">
        <f t="shared" si="4"/>
        <v>71.900000000000006</v>
      </c>
      <c r="H88" s="1">
        <f>MATCH(持股比率!A88,董監!A:A,0)</f>
        <v>88</v>
      </c>
      <c r="I88" s="3">
        <v>9144872.4199999999</v>
      </c>
      <c r="J88" s="20">
        <v>17.471</v>
      </c>
      <c r="K88" s="20">
        <v>9</v>
      </c>
      <c r="L88" s="29">
        <v>22</v>
      </c>
      <c r="M88" s="20">
        <v>-104</v>
      </c>
      <c r="N88" s="20">
        <v>-47</v>
      </c>
      <c r="O88" s="20">
        <f t="shared" si="5"/>
        <v>657516</v>
      </c>
      <c r="P88" s="19">
        <f t="shared" si="6"/>
        <v>0</v>
      </c>
      <c r="Q88" s="3">
        <v>7.59</v>
      </c>
      <c r="R88" s="3">
        <v>7.58</v>
      </c>
      <c r="S88" s="3">
        <v>7.57</v>
      </c>
      <c r="T88" s="3">
        <v>7.56</v>
      </c>
      <c r="U88" s="3">
        <v>7.56</v>
      </c>
      <c r="V88" s="10">
        <f t="shared" si="7"/>
        <v>-7.7419510999999991E-3</v>
      </c>
      <c r="W88" s="3">
        <v>-0.53</v>
      </c>
      <c r="X88" s="3" t="str">
        <f ca="1">IF(COUNTIF(股期對照!A:A,B88)=2,B88&amp;"-●",IF(COUNTIF(股期對照!A:A,B88)=1,B88&amp;"-◎",B88))</f>
        <v>力鵬</v>
      </c>
      <c r="Y88" s="3" t="s">
        <v>6725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22.23</v>
      </c>
      <c r="AH88" s="1">
        <v>71.900000000000006</v>
      </c>
      <c r="AI88" s="1">
        <v>88</v>
      </c>
      <c r="AJ88" s="1">
        <v>9144872.4199999999</v>
      </c>
      <c r="AK88" s="1">
        <v>17.471</v>
      </c>
      <c r="AL88" s="1">
        <v>9</v>
      </c>
      <c r="AM88" s="1">
        <v>22</v>
      </c>
      <c r="AN88" s="1">
        <v>-104</v>
      </c>
      <c r="AO88" s="1">
        <v>-47</v>
      </c>
      <c r="AP88" s="1">
        <v>657516</v>
      </c>
      <c r="AQ88" s="1">
        <v>0</v>
      </c>
      <c r="AR88" s="1">
        <v>7.59</v>
      </c>
      <c r="AS88" s="1">
        <v>7.58</v>
      </c>
      <c r="AT88" s="1">
        <v>7.57</v>
      </c>
      <c r="AU88" s="1">
        <v>7.56</v>
      </c>
      <c r="AV88" s="1">
        <v>7.56</v>
      </c>
      <c r="AW88" s="1">
        <v>-7.7419510999999991E-3</v>
      </c>
      <c r="AX88" s="1">
        <v>-0.53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5855</v>
      </c>
      <c r="C89" s="3">
        <v>2.06</v>
      </c>
      <c r="D89" s="3">
        <v>0</v>
      </c>
      <c r="E89" s="3">
        <v>0.11</v>
      </c>
      <c r="F89" s="1">
        <f>IF(INDEX(董監!D:D,H89)=0,INDEX(董監!C:C,H89),INDEX(董監!D:D,H89))</f>
        <v>13.02</v>
      </c>
      <c r="G89" s="1">
        <f t="shared" si="4"/>
        <v>84.81</v>
      </c>
      <c r="H89" s="1">
        <f>MATCH(持股比率!A89,董監!A:A,0)</f>
        <v>89</v>
      </c>
      <c r="I89" s="3">
        <v>808712.65</v>
      </c>
      <c r="J89" s="20">
        <v>400</v>
      </c>
      <c r="K89" s="20">
        <v>-331</v>
      </c>
      <c r="L89" s="29">
        <v>981</v>
      </c>
      <c r="M89" s="20">
        <v>-213</v>
      </c>
      <c r="N89" s="20">
        <v>-170.00200000000001</v>
      </c>
      <c r="O89" s="20">
        <f t="shared" si="5"/>
        <v>68587</v>
      </c>
      <c r="P89" s="19">
        <f t="shared" si="6"/>
        <v>1</v>
      </c>
      <c r="Q89" s="3">
        <v>19.25</v>
      </c>
      <c r="R89" s="3">
        <v>20</v>
      </c>
      <c r="S89" s="3">
        <v>20.05</v>
      </c>
      <c r="T89" s="3">
        <v>20</v>
      </c>
      <c r="U89" s="3">
        <v>19.649999999999999</v>
      </c>
      <c r="V89" s="10">
        <f t="shared" si="7"/>
        <v>0.13148510699999999</v>
      </c>
      <c r="W89" s="3">
        <v>12.29</v>
      </c>
      <c r="X89" s="3" t="str">
        <f ca="1">IF(COUNTIF(股期對照!A:A,B89)=2,B89&amp;"-●",IF(COUNTIF(股期對照!A:A,B89)=1,B89&amp;"-◎",B89))</f>
        <v>佳和</v>
      </c>
      <c r="Y89" s="3" t="s">
        <v>6726</v>
      </c>
      <c r="AB89" s="1" t="s">
        <v>83</v>
      </c>
      <c r="AC89" s="1" t="s">
        <v>1842</v>
      </c>
      <c r="AD89" s="1">
        <v>2.06</v>
      </c>
      <c r="AE89" s="1">
        <v>0</v>
      </c>
      <c r="AF89" s="1">
        <v>0.11</v>
      </c>
      <c r="AG89" s="1">
        <v>13.02</v>
      </c>
      <c r="AH89" s="1">
        <v>84.81</v>
      </c>
      <c r="AI89" s="1">
        <v>89</v>
      </c>
      <c r="AJ89" s="1">
        <v>808712.65</v>
      </c>
      <c r="AK89" s="1">
        <v>400</v>
      </c>
      <c r="AL89" s="1">
        <v>-331</v>
      </c>
      <c r="AM89" s="1">
        <v>981</v>
      </c>
      <c r="AN89" s="1">
        <v>-213</v>
      </c>
      <c r="AO89" s="1">
        <v>-170.00200000000001</v>
      </c>
      <c r="AP89" s="1">
        <v>68587</v>
      </c>
      <c r="AQ89" s="1">
        <v>1</v>
      </c>
      <c r="AR89" s="1">
        <v>19.25</v>
      </c>
      <c r="AS89" s="1">
        <v>20</v>
      </c>
      <c r="AT89" s="1">
        <v>20.05</v>
      </c>
      <c r="AU89" s="1">
        <v>20</v>
      </c>
      <c r="AV89" s="1">
        <v>19.649999999999999</v>
      </c>
      <c r="AW89" s="1">
        <v>0.13148510699999999</v>
      </c>
      <c r="AX89" s="1">
        <v>12.29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5856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34</v>
      </c>
      <c r="K90" s="20">
        <v>-1</v>
      </c>
      <c r="L90" s="29">
        <v>4</v>
      </c>
      <c r="M90" s="20">
        <v>5</v>
      </c>
      <c r="N90" s="20">
        <v>3</v>
      </c>
      <c r="O90" s="20">
        <f t="shared" si="5"/>
        <v>156923</v>
      </c>
      <c r="P90" s="19">
        <f t="shared" si="6"/>
        <v>0</v>
      </c>
      <c r="Q90" s="3">
        <v>18.850000000000001</v>
      </c>
      <c r="R90" s="3">
        <v>18.850000000000001</v>
      </c>
      <c r="S90" s="3">
        <v>18.8</v>
      </c>
      <c r="T90" s="3">
        <v>18.8</v>
      </c>
      <c r="U90" s="3">
        <v>18.8</v>
      </c>
      <c r="V90" s="10">
        <f t="shared" si="7"/>
        <v>8.4765000000000014E-3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6707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34</v>
      </c>
      <c r="AL90" s="1">
        <v>-1</v>
      </c>
      <c r="AM90" s="1">
        <v>4</v>
      </c>
      <c r="AN90" s="1">
        <v>5</v>
      </c>
      <c r="AO90" s="1">
        <v>3</v>
      </c>
      <c r="AP90" s="1">
        <v>156923</v>
      </c>
      <c r="AQ90" s="1">
        <v>0</v>
      </c>
      <c r="AR90" s="1">
        <v>18.850000000000001</v>
      </c>
      <c r="AS90" s="1">
        <v>18.850000000000001</v>
      </c>
      <c r="AT90" s="1">
        <v>18.8</v>
      </c>
      <c r="AU90" s="1">
        <v>18.8</v>
      </c>
      <c r="AV90" s="1">
        <v>18.8</v>
      </c>
      <c r="AW90" s="1">
        <v>8.4765000000000014E-3</v>
      </c>
      <c r="AX90" s="1">
        <v>-0.27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5857</v>
      </c>
      <c r="C91" s="3">
        <v>2.48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7.2789999999999999</v>
      </c>
      <c r="K91" s="20">
        <v>11.095000000000001</v>
      </c>
      <c r="L91" s="29">
        <v>5.1520000000000001</v>
      </c>
      <c r="M91" s="20">
        <v>-22</v>
      </c>
      <c r="N91" s="20">
        <v>-5</v>
      </c>
      <c r="O91" s="20">
        <f t="shared" si="5"/>
        <v>114867</v>
      </c>
      <c r="P91" s="19">
        <f t="shared" si="6"/>
        <v>0</v>
      </c>
      <c r="Q91" s="3">
        <v>16.3</v>
      </c>
      <c r="R91" s="3">
        <v>16.399999999999999</v>
      </c>
      <c r="S91" s="3">
        <v>16.649999999999999</v>
      </c>
      <c r="T91" s="3">
        <v>16.600000000000001</v>
      </c>
      <c r="U91" s="3">
        <v>16.649999999999999</v>
      </c>
      <c r="V91" s="10">
        <f t="shared" si="7"/>
        <v>-6.2063500000000035E-4</v>
      </c>
      <c r="W91" s="3">
        <v>2.15</v>
      </c>
      <c r="X91" s="3" t="str">
        <f ca="1">IF(COUNTIF(股期對照!A:A,B91)=2,B91&amp;"-●",IF(COUNTIF(股期對照!A:A,B91)=1,B91&amp;"-◎",B91))</f>
        <v>宏益</v>
      </c>
      <c r="Y91" s="3" t="s">
        <v>6727</v>
      </c>
      <c r="AB91" s="1" t="s">
        <v>85</v>
      </c>
      <c r="AC91" s="1" t="s">
        <v>1844</v>
      </c>
      <c r="AD91" s="1">
        <v>2.48</v>
      </c>
      <c r="AE91" s="1">
        <v>0</v>
      </c>
      <c r="AF91" s="1">
        <v>0.26</v>
      </c>
      <c r="AG91" s="1">
        <v>10.66</v>
      </c>
      <c r="AH91" s="1">
        <v>86.6</v>
      </c>
      <c r="AI91" s="1">
        <v>91</v>
      </c>
      <c r="AJ91" s="1">
        <v>1326414</v>
      </c>
      <c r="AK91" s="1">
        <v>7.2789999999999999</v>
      </c>
      <c r="AL91" s="1">
        <v>11.095000000000001</v>
      </c>
      <c r="AM91" s="1">
        <v>5.1520000000000001</v>
      </c>
      <c r="AN91" s="1">
        <v>-22</v>
      </c>
      <c r="AO91" s="1">
        <v>-5</v>
      </c>
      <c r="AP91" s="1">
        <v>114867</v>
      </c>
      <c r="AQ91" s="1">
        <v>0</v>
      </c>
      <c r="AR91" s="1">
        <v>16.3</v>
      </c>
      <c r="AS91" s="1">
        <v>16.399999999999999</v>
      </c>
      <c r="AT91" s="1">
        <v>16.649999999999999</v>
      </c>
      <c r="AU91" s="1">
        <v>16.600000000000001</v>
      </c>
      <c r="AV91" s="1">
        <v>16.649999999999999</v>
      </c>
      <c r="AW91" s="1">
        <v>-6.2063500000000035E-4</v>
      </c>
      <c r="AX91" s="1">
        <v>2.15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5858</v>
      </c>
      <c r="C92" s="3">
        <v>0.81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80.61</v>
      </c>
      <c r="H92" s="1">
        <f>MATCH(持股比率!A92,董監!A:A,0)</f>
        <v>92</v>
      </c>
      <c r="I92" s="3">
        <v>1067424.33</v>
      </c>
      <c r="J92" s="20">
        <v>33</v>
      </c>
      <c r="K92" s="20">
        <v>24.141999999999999</v>
      </c>
      <c r="L92" s="29">
        <v>18</v>
      </c>
      <c r="M92" s="20">
        <v>-5</v>
      </c>
      <c r="N92" s="20">
        <v>-4</v>
      </c>
      <c r="O92" s="20">
        <f t="shared" si="5"/>
        <v>86045</v>
      </c>
      <c r="P92" s="19">
        <f t="shared" si="6"/>
        <v>0.1</v>
      </c>
      <c r="Q92" s="3">
        <v>14.1</v>
      </c>
      <c r="R92" s="3">
        <v>14.05</v>
      </c>
      <c r="S92" s="3">
        <v>14.1</v>
      </c>
      <c r="T92" s="3">
        <v>13.9</v>
      </c>
      <c r="U92" s="3">
        <v>14</v>
      </c>
      <c r="V92" s="10">
        <f t="shared" si="7"/>
        <v>9.327951000000001E-3</v>
      </c>
      <c r="W92" s="3">
        <v>0.36</v>
      </c>
      <c r="X92" s="3" t="str">
        <f ca="1">IF(COUNTIF(股期對照!A:A,B92)=2,B92&amp;"-●",IF(COUNTIF(股期對照!A:A,B92)=1,B92&amp;"-◎",B92))</f>
        <v>大將</v>
      </c>
      <c r="Y92" s="3" t="s">
        <v>6728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0.19</v>
      </c>
      <c r="AG92" s="1">
        <v>18.39</v>
      </c>
      <c r="AH92" s="1">
        <v>80.61</v>
      </c>
      <c r="AI92" s="1">
        <v>92</v>
      </c>
      <c r="AJ92" s="1">
        <v>1067424.33</v>
      </c>
      <c r="AK92" s="1">
        <v>33</v>
      </c>
      <c r="AL92" s="1">
        <v>24.141999999999999</v>
      </c>
      <c r="AM92" s="1">
        <v>18</v>
      </c>
      <c r="AN92" s="1">
        <v>-5</v>
      </c>
      <c r="AO92" s="1">
        <v>-4</v>
      </c>
      <c r="AP92" s="1">
        <v>86045</v>
      </c>
      <c r="AQ92" s="1">
        <v>0.1</v>
      </c>
      <c r="AR92" s="1">
        <v>14.1</v>
      </c>
      <c r="AS92" s="1">
        <v>14.05</v>
      </c>
      <c r="AT92" s="1">
        <v>14.1</v>
      </c>
      <c r="AU92" s="1">
        <v>13.9</v>
      </c>
      <c r="AV92" s="1">
        <v>14</v>
      </c>
      <c r="AW92" s="1">
        <v>9.327951000000001E-3</v>
      </c>
      <c r="AX92" s="1">
        <v>0.36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5859</v>
      </c>
      <c r="C93" s="3">
        <v>0.83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90.88</v>
      </c>
      <c r="H93" s="1">
        <f>MATCH(持股比率!A93,董監!A:A,0)</f>
        <v>93</v>
      </c>
      <c r="I93" s="3">
        <v>1298338.48</v>
      </c>
      <c r="J93" s="20">
        <v>1</v>
      </c>
      <c r="K93" s="20">
        <v>-4</v>
      </c>
      <c r="L93" s="29">
        <v>-7</v>
      </c>
      <c r="M93" s="20">
        <v>0</v>
      </c>
      <c r="N93" s="20">
        <v>-3</v>
      </c>
      <c r="O93" s="20">
        <f t="shared" si="5"/>
        <v>117993</v>
      </c>
      <c r="P93" s="19">
        <f t="shared" si="6"/>
        <v>0</v>
      </c>
      <c r="Q93" s="3">
        <v>15.45</v>
      </c>
      <c r="R93" s="3">
        <v>15.65</v>
      </c>
      <c r="S93" s="3">
        <v>15.95</v>
      </c>
      <c r="T93" s="3">
        <v>16</v>
      </c>
      <c r="U93" s="3">
        <v>16.350000000000001</v>
      </c>
      <c r="V93" s="10">
        <f t="shared" si="7"/>
        <v>-2.0785000000000001E-3</v>
      </c>
      <c r="W93" s="3">
        <v>6.17</v>
      </c>
      <c r="X93" s="3" t="str">
        <f ca="1">IF(COUNTIF(股期對照!A:A,B93)=2,B93&amp;"-●",IF(COUNTIF(股期對照!A:A,B93)=1,B93&amp;"-◎",B93))</f>
        <v>台富</v>
      </c>
      <c r="Y93" s="3" t="s">
        <v>6729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0.05</v>
      </c>
      <c r="AG93" s="1">
        <v>8.24</v>
      </c>
      <c r="AH93" s="1">
        <v>90.88</v>
      </c>
      <c r="AI93" s="1">
        <v>93</v>
      </c>
      <c r="AJ93" s="1">
        <v>1298338.48</v>
      </c>
      <c r="AK93" s="1">
        <v>1</v>
      </c>
      <c r="AL93" s="1">
        <v>-4</v>
      </c>
      <c r="AM93" s="1">
        <v>-7</v>
      </c>
      <c r="AN93" s="1">
        <v>0</v>
      </c>
      <c r="AO93" s="1">
        <v>-3</v>
      </c>
      <c r="AP93" s="1">
        <v>117993</v>
      </c>
      <c r="AQ93" s="1">
        <v>0</v>
      </c>
      <c r="AR93" s="1">
        <v>15.45</v>
      </c>
      <c r="AS93" s="1">
        <v>15.65</v>
      </c>
      <c r="AT93" s="1">
        <v>15.95</v>
      </c>
      <c r="AU93" s="1">
        <v>16</v>
      </c>
      <c r="AV93" s="1">
        <v>16.350000000000001</v>
      </c>
      <c r="AW93" s="1">
        <v>-2.0785000000000001E-3</v>
      </c>
      <c r="AX93" s="1">
        <v>6.17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5860</v>
      </c>
      <c r="C94" s="3">
        <v>2.46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77.039999999999992</v>
      </c>
      <c r="H94" s="1">
        <f>MATCH(持股比率!A94,董監!A:A,0)</f>
        <v>94</v>
      </c>
      <c r="I94" s="3">
        <v>5316883.8</v>
      </c>
      <c r="J94" s="20">
        <v>477.476</v>
      </c>
      <c r="K94" s="20">
        <v>363</v>
      </c>
      <c r="L94" s="29">
        <v>374</v>
      </c>
      <c r="M94" s="20">
        <v>352</v>
      </c>
      <c r="N94" s="20">
        <v>705.00099999999998</v>
      </c>
      <c r="O94" s="20">
        <f t="shared" si="5"/>
        <v>409613</v>
      </c>
      <c r="P94" s="19">
        <f t="shared" si="6"/>
        <v>0.6</v>
      </c>
      <c r="Q94" s="3">
        <v>10.4</v>
      </c>
      <c r="R94" s="3">
        <v>10.4</v>
      </c>
      <c r="S94" s="3">
        <v>10.5</v>
      </c>
      <c r="T94" s="3">
        <v>10.55</v>
      </c>
      <c r="U94" s="3">
        <v>10.75</v>
      </c>
      <c r="V94" s="10">
        <f t="shared" si="7"/>
        <v>0.23960311150000002</v>
      </c>
      <c r="W94" s="3">
        <v>6.44</v>
      </c>
      <c r="X94" s="3" t="str">
        <f ca="1">IF(COUNTIF(股期對照!A:A,B94)=2,B94&amp;"-●",IF(COUNTIF(股期對照!A:A,B94)=1,B94&amp;"-◎",B94))</f>
        <v>集盛</v>
      </c>
      <c r="Y94" s="3" t="s">
        <v>6726</v>
      </c>
      <c r="AB94" s="1" t="s">
        <v>88</v>
      </c>
      <c r="AC94" s="1" t="s">
        <v>1847</v>
      </c>
      <c r="AD94" s="1">
        <v>2.46</v>
      </c>
      <c r="AE94" s="1">
        <v>0</v>
      </c>
      <c r="AF94" s="1">
        <v>0.7</v>
      </c>
      <c r="AG94" s="1">
        <v>19.8</v>
      </c>
      <c r="AH94" s="1">
        <v>77.039999999999992</v>
      </c>
      <c r="AI94" s="1">
        <v>94</v>
      </c>
      <c r="AJ94" s="1">
        <v>5316883.8</v>
      </c>
      <c r="AK94" s="1">
        <v>477.476</v>
      </c>
      <c r="AL94" s="1">
        <v>363</v>
      </c>
      <c r="AM94" s="1">
        <v>374</v>
      </c>
      <c r="AN94" s="1">
        <v>352</v>
      </c>
      <c r="AO94" s="1">
        <v>705.00099999999998</v>
      </c>
      <c r="AP94" s="1">
        <v>409613</v>
      </c>
      <c r="AQ94" s="1">
        <v>0.6</v>
      </c>
      <c r="AR94" s="1">
        <v>10.4</v>
      </c>
      <c r="AS94" s="1">
        <v>10.4</v>
      </c>
      <c r="AT94" s="1">
        <v>10.5</v>
      </c>
      <c r="AU94" s="1">
        <v>10.55</v>
      </c>
      <c r="AV94" s="1">
        <v>10.75</v>
      </c>
      <c r="AW94" s="1">
        <v>0.23960311150000002</v>
      </c>
      <c r="AX94" s="1">
        <v>6.44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5861</v>
      </c>
      <c r="C95" s="3">
        <v>0.28999999999999998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51.85</v>
      </c>
      <c r="H95" s="1">
        <f>MATCH(持股比率!A95,董監!A:A,0)</f>
        <v>95</v>
      </c>
      <c r="I95" s="3">
        <v>937200</v>
      </c>
      <c r="J95" s="20">
        <v>0</v>
      </c>
      <c r="K95" s="20">
        <v>1</v>
      </c>
      <c r="L95" s="29">
        <v>7</v>
      </c>
      <c r="M95" s="20">
        <v>3</v>
      </c>
      <c r="N95" s="20">
        <v>-2</v>
      </c>
      <c r="O95" s="20">
        <f t="shared" si="5"/>
        <v>48594</v>
      </c>
      <c r="P95" s="19">
        <f t="shared" si="6"/>
        <v>0</v>
      </c>
      <c r="Q95" s="3">
        <v>16.350000000000001</v>
      </c>
      <c r="R95" s="3">
        <v>16.350000000000001</v>
      </c>
      <c r="S95" s="3">
        <v>16.25</v>
      </c>
      <c r="T95" s="3">
        <v>16.350000000000001</v>
      </c>
      <c r="U95" s="3">
        <v>16.350000000000001</v>
      </c>
      <c r="V95" s="10">
        <f t="shared" si="7"/>
        <v>1.4644999999999999E-3</v>
      </c>
      <c r="W95" s="3">
        <v>0.31</v>
      </c>
      <c r="X95" s="3" t="str">
        <f ca="1">IF(COUNTIF(股期對照!A:A,B95)=2,B95&amp;"-●",IF(COUNTIF(股期對照!A:A,B95)=1,B95&amp;"-◎",B95))</f>
        <v>怡華</v>
      </c>
      <c r="Y95" s="3" t="s">
        <v>6730</v>
      </c>
      <c r="AB95" s="1" t="s">
        <v>89</v>
      </c>
      <c r="AC95" s="1" t="s">
        <v>1848</v>
      </c>
      <c r="AD95" s="1">
        <v>0.28999999999999998</v>
      </c>
      <c r="AE95" s="1">
        <v>0</v>
      </c>
      <c r="AF95" s="1">
        <v>0.22</v>
      </c>
      <c r="AG95" s="1">
        <v>47.64</v>
      </c>
      <c r="AH95" s="1">
        <v>51.85</v>
      </c>
      <c r="AI95" s="1">
        <v>95</v>
      </c>
      <c r="AJ95" s="1">
        <v>937200</v>
      </c>
      <c r="AK95" s="1">
        <v>0</v>
      </c>
      <c r="AL95" s="1">
        <v>1</v>
      </c>
      <c r="AM95" s="1">
        <v>7</v>
      </c>
      <c r="AN95" s="1">
        <v>3</v>
      </c>
      <c r="AO95" s="1">
        <v>-2</v>
      </c>
      <c r="AP95" s="1">
        <v>48594</v>
      </c>
      <c r="AQ95" s="1">
        <v>0</v>
      </c>
      <c r="AR95" s="1">
        <v>16.350000000000001</v>
      </c>
      <c r="AS95" s="1">
        <v>16.350000000000001</v>
      </c>
      <c r="AT95" s="1">
        <v>16.25</v>
      </c>
      <c r="AU95" s="1">
        <v>16.350000000000001</v>
      </c>
      <c r="AV95" s="1">
        <v>16.350000000000001</v>
      </c>
      <c r="AW95" s="1">
        <v>1.4644999999999999E-3</v>
      </c>
      <c r="AX95" s="1">
        <v>0.31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5632</v>
      </c>
      <c r="C96" s="3">
        <v>1.47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88.8</v>
      </c>
      <c r="H96" s="1">
        <f>MATCH(持股比率!A96,董監!A:A,0)</f>
        <v>96</v>
      </c>
      <c r="I96" s="3">
        <v>3016476.4</v>
      </c>
      <c r="J96" s="20">
        <v>20</v>
      </c>
      <c r="K96" s="20">
        <v>0</v>
      </c>
      <c r="L96" s="29">
        <v>19</v>
      </c>
      <c r="M96" s="20">
        <v>19</v>
      </c>
      <c r="N96" s="20">
        <v>9</v>
      </c>
      <c r="O96" s="20">
        <f t="shared" si="5"/>
        <v>267863</v>
      </c>
      <c r="P96" s="19">
        <f t="shared" si="6"/>
        <v>0</v>
      </c>
      <c r="Q96" s="3">
        <v>17.55</v>
      </c>
      <c r="R96" s="3">
        <v>17.45</v>
      </c>
      <c r="S96" s="3">
        <v>17.45</v>
      </c>
      <c r="T96" s="3">
        <v>17.55</v>
      </c>
      <c r="U96" s="3">
        <v>17.45</v>
      </c>
      <c r="V96" s="10">
        <f t="shared" si="7"/>
        <v>1.17305E-2</v>
      </c>
      <c r="W96" s="3">
        <v>-0.56999999999999995</v>
      </c>
      <c r="X96" s="3" t="str">
        <f ca="1">IF(COUNTIF(股期對照!A:A,B96)=2,B96&amp;"-●",IF(COUNTIF(股期對照!A:A,B96)=1,B96&amp;"-◎",B96))</f>
        <v>宜進</v>
      </c>
      <c r="Y96" s="3" t="s">
        <v>6731</v>
      </c>
      <c r="AB96" s="1" t="s">
        <v>90</v>
      </c>
      <c r="AC96" s="1" t="s">
        <v>1849</v>
      </c>
      <c r="AD96" s="1">
        <v>1.47</v>
      </c>
      <c r="AE96" s="1">
        <v>0</v>
      </c>
      <c r="AF96" s="1">
        <v>0.06</v>
      </c>
      <c r="AG96" s="1">
        <v>9.67</v>
      </c>
      <c r="AH96" s="1">
        <v>88.8</v>
      </c>
      <c r="AI96" s="1">
        <v>96</v>
      </c>
      <c r="AJ96" s="1">
        <v>3016476.4</v>
      </c>
      <c r="AK96" s="1">
        <v>20</v>
      </c>
      <c r="AL96" s="1">
        <v>0</v>
      </c>
      <c r="AM96" s="1">
        <v>19</v>
      </c>
      <c r="AN96" s="1">
        <v>19</v>
      </c>
      <c r="AO96" s="1">
        <v>9</v>
      </c>
      <c r="AP96" s="1">
        <v>267863</v>
      </c>
      <c r="AQ96" s="1">
        <v>0</v>
      </c>
      <c r="AR96" s="1">
        <v>17.55</v>
      </c>
      <c r="AS96" s="1">
        <v>17.45</v>
      </c>
      <c r="AT96" s="1">
        <v>17.45</v>
      </c>
      <c r="AU96" s="1">
        <v>17.55</v>
      </c>
      <c r="AV96" s="1">
        <v>17.45</v>
      </c>
      <c r="AW96" s="1">
        <v>1.17305E-2</v>
      </c>
      <c r="AX96" s="1">
        <v>-0.56999999999999995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5862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18</v>
      </c>
      <c r="K97" s="20">
        <v>-3.08</v>
      </c>
      <c r="L97" s="29">
        <v>6.5069999999999997</v>
      </c>
      <c r="M97" s="20">
        <v>1.869</v>
      </c>
      <c r="N97" s="20">
        <v>-3.0939999999999999</v>
      </c>
      <c r="O97" s="20">
        <f t="shared" si="5"/>
        <v>299563</v>
      </c>
      <c r="P97" s="19">
        <f t="shared" si="6"/>
        <v>0</v>
      </c>
      <c r="Q97" s="3">
        <v>9.8699999999999992</v>
      </c>
      <c r="R97" s="3">
        <v>10</v>
      </c>
      <c r="S97" s="3">
        <v>10</v>
      </c>
      <c r="T97" s="3">
        <v>10.050000000000001</v>
      </c>
      <c r="U97" s="3">
        <v>10.050000000000001</v>
      </c>
      <c r="V97" s="10">
        <f t="shared" si="7"/>
        <v>1.9961874999999997E-3</v>
      </c>
      <c r="W97" s="3">
        <v>2.0299999999999998</v>
      </c>
      <c r="X97" s="3" t="str">
        <f ca="1">IF(COUNTIF(股期對照!A:A,B97)=2,B97&amp;"-●",IF(COUNTIF(股期對照!A:A,B97)=1,B97&amp;"-◎",B97))</f>
        <v>聯發</v>
      </c>
      <c r="Y97" s="3" t="s">
        <v>6702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18</v>
      </c>
      <c r="AL97" s="1">
        <v>-3.08</v>
      </c>
      <c r="AM97" s="1">
        <v>6.5069999999999997</v>
      </c>
      <c r="AN97" s="1">
        <v>1.869</v>
      </c>
      <c r="AO97" s="1">
        <v>-3.0939999999999999</v>
      </c>
      <c r="AP97" s="1">
        <v>299563</v>
      </c>
      <c r="AQ97" s="1">
        <v>0</v>
      </c>
      <c r="AR97" s="1">
        <v>9.8699999999999992</v>
      </c>
      <c r="AS97" s="1">
        <v>10</v>
      </c>
      <c r="AT97" s="1">
        <v>10</v>
      </c>
      <c r="AU97" s="1">
        <v>10.050000000000001</v>
      </c>
      <c r="AV97" s="1">
        <v>10.050000000000001</v>
      </c>
      <c r="AW97" s="1">
        <v>1.9961874999999997E-3</v>
      </c>
      <c r="AX97" s="1">
        <v>2.0299999999999998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5633</v>
      </c>
      <c r="C98" s="3">
        <v>3.4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250</v>
      </c>
      <c r="K98" s="20">
        <v>80</v>
      </c>
      <c r="L98" s="29">
        <v>58</v>
      </c>
      <c r="M98" s="20">
        <v>-111</v>
      </c>
      <c r="N98" s="20">
        <v>-604</v>
      </c>
      <c r="O98" s="20">
        <f t="shared" si="5"/>
        <v>482777</v>
      </c>
      <c r="P98" s="19">
        <f t="shared" si="6"/>
        <v>-0.1</v>
      </c>
      <c r="Q98" s="3">
        <v>7.58</v>
      </c>
      <c r="R98" s="3">
        <v>7.62</v>
      </c>
      <c r="S98" s="3">
        <v>7.59</v>
      </c>
      <c r="T98" s="3">
        <v>7.52</v>
      </c>
      <c r="U98" s="3">
        <v>7.33</v>
      </c>
      <c r="V98" s="10">
        <f t="shared" si="7"/>
        <v>-2.3172199999999997E-2</v>
      </c>
      <c r="W98" s="3">
        <v>-1.87</v>
      </c>
      <c r="X98" s="3" t="str">
        <f ca="1">IF(COUNTIF(股期對照!A:A,B98)=2,B98&amp;"-●",IF(COUNTIF(股期對照!A:A,B98)=1,B98&amp;"-◎",B98))</f>
        <v>宏遠</v>
      </c>
      <c r="Y98" s="3" t="s">
        <v>6732</v>
      </c>
      <c r="AB98" s="1" t="s">
        <v>92</v>
      </c>
      <c r="AC98" s="1" t="s">
        <v>1851</v>
      </c>
      <c r="AD98" s="1">
        <v>3.4</v>
      </c>
      <c r="AE98" s="1">
        <v>0</v>
      </c>
      <c r="AF98" s="1">
        <v>0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250</v>
      </c>
      <c r="AL98" s="1">
        <v>80</v>
      </c>
      <c r="AM98" s="1">
        <v>58</v>
      </c>
      <c r="AN98" s="1">
        <v>-111</v>
      </c>
      <c r="AO98" s="1">
        <v>-604</v>
      </c>
      <c r="AP98" s="1">
        <v>482777</v>
      </c>
      <c r="AQ98" s="1">
        <v>-0.1</v>
      </c>
      <c r="AR98" s="1">
        <v>7.58</v>
      </c>
      <c r="AS98" s="1">
        <v>7.62</v>
      </c>
      <c r="AT98" s="1">
        <v>7.59</v>
      </c>
      <c r="AU98" s="1">
        <v>7.52</v>
      </c>
      <c r="AV98" s="1">
        <v>7.33</v>
      </c>
      <c r="AW98" s="1">
        <v>-2.3172199999999997E-2</v>
      </c>
      <c r="AX98" s="1">
        <v>-1.87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5863</v>
      </c>
      <c r="C99" s="3">
        <v>3.83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82.47</v>
      </c>
      <c r="H99" s="1">
        <f>MATCH(持股比率!A99,董監!A:A,0)</f>
        <v>99</v>
      </c>
      <c r="I99" s="3">
        <v>1732683.81</v>
      </c>
      <c r="J99" s="20">
        <v>503</v>
      </c>
      <c r="K99" s="20">
        <v>169</v>
      </c>
      <c r="L99" s="29">
        <v>524</v>
      </c>
      <c r="M99" s="20">
        <v>148</v>
      </c>
      <c r="N99" s="20">
        <v>20</v>
      </c>
      <c r="O99" s="20">
        <f t="shared" si="5"/>
        <v>142894</v>
      </c>
      <c r="P99" s="19">
        <f t="shared" si="6"/>
        <v>1</v>
      </c>
      <c r="Q99" s="3">
        <v>17.8</v>
      </c>
      <c r="R99" s="3">
        <v>17.850000000000001</v>
      </c>
      <c r="S99" s="3">
        <v>17.95</v>
      </c>
      <c r="T99" s="3">
        <v>17.95</v>
      </c>
      <c r="U99" s="3">
        <v>17.95</v>
      </c>
      <c r="V99" s="10">
        <f t="shared" si="7"/>
        <v>0.24391449999999998</v>
      </c>
      <c r="W99" s="3">
        <v>3.16</v>
      </c>
      <c r="X99" s="3" t="str">
        <f ca="1">IF(COUNTIF(股期對照!A:A,B99)=2,B99&amp;"-●",IF(COUNTIF(股期對照!A:A,B99)=1,B99&amp;"-◎",B99))</f>
        <v>強盛</v>
      </c>
      <c r="Y99" s="3" t="s">
        <v>6709</v>
      </c>
      <c r="AB99" s="1" t="s">
        <v>93</v>
      </c>
      <c r="AC99" s="1" t="s">
        <v>1852</v>
      </c>
      <c r="AD99" s="1">
        <v>3.83</v>
      </c>
      <c r="AE99" s="1">
        <v>0</v>
      </c>
      <c r="AF99" s="1">
        <v>0.05</v>
      </c>
      <c r="AG99" s="1">
        <v>13.65</v>
      </c>
      <c r="AH99" s="1">
        <v>82.47</v>
      </c>
      <c r="AI99" s="1">
        <v>99</v>
      </c>
      <c r="AJ99" s="1">
        <v>1732683.81</v>
      </c>
      <c r="AK99" s="1">
        <v>503</v>
      </c>
      <c r="AL99" s="1">
        <v>169</v>
      </c>
      <c r="AM99" s="1">
        <v>524</v>
      </c>
      <c r="AN99" s="1">
        <v>148</v>
      </c>
      <c r="AO99" s="1">
        <v>20</v>
      </c>
      <c r="AP99" s="1">
        <v>142894</v>
      </c>
      <c r="AQ99" s="1">
        <v>1</v>
      </c>
      <c r="AR99" s="1">
        <v>17.8</v>
      </c>
      <c r="AS99" s="1">
        <v>17.850000000000001</v>
      </c>
      <c r="AT99" s="1">
        <v>17.95</v>
      </c>
      <c r="AU99" s="1">
        <v>17.95</v>
      </c>
      <c r="AV99" s="1">
        <v>17.95</v>
      </c>
      <c r="AW99" s="1">
        <v>0.24391449999999998</v>
      </c>
      <c r="AX99" s="1">
        <v>3.16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5035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35</v>
      </c>
      <c r="K100" s="20">
        <v>11</v>
      </c>
      <c r="L100" s="29">
        <v>9</v>
      </c>
      <c r="M100" s="20">
        <v>-11</v>
      </c>
      <c r="N100" s="20">
        <v>-7.42</v>
      </c>
      <c r="O100" s="20">
        <f t="shared" si="5"/>
        <v>363981</v>
      </c>
      <c r="P100" s="19">
        <f t="shared" si="6"/>
        <v>0</v>
      </c>
      <c r="Q100" s="3">
        <v>13.1</v>
      </c>
      <c r="R100" s="3">
        <v>13.05</v>
      </c>
      <c r="S100" s="3">
        <v>13.1</v>
      </c>
      <c r="T100" s="3">
        <v>13.05</v>
      </c>
      <c r="U100" s="3">
        <v>13.05</v>
      </c>
      <c r="V100" s="10">
        <f t="shared" si="7"/>
        <v>4.7956899999999983E-3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6703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35</v>
      </c>
      <c r="AL100" s="1">
        <v>11</v>
      </c>
      <c r="AM100" s="1">
        <v>9</v>
      </c>
      <c r="AN100" s="1">
        <v>-11</v>
      </c>
      <c r="AO100" s="1">
        <v>-7.42</v>
      </c>
      <c r="AP100" s="1">
        <v>363981</v>
      </c>
      <c r="AQ100" s="1">
        <v>0</v>
      </c>
      <c r="AR100" s="1">
        <v>13.1</v>
      </c>
      <c r="AS100" s="1">
        <v>13.05</v>
      </c>
      <c r="AT100" s="1">
        <v>13.1</v>
      </c>
      <c r="AU100" s="1">
        <v>13.05</v>
      </c>
      <c r="AV100" s="1">
        <v>13.05</v>
      </c>
      <c r="AW100" s="1">
        <v>4.7956899999999983E-3</v>
      </c>
      <c r="AX100" s="1">
        <v>0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5036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-1</v>
      </c>
      <c r="K101" s="20">
        <v>3</v>
      </c>
      <c r="L101" s="29">
        <v>-1</v>
      </c>
      <c r="M101" s="20">
        <v>-2</v>
      </c>
      <c r="N101" s="20">
        <v>0</v>
      </c>
      <c r="O101" s="20">
        <f t="shared" si="5"/>
        <v>80524</v>
      </c>
      <c r="P101" s="19">
        <f t="shared" si="6"/>
        <v>0</v>
      </c>
      <c r="Q101" s="3">
        <v>13.15</v>
      </c>
      <c r="R101" s="3">
        <v>13.2</v>
      </c>
      <c r="S101" s="3">
        <v>13.25</v>
      </c>
      <c r="T101" s="3">
        <v>13.2</v>
      </c>
      <c r="U101" s="3">
        <v>13.15</v>
      </c>
      <c r="V101" s="10">
        <f t="shared" si="7"/>
        <v>-1.3200000000000004E-4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6710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-1</v>
      </c>
      <c r="AL101" s="1">
        <v>3</v>
      </c>
      <c r="AM101" s="1">
        <v>-1</v>
      </c>
      <c r="AN101" s="1">
        <v>-2</v>
      </c>
      <c r="AO101" s="1">
        <v>0</v>
      </c>
      <c r="AP101" s="1">
        <v>80524</v>
      </c>
      <c r="AQ101" s="1">
        <v>0</v>
      </c>
      <c r="AR101" s="1">
        <v>13.15</v>
      </c>
      <c r="AS101" s="1">
        <v>13.2</v>
      </c>
      <c r="AT101" s="1">
        <v>13.25</v>
      </c>
      <c r="AU101" s="1">
        <v>13.2</v>
      </c>
      <c r="AV101" s="1">
        <v>13.15</v>
      </c>
      <c r="AW101" s="1">
        <v>-1.3200000000000004E-4</v>
      </c>
      <c r="AX101" s="1">
        <v>0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4899</v>
      </c>
      <c r="C102" s="3">
        <v>0.33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-1</v>
      </c>
      <c r="L102" s="29">
        <v>-1</v>
      </c>
      <c r="M102" s="20">
        <v>-3</v>
      </c>
      <c r="N102" s="20">
        <v>-15</v>
      </c>
      <c r="O102" s="20">
        <f t="shared" si="5"/>
        <v>85913</v>
      </c>
      <c r="P102" s="19">
        <f t="shared" si="6"/>
        <v>0</v>
      </c>
      <c r="Q102" s="3">
        <v>10.65</v>
      </c>
      <c r="R102" s="3">
        <v>10.65</v>
      </c>
      <c r="S102" s="3">
        <v>10.7</v>
      </c>
      <c r="T102" s="3">
        <v>10.6</v>
      </c>
      <c r="U102" s="3">
        <v>10.6</v>
      </c>
      <c r="V102" s="10">
        <f t="shared" si="7"/>
        <v>-2.1215000000000001E-3</v>
      </c>
      <c r="W102" s="3">
        <v>-0.47</v>
      </c>
      <c r="X102" s="3" t="str">
        <f ca="1">IF(COUNTIF(股期對照!A:A,B102)=2,B102&amp;"-●",IF(COUNTIF(股期對照!A:A,B102)=1,B102&amp;"-◎",B102))</f>
        <v>聚隆</v>
      </c>
      <c r="Y102" s="3" t="s">
        <v>6727</v>
      </c>
      <c r="AB102" s="1" t="s">
        <v>96</v>
      </c>
      <c r="AC102" s="1" t="s">
        <v>1855</v>
      </c>
      <c r="AD102" s="1">
        <v>0.33</v>
      </c>
      <c r="AE102" s="1">
        <v>0</v>
      </c>
      <c r="AF102" s="1">
        <v>0.28000000000000003</v>
      </c>
      <c r="AG102" s="1">
        <v>22.1</v>
      </c>
      <c r="AH102" s="1">
        <v>77.289999999999992</v>
      </c>
      <c r="AI102" s="1">
        <v>102</v>
      </c>
      <c r="AJ102" s="1">
        <v>1111573.2</v>
      </c>
      <c r="AK102" s="1">
        <v>0</v>
      </c>
      <c r="AL102" s="1">
        <v>-1</v>
      </c>
      <c r="AM102" s="1">
        <v>-1</v>
      </c>
      <c r="AN102" s="1">
        <v>-3</v>
      </c>
      <c r="AO102" s="1">
        <v>-15</v>
      </c>
      <c r="AP102" s="1">
        <v>85913</v>
      </c>
      <c r="AQ102" s="1">
        <v>0</v>
      </c>
      <c r="AR102" s="1">
        <v>10.65</v>
      </c>
      <c r="AS102" s="1">
        <v>10.65</v>
      </c>
      <c r="AT102" s="1">
        <v>10.7</v>
      </c>
      <c r="AU102" s="1">
        <v>10.6</v>
      </c>
      <c r="AV102" s="1">
        <v>10.6</v>
      </c>
      <c r="AW102" s="1">
        <v>-2.1215000000000001E-3</v>
      </c>
      <c r="AX102" s="1">
        <v>-0.47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5864</v>
      </c>
      <c r="C103" s="3">
        <v>20.68</v>
      </c>
      <c r="D103" s="3">
        <v>0.12</v>
      </c>
      <c r="E103" s="3">
        <v>0.13</v>
      </c>
      <c r="F103" s="1">
        <f>IF(INDEX(董監!D:D,H103)=0,INDEX(董監!C:C,H103),INDEX(董監!D:D,H103))</f>
        <v>32.299999999999997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0">
        <v>29</v>
      </c>
      <c r="K103" s="20">
        <v>28.925999999999998</v>
      </c>
      <c r="L103" s="29">
        <v>-61</v>
      </c>
      <c r="M103" s="20">
        <v>-50</v>
      </c>
      <c r="N103" s="20">
        <v>-159</v>
      </c>
      <c r="O103" s="20">
        <f t="shared" si="5"/>
        <v>109266</v>
      </c>
      <c r="P103" s="19">
        <f t="shared" si="6"/>
        <v>-0.2</v>
      </c>
      <c r="Q103" s="3">
        <v>11.25</v>
      </c>
      <c r="R103" s="3">
        <v>11.25</v>
      </c>
      <c r="S103" s="3">
        <v>11.1</v>
      </c>
      <c r="T103" s="3">
        <v>11.1</v>
      </c>
      <c r="U103" s="3">
        <v>11</v>
      </c>
      <c r="V103" s="10">
        <f t="shared" si="7"/>
        <v>-2.3294324999999998E-2</v>
      </c>
      <c r="W103" s="3">
        <v>-1.79</v>
      </c>
      <c r="X103" s="3" t="str">
        <f ca="1">IF(COUNTIF(股期對照!A:A,B103)=2,B103&amp;"-●",IF(COUNTIF(股期對照!A:A,B103)=1,B103&amp;"-◎",B103))</f>
        <v>南緯</v>
      </c>
      <c r="Y103" s="3" t="s">
        <v>6722</v>
      </c>
      <c r="AB103" s="1" t="s">
        <v>97</v>
      </c>
      <c r="AC103" s="1" t="s">
        <v>1856</v>
      </c>
      <c r="AD103" s="1">
        <v>20.68</v>
      </c>
      <c r="AE103" s="1">
        <v>0.12</v>
      </c>
      <c r="AF103" s="1">
        <v>0.13</v>
      </c>
      <c r="AG103" s="1">
        <v>32.299999999999997</v>
      </c>
      <c r="AH103" s="1">
        <v>46.77</v>
      </c>
      <c r="AI103" s="1">
        <v>103</v>
      </c>
      <c r="AJ103" s="1">
        <v>2336246.67</v>
      </c>
      <c r="AK103" s="1">
        <v>29</v>
      </c>
      <c r="AL103" s="1">
        <v>28.925999999999998</v>
      </c>
      <c r="AM103" s="1">
        <v>-61</v>
      </c>
      <c r="AN103" s="1">
        <v>-50</v>
      </c>
      <c r="AO103" s="1">
        <v>-159</v>
      </c>
      <c r="AP103" s="1">
        <v>109266</v>
      </c>
      <c r="AQ103" s="1">
        <v>-0.2</v>
      </c>
      <c r="AR103" s="1">
        <v>11.25</v>
      </c>
      <c r="AS103" s="1">
        <v>11.25</v>
      </c>
      <c r="AT103" s="1">
        <v>11.1</v>
      </c>
      <c r="AU103" s="1">
        <v>11.1</v>
      </c>
      <c r="AV103" s="1">
        <v>11</v>
      </c>
      <c r="AW103" s="1">
        <v>-2.3294324999999998E-2</v>
      </c>
      <c r="AX103" s="1">
        <v>-1.79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5634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0</v>
      </c>
      <c r="K104" s="20">
        <v>4</v>
      </c>
      <c r="L104" s="29">
        <v>1</v>
      </c>
      <c r="M104" s="20">
        <v>0</v>
      </c>
      <c r="N104" s="20">
        <v>0</v>
      </c>
      <c r="O104" s="20">
        <f t="shared" si="5"/>
        <v>109701</v>
      </c>
      <c r="P104" s="19">
        <f t="shared" si="6"/>
        <v>0</v>
      </c>
      <c r="Q104" s="3">
        <v>13.1</v>
      </c>
      <c r="R104" s="3">
        <v>13.05</v>
      </c>
      <c r="S104" s="3">
        <v>13</v>
      </c>
      <c r="T104" s="3">
        <v>13.1</v>
      </c>
      <c r="U104" s="3">
        <v>12.95</v>
      </c>
      <c r="V104" s="10">
        <f t="shared" si="7"/>
        <v>6.5200000000000002E-4</v>
      </c>
      <c r="W104" s="3">
        <v>-0.77</v>
      </c>
      <c r="X104" s="3" t="str">
        <f ca="1">IF(COUNTIF(股期對照!A:A,B104)=2,B104&amp;"-●",IF(COUNTIF(股期對照!A:A,B104)=1,B104&amp;"-◎",B104))</f>
        <v>昶和</v>
      </c>
      <c r="Y104" s="3" t="s">
        <v>6733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0</v>
      </c>
      <c r="AL104" s="1">
        <v>4</v>
      </c>
      <c r="AM104" s="1">
        <v>1</v>
      </c>
      <c r="AN104" s="1">
        <v>0</v>
      </c>
      <c r="AO104" s="1">
        <v>0</v>
      </c>
      <c r="AP104" s="1">
        <v>109701</v>
      </c>
      <c r="AQ104" s="1">
        <v>0</v>
      </c>
      <c r="AR104" s="1">
        <v>13.1</v>
      </c>
      <c r="AS104" s="1">
        <v>13.05</v>
      </c>
      <c r="AT104" s="1">
        <v>13</v>
      </c>
      <c r="AU104" s="1">
        <v>13.1</v>
      </c>
      <c r="AV104" s="1">
        <v>12.95</v>
      </c>
      <c r="AW104" s="1">
        <v>6.5200000000000002E-4</v>
      </c>
      <c r="AX104" s="1">
        <v>-0.77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5299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16.329999999999998</v>
      </c>
      <c r="G105" s="1">
        <f t="shared" si="4"/>
        <v>83.37</v>
      </c>
      <c r="H105" s="1">
        <f>MATCH(持股比率!A105,董監!A:A,0)</f>
        <v>105</v>
      </c>
      <c r="I105" s="3">
        <v>857670</v>
      </c>
      <c r="J105" s="20">
        <v>2</v>
      </c>
      <c r="K105" s="20">
        <v>0</v>
      </c>
      <c r="L105" s="29">
        <v>0</v>
      </c>
      <c r="M105" s="20">
        <v>1</v>
      </c>
      <c r="N105" s="20">
        <v>0</v>
      </c>
      <c r="O105" s="20">
        <f t="shared" si="5"/>
        <v>71504</v>
      </c>
      <c r="P105" s="19">
        <f t="shared" si="6"/>
        <v>0</v>
      </c>
      <c r="Q105" s="3">
        <v>19.05</v>
      </c>
      <c r="R105" s="3">
        <v>19.399999999999999</v>
      </c>
      <c r="S105" s="3">
        <v>19.45</v>
      </c>
      <c r="T105" s="3">
        <v>19</v>
      </c>
      <c r="U105" s="3">
        <v>18.75</v>
      </c>
      <c r="V105" s="10">
        <f t="shared" si="7"/>
        <v>5.71E-4</v>
      </c>
      <c r="W105" s="3">
        <v>-1.32</v>
      </c>
      <c r="X105" s="3" t="str">
        <f ca="1">IF(COUNTIF(股期對照!A:A,B105)=2,B105&amp;"-●",IF(COUNTIF(股期對照!A:A,B105)=1,B105&amp;"-◎",B105))</f>
        <v>大統新創</v>
      </c>
      <c r="Y105" s="3" t="s">
        <v>6734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16.329999999999998</v>
      </c>
      <c r="AH105" s="1">
        <v>83.37</v>
      </c>
      <c r="AI105" s="1">
        <v>105</v>
      </c>
      <c r="AJ105" s="1">
        <v>857670</v>
      </c>
      <c r="AK105" s="1">
        <v>2</v>
      </c>
      <c r="AL105" s="1">
        <v>0</v>
      </c>
      <c r="AM105" s="1">
        <v>0</v>
      </c>
      <c r="AN105" s="1">
        <v>1</v>
      </c>
      <c r="AO105" s="1">
        <v>0</v>
      </c>
      <c r="AP105" s="1">
        <v>71504</v>
      </c>
      <c r="AQ105" s="1">
        <v>0</v>
      </c>
      <c r="AR105" s="1">
        <v>19.05</v>
      </c>
      <c r="AS105" s="1">
        <v>19.399999999999999</v>
      </c>
      <c r="AT105" s="1">
        <v>19.45</v>
      </c>
      <c r="AU105" s="1">
        <v>19</v>
      </c>
      <c r="AV105" s="1">
        <v>18.75</v>
      </c>
      <c r="AW105" s="1">
        <v>5.71E-4</v>
      </c>
      <c r="AX105" s="1">
        <v>-1.32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5865</v>
      </c>
      <c r="C106" s="3">
        <v>0.98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86.23</v>
      </c>
      <c r="H106" s="1">
        <f>MATCH(持股比率!A106,董監!A:A,0)</f>
        <v>106</v>
      </c>
      <c r="I106" s="3">
        <v>1504145.36</v>
      </c>
      <c r="J106" s="20">
        <v>82</v>
      </c>
      <c r="K106" s="20">
        <v>-108</v>
      </c>
      <c r="L106" s="29">
        <v>294</v>
      </c>
      <c r="M106" s="20">
        <v>-517</v>
      </c>
      <c r="N106" s="20">
        <v>65</v>
      </c>
      <c r="O106" s="20">
        <f t="shared" si="5"/>
        <v>129702</v>
      </c>
      <c r="P106" s="19">
        <f t="shared" si="6"/>
        <v>-0.1</v>
      </c>
      <c r="Q106" s="3">
        <v>18.3</v>
      </c>
      <c r="R106" s="3">
        <v>18.05</v>
      </c>
      <c r="S106" s="3">
        <v>18.7</v>
      </c>
      <c r="T106" s="3">
        <v>18.149999999999999</v>
      </c>
      <c r="U106" s="3">
        <v>18</v>
      </c>
      <c r="V106" s="10">
        <f t="shared" si="7"/>
        <v>-3.1645499999999993E-2</v>
      </c>
      <c r="W106" s="3">
        <v>0.56000000000000005</v>
      </c>
      <c r="X106" s="3" t="str">
        <f ca="1">IF(COUNTIF(股期對照!A:A,B106)=2,B106&amp;"-●",IF(COUNTIF(股期對照!A:A,B106)=1,B106&amp;"-◎",B106))</f>
        <v>首利</v>
      </c>
      <c r="Y106" s="3" t="s">
        <v>6735</v>
      </c>
      <c r="AB106" s="1" t="s">
        <v>100</v>
      </c>
      <c r="AC106" s="1" t="s">
        <v>1859</v>
      </c>
      <c r="AD106" s="1">
        <v>0.98</v>
      </c>
      <c r="AE106" s="1">
        <v>0.01</v>
      </c>
      <c r="AF106" s="1">
        <v>0.03</v>
      </c>
      <c r="AG106" s="1">
        <v>12.75</v>
      </c>
      <c r="AH106" s="1">
        <v>86.23</v>
      </c>
      <c r="AI106" s="1">
        <v>106</v>
      </c>
      <c r="AJ106" s="1">
        <v>1504145.36</v>
      </c>
      <c r="AK106" s="1">
        <v>82</v>
      </c>
      <c r="AL106" s="1">
        <v>-108</v>
      </c>
      <c r="AM106" s="1">
        <v>294</v>
      </c>
      <c r="AN106" s="1">
        <v>-517</v>
      </c>
      <c r="AO106" s="1">
        <v>65</v>
      </c>
      <c r="AP106" s="1">
        <v>129702</v>
      </c>
      <c r="AQ106" s="1">
        <v>-0.1</v>
      </c>
      <c r="AR106" s="1">
        <v>18.3</v>
      </c>
      <c r="AS106" s="1">
        <v>18.05</v>
      </c>
      <c r="AT106" s="1">
        <v>18.7</v>
      </c>
      <c r="AU106" s="1">
        <v>18.149999999999999</v>
      </c>
      <c r="AV106" s="1">
        <v>18</v>
      </c>
      <c r="AW106" s="1">
        <v>-3.1645499999999993E-2</v>
      </c>
      <c r="AX106" s="1">
        <v>0.56000000000000005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5866</v>
      </c>
      <c r="C107" s="3">
        <v>1.19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57.89</v>
      </c>
      <c r="H107" s="1">
        <f>MATCH(持股比率!A107,董監!A:A,0)</f>
        <v>107</v>
      </c>
      <c r="I107" s="3">
        <v>424880.82</v>
      </c>
      <c r="J107" s="20">
        <v>-34</v>
      </c>
      <c r="K107" s="20">
        <v>-1.42</v>
      </c>
      <c r="L107" s="29">
        <v>-16.048999999999999</v>
      </c>
      <c r="M107" s="20">
        <v>-37</v>
      </c>
      <c r="N107" s="20">
        <v>-14</v>
      </c>
      <c r="O107" s="20">
        <f t="shared" si="5"/>
        <v>24596</v>
      </c>
      <c r="P107" s="19">
        <f t="shared" si="6"/>
        <v>-0.4</v>
      </c>
      <c r="Q107" s="3">
        <v>51.5</v>
      </c>
      <c r="R107" s="3">
        <v>56.6</v>
      </c>
      <c r="S107" s="3">
        <v>54</v>
      </c>
      <c r="T107" s="3">
        <v>52.8</v>
      </c>
      <c r="U107" s="3">
        <v>53.1</v>
      </c>
      <c r="V107" s="10">
        <f t="shared" si="7"/>
        <v>-5.395018E-2</v>
      </c>
      <c r="W107" s="3">
        <v>5.99</v>
      </c>
      <c r="X107" s="3" t="str">
        <f ca="1">IF(COUNTIF(股期對照!A:A,B107)=2,B107&amp;"-●",IF(COUNTIF(股期對照!A:A,B107)=1,B107&amp;"-◎",B107))</f>
        <v>三洋實業</v>
      </c>
      <c r="Y107" s="3" t="s">
        <v>6736</v>
      </c>
      <c r="AB107" s="1" t="s">
        <v>101</v>
      </c>
      <c r="AC107" s="1" t="s">
        <v>4291</v>
      </c>
      <c r="AD107" s="1">
        <v>1.19</v>
      </c>
      <c r="AE107" s="1">
        <v>0</v>
      </c>
      <c r="AF107" s="1">
        <v>0.2</v>
      </c>
      <c r="AG107" s="1">
        <v>40.72</v>
      </c>
      <c r="AH107" s="1">
        <v>57.89</v>
      </c>
      <c r="AI107" s="1">
        <v>107</v>
      </c>
      <c r="AJ107" s="1">
        <v>424880.82</v>
      </c>
      <c r="AK107" s="1">
        <v>-34</v>
      </c>
      <c r="AL107" s="1">
        <v>-1.42</v>
      </c>
      <c r="AM107" s="1">
        <v>-16.048999999999999</v>
      </c>
      <c r="AN107" s="1">
        <v>-37</v>
      </c>
      <c r="AO107" s="1">
        <v>-14</v>
      </c>
      <c r="AP107" s="1">
        <v>24596</v>
      </c>
      <c r="AQ107" s="1">
        <v>-0.4</v>
      </c>
      <c r="AR107" s="1">
        <v>51.5</v>
      </c>
      <c r="AS107" s="1">
        <v>56.6</v>
      </c>
      <c r="AT107" s="1">
        <v>54</v>
      </c>
      <c r="AU107" s="1">
        <v>52.8</v>
      </c>
      <c r="AV107" s="1">
        <v>53.1</v>
      </c>
      <c r="AW107" s="1">
        <v>-5.395018E-2</v>
      </c>
      <c r="AX107" s="1">
        <v>5.99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5635</v>
      </c>
      <c r="C108" s="3">
        <v>11.11</v>
      </c>
      <c r="D108" s="3">
        <v>0</v>
      </c>
      <c r="E108" s="3">
        <v>0.2</v>
      </c>
      <c r="F108" s="1">
        <f>IF(INDEX(董監!D:D,H108)=0,INDEX(董監!C:C,H108),INDEX(董監!D:D,H108))</f>
        <v>21.43</v>
      </c>
      <c r="G108" s="1">
        <f t="shared" si="4"/>
        <v>67.260000000000005</v>
      </c>
      <c r="H108" s="1">
        <f>MATCH(持股比率!A108,董監!A:A,0)</f>
        <v>108</v>
      </c>
      <c r="I108" s="3">
        <v>1461535.34</v>
      </c>
      <c r="J108" s="20">
        <v>140</v>
      </c>
      <c r="K108" s="20">
        <v>-105.998</v>
      </c>
      <c r="L108" s="29">
        <v>-27</v>
      </c>
      <c r="M108" s="20">
        <v>-28.379000000000001</v>
      </c>
      <c r="N108" s="20">
        <v>-232</v>
      </c>
      <c r="O108" s="20">
        <f t="shared" si="5"/>
        <v>98303</v>
      </c>
      <c r="P108" s="19">
        <f t="shared" si="6"/>
        <v>-0.3</v>
      </c>
      <c r="Q108" s="3">
        <v>31.85</v>
      </c>
      <c r="R108" s="3">
        <v>31.55</v>
      </c>
      <c r="S108" s="3">
        <v>31.75</v>
      </c>
      <c r="T108" s="3">
        <v>31.7</v>
      </c>
      <c r="U108" s="3">
        <v>30.6</v>
      </c>
      <c r="V108" s="10">
        <f t="shared" si="7"/>
        <v>-7.7413012000000003E-2</v>
      </c>
      <c r="W108" s="3">
        <v>-1.1299999999999999</v>
      </c>
      <c r="X108" s="3" t="str">
        <f ca="1">IF(COUNTIF(股期對照!A:A,B108)=2,B108&amp;"-●",IF(COUNTIF(股期對照!A:A,B108)=1,B108&amp;"-◎",B108))</f>
        <v>台南</v>
      </c>
      <c r="Y108" s="3" t="s">
        <v>6727</v>
      </c>
      <c r="AB108" s="1" t="s">
        <v>102</v>
      </c>
      <c r="AC108" s="1" t="s">
        <v>1860</v>
      </c>
      <c r="AD108" s="1">
        <v>11.11</v>
      </c>
      <c r="AE108" s="1">
        <v>0</v>
      </c>
      <c r="AF108" s="1">
        <v>0.2</v>
      </c>
      <c r="AG108" s="1">
        <v>21.43</v>
      </c>
      <c r="AH108" s="1">
        <v>67.260000000000005</v>
      </c>
      <c r="AI108" s="1">
        <v>108</v>
      </c>
      <c r="AJ108" s="1">
        <v>1461535.34</v>
      </c>
      <c r="AK108" s="1">
        <v>140</v>
      </c>
      <c r="AL108" s="1">
        <v>-105.998</v>
      </c>
      <c r="AM108" s="1">
        <v>-27</v>
      </c>
      <c r="AN108" s="1">
        <v>-28.379000000000001</v>
      </c>
      <c r="AO108" s="1">
        <v>-232</v>
      </c>
      <c r="AP108" s="1">
        <v>98303</v>
      </c>
      <c r="AQ108" s="1">
        <v>-0.3</v>
      </c>
      <c r="AR108" s="1">
        <v>31.85</v>
      </c>
      <c r="AS108" s="1">
        <v>31.55</v>
      </c>
      <c r="AT108" s="1">
        <v>31.75</v>
      </c>
      <c r="AU108" s="1">
        <v>31.7</v>
      </c>
      <c r="AV108" s="1">
        <v>30.6</v>
      </c>
      <c r="AW108" s="1">
        <v>-7.7413012000000003E-2</v>
      </c>
      <c r="AX108" s="1">
        <v>-1.1299999999999999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6526</v>
      </c>
      <c r="C109" s="3">
        <v>0.28999999999999998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-6.9880000000000004</v>
      </c>
      <c r="K109" s="20">
        <v>-1</v>
      </c>
      <c r="L109" s="29">
        <v>6</v>
      </c>
      <c r="M109" s="20">
        <v>-7</v>
      </c>
      <c r="N109" s="20">
        <v>7</v>
      </c>
      <c r="O109" s="20">
        <f t="shared" si="5"/>
        <v>111348</v>
      </c>
      <c r="P109" s="19">
        <f t="shared" si="6"/>
        <v>0</v>
      </c>
      <c r="Q109" s="3">
        <v>11.6</v>
      </c>
      <c r="R109" s="3">
        <v>11.7</v>
      </c>
      <c r="S109" s="3">
        <v>11.7</v>
      </c>
      <c r="T109" s="3">
        <v>11.55</v>
      </c>
      <c r="U109" s="3">
        <v>11.4</v>
      </c>
      <c r="V109" s="10">
        <f t="shared" si="7"/>
        <v>-2.3610800000000025E-4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6725</v>
      </c>
      <c r="AB109" s="1" t="s">
        <v>103</v>
      </c>
      <c r="AC109" s="1" t="s">
        <v>1861</v>
      </c>
      <c r="AD109" s="1">
        <v>0.28999999999999998</v>
      </c>
      <c r="AE109" s="1">
        <v>0</v>
      </c>
      <c r="AF109" s="1">
        <v>0.14000000000000001</v>
      </c>
      <c r="AG109" s="1">
        <v>13.85</v>
      </c>
      <c r="AH109" s="1">
        <v>85.72</v>
      </c>
      <c r="AI109" s="1">
        <v>109</v>
      </c>
      <c r="AJ109" s="1">
        <v>1298969.69</v>
      </c>
      <c r="AK109" s="1">
        <v>-6.9880000000000004</v>
      </c>
      <c r="AL109" s="1">
        <v>-1</v>
      </c>
      <c r="AM109" s="1">
        <v>6</v>
      </c>
      <c r="AN109" s="1">
        <v>-7</v>
      </c>
      <c r="AO109" s="1">
        <v>7</v>
      </c>
      <c r="AP109" s="1">
        <v>111348</v>
      </c>
      <c r="AQ109" s="1">
        <v>0</v>
      </c>
      <c r="AR109" s="1">
        <v>11.6</v>
      </c>
      <c r="AS109" s="1">
        <v>11.7</v>
      </c>
      <c r="AT109" s="1">
        <v>11.7</v>
      </c>
      <c r="AU109" s="1">
        <v>11.55</v>
      </c>
      <c r="AV109" s="1">
        <v>11.4</v>
      </c>
      <c r="AW109" s="1">
        <v>-2.3610800000000025E-4</v>
      </c>
      <c r="AX109" s="1">
        <v>-0.44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5300</v>
      </c>
      <c r="C110" s="3">
        <v>0.27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59.599999999999994</v>
      </c>
      <c r="H110" s="1">
        <f>MATCH(持股比率!A110,董監!A:A,0)</f>
        <v>110</v>
      </c>
      <c r="I110" s="3">
        <v>660167.49</v>
      </c>
      <c r="J110" s="20">
        <v>3</v>
      </c>
      <c r="K110" s="20">
        <v>-8</v>
      </c>
      <c r="L110" s="29">
        <v>2</v>
      </c>
      <c r="M110" s="20">
        <v>3</v>
      </c>
      <c r="N110" s="20">
        <v>-21</v>
      </c>
      <c r="O110" s="20">
        <f t="shared" si="5"/>
        <v>39346</v>
      </c>
      <c r="P110" s="19">
        <f t="shared" si="6"/>
        <v>-0.1</v>
      </c>
      <c r="Q110" s="3">
        <v>53</v>
      </c>
      <c r="R110" s="3">
        <v>53.5</v>
      </c>
      <c r="S110" s="3">
        <v>53.3</v>
      </c>
      <c r="T110" s="3">
        <v>52.9</v>
      </c>
      <c r="U110" s="3">
        <v>53.4</v>
      </c>
      <c r="V110" s="10">
        <f t="shared" si="7"/>
        <v>-1.1250999999999999E-2</v>
      </c>
      <c r="W110" s="3">
        <v>1.52</v>
      </c>
      <c r="X110" s="3" t="str">
        <f ca="1">IF(COUNTIF(股期對照!A:A,B110)=2,B110&amp;"-●",IF(COUNTIF(股期對照!A:A,B110)=1,B110&amp;"-◎",B110))</f>
        <v>業旺</v>
      </c>
      <c r="Y110" s="3" t="s">
        <v>6737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</v>
      </c>
      <c r="AG110" s="1">
        <v>40.130000000000003</v>
      </c>
      <c r="AH110" s="1">
        <v>59.599999999999994</v>
      </c>
      <c r="AI110" s="1">
        <v>110</v>
      </c>
      <c r="AJ110" s="1">
        <v>660167.49</v>
      </c>
      <c r="AK110" s="1">
        <v>3</v>
      </c>
      <c r="AL110" s="1">
        <v>-8</v>
      </c>
      <c r="AM110" s="1">
        <v>2</v>
      </c>
      <c r="AN110" s="1">
        <v>3</v>
      </c>
      <c r="AO110" s="1">
        <v>-21</v>
      </c>
      <c r="AP110" s="1">
        <v>39346</v>
      </c>
      <c r="AQ110" s="1">
        <v>-0.1</v>
      </c>
      <c r="AR110" s="1">
        <v>53</v>
      </c>
      <c r="AS110" s="1">
        <v>53.5</v>
      </c>
      <c r="AT110" s="1">
        <v>53.3</v>
      </c>
      <c r="AU110" s="1">
        <v>52.9</v>
      </c>
      <c r="AV110" s="1">
        <v>53.4</v>
      </c>
      <c r="AW110" s="1">
        <v>-1.1250999999999999E-2</v>
      </c>
      <c r="AX110" s="1">
        <v>1.52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5499</v>
      </c>
      <c r="C111" s="3">
        <v>39.9</v>
      </c>
      <c r="D111" s="3">
        <v>1.49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40.339999999999996</v>
      </c>
      <c r="H111" s="1">
        <f>MATCH(持股比率!A111,董監!A:A,0)</f>
        <v>111</v>
      </c>
      <c r="I111" s="3">
        <v>2743671.11</v>
      </c>
      <c r="J111" s="20">
        <v>4.2699999999999996</v>
      </c>
      <c r="K111" s="20">
        <v>83.86</v>
      </c>
      <c r="L111" s="29">
        <v>169.03100000000001</v>
      </c>
      <c r="M111" s="20">
        <v>166.93199999999999</v>
      </c>
      <c r="N111" s="20">
        <v>203.31700000000001</v>
      </c>
      <c r="O111" s="20">
        <f t="shared" si="5"/>
        <v>110680</v>
      </c>
      <c r="P111" s="19">
        <f t="shared" si="6"/>
        <v>0.6</v>
      </c>
      <c r="Q111" s="3">
        <v>565</v>
      </c>
      <c r="R111" s="3">
        <v>567</v>
      </c>
      <c r="S111" s="3">
        <v>583</v>
      </c>
      <c r="T111" s="3">
        <v>593</v>
      </c>
      <c r="U111" s="3">
        <v>583</v>
      </c>
      <c r="V111" s="10">
        <f t="shared" si="7"/>
        <v>3.6603072999999999</v>
      </c>
      <c r="W111" s="3">
        <v>3.74</v>
      </c>
      <c r="X111" s="3" t="str">
        <f ca="1">IF(COUNTIF(股期對照!A:A,B111)=2,B111&amp;"-●",IF(COUNTIF(股期對照!A:A,B111)=1,B111&amp;"-◎",B111))</f>
        <v>儒鴻-◎</v>
      </c>
      <c r="Y111" s="3" t="s">
        <v>6738</v>
      </c>
      <c r="AB111" s="1" t="s">
        <v>105</v>
      </c>
      <c r="AC111" s="1" t="s">
        <v>1863</v>
      </c>
      <c r="AD111" s="1">
        <v>39.9</v>
      </c>
      <c r="AE111" s="1">
        <v>1.49</v>
      </c>
      <c r="AF111" s="1">
        <v>2.09</v>
      </c>
      <c r="AG111" s="1">
        <v>16.18</v>
      </c>
      <c r="AH111" s="1">
        <v>40.339999999999996</v>
      </c>
      <c r="AI111" s="1">
        <v>111</v>
      </c>
      <c r="AJ111" s="1">
        <v>2743671.11</v>
      </c>
      <c r="AK111" s="1">
        <v>4.2699999999999996</v>
      </c>
      <c r="AL111" s="1">
        <v>83.86</v>
      </c>
      <c r="AM111" s="1">
        <v>169.03100000000001</v>
      </c>
      <c r="AN111" s="1">
        <v>166.93199999999999</v>
      </c>
      <c r="AO111" s="1">
        <v>203.31700000000001</v>
      </c>
      <c r="AP111" s="1">
        <v>110680</v>
      </c>
      <c r="AQ111" s="1">
        <v>0.6</v>
      </c>
      <c r="AR111" s="1">
        <v>565</v>
      </c>
      <c r="AS111" s="1">
        <v>567</v>
      </c>
      <c r="AT111" s="1">
        <v>583</v>
      </c>
      <c r="AU111" s="1">
        <v>593</v>
      </c>
      <c r="AV111" s="1">
        <v>583</v>
      </c>
      <c r="AW111" s="1">
        <v>3.6603072999999999</v>
      </c>
      <c r="AX111" s="1">
        <v>3.74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4900</v>
      </c>
      <c r="C112" s="3">
        <v>38.229999999999997</v>
      </c>
      <c r="D112" s="3">
        <v>13.09</v>
      </c>
      <c r="E112" s="3">
        <v>2.08</v>
      </c>
      <c r="F112" s="1">
        <f>IF(INDEX(董監!D:D,H112)=0,INDEX(董監!C:C,H112),INDEX(董監!D:D,H112))</f>
        <v>9.0299999999999994</v>
      </c>
      <c r="G112" s="1">
        <f t="shared" si="4"/>
        <v>37.570000000000007</v>
      </c>
      <c r="H112" s="1">
        <f>MATCH(持股比率!A112,董監!A:A,0)</f>
        <v>112</v>
      </c>
      <c r="I112" s="3">
        <v>2418565.81</v>
      </c>
      <c r="J112" s="20">
        <v>765.53599999999994</v>
      </c>
      <c r="K112" s="20">
        <v>-193.285</v>
      </c>
      <c r="L112" s="29">
        <v>-164.46799999999999</v>
      </c>
      <c r="M112" s="20">
        <v>95.012</v>
      </c>
      <c r="N112" s="20">
        <v>-279.68900000000002</v>
      </c>
      <c r="O112" s="20">
        <f t="shared" si="5"/>
        <v>90866</v>
      </c>
      <c r="P112" s="19">
        <f t="shared" si="6"/>
        <v>0.2</v>
      </c>
      <c r="Q112" s="3">
        <v>390</v>
      </c>
      <c r="R112" s="3">
        <v>395</v>
      </c>
      <c r="S112" s="3">
        <v>389.5</v>
      </c>
      <c r="T112" s="3">
        <v>399.5</v>
      </c>
      <c r="U112" s="3">
        <v>398.5</v>
      </c>
      <c r="V112" s="10">
        <f t="shared" si="7"/>
        <v>0.84652406499999955</v>
      </c>
      <c r="W112" s="3">
        <v>4.59</v>
      </c>
      <c r="X112" s="3" t="str">
        <f ca="1">IF(COUNTIF(股期對照!A:A,B112)=2,B112&amp;"-●",IF(COUNTIF(股期對照!A:A,B112)=1,B112&amp;"-◎",B112))</f>
        <v>聚陽-●</v>
      </c>
      <c r="Y112" s="3" t="s">
        <v>6722</v>
      </c>
      <c r="AB112" s="1" t="s">
        <v>106</v>
      </c>
      <c r="AC112" s="1" t="s">
        <v>1864</v>
      </c>
      <c r="AD112" s="1">
        <v>38.229999999999997</v>
      </c>
      <c r="AE112" s="1">
        <v>13.09</v>
      </c>
      <c r="AF112" s="1">
        <v>2.08</v>
      </c>
      <c r="AG112" s="1">
        <v>9.0299999999999994</v>
      </c>
      <c r="AH112" s="1">
        <v>37.570000000000007</v>
      </c>
      <c r="AI112" s="1">
        <v>112</v>
      </c>
      <c r="AJ112" s="1">
        <v>2418565.81</v>
      </c>
      <c r="AK112" s="1">
        <v>765.53599999999994</v>
      </c>
      <c r="AL112" s="1">
        <v>-193.285</v>
      </c>
      <c r="AM112" s="1">
        <v>-164.46799999999999</v>
      </c>
      <c r="AN112" s="1">
        <v>95.012</v>
      </c>
      <c r="AO112" s="1">
        <v>-279.68900000000002</v>
      </c>
      <c r="AP112" s="1">
        <v>90866</v>
      </c>
      <c r="AQ112" s="1">
        <v>0.2</v>
      </c>
      <c r="AR112" s="1">
        <v>390</v>
      </c>
      <c r="AS112" s="1">
        <v>395</v>
      </c>
      <c r="AT112" s="1">
        <v>389.5</v>
      </c>
      <c r="AU112" s="1">
        <v>399.5</v>
      </c>
      <c r="AV112" s="1">
        <v>398.5</v>
      </c>
      <c r="AW112" s="1">
        <v>0.84652406499999955</v>
      </c>
      <c r="AX112" s="1">
        <v>4.59</v>
      </c>
      <c r="AY112" s="1" t="s">
        <v>5244</v>
      </c>
      <c r="AZ112" s="1" t="s">
        <v>3449</v>
      </c>
    </row>
    <row r="113" spans="1:52" x14ac:dyDescent="0.25">
      <c r="A113" s="2" t="s">
        <v>107</v>
      </c>
      <c r="B113" s="3" t="s">
        <v>4901</v>
      </c>
      <c r="C113" s="3">
        <v>32.44</v>
      </c>
      <c r="D113" s="3">
        <v>0.19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39.850000000000009</v>
      </c>
      <c r="H113" s="1">
        <f>MATCH(持股比率!A113,董監!A:A,0)</f>
        <v>113</v>
      </c>
      <c r="I113" s="3">
        <v>5209722.2300000004</v>
      </c>
      <c r="J113" s="20">
        <v>260.72199999999998</v>
      </c>
      <c r="K113" s="20">
        <v>-191.774</v>
      </c>
      <c r="L113" s="29">
        <v>130.172</v>
      </c>
      <c r="M113" s="20">
        <v>-439.74599999999998</v>
      </c>
      <c r="N113" s="20">
        <v>-169.596</v>
      </c>
      <c r="O113" s="20">
        <f t="shared" si="5"/>
        <v>207607</v>
      </c>
      <c r="P113" s="19">
        <f t="shared" si="6"/>
        <v>-0.2</v>
      </c>
      <c r="Q113" s="3">
        <v>99.1</v>
      </c>
      <c r="R113" s="3">
        <v>98.4</v>
      </c>
      <c r="S113" s="3">
        <v>98.6</v>
      </c>
      <c r="T113" s="3">
        <v>96.7</v>
      </c>
      <c r="U113" s="3">
        <v>95.9</v>
      </c>
      <c r="V113" s="10">
        <f t="shared" si="7"/>
        <v>-0.3898574680000001</v>
      </c>
      <c r="W113" s="3">
        <v>-1.84</v>
      </c>
      <c r="X113" s="3" t="str">
        <f ca="1">IF(COUNTIF(股期對照!A:A,B113)=2,B113&amp;"-●",IF(COUNTIF(股期對照!A:A,B113)=1,B113&amp;"-◎",B113))</f>
        <v>士電</v>
      </c>
      <c r="Y113" s="3" t="s">
        <v>6739</v>
      </c>
      <c r="AB113" s="1" t="s">
        <v>107</v>
      </c>
      <c r="AC113" s="1" t="s">
        <v>1865</v>
      </c>
      <c r="AD113" s="1">
        <v>32.44</v>
      </c>
      <c r="AE113" s="1">
        <v>0.19</v>
      </c>
      <c r="AF113" s="1">
        <v>0.83</v>
      </c>
      <c r="AG113" s="1">
        <v>26.69</v>
      </c>
      <c r="AH113" s="1">
        <v>39.850000000000009</v>
      </c>
      <c r="AI113" s="1">
        <v>113</v>
      </c>
      <c r="AJ113" s="1">
        <v>5209722.2300000004</v>
      </c>
      <c r="AK113" s="1">
        <v>260.72199999999998</v>
      </c>
      <c r="AL113" s="1">
        <v>-191.774</v>
      </c>
      <c r="AM113" s="1">
        <v>130.172</v>
      </c>
      <c r="AN113" s="1">
        <v>-439.74599999999998</v>
      </c>
      <c r="AO113" s="1">
        <v>-169.596</v>
      </c>
      <c r="AP113" s="1">
        <v>207607</v>
      </c>
      <c r="AQ113" s="1">
        <v>-0.2</v>
      </c>
      <c r="AR113" s="1">
        <v>99.1</v>
      </c>
      <c r="AS113" s="1">
        <v>98.4</v>
      </c>
      <c r="AT113" s="1">
        <v>98.6</v>
      </c>
      <c r="AU113" s="1">
        <v>96.7</v>
      </c>
      <c r="AV113" s="1">
        <v>95.9</v>
      </c>
      <c r="AW113" s="1">
        <v>-0.3898574680000001</v>
      </c>
      <c r="AX113" s="1">
        <v>-1.84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5867</v>
      </c>
      <c r="C114" s="3">
        <v>16.14</v>
      </c>
      <c r="D114" s="3">
        <v>1.51</v>
      </c>
      <c r="E114" s="3">
        <v>0.46</v>
      </c>
      <c r="F114" s="1">
        <f>IF(INDEX(董監!D:D,H114)=0,INDEX(董監!C:C,H114),INDEX(董監!D:D,H114))</f>
        <v>7.24</v>
      </c>
      <c r="G114" s="1">
        <f t="shared" si="4"/>
        <v>74.650000000000006</v>
      </c>
      <c r="H114" s="1">
        <f>MATCH(持股比率!A114,董監!A:A,0)</f>
        <v>114</v>
      </c>
      <c r="I114" s="3">
        <v>21387966.16</v>
      </c>
      <c r="J114" s="20">
        <v>-4148.0770000000002</v>
      </c>
      <c r="K114" s="20">
        <v>-1376.4069999999999</v>
      </c>
      <c r="L114" s="29">
        <v>-1835.309</v>
      </c>
      <c r="M114" s="20">
        <v>-1307.8320000000001</v>
      </c>
      <c r="N114" s="20">
        <v>-1376.519</v>
      </c>
      <c r="O114" s="20">
        <f t="shared" si="5"/>
        <v>1596612</v>
      </c>
      <c r="P114" s="19">
        <f t="shared" si="6"/>
        <v>-0.6</v>
      </c>
      <c r="Q114" s="3">
        <v>47.4</v>
      </c>
      <c r="R114" s="3">
        <v>47</v>
      </c>
      <c r="S114" s="3">
        <v>46.6</v>
      </c>
      <c r="T114" s="3">
        <v>46.2</v>
      </c>
      <c r="U114" s="3">
        <v>45.75</v>
      </c>
      <c r="V114" s="10">
        <f t="shared" si="7"/>
        <v>-4.7023296084999995</v>
      </c>
      <c r="W114" s="3">
        <v>-3.89</v>
      </c>
      <c r="X114" s="3" t="str">
        <f ca="1">IF(COUNTIF(股期對照!A:A,B114)=2,B114&amp;"-●",IF(COUNTIF(股期對照!A:A,B114)=1,B114&amp;"-◎",B114))</f>
        <v>東元-◎</v>
      </c>
      <c r="Y114" s="3" t="s">
        <v>6740</v>
      </c>
      <c r="AB114" s="1" t="s">
        <v>108</v>
      </c>
      <c r="AC114" s="1" t="s">
        <v>1866</v>
      </c>
      <c r="AD114" s="1">
        <v>16.14</v>
      </c>
      <c r="AE114" s="1">
        <v>1.51</v>
      </c>
      <c r="AF114" s="1">
        <v>0.46</v>
      </c>
      <c r="AG114" s="1">
        <v>7.24</v>
      </c>
      <c r="AH114" s="1">
        <v>74.650000000000006</v>
      </c>
      <c r="AI114" s="1">
        <v>114</v>
      </c>
      <c r="AJ114" s="1">
        <v>21387966.16</v>
      </c>
      <c r="AK114" s="1">
        <v>-4148.0770000000002</v>
      </c>
      <c r="AL114" s="1">
        <v>-1376.4069999999999</v>
      </c>
      <c r="AM114" s="1">
        <v>-1835.309</v>
      </c>
      <c r="AN114" s="1">
        <v>-1307.8320000000001</v>
      </c>
      <c r="AO114" s="1">
        <v>-1376.519</v>
      </c>
      <c r="AP114" s="1">
        <v>1596612</v>
      </c>
      <c r="AQ114" s="1">
        <v>-0.6</v>
      </c>
      <c r="AR114" s="1">
        <v>47.4</v>
      </c>
      <c r="AS114" s="1">
        <v>47</v>
      </c>
      <c r="AT114" s="1">
        <v>46.6</v>
      </c>
      <c r="AU114" s="1">
        <v>46.2</v>
      </c>
      <c r="AV114" s="1">
        <v>45.75</v>
      </c>
      <c r="AW114" s="1">
        <v>-4.7023296084999995</v>
      </c>
      <c r="AX114" s="1">
        <v>-3.89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5868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-5</v>
      </c>
      <c r="K115" s="20">
        <v>-6</v>
      </c>
      <c r="L115" s="29">
        <v>-7</v>
      </c>
      <c r="M115" s="20">
        <v>25</v>
      </c>
      <c r="N115" s="20">
        <v>-6</v>
      </c>
      <c r="O115" s="20">
        <f t="shared" si="5"/>
        <v>245791</v>
      </c>
      <c r="P115" s="19">
        <f t="shared" si="6"/>
        <v>0</v>
      </c>
      <c r="Q115" s="3">
        <v>16.149999999999999</v>
      </c>
      <c r="R115" s="3">
        <v>16.100000000000001</v>
      </c>
      <c r="S115" s="3">
        <v>16</v>
      </c>
      <c r="T115" s="3">
        <v>16</v>
      </c>
      <c r="U115" s="3">
        <v>15.95</v>
      </c>
      <c r="V115" s="10">
        <f t="shared" si="7"/>
        <v>1.4949999999999989E-4</v>
      </c>
      <c r="W115" s="3">
        <v>-1.85</v>
      </c>
      <c r="X115" s="3" t="str">
        <f ca="1">IF(COUNTIF(股期對照!A:A,B115)=2,B115&amp;"-●",IF(COUNTIF(股期對照!A:A,B115)=1,B115&amp;"-◎",B115))</f>
        <v>正道</v>
      </c>
      <c r="Y115" s="3" t="s">
        <v>6741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-5</v>
      </c>
      <c r="AL115" s="1">
        <v>-6</v>
      </c>
      <c r="AM115" s="1">
        <v>-7</v>
      </c>
      <c r="AN115" s="1">
        <v>25</v>
      </c>
      <c r="AO115" s="1">
        <v>-6</v>
      </c>
      <c r="AP115" s="1">
        <v>245791</v>
      </c>
      <c r="AQ115" s="1">
        <v>0</v>
      </c>
      <c r="AR115" s="1">
        <v>16.149999999999999</v>
      </c>
      <c r="AS115" s="1">
        <v>16.100000000000001</v>
      </c>
      <c r="AT115" s="1">
        <v>16</v>
      </c>
      <c r="AU115" s="1">
        <v>16</v>
      </c>
      <c r="AV115" s="1">
        <v>15.95</v>
      </c>
      <c r="AW115" s="1">
        <v>1.4949999999999989E-4</v>
      </c>
      <c r="AX115" s="1">
        <v>-1.85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5869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5870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6</v>
      </c>
      <c r="K117" s="20">
        <v>0</v>
      </c>
      <c r="L117" s="29">
        <v>0</v>
      </c>
      <c r="M117" s="20">
        <v>5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12.4</v>
      </c>
      <c r="R117" s="3">
        <v>12.1</v>
      </c>
      <c r="S117" s="3">
        <v>12.35</v>
      </c>
      <c r="T117" s="3">
        <v>12.3</v>
      </c>
      <c r="U117" s="3">
        <v>12.4</v>
      </c>
      <c r="V117" s="10">
        <f t="shared" si="7"/>
        <v>1.359E-3</v>
      </c>
      <c r="W117" s="3">
        <v>-0.4</v>
      </c>
      <c r="X117" s="3" t="str">
        <f ca="1">IF(COUNTIF(股期對照!A:A,B117)=2,B117&amp;"-●",IF(COUNTIF(股期對照!A:A,B117)=1,B117&amp;"-◎",B117))</f>
        <v>瑞利</v>
      </c>
      <c r="Y117" s="3" t="s">
        <v>6742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6</v>
      </c>
      <c r="AL117" s="1">
        <v>0</v>
      </c>
      <c r="AM117" s="1">
        <v>0</v>
      </c>
      <c r="AN117" s="1">
        <v>5</v>
      </c>
      <c r="AO117" s="1">
        <v>0</v>
      </c>
      <c r="AP117" s="1">
        <v>78537</v>
      </c>
      <c r="AQ117" s="1">
        <v>0</v>
      </c>
      <c r="AR117" s="1">
        <v>12.4</v>
      </c>
      <c r="AS117" s="1">
        <v>12.1</v>
      </c>
      <c r="AT117" s="1">
        <v>12.35</v>
      </c>
      <c r="AU117" s="1">
        <v>12.3</v>
      </c>
      <c r="AV117" s="1">
        <v>12.4</v>
      </c>
      <c r="AW117" s="1">
        <v>1.359E-3</v>
      </c>
      <c r="AX117" s="1">
        <v>-0.4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5175</v>
      </c>
      <c r="C118" s="3">
        <v>11.57</v>
      </c>
      <c r="D118" s="3">
        <v>0.24</v>
      </c>
      <c r="E118" s="3">
        <v>0.12</v>
      </c>
      <c r="F118" s="1">
        <f>IF(INDEX(董監!D:D,H118)=0,INDEX(董監!C:C,H118),INDEX(董監!D:D,H118))</f>
        <v>10.58</v>
      </c>
      <c r="G118" s="1">
        <f t="shared" si="4"/>
        <v>77.490000000000009</v>
      </c>
      <c r="H118" s="1">
        <f>MATCH(持股比率!A118,董監!A:A,0)</f>
        <v>118</v>
      </c>
      <c r="I118" s="3">
        <v>5031125.1500000004</v>
      </c>
      <c r="J118" s="20">
        <v>2193.9839999999999</v>
      </c>
      <c r="K118" s="20">
        <v>1968.81</v>
      </c>
      <c r="L118" s="29">
        <v>-1817.0250000000001</v>
      </c>
      <c r="M118" s="20">
        <v>-1225.5530000000001</v>
      </c>
      <c r="N118" s="20">
        <v>4989.5690000000004</v>
      </c>
      <c r="O118" s="20">
        <f t="shared" si="5"/>
        <v>389862</v>
      </c>
      <c r="P118" s="19">
        <f t="shared" si="6"/>
        <v>1.6</v>
      </c>
      <c r="Q118" s="3">
        <v>100.5</v>
      </c>
      <c r="R118" s="3">
        <v>102.5</v>
      </c>
      <c r="S118" s="3">
        <v>100.5</v>
      </c>
      <c r="T118" s="3">
        <v>99.3</v>
      </c>
      <c r="U118" s="3">
        <v>102.5</v>
      </c>
      <c r="V118" s="10">
        <f t="shared" si="7"/>
        <v>6.2942081410000004</v>
      </c>
      <c r="W118" s="3">
        <v>4.2699999999999996</v>
      </c>
      <c r="X118" s="3" t="str">
        <f ca="1">IF(COUNTIF(股期對照!A:A,B118)=2,B118&amp;"-●",IF(COUNTIF(股期對照!A:A,B118)=1,B118&amp;"-◎",B118))</f>
        <v>中興電</v>
      </c>
      <c r="Y118" s="3" t="s">
        <v>6743</v>
      </c>
      <c r="AB118" s="1" t="s">
        <v>112</v>
      </c>
      <c r="AC118" s="1" t="s">
        <v>1869</v>
      </c>
      <c r="AD118" s="1">
        <v>11.57</v>
      </c>
      <c r="AE118" s="1">
        <v>0.24</v>
      </c>
      <c r="AF118" s="1">
        <v>0.12</v>
      </c>
      <c r="AG118" s="1">
        <v>10.58</v>
      </c>
      <c r="AH118" s="1">
        <v>77.490000000000009</v>
      </c>
      <c r="AI118" s="1">
        <v>118</v>
      </c>
      <c r="AJ118" s="1">
        <v>5031125.1500000004</v>
      </c>
      <c r="AK118" s="1">
        <v>2193.9839999999999</v>
      </c>
      <c r="AL118" s="1">
        <v>1968.81</v>
      </c>
      <c r="AM118" s="1">
        <v>-1817.0250000000001</v>
      </c>
      <c r="AN118" s="1">
        <v>-1225.5530000000001</v>
      </c>
      <c r="AO118" s="1">
        <v>4989.5690000000004</v>
      </c>
      <c r="AP118" s="1">
        <v>389862</v>
      </c>
      <c r="AQ118" s="1">
        <v>1.6</v>
      </c>
      <c r="AR118" s="1">
        <v>100.5</v>
      </c>
      <c r="AS118" s="1">
        <v>102.5</v>
      </c>
      <c r="AT118" s="1">
        <v>100.5</v>
      </c>
      <c r="AU118" s="1">
        <v>99.3</v>
      </c>
      <c r="AV118" s="1">
        <v>102.5</v>
      </c>
      <c r="AW118" s="1">
        <v>6.2942081410000004</v>
      </c>
      <c r="AX118" s="1">
        <v>4.2699999999999996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5871</v>
      </c>
      <c r="C119" s="3">
        <v>9.3699999999999992</v>
      </c>
      <c r="D119" s="3">
        <v>0.01</v>
      </c>
      <c r="E119" s="3">
        <v>0.55000000000000004</v>
      </c>
      <c r="F119" s="1">
        <f>IF(INDEX(董監!D:D,H119)=0,INDEX(董監!C:C,H119),INDEX(董監!D:D,H119))</f>
        <v>13.3</v>
      </c>
      <c r="G119" s="1">
        <f t="shared" si="4"/>
        <v>76.77</v>
      </c>
      <c r="H119" s="1">
        <f>MATCH(持股比率!A119,董監!A:A,0)</f>
        <v>119</v>
      </c>
      <c r="I119" s="3">
        <v>2469352.9500000002</v>
      </c>
      <c r="J119" s="20">
        <v>994.98699999999997</v>
      </c>
      <c r="K119" s="20">
        <v>1190.5419999999999</v>
      </c>
      <c r="L119" s="29">
        <v>-1130.7919999999999</v>
      </c>
      <c r="M119" s="20">
        <v>3847.8420000000001</v>
      </c>
      <c r="N119" s="20">
        <v>511.20299999999997</v>
      </c>
      <c r="O119" s="20">
        <f t="shared" si="5"/>
        <v>189572</v>
      </c>
      <c r="P119" s="19">
        <f t="shared" si="6"/>
        <v>2.9</v>
      </c>
      <c r="Q119" s="3">
        <v>53.3</v>
      </c>
      <c r="R119" s="3">
        <v>54.5</v>
      </c>
      <c r="S119" s="3">
        <v>53.4</v>
      </c>
      <c r="T119" s="3">
        <v>55.1</v>
      </c>
      <c r="U119" s="3">
        <v>55.4</v>
      </c>
      <c r="V119" s="10">
        <f t="shared" si="7"/>
        <v>2.9786979370000002</v>
      </c>
      <c r="W119" s="3">
        <v>6.13</v>
      </c>
      <c r="X119" s="3" t="str">
        <f ca="1">IF(COUNTIF(股期對照!A:A,B119)=2,B119&amp;"-●",IF(COUNTIF(股期對照!A:A,B119)=1,B119&amp;"-◎",B119))</f>
        <v>亞力</v>
      </c>
      <c r="Y119" s="3" t="s">
        <v>6744</v>
      </c>
      <c r="AB119" s="1" t="s">
        <v>113</v>
      </c>
      <c r="AC119" s="1" t="s">
        <v>1870</v>
      </c>
      <c r="AD119" s="1">
        <v>9.3699999999999992</v>
      </c>
      <c r="AE119" s="1">
        <v>0.01</v>
      </c>
      <c r="AF119" s="1">
        <v>0.55000000000000004</v>
      </c>
      <c r="AG119" s="1">
        <v>13.3</v>
      </c>
      <c r="AH119" s="1">
        <v>76.77</v>
      </c>
      <c r="AI119" s="1">
        <v>119</v>
      </c>
      <c r="AJ119" s="1">
        <v>2469352.9500000002</v>
      </c>
      <c r="AK119" s="1">
        <v>994.98699999999997</v>
      </c>
      <c r="AL119" s="1">
        <v>1190.5419999999999</v>
      </c>
      <c r="AM119" s="1">
        <v>-1130.7919999999999</v>
      </c>
      <c r="AN119" s="1">
        <v>3847.8420000000001</v>
      </c>
      <c r="AO119" s="1">
        <v>511.20299999999997</v>
      </c>
      <c r="AP119" s="1">
        <v>189572</v>
      </c>
      <c r="AQ119" s="1">
        <v>2.9</v>
      </c>
      <c r="AR119" s="1">
        <v>53.3</v>
      </c>
      <c r="AS119" s="1">
        <v>54.5</v>
      </c>
      <c r="AT119" s="1">
        <v>53.4</v>
      </c>
      <c r="AU119" s="1">
        <v>55.1</v>
      </c>
      <c r="AV119" s="1">
        <v>55.4</v>
      </c>
      <c r="AW119" s="1">
        <v>2.9786979370000002</v>
      </c>
      <c r="AX119" s="1">
        <v>6.13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5872</v>
      </c>
      <c r="C120" s="3">
        <v>8.1300000000000008</v>
      </c>
      <c r="D120" s="3">
        <v>0.84</v>
      </c>
      <c r="E120" s="3">
        <v>0.39</v>
      </c>
      <c r="F120" s="1">
        <f>IF(INDEX(董監!D:D,H120)=0,INDEX(董監!C:C,H120),INDEX(董監!D:D,H120))</f>
        <v>13.09</v>
      </c>
      <c r="G120" s="1">
        <f t="shared" si="4"/>
        <v>77.55</v>
      </c>
      <c r="H120" s="1">
        <f>MATCH(持股比率!A120,董監!A:A,0)</f>
        <v>120</v>
      </c>
      <c r="I120" s="3">
        <v>1814735</v>
      </c>
      <c r="J120" s="20">
        <v>110.11199999999999</v>
      </c>
      <c r="K120" s="20">
        <v>-229.822</v>
      </c>
      <c r="L120" s="29">
        <v>52</v>
      </c>
      <c r="M120" s="20">
        <v>-348.47199999999998</v>
      </c>
      <c r="N120" s="20">
        <v>2488.9879999999998</v>
      </c>
      <c r="O120" s="20">
        <f t="shared" si="5"/>
        <v>140733</v>
      </c>
      <c r="P120" s="19">
        <f t="shared" si="6"/>
        <v>1.5</v>
      </c>
      <c r="Q120" s="3">
        <v>40</v>
      </c>
      <c r="R120" s="3">
        <v>39.200000000000003</v>
      </c>
      <c r="S120" s="3">
        <v>43.1</v>
      </c>
      <c r="T120" s="3">
        <v>42.65</v>
      </c>
      <c r="U120" s="3">
        <v>45.9</v>
      </c>
      <c r="V120" s="10">
        <f t="shared" si="7"/>
        <v>0.97018875999999987</v>
      </c>
      <c r="W120" s="3">
        <v>17.690000000000001</v>
      </c>
      <c r="X120" s="3" t="str">
        <f ca="1">IF(COUNTIF(股期對照!A:A,B120)=2,B120&amp;"-●",IF(COUNTIF(股期對照!A:A,B120)=1,B120&amp;"-◎",B120))</f>
        <v>力山</v>
      </c>
      <c r="Y120" s="3" t="s">
        <v>6745</v>
      </c>
      <c r="AB120" s="1" t="s">
        <v>114</v>
      </c>
      <c r="AC120" s="1" t="s">
        <v>1871</v>
      </c>
      <c r="AD120" s="1">
        <v>8.1300000000000008</v>
      </c>
      <c r="AE120" s="1">
        <v>0.84</v>
      </c>
      <c r="AF120" s="1">
        <v>0.39</v>
      </c>
      <c r="AG120" s="1">
        <v>13.09</v>
      </c>
      <c r="AH120" s="1">
        <v>77.55</v>
      </c>
      <c r="AI120" s="1">
        <v>120</v>
      </c>
      <c r="AJ120" s="1">
        <v>1814735</v>
      </c>
      <c r="AK120" s="1">
        <v>110.11199999999999</v>
      </c>
      <c r="AL120" s="1">
        <v>-229.822</v>
      </c>
      <c r="AM120" s="1">
        <v>52</v>
      </c>
      <c r="AN120" s="1">
        <v>-348.47199999999998</v>
      </c>
      <c r="AO120" s="1">
        <v>2488.9879999999998</v>
      </c>
      <c r="AP120" s="1">
        <v>140733</v>
      </c>
      <c r="AQ120" s="1">
        <v>1.5</v>
      </c>
      <c r="AR120" s="1">
        <v>40</v>
      </c>
      <c r="AS120" s="1">
        <v>39.200000000000003</v>
      </c>
      <c r="AT120" s="1">
        <v>43.1</v>
      </c>
      <c r="AU120" s="1">
        <v>42.65</v>
      </c>
      <c r="AV120" s="1">
        <v>45.9</v>
      </c>
      <c r="AW120" s="1">
        <v>0.97018875999999987</v>
      </c>
      <c r="AX120" s="1">
        <v>17.690000000000001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5873</v>
      </c>
      <c r="C121" s="3">
        <v>1.0900000000000001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85.03</v>
      </c>
      <c r="H121" s="1">
        <f>MATCH(持股比率!A121,董監!A:A,0)</f>
        <v>121</v>
      </c>
      <c r="I121" s="3">
        <v>388201.43</v>
      </c>
      <c r="J121" s="20">
        <v>-11</v>
      </c>
      <c r="K121" s="20">
        <v>3</v>
      </c>
      <c r="L121" s="29">
        <v>-1</v>
      </c>
      <c r="M121" s="20">
        <v>0</v>
      </c>
      <c r="N121" s="20">
        <v>5</v>
      </c>
      <c r="O121" s="20">
        <f t="shared" si="5"/>
        <v>33009</v>
      </c>
      <c r="P121" s="19">
        <f t="shared" si="6"/>
        <v>0</v>
      </c>
      <c r="Q121" s="3">
        <v>16.75</v>
      </c>
      <c r="R121" s="3">
        <v>16.75</v>
      </c>
      <c r="S121" s="3">
        <v>16.899999999999999</v>
      </c>
      <c r="T121" s="3">
        <v>16.850000000000001</v>
      </c>
      <c r="U121" s="3">
        <v>17.149999999999999</v>
      </c>
      <c r="V121" s="10">
        <f t="shared" si="7"/>
        <v>-6.5150000000000006E-4</v>
      </c>
      <c r="W121" s="3">
        <v>5.21</v>
      </c>
      <c r="X121" s="3" t="str">
        <f ca="1">IF(COUNTIF(股期對照!A:A,B121)=2,B121&amp;"-●",IF(COUNTIF(股期對照!A:A,B121)=1,B121&amp;"-◎",B121))</f>
        <v>川飛</v>
      </c>
      <c r="Y121" s="3" t="s">
        <v>6706</v>
      </c>
      <c r="AB121" s="1" t="s">
        <v>115</v>
      </c>
      <c r="AC121" s="1" t="s">
        <v>1872</v>
      </c>
      <c r="AD121" s="1">
        <v>1.0900000000000001</v>
      </c>
      <c r="AE121" s="1">
        <v>0</v>
      </c>
      <c r="AF121" s="1">
        <v>0.05</v>
      </c>
      <c r="AG121" s="1">
        <v>13.83</v>
      </c>
      <c r="AH121" s="1">
        <v>85.03</v>
      </c>
      <c r="AI121" s="1">
        <v>121</v>
      </c>
      <c r="AJ121" s="1">
        <v>388201.43</v>
      </c>
      <c r="AK121" s="1">
        <v>-11</v>
      </c>
      <c r="AL121" s="1">
        <v>3</v>
      </c>
      <c r="AM121" s="1">
        <v>-1</v>
      </c>
      <c r="AN121" s="1">
        <v>0</v>
      </c>
      <c r="AO121" s="1">
        <v>5</v>
      </c>
      <c r="AP121" s="1">
        <v>33009</v>
      </c>
      <c r="AQ121" s="1">
        <v>0</v>
      </c>
      <c r="AR121" s="1">
        <v>16.75</v>
      </c>
      <c r="AS121" s="1">
        <v>16.75</v>
      </c>
      <c r="AT121" s="1">
        <v>16.899999999999999</v>
      </c>
      <c r="AU121" s="1">
        <v>16.850000000000001</v>
      </c>
      <c r="AV121" s="1">
        <v>17.149999999999999</v>
      </c>
      <c r="AW121" s="1">
        <v>-6.5150000000000006E-4</v>
      </c>
      <c r="AX121" s="1">
        <v>5.21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5636</v>
      </c>
      <c r="C122" s="3">
        <v>1.61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86.9</v>
      </c>
      <c r="H122" s="1">
        <f>MATCH(持股比率!A122,董監!A:A,0)</f>
        <v>122</v>
      </c>
      <c r="I122" s="3">
        <v>2256850.0699999998</v>
      </c>
      <c r="J122" s="20">
        <v>147.14699999999999</v>
      </c>
      <c r="K122" s="20">
        <v>30.542000000000002</v>
      </c>
      <c r="L122" s="29">
        <v>30.864999999999998</v>
      </c>
      <c r="M122" s="20">
        <v>0.374</v>
      </c>
      <c r="N122" s="20">
        <v>10.724</v>
      </c>
      <c r="O122" s="20">
        <f t="shared" si="5"/>
        <v>196120</v>
      </c>
      <c r="P122" s="19">
        <f t="shared" si="6"/>
        <v>0.1</v>
      </c>
      <c r="Q122" s="3">
        <v>15</v>
      </c>
      <c r="R122" s="3">
        <v>15.05</v>
      </c>
      <c r="S122" s="3">
        <v>15</v>
      </c>
      <c r="T122" s="3">
        <v>14.9</v>
      </c>
      <c r="U122" s="3">
        <v>14.85</v>
      </c>
      <c r="V122" s="10">
        <f t="shared" si="7"/>
        <v>3.2946611000000001E-2</v>
      </c>
      <c r="W122" s="3">
        <v>2.06</v>
      </c>
      <c r="X122" s="3" t="str">
        <f ca="1">IF(COUNTIF(股期對照!A:A,B122)=2,B122&amp;"-●",IF(COUNTIF(股期對照!A:A,B122)=1,B122&amp;"-◎",B122))</f>
        <v>利奇</v>
      </c>
      <c r="Y122" s="3" t="s">
        <v>6745</v>
      </c>
      <c r="AB122" s="1" t="s">
        <v>116</v>
      </c>
      <c r="AC122" s="1" t="s">
        <v>1873</v>
      </c>
      <c r="AD122" s="1">
        <v>1.61</v>
      </c>
      <c r="AE122" s="1">
        <v>0.4</v>
      </c>
      <c r="AF122" s="1">
        <v>0.48</v>
      </c>
      <c r="AG122" s="1">
        <v>10.61</v>
      </c>
      <c r="AH122" s="1">
        <v>86.9</v>
      </c>
      <c r="AI122" s="1">
        <v>122</v>
      </c>
      <c r="AJ122" s="1">
        <v>2256850.0699999998</v>
      </c>
      <c r="AK122" s="1">
        <v>147.14699999999999</v>
      </c>
      <c r="AL122" s="1">
        <v>30.542000000000002</v>
      </c>
      <c r="AM122" s="1">
        <v>30.864999999999998</v>
      </c>
      <c r="AN122" s="1">
        <v>0.374</v>
      </c>
      <c r="AO122" s="1">
        <v>10.724</v>
      </c>
      <c r="AP122" s="1">
        <v>196120</v>
      </c>
      <c r="AQ122" s="1">
        <v>0.1</v>
      </c>
      <c r="AR122" s="1">
        <v>15</v>
      </c>
      <c r="AS122" s="1">
        <v>15.05</v>
      </c>
      <c r="AT122" s="1">
        <v>15</v>
      </c>
      <c r="AU122" s="1">
        <v>14.9</v>
      </c>
      <c r="AV122" s="1">
        <v>14.85</v>
      </c>
      <c r="AW122" s="1">
        <v>3.2946611000000001E-2</v>
      </c>
      <c r="AX122" s="1">
        <v>2.06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6589</v>
      </c>
      <c r="C123" s="3">
        <v>12.07</v>
      </c>
      <c r="D123" s="3">
        <v>5.0199999999999996</v>
      </c>
      <c r="E123" s="3">
        <v>0.72</v>
      </c>
      <c r="F123" s="1">
        <f>IF(INDEX(董監!D:D,H123)=0,INDEX(董監!C:C,H123),INDEX(董監!D:D,H123))</f>
        <v>18.579999999999998</v>
      </c>
      <c r="G123" s="1">
        <f t="shared" si="4"/>
        <v>63.61</v>
      </c>
      <c r="H123" s="1">
        <f>MATCH(持股比率!A123,董監!A:A,0)</f>
        <v>123</v>
      </c>
      <c r="I123" s="3">
        <v>2610585.48</v>
      </c>
      <c r="J123" s="20">
        <v>118.958</v>
      </c>
      <c r="K123" s="20">
        <v>-1620.8779999999999</v>
      </c>
      <c r="L123" s="29">
        <v>-716.45299999999997</v>
      </c>
      <c r="M123" s="20">
        <v>-1429.5160000000001</v>
      </c>
      <c r="N123" s="20">
        <v>307.95699999999999</v>
      </c>
      <c r="O123" s="20">
        <f t="shared" si="5"/>
        <v>166059</v>
      </c>
      <c r="P123" s="19">
        <f t="shared" si="6"/>
        <v>-2</v>
      </c>
      <c r="Q123" s="3">
        <v>241</v>
      </c>
      <c r="R123" s="3">
        <v>242</v>
      </c>
      <c r="S123" s="3">
        <v>242</v>
      </c>
      <c r="T123" s="3">
        <v>234.5</v>
      </c>
      <c r="U123" s="3">
        <v>237.5</v>
      </c>
      <c r="V123" s="10">
        <f t="shared" si="7"/>
        <v>-7.9904693850000008</v>
      </c>
      <c r="W123" s="3">
        <v>5.56</v>
      </c>
      <c r="X123" s="3" t="str">
        <f ca="1">IF(COUNTIF(股期對照!A:A,B123)=2,B123&amp;"-●",IF(COUNTIF(股期對照!A:A,B123)=1,B123&amp;"-◎",B123))</f>
        <v>華城</v>
      </c>
      <c r="Y123" s="3" t="s">
        <v>6746</v>
      </c>
      <c r="AB123" s="1" t="s">
        <v>117</v>
      </c>
      <c r="AC123" s="1" t="s">
        <v>1874</v>
      </c>
      <c r="AD123" s="1">
        <v>12.07</v>
      </c>
      <c r="AE123" s="1">
        <v>5.0199999999999996</v>
      </c>
      <c r="AF123" s="1">
        <v>0.72</v>
      </c>
      <c r="AG123" s="1">
        <v>18.579999999999998</v>
      </c>
      <c r="AH123" s="1">
        <v>63.61</v>
      </c>
      <c r="AI123" s="1">
        <v>123</v>
      </c>
      <c r="AJ123" s="1">
        <v>2610585.48</v>
      </c>
      <c r="AK123" s="1">
        <v>118.958</v>
      </c>
      <c r="AL123" s="1">
        <v>-1620.8779999999999</v>
      </c>
      <c r="AM123" s="1">
        <v>-716.45299999999997</v>
      </c>
      <c r="AN123" s="1">
        <v>-1429.5160000000001</v>
      </c>
      <c r="AO123" s="1">
        <v>307.95699999999999</v>
      </c>
      <c r="AP123" s="1">
        <v>166059</v>
      </c>
      <c r="AQ123" s="1">
        <v>-2</v>
      </c>
      <c r="AR123" s="1">
        <v>241</v>
      </c>
      <c r="AS123" s="1">
        <v>242</v>
      </c>
      <c r="AT123" s="1">
        <v>242</v>
      </c>
      <c r="AU123" s="1">
        <v>234.5</v>
      </c>
      <c r="AV123" s="1">
        <v>237.5</v>
      </c>
      <c r="AW123" s="1">
        <v>-7.9904693850000008</v>
      </c>
      <c r="AX123" s="1">
        <v>5.56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6590</v>
      </c>
      <c r="C124" s="3">
        <v>33.380000000000003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3</v>
      </c>
      <c r="K124" s="20">
        <v>7</v>
      </c>
      <c r="L124" s="29">
        <v>-7</v>
      </c>
      <c r="M124" s="20">
        <v>-4</v>
      </c>
      <c r="N124" s="20">
        <v>9</v>
      </c>
      <c r="O124" s="20">
        <f t="shared" si="5"/>
        <v>25735</v>
      </c>
      <c r="P124" s="19">
        <f t="shared" si="6"/>
        <v>0</v>
      </c>
      <c r="Q124" s="3">
        <v>35.450000000000003</v>
      </c>
      <c r="R124" s="3">
        <v>37.35</v>
      </c>
      <c r="S124" s="3">
        <v>36.9</v>
      </c>
      <c r="T124" s="3">
        <v>36.549999999999997</v>
      </c>
      <c r="U124" s="3">
        <v>35.9</v>
      </c>
      <c r="V124" s="10">
        <f t="shared" si="7"/>
        <v>2.8639999999999998E-3</v>
      </c>
      <c r="W124" s="3">
        <v>1.27</v>
      </c>
      <c r="X124" s="3" t="str">
        <f ca="1">IF(COUNTIF(股期對照!A:A,B124)=2,B124&amp;"-●",IF(COUNTIF(股期對照!A:A,B124)=1,B124&amp;"-◎",B124))</f>
        <v>大億</v>
      </c>
      <c r="Y124" s="3" t="s">
        <v>6747</v>
      </c>
      <c r="AB124" s="1" t="s">
        <v>118</v>
      </c>
      <c r="AC124" s="1" t="s">
        <v>1875</v>
      </c>
      <c r="AD124" s="1">
        <v>33.380000000000003</v>
      </c>
      <c r="AE124" s="1">
        <v>0.24</v>
      </c>
      <c r="AF124" s="1">
        <v>0.04</v>
      </c>
      <c r="AG124" s="1">
        <v>32.58</v>
      </c>
      <c r="AH124" s="1">
        <v>33.759999999999991</v>
      </c>
      <c r="AI124" s="1">
        <v>124</v>
      </c>
      <c r="AJ124" s="1">
        <v>762300</v>
      </c>
      <c r="AK124" s="1">
        <v>3</v>
      </c>
      <c r="AL124" s="1">
        <v>7</v>
      </c>
      <c r="AM124" s="1">
        <v>-7</v>
      </c>
      <c r="AN124" s="1">
        <v>-4</v>
      </c>
      <c r="AO124" s="1">
        <v>9</v>
      </c>
      <c r="AP124" s="1">
        <v>25735</v>
      </c>
      <c r="AQ124" s="1">
        <v>0</v>
      </c>
      <c r="AR124" s="1">
        <v>35.450000000000003</v>
      </c>
      <c r="AS124" s="1">
        <v>37.35</v>
      </c>
      <c r="AT124" s="1">
        <v>36.9</v>
      </c>
      <c r="AU124" s="1">
        <v>36.549999999999997</v>
      </c>
      <c r="AV124" s="1">
        <v>35.9</v>
      </c>
      <c r="AW124" s="1">
        <v>2.8639999999999998E-3</v>
      </c>
      <c r="AX124" s="1">
        <v>1.27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5874</v>
      </c>
      <c r="C125" s="3">
        <v>10.37</v>
      </c>
      <c r="D125" s="3">
        <v>0.11</v>
      </c>
      <c r="E125" s="3">
        <v>0.28000000000000003</v>
      </c>
      <c r="F125" s="1">
        <f>IF(INDEX(董監!D:D,H125)=0,INDEX(董監!C:C,H125),INDEX(董監!D:D,H125))</f>
        <v>24.14</v>
      </c>
      <c r="G125" s="1">
        <f t="shared" si="4"/>
        <v>65.099999999999994</v>
      </c>
      <c r="H125" s="1">
        <f>MATCH(持股比率!A125,董監!A:A,0)</f>
        <v>125</v>
      </c>
      <c r="I125" s="3">
        <v>3428978.81</v>
      </c>
      <c r="J125" s="20">
        <v>71.171000000000006</v>
      </c>
      <c r="K125" s="20">
        <v>-237.21199999999999</v>
      </c>
      <c r="L125" s="29">
        <v>-190.00200000000001</v>
      </c>
      <c r="M125" s="20">
        <v>-6384.9269999999997</v>
      </c>
      <c r="N125" s="20">
        <v>-1105.191</v>
      </c>
      <c r="O125" s="20">
        <f t="shared" si="5"/>
        <v>223227</v>
      </c>
      <c r="P125" s="19">
        <f t="shared" si="6"/>
        <v>-3.5</v>
      </c>
      <c r="Q125" s="3">
        <v>38.35</v>
      </c>
      <c r="R125" s="3">
        <v>38.049999999999997</v>
      </c>
      <c r="S125" s="3">
        <v>38.25</v>
      </c>
      <c r="T125" s="3">
        <v>38.25</v>
      </c>
      <c r="U125" s="3">
        <v>36.950000000000003</v>
      </c>
      <c r="V125" s="10">
        <f t="shared" si="7"/>
        <v>-2.9862435045000004</v>
      </c>
      <c r="W125" s="3">
        <v>-3.65</v>
      </c>
      <c r="X125" s="3" t="str">
        <f ca="1">IF(COUNTIF(股期對照!A:A,B125)=2,B125&amp;"-●",IF(COUNTIF(股期對照!A:A,B125)=1,B125&amp;"-◎",B125))</f>
        <v>堤維西</v>
      </c>
      <c r="Y125" s="3" t="s">
        <v>6748</v>
      </c>
      <c r="AB125" s="1" t="s">
        <v>119</v>
      </c>
      <c r="AC125" s="1" t="s">
        <v>1876</v>
      </c>
      <c r="AD125" s="1">
        <v>10.37</v>
      </c>
      <c r="AE125" s="1">
        <v>0.11</v>
      </c>
      <c r="AF125" s="1">
        <v>0.28000000000000003</v>
      </c>
      <c r="AG125" s="1">
        <v>24.14</v>
      </c>
      <c r="AH125" s="1">
        <v>65.099999999999994</v>
      </c>
      <c r="AI125" s="1">
        <v>125</v>
      </c>
      <c r="AJ125" s="1">
        <v>3428978.81</v>
      </c>
      <c r="AK125" s="1">
        <v>71.171000000000006</v>
      </c>
      <c r="AL125" s="1">
        <v>-237.21199999999999</v>
      </c>
      <c r="AM125" s="1">
        <v>-190.00200000000001</v>
      </c>
      <c r="AN125" s="1">
        <v>-6384.9269999999997</v>
      </c>
      <c r="AO125" s="1">
        <v>-1105.191</v>
      </c>
      <c r="AP125" s="1">
        <v>223227</v>
      </c>
      <c r="AQ125" s="1">
        <v>-3.5</v>
      </c>
      <c r="AR125" s="1">
        <v>38.35</v>
      </c>
      <c r="AS125" s="1">
        <v>38.049999999999997</v>
      </c>
      <c r="AT125" s="1">
        <v>38.25</v>
      </c>
      <c r="AU125" s="1">
        <v>38.25</v>
      </c>
      <c r="AV125" s="1">
        <v>36.950000000000003</v>
      </c>
      <c r="AW125" s="1">
        <v>-2.9862435045000004</v>
      </c>
      <c r="AX125" s="1">
        <v>-3.65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4859</v>
      </c>
      <c r="C126" s="3">
        <v>3.44</v>
      </c>
      <c r="D126" s="3">
        <v>0.38</v>
      </c>
      <c r="E126" s="3">
        <v>1.22</v>
      </c>
      <c r="F126" s="1">
        <f>IF(INDEX(董監!D:D,H126)=0,INDEX(董監!C:C,H126),INDEX(董監!D:D,H126))</f>
        <v>26</v>
      </c>
      <c r="G126" s="1">
        <f t="shared" si="4"/>
        <v>68.960000000000008</v>
      </c>
      <c r="H126" s="1">
        <f>MATCH(持股比率!A126,董監!A:A,0)</f>
        <v>126</v>
      </c>
      <c r="I126" s="3">
        <v>1653103.97</v>
      </c>
      <c r="J126" s="20">
        <v>-198.98400000000001</v>
      </c>
      <c r="K126" s="20">
        <v>1740.2860000000001</v>
      </c>
      <c r="L126" s="29">
        <v>-700.87300000000005</v>
      </c>
      <c r="M126" s="20">
        <v>431.05399999999997</v>
      </c>
      <c r="N126" s="20">
        <v>695</v>
      </c>
      <c r="O126" s="20">
        <f t="shared" si="5"/>
        <v>113998</v>
      </c>
      <c r="P126" s="19">
        <f t="shared" si="6"/>
        <v>1.7</v>
      </c>
      <c r="Q126" s="3">
        <v>29.2</v>
      </c>
      <c r="R126" s="3">
        <v>28.65</v>
      </c>
      <c r="S126" s="3">
        <v>29.2</v>
      </c>
      <c r="T126" s="3">
        <v>28.7</v>
      </c>
      <c r="U126" s="3">
        <v>27.8</v>
      </c>
      <c r="V126" s="10">
        <f t="shared" si="7"/>
        <v>0.5527561929999999</v>
      </c>
      <c r="W126" s="3">
        <v>-9.15</v>
      </c>
      <c r="X126" s="3" t="str">
        <f ca="1">IF(COUNTIF(股期對照!A:A,B126)=2,B126&amp;"-●",IF(COUNTIF(股期對照!A:A,B126)=1,B126&amp;"-◎",B126))</f>
        <v>耿鼎</v>
      </c>
      <c r="Y126" s="3" t="s">
        <v>6749</v>
      </c>
      <c r="AB126" s="1" t="s">
        <v>120</v>
      </c>
      <c r="AC126" s="1" t="s">
        <v>1877</v>
      </c>
      <c r="AD126" s="1">
        <v>3.44</v>
      </c>
      <c r="AE126" s="1">
        <v>0.38</v>
      </c>
      <c r="AF126" s="1">
        <v>1.22</v>
      </c>
      <c r="AG126" s="1">
        <v>26</v>
      </c>
      <c r="AH126" s="1">
        <v>68.960000000000008</v>
      </c>
      <c r="AI126" s="1">
        <v>126</v>
      </c>
      <c r="AJ126" s="1">
        <v>1653103.97</v>
      </c>
      <c r="AK126" s="1">
        <v>-198.98400000000001</v>
      </c>
      <c r="AL126" s="1">
        <v>1740.2860000000001</v>
      </c>
      <c r="AM126" s="1">
        <v>-700.87300000000005</v>
      </c>
      <c r="AN126" s="1">
        <v>431.05399999999997</v>
      </c>
      <c r="AO126" s="1">
        <v>695</v>
      </c>
      <c r="AP126" s="1">
        <v>113998</v>
      </c>
      <c r="AQ126" s="1">
        <v>1.7</v>
      </c>
      <c r="AR126" s="1">
        <v>29.2</v>
      </c>
      <c r="AS126" s="1">
        <v>28.65</v>
      </c>
      <c r="AT126" s="1">
        <v>29.2</v>
      </c>
      <c r="AU126" s="1">
        <v>28.7</v>
      </c>
      <c r="AV126" s="1">
        <v>27.8</v>
      </c>
      <c r="AW126" s="1">
        <v>0.5527561929999999</v>
      </c>
      <c r="AX126" s="1">
        <v>-9.15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5875</v>
      </c>
      <c r="C127" s="3">
        <v>1.27</v>
      </c>
      <c r="D127" s="3">
        <v>0</v>
      </c>
      <c r="E127" s="3">
        <v>0.16</v>
      </c>
      <c r="F127" s="1">
        <f>IF(INDEX(董監!D:D,H127)=0,INDEX(董監!C:C,H127),INDEX(董監!D:D,H127))</f>
        <v>76.83</v>
      </c>
      <c r="G127" s="1">
        <f t="shared" si="4"/>
        <v>21.739999999999995</v>
      </c>
      <c r="H127" s="1">
        <f>MATCH(持股比率!A127,董監!A:A,0)</f>
        <v>127</v>
      </c>
      <c r="I127" s="3">
        <v>734001.35</v>
      </c>
      <c r="J127" s="20">
        <v>29.021000000000001</v>
      </c>
      <c r="K127" s="20">
        <v>3.92</v>
      </c>
      <c r="L127" s="29">
        <v>11.015000000000001</v>
      </c>
      <c r="M127" s="20">
        <v>-22</v>
      </c>
      <c r="N127" s="20">
        <v>-26.09</v>
      </c>
      <c r="O127" s="20">
        <f t="shared" si="5"/>
        <v>15957</v>
      </c>
      <c r="P127" s="19">
        <f t="shared" si="6"/>
        <v>0</v>
      </c>
      <c r="Q127" s="3">
        <v>75.099999999999994</v>
      </c>
      <c r="R127" s="3">
        <v>75</v>
      </c>
      <c r="S127" s="3">
        <v>75.599999999999994</v>
      </c>
      <c r="T127" s="3">
        <v>74.599999999999994</v>
      </c>
      <c r="U127" s="3">
        <v>74.099999999999994</v>
      </c>
      <c r="V127" s="10">
        <f t="shared" si="7"/>
        <v>-2.6825789999999961E-3</v>
      </c>
      <c r="W127" s="3">
        <v>0.41</v>
      </c>
      <c r="X127" s="3" t="str">
        <f ca="1">IF(COUNTIF(股期對照!A:A,B127)=2,B127&amp;"-●",IF(COUNTIF(股期對照!A:A,B127)=1,B127&amp;"-◎",B127))</f>
        <v>江申</v>
      </c>
      <c r="Y127" s="3" t="s">
        <v>6697</v>
      </c>
      <c r="AB127" s="1" t="s">
        <v>121</v>
      </c>
      <c r="AC127" s="1" t="s">
        <v>1878</v>
      </c>
      <c r="AD127" s="1">
        <v>1.27</v>
      </c>
      <c r="AE127" s="1">
        <v>0</v>
      </c>
      <c r="AF127" s="1">
        <v>0.16</v>
      </c>
      <c r="AG127" s="1">
        <v>76.83</v>
      </c>
      <c r="AH127" s="1">
        <v>21.739999999999995</v>
      </c>
      <c r="AI127" s="1">
        <v>127</v>
      </c>
      <c r="AJ127" s="1">
        <v>734001.35</v>
      </c>
      <c r="AK127" s="1">
        <v>29.021000000000001</v>
      </c>
      <c r="AL127" s="1">
        <v>3.92</v>
      </c>
      <c r="AM127" s="1">
        <v>11.015000000000001</v>
      </c>
      <c r="AN127" s="1">
        <v>-22</v>
      </c>
      <c r="AO127" s="1">
        <v>-26.09</v>
      </c>
      <c r="AP127" s="1">
        <v>15957</v>
      </c>
      <c r="AQ127" s="1">
        <v>0</v>
      </c>
      <c r="AR127" s="1">
        <v>75.099999999999994</v>
      </c>
      <c r="AS127" s="1">
        <v>75</v>
      </c>
      <c r="AT127" s="1">
        <v>75.599999999999994</v>
      </c>
      <c r="AU127" s="1">
        <v>74.599999999999994</v>
      </c>
      <c r="AV127" s="1">
        <v>74.099999999999994</v>
      </c>
      <c r="AW127" s="1">
        <v>-2.6825789999999961E-3</v>
      </c>
      <c r="AX127" s="1">
        <v>0.41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6527</v>
      </c>
      <c r="C128" s="3">
        <v>1.92</v>
      </c>
      <c r="D128" s="3">
        <v>0</v>
      </c>
      <c r="E128" s="3">
        <v>0.12</v>
      </c>
      <c r="F128" s="1">
        <f>IF(INDEX(董監!D:D,H128)=0,INDEX(董監!C:C,H128),INDEX(董監!D:D,H128))</f>
        <v>28</v>
      </c>
      <c r="G128" s="1">
        <f t="shared" si="4"/>
        <v>69.960000000000008</v>
      </c>
      <c r="H128" s="1">
        <f>MATCH(持股比率!A128,董監!A:A,0)</f>
        <v>128</v>
      </c>
      <c r="I128" s="3">
        <v>600000</v>
      </c>
      <c r="J128" s="20">
        <v>6</v>
      </c>
      <c r="K128" s="20">
        <v>2</v>
      </c>
      <c r="L128" s="29">
        <v>0</v>
      </c>
      <c r="M128" s="20">
        <v>3</v>
      </c>
      <c r="N128" s="20">
        <v>3</v>
      </c>
      <c r="O128" s="20">
        <f t="shared" si="5"/>
        <v>41976</v>
      </c>
      <c r="P128" s="19">
        <f t="shared" si="6"/>
        <v>0</v>
      </c>
      <c r="Q128" s="3">
        <v>32</v>
      </c>
      <c r="R128" s="3">
        <v>31.9</v>
      </c>
      <c r="S128" s="3">
        <v>32</v>
      </c>
      <c r="T128" s="3">
        <v>32.1</v>
      </c>
      <c r="U128" s="3">
        <v>32.1</v>
      </c>
      <c r="V128" s="10">
        <f t="shared" si="7"/>
        <v>4.4840000000000001E-3</v>
      </c>
      <c r="W128" s="3">
        <v>4.05</v>
      </c>
      <c r="X128" s="3" t="str">
        <f ca="1">IF(COUNTIF(股期對照!A:A,B128)=2,B128&amp;"-●",IF(COUNTIF(股期對照!A:A,B128)=1,B128&amp;"-◎",B128))</f>
        <v>日馳</v>
      </c>
      <c r="Y128" s="3" t="s">
        <v>6750</v>
      </c>
      <c r="AB128" s="1" t="s">
        <v>122</v>
      </c>
      <c r="AC128" s="1" t="s">
        <v>1879</v>
      </c>
      <c r="AD128" s="1">
        <v>1.92</v>
      </c>
      <c r="AE128" s="1">
        <v>0</v>
      </c>
      <c r="AF128" s="1">
        <v>0.12</v>
      </c>
      <c r="AG128" s="1">
        <v>28</v>
      </c>
      <c r="AH128" s="1">
        <v>69.960000000000008</v>
      </c>
      <c r="AI128" s="1">
        <v>128</v>
      </c>
      <c r="AJ128" s="1">
        <v>600000</v>
      </c>
      <c r="AK128" s="1">
        <v>6</v>
      </c>
      <c r="AL128" s="1">
        <v>2</v>
      </c>
      <c r="AM128" s="1">
        <v>0</v>
      </c>
      <c r="AN128" s="1">
        <v>3</v>
      </c>
      <c r="AO128" s="1">
        <v>3</v>
      </c>
      <c r="AP128" s="1">
        <v>41976</v>
      </c>
      <c r="AQ128" s="1">
        <v>0</v>
      </c>
      <c r="AR128" s="1">
        <v>32</v>
      </c>
      <c r="AS128" s="1">
        <v>31.9</v>
      </c>
      <c r="AT128" s="1">
        <v>32</v>
      </c>
      <c r="AU128" s="1">
        <v>32.1</v>
      </c>
      <c r="AV128" s="1">
        <v>32.1</v>
      </c>
      <c r="AW128" s="1">
        <v>4.4840000000000001E-3</v>
      </c>
      <c r="AX128" s="1">
        <v>4.05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5876</v>
      </c>
      <c r="C129" s="3">
        <v>8.32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74.77</v>
      </c>
      <c r="H129" s="1">
        <f>MATCH(持股比率!A129,董監!A:A,0)</f>
        <v>129</v>
      </c>
      <c r="I129" s="3">
        <v>1385706.4</v>
      </c>
      <c r="J129" s="20">
        <v>2</v>
      </c>
      <c r="K129" s="20">
        <v>-4</v>
      </c>
      <c r="L129" s="29">
        <v>4</v>
      </c>
      <c r="M129" s="20">
        <v>26</v>
      </c>
      <c r="N129" s="20">
        <v>-18</v>
      </c>
      <c r="O129" s="20">
        <f t="shared" si="5"/>
        <v>103609</v>
      </c>
      <c r="P129" s="19">
        <f t="shared" si="6"/>
        <v>0</v>
      </c>
      <c r="Q129" s="3">
        <v>39.5</v>
      </c>
      <c r="R129" s="3">
        <v>39.4</v>
      </c>
      <c r="S129" s="3">
        <v>39.549999999999997</v>
      </c>
      <c r="T129" s="3">
        <v>39.75</v>
      </c>
      <c r="U129" s="3">
        <v>39.799999999999997</v>
      </c>
      <c r="V129" s="10">
        <f t="shared" si="7"/>
        <v>3.9669999999999992E-3</v>
      </c>
      <c r="W129" s="3">
        <v>1.79</v>
      </c>
      <c r="X129" s="3" t="str">
        <f ca="1">IF(COUNTIF(股期對照!A:A,B129)=2,B129&amp;"-●",IF(COUNTIF(股期對照!A:A,B129)=1,B129&amp;"-◎",B129))</f>
        <v>鑽全</v>
      </c>
      <c r="Y129" s="3" t="s">
        <v>6751</v>
      </c>
      <c r="AB129" s="1" t="s">
        <v>123</v>
      </c>
      <c r="AC129" s="1" t="s">
        <v>1880</v>
      </c>
      <c r="AD129" s="1">
        <v>8.32</v>
      </c>
      <c r="AE129" s="1">
        <v>1.9</v>
      </c>
      <c r="AF129" s="1">
        <v>0.47</v>
      </c>
      <c r="AG129" s="1">
        <v>14.54</v>
      </c>
      <c r="AH129" s="1">
        <v>74.77</v>
      </c>
      <c r="AI129" s="1">
        <v>129</v>
      </c>
      <c r="AJ129" s="1">
        <v>1385706.4</v>
      </c>
      <c r="AK129" s="1">
        <v>2</v>
      </c>
      <c r="AL129" s="1">
        <v>-4</v>
      </c>
      <c r="AM129" s="1">
        <v>4</v>
      </c>
      <c r="AN129" s="1">
        <v>26</v>
      </c>
      <c r="AO129" s="1">
        <v>-18</v>
      </c>
      <c r="AP129" s="1">
        <v>103609</v>
      </c>
      <c r="AQ129" s="1">
        <v>0</v>
      </c>
      <c r="AR129" s="1">
        <v>39.5</v>
      </c>
      <c r="AS129" s="1">
        <v>39.4</v>
      </c>
      <c r="AT129" s="1">
        <v>39.549999999999997</v>
      </c>
      <c r="AU129" s="1">
        <v>39.75</v>
      </c>
      <c r="AV129" s="1">
        <v>39.799999999999997</v>
      </c>
      <c r="AW129" s="1">
        <v>3.9669999999999992E-3</v>
      </c>
      <c r="AX129" s="1">
        <v>1.79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4902</v>
      </c>
      <c r="C130" s="3">
        <v>3.81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87.16</v>
      </c>
      <c r="H130" s="1">
        <f>MATCH(持股比率!A130,董監!A:A,0)</f>
        <v>130</v>
      </c>
      <c r="I130" s="3">
        <v>1913310</v>
      </c>
      <c r="J130" s="20">
        <v>98.343000000000004</v>
      </c>
      <c r="K130" s="20">
        <v>4.99</v>
      </c>
      <c r="L130" s="29">
        <v>8.6579999999999995</v>
      </c>
      <c r="M130" s="20">
        <v>-1.7070000000000001</v>
      </c>
      <c r="N130" s="20">
        <v>-64.61</v>
      </c>
      <c r="O130" s="20">
        <f t="shared" si="5"/>
        <v>166764</v>
      </c>
      <c r="P130" s="19">
        <f t="shared" si="6"/>
        <v>0</v>
      </c>
      <c r="Q130" s="3">
        <v>11.1</v>
      </c>
      <c r="R130" s="3">
        <v>11.1</v>
      </c>
      <c r="S130" s="3">
        <v>11.1</v>
      </c>
      <c r="T130" s="3">
        <v>11</v>
      </c>
      <c r="U130" s="3">
        <v>10.85</v>
      </c>
      <c r="V130" s="10">
        <f t="shared" si="7"/>
        <v>5.2330459999999981E-3</v>
      </c>
      <c r="W130" s="3">
        <v>-1.36</v>
      </c>
      <c r="X130" s="3" t="str">
        <f ca="1">IF(COUNTIF(股期對照!A:A,B130)=2,B130&amp;"-●",IF(COUNTIF(股期對照!A:A,B130)=1,B130&amp;"-◎",B130))</f>
        <v>恩德</v>
      </c>
      <c r="Y130" s="3" t="s">
        <v>6752</v>
      </c>
      <c r="AB130" s="1" t="s">
        <v>124</v>
      </c>
      <c r="AC130" s="1" t="s">
        <v>1881</v>
      </c>
      <c r="AD130" s="1">
        <v>3.81</v>
      </c>
      <c r="AE130" s="1">
        <v>0</v>
      </c>
      <c r="AF130" s="1">
        <v>0.14000000000000001</v>
      </c>
      <c r="AG130" s="1">
        <v>8.89</v>
      </c>
      <c r="AH130" s="1">
        <v>87.16</v>
      </c>
      <c r="AI130" s="1">
        <v>130</v>
      </c>
      <c r="AJ130" s="1">
        <v>1913310</v>
      </c>
      <c r="AK130" s="1">
        <v>98.343000000000004</v>
      </c>
      <c r="AL130" s="1">
        <v>4.99</v>
      </c>
      <c r="AM130" s="1">
        <v>8.6579999999999995</v>
      </c>
      <c r="AN130" s="1">
        <v>-1.7070000000000001</v>
      </c>
      <c r="AO130" s="1">
        <v>-64.61</v>
      </c>
      <c r="AP130" s="1">
        <v>166764</v>
      </c>
      <c r="AQ130" s="1">
        <v>0</v>
      </c>
      <c r="AR130" s="1">
        <v>11.1</v>
      </c>
      <c r="AS130" s="1">
        <v>11.1</v>
      </c>
      <c r="AT130" s="1">
        <v>11.1</v>
      </c>
      <c r="AU130" s="1">
        <v>11</v>
      </c>
      <c r="AV130" s="1">
        <v>10.85</v>
      </c>
      <c r="AW130" s="1">
        <v>5.2330459999999981E-3</v>
      </c>
      <c r="AX130" s="1">
        <v>-1.36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5877</v>
      </c>
      <c r="C131" s="3">
        <v>0.39</v>
      </c>
      <c r="D131" s="3">
        <v>0</v>
      </c>
      <c r="E131" s="3">
        <v>8.69</v>
      </c>
      <c r="F131" s="1">
        <f>IF(INDEX(董監!D:D,H131)=0,INDEX(董監!C:C,H131),INDEX(董監!D:D,H131))</f>
        <v>22.93</v>
      </c>
      <c r="G131" s="1">
        <f t="shared" si="4"/>
        <v>67.990000000000009</v>
      </c>
      <c r="H131" s="1">
        <f>MATCH(持股比率!A131,董監!A:A,0)</f>
        <v>131</v>
      </c>
      <c r="I131" s="3">
        <v>1505777.42</v>
      </c>
      <c r="J131" s="20">
        <v>258.00099999999998</v>
      </c>
      <c r="K131" s="20">
        <v>-67</v>
      </c>
      <c r="L131" s="29">
        <v>-67.995000000000005</v>
      </c>
      <c r="M131" s="20">
        <v>-69.802999999999997</v>
      </c>
      <c r="N131" s="20">
        <v>-239.46700000000001</v>
      </c>
      <c r="O131" s="20">
        <f t="shared" si="5"/>
        <v>102378</v>
      </c>
      <c r="P131" s="19">
        <f t="shared" si="6"/>
        <v>-0.2</v>
      </c>
      <c r="Q131" s="3">
        <v>30.6</v>
      </c>
      <c r="R131" s="3">
        <v>30.45</v>
      </c>
      <c r="S131" s="3">
        <v>30.15</v>
      </c>
      <c r="T131" s="3">
        <v>29.5</v>
      </c>
      <c r="U131" s="3">
        <v>28.85</v>
      </c>
      <c r="V131" s="10">
        <f t="shared" si="7"/>
        <v>-5.1631801000000012E-2</v>
      </c>
      <c r="W131" s="3">
        <v>-3.51</v>
      </c>
      <c r="X131" s="3" t="str">
        <f ca="1">IF(COUNTIF(股期對照!A:A,B131)=2,B131&amp;"-●",IF(COUNTIF(股期對照!A:A,B131)=1,B131&amp;"-◎",B131))</f>
        <v>樂事綠能</v>
      </c>
      <c r="Y131" s="3" t="s">
        <v>6753</v>
      </c>
      <c r="AB131" s="1" t="s">
        <v>125</v>
      </c>
      <c r="AC131" s="1" t="s">
        <v>4603</v>
      </c>
      <c r="AD131" s="1">
        <v>0.39</v>
      </c>
      <c r="AE131" s="1">
        <v>0</v>
      </c>
      <c r="AF131" s="1">
        <v>8.69</v>
      </c>
      <c r="AG131" s="1">
        <v>22.93</v>
      </c>
      <c r="AH131" s="1">
        <v>67.990000000000009</v>
      </c>
      <c r="AI131" s="1">
        <v>131</v>
      </c>
      <c r="AJ131" s="1">
        <v>1505777.42</v>
      </c>
      <c r="AK131" s="1">
        <v>258.00099999999998</v>
      </c>
      <c r="AL131" s="1">
        <v>-67</v>
      </c>
      <c r="AM131" s="1">
        <v>-67.995000000000005</v>
      </c>
      <c r="AN131" s="1">
        <v>-69.802999999999997</v>
      </c>
      <c r="AO131" s="1">
        <v>-239.46700000000001</v>
      </c>
      <c r="AP131" s="1">
        <v>102378</v>
      </c>
      <c r="AQ131" s="1">
        <v>-0.2</v>
      </c>
      <c r="AR131" s="1">
        <v>30.6</v>
      </c>
      <c r="AS131" s="1">
        <v>30.45</v>
      </c>
      <c r="AT131" s="1">
        <v>30.15</v>
      </c>
      <c r="AU131" s="1">
        <v>29.5</v>
      </c>
      <c r="AV131" s="1">
        <v>28.85</v>
      </c>
      <c r="AW131" s="1">
        <v>-5.1631801000000012E-2</v>
      </c>
      <c r="AX131" s="1">
        <v>-3.51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5878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2</v>
      </c>
      <c r="K132" s="20">
        <v>-1</v>
      </c>
      <c r="L132" s="29">
        <v>0</v>
      </c>
      <c r="M132" s="20">
        <v>-2</v>
      </c>
      <c r="N132" s="20">
        <v>0</v>
      </c>
      <c r="O132" s="20">
        <f t="shared" si="5"/>
        <v>38531</v>
      </c>
      <c r="P132" s="19">
        <f t="shared" si="6"/>
        <v>0</v>
      </c>
      <c r="Q132" s="3">
        <v>29.8</v>
      </c>
      <c r="R132" s="3">
        <v>30.1</v>
      </c>
      <c r="S132" s="3">
        <v>30.05</v>
      </c>
      <c r="T132" s="3">
        <v>30.1</v>
      </c>
      <c r="U132" s="3">
        <v>29.8</v>
      </c>
      <c r="V132" s="10">
        <f t="shared" si="7"/>
        <v>-3.0700000000000004E-4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6754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2</v>
      </c>
      <c r="AL132" s="1">
        <v>-1</v>
      </c>
      <c r="AM132" s="1">
        <v>0</v>
      </c>
      <c r="AN132" s="1">
        <v>-2</v>
      </c>
      <c r="AO132" s="1">
        <v>0</v>
      </c>
      <c r="AP132" s="1">
        <v>38531</v>
      </c>
      <c r="AQ132" s="1">
        <v>0</v>
      </c>
      <c r="AR132" s="1">
        <v>29.8</v>
      </c>
      <c r="AS132" s="1">
        <v>30.1</v>
      </c>
      <c r="AT132" s="1">
        <v>30.05</v>
      </c>
      <c r="AU132" s="1">
        <v>30.1</v>
      </c>
      <c r="AV132" s="1">
        <v>29.8</v>
      </c>
      <c r="AW132" s="1">
        <v>-3.0700000000000004E-4</v>
      </c>
      <c r="AX132" s="1">
        <v>0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5637</v>
      </c>
      <c r="C133" s="3">
        <v>1.81</v>
      </c>
      <c r="D133" s="3">
        <v>0.18</v>
      </c>
      <c r="E133" s="3">
        <v>0.04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1</v>
      </c>
      <c r="K133" s="20">
        <v>1</v>
      </c>
      <c r="L133" s="29">
        <v>-6</v>
      </c>
      <c r="M133" s="20">
        <v>2</v>
      </c>
      <c r="N133" s="20">
        <v>0</v>
      </c>
      <c r="O133" s="20">
        <f t="shared" si="5"/>
        <v>134034</v>
      </c>
      <c r="P133" s="19">
        <f t="shared" si="6"/>
        <v>0</v>
      </c>
      <c r="Q133" s="3">
        <v>13.2</v>
      </c>
      <c r="R133" s="3">
        <v>13.1</v>
      </c>
      <c r="S133" s="3">
        <v>13.1</v>
      </c>
      <c r="T133" s="3">
        <v>13</v>
      </c>
      <c r="U133" s="3">
        <v>13.05</v>
      </c>
      <c r="V133" s="10">
        <f t="shared" si="7"/>
        <v>-2.63E-4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6755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0.04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1</v>
      </c>
      <c r="AL133" s="1">
        <v>1</v>
      </c>
      <c r="AM133" s="1">
        <v>-6</v>
      </c>
      <c r="AN133" s="1">
        <v>2</v>
      </c>
      <c r="AO133" s="1">
        <v>0</v>
      </c>
      <c r="AP133" s="1">
        <v>134034</v>
      </c>
      <c r="AQ133" s="1">
        <v>0</v>
      </c>
      <c r="AR133" s="1">
        <v>13.2</v>
      </c>
      <c r="AS133" s="1">
        <v>13.1</v>
      </c>
      <c r="AT133" s="1">
        <v>13.1</v>
      </c>
      <c r="AU133" s="1">
        <v>13</v>
      </c>
      <c r="AV133" s="1">
        <v>13.05</v>
      </c>
      <c r="AW133" s="1">
        <v>-2.63E-4</v>
      </c>
      <c r="AX133" s="1">
        <v>-0.38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5301</v>
      </c>
      <c r="C134" s="3">
        <v>13.29</v>
      </c>
      <c r="D134" s="3">
        <v>0.08</v>
      </c>
      <c r="E134" s="3">
        <v>0.42</v>
      </c>
      <c r="F134" s="1">
        <f>IF(INDEX(董監!D:D,H134)=0,INDEX(董監!C:C,H134),INDEX(董監!D:D,H134))</f>
        <v>20.52</v>
      </c>
      <c r="G134" s="1">
        <f t="shared" si="4"/>
        <v>65.69</v>
      </c>
      <c r="H134" s="1">
        <f>MATCH(持股比率!A134,董監!A:A,0)</f>
        <v>134</v>
      </c>
      <c r="I134" s="3">
        <v>3761252.37</v>
      </c>
      <c r="J134" s="20">
        <v>-25</v>
      </c>
      <c r="K134" s="20">
        <v>54.000999999999998</v>
      </c>
      <c r="L134" s="29">
        <v>193</v>
      </c>
      <c r="M134" s="20">
        <v>138.99100000000001</v>
      </c>
      <c r="N134" s="20">
        <v>-91</v>
      </c>
      <c r="O134" s="20">
        <f t="shared" si="5"/>
        <v>247077</v>
      </c>
      <c r="P134" s="19">
        <f t="shared" si="6"/>
        <v>0.1</v>
      </c>
      <c r="Q134" s="3">
        <v>36.1</v>
      </c>
      <c r="R134" s="3">
        <v>36.4</v>
      </c>
      <c r="S134" s="3">
        <v>36.4</v>
      </c>
      <c r="T134" s="3">
        <v>36.4</v>
      </c>
      <c r="U134" s="3">
        <v>36.049999999999997</v>
      </c>
      <c r="V134" s="10">
        <f t="shared" si="7"/>
        <v>9.8670588000000031E-2</v>
      </c>
      <c r="W134" s="3">
        <v>0.84</v>
      </c>
      <c r="X134" s="3" t="str">
        <f ca="1">IF(COUNTIF(股期對照!A:A,B134)=2,B134&amp;"-●",IF(COUNTIF(股期對照!A:A,B134)=1,B134&amp;"-◎",B134))</f>
        <v>勤美</v>
      </c>
      <c r="Y134" s="3" t="s">
        <v>6756</v>
      </c>
      <c r="AB134" s="1" t="s">
        <v>128</v>
      </c>
      <c r="AC134" s="1" t="s">
        <v>1884</v>
      </c>
      <c r="AD134" s="1">
        <v>13.29</v>
      </c>
      <c r="AE134" s="1">
        <v>0.08</v>
      </c>
      <c r="AF134" s="1">
        <v>0.42</v>
      </c>
      <c r="AG134" s="1">
        <v>20.52</v>
      </c>
      <c r="AH134" s="1">
        <v>65.69</v>
      </c>
      <c r="AI134" s="1">
        <v>134</v>
      </c>
      <c r="AJ134" s="1">
        <v>3761252.37</v>
      </c>
      <c r="AK134" s="1">
        <v>-25</v>
      </c>
      <c r="AL134" s="1">
        <v>54.000999999999998</v>
      </c>
      <c r="AM134" s="1">
        <v>193</v>
      </c>
      <c r="AN134" s="1">
        <v>138.99100000000001</v>
      </c>
      <c r="AO134" s="1">
        <v>-91</v>
      </c>
      <c r="AP134" s="1">
        <v>247077</v>
      </c>
      <c r="AQ134" s="1">
        <v>0.1</v>
      </c>
      <c r="AR134" s="1">
        <v>36.1</v>
      </c>
      <c r="AS134" s="1">
        <v>36.4</v>
      </c>
      <c r="AT134" s="1">
        <v>36.4</v>
      </c>
      <c r="AU134" s="1">
        <v>36.4</v>
      </c>
      <c r="AV134" s="1">
        <v>36.049999999999997</v>
      </c>
      <c r="AW134" s="1">
        <v>9.8670588000000031E-2</v>
      </c>
      <c r="AX134" s="1">
        <v>0.84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5879</v>
      </c>
      <c r="C135" s="3">
        <v>5.52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62.98</v>
      </c>
      <c r="H135" s="1">
        <f>MATCH(持股比率!A135,董監!A:A,0)</f>
        <v>135</v>
      </c>
      <c r="I135" s="3">
        <v>985474.86</v>
      </c>
      <c r="J135" s="20">
        <v>141</v>
      </c>
      <c r="K135" s="20">
        <v>-4</v>
      </c>
      <c r="L135" s="29">
        <v>-68</v>
      </c>
      <c r="M135" s="20">
        <v>-13</v>
      </c>
      <c r="N135" s="20">
        <v>-7</v>
      </c>
      <c r="O135" s="20">
        <f t="shared" ref="O135:O198" si="9">ROUND((I135/10)*(G135/100),0)</f>
        <v>62065</v>
      </c>
      <c r="P135" s="19">
        <f t="shared" ref="P135:P198" si="10">ROUND(SUM(J135:N135)/O135*100,1)</f>
        <v>0.1</v>
      </c>
      <c r="Q135" s="3">
        <v>54.1</v>
      </c>
      <c r="R135" s="3">
        <v>53.9</v>
      </c>
      <c r="S135" s="3">
        <v>54.3</v>
      </c>
      <c r="T135" s="3">
        <v>53.8</v>
      </c>
      <c r="U135" s="3">
        <v>53.5</v>
      </c>
      <c r="V135" s="10">
        <f t="shared" ref="V135:V198" si="11">SUMPRODUCT(J135:N135,Q135:U135)/100000</f>
        <v>2.6462000000000003E-2</v>
      </c>
      <c r="W135" s="3">
        <v>1.52</v>
      </c>
      <c r="X135" s="3" t="str">
        <f ca="1">IF(COUNTIF(股期對照!A:A,B135)=2,B135&amp;"-●",IF(COUNTIF(股期對照!A:A,B135)=1,B135&amp;"-◎",B135))</f>
        <v>車王電</v>
      </c>
      <c r="Y135" s="3" t="s">
        <v>6757</v>
      </c>
      <c r="AB135" s="1" t="s">
        <v>129</v>
      </c>
      <c r="AC135" s="1" t="s">
        <v>1885</v>
      </c>
      <c r="AD135" s="1">
        <v>5.52</v>
      </c>
      <c r="AE135" s="1">
        <v>0.04</v>
      </c>
      <c r="AF135" s="1">
        <v>0.16</v>
      </c>
      <c r="AG135" s="1">
        <v>31.3</v>
      </c>
      <c r="AH135" s="1">
        <v>62.98</v>
      </c>
      <c r="AI135" s="1">
        <v>135</v>
      </c>
      <c r="AJ135" s="1">
        <v>985474.86</v>
      </c>
      <c r="AK135" s="1">
        <v>141</v>
      </c>
      <c r="AL135" s="1">
        <v>-4</v>
      </c>
      <c r="AM135" s="1">
        <v>-68</v>
      </c>
      <c r="AN135" s="1">
        <v>-13</v>
      </c>
      <c r="AO135" s="1">
        <v>-7</v>
      </c>
      <c r="AP135" s="1">
        <v>62065</v>
      </c>
      <c r="AQ135" s="1">
        <v>0.1</v>
      </c>
      <c r="AR135" s="1">
        <v>54.1</v>
      </c>
      <c r="AS135" s="1">
        <v>53.9</v>
      </c>
      <c r="AT135" s="1">
        <v>54.3</v>
      </c>
      <c r="AU135" s="1">
        <v>53.8</v>
      </c>
      <c r="AV135" s="1">
        <v>53.5</v>
      </c>
      <c r="AW135" s="1">
        <v>2.6462000000000003E-2</v>
      </c>
      <c r="AX135" s="1">
        <v>1.52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5880</v>
      </c>
      <c r="C136" s="3">
        <v>1.3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38.269999999999996</v>
      </c>
      <c r="H136" s="1">
        <f>MATCH(持股比率!A136,董監!A:A,0)</f>
        <v>136</v>
      </c>
      <c r="I136" s="3">
        <v>1237425.52</v>
      </c>
      <c r="J136" s="20">
        <v>15</v>
      </c>
      <c r="K136" s="20">
        <v>43.338000000000001</v>
      </c>
      <c r="L136" s="29">
        <v>15</v>
      </c>
      <c r="M136" s="20">
        <v>28</v>
      </c>
      <c r="N136" s="20">
        <v>-8</v>
      </c>
      <c r="O136" s="20">
        <f t="shared" si="9"/>
        <v>47356</v>
      </c>
      <c r="P136" s="19">
        <f t="shared" si="10"/>
        <v>0.2</v>
      </c>
      <c r="Q136" s="3">
        <v>52.6</v>
      </c>
      <c r="R136" s="3">
        <v>53.3</v>
      </c>
      <c r="S136" s="3">
        <v>53.9</v>
      </c>
      <c r="T136" s="3">
        <v>54</v>
      </c>
      <c r="U136" s="3">
        <v>54</v>
      </c>
      <c r="V136" s="10">
        <f t="shared" si="11"/>
        <v>4.9874153999999997E-2</v>
      </c>
      <c r="W136" s="3">
        <v>4.45</v>
      </c>
      <c r="X136" s="3" t="str">
        <f ca="1">IF(COUNTIF(股期對照!A:A,B136)=2,B136&amp;"-●",IF(COUNTIF(股期對照!A:A,B136)=1,B136&amp;"-◎",B136))</f>
        <v>中宇</v>
      </c>
      <c r="Y136" s="3" t="s">
        <v>6758</v>
      </c>
      <c r="AB136" s="1" t="s">
        <v>130</v>
      </c>
      <c r="AC136" s="1" t="s">
        <v>1886</v>
      </c>
      <c r="AD136" s="1">
        <v>1.3</v>
      </c>
      <c r="AE136" s="1">
        <v>0</v>
      </c>
      <c r="AF136" s="1">
        <v>0.44</v>
      </c>
      <c r="AG136" s="1">
        <v>59.99</v>
      </c>
      <c r="AH136" s="1">
        <v>38.269999999999996</v>
      </c>
      <c r="AI136" s="1">
        <v>136</v>
      </c>
      <c r="AJ136" s="1">
        <v>1237425.52</v>
      </c>
      <c r="AK136" s="1">
        <v>15</v>
      </c>
      <c r="AL136" s="1">
        <v>43.338000000000001</v>
      </c>
      <c r="AM136" s="1">
        <v>15</v>
      </c>
      <c r="AN136" s="1">
        <v>28</v>
      </c>
      <c r="AO136" s="1">
        <v>-8</v>
      </c>
      <c r="AP136" s="1">
        <v>47356</v>
      </c>
      <c r="AQ136" s="1">
        <v>0.2</v>
      </c>
      <c r="AR136" s="1">
        <v>52.6</v>
      </c>
      <c r="AS136" s="1">
        <v>53.3</v>
      </c>
      <c r="AT136" s="1">
        <v>53.9</v>
      </c>
      <c r="AU136" s="1">
        <v>54</v>
      </c>
      <c r="AV136" s="1">
        <v>54</v>
      </c>
      <c r="AW136" s="1">
        <v>4.9874153999999997E-2</v>
      </c>
      <c r="AX136" s="1">
        <v>4.45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5500</v>
      </c>
      <c r="C137" s="3">
        <v>10.69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76.72</v>
      </c>
      <c r="H137" s="1">
        <f>MATCH(持股比率!A137,董監!A:A,0)</f>
        <v>137</v>
      </c>
      <c r="I137" s="3">
        <v>2795175.13</v>
      </c>
      <c r="J137" s="20">
        <v>147.98599999999999</v>
      </c>
      <c r="K137" s="20">
        <v>19.506</v>
      </c>
      <c r="L137" s="29">
        <v>-6.0220000000000002</v>
      </c>
      <c r="M137" s="20">
        <v>-82.225999999999999</v>
      </c>
      <c r="N137" s="20">
        <v>36.671999999999997</v>
      </c>
      <c r="O137" s="20">
        <f t="shared" si="9"/>
        <v>214446</v>
      </c>
      <c r="P137" s="19">
        <f t="shared" si="10"/>
        <v>0.1</v>
      </c>
      <c r="Q137" s="3">
        <v>63.5</v>
      </c>
      <c r="R137" s="3">
        <v>63.6</v>
      </c>
      <c r="S137" s="3">
        <v>63.7</v>
      </c>
      <c r="T137" s="3">
        <v>62.6</v>
      </c>
      <c r="U137" s="3">
        <v>62.4</v>
      </c>
      <c r="V137" s="10">
        <f t="shared" si="11"/>
        <v>7.3950763999999974E-2</v>
      </c>
      <c r="W137" s="3">
        <v>-0.95</v>
      </c>
      <c r="X137" s="3" t="str">
        <f ca="1">IF(COUNTIF(股期對照!A:A,B137)=2,B137&amp;"-●",IF(COUNTIF(股期對照!A:A,B137)=1,B137&amp;"-◎",B137))</f>
        <v>和大-◎</v>
      </c>
      <c r="Y137" s="3" t="s">
        <v>6759</v>
      </c>
      <c r="AB137" s="1" t="s">
        <v>131</v>
      </c>
      <c r="AC137" s="1" t="s">
        <v>1887</v>
      </c>
      <c r="AD137" s="1">
        <v>10.69</v>
      </c>
      <c r="AE137" s="1">
        <v>7.0000000000000007E-2</v>
      </c>
      <c r="AF137" s="1">
        <v>0.71</v>
      </c>
      <c r="AG137" s="1">
        <v>11.81</v>
      </c>
      <c r="AH137" s="1">
        <v>76.72</v>
      </c>
      <c r="AI137" s="1">
        <v>137</v>
      </c>
      <c r="AJ137" s="1">
        <v>2795175.13</v>
      </c>
      <c r="AK137" s="1">
        <v>147.98599999999999</v>
      </c>
      <c r="AL137" s="1">
        <v>19.506</v>
      </c>
      <c r="AM137" s="1">
        <v>-6.0220000000000002</v>
      </c>
      <c r="AN137" s="1">
        <v>-82.225999999999999</v>
      </c>
      <c r="AO137" s="1">
        <v>36.671999999999997</v>
      </c>
      <c r="AP137" s="1">
        <v>214446</v>
      </c>
      <c r="AQ137" s="1">
        <v>0.1</v>
      </c>
      <c r="AR137" s="1">
        <v>63.5</v>
      </c>
      <c r="AS137" s="1">
        <v>63.6</v>
      </c>
      <c r="AT137" s="1">
        <v>63.7</v>
      </c>
      <c r="AU137" s="1">
        <v>62.6</v>
      </c>
      <c r="AV137" s="1">
        <v>62.4</v>
      </c>
      <c r="AW137" s="1">
        <v>7.3950763999999974E-2</v>
      </c>
      <c r="AX137" s="1">
        <v>-0.95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5037</v>
      </c>
      <c r="C138" s="3">
        <v>17.399999999999999</v>
      </c>
      <c r="D138" s="3">
        <v>0</v>
      </c>
      <c r="E138" s="3">
        <v>0.16</v>
      </c>
      <c r="F138" s="1">
        <f>IF(INDEX(董監!D:D,H138)=0,INDEX(董監!C:C,H138),INDEX(董監!D:D,H138))</f>
        <v>13.52</v>
      </c>
      <c r="G138" s="1">
        <f t="shared" si="8"/>
        <v>68.92</v>
      </c>
      <c r="H138" s="1">
        <f>MATCH(持股比率!A138,董監!A:A,0)</f>
        <v>138</v>
      </c>
      <c r="I138" s="3">
        <v>820647.94</v>
      </c>
      <c r="J138" s="20">
        <v>-2</v>
      </c>
      <c r="K138" s="20">
        <v>2</v>
      </c>
      <c r="L138" s="29">
        <v>26</v>
      </c>
      <c r="M138" s="20">
        <v>31.803999999999998</v>
      </c>
      <c r="N138" s="20">
        <v>30.998000000000001</v>
      </c>
      <c r="O138" s="20">
        <f t="shared" si="9"/>
        <v>56559</v>
      </c>
      <c r="P138" s="19">
        <f t="shared" si="10"/>
        <v>0.2</v>
      </c>
      <c r="Q138" s="3">
        <v>131.5</v>
      </c>
      <c r="R138" s="3">
        <v>132</v>
      </c>
      <c r="S138" s="3">
        <v>132.5</v>
      </c>
      <c r="T138" s="3">
        <v>133</v>
      </c>
      <c r="U138" s="3">
        <v>131.5</v>
      </c>
      <c r="V138" s="10">
        <f t="shared" si="11"/>
        <v>0.11752169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6760</v>
      </c>
      <c r="AB138" s="1" t="s">
        <v>132</v>
      </c>
      <c r="AC138" s="1" t="s">
        <v>1888</v>
      </c>
      <c r="AD138" s="1">
        <v>17.399999999999999</v>
      </c>
      <c r="AE138" s="1">
        <v>0</v>
      </c>
      <c r="AF138" s="1">
        <v>0.16</v>
      </c>
      <c r="AG138" s="1">
        <v>13.52</v>
      </c>
      <c r="AH138" s="1">
        <v>68.92</v>
      </c>
      <c r="AI138" s="1">
        <v>138</v>
      </c>
      <c r="AJ138" s="1">
        <v>820647.94</v>
      </c>
      <c r="AK138" s="1">
        <v>-2</v>
      </c>
      <c r="AL138" s="1">
        <v>2</v>
      </c>
      <c r="AM138" s="1">
        <v>26</v>
      </c>
      <c r="AN138" s="1">
        <v>31.803999999999998</v>
      </c>
      <c r="AO138" s="1">
        <v>30.998000000000001</v>
      </c>
      <c r="AP138" s="1">
        <v>56559</v>
      </c>
      <c r="AQ138" s="1">
        <v>0.2</v>
      </c>
      <c r="AR138" s="1">
        <v>131.5</v>
      </c>
      <c r="AS138" s="1">
        <v>132</v>
      </c>
      <c r="AT138" s="1">
        <v>132.5</v>
      </c>
      <c r="AU138" s="1">
        <v>133</v>
      </c>
      <c r="AV138" s="1">
        <v>131.5</v>
      </c>
      <c r="AW138" s="1">
        <v>0.11752169</v>
      </c>
      <c r="AX138" s="1">
        <v>0.38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5638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8.9999999999999993E-3</v>
      </c>
      <c r="M139" s="20">
        <v>0</v>
      </c>
      <c r="N139" s="20">
        <v>2.1000000000000001E-2</v>
      </c>
      <c r="O139" s="20">
        <f t="shared" si="9"/>
        <v>24298</v>
      </c>
      <c r="P139" s="19">
        <f t="shared" si="10"/>
        <v>0</v>
      </c>
      <c r="Q139" s="3">
        <v>13.4</v>
      </c>
      <c r="R139" s="3">
        <v>13.45</v>
      </c>
      <c r="S139" s="3">
        <v>13.5</v>
      </c>
      <c r="T139" s="3">
        <v>13</v>
      </c>
      <c r="U139" s="3">
        <v>13.2</v>
      </c>
      <c r="V139" s="10">
        <f t="shared" si="11"/>
        <v>3.9870000000000001E-6</v>
      </c>
      <c r="W139" s="3">
        <v>-0.75</v>
      </c>
      <c r="X139" s="3" t="str">
        <f ca="1">IF(COUNTIF(股期對照!A:A,B139)=2,B139&amp;"-●",IF(COUNTIF(股期對照!A:A,B139)=1,B139&amp;"-◎",B139))</f>
        <v>正峰</v>
      </c>
      <c r="Y139" s="3" t="s">
        <v>6754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8.9999999999999993E-3</v>
      </c>
      <c r="AN139" s="1">
        <v>0</v>
      </c>
      <c r="AO139" s="1">
        <v>2.1000000000000001E-2</v>
      </c>
      <c r="AP139" s="1">
        <v>24298</v>
      </c>
      <c r="AQ139" s="1">
        <v>0</v>
      </c>
      <c r="AR139" s="1">
        <v>13.4</v>
      </c>
      <c r="AS139" s="1">
        <v>13.45</v>
      </c>
      <c r="AT139" s="1">
        <v>13.5</v>
      </c>
      <c r="AU139" s="1">
        <v>13</v>
      </c>
      <c r="AV139" s="1">
        <v>13.2</v>
      </c>
      <c r="AW139" s="1">
        <v>3.9870000000000001E-6</v>
      </c>
      <c r="AX139" s="1">
        <v>-0.75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5302</v>
      </c>
      <c r="C140" s="3">
        <v>0.65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85.28</v>
      </c>
      <c r="H140" s="1">
        <f>MATCH(持股比率!A140,董監!A:A,0)</f>
        <v>140</v>
      </c>
      <c r="I140" s="3">
        <v>653700</v>
      </c>
      <c r="J140" s="20">
        <v>27</v>
      </c>
      <c r="K140" s="20">
        <v>5</v>
      </c>
      <c r="L140" s="29">
        <v>13</v>
      </c>
      <c r="M140" s="20">
        <v>14</v>
      </c>
      <c r="N140" s="20">
        <v>-45</v>
      </c>
      <c r="O140" s="20">
        <f t="shared" si="9"/>
        <v>55748</v>
      </c>
      <c r="P140" s="19">
        <f t="shared" si="10"/>
        <v>0</v>
      </c>
      <c r="Q140" s="3">
        <v>22.25</v>
      </c>
      <c r="R140" s="3">
        <v>22.3</v>
      </c>
      <c r="S140" s="3">
        <v>22.5</v>
      </c>
      <c r="T140" s="3">
        <v>23.55</v>
      </c>
      <c r="U140" s="3">
        <v>23.5</v>
      </c>
      <c r="V140" s="10">
        <f t="shared" si="11"/>
        <v>2.7695000000000003E-3</v>
      </c>
      <c r="W140" s="3">
        <v>7.31</v>
      </c>
      <c r="X140" s="3" t="str">
        <f ca="1">IF(COUNTIF(股期對照!A:A,B140)=2,B140&amp;"-●",IF(COUNTIF(股期對照!A:A,B140)=1,B140&amp;"-◎",B140))</f>
        <v>巨庭</v>
      </c>
      <c r="Y140" s="3" t="s">
        <v>6761</v>
      </c>
      <c r="AB140" s="1" t="s">
        <v>134</v>
      </c>
      <c r="AC140" s="1" t="s">
        <v>1890</v>
      </c>
      <c r="AD140" s="1">
        <v>0.65</v>
      </c>
      <c r="AE140" s="1">
        <v>0</v>
      </c>
      <c r="AF140" s="1">
        <v>0.4</v>
      </c>
      <c r="AG140" s="1">
        <v>13.67</v>
      </c>
      <c r="AH140" s="1">
        <v>85.28</v>
      </c>
      <c r="AI140" s="1">
        <v>140</v>
      </c>
      <c r="AJ140" s="1">
        <v>653700</v>
      </c>
      <c r="AK140" s="1">
        <v>27</v>
      </c>
      <c r="AL140" s="1">
        <v>5</v>
      </c>
      <c r="AM140" s="1">
        <v>13</v>
      </c>
      <c r="AN140" s="1">
        <v>14</v>
      </c>
      <c r="AO140" s="1">
        <v>-45</v>
      </c>
      <c r="AP140" s="1">
        <v>55748</v>
      </c>
      <c r="AQ140" s="1">
        <v>0</v>
      </c>
      <c r="AR140" s="1">
        <v>22.25</v>
      </c>
      <c r="AS140" s="1">
        <v>22.3</v>
      </c>
      <c r="AT140" s="1">
        <v>22.5</v>
      </c>
      <c r="AU140" s="1">
        <v>23.55</v>
      </c>
      <c r="AV140" s="1">
        <v>23.5</v>
      </c>
      <c r="AW140" s="1">
        <v>2.7695000000000003E-3</v>
      </c>
      <c r="AX140" s="1">
        <v>7.31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4903</v>
      </c>
      <c r="C141" s="3">
        <v>2.31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76.38</v>
      </c>
      <c r="H141" s="1">
        <f>MATCH(持股比率!A141,董監!A:A,0)</f>
        <v>141</v>
      </c>
      <c r="I141" s="3">
        <v>854736.12</v>
      </c>
      <c r="J141" s="20">
        <v>34</v>
      </c>
      <c r="K141" s="20">
        <v>37</v>
      </c>
      <c r="L141" s="29">
        <v>33</v>
      </c>
      <c r="M141" s="20">
        <v>-307</v>
      </c>
      <c r="N141" s="20">
        <v>26</v>
      </c>
      <c r="O141" s="20">
        <f t="shared" si="9"/>
        <v>65285</v>
      </c>
      <c r="P141" s="19">
        <f t="shared" si="10"/>
        <v>-0.3</v>
      </c>
      <c r="Q141" s="3">
        <v>16.600000000000001</v>
      </c>
      <c r="R141" s="3">
        <v>16.649999999999999</v>
      </c>
      <c r="S141" s="3">
        <v>16.7</v>
      </c>
      <c r="T141" s="3">
        <v>17.3</v>
      </c>
      <c r="U141" s="3">
        <v>17.350000000000001</v>
      </c>
      <c r="V141" s="10">
        <f t="shared" si="11"/>
        <v>-3.12845E-2</v>
      </c>
      <c r="W141" s="3">
        <v>4.5199999999999996</v>
      </c>
      <c r="X141" s="3" t="str">
        <f ca="1">IF(COUNTIF(股期對照!A:A,B141)=2,B141&amp;"-●",IF(COUNTIF(股期對照!A:A,B141)=1,B141&amp;"-◎",B141))</f>
        <v>喬福</v>
      </c>
      <c r="Y141" s="3" t="s">
        <v>6762</v>
      </c>
      <c r="AB141" s="1" t="s">
        <v>135</v>
      </c>
      <c r="AC141" s="1" t="s">
        <v>1891</v>
      </c>
      <c r="AD141" s="1">
        <v>2.31</v>
      </c>
      <c r="AE141" s="1">
        <v>0.1</v>
      </c>
      <c r="AF141" s="1">
        <v>0.34</v>
      </c>
      <c r="AG141" s="1">
        <v>20.87</v>
      </c>
      <c r="AH141" s="1">
        <v>76.38</v>
      </c>
      <c r="AI141" s="1">
        <v>141</v>
      </c>
      <c r="AJ141" s="1">
        <v>854736.12</v>
      </c>
      <c r="AK141" s="1">
        <v>34</v>
      </c>
      <c r="AL141" s="1">
        <v>37</v>
      </c>
      <c r="AM141" s="1">
        <v>33</v>
      </c>
      <c r="AN141" s="1">
        <v>-307</v>
      </c>
      <c r="AO141" s="1">
        <v>26</v>
      </c>
      <c r="AP141" s="1">
        <v>65285</v>
      </c>
      <c r="AQ141" s="1">
        <v>-0.3</v>
      </c>
      <c r="AR141" s="1">
        <v>16.600000000000001</v>
      </c>
      <c r="AS141" s="1">
        <v>16.649999999999999</v>
      </c>
      <c r="AT141" s="1">
        <v>16.7</v>
      </c>
      <c r="AU141" s="1">
        <v>17.3</v>
      </c>
      <c r="AV141" s="1">
        <v>17.350000000000001</v>
      </c>
      <c r="AW141" s="1">
        <v>-3.12845E-2</v>
      </c>
      <c r="AX141" s="1">
        <v>4.5199999999999996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4904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31.97</v>
      </c>
      <c r="G142" s="1">
        <f t="shared" si="8"/>
        <v>58.31</v>
      </c>
      <c r="H142" s="1">
        <f>MATCH(持股比率!A142,董監!A:A,0)</f>
        <v>142</v>
      </c>
      <c r="I142" s="3">
        <v>788000</v>
      </c>
      <c r="J142" s="20">
        <v>-9.0999999999999998E-2</v>
      </c>
      <c r="K142" s="20">
        <v>2.1819999999999999</v>
      </c>
      <c r="L142" s="29">
        <v>3</v>
      </c>
      <c r="M142" s="20">
        <v>-25.001000000000001</v>
      </c>
      <c r="N142" s="20">
        <v>-15</v>
      </c>
      <c r="O142" s="20">
        <f t="shared" si="9"/>
        <v>45948</v>
      </c>
      <c r="P142" s="19">
        <f t="shared" si="10"/>
        <v>-0.1</v>
      </c>
      <c r="Q142" s="3">
        <v>30.1</v>
      </c>
      <c r="R142" s="3">
        <v>31.1</v>
      </c>
      <c r="S142" s="3">
        <v>32.549999999999997</v>
      </c>
      <c r="T142" s="3">
        <v>32.85</v>
      </c>
      <c r="U142" s="3">
        <v>33.75</v>
      </c>
      <c r="V142" s="10">
        <f t="shared" si="11"/>
        <v>-1.16476175E-2</v>
      </c>
      <c r="W142" s="3">
        <v>13.26</v>
      </c>
      <c r="X142" s="3" t="str">
        <f ca="1">IF(COUNTIF(股期對照!A:A,B142)=2,B142&amp;"-●",IF(COUNTIF(股期對照!A:A,B142)=1,B142&amp;"-◎",B142))</f>
        <v>錩泰</v>
      </c>
      <c r="Y142" s="3" t="s">
        <v>6763</v>
      </c>
      <c r="AB142" s="1" t="s">
        <v>136</v>
      </c>
      <c r="AC142" s="1" t="s">
        <v>1892</v>
      </c>
      <c r="AD142" s="1">
        <v>9.69</v>
      </c>
      <c r="AE142" s="1">
        <v>0</v>
      </c>
      <c r="AF142" s="1">
        <v>0.03</v>
      </c>
      <c r="AG142" s="1">
        <v>31.97</v>
      </c>
      <c r="AH142" s="1">
        <v>58.31</v>
      </c>
      <c r="AI142" s="1">
        <v>142</v>
      </c>
      <c r="AJ142" s="1">
        <v>788000</v>
      </c>
      <c r="AK142" s="1">
        <v>-9.0999999999999998E-2</v>
      </c>
      <c r="AL142" s="1">
        <v>2.1819999999999999</v>
      </c>
      <c r="AM142" s="1">
        <v>3</v>
      </c>
      <c r="AN142" s="1">
        <v>-25.001000000000001</v>
      </c>
      <c r="AO142" s="1">
        <v>-15</v>
      </c>
      <c r="AP142" s="1">
        <v>45948</v>
      </c>
      <c r="AQ142" s="1">
        <v>-0.1</v>
      </c>
      <c r="AR142" s="1">
        <v>30.1</v>
      </c>
      <c r="AS142" s="1">
        <v>31.1</v>
      </c>
      <c r="AT142" s="1">
        <v>32.549999999999997</v>
      </c>
      <c r="AU142" s="1">
        <v>32.85</v>
      </c>
      <c r="AV142" s="1">
        <v>33.75</v>
      </c>
      <c r="AW142" s="1">
        <v>-1.16476175E-2</v>
      </c>
      <c r="AX142" s="1">
        <v>13.26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5881</v>
      </c>
      <c r="C143" s="3">
        <v>7.77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81.539999999999992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0</v>
      </c>
      <c r="L143" s="29">
        <v>12</v>
      </c>
      <c r="M143" s="20">
        <v>-3.7040000000000002</v>
      </c>
      <c r="N143" s="20">
        <v>-47</v>
      </c>
      <c r="O143" s="20">
        <f t="shared" si="9"/>
        <v>54253</v>
      </c>
      <c r="P143" s="19">
        <f t="shared" si="10"/>
        <v>-0.1</v>
      </c>
      <c r="Q143" s="3">
        <v>107</v>
      </c>
      <c r="R143" s="3">
        <v>107.5</v>
      </c>
      <c r="S143" s="3">
        <v>107</v>
      </c>
      <c r="T143" s="3">
        <v>106.5</v>
      </c>
      <c r="U143" s="3">
        <v>104</v>
      </c>
      <c r="V143" s="10">
        <f t="shared" si="11"/>
        <v>-3.7844759999999998E-2</v>
      </c>
      <c r="W143" s="3">
        <v>-3.26</v>
      </c>
      <c r="X143" s="3" t="str">
        <f ca="1">IF(COUNTIF(股期對照!A:A,B143)=2,B143&amp;"-●",IF(COUNTIF(股期對照!A:A,B143)=1,B143&amp;"-◎",B143))</f>
        <v>伸興</v>
      </c>
      <c r="Y143" s="3" t="s">
        <v>6764</v>
      </c>
      <c r="AB143" s="1" t="s">
        <v>137</v>
      </c>
      <c r="AC143" s="1" t="s">
        <v>1893</v>
      </c>
      <c r="AD143" s="1">
        <v>7.77</v>
      </c>
      <c r="AE143" s="1">
        <v>0</v>
      </c>
      <c r="AF143" s="1">
        <v>0.36</v>
      </c>
      <c r="AG143" s="1">
        <v>10.33</v>
      </c>
      <c r="AH143" s="1">
        <v>81.539999999999992</v>
      </c>
      <c r="AI143" s="1">
        <v>143</v>
      </c>
      <c r="AJ143" s="1">
        <v>665356.31000000006</v>
      </c>
      <c r="AK143" s="1">
        <v>2</v>
      </c>
      <c r="AL143" s="1">
        <v>0</v>
      </c>
      <c r="AM143" s="1">
        <v>12</v>
      </c>
      <c r="AN143" s="1">
        <v>-3.7040000000000002</v>
      </c>
      <c r="AO143" s="1">
        <v>-47</v>
      </c>
      <c r="AP143" s="1">
        <v>54253</v>
      </c>
      <c r="AQ143" s="1">
        <v>-0.1</v>
      </c>
      <c r="AR143" s="1">
        <v>107</v>
      </c>
      <c r="AS143" s="1">
        <v>107.5</v>
      </c>
      <c r="AT143" s="1">
        <v>107</v>
      </c>
      <c r="AU143" s="1">
        <v>106.5</v>
      </c>
      <c r="AV143" s="1">
        <v>104</v>
      </c>
      <c r="AW143" s="1">
        <v>-3.7844759999999998E-2</v>
      </c>
      <c r="AX143" s="1">
        <v>-3.26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5882</v>
      </c>
      <c r="C144" s="3">
        <v>17.510000000000002</v>
      </c>
      <c r="D144" s="3">
        <v>3.02</v>
      </c>
      <c r="E144" s="3">
        <v>1.33</v>
      </c>
      <c r="F144" s="1">
        <f>IF(INDEX(董監!D:D,H144)=0,INDEX(董監!C:C,H144),INDEX(董監!D:D,H144))</f>
        <v>15.02</v>
      </c>
      <c r="G144" s="1">
        <f t="shared" si="8"/>
        <v>63.120000000000005</v>
      </c>
      <c r="H144" s="1">
        <f>MATCH(持股比率!A144,董監!A:A,0)</f>
        <v>144</v>
      </c>
      <c r="I144" s="3">
        <v>1441047.5</v>
      </c>
      <c r="J144" s="20">
        <v>1953.3889999999999</v>
      </c>
      <c r="K144" s="20">
        <v>587.87199999999996</v>
      </c>
      <c r="L144" s="29">
        <v>3477.087</v>
      </c>
      <c r="M144" s="20">
        <v>-89.980999999999995</v>
      </c>
      <c r="N144" s="20">
        <v>96.674000000000007</v>
      </c>
      <c r="O144" s="20">
        <f t="shared" si="9"/>
        <v>90959</v>
      </c>
      <c r="P144" s="19">
        <f t="shared" si="10"/>
        <v>6.6</v>
      </c>
      <c r="Q144" s="3">
        <v>178.5</v>
      </c>
      <c r="R144" s="3">
        <v>169.5</v>
      </c>
      <c r="S144" s="3">
        <v>169.5</v>
      </c>
      <c r="T144" s="3">
        <v>173.5</v>
      </c>
      <c r="U144" s="3">
        <v>171</v>
      </c>
      <c r="V144" s="10">
        <f t="shared" si="11"/>
        <v>10.386100375</v>
      </c>
      <c r="W144" s="3">
        <v>-5</v>
      </c>
      <c r="X144" s="3" t="str">
        <f ca="1">IF(COUNTIF(股期對照!A:A,B144)=2,B144&amp;"-●",IF(COUNTIF(股期對照!A:A,B144)=1,B144&amp;"-◎",B144))</f>
        <v>中砂</v>
      </c>
      <c r="Y144" s="3" t="s">
        <v>6765</v>
      </c>
      <c r="AB144" s="1" t="s">
        <v>138</v>
      </c>
      <c r="AC144" s="1" t="s">
        <v>1894</v>
      </c>
      <c r="AD144" s="1">
        <v>17.510000000000002</v>
      </c>
      <c r="AE144" s="1">
        <v>3.02</v>
      </c>
      <c r="AF144" s="1">
        <v>1.33</v>
      </c>
      <c r="AG144" s="1">
        <v>15.02</v>
      </c>
      <c r="AH144" s="1">
        <v>63.120000000000005</v>
      </c>
      <c r="AI144" s="1">
        <v>144</v>
      </c>
      <c r="AJ144" s="1">
        <v>1441047.5</v>
      </c>
      <c r="AK144" s="1">
        <v>1953.3889999999999</v>
      </c>
      <c r="AL144" s="1">
        <v>587.87199999999996</v>
      </c>
      <c r="AM144" s="1">
        <v>3477.087</v>
      </c>
      <c r="AN144" s="1">
        <v>-89.980999999999995</v>
      </c>
      <c r="AO144" s="1">
        <v>96.674000000000007</v>
      </c>
      <c r="AP144" s="1">
        <v>90959</v>
      </c>
      <c r="AQ144" s="1">
        <v>6.6</v>
      </c>
      <c r="AR144" s="1">
        <v>178.5</v>
      </c>
      <c r="AS144" s="1">
        <v>169.5</v>
      </c>
      <c r="AT144" s="1">
        <v>169.5</v>
      </c>
      <c r="AU144" s="1">
        <v>173.5</v>
      </c>
      <c r="AV144" s="1">
        <v>171</v>
      </c>
      <c r="AW144" s="1">
        <v>10.386100375</v>
      </c>
      <c r="AX144" s="1">
        <v>-5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5303</v>
      </c>
      <c r="C145" s="3">
        <v>13.42</v>
      </c>
      <c r="D145" s="3">
        <v>0</v>
      </c>
      <c r="E145" s="3">
        <v>1.53</v>
      </c>
      <c r="F145" s="1">
        <f>IF(INDEX(董監!D:D,H145)=0,INDEX(董監!C:C,H145),INDEX(董監!D:D,H145))</f>
        <v>8.02</v>
      </c>
      <c r="G145" s="1">
        <f t="shared" si="8"/>
        <v>77.03</v>
      </c>
      <c r="H145" s="1">
        <f>MATCH(持股比率!A145,董監!A:A,0)</f>
        <v>145</v>
      </c>
      <c r="I145" s="3">
        <v>504165.16</v>
      </c>
      <c r="J145" s="20">
        <v>-80</v>
      </c>
      <c r="K145" s="20">
        <v>-92.572000000000003</v>
      </c>
      <c r="L145" s="29">
        <v>-26.277999999999999</v>
      </c>
      <c r="M145" s="20">
        <v>-32</v>
      </c>
      <c r="N145" s="20">
        <v>-21</v>
      </c>
      <c r="O145" s="20">
        <f t="shared" si="9"/>
        <v>38836</v>
      </c>
      <c r="P145" s="19">
        <f t="shared" si="10"/>
        <v>-0.6</v>
      </c>
      <c r="Q145" s="3">
        <v>183</v>
      </c>
      <c r="R145" s="3">
        <v>182</v>
      </c>
      <c r="S145" s="3">
        <v>182.5</v>
      </c>
      <c r="T145" s="3">
        <v>183.5</v>
      </c>
      <c r="U145" s="3">
        <v>185</v>
      </c>
      <c r="V145" s="10">
        <f t="shared" si="11"/>
        <v>-0.46040839</v>
      </c>
      <c r="W145" s="3">
        <v>0.82</v>
      </c>
      <c r="X145" s="3" t="str">
        <f ca="1">IF(COUNTIF(股期對照!A:A,B145)=2,B145&amp;"-●",IF(COUNTIF(股期對照!A:A,B145)=1,B145&amp;"-◎",B145))</f>
        <v>精華-●</v>
      </c>
      <c r="Y145" s="3" t="s">
        <v>6766</v>
      </c>
      <c r="AB145" s="1" t="s">
        <v>139</v>
      </c>
      <c r="AC145" s="1" t="s">
        <v>1895</v>
      </c>
      <c r="AD145" s="1">
        <v>13.42</v>
      </c>
      <c r="AE145" s="1">
        <v>0</v>
      </c>
      <c r="AF145" s="1">
        <v>1.53</v>
      </c>
      <c r="AG145" s="1">
        <v>8.02</v>
      </c>
      <c r="AH145" s="1">
        <v>77.03</v>
      </c>
      <c r="AI145" s="1">
        <v>145</v>
      </c>
      <c r="AJ145" s="1">
        <v>504165.16</v>
      </c>
      <c r="AK145" s="1">
        <v>-80</v>
      </c>
      <c r="AL145" s="1">
        <v>-92.572000000000003</v>
      </c>
      <c r="AM145" s="1">
        <v>-26.277999999999999</v>
      </c>
      <c r="AN145" s="1">
        <v>-32</v>
      </c>
      <c r="AO145" s="1">
        <v>-21</v>
      </c>
      <c r="AP145" s="1">
        <v>38836</v>
      </c>
      <c r="AQ145" s="1">
        <v>-0.6</v>
      </c>
      <c r="AR145" s="1">
        <v>183</v>
      </c>
      <c r="AS145" s="1">
        <v>182</v>
      </c>
      <c r="AT145" s="1">
        <v>182.5</v>
      </c>
      <c r="AU145" s="1">
        <v>183.5</v>
      </c>
      <c r="AV145" s="1">
        <v>185</v>
      </c>
      <c r="AW145" s="1">
        <v>-0.46040839</v>
      </c>
      <c r="AX145" s="1">
        <v>0.82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5883</v>
      </c>
      <c r="C146" s="3">
        <v>2.12</v>
      </c>
      <c r="D146" s="3">
        <v>0.37</v>
      </c>
      <c r="E146" s="3">
        <v>0.3</v>
      </c>
      <c r="F146" s="1">
        <f>IF(INDEX(董監!D:D,H146)=0,INDEX(董監!C:C,H146),INDEX(董監!D:D,H146))</f>
        <v>18.899999999999999</v>
      </c>
      <c r="G146" s="1">
        <f t="shared" si="8"/>
        <v>78.31</v>
      </c>
      <c r="H146" s="1">
        <f>MATCH(持股比率!A146,董監!A:A,0)</f>
        <v>146</v>
      </c>
      <c r="I146" s="3">
        <v>1030865.59</v>
      </c>
      <c r="J146" s="20">
        <v>88</v>
      </c>
      <c r="K146" s="20">
        <v>-294</v>
      </c>
      <c r="L146" s="29">
        <v>-727</v>
      </c>
      <c r="M146" s="20">
        <v>232</v>
      </c>
      <c r="N146" s="20">
        <v>14</v>
      </c>
      <c r="O146" s="20">
        <f t="shared" si="9"/>
        <v>80727</v>
      </c>
      <c r="P146" s="19">
        <f t="shared" si="10"/>
        <v>-0.9</v>
      </c>
      <c r="Q146" s="3">
        <v>32.15</v>
      </c>
      <c r="R146" s="3">
        <v>32.450000000000003</v>
      </c>
      <c r="S146" s="3">
        <v>30.55</v>
      </c>
      <c r="T146" s="3">
        <v>29.8</v>
      </c>
      <c r="U146" s="3">
        <v>30.1</v>
      </c>
      <c r="V146" s="10">
        <f t="shared" si="11"/>
        <v>-0.21585950000000004</v>
      </c>
      <c r="W146" s="3">
        <v>-6.23</v>
      </c>
      <c r="X146" s="3" t="str">
        <f ca="1">IF(COUNTIF(股期對照!A:A,B146)=2,B146&amp;"-●",IF(COUNTIF(股期對照!A:A,B146)=1,B146&amp;"-◎",B146))</f>
        <v>倉佑</v>
      </c>
      <c r="Y146" s="3" t="s">
        <v>6760</v>
      </c>
      <c r="AB146" s="1" t="s">
        <v>140</v>
      </c>
      <c r="AC146" s="1" t="s">
        <v>1896</v>
      </c>
      <c r="AD146" s="1">
        <v>2.12</v>
      </c>
      <c r="AE146" s="1">
        <v>0.37</v>
      </c>
      <c r="AF146" s="1">
        <v>0.3</v>
      </c>
      <c r="AG146" s="1">
        <v>18.899999999999999</v>
      </c>
      <c r="AH146" s="1">
        <v>78.31</v>
      </c>
      <c r="AI146" s="1">
        <v>146</v>
      </c>
      <c r="AJ146" s="1">
        <v>1030865.59</v>
      </c>
      <c r="AK146" s="1">
        <v>88</v>
      </c>
      <c r="AL146" s="1">
        <v>-294</v>
      </c>
      <c r="AM146" s="1">
        <v>-727</v>
      </c>
      <c r="AN146" s="1">
        <v>232</v>
      </c>
      <c r="AO146" s="1">
        <v>14</v>
      </c>
      <c r="AP146" s="1">
        <v>80727</v>
      </c>
      <c r="AQ146" s="1">
        <v>-0.9</v>
      </c>
      <c r="AR146" s="1">
        <v>32.15</v>
      </c>
      <c r="AS146" s="1">
        <v>32.450000000000003</v>
      </c>
      <c r="AT146" s="1">
        <v>30.55</v>
      </c>
      <c r="AU146" s="1">
        <v>29.8</v>
      </c>
      <c r="AV146" s="1">
        <v>30.1</v>
      </c>
      <c r="AW146" s="1">
        <v>-0.21585950000000004</v>
      </c>
      <c r="AX146" s="1">
        <v>-6.23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5884</v>
      </c>
      <c r="C147" s="3">
        <v>2.17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82.85</v>
      </c>
      <c r="H147" s="1">
        <f>MATCH(持股比率!A147,董監!A:A,0)</f>
        <v>147</v>
      </c>
      <c r="I147" s="3">
        <v>1214474.4099999999</v>
      </c>
      <c r="J147" s="20">
        <v>7</v>
      </c>
      <c r="K147" s="20">
        <v>3</v>
      </c>
      <c r="L147" s="29">
        <v>19</v>
      </c>
      <c r="M147" s="20">
        <v>0</v>
      </c>
      <c r="N147" s="20">
        <v>-3</v>
      </c>
      <c r="O147" s="20">
        <f t="shared" si="9"/>
        <v>100619</v>
      </c>
      <c r="P147" s="19">
        <f t="shared" si="10"/>
        <v>0</v>
      </c>
      <c r="Q147" s="3">
        <v>22.25</v>
      </c>
      <c r="R147" s="3">
        <v>22.55</v>
      </c>
      <c r="S147" s="3">
        <v>22.95</v>
      </c>
      <c r="T147" s="3">
        <v>22.75</v>
      </c>
      <c r="U147" s="3">
        <v>22.45</v>
      </c>
      <c r="V147" s="10">
        <f t="shared" si="11"/>
        <v>5.921E-3</v>
      </c>
      <c r="W147" s="3">
        <v>0.67</v>
      </c>
      <c r="X147" s="3" t="str">
        <f ca="1">IF(COUNTIF(股期對照!A:A,B147)=2,B147&amp;"-●",IF(COUNTIF(股期對照!A:A,B147)=1,B147&amp;"-◎",B147))</f>
        <v>濱川</v>
      </c>
      <c r="Y147" s="3" t="s">
        <v>6767</v>
      </c>
      <c r="AB147" s="1" t="s">
        <v>141</v>
      </c>
      <c r="AC147" s="1" t="s">
        <v>1897</v>
      </c>
      <c r="AD147" s="1">
        <v>2.17</v>
      </c>
      <c r="AE147" s="1">
        <v>0</v>
      </c>
      <c r="AF147" s="1">
        <v>0.12</v>
      </c>
      <c r="AG147" s="1">
        <v>14.86</v>
      </c>
      <c r="AH147" s="1">
        <v>82.85</v>
      </c>
      <c r="AI147" s="1">
        <v>147</v>
      </c>
      <c r="AJ147" s="1">
        <v>1214474.4099999999</v>
      </c>
      <c r="AK147" s="1">
        <v>7</v>
      </c>
      <c r="AL147" s="1">
        <v>3</v>
      </c>
      <c r="AM147" s="1">
        <v>19</v>
      </c>
      <c r="AN147" s="1">
        <v>0</v>
      </c>
      <c r="AO147" s="1">
        <v>-3</v>
      </c>
      <c r="AP147" s="1">
        <v>100619</v>
      </c>
      <c r="AQ147" s="1">
        <v>0</v>
      </c>
      <c r="AR147" s="1">
        <v>22.25</v>
      </c>
      <c r="AS147" s="1">
        <v>22.55</v>
      </c>
      <c r="AT147" s="1">
        <v>22.95</v>
      </c>
      <c r="AU147" s="1">
        <v>22.75</v>
      </c>
      <c r="AV147" s="1">
        <v>22.45</v>
      </c>
      <c r="AW147" s="1">
        <v>5.921E-3</v>
      </c>
      <c r="AX147" s="1">
        <v>0.67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5038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2</v>
      </c>
      <c r="K148" s="20">
        <v>0</v>
      </c>
      <c r="L148" s="29">
        <v>0</v>
      </c>
      <c r="M148" s="20">
        <v>-4</v>
      </c>
      <c r="N148" s="20">
        <v>-1</v>
      </c>
      <c r="O148" s="20">
        <f t="shared" si="9"/>
        <v>43956</v>
      </c>
      <c r="P148" s="19">
        <f t="shared" si="10"/>
        <v>0</v>
      </c>
      <c r="Q148" s="3">
        <v>20.399999999999999</v>
      </c>
      <c r="R148" s="3">
        <v>20.399999999999999</v>
      </c>
      <c r="S148" s="3">
        <v>20.5</v>
      </c>
      <c r="T148" s="3">
        <v>20.3</v>
      </c>
      <c r="U148" s="3">
        <v>20.2</v>
      </c>
      <c r="V148" s="10">
        <f t="shared" si="11"/>
        <v>-6.0600000000000009E-4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6768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2</v>
      </c>
      <c r="AL148" s="1">
        <v>0</v>
      </c>
      <c r="AM148" s="1">
        <v>0</v>
      </c>
      <c r="AN148" s="1">
        <v>-4</v>
      </c>
      <c r="AO148" s="1">
        <v>-1</v>
      </c>
      <c r="AP148" s="1">
        <v>43956</v>
      </c>
      <c r="AQ148" s="1">
        <v>0</v>
      </c>
      <c r="AR148" s="1">
        <v>20.399999999999999</v>
      </c>
      <c r="AS148" s="1">
        <v>20.399999999999999</v>
      </c>
      <c r="AT148" s="1">
        <v>20.5</v>
      </c>
      <c r="AU148" s="1">
        <v>20.3</v>
      </c>
      <c r="AV148" s="1">
        <v>20.2</v>
      </c>
      <c r="AW148" s="1">
        <v>-6.0600000000000009E-4</v>
      </c>
      <c r="AX148" s="1">
        <v>0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5039</v>
      </c>
      <c r="C149" s="3">
        <v>9</v>
      </c>
      <c r="D149" s="3">
        <v>0.8</v>
      </c>
      <c r="E149" s="3">
        <v>0.28999999999999998</v>
      </c>
      <c r="F149" s="1">
        <f>IF(INDEX(董監!D:D,H149)=0,INDEX(董監!C:C,H149),INDEX(董監!D:D,H149))</f>
        <v>13.21</v>
      </c>
      <c r="G149" s="1">
        <f t="shared" si="8"/>
        <v>76.7</v>
      </c>
      <c r="H149" s="1">
        <f>MATCH(持股比率!A149,董監!A:A,0)</f>
        <v>149</v>
      </c>
      <c r="I149" s="3">
        <v>502302.42</v>
      </c>
      <c r="J149" s="20">
        <v>-32</v>
      </c>
      <c r="K149" s="20">
        <v>-38</v>
      </c>
      <c r="L149" s="29">
        <v>10</v>
      </c>
      <c r="M149" s="20">
        <v>38.003</v>
      </c>
      <c r="N149" s="20">
        <v>43.000999999999998</v>
      </c>
      <c r="O149" s="20">
        <f t="shared" si="9"/>
        <v>38527</v>
      </c>
      <c r="P149" s="19">
        <f t="shared" si="10"/>
        <v>0.1</v>
      </c>
      <c r="Q149" s="3">
        <v>146.5</v>
      </c>
      <c r="R149" s="3">
        <v>145</v>
      </c>
      <c r="S149" s="3">
        <v>144.5</v>
      </c>
      <c r="T149" s="3">
        <v>146.5</v>
      </c>
      <c r="U149" s="3">
        <v>150</v>
      </c>
      <c r="V149" s="10">
        <f t="shared" si="11"/>
        <v>3.2645895000000001E-2</v>
      </c>
      <c r="W149" s="3">
        <v>1.69</v>
      </c>
      <c r="X149" s="3" t="str">
        <f ca="1">IF(COUNTIF(股期對照!A:A,B149)=2,B149&amp;"-●",IF(COUNTIF(股期對照!A:A,B149)=1,B149&amp;"-◎",B149))</f>
        <v>新麥</v>
      </c>
      <c r="Y149" s="3" t="s">
        <v>6769</v>
      </c>
      <c r="AB149" s="1" t="s">
        <v>143</v>
      </c>
      <c r="AC149" s="1" t="s">
        <v>1899</v>
      </c>
      <c r="AD149" s="1">
        <v>9</v>
      </c>
      <c r="AE149" s="1">
        <v>0.8</v>
      </c>
      <c r="AF149" s="1">
        <v>0.28999999999999998</v>
      </c>
      <c r="AG149" s="1">
        <v>13.21</v>
      </c>
      <c r="AH149" s="1">
        <v>76.7</v>
      </c>
      <c r="AI149" s="1">
        <v>149</v>
      </c>
      <c r="AJ149" s="1">
        <v>502302.42</v>
      </c>
      <c r="AK149" s="1">
        <v>-32</v>
      </c>
      <c r="AL149" s="1">
        <v>-38</v>
      </c>
      <c r="AM149" s="1">
        <v>10</v>
      </c>
      <c r="AN149" s="1">
        <v>38.003</v>
      </c>
      <c r="AO149" s="1">
        <v>43.000999999999998</v>
      </c>
      <c r="AP149" s="1">
        <v>38527</v>
      </c>
      <c r="AQ149" s="1">
        <v>0.1</v>
      </c>
      <c r="AR149" s="1">
        <v>146.5</v>
      </c>
      <c r="AS149" s="1">
        <v>145</v>
      </c>
      <c r="AT149" s="1">
        <v>144.5</v>
      </c>
      <c r="AU149" s="1">
        <v>146.5</v>
      </c>
      <c r="AV149" s="1">
        <v>150</v>
      </c>
      <c r="AW149" s="1">
        <v>3.2645895000000001E-2</v>
      </c>
      <c r="AX149" s="1">
        <v>1.69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5885</v>
      </c>
      <c r="C150" s="3">
        <v>9.56</v>
      </c>
      <c r="D150" s="3">
        <v>0.19</v>
      </c>
      <c r="E150" s="3">
        <v>0.24</v>
      </c>
      <c r="F150" s="1">
        <f>IF(INDEX(董監!D:D,H150)=0,INDEX(董監!C:C,H150),INDEX(董監!D:D,H150))</f>
        <v>12.79</v>
      </c>
      <c r="G150" s="1">
        <f t="shared" si="8"/>
        <v>77.22</v>
      </c>
      <c r="H150" s="1">
        <f>MATCH(持股比率!A150,董監!A:A,0)</f>
        <v>150</v>
      </c>
      <c r="I150" s="3">
        <v>1237257.94</v>
      </c>
      <c r="J150" s="20">
        <v>940.64</v>
      </c>
      <c r="K150" s="20">
        <v>-152.65299999999999</v>
      </c>
      <c r="L150" s="29">
        <v>406.06200000000001</v>
      </c>
      <c r="M150" s="20">
        <v>62.344000000000001</v>
      </c>
      <c r="N150" s="20">
        <v>-68.180999999999997</v>
      </c>
      <c r="O150" s="20">
        <f t="shared" si="9"/>
        <v>95541</v>
      </c>
      <c r="P150" s="19">
        <f t="shared" si="10"/>
        <v>1.2</v>
      </c>
      <c r="Q150" s="3">
        <v>74</v>
      </c>
      <c r="R150" s="3">
        <v>73.7</v>
      </c>
      <c r="S150" s="3">
        <v>72.8</v>
      </c>
      <c r="T150" s="3">
        <v>74.5</v>
      </c>
      <c r="U150" s="3">
        <v>72.8</v>
      </c>
      <c r="V150" s="10">
        <f t="shared" si="11"/>
        <v>0.87599198699999992</v>
      </c>
      <c r="W150" s="3">
        <v>6.9</v>
      </c>
      <c r="X150" s="3" t="str">
        <f ca="1">IF(COUNTIF(股期對照!A:A,B150)=2,B150&amp;"-●",IF(COUNTIF(股期對照!A:A,B150)=1,B150&amp;"-◎",B150))</f>
        <v>信錦</v>
      </c>
      <c r="Y150" s="3" t="s">
        <v>6770</v>
      </c>
      <c r="AB150" s="1" t="s">
        <v>144</v>
      </c>
      <c r="AC150" s="1" t="s">
        <v>1900</v>
      </c>
      <c r="AD150" s="1">
        <v>9.56</v>
      </c>
      <c r="AE150" s="1">
        <v>0.19</v>
      </c>
      <c r="AF150" s="1">
        <v>0.24</v>
      </c>
      <c r="AG150" s="1">
        <v>12.79</v>
      </c>
      <c r="AH150" s="1">
        <v>77.22</v>
      </c>
      <c r="AI150" s="1">
        <v>150</v>
      </c>
      <c r="AJ150" s="1">
        <v>1237257.94</v>
      </c>
      <c r="AK150" s="1">
        <v>940.64</v>
      </c>
      <c r="AL150" s="1">
        <v>-152.65299999999999</v>
      </c>
      <c r="AM150" s="1">
        <v>406.06200000000001</v>
      </c>
      <c r="AN150" s="1">
        <v>62.344000000000001</v>
      </c>
      <c r="AO150" s="1">
        <v>-68.180999999999997</v>
      </c>
      <c r="AP150" s="1">
        <v>95541</v>
      </c>
      <c r="AQ150" s="1">
        <v>1.2</v>
      </c>
      <c r="AR150" s="1">
        <v>74</v>
      </c>
      <c r="AS150" s="1">
        <v>73.7</v>
      </c>
      <c r="AT150" s="1">
        <v>72.8</v>
      </c>
      <c r="AU150" s="1">
        <v>74.5</v>
      </c>
      <c r="AV150" s="1">
        <v>72.8</v>
      </c>
      <c r="AW150" s="1">
        <v>0.87599198699999992</v>
      </c>
      <c r="AX150" s="1">
        <v>6.9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5886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3</v>
      </c>
      <c r="K151" s="20">
        <v>0.998</v>
      </c>
      <c r="L151" s="29">
        <v>1</v>
      </c>
      <c r="M151" s="20">
        <v>0</v>
      </c>
      <c r="N151" s="20">
        <v>0</v>
      </c>
      <c r="O151" s="20">
        <f t="shared" si="9"/>
        <v>63580</v>
      </c>
      <c r="P151" s="19">
        <f t="shared" si="10"/>
        <v>0</v>
      </c>
      <c r="Q151" s="3">
        <v>62.7</v>
      </c>
      <c r="R151" s="3">
        <v>63</v>
      </c>
      <c r="S151" s="3">
        <v>63.5</v>
      </c>
      <c r="T151" s="3">
        <v>63.5</v>
      </c>
      <c r="U151" s="3">
        <v>63.6</v>
      </c>
      <c r="V151" s="10">
        <f t="shared" si="11"/>
        <v>3.1447400000000005E-3</v>
      </c>
      <c r="W151" s="3">
        <v>1.76</v>
      </c>
      <c r="X151" s="3" t="str">
        <f ca="1">IF(COUNTIF(股期對照!A:A,B151)=2,B151&amp;"-●",IF(COUNTIF(股期對照!A:A,B151)=1,B151&amp;"-◎",B151))</f>
        <v>程泰</v>
      </c>
      <c r="Y151" s="3" t="s">
        <v>6739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3</v>
      </c>
      <c r="AL151" s="1">
        <v>0.998</v>
      </c>
      <c r="AM151" s="1">
        <v>1</v>
      </c>
      <c r="AN151" s="1">
        <v>0</v>
      </c>
      <c r="AO151" s="1">
        <v>0</v>
      </c>
      <c r="AP151" s="1">
        <v>63580</v>
      </c>
      <c r="AQ151" s="1">
        <v>0</v>
      </c>
      <c r="AR151" s="1">
        <v>62.7</v>
      </c>
      <c r="AS151" s="1">
        <v>63</v>
      </c>
      <c r="AT151" s="1">
        <v>63.5</v>
      </c>
      <c r="AU151" s="1">
        <v>63.5</v>
      </c>
      <c r="AV151" s="1">
        <v>63.6</v>
      </c>
      <c r="AW151" s="1">
        <v>3.1447400000000005E-3</v>
      </c>
      <c r="AX151" s="1">
        <v>1.76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5304</v>
      </c>
      <c r="C152" s="3">
        <v>1.08</v>
      </c>
      <c r="D152" s="3">
        <v>0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71.13</v>
      </c>
      <c r="H152" s="1">
        <f>MATCH(持股比率!A152,董監!A:A,0)</f>
        <v>152</v>
      </c>
      <c r="I152" s="3">
        <v>1924705.33</v>
      </c>
      <c r="J152" s="20">
        <v>707.72500000000002</v>
      </c>
      <c r="K152" s="20">
        <v>-571</v>
      </c>
      <c r="L152" s="29">
        <v>112</v>
      </c>
      <c r="M152" s="20">
        <v>-169.44300000000001</v>
      </c>
      <c r="N152" s="20">
        <v>-1581.55</v>
      </c>
      <c r="O152" s="20">
        <f t="shared" si="9"/>
        <v>136904</v>
      </c>
      <c r="P152" s="19">
        <f t="shared" si="10"/>
        <v>-1.1000000000000001</v>
      </c>
      <c r="Q152" s="3">
        <v>33.799999999999997</v>
      </c>
      <c r="R152" s="3">
        <v>33.25</v>
      </c>
      <c r="S152" s="3">
        <v>33.450000000000003</v>
      </c>
      <c r="T152" s="3">
        <v>34.4</v>
      </c>
      <c r="U152" s="3">
        <v>33.799999999999997</v>
      </c>
      <c r="V152" s="10">
        <f t="shared" si="11"/>
        <v>-0.50603474199999987</v>
      </c>
      <c r="W152" s="3">
        <v>3.84</v>
      </c>
      <c r="X152" s="3" t="str">
        <f ca="1">IF(COUNTIF(股期對照!A:A,B152)=2,B152&amp;"-●",IF(COUNTIF(股期對照!A:A,B152)=1,B152&amp;"-◎",B152))</f>
        <v>精剛</v>
      </c>
      <c r="Y152" s="3" t="s">
        <v>6771</v>
      </c>
      <c r="AB152" s="1" t="s">
        <v>146</v>
      </c>
      <c r="AC152" s="1" t="s">
        <v>1902</v>
      </c>
      <c r="AD152" s="1">
        <v>1.08</v>
      </c>
      <c r="AE152" s="1">
        <v>0</v>
      </c>
      <c r="AF152" s="1">
        <v>2.0299999999999998</v>
      </c>
      <c r="AG152" s="1">
        <v>25.76</v>
      </c>
      <c r="AH152" s="1">
        <v>71.13</v>
      </c>
      <c r="AI152" s="1">
        <v>152</v>
      </c>
      <c r="AJ152" s="1">
        <v>1924705.33</v>
      </c>
      <c r="AK152" s="1">
        <v>707.72500000000002</v>
      </c>
      <c r="AL152" s="1">
        <v>-571</v>
      </c>
      <c r="AM152" s="1">
        <v>112</v>
      </c>
      <c r="AN152" s="1">
        <v>-169.44300000000001</v>
      </c>
      <c r="AO152" s="1">
        <v>-1581.55</v>
      </c>
      <c r="AP152" s="1">
        <v>136904</v>
      </c>
      <c r="AQ152" s="1">
        <v>-1.1000000000000001</v>
      </c>
      <c r="AR152" s="1">
        <v>33.799999999999997</v>
      </c>
      <c r="AS152" s="1">
        <v>33.25</v>
      </c>
      <c r="AT152" s="1">
        <v>33.450000000000003</v>
      </c>
      <c r="AU152" s="1">
        <v>34.4</v>
      </c>
      <c r="AV152" s="1">
        <v>33.799999999999997</v>
      </c>
      <c r="AW152" s="1">
        <v>-0.50603474199999987</v>
      </c>
      <c r="AX152" s="1">
        <v>3.84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5176</v>
      </c>
      <c r="C153" s="3">
        <v>1.85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80.569999999999993</v>
      </c>
      <c r="H153" s="1">
        <f>MATCH(持股比率!A153,董監!A:A,0)</f>
        <v>153</v>
      </c>
      <c r="I153" s="3">
        <v>863030.38</v>
      </c>
      <c r="J153" s="20">
        <v>21.835000000000001</v>
      </c>
      <c r="K153" s="20">
        <v>1.9419999999999999</v>
      </c>
      <c r="L153" s="29">
        <v>0</v>
      </c>
      <c r="M153" s="20">
        <v>-10</v>
      </c>
      <c r="N153" s="20">
        <v>45</v>
      </c>
      <c r="O153" s="20">
        <f t="shared" si="9"/>
        <v>69534</v>
      </c>
      <c r="P153" s="19">
        <f t="shared" si="10"/>
        <v>0.1</v>
      </c>
      <c r="Q153" s="3">
        <v>32</v>
      </c>
      <c r="R153" s="3">
        <v>31.85</v>
      </c>
      <c r="S153" s="3">
        <v>31.85</v>
      </c>
      <c r="T153" s="3">
        <v>31.7</v>
      </c>
      <c r="U153" s="3">
        <v>31.7</v>
      </c>
      <c r="V153" s="10">
        <f t="shared" si="11"/>
        <v>1.8700727E-2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6772</v>
      </c>
      <c r="AB153" s="1" t="s">
        <v>147</v>
      </c>
      <c r="AC153" s="1" t="s">
        <v>1903</v>
      </c>
      <c r="AD153" s="1">
        <v>1.85</v>
      </c>
      <c r="AE153" s="1">
        <v>0</v>
      </c>
      <c r="AF153" s="1">
        <v>0.45</v>
      </c>
      <c r="AG153" s="1">
        <v>17.13</v>
      </c>
      <c r="AH153" s="1">
        <v>80.569999999999993</v>
      </c>
      <c r="AI153" s="1">
        <v>153</v>
      </c>
      <c r="AJ153" s="1">
        <v>863030.38</v>
      </c>
      <c r="AK153" s="1">
        <v>21.835000000000001</v>
      </c>
      <c r="AL153" s="1">
        <v>1.9419999999999999</v>
      </c>
      <c r="AM153" s="1">
        <v>0</v>
      </c>
      <c r="AN153" s="1">
        <v>-10</v>
      </c>
      <c r="AO153" s="1">
        <v>45</v>
      </c>
      <c r="AP153" s="1">
        <v>69534</v>
      </c>
      <c r="AQ153" s="1">
        <v>0.1</v>
      </c>
      <c r="AR153" s="1">
        <v>32</v>
      </c>
      <c r="AS153" s="1">
        <v>31.85</v>
      </c>
      <c r="AT153" s="1">
        <v>31.85</v>
      </c>
      <c r="AU153" s="1">
        <v>31.7</v>
      </c>
      <c r="AV153" s="1">
        <v>31.7</v>
      </c>
      <c r="AW153" s="1">
        <v>1.8700727E-2</v>
      </c>
      <c r="AX153" s="1">
        <v>-0.63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4905</v>
      </c>
      <c r="C154" s="3">
        <v>21.91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</v>
      </c>
      <c r="H154" s="1">
        <f>MATCH(持股比率!A154,董監!A:A,0)</f>
        <v>154</v>
      </c>
      <c r="I154" s="3">
        <v>686244.49</v>
      </c>
      <c r="J154" s="20">
        <v>-3</v>
      </c>
      <c r="K154" s="20">
        <v>2</v>
      </c>
      <c r="L154" s="29">
        <v>-3</v>
      </c>
      <c r="M154" s="20">
        <v>-7</v>
      </c>
      <c r="N154" s="20">
        <v>1</v>
      </c>
      <c r="O154" s="20">
        <f t="shared" si="9"/>
        <v>33969</v>
      </c>
      <c r="P154" s="19">
        <f t="shared" si="10"/>
        <v>0</v>
      </c>
      <c r="Q154" s="3">
        <v>22.85</v>
      </c>
      <c r="R154" s="3">
        <v>22.6</v>
      </c>
      <c r="S154" s="3">
        <v>22.8</v>
      </c>
      <c r="T154" s="3">
        <v>22.8</v>
      </c>
      <c r="U154" s="3">
        <v>22.6</v>
      </c>
      <c r="V154" s="10">
        <f t="shared" si="11"/>
        <v>-2.2875000000000005E-3</v>
      </c>
      <c r="W154" s="3">
        <v>-1.0900000000000001</v>
      </c>
      <c r="X154" s="3" t="str">
        <f ca="1">IF(COUNTIF(股期對照!A:A,B154)=2,B154&amp;"-●",IF(COUNTIF(股期對照!A:A,B154)=1,B154&amp;"-◎",B154))</f>
        <v>吉茂</v>
      </c>
      <c r="Y154" s="3" t="s">
        <v>6773</v>
      </c>
      <c r="AB154" s="1" t="s">
        <v>148</v>
      </c>
      <c r="AC154" s="1" t="s">
        <v>1904</v>
      </c>
      <c r="AD154" s="1">
        <v>21.91</v>
      </c>
      <c r="AE154" s="1">
        <v>0</v>
      </c>
      <c r="AF154" s="1">
        <v>0.04</v>
      </c>
      <c r="AG154" s="1">
        <v>28.55</v>
      </c>
      <c r="AH154" s="1">
        <v>49.5</v>
      </c>
      <c r="AI154" s="1">
        <v>154</v>
      </c>
      <c r="AJ154" s="1">
        <v>686244.49</v>
      </c>
      <c r="AK154" s="1">
        <v>-3</v>
      </c>
      <c r="AL154" s="1">
        <v>2</v>
      </c>
      <c r="AM154" s="1">
        <v>-3</v>
      </c>
      <c r="AN154" s="1">
        <v>-7</v>
      </c>
      <c r="AO154" s="1">
        <v>1</v>
      </c>
      <c r="AP154" s="1">
        <v>33969</v>
      </c>
      <c r="AQ154" s="1">
        <v>0</v>
      </c>
      <c r="AR154" s="1">
        <v>22.85</v>
      </c>
      <c r="AS154" s="1">
        <v>22.6</v>
      </c>
      <c r="AT154" s="1">
        <v>22.8</v>
      </c>
      <c r="AU154" s="1">
        <v>22.8</v>
      </c>
      <c r="AV154" s="1">
        <v>22.6</v>
      </c>
      <c r="AW154" s="1">
        <v>-2.2875000000000005E-3</v>
      </c>
      <c r="AX154" s="1">
        <v>-1.0900000000000001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5887</v>
      </c>
      <c r="C155" s="3">
        <v>6.66</v>
      </c>
      <c r="D155" s="3">
        <v>0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82.460000000000008</v>
      </c>
      <c r="H155" s="1">
        <f>MATCH(持股比率!A155,董監!A:A,0)</f>
        <v>155</v>
      </c>
      <c r="I155" s="3">
        <v>1181359.4099999999</v>
      </c>
      <c r="J155" s="20">
        <v>37.716999999999999</v>
      </c>
      <c r="K155" s="20">
        <v>0</v>
      </c>
      <c r="L155" s="29">
        <v>123.001</v>
      </c>
      <c r="M155" s="20">
        <v>-41</v>
      </c>
      <c r="N155" s="20">
        <v>-9</v>
      </c>
      <c r="O155" s="20">
        <f t="shared" si="9"/>
        <v>97415</v>
      </c>
      <c r="P155" s="19">
        <f t="shared" si="10"/>
        <v>0.1</v>
      </c>
      <c r="Q155" s="3">
        <v>51.4</v>
      </c>
      <c r="R155" s="3">
        <v>51.6</v>
      </c>
      <c r="S155" s="3">
        <v>52</v>
      </c>
      <c r="T155" s="3">
        <v>51.8</v>
      </c>
      <c r="U155" s="3">
        <v>52</v>
      </c>
      <c r="V155" s="10">
        <f t="shared" si="11"/>
        <v>5.7429058000000005E-2</v>
      </c>
      <c r="W155" s="3">
        <v>1.36</v>
      </c>
      <c r="X155" s="3" t="str">
        <f ca="1">IF(COUNTIF(股期對照!A:A,B155)=2,B155&amp;"-●",IF(COUNTIF(股期對照!A:A,B155)=1,B155&amp;"-◎",B155))</f>
        <v>永冠-KY</v>
      </c>
      <c r="Y155" s="3" t="s">
        <v>6774</v>
      </c>
      <c r="AB155" s="1" t="s">
        <v>149</v>
      </c>
      <c r="AC155" s="1" t="s">
        <v>1905</v>
      </c>
      <c r="AD155" s="1">
        <v>6.66</v>
      </c>
      <c r="AE155" s="1">
        <v>0</v>
      </c>
      <c r="AF155" s="1">
        <v>0.65</v>
      </c>
      <c r="AG155" s="1">
        <v>10.23</v>
      </c>
      <c r="AH155" s="1">
        <v>82.460000000000008</v>
      </c>
      <c r="AI155" s="1">
        <v>155</v>
      </c>
      <c r="AJ155" s="1">
        <v>1181359.4099999999</v>
      </c>
      <c r="AK155" s="1">
        <v>37.716999999999999</v>
      </c>
      <c r="AL155" s="1">
        <v>0</v>
      </c>
      <c r="AM155" s="1">
        <v>123.001</v>
      </c>
      <c r="AN155" s="1">
        <v>-41</v>
      </c>
      <c r="AO155" s="1">
        <v>-9</v>
      </c>
      <c r="AP155" s="1">
        <v>97415</v>
      </c>
      <c r="AQ155" s="1">
        <v>0.1</v>
      </c>
      <c r="AR155" s="1">
        <v>51.4</v>
      </c>
      <c r="AS155" s="1">
        <v>51.6</v>
      </c>
      <c r="AT155" s="1">
        <v>52</v>
      </c>
      <c r="AU155" s="1">
        <v>51.8</v>
      </c>
      <c r="AV155" s="1">
        <v>52</v>
      </c>
      <c r="AW155" s="1">
        <v>5.7429058000000005E-2</v>
      </c>
      <c r="AX155" s="1">
        <v>1.36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5888</v>
      </c>
      <c r="C156" s="3">
        <v>75.92</v>
      </c>
      <c r="D156" s="3">
        <v>0.83</v>
      </c>
      <c r="E156" s="3">
        <v>0.35</v>
      </c>
      <c r="F156" s="1">
        <f>IF(INDEX(董監!D:D,H156)=0,INDEX(董監!C:C,H156),INDEX(董監!D:D,H156))</f>
        <v>3.91</v>
      </c>
      <c r="G156" s="1">
        <f t="shared" si="8"/>
        <v>18.990000000000009</v>
      </c>
      <c r="H156" s="1">
        <f>MATCH(持股比率!A156,董監!A:A,0)</f>
        <v>156</v>
      </c>
      <c r="I156" s="3">
        <v>1999999.98</v>
      </c>
      <c r="J156" s="20">
        <v>249.55</v>
      </c>
      <c r="K156" s="20">
        <v>69.116</v>
      </c>
      <c r="L156" s="29">
        <v>-46.420999999999999</v>
      </c>
      <c r="M156" s="20">
        <v>-84.02</v>
      </c>
      <c r="N156" s="20">
        <v>-41.075000000000003</v>
      </c>
      <c r="O156" s="20">
        <f t="shared" si="9"/>
        <v>37980</v>
      </c>
      <c r="P156" s="19">
        <f t="shared" si="10"/>
        <v>0.4</v>
      </c>
      <c r="Q156" s="3">
        <v>1095</v>
      </c>
      <c r="R156" s="3">
        <v>1100</v>
      </c>
      <c r="S156" s="3">
        <v>1100</v>
      </c>
      <c r="T156" s="3">
        <v>1095</v>
      </c>
      <c r="U156" s="3">
        <v>1075</v>
      </c>
      <c r="V156" s="10">
        <f t="shared" si="11"/>
        <v>1.62064225</v>
      </c>
      <c r="W156" s="3">
        <v>3.37</v>
      </c>
      <c r="X156" s="3" t="str">
        <f ca="1">IF(COUNTIF(股期對照!A:A,B156)=2,B156&amp;"-●",IF(COUNTIF(股期對照!A:A,B156)=1,B156&amp;"-◎",B156))</f>
        <v>亞德客-KY-◎</v>
      </c>
      <c r="Y156" s="3" t="s">
        <v>6745</v>
      </c>
      <c r="AB156" s="1" t="s">
        <v>150</v>
      </c>
      <c r="AC156" s="1" t="s">
        <v>1906</v>
      </c>
      <c r="AD156" s="1">
        <v>75.92</v>
      </c>
      <c r="AE156" s="1">
        <v>0.83</v>
      </c>
      <c r="AF156" s="1">
        <v>0.35</v>
      </c>
      <c r="AG156" s="1">
        <v>3.91</v>
      </c>
      <c r="AH156" s="1">
        <v>18.990000000000009</v>
      </c>
      <c r="AI156" s="1">
        <v>156</v>
      </c>
      <c r="AJ156" s="1">
        <v>1999999.98</v>
      </c>
      <c r="AK156" s="1">
        <v>249.55</v>
      </c>
      <c r="AL156" s="1">
        <v>69.116</v>
      </c>
      <c r="AM156" s="1">
        <v>-46.420999999999999</v>
      </c>
      <c r="AN156" s="1">
        <v>-84.02</v>
      </c>
      <c r="AO156" s="1">
        <v>-41.075000000000003</v>
      </c>
      <c r="AP156" s="1">
        <v>37980</v>
      </c>
      <c r="AQ156" s="1">
        <v>0.4</v>
      </c>
      <c r="AR156" s="1">
        <v>1095</v>
      </c>
      <c r="AS156" s="1">
        <v>1100</v>
      </c>
      <c r="AT156" s="1">
        <v>1100</v>
      </c>
      <c r="AU156" s="1">
        <v>1095</v>
      </c>
      <c r="AV156" s="1">
        <v>1075</v>
      </c>
      <c r="AW156" s="1">
        <v>1.62064225</v>
      </c>
      <c r="AX156" s="1">
        <v>3.37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4906</v>
      </c>
      <c r="C157" s="3">
        <v>14.28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81.349999999999994</v>
      </c>
      <c r="H157" s="1">
        <f>MATCH(持股比率!A157,董監!A:A,0)</f>
        <v>157</v>
      </c>
      <c r="I157" s="3">
        <v>347980.47</v>
      </c>
      <c r="J157" s="20">
        <v>581</v>
      </c>
      <c r="K157" s="20">
        <v>3</v>
      </c>
      <c r="L157" s="29">
        <v>-390</v>
      </c>
      <c r="M157" s="20">
        <v>-117.398</v>
      </c>
      <c r="N157" s="20">
        <v>32</v>
      </c>
      <c r="O157" s="20">
        <f t="shared" si="9"/>
        <v>28308</v>
      </c>
      <c r="P157" s="19">
        <f t="shared" si="10"/>
        <v>0.4</v>
      </c>
      <c r="Q157" s="3">
        <v>41.7</v>
      </c>
      <c r="R157" s="3">
        <v>40.5</v>
      </c>
      <c r="S157" s="3">
        <v>39.700000000000003</v>
      </c>
      <c r="T157" s="3">
        <v>38.75</v>
      </c>
      <c r="U157" s="3">
        <v>40</v>
      </c>
      <c r="V157" s="10">
        <f t="shared" si="11"/>
        <v>5.5970274999999993E-2</v>
      </c>
      <c r="W157" s="3">
        <v>-1.84</v>
      </c>
      <c r="X157" s="3" t="str">
        <f ca="1">IF(COUNTIF(股期對照!A:A,B157)=2,B157&amp;"-●",IF(COUNTIF(股期對照!A:A,B157)=1,B157&amp;"-◎",B157))</f>
        <v>駿吉-KY</v>
      </c>
      <c r="Y157" s="3" t="s">
        <v>6753</v>
      </c>
      <c r="AB157" s="1" t="s">
        <v>151</v>
      </c>
      <c r="AC157" s="1" t="s">
        <v>1907</v>
      </c>
      <c r="AD157" s="1">
        <v>14.28</v>
      </c>
      <c r="AE157" s="1">
        <v>0</v>
      </c>
      <c r="AF157" s="1">
        <v>0.28999999999999998</v>
      </c>
      <c r="AG157" s="1">
        <v>4.08</v>
      </c>
      <c r="AH157" s="1">
        <v>81.349999999999994</v>
      </c>
      <c r="AI157" s="1">
        <v>157</v>
      </c>
      <c r="AJ157" s="1">
        <v>347980.47</v>
      </c>
      <c r="AK157" s="1">
        <v>581</v>
      </c>
      <c r="AL157" s="1">
        <v>3</v>
      </c>
      <c r="AM157" s="1">
        <v>-390</v>
      </c>
      <c r="AN157" s="1">
        <v>-117.398</v>
      </c>
      <c r="AO157" s="1">
        <v>32</v>
      </c>
      <c r="AP157" s="1">
        <v>28308</v>
      </c>
      <c r="AQ157" s="1">
        <v>0.4</v>
      </c>
      <c r="AR157" s="1">
        <v>41.7</v>
      </c>
      <c r="AS157" s="1">
        <v>40.5</v>
      </c>
      <c r="AT157" s="1">
        <v>39.700000000000003</v>
      </c>
      <c r="AU157" s="1">
        <v>38.75</v>
      </c>
      <c r="AV157" s="1">
        <v>40</v>
      </c>
      <c r="AW157" s="1">
        <v>5.5970274999999993E-2</v>
      </c>
      <c r="AX157" s="1">
        <v>-1.84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5250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6591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-1</v>
      </c>
      <c r="K159" s="20">
        <v>-1</v>
      </c>
      <c r="L159" s="29">
        <v>0</v>
      </c>
      <c r="M159" s="20">
        <v>0</v>
      </c>
      <c r="N159" s="20">
        <v>1</v>
      </c>
      <c r="O159" s="20">
        <f t="shared" si="9"/>
        <v>32912</v>
      </c>
      <c r="P159" s="19">
        <f t="shared" si="10"/>
        <v>0</v>
      </c>
      <c r="Q159" s="3">
        <v>55.6</v>
      </c>
      <c r="R159" s="3">
        <v>56.5</v>
      </c>
      <c r="S159" s="3">
        <v>56.5</v>
      </c>
      <c r="T159" s="3">
        <v>57</v>
      </c>
      <c r="U159" s="3">
        <v>56.9</v>
      </c>
      <c r="V159" s="10">
        <f t="shared" si="11"/>
        <v>-5.5199999999999997E-4</v>
      </c>
      <c r="W159" s="3">
        <v>-3.07</v>
      </c>
      <c r="X159" s="3" t="str">
        <f ca="1">IF(COUNTIF(股期對照!A:A,B159)=2,B159&amp;"-●",IF(COUNTIF(股期對照!A:A,B159)=1,B159&amp;"-◎",B159))</f>
        <v>祺驊</v>
      </c>
      <c r="Y159" s="3" t="s">
        <v>6775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-1</v>
      </c>
      <c r="AL159" s="1">
        <v>-1</v>
      </c>
      <c r="AM159" s="1">
        <v>0</v>
      </c>
      <c r="AN159" s="1">
        <v>0</v>
      </c>
      <c r="AO159" s="1">
        <v>1</v>
      </c>
      <c r="AP159" s="1">
        <v>32912</v>
      </c>
      <c r="AQ159" s="1">
        <v>0</v>
      </c>
      <c r="AR159" s="1">
        <v>55.6</v>
      </c>
      <c r="AS159" s="1">
        <v>56.5</v>
      </c>
      <c r="AT159" s="1">
        <v>56.5</v>
      </c>
      <c r="AU159" s="1">
        <v>57</v>
      </c>
      <c r="AV159" s="1">
        <v>56.9</v>
      </c>
      <c r="AW159" s="1">
        <v>-5.5199999999999997E-4</v>
      </c>
      <c r="AX159" s="1">
        <v>-3.07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5501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1</v>
      </c>
      <c r="K160" s="20">
        <v>-1</v>
      </c>
      <c r="L160" s="29">
        <v>2</v>
      </c>
      <c r="M160" s="20">
        <v>-1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37.9</v>
      </c>
      <c r="R160" s="3">
        <v>37.950000000000003</v>
      </c>
      <c r="S160" s="3">
        <v>38.049999999999997</v>
      </c>
      <c r="T160" s="3">
        <v>38.15</v>
      </c>
      <c r="U160" s="3">
        <v>38.049999999999997</v>
      </c>
      <c r="V160" s="10">
        <f t="shared" si="11"/>
        <v>-1.5000000000001279E-6</v>
      </c>
      <c r="W160" s="3">
        <v>0.26</v>
      </c>
      <c r="X160" s="3" t="str">
        <f ca="1">IF(COUNTIF(股期對照!A:A,B160)=2,B160&amp;"-●",IF(COUNTIF(股期對照!A:A,B160)=1,B160&amp;"-◎",B160))</f>
        <v>川寶</v>
      </c>
      <c r="Y160" s="3" t="s">
        <v>6776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1</v>
      </c>
      <c r="AL160" s="1">
        <v>-1</v>
      </c>
      <c r="AM160" s="1">
        <v>2</v>
      </c>
      <c r="AN160" s="1">
        <v>-1</v>
      </c>
      <c r="AO160" s="1">
        <v>-1</v>
      </c>
      <c r="AP160" s="1">
        <v>39626</v>
      </c>
      <c r="AQ160" s="1">
        <v>0</v>
      </c>
      <c r="AR160" s="1">
        <v>37.9</v>
      </c>
      <c r="AS160" s="1">
        <v>37.950000000000003</v>
      </c>
      <c r="AT160" s="1">
        <v>38.049999999999997</v>
      </c>
      <c r="AU160" s="1">
        <v>38.15</v>
      </c>
      <c r="AV160" s="1">
        <v>38.049999999999997</v>
      </c>
      <c r="AW160" s="1">
        <v>-1.5000000000001279E-6</v>
      </c>
      <c r="AX160" s="1">
        <v>0.26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4860</v>
      </c>
      <c r="C161" s="3">
        <v>3.27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81.180000000000007</v>
      </c>
      <c r="H161" s="1">
        <f>MATCH(持股比率!A161,董監!A:A,0)</f>
        <v>161</v>
      </c>
      <c r="I161" s="3">
        <v>892618.04</v>
      </c>
      <c r="J161" s="20">
        <v>13</v>
      </c>
      <c r="K161" s="20">
        <v>-1</v>
      </c>
      <c r="L161" s="29">
        <v>-3</v>
      </c>
      <c r="M161" s="20">
        <v>-2</v>
      </c>
      <c r="N161" s="20">
        <v>-2</v>
      </c>
      <c r="O161" s="20">
        <f t="shared" si="9"/>
        <v>72463</v>
      </c>
      <c r="P161" s="19">
        <f t="shared" si="10"/>
        <v>0</v>
      </c>
      <c r="Q161" s="3">
        <v>63.3</v>
      </c>
      <c r="R161" s="3">
        <v>62.9</v>
      </c>
      <c r="S161" s="3">
        <v>62.8</v>
      </c>
      <c r="T161" s="3">
        <v>62.3</v>
      </c>
      <c r="U161" s="3">
        <v>62.2</v>
      </c>
      <c r="V161" s="10">
        <f t="shared" si="11"/>
        <v>3.2260000000000001E-3</v>
      </c>
      <c r="W161" s="3">
        <v>0.16</v>
      </c>
      <c r="X161" s="3" t="str">
        <f ca="1">IF(COUNTIF(股期對照!A:A,B161)=2,B161&amp;"-●",IF(COUNTIF(股期對照!A:A,B161)=1,B161&amp;"-◎",B161))</f>
        <v>直得</v>
      </c>
      <c r="Y161" s="3" t="s">
        <v>6774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</v>
      </c>
      <c r="AG161" s="1">
        <v>15.25</v>
      </c>
      <c r="AH161" s="1">
        <v>81.180000000000007</v>
      </c>
      <c r="AI161" s="1">
        <v>161</v>
      </c>
      <c r="AJ161" s="1">
        <v>892618.04</v>
      </c>
      <c r="AK161" s="1">
        <v>13</v>
      </c>
      <c r="AL161" s="1">
        <v>-1</v>
      </c>
      <c r="AM161" s="1">
        <v>-3</v>
      </c>
      <c r="AN161" s="1">
        <v>-2</v>
      </c>
      <c r="AO161" s="1">
        <v>-2</v>
      </c>
      <c r="AP161" s="1">
        <v>72463</v>
      </c>
      <c r="AQ161" s="1">
        <v>0</v>
      </c>
      <c r="AR161" s="1">
        <v>63.3</v>
      </c>
      <c r="AS161" s="1">
        <v>62.9</v>
      </c>
      <c r="AT161" s="1">
        <v>62.8</v>
      </c>
      <c r="AU161" s="1">
        <v>62.3</v>
      </c>
      <c r="AV161" s="1">
        <v>62.2</v>
      </c>
      <c r="AW161" s="1">
        <v>3.2260000000000001E-3</v>
      </c>
      <c r="AX161" s="1">
        <v>0.16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5889</v>
      </c>
      <c r="C162" s="3">
        <v>5.04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84.12</v>
      </c>
      <c r="H162" s="1">
        <f>MATCH(持股比率!A162,董監!A:A,0)</f>
        <v>162</v>
      </c>
      <c r="I162" s="3">
        <v>1596097.54</v>
      </c>
      <c r="J162" s="20">
        <v>-28</v>
      </c>
      <c r="K162" s="20">
        <v>-6</v>
      </c>
      <c r="L162" s="29">
        <v>-22.774999999999999</v>
      </c>
      <c r="M162" s="20">
        <v>-30.866</v>
      </c>
      <c r="N162" s="20">
        <v>-5.0380000000000003</v>
      </c>
      <c r="O162" s="20">
        <f t="shared" si="9"/>
        <v>134264</v>
      </c>
      <c r="P162" s="19">
        <f t="shared" si="10"/>
        <v>-0.1</v>
      </c>
      <c r="Q162" s="3">
        <v>32.35</v>
      </c>
      <c r="R162" s="3">
        <v>32.35</v>
      </c>
      <c r="S162" s="3">
        <v>32.549999999999997</v>
      </c>
      <c r="T162" s="3">
        <v>32.200000000000003</v>
      </c>
      <c r="U162" s="3">
        <v>32.25</v>
      </c>
      <c r="V162" s="10">
        <f t="shared" si="11"/>
        <v>-2.9975869499999998E-2</v>
      </c>
      <c r="W162" s="3">
        <v>-0.15</v>
      </c>
      <c r="X162" s="3" t="str">
        <f ca="1">IF(COUNTIF(股期對照!A:A,B162)=2,B162&amp;"-●",IF(COUNTIF(股期對照!A:A,B162)=1,B162&amp;"-◎",B162))</f>
        <v>岱宇</v>
      </c>
      <c r="Y162" s="3" t="s">
        <v>6777</v>
      </c>
      <c r="AB162" s="1" t="s">
        <v>156</v>
      </c>
      <c r="AC162" s="1" t="s">
        <v>1911</v>
      </c>
      <c r="AD162" s="1">
        <v>5.04</v>
      </c>
      <c r="AE162" s="1">
        <v>0</v>
      </c>
      <c r="AF162" s="1">
        <v>0.35</v>
      </c>
      <c r="AG162" s="1">
        <v>10.49</v>
      </c>
      <c r="AH162" s="1">
        <v>84.12</v>
      </c>
      <c r="AI162" s="1">
        <v>162</v>
      </c>
      <c r="AJ162" s="1">
        <v>1596097.54</v>
      </c>
      <c r="AK162" s="1">
        <v>-28</v>
      </c>
      <c r="AL162" s="1">
        <v>-6</v>
      </c>
      <c r="AM162" s="1">
        <v>-22.774999999999999</v>
      </c>
      <c r="AN162" s="1">
        <v>-30.866</v>
      </c>
      <c r="AO162" s="1">
        <v>-5.0380000000000003</v>
      </c>
      <c r="AP162" s="1">
        <v>134264</v>
      </c>
      <c r="AQ162" s="1">
        <v>-0.1</v>
      </c>
      <c r="AR162" s="1">
        <v>32.35</v>
      </c>
      <c r="AS162" s="1">
        <v>32.35</v>
      </c>
      <c r="AT162" s="1">
        <v>32.549999999999997</v>
      </c>
      <c r="AU162" s="1">
        <v>32.200000000000003</v>
      </c>
      <c r="AV162" s="1">
        <v>32.25</v>
      </c>
      <c r="AW162" s="1">
        <v>-2.9975869499999998E-2</v>
      </c>
      <c r="AX162" s="1">
        <v>-0.15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5890</v>
      </c>
      <c r="C163" s="3">
        <v>9.44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82.14</v>
      </c>
      <c r="H163" s="1">
        <f>MATCH(持股比率!A163,董監!A:A,0)</f>
        <v>163</v>
      </c>
      <c r="I163" s="3">
        <v>745287.64</v>
      </c>
      <c r="J163" s="20">
        <v>-2</v>
      </c>
      <c r="K163" s="20">
        <v>-2</v>
      </c>
      <c r="L163" s="29">
        <v>-7</v>
      </c>
      <c r="M163" s="20">
        <v>-4</v>
      </c>
      <c r="N163" s="20">
        <v>1</v>
      </c>
      <c r="O163" s="20">
        <f t="shared" si="9"/>
        <v>61218</v>
      </c>
      <c r="P163" s="19">
        <f t="shared" si="10"/>
        <v>0</v>
      </c>
      <c r="Q163" s="3">
        <v>35.6</v>
      </c>
      <c r="R163" s="3">
        <v>35.700000000000003</v>
      </c>
      <c r="S163" s="3">
        <v>35.65</v>
      </c>
      <c r="T163" s="3">
        <v>35.299999999999997</v>
      </c>
      <c r="U163" s="3">
        <v>35.65</v>
      </c>
      <c r="V163" s="10">
        <f t="shared" si="11"/>
        <v>-4.9769999999999997E-3</v>
      </c>
      <c r="W163" s="3">
        <v>-0.42</v>
      </c>
      <c r="X163" s="3" t="str">
        <f ca="1">IF(COUNTIF(股期對照!A:A,B163)=2,B163&amp;"-●",IF(COUNTIF(股期對照!A:A,B163)=1,B163&amp;"-◎",B163))</f>
        <v>宏佳騰</v>
      </c>
      <c r="Y163" s="3" t="s">
        <v>6778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0.05</v>
      </c>
      <c r="AG163" s="1">
        <v>8.3699999999999992</v>
      </c>
      <c r="AH163" s="1">
        <v>82.14</v>
      </c>
      <c r="AI163" s="1">
        <v>163</v>
      </c>
      <c r="AJ163" s="1">
        <v>745287.64</v>
      </c>
      <c r="AK163" s="1">
        <v>-2</v>
      </c>
      <c r="AL163" s="1">
        <v>-2</v>
      </c>
      <c r="AM163" s="1">
        <v>-7</v>
      </c>
      <c r="AN163" s="1">
        <v>-4</v>
      </c>
      <c r="AO163" s="1">
        <v>1</v>
      </c>
      <c r="AP163" s="1">
        <v>61218</v>
      </c>
      <c r="AQ163" s="1">
        <v>0</v>
      </c>
      <c r="AR163" s="1">
        <v>35.6</v>
      </c>
      <c r="AS163" s="1">
        <v>35.700000000000003</v>
      </c>
      <c r="AT163" s="1">
        <v>35.65</v>
      </c>
      <c r="AU163" s="1">
        <v>35.299999999999997</v>
      </c>
      <c r="AV163" s="1">
        <v>35.65</v>
      </c>
      <c r="AW163" s="1">
        <v>-4.9769999999999997E-3</v>
      </c>
      <c r="AX163" s="1">
        <v>-0.42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5639</v>
      </c>
      <c r="C164" s="3">
        <v>6.03</v>
      </c>
      <c r="D164" s="3">
        <v>0.06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81.11</v>
      </c>
      <c r="H164" s="1">
        <f>MATCH(持股比率!A164,董監!A:A,0)</f>
        <v>164</v>
      </c>
      <c r="I164" s="3">
        <v>1916880</v>
      </c>
      <c r="J164" s="20">
        <v>79</v>
      </c>
      <c r="K164" s="20">
        <v>-170.126</v>
      </c>
      <c r="L164" s="29">
        <v>-123</v>
      </c>
      <c r="M164" s="20">
        <v>7</v>
      </c>
      <c r="N164" s="20">
        <v>-211.125</v>
      </c>
      <c r="O164" s="20">
        <f t="shared" si="9"/>
        <v>155478</v>
      </c>
      <c r="P164" s="19">
        <f t="shared" si="10"/>
        <v>-0.3</v>
      </c>
      <c r="Q164" s="3">
        <v>35.75</v>
      </c>
      <c r="R164" s="3">
        <v>35.75</v>
      </c>
      <c r="S164" s="3">
        <v>35.65</v>
      </c>
      <c r="T164" s="3">
        <v>35.25</v>
      </c>
      <c r="U164" s="3">
        <v>35.049999999999997</v>
      </c>
      <c r="V164" s="10">
        <f t="shared" si="11"/>
        <v>-0.14795885749999999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6779</v>
      </c>
      <c r="AB164" s="1" t="s">
        <v>158</v>
      </c>
      <c r="AC164" s="1" t="s">
        <v>1913</v>
      </c>
      <c r="AD164" s="1">
        <v>6.03</v>
      </c>
      <c r="AE164" s="1">
        <v>0.06</v>
      </c>
      <c r="AF164" s="1">
        <v>0.25</v>
      </c>
      <c r="AG164" s="1">
        <v>12.55</v>
      </c>
      <c r="AH164" s="1">
        <v>81.11</v>
      </c>
      <c r="AI164" s="1">
        <v>164</v>
      </c>
      <c r="AJ164" s="1">
        <v>1916880</v>
      </c>
      <c r="AK164" s="1">
        <v>79</v>
      </c>
      <c r="AL164" s="1">
        <v>-170.126</v>
      </c>
      <c r="AM164" s="1">
        <v>-123</v>
      </c>
      <c r="AN164" s="1">
        <v>7</v>
      </c>
      <c r="AO164" s="1">
        <v>-211.125</v>
      </c>
      <c r="AP164" s="1">
        <v>155478</v>
      </c>
      <c r="AQ164" s="1">
        <v>-0.3</v>
      </c>
      <c r="AR164" s="1">
        <v>35.75</v>
      </c>
      <c r="AS164" s="1">
        <v>35.75</v>
      </c>
      <c r="AT164" s="1">
        <v>35.65</v>
      </c>
      <c r="AU164" s="1">
        <v>35.25</v>
      </c>
      <c r="AV164" s="1">
        <v>35.049999999999997</v>
      </c>
      <c r="AW164" s="1">
        <v>-0.14795885749999999</v>
      </c>
      <c r="AX164" s="1">
        <v>0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5891</v>
      </c>
      <c r="C165" s="3">
        <v>9.7899999999999991</v>
      </c>
      <c r="D165" s="3">
        <v>0.21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84.18</v>
      </c>
      <c r="H165" s="1">
        <f>MATCH(持股比率!A165,董監!A:A,0)</f>
        <v>165</v>
      </c>
      <c r="I165" s="3">
        <v>3842000</v>
      </c>
      <c r="J165" s="20">
        <v>-28</v>
      </c>
      <c r="K165" s="20">
        <v>-67.046999999999997</v>
      </c>
      <c r="L165" s="29">
        <v>-41.18</v>
      </c>
      <c r="M165" s="20">
        <v>21.757999999999999</v>
      </c>
      <c r="N165" s="20">
        <v>-35</v>
      </c>
      <c r="O165" s="20">
        <f t="shared" si="9"/>
        <v>323420</v>
      </c>
      <c r="P165" s="19">
        <f t="shared" si="10"/>
        <v>0</v>
      </c>
      <c r="Q165" s="3">
        <v>28.55</v>
      </c>
      <c r="R165" s="3">
        <v>28.4</v>
      </c>
      <c r="S165" s="3">
        <v>28.25</v>
      </c>
      <c r="T165" s="3">
        <v>28.5</v>
      </c>
      <c r="U165" s="3">
        <v>28.35</v>
      </c>
      <c r="V165" s="10">
        <f t="shared" si="11"/>
        <v>-4.2390167999999992E-2</v>
      </c>
      <c r="W165" s="3">
        <v>-0.7</v>
      </c>
      <c r="X165" s="3" t="str">
        <f ca="1">IF(COUNTIF(股期對照!A:A,B165)=2,B165&amp;"-●",IF(COUNTIF(股期對照!A:A,B165)=1,B165&amp;"-◎",B165))</f>
        <v>聲寶</v>
      </c>
      <c r="Y165" s="3" t="s">
        <v>6780</v>
      </c>
      <c r="AB165" s="1" t="s">
        <v>159</v>
      </c>
      <c r="AC165" s="1" t="s">
        <v>1914</v>
      </c>
      <c r="AD165" s="1">
        <v>9.7899999999999991</v>
      </c>
      <c r="AE165" s="1">
        <v>0.21</v>
      </c>
      <c r="AF165" s="1">
        <v>0.28999999999999998</v>
      </c>
      <c r="AG165" s="1">
        <v>5.53</v>
      </c>
      <c r="AH165" s="1">
        <v>84.18</v>
      </c>
      <c r="AI165" s="1">
        <v>165</v>
      </c>
      <c r="AJ165" s="1">
        <v>3842000</v>
      </c>
      <c r="AK165" s="1">
        <v>-28</v>
      </c>
      <c r="AL165" s="1">
        <v>-67.046999999999997</v>
      </c>
      <c r="AM165" s="1">
        <v>-41.18</v>
      </c>
      <c r="AN165" s="1">
        <v>21.757999999999999</v>
      </c>
      <c r="AO165" s="1">
        <v>-35</v>
      </c>
      <c r="AP165" s="1">
        <v>323420</v>
      </c>
      <c r="AQ165" s="1">
        <v>0</v>
      </c>
      <c r="AR165" s="1">
        <v>28.55</v>
      </c>
      <c r="AS165" s="1">
        <v>28.4</v>
      </c>
      <c r="AT165" s="1">
        <v>28.25</v>
      </c>
      <c r="AU165" s="1">
        <v>28.5</v>
      </c>
      <c r="AV165" s="1">
        <v>28.35</v>
      </c>
      <c r="AW165" s="1">
        <v>-4.2390167999999992E-2</v>
      </c>
      <c r="AX165" s="1">
        <v>-0.7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5040</v>
      </c>
      <c r="C166" s="3">
        <v>20.16</v>
      </c>
      <c r="D166" s="3">
        <v>0.18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62.72</v>
      </c>
      <c r="H166" s="1">
        <f>MATCH(持股比率!A166,董監!A:A,0)</f>
        <v>166</v>
      </c>
      <c r="I166" s="3">
        <v>40313329.479999997</v>
      </c>
      <c r="J166" s="20">
        <v>5355.402</v>
      </c>
      <c r="K166" s="20">
        <v>2082.9209999999998</v>
      </c>
      <c r="L166" s="29">
        <v>-5290.9889999999996</v>
      </c>
      <c r="M166" s="20">
        <v>33.805</v>
      </c>
      <c r="N166" s="20">
        <v>-67.623000000000005</v>
      </c>
      <c r="O166" s="20">
        <f t="shared" si="9"/>
        <v>2528452</v>
      </c>
      <c r="P166" s="19">
        <f t="shared" si="10"/>
        <v>0.1</v>
      </c>
      <c r="Q166" s="3">
        <v>36.15</v>
      </c>
      <c r="R166" s="3">
        <v>36.200000000000003</v>
      </c>
      <c r="S166" s="3">
        <v>35.6</v>
      </c>
      <c r="T166" s="3">
        <v>35.549999999999997</v>
      </c>
      <c r="U166" s="3">
        <v>35.450000000000003</v>
      </c>
      <c r="V166" s="10">
        <f t="shared" si="11"/>
        <v>0.79444846499999955</v>
      </c>
      <c r="W166" s="3">
        <v>0.42</v>
      </c>
      <c r="X166" s="3" t="str">
        <f ca="1">IF(COUNTIF(股期對照!A:A,B166)=2,B166&amp;"-●",IF(COUNTIF(股期對照!A:A,B166)=1,B166&amp;"-◎",B166))</f>
        <v>華新-◎</v>
      </c>
      <c r="Y166" s="3" t="s">
        <v>6781</v>
      </c>
      <c r="AB166" s="1" t="s">
        <v>160</v>
      </c>
      <c r="AC166" s="1" t="s">
        <v>1915</v>
      </c>
      <c r="AD166" s="1">
        <v>20.16</v>
      </c>
      <c r="AE166" s="1">
        <v>0.18</v>
      </c>
      <c r="AF166" s="1">
        <v>2.91</v>
      </c>
      <c r="AG166" s="1">
        <v>14.03</v>
      </c>
      <c r="AH166" s="1">
        <v>62.72</v>
      </c>
      <c r="AI166" s="1">
        <v>166</v>
      </c>
      <c r="AJ166" s="1">
        <v>40313329.479999997</v>
      </c>
      <c r="AK166" s="1">
        <v>5355.402</v>
      </c>
      <c r="AL166" s="1">
        <v>2082.9209999999998</v>
      </c>
      <c r="AM166" s="1">
        <v>-5290.9889999999996</v>
      </c>
      <c r="AN166" s="1">
        <v>33.805</v>
      </c>
      <c r="AO166" s="1">
        <v>-67.623000000000005</v>
      </c>
      <c r="AP166" s="1">
        <v>2528452</v>
      </c>
      <c r="AQ166" s="1">
        <v>0.1</v>
      </c>
      <c r="AR166" s="1">
        <v>36.15</v>
      </c>
      <c r="AS166" s="1">
        <v>36.200000000000003</v>
      </c>
      <c r="AT166" s="1">
        <v>35.6</v>
      </c>
      <c r="AU166" s="1">
        <v>35.549999999999997</v>
      </c>
      <c r="AV166" s="1">
        <v>35.450000000000003</v>
      </c>
      <c r="AW166" s="1">
        <v>0.79444846499999955</v>
      </c>
      <c r="AX166" s="1">
        <v>0.42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5041</v>
      </c>
      <c r="C167" s="3">
        <v>1.47</v>
      </c>
      <c r="D167" s="3">
        <v>0.11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64.7</v>
      </c>
      <c r="H167" s="1">
        <f>MATCH(持股比率!A167,董監!A:A,0)</f>
        <v>167</v>
      </c>
      <c r="I167" s="3">
        <v>6327735.0599999996</v>
      </c>
      <c r="J167" s="20">
        <v>278</v>
      </c>
      <c r="K167" s="20">
        <v>218</v>
      </c>
      <c r="L167" s="29">
        <v>-209</v>
      </c>
      <c r="M167" s="20">
        <v>-162.02500000000001</v>
      </c>
      <c r="N167" s="20">
        <v>-117.033</v>
      </c>
      <c r="O167" s="20">
        <f t="shared" si="9"/>
        <v>409404</v>
      </c>
      <c r="P167" s="19">
        <f t="shared" si="10"/>
        <v>0</v>
      </c>
      <c r="Q167" s="3">
        <v>19.75</v>
      </c>
      <c r="R167" s="3">
        <v>19.55</v>
      </c>
      <c r="S167" s="3">
        <v>19.399999999999999</v>
      </c>
      <c r="T167" s="3">
        <v>19.149999999999999</v>
      </c>
      <c r="U167" s="3">
        <v>18.95</v>
      </c>
      <c r="V167" s="10">
        <f t="shared" si="11"/>
        <v>3.7724590000000127E-3</v>
      </c>
      <c r="W167" s="3">
        <v>-3.07</v>
      </c>
      <c r="X167" s="3" t="str">
        <f ca="1">IF(COUNTIF(股期對照!A:A,B167)=2,B167&amp;"-●",IF(COUNTIF(股期對照!A:A,B167)=1,B167&amp;"-◎",B167))</f>
        <v>華榮</v>
      </c>
      <c r="Y167" s="3" t="s">
        <v>6782</v>
      </c>
      <c r="AB167" s="1" t="s">
        <v>161</v>
      </c>
      <c r="AC167" s="1" t="s">
        <v>1916</v>
      </c>
      <c r="AD167" s="1">
        <v>1.47</v>
      </c>
      <c r="AE167" s="1">
        <v>0.11</v>
      </c>
      <c r="AF167" s="1">
        <v>0.14000000000000001</v>
      </c>
      <c r="AG167" s="1">
        <v>33.58</v>
      </c>
      <c r="AH167" s="1">
        <v>64.7</v>
      </c>
      <c r="AI167" s="1">
        <v>167</v>
      </c>
      <c r="AJ167" s="1">
        <v>6327735.0599999996</v>
      </c>
      <c r="AK167" s="1">
        <v>278</v>
      </c>
      <c r="AL167" s="1">
        <v>218</v>
      </c>
      <c r="AM167" s="1">
        <v>-209</v>
      </c>
      <c r="AN167" s="1">
        <v>-162.02500000000001</v>
      </c>
      <c r="AO167" s="1">
        <v>-117.033</v>
      </c>
      <c r="AP167" s="1">
        <v>409404</v>
      </c>
      <c r="AQ167" s="1">
        <v>0</v>
      </c>
      <c r="AR167" s="1">
        <v>19.75</v>
      </c>
      <c r="AS167" s="1">
        <v>19.55</v>
      </c>
      <c r="AT167" s="1">
        <v>19.399999999999999</v>
      </c>
      <c r="AU167" s="1">
        <v>19.149999999999999</v>
      </c>
      <c r="AV167" s="1">
        <v>18.95</v>
      </c>
      <c r="AW167" s="1">
        <v>3.7724590000000127E-3</v>
      </c>
      <c r="AX167" s="1">
        <v>-3.07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4907</v>
      </c>
      <c r="C168" s="3">
        <v>10.87</v>
      </c>
      <c r="D168" s="3">
        <v>0</v>
      </c>
      <c r="E168" s="3">
        <v>0.08</v>
      </c>
      <c r="F168" s="1">
        <f>IF(INDEX(董監!D:D,H168)=0,INDEX(董監!C:C,H168),INDEX(董監!D:D,H168))</f>
        <v>5.08</v>
      </c>
      <c r="G168" s="1">
        <f t="shared" si="8"/>
        <v>83.97</v>
      </c>
      <c r="H168" s="1">
        <f>MATCH(持股比率!A168,董監!A:A,0)</f>
        <v>168</v>
      </c>
      <c r="I168" s="3">
        <v>7186828.1600000001</v>
      </c>
      <c r="J168" s="20">
        <v>2209.4070000000002</v>
      </c>
      <c r="K168" s="20">
        <v>-758.976</v>
      </c>
      <c r="L168" s="29">
        <v>-2805.1750000000002</v>
      </c>
      <c r="M168" s="20">
        <v>380.791</v>
      </c>
      <c r="N168" s="20">
        <v>-79.042000000000002</v>
      </c>
      <c r="O168" s="20">
        <f t="shared" si="9"/>
        <v>603478</v>
      </c>
      <c r="P168" s="19">
        <f t="shared" si="10"/>
        <v>-0.2</v>
      </c>
      <c r="Q168" s="3">
        <v>33.450000000000003</v>
      </c>
      <c r="R168" s="3">
        <v>33.15</v>
      </c>
      <c r="S168" s="3">
        <v>32.6</v>
      </c>
      <c r="T168" s="3">
        <v>32.549999999999997</v>
      </c>
      <c r="U168" s="3">
        <v>32.25</v>
      </c>
      <c r="V168" s="10">
        <f t="shared" si="11"/>
        <v>-0.32858452700000002</v>
      </c>
      <c r="W168" s="3">
        <v>-1.68</v>
      </c>
      <c r="X168" s="3" t="str">
        <f ca="1">IF(COUNTIF(股期對照!A:A,B168)=2,B168&amp;"-●",IF(COUNTIF(股期對照!A:A,B168)=1,B168&amp;"-◎",B168))</f>
        <v>大亞-◎</v>
      </c>
      <c r="Y168" s="3" t="s">
        <v>6783</v>
      </c>
      <c r="AB168" s="1" t="s">
        <v>162</v>
      </c>
      <c r="AC168" s="1" t="s">
        <v>1917</v>
      </c>
      <c r="AD168" s="1">
        <v>10.87</v>
      </c>
      <c r="AE168" s="1">
        <v>0</v>
      </c>
      <c r="AF168" s="1">
        <v>0.08</v>
      </c>
      <c r="AG168" s="1">
        <v>5.08</v>
      </c>
      <c r="AH168" s="1">
        <v>83.97</v>
      </c>
      <c r="AI168" s="1">
        <v>168</v>
      </c>
      <c r="AJ168" s="1">
        <v>7186828.1600000001</v>
      </c>
      <c r="AK168" s="1">
        <v>2209.4070000000002</v>
      </c>
      <c r="AL168" s="1">
        <v>-758.976</v>
      </c>
      <c r="AM168" s="1">
        <v>-2805.1750000000002</v>
      </c>
      <c r="AN168" s="1">
        <v>380.791</v>
      </c>
      <c r="AO168" s="1">
        <v>-79.042000000000002</v>
      </c>
      <c r="AP168" s="1">
        <v>603478</v>
      </c>
      <c r="AQ168" s="1">
        <v>-0.2</v>
      </c>
      <c r="AR168" s="1">
        <v>33.450000000000003</v>
      </c>
      <c r="AS168" s="1">
        <v>33.15</v>
      </c>
      <c r="AT168" s="1">
        <v>32.6</v>
      </c>
      <c r="AU168" s="1">
        <v>32.549999999999997</v>
      </c>
      <c r="AV168" s="1">
        <v>32.25</v>
      </c>
      <c r="AW168" s="1">
        <v>-0.32858452700000002</v>
      </c>
      <c r="AX168" s="1">
        <v>-1.68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5177</v>
      </c>
      <c r="C169" s="3">
        <v>10.66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82.95</v>
      </c>
      <c r="H169" s="1">
        <f>MATCH(持股比率!A169,董監!A:A,0)</f>
        <v>169</v>
      </c>
      <c r="I169" s="3">
        <v>3227357.42</v>
      </c>
      <c r="J169" s="20">
        <v>285.98899999999998</v>
      </c>
      <c r="K169" s="20">
        <v>-5.6</v>
      </c>
      <c r="L169" s="29">
        <v>23.946000000000002</v>
      </c>
      <c r="M169" s="20">
        <v>-3.181</v>
      </c>
      <c r="N169" s="20">
        <v>-5.53</v>
      </c>
      <c r="O169" s="20">
        <f t="shared" si="9"/>
        <v>267709</v>
      </c>
      <c r="P169" s="19">
        <f t="shared" si="10"/>
        <v>0.1</v>
      </c>
      <c r="Q169" s="3">
        <v>16.25</v>
      </c>
      <c r="R169" s="3">
        <v>16.100000000000001</v>
      </c>
      <c r="S169" s="3">
        <v>15.9</v>
      </c>
      <c r="T169" s="3">
        <v>15.8</v>
      </c>
      <c r="U169" s="3">
        <v>15.8</v>
      </c>
      <c r="V169" s="10">
        <f t="shared" si="11"/>
        <v>4.8002688500000001E-2</v>
      </c>
      <c r="W169" s="3">
        <v>-0.94</v>
      </c>
      <c r="X169" s="3" t="str">
        <f ca="1">IF(COUNTIF(股期對照!A:A,B169)=2,B169&amp;"-●",IF(COUNTIF(股期對照!A:A,B169)=1,B169&amp;"-◎",B169))</f>
        <v>中電</v>
      </c>
      <c r="Y169" s="3" t="s">
        <v>6739</v>
      </c>
      <c r="AB169" s="1" t="s">
        <v>163</v>
      </c>
      <c r="AC169" s="1" t="s">
        <v>1918</v>
      </c>
      <c r="AD169" s="1">
        <v>10.66</v>
      </c>
      <c r="AE169" s="1">
        <v>0</v>
      </c>
      <c r="AF169" s="1">
        <v>0.25</v>
      </c>
      <c r="AG169" s="1">
        <v>6.14</v>
      </c>
      <c r="AH169" s="1">
        <v>82.95</v>
      </c>
      <c r="AI169" s="1">
        <v>169</v>
      </c>
      <c r="AJ169" s="1">
        <v>3227357.42</v>
      </c>
      <c r="AK169" s="1">
        <v>285.98899999999998</v>
      </c>
      <c r="AL169" s="1">
        <v>-5.6</v>
      </c>
      <c r="AM169" s="1">
        <v>23.946000000000002</v>
      </c>
      <c r="AN169" s="1">
        <v>-3.181</v>
      </c>
      <c r="AO169" s="1">
        <v>-5.53</v>
      </c>
      <c r="AP169" s="1">
        <v>267709</v>
      </c>
      <c r="AQ169" s="1">
        <v>0.1</v>
      </c>
      <c r="AR169" s="1">
        <v>16.25</v>
      </c>
      <c r="AS169" s="1">
        <v>16.100000000000001</v>
      </c>
      <c r="AT169" s="1">
        <v>15.9</v>
      </c>
      <c r="AU169" s="1">
        <v>15.8</v>
      </c>
      <c r="AV169" s="1">
        <v>15.8</v>
      </c>
      <c r="AW169" s="1">
        <v>4.8002688500000001E-2</v>
      </c>
      <c r="AX169" s="1">
        <v>-0.94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5305</v>
      </c>
      <c r="C170" s="3">
        <v>13.82</v>
      </c>
      <c r="D170" s="3">
        <v>0.1</v>
      </c>
      <c r="E170" s="3">
        <v>0.4</v>
      </c>
      <c r="F170" s="1">
        <f>IF(INDEX(董監!D:D,H170)=0,INDEX(董監!C:C,H170),INDEX(董監!D:D,H170))</f>
        <v>12.41</v>
      </c>
      <c r="G170" s="1">
        <f t="shared" si="8"/>
        <v>73.27</v>
      </c>
      <c r="H170" s="1">
        <f>MATCH(持股比率!A170,董監!A:A,0)</f>
        <v>170</v>
      </c>
      <c r="I170" s="3">
        <v>3160800.63</v>
      </c>
      <c r="J170" s="20">
        <v>288</v>
      </c>
      <c r="K170" s="20">
        <v>126</v>
      </c>
      <c r="L170" s="29">
        <v>173</v>
      </c>
      <c r="M170" s="20">
        <v>-123</v>
      </c>
      <c r="N170" s="20">
        <v>-291.31400000000002</v>
      </c>
      <c r="O170" s="20">
        <f t="shared" si="9"/>
        <v>231592</v>
      </c>
      <c r="P170" s="19">
        <f t="shared" si="10"/>
        <v>0.1</v>
      </c>
      <c r="Q170" s="3">
        <v>24.85</v>
      </c>
      <c r="R170" s="3">
        <v>24.6</v>
      </c>
      <c r="S170" s="3">
        <v>24.75</v>
      </c>
      <c r="T170" s="3">
        <v>24.8</v>
      </c>
      <c r="U170" s="3">
        <v>24.3</v>
      </c>
      <c r="V170" s="10">
        <f t="shared" si="11"/>
        <v>4.4088198000000009E-2</v>
      </c>
      <c r="W170" s="3">
        <v>-1.02</v>
      </c>
      <c r="X170" s="3" t="str">
        <f ca="1">IF(COUNTIF(股期對照!A:A,B170)=2,B170&amp;"-●",IF(COUNTIF(股期對照!A:A,B170)=1,B170&amp;"-◎",B170))</f>
        <v>宏泰</v>
      </c>
      <c r="Y170" s="3" t="s">
        <v>6784</v>
      </c>
      <c r="AB170" s="1" t="s">
        <v>164</v>
      </c>
      <c r="AC170" s="1" t="s">
        <v>1919</v>
      </c>
      <c r="AD170" s="1">
        <v>13.82</v>
      </c>
      <c r="AE170" s="1">
        <v>0.1</v>
      </c>
      <c r="AF170" s="1">
        <v>0.4</v>
      </c>
      <c r="AG170" s="1">
        <v>12.41</v>
      </c>
      <c r="AH170" s="1">
        <v>73.27</v>
      </c>
      <c r="AI170" s="1">
        <v>170</v>
      </c>
      <c r="AJ170" s="1">
        <v>3160800.63</v>
      </c>
      <c r="AK170" s="1">
        <v>288</v>
      </c>
      <c r="AL170" s="1">
        <v>126</v>
      </c>
      <c r="AM170" s="1">
        <v>173</v>
      </c>
      <c r="AN170" s="1">
        <v>-123</v>
      </c>
      <c r="AO170" s="1">
        <v>-291.31400000000002</v>
      </c>
      <c r="AP170" s="1">
        <v>231592</v>
      </c>
      <c r="AQ170" s="1">
        <v>0.1</v>
      </c>
      <c r="AR170" s="1">
        <v>24.85</v>
      </c>
      <c r="AS170" s="1">
        <v>24.6</v>
      </c>
      <c r="AT170" s="1">
        <v>24.75</v>
      </c>
      <c r="AU170" s="1">
        <v>24.8</v>
      </c>
      <c r="AV170" s="1">
        <v>24.3</v>
      </c>
      <c r="AW170" s="1">
        <v>4.4088198000000009E-2</v>
      </c>
      <c r="AX170" s="1">
        <v>-1.02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5042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10</v>
      </c>
      <c r="K171" s="20">
        <v>2</v>
      </c>
      <c r="L171" s="29">
        <v>1</v>
      </c>
      <c r="M171" s="20">
        <v>-8</v>
      </c>
      <c r="N171" s="20">
        <v>-1</v>
      </c>
      <c r="O171" s="20">
        <f t="shared" si="9"/>
        <v>173497</v>
      </c>
      <c r="P171" s="19">
        <f t="shared" si="10"/>
        <v>0</v>
      </c>
      <c r="Q171" s="3">
        <v>37.85</v>
      </c>
      <c r="R171" s="3">
        <v>37.799999999999997</v>
      </c>
      <c r="S171" s="3">
        <v>37.85</v>
      </c>
      <c r="T171" s="3">
        <v>37.700000000000003</v>
      </c>
      <c r="U171" s="3">
        <v>37.75</v>
      </c>
      <c r="V171" s="10">
        <f t="shared" si="11"/>
        <v>1.5260000000000002E-3</v>
      </c>
      <c r="W171" s="3">
        <v>-0.53</v>
      </c>
      <c r="X171" s="3" t="str">
        <f ca="1">IF(COUNTIF(股期對照!A:A,B171)=2,B171&amp;"-●",IF(COUNTIF(股期對照!A:A,B171)=1,B171&amp;"-◎",B171))</f>
        <v>三洋電</v>
      </c>
      <c r="Y171" s="3" t="s">
        <v>6785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10</v>
      </c>
      <c r="AL171" s="1">
        <v>2</v>
      </c>
      <c r="AM171" s="1">
        <v>1</v>
      </c>
      <c r="AN171" s="1">
        <v>-8</v>
      </c>
      <c r="AO171" s="1">
        <v>-1</v>
      </c>
      <c r="AP171" s="1">
        <v>173497</v>
      </c>
      <c r="AQ171" s="1">
        <v>0</v>
      </c>
      <c r="AR171" s="1">
        <v>37.85</v>
      </c>
      <c r="AS171" s="1">
        <v>37.799999999999997</v>
      </c>
      <c r="AT171" s="1">
        <v>37.85</v>
      </c>
      <c r="AU171" s="1">
        <v>37.700000000000003</v>
      </c>
      <c r="AV171" s="1">
        <v>37.75</v>
      </c>
      <c r="AW171" s="1">
        <v>1.5260000000000002E-3</v>
      </c>
      <c r="AX171" s="1">
        <v>-0.53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4908</v>
      </c>
      <c r="C172" s="3">
        <v>0.61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81.73</v>
      </c>
      <c r="H172" s="1">
        <f>MATCH(持股比率!A172,董監!A:A,0)</f>
        <v>172</v>
      </c>
      <c r="I172" s="3">
        <v>1637226.96</v>
      </c>
      <c r="J172" s="20">
        <v>2</v>
      </c>
      <c r="K172" s="20">
        <v>-2</v>
      </c>
      <c r="L172" s="29">
        <v>-1</v>
      </c>
      <c r="M172" s="20">
        <v>-4</v>
      </c>
      <c r="N172" s="20">
        <v>-3</v>
      </c>
      <c r="O172" s="20">
        <f t="shared" si="9"/>
        <v>133811</v>
      </c>
      <c r="P172" s="19">
        <f t="shared" si="10"/>
        <v>0</v>
      </c>
      <c r="Q172" s="3">
        <v>37.85</v>
      </c>
      <c r="R172" s="3">
        <v>37.700000000000003</v>
      </c>
      <c r="S172" s="3">
        <v>37.85</v>
      </c>
      <c r="T172" s="3">
        <v>37.65</v>
      </c>
      <c r="U172" s="3">
        <v>37.65</v>
      </c>
      <c r="V172" s="10">
        <f t="shared" si="11"/>
        <v>-3.0110000000000002E-3</v>
      </c>
      <c r="W172" s="3">
        <v>0.53</v>
      </c>
      <c r="X172" s="3" t="str">
        <f ca="1">IF(COUNTIF(股期對照!A:A,B172)=2,B172&amp;"-●",IF(COUNTIF(股期對照!A:A,B172)=1,B172&amp;"-◎",B172))</f>
        <v>大山</v>
      </c>
      <c r="Y172" s="3" t="s">
        <v>6781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7.0000000000000007E-2</v>
      </c>
      <c r="AG172" s="1">
        <v>17.489999999999998</v>
      </c>
      <c r="AH172" s="1">
        <v>81.73</v>
      </c>
      <c r="AI172" s="1">
        <v>172</v>
      </c>
      <c r="AJ172" s="1">
        <v>1637226.96</v>
      </c>
      <c r="AK172" s="1">
        <v>2</v>
      </c>
      <c r="AL172" s="1">
        <v>-2</v>
      </c>
      <c r="AM172" s="1">
        <v>-1</v>
      </c>
      <c r="AN172" s="1">
        <v>-4</v>
      </c>
      <c r="AO172" s="1">
        <v>-3</v>
      </c>
      <c r="AP172" s="1">
        <v>133811</v>
      </c>
      <c r="AQ172" s="1">
        <v>0</v>
      </c>
      <c r="AR172" s="1">
        <v>37.85</v>
      </c>
      <c r="AS172" s="1">
        <v>37.700000000000003</v>
      </c>
      <c r="AT172" s="1">
        <v>37.85</v>
      </c>
      <c r="AU172" s="1">
        <v>37.65</v>
      </c>
      <c r="AV172" s="1">
        <v>37.65</v>
      </c>
      <c r="AW172" s="1">
        <v>-3.0110000000000002E-3</v>
      </c>
      <c r="AX172" s="1">
        <v>0.53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5640</v>
      </c>
      <c r="C173" s="3">
        <v>2.09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87.1</v>
      </c>
      <c r="H173" s="1">
        <f>MATCH(持股比率!A173,董監!A:A,0)</f>
        <v>173</v>
      </c>
      <c r="I173" s="3">
        <v>1941485.15</v>
      </c>
      <c r="J173" s="20">
        <v>286</v>
      </c>
      <c r="K173" s="20">
        <v>-70</v>
      </c>
      <c r="L173" s="29">
        <v>-142</v>
      </c>
      <c r="M173" s="20">
        <v>-5</v>
      </c>
      <c r="N173" s="20">
        <v>-46</v>
      </c>
      <c r="O173" s="20">
        <f t="shared" si="9"/>
        <v>169103</v>
      </c>
      <c r="P173" s="19">
        <f t="shared" si="10"/>
        <v>0</v>
      </c>
      <c r="Q173" s="3">
        <v>10.6</v>
      </c>
      <c r="R173" s="3">
        <v>10.75</v>
      </c>
      <c r="S173" s="3">
        <v>10.55</v>
      </c>
      <c r="T173" s="3">
        <v>10.45</v>
      </c>
      <c r="U173" s="3">
        <v>10.45</v>
      </c>
      <c r="V173" s="10">
        <f t="shared" si="11"/>
        <v>2.4804999999999979E-3</v>
      </c>
      <c r="W173" s="3">
        <v>1.46</v>
      </c>
      <c r="X173" s="3" t="str">
        <f ca="1">IF(COUNTIF(股期對照!A:A,B173)=2,B173&amp;"-●",IF(COUNTIF(股期對照!A:A,B173)=1,B173&amp;"-◎",B173))</f>
        <v>億泰</v>
      </c>
      <c r="Y173" s="3" t="s">
        <v>6786</v>
      </c>
      <c r="AB173" s="1" t="s">
        <v>167</v>
      </c>
      <c r="AC173" s="1" t="s">
        <v>1922</v>
      </c>
      <c r="AD173" s="1">
        <v>2.09</v>
      </c>
      <c r="AE173" s="1">
        <v>0</v>
      </c>
      <c r="AF173" s="1">
        <v>0.36</v>
      </c>
      <c r="AG173" s="1">
        <v>10.45</v>
      </c>
      <c r="AH173" s="1">
        <v>87.1</v>
      </c>
      <c r="AI173" s="1">
        <v>173</v>
      </c>
      <c r="AJ173" s="1">
        <v>1941485.15</v>
      </c>
      <c r="AK173" s="1">
        <v>286</v>
      </c>
      <c r="AL173" s="1">
        <v>-70</v>
      </c>
      <c r="AM173" s="1">
        <v>-142</v>
      </c>
      <c r="AN173" s="1">
        <v>-5</v>
      </c>
      <c r="AO173" s="1">
        <v>-46</v>
      </c>
      <c r="AP173" s="1">
        <v>169103</v>
      </c>
      <c r="AQ173" s="1">
        <v>0</v>
      </c>
      <c r="AR173" s="1">
        <v>10.6</v>
      </c>
      <c r="AS173" s="1">
        <v>10.75</v>
      </c>
      <c r="AT173" s="1">
        <v>10.55</v>
      </c>
      <c r="AU173" s="1">
        <v>10.45</v>
      </c>
      <c r="AV173" s="1">
        <v>10.45</v>
      </c>
      <c r="AW173" s="1">
        <v>2.4804999999999979E-3</v>
      </c>
      <c r="AX173" s="1">
        <v>1.46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5251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31.72</v>
      </c>
      <c r="H174" s="1">
        <f>MATCH(持股比率!A174,董監!A:A,0)</f>
        <v>174</v>
      </c>
      <c r="I174" s="3">
        <v>1577390.15</v>
      </c>
      <c r="J174" s="20">
        <v>8</v>
      </c>
      <c r="K174" s="20">
        <v>0</v>
      </c>
      <c r="L174" s="29">
        <v>0</v>
      </c>
      <c r="M174" s="20">
        <v>-2</v>
      </c>
      <c r="N174" s="20">
        <v>-1</v>
      </c>
      <c r="O174" s="20">
        <f t="shared" si="9"/>
        <v>50035</v>
      </c>
      <c r="P174" s="19">
        <f t="shared" si="10"/>
        <v>0</v>
      </c>
      <c r="Q174" s="3">
        <v>16.3</v>
      </c>
      <c r="R174" s="3">
        <v>16.25</v>
      </c>
      <c r="S174" s="3">
        <v>16.100000000000001</v>
      </c>
      <c r="T174" s="3">
        <v>16.05</v>
      </c>
      <c r="U174" s="3">
        <v>16.05</v>
      </c>
      <c r="V174" s="10">
        <f t="shared" si="11"/>
        <v>8.225000000000001E-4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6781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47.96</v>
      </c>
      <c r="AH174" s="1">
        <v>31.72</v>
      </c>
      <c r="AI174" s="1">
        <v>174</v>
      </c>
      <c r="AJ174" s="1">
        <v>1577390.15</v>
      </c>
      <c r="AK174" s="1">
        <v>8</v>
      </c>
      <c r="AL174" s="1">
        <v>0</v>
      </c>
      <c r="AM174" s="1">
        <v>0</v>
      </c>
      <c r="AN174" s="1">
        <v>-2</v>
      </c>
      <c r="AO174" s="1">
        <v>-1</v>
      </c>
      <c r="AP174" s="1">
        <v>50035</v>
      </c>
      <c r="AQ174" s="1">
        <v>0</v>
      </c>
      <c r="AR174" s="1">
        <v>16.3</v>
      </c>
      <c r="AS174" s="1">
        <v>16.25</v>
      </c>
      <c r="AT174" s="1">
        <v>16.100000000000001</v>
      </c>
      <c r="AU174" s="1">
        <v>16.05</v>
      </c>
      <c r="AV174" s="1">
        <v>16.05</v>
      </c>
      <c r="AW174" s="1">
        <v>8.225000000000001E-4</v>
      </c>
      <c r="AX174" s="1">
        <v>-0.31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5892</v>
      </c>
      <c r="C175" s="3">
        <v>1.91</v>
      </c>
      <c r="D175" s="3">
        <v>0.24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62.34</v>
      </c>
      <c r="H175" s="1">
        <f>MATCH(持股比率!A175,董監!A:A,0)</f>
        <v>175</v>
      </c>
      <c r="I175" s="3">
        <v>1926917.47</v>
      </c>
      <c r="J175" s="20">
        <v>198.05</v>
      </c>
      <c r="K175" s="20">
        <v>-206.071</v>
      </c>
      <c r="L175" s="29">
        <v>218.02</v>
      </c>
      <c r="M175" s="20">
        <v>72.896000000000001</v>
      </c>
      <c r="N175" s="20">
        <v>-1266.9680000000001</v>
      </c>
      <c r="O175" s="20">
        <f t="shared" si="9"/>
        <v>120124</v>
      </c>
      <c r="P175" s="19">
        <f t="shared" si="10"/>
        <v>-0.8</v>
      </c>
      <c r="Q175" s="3">
        <v>26.85</v>
      </c>
      <c r="R175" s="3">
        <v>26.65</v>
      </c>
      <c r="S175" s="3">
        <v>27.25</v>
      </c>
      <c r="T175" s="3">
        <v>27.65</v>
      </c>
      <c r="U175" s="3">
        <v>25.25</v>
      </c>
      <c r="V175" s="10">
        <f t="shared" si="11"/>
        <v>-0.24208472249999999</v>
      </c>
      <c r="W175" s="3">
        <v>-3.44</v>
      </c>
      <c r="X175" s="3" t="str">
        <f ca="1">IF(COUNTIF(股期對照!A:A,B175)=2,B175&amp;"-●",IF(COUNTIF(股期對照!A:A,B175)=1,B175&amp;"-◎",B175))</f>
        <v>合機</v>
      </c>
      <c r="Y175" s="3" t="s">
        <v>6787</v>
      </c>
      <c r="AB175" s="1" t="s">
        <v>169</v>
      </c>
      <c r="AC175" s="1" t="s">
        <v>1924</v>
      </c>
      <c r="AD175" s="1">
        <v>1.91</v>
      </c>
      <c r="AE175" s="1">
        <v>0.24</v>
      </c>
      <c r="AF175" s="1">
        <v>0.14000000000000001</v>
      </c>
      <c r="AG175" s="1">
        <v>35.369999999999997</v>
      </c>
      <c r="AH175" s="1">
        <v>62.34</v>
      </c>
      <c r="AI175" s="1">
        <v>175</v>
      </c>
      <c r="AJ175" s="1">
        <v>1926917.47</v>
      </c>
      <c r="AK175" s="1">
        <v>198.05</v>
      </c>
      <c r="AL175" s="1">
        <v>-206.071</v>
      </c>
      <c r="AM175" s="1">
        <v>218.02</v>
      </c>
      <c r="AN175" s="1">
        <v>72.896000000000001</v>
      </c>
      <c r="AO175" s="1">
        <v>-1266.9680000000001</v>
      </c>
      <c r="AP175" s="1">
        <v>120124</v>
      </c>
      <c r="AQ175" s="1">
        <v>-0.8</v>
      </c>
      <c r="AR175" s="1">
        <v>26.85</v>
      </c>
      <c r="AS175" s="1">
        <v>26.65</v>
      </c>
      <c r="AT175" s="1">
        <v>27.25</v>
      </c>
      <c r="AU175" s="1">
        <v>27.65</v>
      </c>
      <c r="AV175" s="1">
        <v>25.25</v>
      </c>
      <c r="AW175" s="1">
        <v>-0.24208472249999999</v>
      </c>
      <c r="AX175" s="1">
        <v>-3.44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5043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-0.05</v>
      </c>
      <c r="K176" s="20">
        <v>2</v>
      </c>
      <c r="L176" s="29">
        <v>13</v>
      </c>
      <c r="M176" s="20">
        <v>1</v>
      </c>
      <c r="N176" s="20">
        <v>18</v>
      </c>
      <c r="O176" s="20">
        <f t="shared" si="9"/>
        <v>45724</v>
      </c>
      <c r="P176" s="19">
        <f t="shared" si="10"/>
        <v>0.1</v>
      </c>
      <c r="Q176" s="3">
        <v>16.899999999999999</v>
      </c>
      <c r="R176" s="3">
        <v>16.850000000000001</v>
      </c>
      <c r="S176" s="3">
        <v>16.7</v>
      </c>
      <c r="T176" s="3">
        <v>16.600000000000001</v>
      </c>
      <c r="U176" s="3">
        <v>16.55</v>
      </c>
      <c r="V176" s="10">
        <f t="shared" si="11"/>
        <v>5.6445500000000008E-3</v>
      </c>
      <c r="W176" s="3">
        <v>-1.49</v>
      </c>
      <c r="X176" s="3" t="str">
        <f ca="1">IF(COUNTIF(股期對照!A:A,B176)=2,B176&amp;"-●",IF(COUNTIF(股期對照!A:A,B176)=1,B176&amp;"-◎",B176))</f>
        <v>艾美特-KY</v>
      </c>
      <c r="Y176" s="3" t="s">
        <v>6753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-0.05</v>
      </c>
      <c r="AL176" s="1">
        <v>2</v>
      </c>
      <c r="AM176" s="1">
        <v>13</v>
      </c>
      <c r="AN176" s="1">
        <v>1</v>
      </c>
      <c r="AO176" s="1">
        <v>18</v>
      </c>
      <c r="AP176" s="1">
        <v>45724</v>
      </c>
      <c r="AQ176" s="1">
        <v>0.1</v>
      </c>
      <c r="AR176" s="1">
        <v>16.899999999999999</v>
      </c>
      <c r="AS176" s="1">
        <v>16.850000000000001</v>
      </c>
      <c r="AT176" s="1">
        <v>16.7</v>
      </c>
      <c r="AU176" s="1">
        <v>16.600000000000001</v>
      </c>
      <c r="AV176" s="1">
        <v>16.55</v>
      </c>
      <c r="AW176" s="1">
        <v>5.6445500000000008E-3</v>
      </c>
      <c r="AX176" s="1">
        <v>-1.49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6528</v>
      </c>
      <c r="C177" s="3">
        <v>10.16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0">
        <v>80</v>
      </c>
      <c r="K177" s="20">
        <v>118</v>
      </c>
      <c r="L177" s="29">
        <v>-10</v>
      </c>
      <c r="M177" s="20">
        <v>51</v>
      </c>
      <c r="N177" s="20">
        <v>-9</v>
      </c>
      <c r="O177" s="20">
        <f t="shared" si="9"/>
        <v>213515</v>
      </c>
      <c r="P177" s="19">
        <f t="shared" si="10"/>
        <v>0.1</v>
      </c>
      <c r="Q177" s="3">
        <v>23.2</v>
      </c>
      <c r="R177" s="3">
        <v>23.35</v>
      </c>
      <c r="S177" s="3">
        <v>23.25</v>
      </c>
      <c r="T177" s="3">
        <v>23.2</v>
      </c>
      <c r="U177" s="3">
        <v>23.15</v>
      </c>
      <c r="V177" s="10">
        <f t="shared" si="11"/>
        <v>5.3536499999999994E-2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6788</v>
      </c>
      <c r="AB177" s="1" t="s">
        <v>171</v>
      </c>
      <c r="AC177" s="1" t="s">
        <v>1926</v>
      </c>
      <c r="AD177" s="1">
        <v>10.16</v>
      </c>
      <c r="AE177" s="1">
        <v>0</v>
      </c>
      <c r="AF177" s="1">
        <v>0.6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80</v>
      </c>
      <c r="AL177" s="1">
        <v>118</v>
      </c>
      <c r="AM177" s="1">
        <v>-10</v>
      </c>
      <c r="AN177" s="1">
        <v>51</v>
      </c>
      <c r="AO177" s="1">
        <v>-9</v>
      </c>
      <c r="AP177" s="1">
        <v>213515</v>
      </c>
      <c r="AQ177" s="1">
        <v>0.1</v>
      </c>
      <c r="AR177" s="1">
        <v>23.2</v>
      </c>
      <c r="AS177" s="1">
        <v>23.35</v>
      </c>
      <c r="AT177" s="1">
        <v>23.25</v>
      </c>
      <c r="AU177" s="1">
        <v>23.2</v>
      </c>
      <c r="AV177" s="1">
        <v>23.15</v>
      </c>
      <c r="AW177" s="1">
        <v>5.3536499999999994E-2</v>
      </c>
      <c r="AX177" s="1">
        <v>0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5252</v>
      </c>
      <c r="C178" s="3">
        <v>11.7</v>
      </c>
      <c r="D178" s="3">
        <v>0.23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70.19</v>
      </c>
      <c r="H178" s="1">
        <f>MATCH(持股比率!A178,董監!A:A,0)</f>
        <v>178</v>
      </c>
      <c r="I178" s="3">
        <v>2941329.62</v>
      </c>
      <c r="J178" s="20">
        <v>-34.280999999999999</v>
      </c>
      <c r="K178" s="20">
        <v>-59.235999999999997</v>
      </c>
      <c r="L178" s="29">
        <v>-2.69</v>
      </c>
      <c r="M178" s="20">
        <v>8.8360000000000003</v>
      </c>
      <c r="N178" s="20">
        <v>-28.088000000000001</v>
      </c>
      <c r="O178" s="20">
        <f t="shared" si="9"/>
        <v>206452</v>
      </c>
      <c r="P178" s="19">
        <f t="shared" si="10"/>
        <v>-0.1</v>
      </c>
      <c r="Q178" s="3">
        <v>49.45</v>
      </c>
      <c r="R178" s="3">
        <v>49.15</v>
      </c>
      <c r="S178" s="3">
        <v>49.2</v>
      </c>
      <c r="T178" s="3">
        <v>49.1</v>
      </c>
      <c r="U178" s="3">
        <v>49.3</v>
      </c>
      <c r="V178" s="10">
        <f t="shared" si="11"/>
        <v>-5.6898836500000001E-2</v>
      </c>
      <c r="W178" s="3">
        <v>-0.2</v>
      </c>
      <c r="X178" s="3" t="str">
        <f ca="1">IF(COUNTIF(股期對照!A:A,B178)=2,B178&amp;"-●",IF(COUNTIF(股期對照!A:A,B178)=1,B178&amp;"-◎",B178))</f>
        <v>南僑</v>
      </c>
      <c r="Y178" s="3" t="s">
        <v>6789</v>
      </c>
      <c r="AB178" s="1" t="s">
        <v>172</v>
      </c>
      <c r="AC178" s="1" t="s">
        <v>1927</v>
      </c>
      <c r="AD178" s="1">
        <v>11.7</v>
      </c>
      <c r="AE178" s="1">
        <v>0.23</v>
      </c>
      <c r="AF178" s="1">
        <v>0.26</v>
      </c>
      <c r="AG178" s="1">
        <v>17.62</v>
      </c>
      <c r="AH178" s="1">
        <v>70.19</v>
      </c>
      <c r="AI178" s="1">
        <v>178</v>
      </c>
      <c r="AJ178" s="1">
        <v>2941329.62</v>
      </c>
      <c r="AK178" s="1">
        <v>-34.280999999999999</v>
      </c>
      <c r="AL178" s="1">
        <v>-59.235999999999997</v>
      </c>
      <c r="AM178" s="1">
        <v>-2.69</v>
      </c>
      <c r="AN178" s="1">
        <v>8.8360000000000003</v>
      </c>
      <c r="AO178" s="1">
        <v>-28.088000000000001</v>
      </c>
      <c r="AP178" s="1">
        <v>206452</v>
      </c>
      <c r="AQ178" s="1">
        <v>-0.1</v>
      </c>
      <c r="AR178" s="1">
        <v>49.45</v>
      </c>
      <c r="AS178" s="1">
        <v>49.15</v>
      </c>
      <c r="AT178" s="1">
        <v>49.2</v>
      </c>
      <c r="AU178" s="1">
        <v>49.1</v>
      </c>
      <c r="AV178" s="1">
        <v>49.3</v>
      </c>
      <c r="AW178" s="1">
        <v>-5.6898836500000001E-2</v>
      </c>
      <c r="AX178" s="1">
        <v>-0.2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4861</v>
      </c>
      <c r="C179" s="3">
        <v>16.260000000000002</v>
      </c>
      <c r="D179" s="3">
        <v>0.45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64.53</v>
      </c>
      <c r="H179" s="1">
        <f>MATCH(持股比率!A179,董監!A:A,0)</f>
        <v>179</v>
      </c>
      <c r="I179" s="3">
        <v>1481373.73</v>
      </c>
      <c r="J179" s="20">
        <v>31.513000000000002</v>
      </c>
      <c r="K179" s="20">
        <v>-30.067</v>
      </c>
      <c r="L179" s="29">
        <v>-69.899000000000001</v>
      </c>
      <c r="M179" s="20">
        <v>-65.400999999999996</v>
      </c>
      <c r="N179" s="20">
        <v>-17.251000000000001</v>
      </c>
      <c r="O179" s="20">
        <f t="shared" si="9"/>
        <v>95593</v>
      </c>
      <c r="P179" s="19">
        <f t="shared" si="10"/>
        <v>-0.2</v>
      </c>
      <c r="Q179" s="3">
        <v>151</v>
      </c>
      <c r="R179" s="3">
        <v>152.5</v>
      </c>
      <c r="S179" s="3">
        <v>151.5</v>
      </c>
      <c r="T179" s="3">
        <v>150.5</v>
      </c>
      <c r="U179" s="3">
        <v>150.5</v>
      </c>
      <c r="V179" s="10">
        <f t="shared" si="11"/>
        <v>-0.22855578999999998</v>
      </c>
      <c r="W179" s="3">
        <v>0.67</v>
      </c>
      <c r="X179" s="3" t="str">
        <f ca="1">IF(COUNTIF(股期對照!A:A,B179)=2,B179&amp;"-●",IF(COUNTIF(股期對照!A:A,B179)=1,B179&amp;"-◎",B179))</f>
        <v>葡萄王-◎</v>
      </c>
      <c r="Y179" s="3" t="s">
        <v>6775</v>
      </c>
      <c r="AB179" s="1" t="s">
        <v>173</v>
      </c>
      <c r="AC179" s="1" t="s">
        <v>1928</v>
      </c>
      <c r="AD179" s="1">
        <v>16.260000000000002</v>
      </c>
      <c r="AE179" s="1">
        <v>0.45</v>
      </c>
      <c r="AF179" s="1">
        <v>0.28000000000000003</v>
      </c>
      <c r="AG179" s="1">
        <v>18.48</v>
      </c>
      <c r="AH179" s="1">
        <v>64.53</v>
      </c>
      <c r="AI179" s="1">
        <v>179</v>
      </c>
      <c r="AJ179" s="1">
        <v>1481373.73</v>
      </c>
      <c r="AK179" s="1">
        <v>31.513000000000002</v>
      </c>
      <c r="AL179" s="1">
        <v>-30.067</v>
      </c>
      <c r="AM179" s="1">
        <v>-69.899000000000001</v>
      </c>
      <c r="AN179" s="1">
        <v>-65.400999999999996</v>
      </c>
      <c r="AO179" s="1">
        <v>-17.251000000000001</v>
      </c>
      <c r="AP179" s="1">
        <v>95593</v>
      </c>
      <c r="AQ179" s="1">
        <v>-0.2</v>
      </c>
      <c r="AR179" s="1">
        <v>151</v>
      </c>
      <c r="AS179" s="1">
        <v>152.5</v>
      </c>
      <c r="AT179" s="1">
        <v>151.5</v>
      </c>
      <c r="AU179" s="1">
        <v>150.5</v>
      </c>
      <c r="AV179" s="1">
        <v>150.5</v>
      </c>
      <c r="AW179" s="1">
        <v>-0.22855578999999998</v>
      </c>
      <c r="AX179" s="1">
        <v>0.67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5306</v>
      </c>
      <c r="C180" s="3">
        <v>6.26</v>
      </c>
      <c r="D180" s="3">
        <v>0.05</v>
      </c>
      <c r="E180" s="3">
        <v>0.55000000000000004</v>
      </c>
      <c r="F180" s="1">
        <f>IF(INDEX(董監!D:D,H180)=0,INDEX(董監!C:C,H180),INDEX(董監!D:D,H180))</f>
        <v>11.89</v>
      </c>
      <c r="G180" s="1">
        <f t="shared" si="8"/>
        <v>81.25</v>
      </c>
      <c r="H180" s="1">
        <f>MATCH(持股比率!A180,董監!A:A,0)</f>
        <v>180</v>
      </c>
      <c r="I180" s="3">
        <v>2490016.5099999998</v>
      </c>
      <c r="J180" s="20">
        <v>391.464</v>
      </c>
      <c r="K180" s="20">
        <v>-195.12200000000001</v>
      </c>
      <c r="L180" s="29">
        <v>-132.55199999999999</v>
      </c>
      <c r="M180" s="20">
        <v>0.64500000000000002</v>
      </c>
      <c r="N180" s="20">
        <v>6.1440000000000001</v>
      </c>
      <c r="O180" s="20">
        <f t="shared" si="9"/>
        <v>202314</v>
      </c>
      <c r="P180" s="19">
        <f t="shared" si="10"/>
        <v>0</v>
      </c>
      <c r="Q180" s="3">
        <v>31.1</v>
      </c>
      <c r="R180" s="3">
        <v>30.6</v>
      </c>
      <c r="S180" s="3">
        <v>30.3</v>
      </c>
      <c r="T180" s="3">
        <v>30.35</v>
      </c>
      <c r="U180" s="3">
        <v>30.1</v>
      </c>
      <c r="V180" s="10">
        <f t="shared" si="11"/>
        <v>2.3919817499999996E-2</v>
      </c>
      <c r="W180" s="3">
        <v>-1.63</v>
      </c>
      <c r="X180" s="3" t="str">
        <f ca="1">IF(COUNTIF(股期對照!A:A,B180)=2,B180&amp;"-●",IF(COUNTIF(股期對照!A:A,B180)=1,B180&amp;"-◎",B180))</f>
        <v>東鹼</v>
      </c>
      <c r="Y180" s="3" t="s">
        <v>6790</v>
      </c>
      <c r="AB180" s="1" t="s">
        <v>174</v>
      </c>
      <c r="AC180" s="1" t="s">
        <v>1929</v>
      </c>
      <c r="AD180" s="1">
        <v>6.26</v>
      </c>
      <c r="AE180" s="1">
        <v>0.05</v>
      </c>
      <c r="AF180" s="1">
        <v>0.55000000000000004</v>
      </c>
      <c r="AG180" s="1">
        <v>11.89</v>
      </c>
      <c r="AH180" s="1">
        <v>81.25</v>
      </c>
      <c r="AI180" s="1">
        <v>180</v>
      </c>
      <c r="AJ180" s="1">
        <v>2490016.5099999998</v>
      </c>
      <c r="AK180" s="1">
        <v>391.464</v>
      </c>
      <c r="AL180" s="1">
        <v>-195.12200000000001</v>
      </c>
      <c r="AM180" s="1">
        <v>-132.55199999999999</v>
      </c>
      <c r="AN180" s="1">
        <v>0.64500000000000002</v>
      </c>
      <c r="AO180" s="1">
        <v>6.1440000000000001</v>
      </c>
      <c r="AP180" s="1">
        <v>202314</v>
      </c>
      <c r="AQ180" s="1">
        <v>0</v>
      </c>
      <c r="AR180" s="1">
        <v>31.1</v>
      </c>
      <c r="AS180" s="1">
        <v>30.6</v>
      </c>
      <c r="AT180" s="1">
        <v>30.3</v>
      </c>
      <c r="AU180" s="1">
        <v>30.35</v>
      </c>
      <c r="AV180" s="1">
        <v>30.1</v>
      </c>
      <c r="AW180" s="1">
        <v>2.3919817499999996E-2</v>
      </c>
      <c r="AX180" s="1">
        <v>-1.63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5893</v>
      </c>
      <c r="C181" s="3">
        <v>3.46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77.959999999999994</v>
      </c>
      <c r="H181" s="1">
        <f>MATCH(持股比率!A181,董監!A:A,0)</f>
        <v>181</v>
      </c>
      <c r="I181" s="3">
        <v>4770162.72</v>
      </c>
      <c r="J181" s="20">
        <v>124.999</v>
      </c>
      <c r="K181" s="20">
        <v>15</v>
      </c>
      <c r="L181" s="29">
        <v>31</v>
      </c>
      <c r="M181" s="20">
        <v>35</v>
      </c>
      <c r="N181" s="20">
        <v>-60</v>
      </c>
      <c r="O181" s="20">
        <f t="shared" si="9"/>
        <v>371882</v>
      </c>
      <c r="P181" s="19">
        <f t="shared" si="10"/>
        <v>0</v>
      </c>
      <c r="Q181" s="3">
        <v>20.8</v>
      </c>
      <c r="R181" s="3">
        <v>20.8</v>
      </c>
      <c r="S181" s="3">
        <v>20.85</v>
      </c>
      <c r="T181" s="3">
        <v>20.9</v>
      </c>
      <c r="U181" s="3">
        <v>20.45</v>
      </c>
      <c r="V181" s="10">
        <f t="shared" si="11"/>
        <v>3.0628292000000001E-2</v>
      </c>
      <c r="W181" s="3">
        <v>-0.97</v>
      </c>
      <c r="X181" s="3" t="str">
        <f ca="1">IF(COUNTIF(股期對照!A:A,B181)=2,B181&amp;"-●",IF(COUNTIF(股期對照!A:A,B181)=1,B181&amp;"-◎",B181))</f>
        <v>和益</v>
      </c>
      <c r="Y181" s="3" t="s">
        <v>6791</v>
      </c>
      <c r="AB181" s="1" t="s">
        <v>175</v>
      </c>
      <c r="AC181" s="1" t="s">
        <v>1930</v>
      </c>
      <c r="AD181" s="1">
        <v>3.46</v>
      </c>
      <c r="AE181" s="1">
        <v>0</v>
      </c>
      <c r="AF181" s="1">
        <v>0.14000000000000001</v>
      </c>
      <c r="AG181" s="1">
        <v>18.440000000000001</v>
      </c>
      <c r="AH181" s="1">
        <v>77.959999999999994</v>
      </c>
      <c r="AI181" s="1">
        <v>181</v>
      </c>
      <c r="AJ181" s="1">
        <v>4770162.72</v>
      </c>
      <c r="AK181" s="1">
        <v>124.999</v>
      </c>
      <c r="AL181" s="1">
        <v>15</v>
      </c>
      <c r="AM181" s="1">
        <v>31</v>
      </c>
      <c r="AN181" s="1">
        <v>35</v>
      </c>
      <c r="AO181" s="1">
        <v>-60</v>
      </c>
      <c r="AP181" s="1">
        <v>371882</v>
      </c>
      <c r="AQ181" s="1">
        <v>0</v>
      </c>
      <c r="AR181" s="1">
        <v>20.8</v>
      </c>
      <c r="AS181" s="1">
        <v>20.8</v>
      </c>
      <c r="AT181" s="1">
        <v>20.85</v>
      </c>
      <c r="AU181" s="1">
        <v>20.9</v>
      </c>
      <c r="AV181" s="1">
        <v>20.45</v>
      </c>
      <c r="AW181" s="1">
        <v>3.0628292000000001E-2</v>
      </c>
      <c r="AX181" s="1">
        <v>-0.97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4862</v>
      </c>
      <c r="C182" s="3">
        <v>9.1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79.740000000000009</v>
      </c>
      <c r="H182" s="1">
        <f>MATCH(持股比率!A182,董監!A:A,0)</f>
        <v>182</v>
      </c>
      <c r="I182" s="3">
        <v>8857030.2899999991</v>
      </c>
      <c r="J182" s="20">
        <v>-104.604</v>
      </c>
      <c r="K182" s="20">
        <v>-207.845</v>
      </c>
      <c r="L182" s="29">
        <v>-249.20500000000001</v>
      </c>
      <c r="M182" s="20">
        <v>-182.71199999999999</v>
      </c>
      <c r="N182" s="20">
        <v>-84.105000000000004</v>
      </c>
      <c r="O182" s="20">
        <f t="shared" si="9"/>
        <v>706260</v>
      </c>
      <c r="P182" s="19">
        <f t="shared" si="10"/>
        <v>-0.1</v>
      </c>
      <c r="Q182" s="3">
        <v>18.7</v>
      </c>
      <c r="R182" s="3">
        <v>18.600000000000001</v>
      </c>
      <c r="S182" s="3">
        <v>18.7</v>
      </c>
      <c r="T182" s="3">
        <v>18.649999999999999</v>
      </c>
      <c r="U182" s="3">
        <v>18.899999999999999</v>
      </c>
      <c r="V182" s="10">
        <f t="shared" si="11"/>
        <v>-0.154793086</v>
      </c>
      <c r="W182" s="3">
        <v>1.34</v>
      </c>
      <c r="X182" s="3" t="str">
        <f ca="1">IF(COUNTIF(股期對照!A:A,B182)=2,B182&amp;"-●",IF(COUNTIF(股期對照!A:A,B182)=1,B182&amp;"-◎",B182))</f>
        <v>東聯</v>
      </c>
      <c r="Y182" s="3" t="s">
        <v>6792</v>
      </c>
      <c r="AB182" s="1" t="s">
        <v>176</v>
      </c>
      <c r="AC182" s="1" t="s">
        <v>1931</v>
      </c>
      <c r="AD182" s="1">
        <v>9.1</v>
      </c>
      <c r="AE182" s="1">
        <v>0.02</v>
      </c>
      <c r="AF182" s="1">
        <v>0.7</v>
      </c>
      <c r="AG182" s="1">
        <v>10.44</v>
      </c>
      <c r="AH182" s="1">
        <v>79.740000000000009</v>
      </c>
      <c r="AI182" s="1">
        <v>182</v>
      </c>
      <c r="AJ182" s="1">
        <v>8857030.2899999991</v>
      </c>
      <c r="AK182" s="1">
        <v>-104.604</v>
      </c>
      <c r="AL182" s="1">
        <v>-207.845</v>
      </c>
      <c r="AM182" s="1">
        <v>-249.20500000000001</v>
      </c>
      <c r="AN182" s="1">
        <v>-182.71199999999999</v>
      </c>
      <c r="AO182" s="1">
        <v>-84.105000000000004</v>
      </c>
      <c r="AP182" s="1">
        <v>706260</v>
      </c>
      <c r="AQ182" s="1">
        <v>-0.1</v>
      </c>
      <c r="AR182" s="1">
        <v>18.7</v>
      </c>
      <c r="AS182" s="1">
        <v>18.600000000000001</v>
      </c>
      <c r="AT182" s="1">
        <v>18.7</v>
      </c>
      <c r="AU182" s="1">
        <v>18.649999999999999</v>
      </c>
      <c r="AV182" s="1">
        <v>18.899999999999999</v>
      </c>
      <c r="AW182" s="1">
        <v>-0.154793086</v>
      </c>
      <c r="AX182" s="1">
        <v>1.34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5502</v>
      </c>
      <c r="C183" s="3">
        <v>7.15</v>
      </c>
      <c r="D183" s="3">
        <v>0.22</v>
      </c>
      <c r="E183" s="3">
        <v>0.2</v>
      </c>
      <c r="F183" s="1">
        <f>IF(INDEX(董監!D:D,H183)=0,INDEX(董監!C:C,H183),INDEX(董監!D:D,H183))</f>
        <v>17.260000000000002</v>
      </c>
      <c r="G183" s="1">
        <f t="shared" si="8"/>
        <v>75.17</v>
      </c>
      <c r="H183" s="1">
        <f>MATCH(持股比率!A183,董監!A:A,0)</f>
        <v>183</v>
      </c>
      <c r="I183" s="3">
        <v>5477522.2599999998</v>
      </c>
      <c r="J183" s="20">
        <v>358</v>
      </c>
      <c r="K183" s="20">
        <v>61</v>
      </c>
      <c r="L183" s="29">
        <v>69</v>
      </c>
      <c r="M183" s="20">
        <v>46</v>
      </c>
      <c r="N183" s="20">
        <v>92.394000000000005</v>
      </c>
      <c r="O183" s="20">
        <f t="shared" si="9"/>
        <v>411745</v>
      </c>
      <c r="P183" s="19">
        <f t="shared" si="10"/>
        <v>0.2</v>
      </c>
      <c r="Q183" s="3">
        <v>19.850000000000001</v>
      </c>
      <c r="R183" s="3">
        <v>19.7</v>
      </c>
      <c r="S183" s="3">
        <v>19.600000000000001</v>
      </c>
      <c r="T183" s="3">
        <v>19.600000000000001</v>
      </c>
      <c r="U183" s="3">
        <v>19.350000000000001</v>
      </c>
      <c r="V183" s="10">
        <f t="shared" si="11"/>
        <v>0.123498239</v>
      </c>
      <c r="W183" s="3">
        <v>-2.27</v>
      </c>
      <c r="X183" s="3" t="str">
        <f ca="1">IF(COUNTIF(股期對照!A:A,B183)=2,B183&amp;"-●",IF(COUNTIF(股期對照!A:A,B183)=1,B183&amp;"-◎",B183))</f>
        <v>永光</v>
      </c>
      <c r="Y183" s="3" t="s">
        <v>6793</v>
      </c>
      <c r="AB183" s="1" t="s">
        <v>177</v>
      </c>
      <c r="AC183" s="1" t="s">
        <v>1932</v>
      </c>
      <c r="AD183" s="1">
        <v>7.15</v>
      </c>
      <c r="AE183" s="1">
        <v>0.22</v>
      </c>
      <c r="AF183" s="1">
        <v>0.2</v>
      </c>
      <c r="AG183" s="1">
        <v>17.260000000000002</v>
      </c>
      <c r="AH183" s="1">
        <v>75.17</v>
      </c>
      <c r="AI183" s="1">
        <v>183</v>
      </c>
      <c r="AJ183" s="1">
        <v>5477522.2599999998</v>
      </c>
      <c r="AK183" s="1">
        <v>358</v>
      </c>
      <c r="AL183" s="1">
        <v>61</v>
      </c>
      <c r="AM183" s="1">
        <v>69</v>
      </c>
      <c r="AN183" s="1">
        <v>46</v>
      </c>
      <c r="AO183" s="1">
        <v>92.394000000000005</v>
      </c>
      <c r="AP183" s="1">
        <v>411745</v>
      </c>
      <c r="AQ183" s="1">
        <v>0.2</v>
      </c>
      <c r="AR183" s="1">
        <v>19.850000000000001</v>
      </c>
      <c r="AS183" s="1">
        <v>19.7</v>
      </c>
      <c r="AT183" s="1">
        <v>19.600000000000001</v>
      </c>
      <c r="AU183" s="1">
        <v>19.600000000000001</v>
      </c>
      <c r="AV183" s="1">
        <v>19.350000000000001</v>
      </c>
      <c r="AW183" s="1">
        <v>0.123498239</v>
      </c>
      <c r="AX183" s="1">
        <v>-2.27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5641</v>
      </c>
      <c r="C184" s="3">
        <v>13.35</v>
      </c>
      <c r="D184" s="3">
        <v>0.56000000000000005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70.849999999999994</v>
      </c>
      <c r="H184" s="1">
        <f>MATCH(持股比率!A184,董監!A:A,0)</f>
        <v>184</v>
      </c>
      <c r="I184" s="3">
        <v>4204925.8499999996</v>
      </c>
      <c r="J184" s="20">
        <v>-494.47199999999998</v>
      </c>
      <c r="K184" s="20">
        <v>62.854999999999997</v>
      </c>
      <c r="L184" s="29">
        <v>146.10400000000001</v>
      </c>
      <c r="M184" s="20">
        <v>-105.47499999999999</v>
      </c>
      <c r="N184" s="20">
        <v>-72.311000000000007</v>
      </c>
      <c r="O184" s="20">
        <f t="shared" si="9"/>
        <v>297919</v>
      </c>
      <c r="P184" s="19">
        <f t="shared" si="10"/>
        <v>-0.2</v>
      </c>
      <c r="Q184" s="3">
        <v>36.65</v>
      </c>
      <c r="R184" s="3">
        <v>36.75</v>
      </c>
      <c r="S184" s="3">
        <v>36.799999999999997</v>
      </c>
      <c r="T184" s="3">
        <v>36.65</v>
      </c>
      <c r="U184" s="3">
        <v>36.65</v>
      </c>
      <c r="V184" s="10">
        <f t="shared" si="11"/>
        <v>-0.1695170725</v>
      </c>
      <c r="W184" s="3">
        <v>-0.41</v>
      </c>
      <c r="X184" s="3" t="str">
        <f ca="1">IF(COUNTIF(股期對照!A:A,B184)=2,B184&amp;"-●",IF(COUNTIF(股期對照!A:A,B184)=1,B184&amp;"-◎",B184))</f>
        <v>興農</v>
      </c>
      <c r="Y184" s="3" t="s">
        <v>6794</v>
      </c>
      <c r="AB184" s="1" t="s">
        <v>178</v>
      </c>
      <c r="AC184" s="1" t="s">
        <v>1933</v>
      </c>
      <c r="AD184" s="1">
        <v>13.35</v>
      </c>
      <c r="AE184" s="1">
        <v>0.56000000000000005</v>
      </c>
      <c r="AF184" s="1">
        <v>0.23</v>
      </c>
      <c r="AG184" s="1">
        <v>15.01</v>
      </c>
      <c r="AH184" s="1">
        <v>70.849999999999994</v>
      </c>
      <c r="AI184" s="1">
        <v>184</v>
      </c>
      <c r="AJ184" s="1">
        <v>4204925.8499999996</v>
      </c>
      <c r="AK184" s="1">
        <v>-494.47199999999998</v>
      </c>
      <c r="AL184" s="1">
        <v>62.854999999999997</v>
      </c>
      <c r="AM184" s="1">
        <v>146.10400000000001</v>
      </c>
      <c r="AN184" s="1">
        <v>-105.47499999999999</v>
      </c>
      <c r="AO184" s="1">
        <v>-72.311000000000007</v>
      </c>
      <c r="AP184" s="1">
        <v>297919</v>
      </c>
      <c r="AQ184" s="1">
        <v>-0.2</v>
      </c>
      <c r="AR184" s="1">
        <v>36.65</v>
      </c>
      <c r="AS184" s="1">
        <v>36.75</v>
      </c>
      <c r="AT184" s="1">
        <v>36.799999999999997</v>
      </c>
      <c r="AU184" s="1">
        <v>36.65</v>
      </c>
      <c r="AV184" s="1">
        <v>36.65</v>
      </c>
      <c r="AW184" s="1">
        <v>-0.1695170725</v>
      </c>
      <c r="AX184" s="1">
        <v>-0.41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5307</v>
      </c>
      <c r="C185" s="3">
        <v>3.78</v>
      </c>
      <c r="D185" s="3">
        <v>0.01</v>
      </c>
      <c r="E185" s="3">
        <v>0.06</v>
      </c>
      <c r="F185" s="1">
        <f>IF(INDEX(董監!D:D,H185)=0,INDEX(董監!C:C,H185),INDEX(董監!D:D,H185))</f>
        <v>23.59</v>
      </c>
      <c r="G185" s="1">
        <f t="shared" si="8"/>
        <v>72.56</v>
      </c>
      <c r="H185" s="1">
        <f>MATCH(持股比率!A185,董監!A:A,0)</f>
        <v>185</v>
      </c>
      <c r="I185" s="3">
        <v>1509517</v>
      </c>
      <c r="J185" s="20">
        <v>19</v>
      </c>
      <c r="K185" s="20">
        <v>21</v>
      </c>
      <c r="L185" s="29">
        <v>1</v>
      </c>
      <c r="M185" s="20">
        <v>3</v>
      </c>
      <c r="N185" s="20">
        <v>28</v>
      </c>
      <c r="O185" s="20">
        <f t="shared" si="9"/>
        <v>109531</v>
      </c>
      <c r="P185" s="19">
        <f t="shared" si="10"/>
        <v>0.1</v>
      </c>
      <c r="Q185" s="3">
        <v>39.700000000000003</v>
      </c>
      <c r="R185" s="3">
        <v>39.75</v>
      </c>
      <c r="S185" s="3">
        <v>40.6</v>
      </c>
      <c r="T185" s="3">
        <v>40.6</v>
      </c>
      <c r="U185" s="3">
        <v>41.25</v>
      </c>
      <c r="V185" s="10">
        <f t="shared" si="11"/>
        <v>2.9064499999999997E-2</v>
      </c>
      <c r="W185" s="3">
        <v>4.96</v>
      </c>
      <c r="X185" s="3" t="str">
        <f ca="1">IF(COUNTIF(股期對照!A:A,B185)=2,B185&amp;"-●",IF(COUNTIF(股期對照!A:A,B185)=1,B185&amp;"-◎",B185))</f>
        <v>國化</v>
      </c>
      <c r="Y185" s="3" t="s">
        <v>6795</v>
      </c>
      <c r="AB185" s="1" t="s">
        <v>179</v>
      </c>
      <c r="AC185" s="1" t="s">
        <v>1934</v>
      </c>
      <c r="AD185" s="1">
        <v>3.78</v>
      </c>
      <c r="AE185" s="1">
        <v>0.01</v>
      </c>
      <c r="AF185" s="1">
        <v>0.06</v>
      </c>
      <c r="AG185" s="1">
        <v>23.59</v>
      </c>
      <c r="AH185" s="1">
        <v>72.56</v>
      </c>
      <c r="AI185" s="1">
        <v>185</v>
      </c>
      <c r="AJ185" s="1">
        <v>1509517</v>
      </c>
      <c r="AK185" s="1">
        <v>19</v>
      </c>
      <c r="AL185" s="1">
        <v>21</v>
      </c>
      <c r="AM185" s="1">
        <v>1</v>
      </c>
      <c r="AN185" s="1">
        <v>3</v>
      </c>
      <c r="AO185" s="1">
        <v>28</v>
      </c>
      <c r="AP185" s="1">
        <v>109531</v>
      </c>
      <c r="AQ185" s="1">
        <v>0.1</v>
      </c>
      <c r="AR185" s="1">
        <v>39.700000000000003</v>
      </c>
      <c r="AS185" s="1">
        <v>39.75</v>
      </c>
      <c r="AT185" s="1">
        <v>40.6</v>
      </c>
      <c r="AU185" s="1">
        <v>40.6</v>
      </c>
      <c r="AV185" s="1">
        <v>41.25</v>
      </c>
      <c r="AW185" s="1">
        <v>2.9064499999999997E-2</v>
      </c>
      <c r="AX185" s="1">
        <v>4.96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5308</v>
      </c>
      <c r="C186" s="3">
        <v>16.510000000000002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72.849999999999994</v>
      </c>
      <c r="H186" s="1">
        <f>MATCH(持股比率!A186,董監!A:A,0)</f>
        <v>186</v>
      </c>
      <c r="I186" s="3">
        <v>10168248.08</v>
      </c>
      <c r="J186" s="20">
        <v>722.1</v>
      </c>
      <c r="K186" s="20">
        <v>155</v>
      </c>
      <c r="L186" s="29">
        <v>138</v>
      </c>
      <c r="M186" s="20">
        <v>984</v>
      </c>
      <c r="N186" s="20">
        <v>-8</v>
      </c>
      <c r="O186" s="20">
        <f t="shared" si="9"/>
        <v>740757</v>
      </c>
      <c r="P186" s="19">
        <f t="shared" si="10"/>
        <v>0.3</v>
      </c>
      <c r="Q186" s="3">
        <v>8.51</v>
      </c>
      <c r="R186" s="3">
        <v>8.51</v>
      </c>
      <c r="S186" s="3">
        <v>8.48</v>
      </c>
      <c r="T186" s="3">
        <v>8.66</v>
      </c>
      <c r="U186" s="3">
        <v>8.68</v>
      </c>
      <c r="V186" s="10">
        <f t="shared" si="11"/>
        <v>0.17086361</v>
      </c>
      <c r="W186" s="3">
        <v>2.97</v>
      </c>
      <c r="X186" s="3" t="str">
        <f ca="1">IF(COUNTIF(股期對照!A:A,B186)=2,B186&amp;"-●",IF(COUNTIF(股期對照!A:A,B186)=1,B186&amp;"-◎",B186))</f>
        <v>和桐</v>
      </c>
      <c r="Y186" s="3" t="s">
        <v>6796</v>
      </c>
      <c r="AB186" s="1" t="s">
        <v>180</v>
      </c>
      <c r="AC186" s="1" t="s">
        <v>1935</v>
      </c>
      <c r="AD186" s="1">
        <v>16.510000000000002</v>
      </c>
      <c r="AE186" s="1">
        <v>0</v>
      </c>
      <c r="AF186" s="1">
        <v>0.2</v>
      </c>
      <c r="AG186" s="1">
        <v>10.44</v>
      </c>
      <c r="AH186" s="1">
        <v>72.849999999999994</v>
      </c>
      <c r="AI186" s="1">
        <v>186</v>
      </c>
      <c r="AJ186" s="1">
        <v>10168248.08</v>
      </c>
      <c r="AK186" s="1">
        <v>722.1</v>
      </c>
      <c r="AL186" s="1">
        <v>155</v>
      </c>
      <c r="AM186" s="1">
        <v>138</v>
      </c>
      <c r="AN186" s="1">
        <v>984</v>
      </c>
      <c r="AO186" s="1">
        <v>-8</v>
      </c>
      <c r="AP186" s="1">
        <v>740757</v>
      </c>
      <c r="AQ186" s="1">
        <v>0.3</v>
      </c>
      <c r="AR186" s="1">
        <v>8.51</v>
      </c>
      <c r="AS186" s="1">
        <v>8.51</v>
      </c>
      <c r="AT186" s="1">
        <v>8.48</v>
      </c>
      <c r="AU186" s="1">
        <v>8.66</v>
      </c>
      <c r="AV186" s="1">
        <v>8.68</v>
      </c>
      <c r="AW186" s="1">
        <v>0.17086361</v>
      </c>
      <c r="AX186" s="1">
        <v>2.97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5894</v>
      </c>
      <c r="C187" s="3">
        <v>13.73</v>
      </c>
      <c r="D187" s="3">
        <v>0.31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69.8</v>
      </c>
      <c r="H187" s="1">
        <f>MATCH(持股比率!A187,董監!A:A,0)</f>
        <v>187</v>
      </c>
      <c r="I187" s="3">
        <v>11782654.83</v>
      </c>
      <c r="J187" s="20">
        <v>710</v>
      </c>
      <c r="K187" s="20">
        <v>130.04900000000001</v>
      </c>
      <c r="L187" s="29">
        <v>104.383</v>
      </c>
      <c r="M187" s="20">
        <v>-170.166</v>
      </c>
      <c r="N187" s="20">
        <v>-224.48699999999999</v>
      </c>
      <c r="O187" s="20">
        <f t="shared" si="9"/>
        <v>822429</v>
      </c>
      <c r="P187" s="19">
        <f t="shared" si="10"/>
        <v>0.1</v>
      </c>
      <c r="Q187" s="3">
        <v>28.5</v>
      </c>
      <c r="R187" s="3">
        <v>28.65</v>
      </c>
      <c r="S187" s="3">
        <v>28.65</v>
      </c>
      <c r="T187" s="3">
        <v>28.5</v>
      </c>
      <c r="U187" s="3">
        <v>28.15</v>
      </c>
      <c r="V187" s="10">
        <f t="shared" si="11"/>
        <v>0.15782436749999998</v>
      </c>
      <c r="W187" s="3">
        <v>-0.53</v>
      </c>
      <c r="X187" s="3" t="str">
        <f ca="1">IF(COUNTIF(股期對照!A:A,B187)=2,B187&amp;"-●",IF(COUNTIF(股期對照!A:A,B187)=1,B187&amp;"-◎",B187))</f>
        <v>長興-◎</v>
      </c>
      <c r="Y187" s="3" t="s">
        <v>6797</v>
      </c>
      <c r="AB187" s="1" t="s">
        <v>181</v>
      </c>
      <c r="AC187" s="1" t="s">
        <v>1936</v>
      </c>
      <c r="AD187" s="1">
        <v>13.73</v>
      </c>
      <c r="AE187" s="1">
        <v>0.31</v>
      </c>
      <c r="AF187" s="1">
        <v>0.17</v>
      </c>
      <c r="AG187" s="1">
        <v>15.99</v>
      </c>
      <c r="AH187" s="1">
        <v>69.8</v>
      </c>
      <c r="AI187" s="1">
        <v>187</v>
      </c>
      <c r="AJ187" s="1">
        <v>11782654.83</v>
      </c>
      <c r="AK187" s="1">
        <v>710</v>
      </c>
      <c r="AL187" s="1">
        <v>130.04900000000001</v>
      </c>
      <c r="AM187" s="1">
        <v>104.383</v>
      </c>
      <c r="AN187" s="1">
        <v>-170.166</v>
      </c>
      <c r="AO187" s="1">
        <v>-224.48699999999999</v>
      </c>
      <c r="AP187" s="1">
        <v>822429</v>
      </c>
      <c r="AQ187" s="1">
        <v>0.1</v>
      </c>
      <c r="AR187" s="1">
        <v>28.5</v>
      </c>
      <c r="AS187" s="1">
        <v>28.65</v>
      </c>
      <c r="AT187" s="1">
        <v>28.65</v>
      </c>
      <c r="AU187" s="1">
        <v>28.5</v>
      </c>
      <c r="AV187" s="1">
        <v>28.15</v>
      </c>
      <c r="AW187" s="1">
        <v>0.15782436749999998</v>
      </c>
      <c r="AX187" s="1">
        <v>-0.53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5895</v>
      </c>
      <c r="C188" s="3">
        <v>9.1300000000000008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84.61</v>
      </c>
      <c r="H188" s="1">
        <f>MATCH(持股比率!A188,董監!A:A,0)</f>
        <v>188</v>
      </c>
      <c r="I188" s="3">
        <v>16859057.449999999</v>
      </c>
      <c r="J188" s="20">
        <v>540.1</v>
      </c>
      <c r="K188" s="20">
        <v>-53</v>
      </c>
      <c r="L188" s="29">
        <v>-79.900000000000006</v>
      </c>
      <c r="M188" s="20">
        <v>34</v>
      </c>
      <c r="N188" s="20">
        <v>-170.42400000000001</v>
      </c>
      <c r="O188" s="20">
        <f t="shared" si="9"/>
        <v>1426445</v>
      </c>
      <c r="P188" s="19">
        <f t="shared" si="10"/>
        <v>0</v>
      </c>
      <c r="Q188" s="3">
        <v>8.11</v>
      </c>
      <c r="R188" s="3">
        <v>8.0500000000000007</v>
      </c>
      <c r="S188" s="3">
        <v>8.0399999999999991</v>
      </c>
      <c r="T188" s="3">
        <v>8.0399999999999991</v>
      </c>
      <c r="U188" s="3">
        <v>8</v>
      </c>
      <c r="V188" s="10">
        <f t="shared" si="11"/>
        <v>2.2211329999999998E-2</v>
      </c>
      <c r="W188" s="3">
        <v>-0.87</v>
      </c>
      <c r="X188" s="3" t="str">
        <f ca="1">IF(COUNTIF(股期對照!A:A,B188)=2,B188&amp;"-●",IF(COUNTIF(股期對照!A:A,B188)=1,B188&amp;"-◎",B188))</f>
        <v>中纖-◎</v>
      </c>
      <c r="Y188" s="3" t="s">
        <v>6693</v>
      </c>
      <c r="AB188" s="1" t="s">
        <v>182</v>
      </c>
      <c r="AC188" s="1" t="s">
        <v>1937</v>
      </c>
      <c r="AD188" s="1">
        <v>9.1300000000000008</v>
      </c>
      <c r="AE188" s="1">
        <v>0.2</v>
      </c>
      <c r="AF188" s="1">
        <v>0.35</v>
      </c>
      <c r="AG188" s="1">
        <v>5.71</v>
      </c>
      <c r="AH188" s="1">
        <v>84.61</v>
      </c>
      <c r="AI188" s="1">
        <v>188</v>
      </c>
      <c r="AJ188" s="1">
        <v>16859057.449999999</v>
      </c>
      <c r="AK188" s="1">
        <v>540.1</v>
      </c>
      <c r="AL188" s="1">
        <v>-53</v>
      </c>
      <c r="AM188" s="1">
        <v>-79.900000000000006</v>
      </c>
      <c r="AN188" s="1">
        <v>34</v>
      </c>
      <c r="AO188" s="1">
        <v>-170.42400000000001</v>
      </c>
      <c r="AP188" s="1">
        <v>1426445</v>
      </c>
      <c r="AQ188" s="1">
        <v>0</v>
      </c>
      <c r="AR188" s="1">
        <v>8.11</v>
      </c>
      <c r="AS188" s="1">
        <v>8.0500000000000007</v>
      </c>
      <c r="AT188" s="1">
        <v>8.0399999999999991</v>
      </c>
      <c r="AU188" s="1">
        <v>8.0399999999999991</v>
      </c>
      <c r="AV188" s="1">
        <v>8</v>
      </c>
      <c r="AW188" s="1">
        <v>2.2211329999999998E-2</v>
      </c>
      <c r="AX188" s="1">
        <v>-0.87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5253</v>
      </c>
      <c r="C189" s="3">
        <v>5.44</v>
      </c>
      <c r="D189" s="3">
        <v>0.08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74.180000000000007</v>
      </c>
      <c r="H189" s="1">
        <f>MATCH(持股比率!A189,董監!A:A,0)</f>
        <v>189</v>
      </c>
      <c r="I189" s="3">
        <v>1786960.89</v>
      </c>
      <c r="J189" s="20">
        <v>112</v>
      </c>
      <c r="K189" s="20">
        <v>-51.631999999999998</v>
      </c>
      <c r="L189" s="29">
        <v>10.087999999999999</v>
      </c>
      <c r="M189" s="20">
        <v>36.597999999999999</v>
      </c>
      <c r="N189" s="20">
        <v>-126.093</v>
      </c>
      <c r="O189" s="20">
        <f t="shared" si="9"/>
        <v>132557</v>
      </c>
      <c r="P189" s="19">
        <f t="shared" si="10"/>
        <v>0</v>
      </c>
      <c r="Q189" s="3">
        <v>61.7</v>
      </c>
      <c r="R189" s="3">
        <v>61.5</v>
      </c>
      <c r="S189" s="3">
        <v>61</v>
      </c>
      <c r="T189" s="3">
        <v>61.2</v>
      </c>
      <c r="U189" s="3">
        <v>60.8</v>
      </c>
      <c r="V189" s="10">
        <f t="shared" si="11"/>
        <v>-1.0762567999999991E-2</v>
      </c>
      <c r="W189" s="3">
        <v>-1.1399999999999999</v>
      </c>
      <c r="X189" s="3" t="str">
        <f ca="1">IF(COUNTIF(股期對照!A:A,B189)=2,B189&amp;"-●",IF(COUNTIF(股期對照!A:A,B189)=1,B189&amp;"-◎",B189))</f>
        <v>生達</v>
      </c>
      <c r="Y189" s="3" t="s">
        <v>6798</v>
      </c>
      <c r="AB189" s="1" t="s">
        <v>183</v>
      </c>
      <c r="AC189" s="1" t="s">
        <v>1938</v>
      </c>
      <c r="AD189" s="1">
        <v>5.44</v>
      </c>
      <c r="AE189" s="1">
        <v>0.08</v>
      </c>
      <c r="AF189" s="1">
        <v>0.55000000000000004</v>
      </c>
      <c r="AG189" s="1">
        <v>19.75</v>
      </c>
      <c r="AH189" s="1">
        <v>74.180000000000007</v>
      </c>
      <c r="AI189" s="1">
        <v>189</v>
      </c>
      <c r="AJ189" s="1">
        <v>1786960.89</v>
      </c>
      <c r="AK189" s="1">
        <v>112</v>
      </c>
      <c r="AL189" s="1">
        <v>-51.631999999999998</v>
      </c>
      <c r="AM189" s="1">
        <v>10.087999999999999</v>
      </c>
      <c r="AN189" s="1">
        <v>36.597999999999999</v>
      </c>
      <c r="AO189" s="1">
        <v>-126.093</v>
      </c>
      <c r="AP189" s="1">
        <v>132557</v>
      </c>
      <c r="AQ189" s="1">
        <v>0</v>
      </c>
      <c r="AR189" s="1">
        <v>61.7</v>
      </c>
      <c r="AS189" s="1">
        <v>61.5</v>
      </c>
      <c r="AT189" s="1">
        <v>61</v>
      </c>
      <c r="AU189" s="1">
        <v>61.2</v>
      </c>
      <c r="AV189" s="1">
        <v>60.8</v>
      </c>
      <c r="AW189" s="1">
        <v>-1.0762567999999991E-2</v>
      </c>
      <c r="AX189" s="1">
        <v>-1.1399999999999999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5896</v>
      </c>
      <c r="C190" s="3">
        <v>1.59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87.33</v>
      </c>
      <c r="H190" s="1">
        <f>MATCH(持股比率!A190,董監!A:A,0)</f>
        <v>190</v>
      </c>
      <c r="I190" s="3">
        <v>1848840.92</v>
      </c>
      <c r="J190" s="20">
        <v>-2251</v>
      </c>
      <c r="K190" s="20">
        <v>-300</v>
      </c>
      <c r="L190" s="29">
        <v>-288</v>
      </c>
      <c r="M190" s="20">
        <v>803</v>
      </c>
      <c r="N190" s="20">
        <v>-862</v>
      </c>
      <c r="O190" s="20">
        <f t="shared" si="9"/>
        <v>161459</v>
      </c>
      <c r="P190" s="19">
        <f t="shared" si="10"/>
        <v>-1.8</v>
      </c>
      <c r="Q190" s="3">
        <v>18.3</v>
      </c>
      <c r="R190" s="3">
        <v>18.3</v>
      </c>
      <c r="S190" s="3">
        <v>17.850000000000001</v>
      </c>
      <c r="T190" s="3">
        <v>17.100000000000001</v>
      </c>
      <c r="U190" s="3">
        <v>16.899999999999999</v>
      </c>
      <c r="V190" s="10">
        <f t="shared" si="11"/>
        <v>-0.52660600000000002</v>
      </c>
      <c r="W190" s="3">
        <v>-7.4</v>
      </c>
      <c r="X190" s="3" t="str">
        <f ca="1">IF(COUNTIF(股期對照!A:A,B190)=2,B190&amp;"-●",IF(COUNTIF(股期對照!A:A,B190)=1,B190&amp;"-◎",B190))</f>
        <v>三晃</v>
      </c>
      <c r="Y190" s="3" t="s">
        <v>6799</v>
      </c>
      <c r="AB190" s="1" t="s">
        <v>184</v>
      </c>
      <c r="AC190" s="1" t="s">
        <v>1939</v>
      </c>
      <c r="AD190" s="1">
        <v>1.59</v>
      </c>
      <c r="AE190" s="1">
        <v>0</v>
      </c>
      <c r="AF190" s="1">
        <v>1.72</v>
      </c>
      <c r="AG190" s="1">
        <v>9.36</v>
      </c>
      <c r="AH190" s="1">
        <v>87.33</v>
      </c>
      <c r="AI190" s="1">
        <v>190</v>
      </c>
      <c r="AJ190" s="1">
        <v>1848840.92</v>
      </c>
      <c r="AK190" s="1">
        <v>-2251</v>
      </c>
      <c r="AL190" s="1">
        <v>-300</v>
      </c>
      <c r="AM190" s="1">
        <v>-288</v>
      </c>
      <c r="AN190" s="1">
        <v>803</v>
      </c>
      <c r="AO190" s="1">
        <v>-862</v>
      </c>
      <c r="AP190" s="1">
        <v>161459</v>
      </c>
      <c r="AQ190" s="1">
        <v>-1.8</v>
      </c>
      <c r="AR190" s="1">
        <v>18.3</v>
      </c>
      <c r="AS190" s="1">
        <v>18.3</v>
      </c>
      <c r="AT190" s="1">
        <v>17.850000000000001</v>
      </c>
      <c r="AU190" s="1">
        <v>17.100000000000001</v>
      </c>
      <c r="AV190" s="1">
        <v>16.899999999999999</v>
      </c>
      <c r="AW190" s="1">
        <v>-0.52660600000000002</v>
      </c>
      <c r="AX190" s="1">
        <v>-7.4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5897</v>
      </c>
      <c r="C191" s="3">
        <v>12.83</v>
      </c>
      <c r="D191" s="3">
        <v>0.18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62.08</v>
      </c>
      <c r="H191" s="1">
        <f>MATCH(持股比率!A191,董監!A:A,0)</f>
        <v>191</v>
      </c>
      <c r="I191" s="3">
        <v>9800000</v>
      </c>
      <c r="J191" s="20">
        <v>106</v>
      </c>
      <c r="K191" s="20">
        <v>-148</v>
      </c>
      <c r="L191" s="29">
        <v>-260.08100000000002</v>
      </c>
      <c r="M191" s="20">
        <v>285.05399999999997</v>
      </c>
      <c r="N191" s="20">
        <v>59.747999999999998</v>
      </c>
      <c r="O191" s="20">
        <f t="shared" si="9"/>
        <v>608384</v>
      </c>
      <c r="P191" s="19">
        <f t="shared" si="10"/>
        <v>0</v>
      </c>
      <c r="Q191" s="3">
        <v>61</v>
      </c>
      <c r="R191" s="3">
        <v>60.9</v>
      </c>
      <c r="S191" s="3">
        <v>60.7</v>
      </c>
      <c r="T191" s="3">
        <v>61</v>
      </c>
      <c r="U191" s="3">
        <v>60.8</v>
      </c>
      <c r="V191" s="10">
        <f t="shared" si="11"/>
        <v>2.6868556999999991E-2</v>
      </c>
      <c r="W191" s="3">
        <v>0.66</v>
      </c>
      <c r="X191" s="3" t="str">
        <f ca="1">IF(COUNTIF(股期對照!A:A,B191)=2,B191&amp;"-●",IF(COUNTIF(股期對照!A:A,B191)=1,B191&amp;"-◎",B191))</f>
        <v>台肥-◎</v>
      </c>
      <c r="Y191" s="3" t="s">
        <v>6800</v>
      </c>
      <c r="AB191" s="1" t="s">
        <v>185</v>
      </c>
      <c r="AC191" s="1" t="s">
        <v>1940</v>
      </c>
      <c r="AD191" s="1">
        <v>12.83</v>
      </c>
      <c r="AE191" s="1">
        <v>0.18</v>
      </c>
      <c r="AF191" s="1">
        <v>0.84</v>
      </c>
      <c r="AG191" s="1">
        <v>24.07</v>
      </c>
      <c r="AH191" s="1">
        <v>62.08</v>
      </c>
      <c r="AI191" s="1">
        <v>191</v>
      </c>
      <c r="AJ191" s="1">
        <v>9800000</v>
      </c>
      <c r="AK191" s="1">
        <v>106</v>
      </c>
      <c r="AL191" s="1">
        <v>-148</v>
      </c>
      <c r="AM191" s="1">
        <v>-260.08100000000002</v>
      </c>
      <c r="AN191" s="1">
        <v>285.05399999999997</v>
      </c>
      <c r="AO191" s="1">
        <v>59.747999999999998</v>
      </c>
      <c r="AP191" s="1">
        <v>608384</v>
      </c>
      <c r="AQ191" s="1">
        <v>0</v>
      </c>
      <c r="AR191" s="1">
        <v>61</v>
      </c>
      <c r="AS191" s="1">
        <v>60.9</v>
      </c>
      <c r="AT191" s="1">
        <v>60.7</v>
      </c>
      <c r="AU191" s="1">
        <v>61</v>
      </c>
      <c r="AV191" s="1">
        <v>60.8</v>
      </c>
      <c r="AW191" s="1">
        <v>2.6868556999999991E-2</v>
      </c>
      <c r="AX191" s="1">
        <v>0.66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5503</v>
      </c>
      <c r="C192" s="3">
        <v>10.050000000000001</v>
      </c>
      <c r="D192" s="3">
        <v>1.77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53.629999999999995</v>
      </c>
      <c r="H192" s="1">
        <f>MATCH(持股比率!A192,董監!A:A,0)</f>
        <v>192</v>
      </c>
      <c r="I192" s="3">
        <v>2369044.7999999998</v>
      </c>
      <c r="J192" s="20">
        <v>60</v>
      </c>
      <c r="K192" s="20">
        <v>-164</v>
      </c>
      <c r="L192" s="29">
        <v>-137</v>
      </c>
      <c r="M192" s="20">
        <v>-11.371</v>
      </c>
      <c r="N192" s="20">
        <v>-2</v>
      </c>
      <c r="O192" s="20">
        <f t="shared" si="9"/>
        <v>127052</v>
      </c>
      <c r="P192" s="19">
        <f t="shared" si="10"/>
        <v>-0.2</v>
      </c>
      <c r="Q192" s="3">
        <v>121.5</v>
      </c>
      <c r="R192" s="3">
        <v>119.5</v>
      </c>
      <c r="S192" s="3">
        <v>117</v>
      </c>
      <c r="T192" s="3">
        <v>116</v>
      </c>
      <c r="U192" s="3">
        <v>115</v>
      </c>
      <c r="V192" s="10">
        <f t="shared" si="11"/>
        <v>-0.29886035999999999</v>
      </c>
      <c r="W192" s="3">
        <v>-4.17</v>
      </c>
      <c r="X192" s="3" t="str">
        <f ca="1">IF(COUNTIF(股期對照!A:A,B192)=2,B192&amp;"-●",IF(COUNTIF(股期對照!A:A,B192)=1,B192&amp;"-◎",B192))</f>
        <v>中碳</v>
      </c>
      <c r="Y192" s="3" t="s">
        <v>6801</v>
      </c>
      <c r="AB192" s="1" t="s">
        <v>186</v>
      </c>
      <c r="AC192" s="1" t="s">
        <v>1941</v>
      </c>
      <c r="AD192" s="1">
        <v>10.050000000000001</v>
      </c>
      <c r="AE192" s="1">
        <v>1.77</v>
      </c>
      <c r="AF192" s="1">
        <v>0.55000000000000004</v>
      </c>
      <c r="AG192" s="1">
        <v>34</v>
      </c>
      <c r="AH192" s="1">
        <v>53.629999999999995</v>
      </c>
      <c r="AI192" s="1">
        <v>192</v>
      </c>
      <c r="AJ192" s="1">
        <v>2369044.7999999998</v>
      </c>
      <c r="AK192" s="1">
        <v>60</v>
      </c>
      <c r="AL192" s="1">
        <v>-164</v>
      </c>
      <c r="AM192" s="1">
        <v>-137</v>
      </c>
      <c r="AN192" s="1">
        <v>-11.371</v>
      </c>
      <c r="AO192" s="1">
        <v>-2</v>
      </c>
      <c r="AP192" s="1">
        <v>127052</v>
      </c>
      <c r="AQ192" s="1">
        <v>-0.2</v>
      </c>
      <c r="AR192" s="1">
        <v>121.5</v>
      </c>
      <c r="AS192" s="1">
        <v>119.5</v>
      </c>
      <c r="AT192" s="1">
        <v>117</v>
      </c>
      <c r="AU192" s="1">
        <v>116</v>
      </c>
      <c r="AV192" s="1">
        <v>115</v>
      </c>
      <c r="AW192" s="1">
        <v>-0.29886035999999999</v>
      </c>
      <c r="AX192" s="1">
        <v>-4.17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5898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5899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-1</v>
      </c>
      <c r="K194" s="20">
        <v>-1</v>
      </c>
      <c r="L194" s="29">
        <v>0</v>
      </c>
      <c r="M194" s="20">
        <v>1</v>
      </c>
      <c r="N194" s="20">
        <v>-2</v>
      </c>
      <c r="O194" s="20">
        <f t="shared" si="9"/>
        <v>160629</v>
      </c>
      <c r="P194" s="19">
        <f t="shared" si="10"/>
        <v>0</v>
      </c>
      <c r="Q194" s="3">
        <v>20.45</v>
      </c>
      <c r="R194" s="3">
        <v>20.399999999999999</v>
      </c>
      <c r="S194" s="3">
        <v>20.399999999999999</v>
      </c>
      <c r="T194" s="3">
        <v>20.350000000000001</v>
      </c>
      <c r="U194" s="3">
        <v>20.350000000000001</v>
      </c>
      <c r="V194" s="10">
        <f t="shared" si="11"/>
        <v>-6.1199999999999991E-4</v>
      </c>
      <c r="W194" s="3">
        <v>0</v>
      </c>
      <c r="X194" s="3" t="str">
        <f ca="1">IF(COUNTIF(股期對照!A:A,B194)=2,B194&amp;"-●",IF(COUNTIF(股期對照!A:A,B194)=1,B194&amp;"-◎",B194))</f>
        <v>元禎</v>
      </c>
      <c r="Y194" s="3" t="s">
        <v>6802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-1</v>
      </c>
      <c r="AL194" s="1">
        <v>-1</v>
      </c>
      <c r="AM194" s="1">
        <v>0</v>
      </c>
      <c r="AN194" s="1">
        <v>1</v>
      </c>
      <c r="AO194" s="1">
        <v>-2</v>
      </c>
      <c r="AP194" s="1">
        <v>160629</v>
      </c>
      <c r="AQ194" s="1">
        <v>0</v>
      </c>
      <c r="AR194" s="1">
        <v>20.45</v>
      </c>
      <c r="AS194" s="1">
        <v>20.399999999999999</v>
      </c>
      <c r="AT194" s="1">
        <v>20.399999999999999</v>
      </c>
      <c r="AU194" s="1">
        <v>20.350000000000001</v>
      </c>
      <c r="AV194" s="1">
        <v>20.350000000000001</v>
      </c>
      <c r="AW194" s="1">
        <v>-6.1199999999999991E-4</v>
      </c>
      <c r="AX194" s="1">
        <v>0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4835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4</v>
      </c>
      <c r="K195" s="20">
        <v>0.22</v>
      </c>
      <c r="L195" s="29">
        <v>0</v>
      </c>
      <c r="M195" s="20">
        <v>-0.182</v>
      </c>
      <c r="N195" s="20">
        <v>-1</v>
      </c>
      <c r="O195" s="20">
        <f t="shared" si="9"/>
        <v>106483</v>
      </c>
      <c r="P195" s="19">
        <f t="shared" si="10"/>
        <v>0</v>
      </c>
      <c r="Q195" s="3">
        <v>73.599999999999994</v>
      </c>
      <c r="R195" s="3">
        <v>73.7</v>
      </c>
      <c r="S195" s="3">
        <v>73.400000000000006</v>
      </c>
      <c r="T195" s="3">
        <v>73.599999999999994</v>
      </c>
      <c r="U195" s="3">
        <v>73.599999999999994</v>
      </c>
      <c r="V195" s="10">
        <f t="shared" si="11"/>
        <v>2.2361880000000001E-3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6797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4</v>
      </c>
      <c r="AL195" s="1">
        <v>0.22</v>
      </c>
      <c r="AM195" s="1">
        <v>0</v>
      </c>
      <c r="AN195" s="1">
        <v>-0.182</v>
      </c>
      <c r="AO195" s="1">
        <v>-1</v>
      </c>
      <c r="AP195" s="1">
        <v>106483</v>
      </c>
      <c r="AQ195" s="1">
        <v>0</v>
      </c>
      <c r="AR195" s="1">
        <v>73.599999999999994</v>
      </c>
      <c r="AS195" s="1">
        <v>73.7</v>
      </c>
      <c r="AT195" s="1">
        <v>73.400000000000006</v>
      </c>
      <c r="AU195" s="1">
        <v>73.599999999999994</v>
      </c>
      <c r="AV195" s="1">
        <v>73.599999999999994</v>
      </c>
      <c r="AW195" s="1">
        <v>2.2361880000000001E-3</v>
      </c>
      <c r="AX195" s="1">
        <v>0.41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5254</v>
      </c>
      <c r="C196" s="3">
        <v>2.19</v>
      </c>
      <c r="D196" s="3">
        <v>4.3600000000000003</v>
      </c>
      <c r="E196" s="3">
        <v>0.49</v>
      </c>
      <c r="F196" s="1">
        <f>IF(INDEX(董監!D:D,H196)=0,INDEX(董監!C:C,H196),INDEX(董監!D:D,H196))</f>
        <v>22.75</v>
      </c>
      <c r="G196" s="1">
        <f t="shared" si="8"/>
        <v>70.210000000000008</v>
      </c>
      <c r="H196" s="1">
        <f>MATCH(持股比率!A196,董監!A:A,0)</f>
        <v>196</v>
      </c>
      <c r="I196" s="3">
        <v>1184642.51</v>
      </c>
      <c r="J196" s="20">
        <v>337</v>
      </c>
      <c r="K196" s="20">
        <v>-33</v>
      </c>
      <c r="L196" s="29">
        <v>-58.070999999999998</v>
      </c>
      <c r="M196" s="20">
        <v>-28</v>
      </c>
      <c r="N196" s="20">
        <v>-101.94199999999999</v>
      </c>
      <c r="O196" s="20">
        <f t="shared" si="9"/>
        <v>83174</v>
      </c>
      <c r="P196" s="19">
        <f t="shared" si="10"/>
        <v>0.1</v>
      </c>
      <c r="Q196" s="3">
        <v>29.15</v>
      </c>
      <c r="R196" s="3">
        <v>29</v>
      </c>
      <c r="S196" s="3">
        <v>28.95</v>
      </c>
      <c r="T196" s="3">
        <v>28.65</v>
      </c>
      <c r="U196" s="3">
        <v>28.25</v>
      </c>
      <c r="V196" s="10">
        <f t="shared" si="11"/>
        <v>3.5033330499999994E-2</v>
      </c>
      <c r="W196" s="3">
        <v>-2.08</v>
      </c>
      <c r="X196" s="3" t="str">
        <f ca="1">IF(COUNTIF(股期對照!A:A,B196)=2,B196&amp;"-●",IF(COUNTIF(股期對照!A:A,B196)=1,B196&amp;"-◎",B196))</f>
        <v>中華化</v>
      </c>
      <c r="Y196" s="3" t="s">
        <v>6800</v>
      </c>
      <c r="AB196" s="1" t="s">
        <v>190</v>
      </c>
      <c r="AC196" s="1" t="s">
        <v>1944</v>
      </c>
      <c r="AD196" s="1">
        <v>2.19</v>
      </c>
      <c r="AE196" s="1">
        <v>4.3600000000000003</v>
      </c>
      <c r="AF196" s="1">
        <v>0.49</v>
      </c>
      <c r="AG196" s="1">
        <v>22.75</v>
      </c>
      <c r="AH196" s="1">
        <v>70.210000000000008</v>
      </c>
      <c r="AI196" s="1">
        <v>196</v>
      </c>
      <c r="AJ196" s="1">
        <v>1184642.51</v>
      </c>
      <c r="AK196" s="1">
        <v>337</v>
      </c>
      <c r="AL196" s="1">
        <v>-33</v>
      </c>
      <c r="AM196" s="1">
        <v>-58.070999999999998</v>
      </c>
      <c r="AN196" s="1">
        <v>-28</v>
      </c>
      <c r="AO196" s="1">
        <v>-101.94199999999999</v>
      </c>
      <c r="AP196" s="1">
        <v>83174</v>
      </c>
      <c r="AQ196" s="1">
        <v>0.1</v>
      </c>
      <c r="AR196" s="1">
        <v>29.15</v>
      </c>
      <c r="AS196" s="1">
        <v>29</v>
      </c>
      <c r="AT196" s="1">
        <v>28.95</v>
      </c>
      <c r="AU196" s="1">
        <v>28.65</v>
      </c>
      <c r="AV196" s="1">
        <v>28.25</v>
      </c>
      <c r="AW196" s="1">
        <v>3.5033330499999994E-2</v>
      </c>
      <c r="AX196" s="1">
        <v>-2.08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5642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1</v>
      </c>
      <c r="K197" s="20">
        <v>1</v>
      </c>
      <c r="L197" s="29">
        <v>1</v>
      </c>
      <c r="M197" s="20">
        <v>-1.0669999999999999</v>
      </c>
      <c r="N197" s="20">
        <v>0</v>
      </c>
      <c r="O197" s="20">
        <f t="shared" si="9"/>
        <v>44396</v>
      </c>
      <c r="P197" s="19">
        <f t="shared" si="10"/>
        <v>0</v>
      </c>
      <c r="Q197" s="3">
        <v>56.4</v>
      </c>
      <c r="R197" s="3">
        <v>56.6</v>
      </c>
      <c r="S197" s="3">
        <v>56.6</v>
      </c>
      <c r="T197" s="3">
        <v>56.5</v>
      </c>
      <c r="U197" s="3">
        <v>56.4</v>
      </c>
      <c r="V197" s="10">
        <f t="shared" si="11"/>
        <v>1.093145E-3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6803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1</v>
      </c>
      <c r="AL197" s="1">
        <v>1</v>
      </c>
      <c r="AM197" s="1">
        <v>1</v>
      </c>
      <c r="AN197" s="1">
        <v>-1.0669999999999999</v>
      </c>
      <c r="AO197" s="1">
        <v>0</v>
      </c>
      <c r="AP197" s="1">
        <v>44396</v>
      </c>
      <c r="AQ197" s="1">
        <v>0</v>
      </c>
      <c r="AR197" s="1">
        <v>56.4</v>
      </c>
      <c r="AS197" s="1">
        <v>56.6</v>
      </c>
      <c r="AT197" s="1">
        <v>56.6</v>
      </c>
      <c r="AU197" s="1">
        <v>56.5</v>
      </c>
      <c r="AV197" s="1">
        <v>56.4</v>
      </c>
      <c r="AW197" s="1">
        <v>1.093145E-3</v>
      </c>
      <c r="AX197" s="1">
        <v>0.18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5643</v>
      </c>
      <c r="C198" s="3">
        <v>2.17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67.16</v>
      </c>
      <c r="H198" s="1">
        <f>MATCH(持股比率!A198,董監!A:A,0)</f>
        <v>198</v>
      </c>
      <c r="I198" s="3">
        <v>1329152.44</v>
      </c>
      <c r="J198" s="20">
        <v>-108</v>
      </c>
      <c r="K198" s="20">
        <v>-134</v>
      </c>
      <c r="L198" s="29">
        <v>-168</v>
      </c>
      <c r="M198" s="20">
        <v>65</v>
      </c>
      <c r="N198" s="20">
        <v>142</v>
      </c>
      <c r="O198" s="20">
        <f t="shared" si="9"/>
        <v>89266</v>
      </c>
      <c r="P198" s="19">
        <f t="shared" si="10"/>
        <v>-0.2</v>
      </c>
      <c r="Q198" s="3">
        <v>22.05</v>
      </c>
      <c r="R198" s="3">
        <v>22.3</v>
      </c>
      <c r="S198" s="3">
        <v>22</v>
      </c>
      <c r="T198" s="3">
        <v>21.55</v>
      </c>
      <c r="U198" s="3">
        <v>21.55</v>
      </c>
      <c r="V198" s="10">
        <f t="shared" si="11"/>
        <v>-4.6047499999999998E-2</v>
      </c>
      <c r="W198" s="3">
        <v>-1.6</v>
      </c>
      <c r="X198" s="3" t="str">
        <f ca="1">IF(COUNTIF(股期對照!A:A,B198)=2,B198&amp;"-●",IF(COUNTIF(股期對照!A:A,B198)=1,B198&amp;"-◎",B198))</f>
        <v>美吾華</v>
      </c>
      <c r="Y198" s="3" t="s">
        <v>6804</v>
      </c>
      <c r="AB198" s="1" t="s">
        <v>192</v>
      </c>
      <c r="AC198" s="1" t="s">
        <v>1946</v>
      </c>
      <c r="AD198" s="1">
        <v>2.17</v>
      </c>
      <c r="AE198" s="1">
        <v>0</v>
      </c>
      <c r="AF198" s="1">
        <v>0.11</v>
      </c>
      <c r="AG198" s="1">
        <v>30.56</v>
      </c>
      <c r="AH198" s="1">
        <v>67.16</v>
      </c>
      <c r="AI198" s="1">
        <v>198</v>
      </c>
      <c r="AJ198" s="1">
        <v>1329152.44</v>
      </c>
      <c r="AK198" s="1">
        <v>-108</v>
      </c>
      <c r="AL198" s="1">
        <v>-134</v>
      </c>
      <c r="AM198" s="1">
        <v>-168</v>
      </c>
      <c r="AN198" s="1">
        <v>65</v>
      </c>
      <c r="AO198" s="1">
        <v>142</v>
      </c>
      <c r="AP198" s="1">
        <v>89266</v>
      </c>
      <c r="AQ198" s="1">
        <v>-0.2</v>
      </c>
      <c r="AR198" s="1">
        <v>22.05</v>
      </c>
      <c r="AS198" s="1">
        <v>22.3</v>
      </c>
      <c r="AT198" s="1">
        <v>22</v>
      </c>
      <c r="AU198" s="1">
        <v>21.55</v>
      </c>
      <c r="AV198" s="1">
        <v>21.55</v>
      </c>
      <c r="AW198" s="1">
        <v>-4.6047499999999998E-2</v>
      </c>
      <c r="AX198" s="1">
        <v>-1.6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5900</v>
      </c>
      <c r="C199" s="3">
        <v>0.99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</v>
      </c>
      <c r="H199" s="1">
        <f>MATCH(持股比率!A199,董監!A:A,0)</f>
        <v>199</v>
      </c>
      <c r="I199" s="3">
        <v>424439.57</v>
      </c>
      <c r="J199" s="20">
        <v>13</v>
      </c>
      <c r="K199" s="20">
        <v>4</v>
      </c>
      <c r="L199" s="29">
        <v>-6</v>
      </c>
      <c r="M199" s="20">
        <v>-14</v>
      </c>
      <c r="N199" s="20">
        <v>-7</v>
      </c>
      <c r="O199" s="20">
        <f t="shared" ref="O199:O262" si="13">ROUND((I199/10)*(G199/100),0)</f>
        <v>26909</v>
      </c>
      <c r="P199" s="19">
        <f t="shared" ref="P199:P262" si="14">ROUND(SUM(J199:N199)/O199*100,1)</f>
        <v>0</v>
      </c>
      <c r="Q199" s="3">
        <v>23.2</v>
      </c>
      <c r="R199" s="3">
        <v>24</v>
      </c>
      <c r="S199" s="3">
        <v>23.8</v>
      </c>
      <c r="T199" s="3">
        <v>23.25</v>
      </c>
      <c r="U199" s="3">
        <v>23.25</v>
      </c>
      <c r="V199" s="10">
        <f t="shared" ref="V199:V262" si="15">SUMPRODUCT(J199:N199,Q199:U199)/100000</f>
        <v>-2.3345000000000006E-3</v>
      </c>
      <c r="W199" s="3">
        <v>1.75</v>
      </c>
      <c r="X199" s="3" t="str">
        <f ca="1">IF(COUNTIF(股期對照!A:A,B199)=2,B199&amp;"-●",IF(COUNTIF(股期對照!A:A,B199)=1,B199&amp;"-◎",B199))</f>
        <v>毛寶</v>
      </c>
      <c r="Y199" s="3" t="s">
        <v>6805</v>
      </c>
      <c r="AB199" s="1" t="s">
        <v>193</v>
      </c>
      <c r="AC199" s="1" t="s">
        <v>1947</v>
      </c>
      <c r="AD199" s="1">
        <v>0.99</v>
      </c>
      <c r="AE199" s="1">
        <v>0</v>
      </c>
      <c r="AF199" s="1">
        <v>2.11</v>
      </c>
      <c r="AG199" s="1">
        <v>33.5</v>
      </c>
      <c r="AH199" s="1">
        <v>63.4</v>
      </c>
      <c r="AI199" s="1">
        <v>199</v>
      </c>
      <c r="AJ199" s="1">
        <v>424439.57</v>
      </c>
      <c r="AK199" s="1">
        <v>13</v>
      </c>
      <c r="AL199" s="1">
        <v>4</v>
      </c>
      <c r="AM199" s="1">
        <v>-6</v>
      </c>
      <c r="AN199" s="1">
        <v>-14</v>
      </c>
      <c r="AO199" s="1">
        <v>-7</v>
      </c>
      <c r="AP199" s="1">
        <v>26909</v>
      </c>
      <c r="AQ199" s="1">
        <v>0</v>
      </c>
      <c r="AR199" s="1">
        <v>23.2</v>
      </c>
      <c r="AS199" s="1">
        <v>24</v>
      </c>
      <c r="AT199" s="1">
        <v>23.8</v>
      </c>
      <c r="AU199" s="1">
        <v>23.25</v>
      </c>
      <c r="AV199" s="1">
        <v>23.25</v>
      </c>
      <c r="AW199" s="1">
        <v>-2.3345000000000006E-3</v>
      </c>
      <c r="AX199" s="1">
        <v>1.75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5901</v>
      </c>
      <c r="C200" s="3">
        <v>4.68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83.539999999999992</v>
      </c>
      <c r="H200" s="1">
        <f>MATCH(持股比率!A200,董監!A:A,0)</f>
        <v>200</v>
      </c>
      <c r="I200" s="3">
        <v>999501.92</v>
      </c>
      <c r="J200" s="20">
        <v>3</v>
      </c>
      <c r="K200" s="20">
        <v>-11</v>
      </c>
      <c r="L200" s="29">
        <v>-1</v>
      </c>
      <c r="M200" s="20">
        <v>-4</v>
      </c>
      <c r="N200" s="20">
        <v>23</v>
      </c>
      <c r="O200" s="20">
        <f t="shared" si="13"/>
        <v>83498</v>
      </c>
      <c r="P200" s="19">
        <f t="shared" si="14"/>
        <v>0</v>
      </c>
      <c r="Q200" s="3">
        <v>27.1</v>
      </c>
      <c r="R200" s="3">
        <v>27.05</v>
      </c>
      <c r="S200" s="3">
        <v>26.95</v>
      </c>
      <c r="T200" s="3">
        <v>26.9</v>
      </c>
      <c r="U200" s="3">
        <v>26.85</v>
      </c>
      <c r="V200" s="10">
        <f t="shared" si="15"/>
        <v>2.667500000000001E-3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6806</v>
      </c>
      <c r="AB200" s="1" t="s">
        <v>194</v>
      </c>
      <c r="AC200" s="1" t="s">
        <v>1948</v>
      </c>
      <c r="AD200" s="1">
        <v>4.68</v>
      </c>
      <c r="AE200" s="1">
        <v>0.17</v>
      </c>
      <c r="AF200" s="1">
        <v>1.58</v>
      </c>
      <c r="AG200" s="1">
        <v>10.029999999999999</v>
      </c>
      <c r="AH200" s="1">
        <v>83.539999999999992</v>
      </c>
      <c r="AI200" s="1">
        <v>200</v>
      </c>
      <c r="AJ200" s="1">
        <v>999501.92</v>
      </c>
      <c r="AK200" s="1">
        <v>3</v>
      </c>
      <c r="AL200" s="1">
        <v>-11</v>
      </c>
      <c r="AM200" s="1">
        <v>-1</v>
      </c>
      <c r="AN200" s="1">
        <v>-4</v>
      </c>
      <c r="AO200" s="1">
        <v>23</v>
      </c>
      <c r="AP200" s="1">
        <v>83498</v>
      </c>
      <c r="AQ200" s="1">
        <v>0</v>
      </c>
      <c r="AR200" s="1">
        <v>27.1</v>
      </c>
      <c r="AS200" s="1">
        <v>27.05</v>
      </c>
      <c r="AT200" s="1">
        <v>26.95</v>
      </c>
      <c r="AU200" s="1">
        <v>26.9</v>
      </c>
      <c r="AV200" s="1">
        <v>26.85</v>
      </c>
      <c r="AW200" s="1">
        <v>2.667500000000001E-3</v>
      </c>
      <c r="AX200" s="1">
        <v>-0.19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5902</v>
      </c>
      <c r="C201" s="3">
        <v>5.26</v>
      </c>
      <c r="D201" s="3">
        <v>0.15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79.28</v>
      </c>
      <c r="H201" s="1">
        <f>MATCH(持股比率!A201,董監!A:A,0)</f>
        <v>201</v>
      </c>
      <c r="I201" s="3">
        <v>1677220.22</v>
      </c>
      <c r="J201" s="20">
        <v>85.912999999999997</v>
      </c>
      <c r="K201" s="20">
        <v>-21.248999999999999</v>
      </c>
      <c r="L201" s="29">
        <v>-3</v>
      </c>
      <c r="M201" s="20">
        <v>14</v>
      </c>
      <c r="N201" s="20">
        <v>-161</v>
      </c>
      <c r="O201" s="20">
        <f t="shared" si="13"/>
        <v>132970</v>
      </c>
      <c r="P201" s="19">
        <f t="shared" si="14"/>
        <v>-0.1</v>
      </c>
      <c r="Q201" s="3">
        <v>32.9</v>
      </c>
      <c r="R201" s="3">
        <v>33.450000000000003</v>
      </c>
      <c r="S201" s="3">
        <v>33.25</v>
      </c>
      <c r="T201" s="3">
        <v>32.85</v>
      </c>
      <c r="U201" s="3">
        <v>33.049999999999997</v>
      </c>
      <c r="V201" s="10">
        <f t="shared" si="15"/>
        <v>-2.8451413499999995E-2</v>
      </c>
      <c r="W201" s="3">
        <v>1.54</v>
      </c>
      <c r="X201" s="3" t="str">
        <f ca="1">IF(COUNTIF(股期對照!A:A,B201)=2,B201&amp;"-●",IF(COUNTIF(股期對照!A:A,B201)=1,B201&amp;"-◎",B201))</f>
        <v>杏輝</v>
      </c>
      <c r="Y201" s="3" t="s">
        <v>6807</v>
      </c>
      <c r="AB201" s="1" t="s">
        <v>195</v>
      </c>
      <c r="AC201" s="1" t="s">
        <v>1949</v>
      </c>
      <c r="AD201" s="1">
        <v>5.26</v>
      </c>
      <c r="AE201" s="1">
        <v>0.15</v>
      </c>
      <c r="AF201" s="1">
        <v>0.39</v>
      </c>
      <c r="AG201" s="1">
        <v>14.92</v>
      </c>
      <c r="AH201" s="1">
        <v>79.28</v>
      </c>
      <c r="AI201" s="1">
        <v>201</v>
      </c>
      <c r="AJ201" s="1">
        <v>1677220.22</v>
      </c>
      <c r="AK201" s="1">
        <v>85.912999999999997</v>
      </c>
      <c r="AL201" s="1">
        <v>-21.248999999999999</v>
      </c>
      <c r="AM201" s="1">
        <v>-3</v>
      </c>
      <c r="AN201" s="1">
        <v>14</v>
      </c>
      <c r="AO201" s="1">
        <v>-161</v>
      </c>
      <c r="AP201" s="1">
        <v>132970</v>
      </c>
      <c r="AQ201" s="1">
        <v>-0.1</v>
      </c>
      <c r="AR201" s="1">
        <v>32.9</v>
      </c>
      <c r="AS201" s="1">
        <v>33.450000000000003</v>
      </c>
      <c r="AT201" s="1">
        <v>33.25</v>
      </c>
      <c r="AU201" s="1">
        <v>32.85</v>
      </c>
      <c r="AV201" s="1">
        <v>33.049999999999997</v>
      </c>
      <c r="AW201" s="1">
        <v>-2.8451413499999995E-2</v>
      </c>
      <c r="AX201" s="1">
        <v>1.54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5903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2</v>
      </c>
      <c r="L202" s="29">
        <v>-1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0</v>
      </c>
      <c r="Q202" s="3">
        <v>16.600000000000001</v>
      </c>
      <c r="R202" s="3">
        <v>16.649999999999999</v>
      </c>
      <c r="S202" s="3">
        <v>16.75</v>
      </c>
      <c r="T202" s="3">
        <v>16.600000000000001</v>
      </c>
      <c r="U202" s="3">
        <v>16.600000000000001</v>
      </c>
      <c r="V202" s="10">
        <f t="shared" si="15"/>
        <v>-5.0000000000004265E-7</v>
      </c>
      <c r="W202" s="3">
        <v>-0.3</v>
      </c>
      <c r="X202" s="3" t="str">
        <f ca="1">IF(COUNTIF(股期對照!A:A,B202)=2,B202&amp;"-●",IF(COUNTIF(股期對照!A:A,B202)=1,B202&amp;"-◎",B202))</f>
        <v>日勝化</v>
      </c>
      <c r="Y202" s="3" t="s">
        <v>6679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2</v>
      </c>
      <c r="AM202" s="1">
        <v>-1</v>
      </c>
      <c r="AN202" s="1">
        <v>-1</v>
      </c>
      <c r="AO202" s="1">
        <v>0</v>
      </c>
      <c r="AP202" s="1">
        <v>-9283</v>
      </c>
      <c r="AQ202" s="1">
        <v>0</v>
      </c>
      <c r="AR202" s="1">
        <v>16.600000000000001</v>
      </c>
      <c r="AS202" s="1">
        <v>16.649999999999999</v>
      </c>
      <c r="AT202" s="1">
        <v>16.75</v>
      </c>
      <c r="AU202" s="1">
        <v>16.600000000000001</v>
      </c>
      <c r="AV202" s="1">
        <v>16.600000000000001</v>
      </c>
      <c r="AW202" s="1">
        <v>-5.0000000000004265E-7</v>
      </c>
      <c r="AX202" s="1">
        <v>-0.3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4909</v>
      </c>
      <c r="C203" s="3">
        <v>7.08</v>
      </c>
      <c r="D203" s="3">
        <v>0.05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24.5</v>
      </c>
      <c r="H203" s="1">
        <f>MATCH(持股比率!A203,董監!A:A,0)</f>
        <v>203</v>
      </c>
      <c r="I203" s="3">
        <v>3036166.17</v>
      </c>
      <c r="J203" s="20">
        <v>57</v>
      </c>
      <c r="K203" s="20">
        <v>-74.501000000000005</v>
      </c>
      <c r="L203" s="29">
        <v>-93.807000000000002</v>
      </c>
      <c r="M203" s="20">
        <v>-86.736999999999995</v>
      </c>
      <c r="N203" s="20">
        <v>-108.443</v>
      </c>
      <c r="O203" s="20">
        <f t="shared" si="13"/>
        <v>74386</v>
      </c>
      <c r="P203" s="19">
        <f t="shared" si="14"/>
        <v>-0.4</v>
      </c>
      <c r="Q203" s="3">
        <v>69.599999999999994</v>
      </c>
      <c r="R203" s="3">
        <v>69</v>
      </c>
      <c r="S203" s="3">
        <v>70.2</v>
      </c>
      <c r="T203" s="3">
        <v>68.599999999999994</v>
      </c>
      <c r="U203" s="3">
        <v>67.8</v>
      </c>
      <c r="V203" s="10">
        <f t="shared" si="15"/>
        <v>-0.21061214</v>
      </c>
      <c r="W203" s="3">
        <v>-0.44</v>
      </c>
      <c r="X203" s="3" t="str">
        <f ca="1">IF(COUNTIF(股期對照!A:A,B203)=2,B203&amp;"-●",IF(COUNTIF(股期對照!A:A,B203)=1,B203&amp;"-◎",B203))</f>
        <v>喬山</v>
      </c>
      <c r="Y203" s="3" t="s">
        <v>6777</v>
      </c>
      <c r="AB203" s="1" t="s">
        <v>197</v>
      </c>
      <c r="AC203" s="1" t="s">
        <v>1951</v>
      </c>
      <c r="AD203" s="1">
        <v>7.08</v>
      </c>
      <c r="AE203" s="1">
        <v>0.05</v>
      </c>
      <c r="AF203" s="1">
        <v>0.55000000000000004</v>
      </c>
      <c r="AG203" s="1">
        <v>67.819999999999993</v>
      </c>
      <c r="AH203" s="1">
        <v>24.5</v>
      </c>
      <c r="AI203" s="1">
        <v>203</v>
      </c>
      <c r="AJ203" s="1">
        <v>3036166.17</v>
      </c>
      <c r="AK203" s="1">
        <v>57</v>
      </c>
      <c r="AL203" s="1">
        <v>-74.501000000000005</v>
      </c>
      <c r="AM203" s="1">
        <v>-93.807000000000002</v>
      </c>
      <c r="AN203" s="1">
        <v>-86.736999999999995</v>
      </c>
      <c r="AO203" s="1">
        <v>-108.443</v>
      </c>
      <c r="AP203" s="1">
        <v>74386</v>
      </c>
      <c r="AQ203" s="1">
        <v>-0.4</v>
      </c>
      <c r="AR203" s="1">
        <v>69.599999999999994</v>
      </c>
      <c r="AS203" s="1">
        <v>69</v>
      </c>
      <c r="AT203" s="1">
        <v>70.2</v>
      </c>
      <c r="AU203" s="1">
        <v>68.599999999999994</v>
      </c>
      <c r="AV203" s="1">
        <v>67.8</v>
      </c>
      <c r="AW203" s="1">
        <v>-0.21061214</v>
      </c>
      <c r="AX203" s="1">
        <v>-0.44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4910</v>
      </c>
      <c r="C204" s="3">
        <v>7.8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47.91</v>
      </c>
      <c r="H204" s="1">
        <f>MATCH(持股比率!A204,董監!A:A,0)</f>
        <v>204</v>
      </c>
      <c r="I204" s="3">
        <v>2000000</v>
      </c>
      <c r="J204" s="20">
        <v>76</v>
      </c>
      <c r="K204" s="20">
        <v>28</v>
      </c>
      <c r="L204" s="29">
        <v>21</v>
      </c>
      <c r="M204" s="20">
        <v>20.991</v>
      </c>
      <c r="N204" s="20">
        <v>-16</v>
      </c>
      <c r="O204" s="20">
        <f t="shared" si="13"/>
        <v>95820</v>
      </c>
      <c r="P204" s="19">
        <f t="shared" si="14"/>
        <v>0.1</v>
      </c>
      <c r="Q204" s="3">
        <v>33.5</v>
      </c>
      <c r="R204" s="3">
        <v>33.6</v>
      </c>
      <c r="S204" s="3">
        <v>33.799999999999997</v>
      </c>
      <c r="T204" s="3">
        <v>33.9</v>
      </c>
      <c r="U204" s="3">
        <v>33.950000000000003</v>
      </c>
      <c r="V204" s="10">
        <f t="shared" si="15"/>
        <v>4.3649949000000007E-2</v>
      </c>
      <c r="W204" s="3">
        <v>1.34</v>
      </c>
      <c r="X204" s="3" t="str">
        <f ca="1">IF(COUNTIF(股期對照!A:A,B204)=2,B204&amp;"-●",IF(COUNTIF(股期對照!A:A,B204)=1,B204&amp;"-◎",B204))</f>
        <v>臺鹽</v>
      </c>
      <c r="Y204" s="3" t="s">
        <v>6670</v>
      </c>
      <c r="AB204" s="1" t="s">
        <v>198</v>
      </c>
      <c r="AC204" s="1" t="s">
        <v>1952</v>
      </c>
      <c r="AD204" s="1">
        <v>7.8</v>
      </c>
      <c r="AE204" s="1">
        <v>0.01</v>
      </c>
      <c r="AF204" s="1">
        <v>0</v>
      </c>
      <c r="AG204" s="1">
        <v>44.28</v>
      </c>
      <c r="AH204" s="1">
        <v>47.91</v>
      </c>
      <c r="AI204" s="1">
        <v>204</v>
      </c>
      <c r="AJ204" s="1">
        <v>2000000</v>
      </c>
      <c r="AK204" s="1">
        <v>76</v>
      </c>
      <c r="AL204" s="1">
        <v>28</v>
      </c>
      <c r="AM204" s="1">
        <v>21</v>
      </c>
      <c r="AN204" s="1">
        <v>20.991</v>
      </c>
      <c r="AO204" s="1">
        <v>-16</v>
      </c>
      <c r="AP204" s="1">
        <v>95820</v>
      </c>
      <c r="AQ204" s="1">
        <v>0.1</v>
      </c>
      <c r="AR204" s="1">
        <v>33.5</v>
      </c>
      <c r="AS204" s="1">
        <v>33.6</v>
      </c>
      <c r="AT204" s="1">
        <v>33.799999999999997</v>
      </c>
      <c r="AU204" s="1">
        <v>33.9</v>
      </c>
      <c r="AV204" s="1">
        <v>33.950000000000003</v>
      </c>
      <c r="AW204" s="1">
        <v>4.3649949000000007E-2</v>
      </c>
      <c r="AX204" s="1">
        <v>1.34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5644</v>
      </c>
      <c r="C205" s="3">
        <v>0.46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</v>
      </c>
      <c r="H205" s="1">
        <f>MATCH(持股比率!A205,董監!A:A,0)</f>
        <v>205</v>
      </c>
      <c r="I205" s="3">
        <v>935593</v>
      </c>
      <c r="J205" s="20">
        <v>3</v>
      </c>
      <c r="K205" s="20">
        <v>2.0009999999999999</v>
      </c>
      <c r="L205" s="29">
        <v>3.0009999999999999</v>
      </c>
      <c r="M205" s="20">
        <v>5</v>
      </c>
      <c r="N205" s="20">
        <v>4</v>
      </c>
      <c r="O205" s="20">
        <f t="shared" si="13"/>
        <v>69889</v>
      </c>
      <c r="P205" s="19">
        <f t="shared" si="14"/>
        <v>0</v>
      </c>
      <c r="Q205" s="3">
        <v>16.399999999999999</v>
      </c>
      <c r="R205" s="3">
        <v>16.5</v>
      </c>
      <c r="S205" s="3">
        <v>16.399999999999999</v>
      </c>
      <c r="T205" s="3">
        <v>16.649999999999999</v>
      </c>
      <c r="U205" s="3">
        <v>16.7</v>
      </c>
      <c r="V205" s="10">
        <f t="shared" si="15"/>
        <v>2.8148289999999996E-3</v>
      </c>
      <c r="W205" s="3">
        <v>1.52</v>
      </c>
      <c r="X205" s="3" t="str">
        <f ca="1">IF(COUNTIF(股期對照!A:A,B205)=2,B205&amp;"-●",IF(COUNTIF(股期對照!A:A,B205)=1,B205&amp;"-◎",B205))</f>
        <v>台蠟</v>
      </c>
      <c r="Y205" s="3" t="s">
        <v>6803</v>
      </c>
      <c r="AB205" s="1" t="s">
        <v>199</v>
      </c>
      <c r="AC205" s="1" t="s">
        <v>1953</v>
      </c>
      <c r="AD205" s="1">
        <v>0.46</v>
      </c>
      <c r="AE205" s="1">
        <v>0</v>
      </c>
      <c r="AF205" s="1">
        <v>0.27</v>
      </c>
      <c r="AG205" s="1">
        <v>24.57</v>
      </c>
      <c r="AH205" s="1">
        <v>74.7</v>
      </c>
      <c r="AI205" s="1">
        <v>205</v>
      </c>
      <c r="AJ205" s="1">
        <v>935593</v>
      </c>
      <c r="AK205" s="1">
        <v>3</v>
      </c>
      <c r="AL205" s="1">
        <v>2.0009999999999999</v>
      </c>
      <c r="AM205" s="1">
        <v>3.0009999999999999</v>
      </c>
      <c r="AN205" s="1">
        <v>5</v>
      </c>
      <c r="AO205" s="1">
        <v>4</v>
      </c>
      <c r="AP205" s="1">
        <v>69889</v>
      </c>
      <c r="AQ205" s="1">
        <v>0</v>
      </c>
      <c r="AR205" s="1">
        <v>16.399999999999999</v>
      </c>
      <c r="AS205" s="1">
        <v>16.5</v>
      </c>
      <c r="AT205" s="1">
        <v>16.399999999999999</v>
      </c>
      <c r="AU205" s="1">
        <v>16.649999999999999</v>
      </c>
      <c r="AV205" s="1">
        <v>16.7</v>
      </c>
      <c r="AW205" s="1">
        <v>2.8148289999999996E-3</v>
      </c>
      <c r="AX205" s="1">
        <v>1.52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5904</v>
      </c>
      <c r="C206" s="3">
        <v>2.14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86.07</v>
      </c>
      <c r="H206" s="1">
        <f>MATCH(持股比率!A206,董監!A:A,0)</f>
        <v>206</v>
      </c>
      <c r="I206" s="3">
        <v>1009884.72</v>
      </c>
      <c r="J206" s="20">
        <v>276</v>
      </c>
      <c r="K206" s="20">
        <v>72</v>
      </c>
      <c r="L206" s="29">
        <v>-34</v>
      </c>
      <c r="M206" s="20">
        <v>19</v>
      </c>
      <c r="N206" s="20">
        <v>-112</v>
      </c>
      <c r="O206" s="20">
        <f t="shared" si="13"/>
        <v>86921</v>
      </c>
      <c r="P206" s="19">
        <f t="shared" si="14"/>
        <v>0.3</v>
      </c>
      <c r="Q206" s="3">
        <v>52.1</v>
      </c>
      <c r="R206" s="3">
        <v>51.9</v>
      </c>
      <c r="S206" s="3">
        <v>52.1</v>
      </c>
      <c r="T206" s="3">
        <v>52.5</v>
      </c>
      <c r="U206" s="3">
        <v>51.8</v>
      </c>
      <c r="V206" s="10">
        <f t="shared" si="15"/>
        <v>0.11540900000000001</v>
      </c>
      <c r="W206" s="3">
        <v>1.17</v>
      </c>
      <c r="X206" s="3" t="str">
        <f ca="1">IF(COUNTIF(股期對照!A:A,B206)=2,B206&amp;"-●",IF(COUNTIF(股期對照!A:A,B206)=1,B206&amp;"-◎",B206))</f>
        <v>南光</v>
      </c>
      <c r="Y206" s="3" t="s">
        <v>6808</v>
      </c>
      <c r="AB206" s="1" t="s">
        <v>200</v>
      </c>
      <c r="AC206" s="1" t="s">
        <v>1954</v>
      </c>
      <c r="AD206" s="1">
        <v>2.14</v>
      </c>
      <c r="AE206" s="1">
        <v>0</v>
      </c>
      <c r="AF206" s="1">
        <v>0.57999999999999996</v>
      </c>
      <c r="AG206" s="1">
        <v>11.21</v>
      </c>
      <c r="AH206" s="1">
        <v>86.07</v>
      </c>
      <c r="AI206" s="1">
        <v>206</v>
      </c>
      <c r="AJ206" s="1">
        <v>1009884.72</v>
      </c>
      <c r="AK206" s="1">
        <v>276</v>
      </c>
      <c r="AL206" s="1">
        <v>72</v>
      </c>
      <c r="AM206" s="1">
        <v>-34</v>
      </c>
      <c r="AN206" s="1">
        <v>19</v>
      </c>
      <c r="AO206" s="1">
        <v>-112</v>
      </c>
      <c r="AP206" s="1">
        <v>86921</v>
      </c>
      <c r="AQ206" s="1">
        <v>0.3</v>
      </c>
      <c r="AR206" s="1">
        <v>52.1</v>
      </c>
      <c r="AS206" s="1">
        <v>51.9</v>
      </c>
      <c r="AT206" s="1">
        <v>52.1</v>
      </c>
      <c r="AU206" s="1">
        <v>52.5</v>
      </c>
      <c r="AV206" s="1">
        <v>51.8</v>
      </c>
      <c r="AW206" s="1">
        <v>0.11540900000000001</v>
      </c>
      <c r="AX206" s="1">
        <v>1.17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5905</v>
      </c>
      <c r="C207" s="3">
        <v>11.78</v>
      </c>
      <c r="D207" s="3">
        <v>0.03</v>
      </c>
      <c r="E207" s="3">
        <v>1.37</v>
      </c>
      <c r="F207" s="1">
        <f>IF(INDEX(董監!D:D,H207)=0,INDEX(董監!C:C,H207),INDEX(董監!D:D,H207))</f>
        <v>18.489999999999998</v>
      </c>
      <c r="G207" s="1">
        <f t="shared" si="12"/>
        <v>68.33</v>
      </c>
      <c r="H207" s="1">
        <f>MATCH(持股比率!A207,董監!A:A,0)</f>
        <v>207</v>
      </c>
      <c r="I207" s="3">
        <v>857390.13</v>
      </c>
      <c r="J207" s="20">
        <v>139</v>
      </c>
      <c r="K207" s="20">
        <v>-319</v>
      </c>
      <c r="L207" s="29">
        <v>151</v>
      </c>
      <c r="M207" s="20">
        <v>-388</v>
      </c>
      <c r="N207" s="20">
        <v>160.04599999999999</v>
      </c>
      <c r="O207" s="20">
        <f t="shared" si="13"/>
        <v>58585</v>
      </c>
      <c r="P207" s="19">
        <f t="shared" si="14"/>
        <v>-0.4</v>
      </c>
      <c r="Q207" s="3">
        <v>110.5</v>
      </c>
      <c r="R207" s="3">
        <v>110</v>
      </c>
      <c r="S207" s="3">
        <v>111</v>
      </c>
      <c r="T207" s="3">
        <v>108.5</v>
      </c>
      <c r="U207" s="3">
        <v>113.5</v>
      </c>
      <c r="V207" s="10">
        <f t="shared" si="15"/>
        <v>-0.26902279000000001</v>
      </c>
      <c r="W207" s="3">
        <v>4.6100000000000003</v>
      </c>
      <c r="X207" s="3" t="str">
        <f ca="1">IF(COUNTIF(股期對照!A:A,B207)=2,B207&amp;"-●",IF(COUNTIF(股期對照!A:A,B207)=1,B207&amp;"-◎",B207))</f>
        <v>寶齡富錦</v>
      </c>
      <c r="Y207" s="3" t="s">
        <v>6777</v>
      </c>
      <c r="AB207" s="1" t="s">
        <v>201</v>
      </c>
      <c r="AC207" s="1" t="s">
        <v>1955</v>
      </c>
      <c r="AD207" s="1">
        <v>11.78</v>
      </c>
      <c r="AE207" s="1">
        <v>0.03</v>
      </c>
      <c r="AF207" s="1">
        <v>1.37</v>
      </c>
      <c r="AG207" s="1">
        <v>18.489999999999998</v>
      </c>
      <c r="AH207" s="1">
        <v>68.33</v>
      </c>
      <c r="AI207" s="1">
        <v>207</v>
      </c>
      <c r="AJ207" s="1">
        <v>857390.13</v>
      </c>
      <c r="AK207" s="1">
        <v>139</v>
      </c>
      <c r="AL207" s="1">
        <v>-319</v>
      </c>
      <c r="AM207" s="1">
        <v>151</v>
      </c>
      <c r="AN207" s="1">
        <v>-388</v>
      </c>
      <c r="AO207" s="1">
        <v>160.04599999999999</v>
      </c>
      <c r="AP207" s="1">
        <v>58585</v>
      </c>
      <c r="AQ207" s="1">
        <v>-0.4</v>
      </c>
      <c r="AR207" s="1">
        <v>110.5</v>
      </c>
      <c r="AS207" s="1">
        <v>110</v>
      </c>
      <c r="AT207" s="1">
        <v>111</v>
      </c>
      <c r="AU207" s="1">
        <v>108.5</v>
      </c>
      <c r="AV207" s="1">
        <v>113.5</v>
      </c>
      <c r="AW207" s="1">
        <v>-0.26902279000000001</v>
      </c>
      <c r="AX207" s="1">
        <v>4.6100000000000003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5906</v>
      </c>
      <c r="C208" s="3">
        <v>6.01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62.54</v>
      </c>
      <c r="H208" s="1">
        <f>MATCH(持股比率!A208,董監!A:A,0)</f>
        <v>208</v>
      </c>
      <c r="I208" s="3">
        <v>775600</v>
      </c>
      <c r="J208" s="20">
        <v>-20.018000000000001</v>
      </c>
      <c r="K208" s="20">
        <v>-185.57300000000001</v>
      </c>
      <c r="L208" s="29">
        <v>9.7129999999999992</v>
      </c>
      <c r="M208" s="20">
        <v>-133.70500000000001</v>
      </c>
      <c r="N208" s="20">
        <v>-78.415000000000006</v>
      </c>
      <c r="O208" s="20">
        <f t="shared" si="13"/>
        <v>48506</v>
      </c>
      <c r="P208" s="19">
        <f t="shared" si="14"/>
        <v>-0.8</v>
      </c>
      <c r="Q208" s="3">
        <v>55.1</v>
      </c>
      <c r="R208" s="3">
        <v>55.1</v>
      </c>
      <c r="S208" s="3">
        <v>55.5</v>
      </c>
      <c r="T208" s="3">
        <v>54.7</v>
      </c>
      <c r="U208" s="3">
        <v>54.9</v>
      </c>
      <c r="V208" s="10">
        <f t="shared" si="15"/>
        <v>-0.22407639600000001</v>
      </c>
      <c r="W208" s="3">
        <v>0.73</v>
      </c>
      <c r="X208" s="3" t="str">
        <f ca="1">IF(COUNTIF(股期對照!A:A,B208)=2,B208&amp;"-●",IF(COUNTIF(股期對照!A:A,B208)=1,B208&amp;"-◎",B208))</f>
        <v>中化生</v>
      </c>
      <c r="Y208" s="3" t="s">
        <v>6809</v>
      </c>
      <c r="AB208" s="1" t="s">
        <v>202</v>
      </c>
      <c r="AC208" s="1" t="s">
        <v>1956</v>
      </c>
      <c r="AD208" s="1">
        <v>6.01</v>
      </c>
      <c r="AE208" s="1">
        <v>0.8</v>
      </c>
      <c r="AF208" s="1">
        <v>0.67</v>
      </c>
      <c r="AG208" s="1">
        <v>29.98</v>
      </c>
      <c r="AH208" s="1">
        <v>62.54</v>
      </c>
      <c r="AI208" s="1">
        <v>208</v>
      </c>
      <c r="AJ208" s="1">
        <v>775600</v>
      </c>
      <c r="AK208" s="1">
        <v>-20.018000000000001</v>
      </c>
      <c r="AL208" s="1">
        <v>-185.57300000000001</v>
      </c>
      <c r="AM208" s="1">
        <v>9.7129999999999992</v>
      </c>
      <c r="AN208" s="1">
        <v>-133.70500000000001</v>
      </c>
      <c r="AO208" s="1">
        <v>-78.415000000000006</v>
      </c>
      <c r="AP208" s="1">
        <v>48506</v>
      </c>
      <c r="AQ208" s="1">
        <v>-0.8</v>
      </c>
      <c r="AR208" s="1">
        <v>55.1</v>
      </c>
      <c r="AS208" s="1">
        <v>55.1</v>
      </c>
      <c r="AT208" s="1">
        <v>55.5</v>
      </c>
      <c r="AU208" s="1">
        <v>54.7</v>
      </c>
      <c r="AV208" s="1">
        <v>54.9</v>
      </c>
      <c r="AW208" s="1">
        <v>-0.22407639600000001</v>
      </c>
      <c r="AX208" s="1">
        <v>0.73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5645</v>
      </c>
      <c r="C209" s="3">
        <v>4.7300000000000004</v>
      </c>
      <c r="D209" s="3">
        <v>0.03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51.83</v>
      </c>
      <c r="H209" s="1">
        <f>MATCH(持股比率!A209,董監!A:A,0)</f>
        <v>209</v>
      </c>
      <c r="I209" s="3">
        <v>2500000</v>
      </c>
      <c r="J209" s="20">
        <v>9</v>
      </c>
      <c r="K209" s="20">
        <v>-2.1709999999999998</v>
      </c>
      <c r="L209" s="29">
        <v>7.3280000000000003</v>
      </c>
      <c r="M209" s="20">
        <v>3.9329999999999998</v>
      </c>
      <c r="N209" s="20">
        <v>-1.7490000000000001</v>
      </c>
      <c r="O209" s="20">
        <f t="shared" si="13"/>
        <v>129575</v>
      </c>
      <c r="P209" s="19">
        <f t="shared" si="14"/>
        <v>0</v>
      </c>
      <c r="Q209" s="3">
        <v>127.5</v>
      </c>
      <c r="R209" s="3">
        <v>127.5</v>
      </c>
      <c r="S209" s="3">
        <v>128</v>
      </c>
      <c r="T209" s="3">
        <v>127</v>
      </c>
      <c r="U209" s="3">
        <v>126.5</v>
      </c>
      <c r="V209" s="10">
        <f t="shared" si="15"/>
        <v>2.0869240000000001E-2</v>
      </c>
      <c r="W209" s="3">
        <v>-0.39</v>
      </c>
      <c r="X209" s="3" t="str">
        <f ca="1">IF(COUNTIF(股期對照!A:A,B209)=2,B209&amp;"-●",IF(COUNTIF(股期對照!A:A,B209)=1,B209&amp;"-◎",B209))</f>
        <v>勝一</v>
      </c>
      <c r="Y209" s="3" t="s">
        <v>6810</v>
      </c>
      <c r="AB209" s="1" t="s">
        <v>203</v>
      </c>
      <c r="AC209" s="1" t="s">
        <v>1957</v>
      </c>
      <c r="AD209" s="1">
        <v>4.7300000000000004</v>
      </c>
      <c r="AE209" s="1">
        <v>0.03</v>
      </c>
      <c r="AF209" s="1">
        <v>0.17</v>
      </c>
      <c r="AG209" s="1">
        <v>43.24</v>
      </c>
      <c r="AH209" s="1">
        <v>51.83</v>
      </c>
      <c r="AI209" s="1">
        <v>209</v>
      </c>
      <c r="AJ209" s="1">
        <v>2500000</v>
      </c>
      <c r="AK209" s="1">
        <v>9</v>
      </c>
      <c r="AL209" s="1">
        <v>-2.1709999999999998</v>
      </c>
      <c r="AM209" s="1">
        <v>7.3280000000000003</v>
      </c>
      <c r="AN209" s="1">
        <v>3.9329999999999998</v>
      </c>
      <c r="AO209" s="1">
        <v>-1.7490000000000001</v>
      </c>
      <c r="AP209" s="1">
        <v>129575</v>
      </c>
      <c r="AQ209" s="1">
        <v>0</v>
      </c>
      <c r="AR209" s="1">
        <v>127.5</v>
      </c>
      <c r="AS209" s="1">
        <v>127.5</v>
      </c>
      <c r="AT209" s="1">
        <v>128</v>
      </c>
      <c r="AU209" s="1">
        <v>127</v>
      </c>
      <c r="AV209" s="1">
        <v>126.5</v>
      </c>
      <c r="AW209" s="1">
        <v>2.0869240000000001E-2</v>
      </c>
      <c r="AX209" s="1">
        <v>-0.39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5907</v>
      </c>
      <c r="C210" s="3">
        <v>0.44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90.59</v>
      </c>
      <c r="H210" s="1">
        <f>MATCH(持股比率!A210,董監!A:A,0)</f>
        <v>210</v>
      </c>
      <c r="I210" s="3">
        <v>601093.46</v>
      </c>
      <c r="J210" s="20">
        <v>0</v>
      </c>
      <c r="K210" s="20">
        <v>1</v>
      </c>
      <c r="L210" s="29">
        <v>0</v>
      </c>
      <c r="M210" s="20">
        <v>-4</v>
      </c>
      <c r="N210" s="20">
        <v>-2</v>
      </c>
      <c r="O210" s="20">
        <f t="shared" si="13"/>
        <v>54453</v>
      </c>
      <c r="P210" s="19">
        <f t="shared" si="14"/>
        <v>0</v>
      </c>
      <c r="Q210" s="3">
        <v>16.55</v>
      </c>
      <c r="R210" s="3">
        <v>16.600000000000001</v>
      </c>
      <c r="S210" s="3">
        <v>16.95</v>
      </c>
      <c r="T210" s="3">
        <v>16.95</v>
      </c>
      <c r="U210" s="3">
        <v>16.850000000000001</v>
      </c>
      <c r="V210" s="10">
        <f t="shared" si="15"/>
        <v>-8.4900000000000004E-4</v>
      </c>
      <c r="W210" s="3">
        <v>3.06</v>
      </c>
      <c r="X210" s="3" t="str">
        <f ca="1">IF(COUNTIF(股期對照!A:A,B210)=2,B210&amp;"-●",IF(COUNTIF(股期對照!A:A,B210)=1,B210&amp;"-◎",B210))</f>
        <v>展宇</v>
      </c>
      <c r="Y210" s="3" t="s">
        <v>6811</v>
      </c>
      <c r="AB210" s="1" t="s">
        <v>204</v>
      </c>
      <c r="AC210" s="1" t="s">
        <v>1958</v>
      </c>
      <c r="AD210" s="1">
        <v>0.44</v>
      </c>
      <c r="AE210" s="1">
        <v>0</v>
      </c>
      <c r="AF210" s="1">
        <v>0.05</v>
      </c>
      <c r="AG210" s="1">
        <v>8.92</v>
      </c>
      <c r="AH210" s="1">
        <v>90.59</v>
      </c>
      <c r="AI210" s="1">
        <v>210</v>
      </c>
      <c r="AJ210" s="1">
        <v>601093.46</v>
      </c>
      <c r="AK210" s="1">
        <v>0</v>
      </c>
      <c r="AL210" s="1">
        <v>1</v>
      </c>
      <c r="AM210" s="1">
        <v>0</v>
      </c>
      <c r="AN210" s="1">
        <v>-4</v>
      </c>
      <c r="AO210" s="1">
        <v>-2</v>
      </c>
      <c r="AP210" s="1">
        <v>54453</v>
      </c>
      <c r="AQ210" s="1">
        <v>0</v>
      </c>
      <c r="AR210" s="1">
        <v>16.55</v>
      </c>
      <c r="AS210" s="1">
        <v>16.600000000000001</v>
      </c>
      <c r="AT210" s="1">
        <v>16.95</v>
      </c>
      <c r="AU210" s="1">
        <v>16.95</v>
      </c>
      <c r="AV210" s="1">
        <v>16.850000000000001</v>
      </c>
      <c r="AW210" s="1">
        <v>-8.4900000000000004E-4</v>
      </c>
      <c r="AX210" s="1">
        <v>3.06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4863</v>
      </c>
      <c r="C211" s="3">
        <v>0.76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56.830000000000005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-3</v>
      </c>
      <c r="M211" s="20">
        <v>-1</v>
      </c>
      <c r="N211" s="20">
        <v>-3</v>
      </c>
      <c r="O211" s="20">
        <f t="shared" si="13"/>
        <v>25341</v>
      </c>
      <c r="P211" s="19">
        <f t="shared" si="14"/>
        <v>0</v>
      </c>
      <c r="Q211" s="3">
        <v>85.1</v>
      </c>
      <c r="R211" s="3">
        <v>85</v>
      </c>
      <c r="S211" s="3">
        <v>84.7</v>
      </c>
      <c r="T211" s="3">
        <v>84.6</v>
      </c>
      <c r="U211" s="3">
        <v>84.4</v>
      </c>
      <c r="V211" s="10">
        <f t="shared" si="15"/>
        <v>-5.9190000000000006E-3</v>
      </c>
      <c r="W211" s="3">
        <v>-1.06</v>
      </c>
      <c r="X211" s="3" t="str">
        <f ca="1">IF(COUNTIF(股期對照!A:A,B211)=2,B211&amp;"-●",IF(COUNTIF(股期對照!A:A,B211)=1,B211&amp;"-◎",B211))</f>
        <v>生泰</v>
      </c>
      <c r="Y211" s="3" t="s">
        <v>6812</v>
      </c>
      <c r="AB211" s="1" t="s">
        <v>205</v>
      </c>
      <c r="AC211" s="1" t="s">
        <v>1959</v>
      </c>
      <c r="AD211" s="1">
        <v>0.76</v>
      </c>
      <c r="AE211" s="1">
        <v>0</v>
      </c>
      <c r="AF211" s="1">
        <v>0</v>
      </c>
      <c r="AG211" s="1">
        <v>42.41</v>
      </c>
      <c r="AH211" s="1">
        <v>56.830000000000005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-3</v>
      </c>
      <c r="AN211" s="1">
        <v>-1</v>
      </c>
      <c r="AO211" s="1">
        <v>-3</v>
      </c>
      <c r="AP211" s="1">
        <v>25341</v>
      </c>
      <c r="AQ211" s="1">
        <v>0</v>
      </c>
      <c r="AR211" s="1">
        <v>85.1</v>
      </c>
      <c r="AS211" s="1">
        <v>85</v>
      </c>
      <c r="AT211" s="1">
        <v>84.7</v>
      </c>
      <c r="AU211" s="1">
        <v>84.6</v>
      </c>
      <c r="AV211" s="1">
        <v>84.4</v>
      </c>
      <c r="AW211" s="1">
        <v>-5.9190000000000006E-3</v>
      </c>
      <c r="AX211" s="1">
        <v>-1.06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5044</v>
      </c>
      <c r="C212" s="3">
        <v>0.56000000000000005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</v>
      </c>
      <c r="H212" s="1">
        <f>MATCH(持股比率!A212,董監!A:A,0)</f>
        <v>212</v>
      </c>
      <c r="I212" s="3">
        <v>474076.05</v>
      </c>
      <c r="J212" s="20">
        <v>4</v>
      </c>
      <c r="K212" s="20">
        <v>42</v>
      </c>
      <c r="L212" s="29">
        <v>-31</v>
      </c>
      <c r="M212" s="20">
        <v>-3</v>
      </c>
      <c r="N212" s="20">
        <v>4</v>
      </c>
      <c r="O212" s="20">
        <f t="shared" si="13"/>
        <v>39955</v>
      </c>
      <c r="P212" s="19">
        <f t="shared" si="14"/>
        <v>0</v>
      </c>
      <c r="Q212" s="3">
        <v>13.55</v>
      </c>
      <c r="R212" s="3">
        <v>14.9</v>
      </c>
      <c r="S212" s="3">
        <v>14.5</v>
      </c>
      <c r="T212" s="3">
        <v>14.3</v>
      </c>
      <c r="U212" s="3">
        <v>14</v>
      </c>
      <c r="V212" s="10">
        <f t="shared" si="15"/>
        <v>2.4360000000000011E-3</v>
      </c>
      <c r="W212" s="3">
        <v>3.7</v>
      </c>
      <c r="X212" s="3" t="str">
        <f ca="1">IF(COUNTIF(股期對照!A:A,B212)=2,B212&amp;"-●",IF(COUNTIF(股期對照!A:A,B212)=1,B212&amp;"-◎",B212))</f>
        <v>合世</v>
      </c>
      <c r="Y212" s="3" t="s">
        <v>6813</v>
      </c>
      <c r="AB212" s="1" t="s">
        <v>206</v>
      </c>
      <c r="AC212" s="1" t="s">
        <v>1960</v>
      </c>
      <c r="AD212" s="1">
        <v>0.56000000000000005</v>
      </c>
      <c r="AE212" s="1">
        <v>0</v>
      </c>
      <c r="AF212" s="1">
        <v>0</v>
      </c>
      <c r="AG212" s="1">
        <v>15.16</v>
      </c>
      <c r="AH212" s="1">
        <v>84.28</v>
      </c>
      <c r="AI212" s="1">
        <v>212</v>
      </c>
      <c r="AJ212" s="1">
        <v>474076.05</v>
      </c>
      <c r="AK212" s="1">
        <v>4</v>
      </c>
      <c r="AL212" s="1">
        <v>42</v>
      </c>
      <c r="AM212" s="1">
        <v>-31</v>
      </c>
      <c r="AN212" s="1">
        <v>-3</v>
      </c>
      <c r="AO212" s="1">
        <v>4</v>
      </c>
      <c r="AP212" s="1">
        <v>39955</v>
      </c>
      <c r="AQ212" s="1">
        <v>0</v>
      </c>
      <c r="AR212" s="1">
        <v>13.55</v>
      </c>
      <c r="AS212" s="1">
        <v>14.9</v>
      </c>
      <c r="AT212" s="1">
        <v>14.5</v>
      </c>
      <c r="AU212" s="1">
        <v>14.3</v>
      </c>
      <c r="AV212" s="1">
        <v>14</v>
      </c>
      <c r="AW212" s="1">
        <v>2.4360000000000011E-3</v>
      </c>
      <c r="AX212" s="1">
        <v>3.7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4836</v>
      </c>
      <c r="C213" s="3">
        <v>6.21</v>
      </c>
      <c r="D213" s="3">
        <v>0.28000000000000003</v>
      </c>
      <c r="E213" s="3">
        <v>0.71</v>
      </c>
      <c r="F213" s="1">
        <f>IF(INDEX(董監!D:D,H213)=0,INDEX(董監!C:C,H213),INDEX(董監!D:D,H213))</f>
        <v>34.18</v>
      </c>
      <c r="G213" s="1">
        <f t="shared" si="12"/>
        <v>58.62</v>
      </c>
      <c r="H213" s="1">
        <f>MATCH(持股比率!A213,董監!A:A,0)</f>
        <v>213</v>
      </c>
      <c r="I213" s="3">
        <v>889341.15</v>
      </c>
      <c r="J213" s="20">
        <v>47.51</v>
      </c>
      <c r="K213" s="20">
        <v>-12.09</v>
      </c>
      <c r="L213" s="29">
        <v>59.954999999999998</v>
      </c>
      <c r="M213" s="20">
        <v>-260.87799999999999</v>
      </c>
      <c r="N213" s="20">
        <v>-64.216999999999999</v>
      </c>
      <c r="O213" s="20">
        <f t="shared" si="13"/>
        <v>52133</v>
      </c>
      <c r="P213" s="19">
        <f t="shared" si="14"/>
        <v>-0.4</v>
      </c>
      <c r="Q213" s="3">
        <v>48.2</v>
      </c>
      <c r="R213" s="3">
        <v>48.65</v>
      </c>
      <c r="S213" s="3">
        <v>48.9</v>
      </c>
      <c r="T213" s="3">
        <v>46.95</v>
      </c>
      <c r="U213" s="3">
        <v>46.6</v>
      </c>
      <c r="V213" s="10">
        <f t="shared" si="15"/>
        <v>-0.10607131300000001</v>
      </c>
      <c r="W213" s="3">
        <v>-2.71</v>
      </c>
      <c r="X213" s="3" t="str">
        <f ca="1">IF(COUNTIF(股期對照!A:A,B213)=2,B213&amp;"-●",IF(COUNTIF(股期對照!A:A,B213)=1,B213&amp;"-◎",B213))</f>
        <v>和康生</v>
      </c>
      <c r="Y213" s="3" t="s">
        <v>6775</v>
      </c>
      <c r="AB213" s="1" t="s">
        <v>207</v>
      </c>
      <c r="AC213" s="1" t="s">
        <v>1961</v>
      </c>
      <c r="AD213" s="1">
        <v>6.21</v>
      </c>
      <c r="AE213" s="1">
        <v>0.28000000000000003</v>
      </c>
      <c r="AF213" s="1">
        <v>0.71</v>
      </c>
      <c r="AG213" s="1">
        <v>34.18</v>
      </c>
      <c r="AH213" s="1">
        <v>58.62</v>
      </c>
      <c r="AI213" s="1">
        <v>213</v>
      </c>
      <c r="AJ213" s="1">
        <v>889341.15</v>
      </c>
      <c r="AK213" s="1">
        <v>47.51</v>
      </c>
      <c r="AL213" s="1">
        <v>-12.09</v>
      </c>
      <c r="AM213" s="1">
        <v>59.954999999999998</v>
      </c>
      <c r="AN213" s="1">
        <v>-260.87799999999999</v>
      </c>
      <c r="AO213" s="1">
        <v>-64.216999999999999</v>
      </c>
      <c r="AP213" s="1">
        <v>52133</v>
      </c>
      <c r="AQ213" s="1">
        <v>-0.4</v>
      </c>
      <c r="AR213" s="1">
        <v>48.2</v>
      </c>
      <c r="AS213" s="1">
        <v>48.65</v>
      </c>
      <c r="AT213" s="1">
        <v>48.9</v>
      </c>
      <c r="AU213" s="1">
        <v>46.95</v>
      </c>
      <c r="AV213" s="1">
        <v>46.6</v>
      </c>
      <c r="AW213" s="1">
        <v>-0.10607131300000001</v>
      </c>
      <c r="AX213" s="1">
        <v>-2.71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5646</v>
      </c>
      <c r="C214" s="3">
        <v>4.38</v>
      </c>
      <c r="D214" s="3">
        <v>0</v>
      </c>
      <c r="E214" s="3">
        <v>0.4</v>
      </c>
      <c r="F214" s="1">
        <f>IF(INDEX(董監!D:D,H214)=0,INDEX(董監!C:C,H214),INDEX(董監!D:D,H214))</f>
        <v>12.1</v>
      </c>
      <c r="G214" s="1">
        <f t="shared" si="12"/>
        <v>83.12</v>
      </c>
      <c r="H214" s="1">
        <f>MATCH(持股比率!A214,董監!A:A,0)</f>
        <v>214</v>
      </c>
      <c r="I214" s="3">
        <v>496269.24</v>
      </c>
      <c r="J214" s="20">
        <v>35</v>
      </c>
      <c r="K214" s="20">
        <v>-17.28</v>
      </c>
      <c r="L214" s="29">
        <v>26.905999999999999</v>
      </c>
      <c r="M214" s="20">
        <v>-105.657</v>
      </c>
      <c r="N214" s="20">
        <v>-78.415999999999997</v>
      </c>
      <c r="O214" s="20">
        <f t="shared" si="13"/>
        <v>41250</v>
      </c>
      <c r="P214" s="19">
        <f t="shared" si="14"/>
        <v>-0.3</v>
      </c>
      <c r="Q214" s="3">
        <v>58.6</v>
      </c>
      <c r="R214" s="3">
        <v>58.7</v>
      </c>
      <c r="S214" s="3">
        <v>58.8</v>
      </c>
      <c r="T214" s="3">
        <v>59.6</v>
      </c>
      <c r="U214" s="3">
        <v>58.4</v>
      </c>
      <c r="V214" s="10">
        <f t="shared" si="15"/>
        <v>-8.2579147999999991E-2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6788</v>
      </c>
      <c r="AB214" s="1" t="s">
        <v>208</v>
      </c>
      <c r="AC214" s="1" t="s">
        <v>1962</v>
      </c>
      <c r="AD214" s="1">
        <v>4.38</v>
      </c>
      <c r="AE214" s="1">
        <v>0</v>
      </c>
      <c r="AF214" s="1">
        <v>0.4</v>
      </c>
      <c r="AG214" s="1">
        <v>12.1</v>
      </c>
      <c r="AH214" s="1">
        <v>83.12</v>
      </c>
      <c r="AI214" s="1">
        <v>214</v>
      </c>
      <c r="AJ214" s="1">
        <v>496269.24</v>
      </c>
      <c r="AK214" s="1">
        <v>35</v>
      </c>
      <c r="AL214" s="1">
        <v>-17.28</v>
      </c>
      <c r="AM214" s="1">
        <v>26.905999999999999</v>
      </c>
      <c r="AN214" s="1">
        <v>-105.657</v>
      </c>
      <c r="AO214" s="1">
        <v>-78.415999999999997</v>
      </c>
      <c r="AP214" s="1">
        <v>41250</v>
      </c>
      <c r="AQ214" s="1">
        <v>-0.3</v>
      </c>
      <c r="AR214" s="1">
        <v>58.6</v>
      </c>
      <c r="AS214" s="1">
        <v>58.7</v>
      </c>
      <c r="AT214" s="1">
        <v>58.8</v>
      </c>
      <c r="AU214" s="1">
        <v>59.6</v>
      </c>
      <c r="AV214" s="1">
        <v>58.4</v>
      </c>
      <c r="AW214" s="1">
        <v>-8.2579147999999991E-2</v>
      </c>
      <c r="AX214" s="1">
        <v>0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5504</v>
      </c>
      <c r="C215" s="3">
        <v>9.1300000000000008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81.400000000000006</v>
      </c>
      <c r="H215" s="1">
        <f>MATCH(持股比率!A215,董監!A:A,0)</f>
        <v>215</v>
      </c>
      <c r="I215" s="3">
        <v>5966072.4299999997</v>
      </c>
      <c r="J215" s="20">
        <v>1193.3589999999999</v>
      </c>
      <c r="K215" s="20">
        <v>-1230</v>
      </c>
      <c r="L215" s="29">
        <v>-1217.3969999999999</v>
      </c>
      <c r="M215" s="20">
        <v>29.748999999999999</v>
      </c>
      <c r="N215" s="20">
        <v>15.036</v>
      </c>
      <c r="O215" s="20">
        <f t="shared" si="13"/>
        <v>485638</v>
      </c>
      <c r="P215" s="19">
        <f t="shared" si="14"/>
        <v>-0.2</v>
      </c>
      <c r="Q215" s="3">
        <v>40.799999999999997</v>
      </c>
      <c r="R215" s="3">
        <v>40.049999999999997</v>
      </c>
      <c r="S215" s="3">
        <v>39.35</v>
      </c>
      <c r="T215" s="3">
        <v>39.049999999999997</v>
      </c>
      <c r="U215" s="3">
        <v>38.1</v>
      </c>
      <c r="V215" s="10">
        <f t="shared" si="15"/>
        <v>-0.46742454700000002</v>
      </c>
      <c r="W215" s="3">
        <v>-3.42</v>
      </c>
      <c r="X215" s="3" t="str">
        <f ca="1">IF(COUNTIF(股期對照!A:A,B215)=2,B215&amp;"-●",IF(COUNTIF(股期對照!A:A,B215)=1,B215&amp;"-◎",B215))</f>
        <v>光洋科</v>
      </c>
      <c r="Y215" s="3" t="s">
        <v>6814</v>
      </c>
      <c r="AB215" s="1" t="s">
        <v>209</v>
      </c>
      <c r="AC215" s="1" t="s">
        <v>1963</v>
      </c>
      <c r="AD215" s="1">
        <v>9.1300000000000008</v>
      </c>
      <c r="AE215" s="1">
        <v>0.15</v>
      </c>
      <c r="AF215" s="1">
        <v>0.05</v>
      </c>
      <c r="AG215" s="1">
        <v>9.27</v>
      </c>
      <c r="AH215" s="1">
        <v>81.400000000000006</v>
      </c>
      <c r="AI215" s="1">
        <v>215</v>
      </c>
      <c r="AJ215" s="1">
        <v>5966072.4299999997</v>
      </c>
      <c r="AK215" s="1">
        <v>1193.3589999999999</v>
      </c>
      <c r="AL215" s="1">
        <v>-1230</v>
      </c>
      <c r="AM215" s="1">
        <v>-1217.3969999999999</v>
      </c>
      <c r="AN215" s="1">
        <v>29.748999999999999</v>
      </c>
      <c r="AO215" s="1">
        <v>15.036</v>
      </c>
      <c r="AP215" s="1">
        <v>485638</v>
      </c>
      <c r="AQ215" s="1">
        <v>-0.2</v>
      </c>
      <c r="AR215" s="1">
        <v>40.799999999999997</v>
      </c>
      <c r="AS215" s="1">
        <v>40.049999999999997</v>
      </c>
      <c r="AT215" s="1">
        <v>39.35</v>
      </c>
      <c r="AU215" s="1">
        <v>39.049999999999997</v>
      </c>
      <c r="AV215" s="1">
        <v>38.1</v>
      </c>
      <c r="AW215" s="1">
        <v>-0.46742454700000002</v>
      </c>
      <c r="AX215" s="1">
        <v>-3.42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5908</v>
      </c>
      <c r="C216" s="3">
        <v>2.78</v>
      </c>
      <c r="D216" s="3">
        <v>0.09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84.710000000000008</v>
      </c>
      <c r="H216" s="1">
        <f>MATCH(持股比率!A216,董監!A:A,0)</f>
        <v>216</v>
      </c>
      <c r="I216" s="3">
        <v>672722.63</v>
      </c>
      <c r="J216" s="20">
        <v>50.072000000000003</v>
      </c>
      <c r="K216" s="20">
        <v>-18.053000000000001</v>
      </c>
      <c r="L216" s="29">
        <v>10</v>
      </c>
      <c r="M216" s="20">
        <v>44.500999999999998</v>
      </c>
      <c r="N216" s="20">
        <v>-70.466999999999999</v>
      </c>
      <c r="O216" s="20">
        <f t="shared" si="13"/>
        <v>56986</v>
      </c>
      <c r="P216" s="19">
        <f t="shared" si="14"/>
        <v>0</v>
      </c>
      <c r="Q216" s="3">
        <v>76.7</v>
      </c>
      <c r="R216" s="3">
        <v>77.8</v>
      </c>
      <c r="S216" s="3">
        <v>77.099999999999994</v>
      </c>
      <c r="T216" s="3">
        <v>77.3</v>
      </c>
      <c r="U216" s="3">
        <v>76</v>
      </c>
      <c r="V216" s="10">
        <f t="shared" si="15"/>
        <v>1.2914342999999998E-2</v>
      </c>
      <c r="W216" s="3">
        <v>0.93</v>
      </c>
      <c r="X216" s="3" t="str">
        <f ca="1">IF(COUNTIF(股期對照!A:A,B216)=2,B216&amp;"-●",IF(COUNTIF(股期對照!A:A,B216)=1,B216&amp;"-◎",B216))</f>
        <v>科妍</v>
      </c>
      <c r="Y216" s="3" t="s">
        <v>6815</v>
      </c>
      <c r="AB216" s="1" t="s">
        <v>210</v>
      </c>
      <c r="AC216" s="1" t="s">
        <v>1964</v>
      </c>
      <c r="AD216" s="1">
        <v>2.78</v>
      </c>
      <c r="AE216" s="1">
        <v>0.09</v>
      </c>
      <c r="AF216" s="1">
        <v>0.28000000000000003</v>
      </c>
      <c r="AG216" s="1">
        <v>12.14</v>
      </c>
      <c r="AH216" s="1">
        <v>84.710000000000008</v>
      </c>
      <c r="AI216" s="1">
        <v>216</v>
      </c>
      <c r="AJ216" s="1">
        <v>672722.63</v>
      </c>
      <c r="AK216" s="1">
        <v>50.072000000000003</v>
      </c>
      <c r="AL216" s="1">
        <v>-18.053000000000001</v>
      </c>
      <c r="AM216" s="1">
        <v>10</v>
      </c>
      <c r="AN216" s="1">
        <v>44.500999999999998</v>
      </c>
      <c r="AO216" s="1">
        <v>-70.466999999999999</v>
      </c>
      <c r="AP216" s="1">
        <v>56986</v>
      </c>
      <c r="AQ216" s="1">
        <v>0</v>
      </c>
      <c r="AR216" s="1">
        <v>76.7</v>
      </c>
      <c r="AS216" s="1">
        <v>77.8</v>
      </c>
      <c r="AT216" s="1">
        <v>77.099999999999994</v>
      </c>
      <c r="AU216" s="1">
        <v>77.3</v>
      </c>
      <c r="AV216" s="1">
        <v>76</v>
      </c>
      <c r="AW216" s="1">
        <v>1.2914342999999998E-2</v>
      </c>
      <c r="AX216" s="1">
        <v>0.93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5309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1</v>
      </c>
      <c r="L217" s="29">
        <v>0</v>
      </c>
      <c r="M217" s="20">
        <v>1</v>
      </c>
      <c r="N217" s="20">
        <v>3</v>
      </c>
      <c r="O217" s="20">
        <f t="shared" si="13"/>
        <v>28747</v>
      </c>
      <c r="P217" s="19">
        <f t="shared" si="14"/>
        <v>0</v>
      </c>
      <c r="Q217" s="3">
        <v>132.5</v>
      </c>
      <c r="R217" s="3">
        <v>132</v>
      </c>
      <c r="S217" s="3">
        <v>132.5</v>
      </c>
      <c r="T217" s="3">
        <v>132</v>
      </c>
      <c r="U217" s="3">
        <v>132.5</v>
      </c>
      <c r="V217" s="10">
        <f t="shared" si="15"/>
        <v>5.2900000000000004E-3</v>
      </c>
      <c r="W217" s="3">
        <v>0.38</v>
      </c>
      <c r="X217" s="3" t="str">
        <f ca="1">IF(COUNTIF(股期對照!A:A,B217)=2,B217&amp;"-●",IF(COUNTIF(股期對照!A:A,B217)=1,B217&amp;"-◎",B217))</f>
        <v>杏昌</v>
      </c>
      <c r="Y217" s="3" t="s">
        <v>6766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1</v>
      </c>
      <c r="AM217" s="1">
        <v>0</v>
      </c>
      <c r="AN217" s="1">
        <v>1</v>
      </c>
      <c r="AO217" s="1">
        <v>3</v>
      </c>
      <c r="AP217" s="1">
        <v>28747</v>
      </c>
      <c r="AQ217" s="1">
        <v>0</v>
      </c>
      <c r="AR217" s="1">
        <v>132.5</v>
      </c>
      <c r="AS217" s="1">
        <v>132</v>
      </c>
      <c r="AT217" s="1">
        <v>132.5</v>
      </c>
      <c r="AU217" s="1">
        <v>132</v>
      </c>
      <c r="AV217" s="1">
        <v>132.5</v>
      </c>
      <c r="AW217" s="1">
        <v>5.2900000000000004E-3</v>
      </c>
      <c r="AX217" s="1">
        <v>0.38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4911</v>
      </c>
      <c r="C218" s="3">
        <v>4.01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31.28</v>
      </c>
      <c r="H218" s="1">
        <f>MATCH(持股比率!A218,董監!A:A,0)</f>
        <v>218</v>
      </c>
      <c r="I218" s="3">
        <v>7907392.2199999997</v>
      </c>
      <c r="J218" s="20">
        <v>139.91399999999999</v>
      </c>
      <c r="K218" s="20">
        <v>-421.00099999999998</v>
      </c>
      <c r="L218" s="29">
        <v>-697.59799999999996</v>
      </c>
      <c r="M218" s="20">
        <v>-445.19200000000001</v>
      </c>
      <c r="N218" s="20">
        <v>-192.001</v>
      </c>
      <c r="O218" s="20">
        <f t="shared" si="13"/>
        <v>247343</v>
      </c>
      <c r="P218" s="19">
        <f t="shared" si="14"/>
        <v>-0.7</v>
      </c>
      <c r="Q218" s="3">
        <v>26.65</v>
      </c>
      <c r="R218" s="3">
        <v>27.45</v>
      </c>
      <c r="S218" s="3">
        <v>26.05</v>
      </c>
      <c r="T218" s="3">
        <v>25.9</v>
      </c>
      <c r="U218" s="3">
        <v>25.85</v>
      </c>
      <c r="V218" s="10">
        <f t="shared" si="15"/>
        <v>-0.424938959</v>
      </c>
      <c r="W218" s="3">
        <v>-1.52</v>
      </c>
      <c r="X218" s="3" t="str">
        <f ca="1">IF(COUNTIF(股期對照!A:A,B218)=2,B218&amp;"-●",IF(COUNTIF(股期對照!A:A,B218)=1,B218&amp;"-◎",B218))</f>
        <v>神隆</v>
      </c>
      <c r="Y218" s="3" t="s">
        <v>6816</v>
      </c>
      <c r="AB218" s="1" t="s">
        <v>212</v>
      </c>
      <c r="AC218" s="1" t="s">
        <v>1966</v>
      </c>
      <c r="AD218" s="1">
        <v>4.01</v>
      </c>
      <c r="AE218" s="1">
        <v>0.03</v>
      </c>
      <c r="AF218" s="1">
        <v>0.28000000000000003</v>
      </c>
      <c r="AG218" s="1">
        <v>64.400000000000006</v>
      </c>
      <c r="AH218" s="1">
        <v>31.28</v>
      </c>
      <c r="AI218" s="1">
        <v>218</v>
      </c>
      <c r="AJ218" s="1">
        <v>7907392.2199999997</v>
      </c>
      <c r="AK218" s="1">
        <v>139.91399999999999</v>
      </c>
      <c r="AL218" s="1">
        <v>-421.00099999999998</v>
      </c>
      <c r="AM218" s="1">
        <v>-697.59799999999996</v>
      </c>
      <c r="AN218" s="1">
        <v>-445.19200000000001</v>
      </c>
      <c r="AO218" s="1">
        <v>-192.001</v>
      </c>
      <c r="AP218" s="1">
        <v>247343</v>
      </c>
      <c r="AQ218" s="1">
        <v>-0.7</v>
      </c>
      <c r="AR218" s="1">
        <v>26.65</v>
      </c>
      <c r="AS218" s="1">
        <v>27.45</v>
      </c>
      <c r="AT218" s="1">
        <v>26.05</v>
      </c>
      <c r="AU218" s="1">
        <v>25.9</v>
      </c>
      <c r="AV218" s="1">
        <v>25.85</v>
      </c>
      <c r="AW218" s="1">
        <v>-0.424938959</v>
      </c>
      <c r="AX218" s="1">
        <v>-1.52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5909</v>
      </c>
      <c r="C219" s="3">
        <v>68.27</v>
      </c>
      <c r="D219" s="3">
        <v>2.42</v>
      </c>
      <c r="E219" s="3">
        <v>0.8</v>
      </c>
      <c r="F219" s="1">
        <f>IF(INDEX(董監!D:D,H219)=0,INDEX(董監!C:C,H219),INDEX(董監!D:D,H219))</f>
        <v>41.51</v>
      </c>
      <c r="G219" s="1">
        <f t="shared" si="12"/>
        <v>-13</v>
      </c>
      <c r="H219" s="1">
        <f>MATCH(持股比率!A219,董監!A:A,0)</f>
        <v>219</v>
      </c>
      <c r="I219" s="3">
        <v>2649583.12</v>
      </c>
      <c r="J219" s="20">
        <v>-7.8559999999999999</v>
      </c>
      <c r="K219" s="20">
        <v>-2308.181</v>
      </c>
      <c r="L219" s="29">
        <v>-573.78499999999997</v>
      </c>
      <c r="M219" s="20">
        <v>-1970.086</v>
      </c>
      <c r="N219" s="20">
        <v>-470.274</v>
      </c>
      <c r="O219" s="20">
        <f t="shared" si="13"/>
        <v>-34445</v>
      </c>
      <c r="P219" s="19">
        <f t="shared" si="14"/>
        <v>15.5</v>
      </c>
      <c r="Q219" s="3">
        <v>247</v>
      </c>
      <c r="R219" s="3">
        <v>243.5</v>
      </c>
      <c r="S219" s="3">
        <v>242</v>
      </c>
      <c r="T219" s="3">
        <v>236</v>
      </c>
      <c r="U219" s="3">
        <v>240.5</v>
      </c>
      <c r="V219" s="10">
        <f t="shared" si="15"/>
        <v>-12.808796685000001</v>
      </c>
      <c r="W219" s="3">
        <v>-1.64</v>
      </c>
      <c r="X219" s="3" t="str">
        <f ca="1">IF(COUNTIF(股期對照!A:A,B219)=2,B219&amp;"-●",IF(COUNTIF(股期對照!A:A,B219)=1,B219&amp;"-◎",B219))</f>
        <v>美時-◎</v>
      </c>
      <c r="Y219" s="3" t="s">
        <v>6817</v>
      </c>
      <c r="AB219" s="1" t="s">
        <v>213</v>
      </c>
      <c r="AC219" s="1" t="s">
        <v>1967</v>
      </c>
      <c r="AD219" s="1">
        <v>68.27</v>
      </c>
      <c r="AE219" s="1">
        <v>2.42</v>
      </c>
      <c r="AF219" s="1">
        <v>0.8</v>
      </c>
      <c r="AG219" s="1">
        <v>41.51</v>
      </c>
      <c r="AH219" s="1">
        <v>-13</v>
      </c>
      <c r="AI219" s="1">
        <v>219</v>
      </c>
      <c r="AJ219" s="1">
        <v>2649583.12</v>
      </c>
      <c r="AK219" s="1">
        <v>-7.8559999999999999</v>
      </c>
      <c r="AL219" s="1">
        <v>-2308.181</v>
      </c>
      <c r="AM219" s="1">
        <v>-573.78499999999997</v>
      </c>
      <c r="AN219" s="1">
        <v>-1970.086</v>
      </c>
      <c r="AO219" s="1">
        <v>-470.274</v>
      </c>
      <c r="AP219" s="1">
        <v>-34445</v>
      </c>
      <c r="AQ219" s="1">
        <v>15.5</v>
      </c>
      <c r="AR219" s="1">
        <v>247</v>
      </c>
      <c r="AS219" s="1">
        <v>243.5</v>
      </c>
      <c r="AT219" s="1">
        <v>242</v>
      </c>
      <c r="AU219" s="1">
        <v>236</v>
      </c>
      <c r="AV219" s="1">
        <v>240.5</v>
      </c>
      <c r="AW219" s="1">
        <v>-12.808796685000001</v>
      </c>
      <c r="AX219" s="1">
        <v>-1.64</v>
      </c>
      <c r="AY219" s="1" t="s">
        <v>5245</v>
      </c>
      <c r="AZ219" s="1" t="s">
        <v>3454</v>
      </c>
    </row>
    <row r="220" spans="1:52" x14ac:dyDescent="0.25">
      <c r="A220" s="2" t="s">
        <v>214</v>
      </c>
      <c r="B220" s="3" t="s">
        <v>5310</v>
      </c>
      <c r="C220" s="3">
        <v>1.63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57.29</v>
      </c>
      <c r="H220" s="1">
        <f>MATCH(持股比率!A220,董監!A:A,0)</f>
        <v>220</v>
      </c>
      <c r="I220" s="3">
        <v>414597.93</v>
      </c>
      <c r="J220" s="20">
        <v>-9.2999999999999999E-2</v>
      </c>
      <c r="K220" s="20">
        <v>-3</v>
      </c>
      <c r="L220" s="29">
        <v>11</v>
      </c>
      <c r="M220" s="20">
        <v>-21.004999999999999</v>
      </c>
      <c r="N220" s="20">
        <v>-11.002000000000001</v>
      </c>
      <c r="O220" s="20">
        <f t="shared" si="13"/>
        <v>23752</v>
      </c>
      <c r="P220" s="19">
        <f t="shared" si="14"/>
        <v>-0.1</v>
      </c>
      <c r="Q220" s="3">
        <v>75.8</v>
      </c>
      <c r="R220" s="3">
        <v>77</v>
      </c>
      <c r="S220" s="3">
        <v>79.8</v>
      </c>
      <c r="T220" s="3">
        <v>78.599999999999994</v>
      </c>
      <c r="U220" s="3">
        <v>77.8</v>
      </c>
      <c r="V220" s="10">
        <f t="shared" si="15"/>
        <v>-1.8671979999999998E-2</v>
      </c>
      <c r="W220" s="3">
        <v>3.6</v>
      </c>
      <c r="X220" s="3" t="str">
        <f ca="1">IF(COUNTIF(股期對照!A:A,B220)=2,B220&amp;"-●",IF(COUNTIF(股期對照!A:A,B220)=1,B220&amp;"-◎",B220))</f>
        <v>金穎生技</v>
      </c>
      <c r="Y220" s="3" t="s">
        <v>6818</v>
      </c>
      <c r="AB220" s="1" t="s">
        <v>214</v>
      </c>
      <c r="AC220" s="1" t="s">
        <v>1968</v>
      </c>
      <c r="AD220" s="1">
        <v>1.63</v>
      </c>
      <c r="AE220" s="1">
        <v>0</v>
      </c>
      <c r="AF220" s="1">
        <v>0.01</v>
      </c>
      <c r="AG220" s="1">
        <v>41.07</v>
      </c>
      <c r="AH220" s="1">
        <v>57.29</v>
      </c>
      <c r="AI220" s="1">
        <v>220</v>
      </c>
      <c r="AJ220" s="1">
        <v>414597.93</v>
      </c>
      <c r="AK220" s="1">
        <v>-9.2999999999999999E-2</v>
      </c>
      <c r="AL220" s="1">
        <v>-3</v>
      </c>
      <c r="AM220" s="1">
        <v>11</v>
      </c>
      <c r="AN220" s="1">
        <v>-21.004999999999999</v>
      </c>
      <c r="AO220" s="1">
        <v>-11.002000000000001</v>
      </c>
      <c r="AP220" s="1">
        <v>23752</v>
      </c>
      <c r="AQ220" s="1">
        <v>-0.1</v>
      </c>
      <c r="AR220" s="1">
        <v>75.8</v>
      </c>
      <c r="AS220" s="1">
        <v>77</v>
      </c>
      <c r="AT220" s="1">
        <v>79.8</v>
      </c>
      <c r="AU220" s="1">
        <v>78.599999999999994</v>
      </c>
      <c r="AV220" s="1">
        <v>77.8</v>
      </c>
      <c r="AW220" s="1">
        <v>-1.8671979999999998E-2</v>
      </c>
      <c r="AX220" s="1">
        <v>3.6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5255</v>
      </c>
      <c r="C221" s="3">
        <v>14.57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53.45</v>
      </c>
      <c r="H221" s="1">
        <f>MATCH(持股比率!A221,董監!A:A,0)</f>
        <v>221</v>
      </c>
      <c r="I221" s="3">
        <v>1143657.75</v>
      </c>
      <c r="J221" s="20">
        <v>5</v>
      </c>
      <c r="K221" s="20">
        <v>-3</v>
      </c>
      <c r="L221" s="29">
        <v>-14</v>
      </c>
      <c r="M221" s="20">
        <v>32</v>
      </c>
      <c r="N221" s="20">
        <v>-3</v>
      </c>
      <c r="O221" s="20">
        <f t="shared" si="13"/>
        <v>61129</v>
      </c>
      <c r="P221" s="19">
        <f t="shared" si="14"/>
        <v>0</v>
      </c>
      <c r="Q221" s="3">
        <v>31.9</v>
      </c>
      <c r="R221" s="3">
        <v>32.9</v>
      </c>
      <c r="S221" s="3">
        <v>33.6</v>
      </c>
      <c r="T221" s="3">
        <v>33.9</v>
      </c>
      <c r="U221" s="3">
        <v>33.9</v>
      </c>
      <c r="V221" s="10">
        <f t="shared" si="15"/>
        <v>5.7349999999999996E-3</v>
      </c>
      <c r="W221" s="3">
        <v>13</v>
      </c>
      <c r="X221" s="3" t="str">
        <f ca="1">IF(COUNTIF(股期對照!A:A,B221)=2,B221&amp;"-●",IF(COUNTIF(股期對照!A:A,B221)=1,B221&amp;"-◎",B221))</f>
        <v>易威</v>
      </c>
      <c r="Y221" s="3" t="s">
        <v>6818</v>
      </c>
      <c r="AB221" s="1" t="s">
        <v>215</v>
      </c>
      <c r="AC221" s="1" t="s">
        <v>1969</v>
      </c>
      <c r="AD221" s="1">
        <v>14.57</v>
      </c>
      <c r="AE221" s="1">
        <v>0</v>
      </c>
      <c r="AF221" s="1">
        <v>0</v>
      </c>
      <c r="AG221" s="1">
        <v>31.98</v>
      </c>
      <c r="AH221" s="1">
        <v>53.45</v>
      </c>
      <c r="AI221" s="1">
        <v>221</v>
      </c>
      <c r="AJ221" s="1">
        <v>1143657.75</v>
      </c>
      <c r="AK221" s="1">
        <v>5</v>
      </c>
      <c r="AL221" s="1">
        <v>-3</v>
      </c>
      <c r="AM221" s="1">
        <v>-14</v>
      </c>
      <c r="AN221" s="1">
        <v>32</v>
      </c>
      <c r="AO221" s="1">
        <v>-3</v>
      </c>
      <c r="AP221" s="1">
        <v>61129</v>
      </c>
      <c r="AQ221" s="1">
        <v>0</v>
      </c>
      <c r="AR221" s="1">
        <v>31.9</v>
      </c>
      <c r="AS221" s="1">
        <v>32.9</v>
      </c>
      <c r="AT221" s="1">
        <v>33.6</v>
      </c>
      <c r="AU221" s="1">
        <v>33.9</v>
      </c>
      <c r="AV221" s="1">
        <v>33.9</v>
      </c>
      <c r="AW221" s="1">
        <v>5.7349999999999996E-3</v>
      </c>
      <c r="AX221" s="1">
        <v>13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5045</v>
      </c>
      <c r="C222" s="3">
        <v>6.55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62.8</v>
      </c>
      <c r="H222" s="1">
        <f>MATCH(持股比率!A222,董監!A:A,0)</f>
        <v>222</v>
      </c>
      <c r="I222" s="3">
        <v>29080608</v>
      </c>
      <c r="J222" s="20">
        <v>-183</v>
      </c>
      <c r="K222" s="20">
        <v>-438.75200000000001</v>
      </c>
      <c r="L222" s="29">
        <v>955.90899999999999</v>
      </c>
      <c r="M222" s="20">
        <v>616.06299999999999</v>
      </c>
      <c r="N222" s="20">
        <v>382</v>
      </c>
      <c r="O222" s="20">
        <f t="shared" si="13"/>
        <v>1826262</v>
      </c>
      <c r="P222" s="19">
        <f t="shared" si="14"/>
        <v>0.1</v>
      </c>
      <c r="Q222" s="3">
        <v>19</v>
      </c>
      <c r="R222" s="3">
        <v>19</v>
      </c>
      <c r="S222" s="3">
        <v>19.05</v>
      </c>
      <c r="T222" s="3">
        <v>19</v>
      </c>
      <c r="U222" s="3">
        <v>18.75</v>
      </c>
      <c r="V222" s="10">
        <f t="shared" si="15"/>
        <v>0.25264475450000001</v>
      </c>
      <c r="W222" s="3">
        <v>-0.53</v>
      </c>
      <c r="X222" s="3" t="str">
        <f ca="1">IF(COUNTIF(股期對照!A:A,B222)=2,B222&amp;"-●",IF(COUNTIF(股期對照!A:A,B222)=1,B222&amp;"-◎",B222))</f>
        <v>台玻-◎</v>
      </c>
      <c r="Y222" s="3" t="s">
        <v>6819</v>
      </c>
      <c r="AB222" s="1" t="s">
        <v>216</v>
      </c>
      <c r="AC222" s="1" t="s">
        <v>1970</v>
      </c>
      <c r="AD222" s="1">
        <v>6.55</v>
      </c>
      <c r="AE222" s="1">
        <v>0.18</v>
      </c>
      <c r="AF222" s="1">
        <v>0.38</v>
      </c>
      <c r="AG222" s="1">
        <v>30.09</v>
      </c>
      <c r="AH222" s="1">
        <v>62.8</v>
      </c>
      <c r="AI222" s="1">
        <v>222</v>
      </c>
      <c r="AJ222" s="1">
        <v>29080608</v>
      </c>
      <c r="AK222" s="1">
        <v>-183</v>
      </c>
      <c r="AL222" s="1">
        <v>-438.75200000000001</v>
      </c>
      <c r="AM222" s="1">
        <v>955.90899999999999</v>
      </c>
      <c r="AN222" s="1">
        <v>616.06299999999999</v>
      </c>
      <c r="AO222" s="1">
        <v>382</v>
      </c>
      <c r="AP222" s="1">
        <v>1826262</v>
      </c>
      <c r="AQ222" s="1">
        <v>0.1</v>
      </c>
      <c r="AR222" s="1">
        <v>19</v>
      </c>
      <c r="AS222" s="1">
        <v>19</v>
      </c>
      <c r="AT222" s="1">
        <v>19.05</v>
      </c>
      <c r="AU222" s="1">
        <v>19</v>
      </c>
      <c r="AV222" s="1">
        <v>18.75</v>
      </c>
      <c r="AW222" s="1">
        <v>0.25264475450000001</v>
      </c>
      <c r="AX222" s="1">
        <v>-0.53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5647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83.24</v>
      </c>
      <c r="H223" s="1">
        <f>MATCH(持股比率!A223,董監!A:A,0)</f>
        <v>223</v>
      </c>
      <c r="I223" s="3">
        <v>701857.8</v>
      </c>
      <c r="J223" s="20">
        <v>3</v>
      </c>
      <c r="K223" s="20">
        <v>1</v>
      </c>
      <c r="L223" s="29">
        <v>3</v>
      </c>
      <c r="M223" s="20">
        <v>0.96799999999999997</v>
      </c>
      <c r="N223" s="20">
        <v>-3</v>
      </c>
      <c r="O223" s="20">
        <f t="shared" si="13"/>
        <v>58423</v>
      </c>
      <c r="P223" s="19">
        <f t="shared" si="14"/>
        <v>0</v>
      </c>
      <c r="Q223" s="3">
        <v>14.85</v>
      </c>
      <c r="R223" s="3">
        <v>14.75</v>
      </c>
      <c r="S223" s="3">
        <v>14.95</v>
      </c>
      <c r="T223" s="3">
        <v>14.2</v>
      </c>
      <c r="U223" s="3">
        <v>13.7</v>
      </c>
      <c r="V223" s="10">
        <f t="shared" si="15"/>
        <v>7.6795599999999998E-4</v>
      </c>
      <c r="W223" s="3">
        <v>0.37</v>
      </c>
      <c r="X223" s="3" t="str">
        <f ca="1">IF(COUNTIF(股期對照!A:A,B223)=2,B223&amp;"-●",IF(COUNTIF(股期對照!A:A,B223)=1,B223&amp;"-◎",B223))</f>
        <v>寶徠</v>
      </c>
      <c r="Y223" s="3" t="s">
        <v>6820</v>
      </c>
      <c r="AB223" s="1" t="s">
        <v>217</v>
      </c>
      <c r="AC223" s="1" t="s">
        <v>1971</v>
      </c>
      <c r="AD223" s="1">
        <v>0.2</v>
      </c>
      <c r="AE223" s="1">
        <v>0</v>
      </c>
      <c r="AF223" s="1">
        <v>0.01</v>
      </c>
      <c r="AG223" s="1">
        <v>16.55</v>
      </c>
      <c r="AH223" s="1">
        <v>83.24</v>
      </c>
      <c r="AI223" s="1">
        <v>223</v>
      </c>
      <c r="AJ223" s="1">
        <v>701857.8</v>
      </c>
      <c r="AK223" s="1">
        <v>3</v>
      </c>
      <c r="AL223" s="1">
        <v>1</v>
      </c>
      <c r="AM223" s="1">
        <v>3</v>
      </c>
      <c r="AN223" s="1">
        <v>0.96799999999999997</v>
      </c>
      <c r="AO223" s="1">
        <v>-3</v>
      </c>
      <c r="AP223" s="1">
        <v>58423</v>
      </c>
      <c r="AQ223" s="1">
        <v>0</v>
      </c>
      <c r="AR223" s="1">
        <v>14.85</v>
      </c>
      <c r="AS223" s="1">
        <v>14.75</v>
      </c>
      <c r="AT223" s="1">
        <v>14.95</v>
      </c>
      <c r="AU223" s="1">
        <v>14.2</v>
      </c>
      <c r="AV223" s="1">
        <v>13.7</v>
      </c>
      <c r="AW223" s="1">
        <v>7.6795599999999998E-4</v>
      </c>
      <c r="AX223" s="1">
        <v>0.37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5910</v>
      </c>
      <c r="C224" s="3">
        <v>8.09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16</v>
      </c>
      <c r="K224" s="20">
        <v>42</v>
      </c>
      <c r="L224" s="29">
        <v>-14</v>
      </c>
      <c r="M224" s="20">
        <v>-3</v>
      </c>
      <c r="N224" s="20">
        <v>-1</v>
      </c>
      <c r="O224" s="20">
        <f t="shared" si="13"/>
        <v>330867</v>
      </c>
      <c r="P224" s="19">
        <f t="shared" si="14"/>
        <v>0</v>
      </c>
      <c r="Q224" s="3">
        <v>9.09</v>
      </c>
      <c r="R224" s="3">
        <v>9.06</v>
      </c>
      <c r="S224" s="3">
        <v>9.0500000000000007</v>
      </c>
      <c r="T224" s="3">
        <v>9.0500000000000007</v>
      </c>
      <c r="U224" s="3">
        <v>9.07</v>
      </c>
      <c r="V224" s="10">
        <f t="shared" si="15"/>
        <v>3.6304000000000002E-3</v>
      </c>
      <c r="W224" s="3">
        <v>0.22</v>
      </c>
      <c r="X224" s="3" t="str">
        <f ca="1">IF(COUNTIF(股期對照!A:A,B224)=2,B224&amp;"-●",IF(COUNTIF(股期對照!A:A,B224)=1,B224&amp;"-◎",B224))</f>
        <v>冠軍</v>
      </c>
      <c r="Y224" s="3" t="s">
        <v>6821</v>
      </c>
      <c r="AB224" s="1" t="s">
        <v>218</v>
      </c>
      <c r="AC224" s="1" t="s">
        <v>1972</v>
      </c>
      <c r="AD224" s="1">
        <v>8.09</v>
      </c>
      <c r="AE224" s="1">
        <v>7.0000000000000007E-2</v>
      </c>
      <c r="AF224" s="1">
        <v>0.16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16</v>
      </c>
      <c r="AL224" s="1">
        <v>42</v>
      </c>
      <c r="AM224" s="1">
        <v>-14</v>
      </c>
      <c r="AN224" s="1">
        <v>-3</v>
      </c>
      <c r="AO224" s="1">
        <v>-1</v>
      </c>
      <c r="AP224" s="1">
        <v>330867</v>
      </c>
      <c r="AQ224" s="1">
        <v>0</v>
      </c>
      <c r="AR224" s="1">
        <v>9.09</v>
      </c>
      <c r="AS224" s="1">
        <v>9.06</v>
      </c>
      <c r="AT224" s="1">
        <v>9.0500000000000007</v>
      </c>
      <c r="AU224" s="1">
        <v>9.0500000000000007</v>
      </c>
      <c r="AV224" s="1">
        <v>9.07</v>
      </c>
      <c r="AW224" s="1">
        <v>3.6304000000000002E-3</v>
      </c>
      <c r="AX224" s="1">
        <v>0.22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4837</v>
      </c>
      <c r="C225" s="3">
        <v>5.62</v>
      </c>
      <c r="D225" s="3">
        <v>0.02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83.73</v>
      </c>
      <c r="H225" s="1">
        <f>MATCH(持股比率!A225,董監!A:A,0)</f>
        <v>225</v>
      </c>
      <c r="I225" s="3">
        <v>4510261.33</v>
      </c>
      <c r="J225" s="20">
        <v>-29</v>
      </c>
      <c r="K225" s="20">
        <v>342</v>
      </c>
      <c r="L225" s="29">
        <v>380.10500000000002</v>
      </c>
      <c r="M225" s="20">
        <v>186.624</v>
      </c>
      <c r="N225" s="20">
        <v>-373</v>
      </c>
      <c r="O225" s="20">
        <f t="shared" si="13"/>
        <v>377644</v>
      </c>
      <c r="P225" s="19">
        <f t="shared" si="14"/>
        <v>0.1</v>
      </c>
      <c r="Q225" s="3">
        <v>95.4</v>
      </c>
      <c r="R225" s="3">
        <v>96.2</v>
      </c>
      <c r="S225" s="3">
        <v>97.3</v>
      </c>
      <c r="T225" s="3">
        <v>97</v>
      </c>
      <c r="U225" s="3">
        <v>94.8</v>
      </c>
      <c r="V225" s="10">
        <f t="shared" si="15"/>
        <v>0.49860144499999987</v>
      </c>
      <c r="W225" s="3">
        <v>-0.32</v>
      </c>
      <c r="X225" s="3" t="str">
        <f ca="1">IF(COUNTIF(股期對照!A:A,B225)=2,B225&amp;"-●",IF(COUNTIF(股期對照!A:A,B225)=1,B225&amp;"-◎",B225))</f>
        <v>潤隆</v>
      </c>
      <c r="Y225" s="3" t="s">
        <v>6822</v>
      </c>
      <c r="AB225" s="1" t="s">
        <v>219</v>
      </c>
      <c r="AC225" s="1" t="s">
        <v>1973</v>
      </c>
      <c r="AD225" s="1">
        <v>5.62</v>
      </c>
      <c r="AE225" s="1">
        <v>0.02</v>
      </c>
      <c r="AF225" s="1">
        <v>0.34</v>
      </c>
      <c r="AG225" s="1">
        <v>10.29</v>
      </c>
      <c r="AH225" s="1">
        <v>83.73</v>
      </c>
      <c r="AI225" s="1">
        <v>225</v>
      </c>
      <c r="AJ225" s="1">
        <v>4510261.33</v>
      </c>
      <c r="AK225" s="1">
        <v>-29</v>
      </c>
      <c r="AL225" s="1">
        <v>342</v>
      </c>
      <c r="AM225" s="1">
        <v>380.10500000000002</v>
      </c>
      <c r="AN225" s="1">
        <v>186.624</v>
      </c>
      <c r="AO225" s="1">
        <v>-373</v>
      </c>
      <c r="AP225" s="1">
        <v>377644</v>
      </c>
      <c r="AQ225" s="1">
        <v>0.1</v>
      </c>
      <c r="AR225" s="1">
        <v>95.4</v>
      </c>
      <c r="AS225" s="1">
        <v>96.2</v>
      </c>
      <c r="AT225" s="1">
        <v>97.3</v>
      </c>
      <c r="AU225" s="1">
        <v>97</v>
      </c>
      <c r="AV225" s="1">
        <v>94.8</v>
      </c>
      <c r="AW225" s="1">
        <v>0.49860144499999987</v>
      </c>
      <c r="AX225" s="1">
        <v>-0.32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5911</v>
      </c>
      <c r="C226" s="3">
        <v>1.98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83.63</v>
      </c>
      <c r="H226" s="1">
        <f>MATCH(持股比率!A226,董監!A:A,0)</f>
        <v>226</v>
      </c>
      <c r="I226" s="3">
        <v>1670419.37</v>
      </c>
      <c r="J226" s="20">
        <v>-679</v>
      </c>
      <c r="K226" s="20">
        <v>-8</v>
      </c>
      <c r="L226" s="29">
        <v>205</v>
      </c>
      <c r="M226" s="20">
        <v>18</v>
      </c>
      <c r="N226" s="20">
        <v>150</v>
      </c>
      <c r="O226" s="20">
        <f t="shared" si="13"/>
        <v>139697</v>
      </c>
      <c r="P226" s="19">
        <f t="shared" si="14"/>
        <v>-0.2</v>
      </c>
      <c r="Q226" s="3">
        <v>15.25</v>
      </c>
      <c r="R226" s="3">
        <v>15.05</v>
      </c>
      <c r="S226" s="3">
        <v>14.95</v>
      </c>
      <c r="T226" s="3">
        <v>14.9</v>
      </c>
      <c r="U226" s="3">
        <v>14.8</v>
      </c>
      <c r="V226" s="10">
        <f t="shared" si="15"/>
        <v>-4.9221999999999995E-2</v>
      </c>
      <c r="W226" s="3">
        <v>4.2300000000000004</v>
      </c>
      <c r="X226" s="3" t="str">
        <f ca="1">IF(COUNTIF(股期對照!A:A,B226)=2,B226&amp;"-●",IF(COUNTIF(股期對照!A:A,B226)=1,B226&amp;"-◎",B226))</f>
        <v>中釉</v>
      </c>
      <c r="Y226" s="3" t="s">
        <v>6823</v>
      </c>
      <c r="AB226" s="1" t="s">
        <v>220</v>
      </c>
      <c r="AC226" s="1" t="s">
        <v>1974</v>
      </c>
      <c r="AD226" s="1">
        <v>1.98</v>
      </c>
      <c r="AE226" s="1">
        <v>0.16</v>
      </c>
      <c r="AF226" s="1">
        <v>0.04</v>
      </c>
      <c r="AG226" s="1">
        <v>14.19</v>
      </c>
      <c r="AH226" s="1">
        <v>83.63</v>
      </c>
      <c r="AI226" s="1">
        <v>226</v>
      </c>
      <c r="AJ226" s="1">
        <v>1670419.37</v>
      </c>
      <c r="AK226" s="1">
        <v>-679</v>
      </c>
      <c r="AL226" s="1">
        <v>-8</v>
      </c>
      <c r="AM226" s="1">
        <v>205</v>
      </c>
      <c r="AN226" s="1">
        <v>18</v>
      </c>
      <c r="AO226" s="1">
        <v>150</v>
      </c>
      <c r="AP226" s="1">
        <v>139697</v>
      </c>
      <c r="AQ226" s="1">
        <v>-0.2</v>
      </c>
      <c r="AR226" s="1">
        <v>15.25</v>
      </c>
      <c r="AS226" s="1">
        <v>15.05</v>
      </c>
      <c r="AT226" s="1">
        <v>14.95</v>
      </c>
      <c r="AU226" s="1">
        <v>14.9</v>
      </c>
      <c r="AV226" s="1">
        <v>14.8</v>
      </c>
      <c r="AW226" s="1">
        <v>-4.9221999999999995E-2</v>
      </c>
      <c r="AX226" s="1">
        <v>4.2300000000000004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5912</v>
      </c>
      <c r="C227" s="3">
        <v>3.15</v>
      </c>
      <c r="D227" s="3">
        <v>0.09</v>
      </c>
      <c r="E227" s="3">
        <v>0.52</v>
      </c>
      <c r="F227" s="1">
        <f>IF(INDEX(董監!D:D,H227)=0,INDEX(董監!C:C,H227),INDEX(董監!D:D,H227))</f>
        <v>8.4</v>
      </c>
      <c r="G227" s="1">
        <f t="shared" si="12"/>
        <v>87.84</v>
      </c>
      <c r="H227" s="1">
        <f>MATCH(持股比率!A227,董監!A:A,0)</f>
        <v>227</v>
      </c>
      <c r="I227" s="3">
        <v>3023037.19</v>
      </c>
      <c r="J227" s="20">
        <v>315</v>
      </c>
      <c r="K227" s="20">
        <v>257</v>
      </c>
      <c r="L227" s="29">
        <v>34</v>
      </c>
      <c r="M227" s="20">
        <v>109.977</v>
      </c>
      <c r="N227" s="20">
        <v>-114</v>
      </c>
      <c r="O227" s="20">
        <f t="shared" si="13"/>
        <v>265544</v>
      </c>
      <c r="P227" s="19">
        <f t="shared" si="14"/>
        <v>0.2</v>
      </c>
      <c r="Q227" s="3">
        <v>18.75</v>
      </c>
      <c r="R227" s="3">
        <v>18.899999999999999</v>
      </c>
      <c r="S227" s="3">
        <v>18.649999999999999</v>
      </c>
      <c r="T227" s="3">
        <v>18.7</v>
      </c>
      <c r="U227" s="3">
        <v>18.5</v>
      </c>
      <c r="V227" s="10">
        <f t="shared" si="15"/>
        <v>0.113452199</v>
      </c>
      <c r="W227" s="3">
        <v>0.54</v>
      </c>
      <c r="X227" s="3" t="str">
        <f ca="1">IF(COUNTIF(股期對照!A:A,B227)=2,B227&amp;"-●",IF(COUNTIF(股期對照!A:A,B227)=1,B227&amp;"-◎",B227))</f>
        <v>和成</v>
      </c>
      <c r="Y227" s="3" t="s">
        <v>6824</v>
      </c>
      <c r="AB227" s="1" t="s">
        <v>221</v>
      </c>
      <c r="AC227" s="1" t="s">
        <v>1975</v>
      </c>
      <c r="AD227" s="1">
        <v>3.15</v>
      </c>
      <c r="AE227" s="1">
        <v>0.09</v>
      </c>
      <c r="AF227" s="1">
        <v>0.52</v>
      </c>
      <c r="AG227" s="1">
        <v>8.4</v>
      </c>
      <c r="AH227" s="1">
        <v>87.84</v>
      </c>
      <c r="AI227" s="1">
        <v>227</v>
      </c>
      <c r="AJ227" s="1">
        <v>3023037.19</v>
      </c>
      <c r="AK227" s="1">
        <v>315</v>
      </c>
      <c r="AL227" s="1">
        <v>257</v>
      </c>
      <c r="AM227" s="1">
        <v>34</v>
      </c>
      <c r="AN227" s="1">
        <v>109.977</v>
      </c>
      <c r="AO227" s="1">
        <v>-114</v>
      </c>
      <c r="AP227" s="1">
        <v>265544</v>
      </c>
      <c r="AQ227" s="1">
        <v>0.2</v>
      </c>
      <c r="AR227" s="1">
        <v>18.75</v>
      </c>
      <c r="AS227" s="1">
        <v>18.899999999999999</v>
      </c>
      <c r="AT227" s="1">
        <v>18.649999999999999</v>
      </c>
      <c r="AU227" s="1">
        <v>18.7</v>
      </c>
      <c r="AV227" s="1">
        <v>18.5</v>
      </c>
      <c r="AW227" s="1">
        <v>0.113452199</v>
      </c>
      <c r="AX227" s="1">
        <v>0.54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5311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0</v>
      </c>
      <c r="L228" s="29">
        <v>0</v>
      </c>
      <c r="M228" s="20">
        <v>-1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20.149999999999999</v>
      </c>
      <c r="R228" s="3">
        <v>20</v>
      </c>
      <c r="S228" s="3">
        <v>20</v>
      </c>
      <c r="T228" s="3">
        <v>20</v>
      </c>
      <c r="U228" s="3">
        <v>20.05</v>
      </c>
      <c r="V228" s="10">
        <f t="shared" si="15"/>
        <v>-2.0000000000000001E-4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6813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-1</v>
      </c>
      <c r="AO228" s="1">
        <v>0</v>
      </c>
      <c r="AP228" s="1">
        <v>37933</v>
      </c>
      <c r="AQ228" s="1">
        <v>0</v>
      </c>
      <c r="AR228" s="1">
        <v>20.149999999999999</v>
      </c>
      <c r="AS228" s="1">
        <v>20</v>
      </c>
      <c r="AT228" s="1">
        <v>20</v>
      </c>
      <c r="AU228" s="1">
        <v>20</v>
      </c>
      <c r="AV228" s="1">
        <v>20.05</v>
      </c>
      <c r="AW228" s="1">
        <v>-2.0000000000000001E-4</v>
      </c>
      <c r="AX228" s="1">
        <v>-0.5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4864</v>
      </c>
      <c r="C229" s="3">
        <v>3.58</v>
      </c>
      <c r="D229" s="3">
        <v>0.04</v>
      </c>
      <c r="E229" s="3">
        <v>1.1499999999999999</v>
      </c>
      <c r="F229" s="1">
        <f>IF(INDEX(董監!D:D,H229)=0,INDEX(董監!C:C,H229),INDEX(董監!D:D,H229))</f>
        <v>15.54</v>
      </c>
      <c r="G229" s="1">
        <f t="shared" si="12"/>
        <v>79.69</v>
      </c>
      <c r="H229" s="1">
        <f>MATCH(持股比率!A229,董監!A:A,0)</f>
        <v>229</v>
      </c>
      <c r="I229" s="3">
        <v>4501947.87</v>
      </c>
      <c r="J229" s="20">
        <v>6462.3729999999996</v>
      </c>
      <c r="K229" s="20">
        <v>3904.8339999999998</v>
      </c>
      <c r="L229" s="29">
        <v>-6599.44</v>
      </c>
      <c r="M229" s="20">
        <v>1446.08</v>
      </c>
      <c r="N229" s="20">
        <v>-2086.7829999999999</v>
      </c>
      <c r="O229" s="20">
        <f t="shared" si="13"/>
        <v>358760</v>
      </c>
      <c r="P229" s="19">
        <f t="shared" si="14"/>
        <v>0.9</v>
      </c>
      <c r="Q229" s="3">
        <v>20.100000000000001</v>
      </c>
      <c r="R229" s="3">
        <v>20.05</v>
      </c>
      <c r="S229" s="3">
        <v>18.649999999999999</v>
      </c>
      <c r="T229" s="3">
        <v>18</v>
      </c>
      <c r="U229" s="3">
        <v>17.850000000000001</v>
      </c>
      <c r="V229" s="10">
        <f t="shared" si="15"/>
        <v>0.73886426450000031</v>
      </c>
      <c r="W229" s="3">
        <v>-2.46</v>
      </c>
      <c r="X229" s="3" t="str">
        <f ca="1">IF(COUNTIF(股期對照!A:A,B229)=2,B229&amp;"-●",IF(COUNTIF(股期對照!A:A,B229)=1,B229&amp;"-◎",B229))</f>
        <v>富喬</v>
      </c>
      <c r="Y229" s="3" t="s">
        <v>6825</v>
      </c>
      <c r="AB229" s="1" t="s">
        <v>223</v>
      </c>
      <c r="AC229" s="1" t="s">
        <v>1977</v>
      </c>
      <c r="AD229" s="1">
        <v>3.58</v>
      </c>
      <c r="AE229" s="1">
        <v>0.04</v>
      </c>
      <c r="AF229" s="1">
        <v>1.1499999999999999</v>
      </c>
      <c r="AG229" s="1">
        <v>15.54</v>
      </c>
      <c r="AH229" s="1">
        <v>79.69</v>
      </c>
      <c r="AI229" s="1">
        <v>229</v>
      </c>
      <c r="AJ229" s="1">
        <v>4501947.87</v>
      </c>
      <c r="AK229" s="1">
        <v>6462.3729999999996</v>
      </c>
      <c r="AL229" s="1">
        <v>3904.8339999999998</v>
      </c>
      <c r="AM229" s="1">
        <v>-6599.44</v>
      </c>
      <c r="AN229" s="1">
        <v>1446.08</v>
      </c>
      <c r="AO229" s="1">
        <v>-2086.7829999999999</v>
      </c>
      <c r="AP229" s="1">
        <v>358760</v>
      </c>
      <c r="AQ229" s="1">
        <v>0.9</v>
      </c>
      <c r="AR229" s="1">
        <v>20.100000000000001</v>
      </c>
      <c r="AS229" s="1">
        <v>20.05</v>
      </c>
      <c r="AT229" s="1">
        <v>18.649999999999999</v>
      </c>
      <c r="AU229" s="1">
        <v>18</v>
      </c>
      <c r="AV229" s="1">
        <v>17.850000000000001</v>
      </c>
      <c r="AW229" s="1">
        <v>0.73886426450000031</v>
      </c>
      <c r="AX229" s="1">
        <v>-2.46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5913</v>
      </c>
      <c r="C230" s="3">
        <v>2.3199999999999998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0">
        <v>-0.154</v>
      </c>
      <c r="K230" s="20">
        <v>7</v>
      </c>
      <c r="L230" s="29">
        <v>9.82</v>
      </c>
      <c r="M230" s="20">
        <v>18</v>
      </c>
      <c r="N230" s="20">
        <v>3</v>
      </c>
      <c r="O230" s="20">
        <f t="shared" si="13"/>
        <v>59714</v>
      </c>
      <c r="P230" s="19">
        <f t="shared" si="14"/>
        <v>0.1</v>
      </c>
      <c r="Q230" s="3">
        <v>35.450000000000003</v>
      </c>
      <c r="R230" s="3">
        <v>35.6</v>
      </c>
      <c r="S230" s="3">
        <v>35.65</v>
      </c>
      <c r="T230" s="3">
        <v>35.950000000000003</v>
      </c>
      <c r="U230" s="3">
        <v>35.9</v>
      </c>
      <c r="V230" s="10">
        <f t="shared" si="15"/>
        <v>1.3486236999999998E-2</v>
      </c>
      <c r="W230" s="3">
        <v>1.7</v>
      </c>
      <c r="X230" s="3" t="str">
        <f ca="1">IF(COUNTIF(股期對照!A:A,B230)=2,B230&amp;"-●",IF(COUNTIF(股期對照!A:A,B230)=1,B230&amp;"-◎",B230))</f>
        <v>凱撒衛</v>
      </c>
      <c r="Y230" s="3" t="s">
        <v>6826</v>
      </c>
      <c r="AB230" s="1" t="s">
        <v>224</v>
      </c>
      <c r="AC230" s="1" t="s">
        <v>1978</v>
      </c>
      <c r="AD230" s="1">
        <v>2.3199999999999998</v>
      </c>
      <c r="AE230" s="1">
        <v>0</v>
      </c>
      <c r="AF230" s="1">
        <v>0.63</v>
      </c>
      <c r="AG230" s="1">
        <v>14.8</v>
      </c>
      <c r="AH230" s="1">
        <v>82.25</v>
      </c>
      <c r="AI230" s="1">
        <v>230</v>
      </c>
      <c r="AJ230" s="1">
        <v>726000</v>
      </c>
      <c r="AK230" s="1">
        <v>-0.154</v>
      </c>
      <c r="AL230" s="1">
        <v>7</v>
      </c>
      <c r="AM230" s="1">
        <v>9.82</v>
      </c>
      <c r="AN230" s="1">
        <v>18</v>
      </c>
      <c r="AO230" s="1">
        <v>3</v>
      </c>
      <c r="AP230" s="1">
        <v>59714</v>
      </c>
      <c r="AQ230" s="1">
        <v>0.1</v>
      </c>
      <c r="AR230" s="1">
        <v>35.450000000000003</v>
      </c>
      <c r="AS230" s="1">
        <v>35.6</v>
      </c>
      <c r="AT230" s="1">
        <v>35.65</v>
      </c>
      <c r="AU230" s="1">
        <v>35.950000000000003</v>
      </c>
      <c r="AV230" s="1">
        <v>35.9</v>
      </c>
      <c r="AW230" s="1">
        <v>1.3486236999999998E-2</v>
      </c>
      <c r="AX230" s="1">
        <v>1.7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5648</v>
      </c>
      <c r="C231" s="3">
        <v>11.76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80.22</v>
      </c>
      <c r="H231" s="1">
        <f>MATCH(持股比率!A231,董監!A:A,0)</f>
        <v>231</v>
      </c>
      <c r="I231" s="3">
        <v>2600391.21</v>
      </c>
      <c r="J231" s="20">
        <v>81.304000000000002</v>
      </c>
      <c r="K231" s="20">
        <v>13.999000000000001</v>
      </c>
      <c r="L231" s="29">
        <v>15.795999999999999</v>
      </c>
      <c r="M231" s="20">
        <v>12.526</v>
      </c>
      <c r="N231" s="20">
        <v>43</v>
      </c>
      <c r="O231" s="20">
        <f t="shared" si="13"/>
        <v>208603</v>
      </c>
      <c r="P231" s="19">
        <f t="shared" si="14"/>
        <v>0.1</v>
      </c>
      <c r="Q231" s="3">
        <v>54.7</v>
      </c>
      <c r="R231" s="3">
        <v>54.5</v>
      </c>
      <c r="S231" s="3">
        <v>54.3</v>
      </c>
      <c r="T231" s="3">
        <v>54.1</v>
      </c>
      <c r="U231" s="3">
        <v>54.8</v>
      </c>
      <c r="V231" s="10">
        <f t="shared" si="15"/>
        <v>9.1020536999999999E-2</v>
      </c>
      <c r="W231" s="3">
        <v>2.4300000000000002</v>
      </c>
      <c r="X231" s="3" t="str">
        <f ca="1">IF(COUNTIF(股期對照!A:A,B231)=2,B231&amp;"-●",IF(COUNTIF(股期對照!A:A,B231)=1,B231&amp;"-◎",B231))</f>
        <v>士紙</v>
      </c>
      <c r="Y231" s="3" t="s">
        <v>6827</v>
      </c>
      <c r="AB231" s="1" t="s">
        <v>225</v>
      </c>
      <c r="AC231" s="1" t="s">
        <v>1979</v>
      </c>
      <c r="AD231" s="1">
        <v>11.76</v>
      </c>
      <c r="AE231" s="1">
        <v>0</v>
      </c>
      <c r="AF231" s="1">
        <v>7.0000000000000007E-2</v>
      </c>
      <c r="AG231" s="1">
        <v>7.95</v>
      </c>
      <c r="AH231" s="1">
        <v>80.22</v>
      </c>
      <c r="AI231" s="1">
        <v>231</v>
      </c>
      <c r="AJ231" s="1">
        <v>2600391.21</v>
      </c>
      <c r="AK231" s="1">
        <v>81.304000000000002</v>
      </c>
      <c r="AL231" s="1">
        <v>13.999000000000001</v>
      </c>
      <c r="AM231" s="1">
        <v>15.795999999999999</v>
      </c>
      <c r="AN231" s="1">
        <v>12.526</v>
      </c>
      <c r="AO231" s="1">
        <v>43</v>
      </c>
      <c r="AP231" s="1">
        <v>208603</v>
      </c>
      <c r="AQ231" s="1">
        <v>0.1</v>
      </c>
      <c r="AR231" s="1">
        <v>54.7</v>
      </c>
      <c r="AS231" s="1">
        <v>54.5</v>
      </c>
      <c r="AT231" s="1">
        <v>54.3</v>
      </c>
      <c r="AU231" s="1">
        <v>54.1</v>
      </c>
      <c r="AV231" s="1">
        <v>54.8</v>
      </c>
      <c r="AW231" s="1">
        <v>9.1020536999999999E-2</v>
      </c>
      <c r="AX231" s="1">
        <v>2.4300000000000002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5914</v>
      </c>
      <c r="C232" s="3">
        <v>8.66</v>
      </c>
      <c r="D232" s="3">
        <v>0.21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78.239999999999995</v>
      </c>
      <c r="H232" s="1">
        <f>MATCH(持股比率!A232,董監!A:A,0)</f>
        <v>232</v>
      </c>
      <c r="I232" s="3">
        <v>11082745.220000001</v>
      </c>
      <c r="J232" s="20">
        <v>340.55</v>
      </c>
      <c r="K232" s="20">
        <v>137.441</v>
      </c>
      <c r="L232" s="29">
        <v>-65</v>
      </c>
      <c r="M232" s="20">
        <v>120.91800000000001</v>
      </c>
      <c r="N232" s="20">
        <v>117.298</v>
      </c>
      <c r="O232" s="20">
        <f t="shared" si="13"/>
        <v>867114</v>
      </c>
      <c r="P232" s="19">
        <f t="shared" si="14"/>
        <v>0.1</v>
      </c>
      <c r="Q232" s="3">
        <v>28.8</v>
      </c>
      <c r="R232" s="3">
        <v>28.9</v>
      </c>
      <c r="S232" s="3">
        <v>28.85</v>
      </c>
      <c r="T232" s="3">
        <v>28.85</v>
      </c>
      <c r="U232" s="3">
        <v>28.9</v>
      </c>
      <c r="V232" s="10">
        <f t="shared" si="15"/>
        <v>0.187830314</v>
      </c>
      <c r="W232" s="3">
        <v>1.05</v>
      </c>
      <c r="X232" s="3" t="str">
        <f ca="1">IF(COUNTIF(股期對照!A:A,B232)=2,B232&amp;"-●",IF(COUNTIF(股期對照!A:A,B232)=1,B232&amp;"-◎",B232))</f>
        <v>正隆-◎</v>
      </c>
      <c r="Y232" s="3" t="s">
        <v>6828</v>
      </c>
      <c r="AB232" s="1" t="s">
        <v>226</v>
      </c>
      <c r="AC232" s="1" t="s">
        <v>1980</v>
      </c>
      <c r="AD232" s="1">
        <v>8.66</v>
      </c>
      <c r="AE232" s="1">
        <v>0.21</v>
      </c>
      <c r="AF232" s="1">
        <v>0.25</v>
      </c>
      <c r="AG232" s="1">
        <v>12.64</v>
      </c>
      <c r="AH232" s="1">
        <v>78.239999999999995</v>
      </c>
      <c r="AI232" s="1">
        <v>232</v>
      </c>
      <c r="AJ232" s="1">
        <v>11082745.220000001</v>
      </c>
      <c r="AK232" s="1">
        <v>340.55</v>
      </c>
      <c r="AL232" s="1">
        <v>137.441</v>
      </c>
      <c r="AM232" s="1">
        <v>-65</v>
      </c>
      <c r="AN232" s="1">
        <v>120.91800000000001</v>
      </c>
      <c r="AO232" s="1">
        <v>117.298</v>
      </c>
      <c r="AP232" s="1">
        <v>867114</v>
      </c>
      <c r="AQ232" s="1">
        <v>0.1</v>
      </c>
      <c r="AR232" s="1">
        <v>28.8</v>
      </c>
      <c r="AS232" s="1">
        <v>28.9</v>
      </c>
      <c r="AT232" s="1">
        <v>28.85</v>
      </c>
      <c r="AU232" s="1">
        <v>28.85</v>
      </c>
      <c r="AV232" s="1">
        <v>28.9</v>
      </c>
      <c r="AW232" s="1">
        <v>0.187830314</v>
      </c>
      <c r="AX232" s="1">
        <v>1.05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5915</v>
      </c>
      <c r="C233" s="3">
        <v>3.54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38.33</v>
      </c>
      <c r="H233" s="1">
        <f>MATCH(持股比率!A233,董監!A:A,0)</f>
        <v>233</v>
      </c>
      <c r="I233" s="3">
        <v>11028353.16</v>
      </c>
      <c r="J233" s="20">
        <v>802</v>
      </c>
      <c r="K233" s="20">
        <v>-245.107</v>
      </c>
      <c r="L233" s="29">
        <v>-129.43199999999999</v>
      </c>
      <c r="M233" s="20">
        <v>-559.952</v>
      </c>
      <c r="N233" s="20">
        <v>-424.69299999999998</v>
      </c>
      <c r="O233" s="20">
        <f t="shared" si="13"/>
        <v>422717</v>
      </c>
      <c r="P233" s="19">
        <f t="shared" si="14"/>
        <v>-0.1</v>
      </c>
      <c r="Q233" s="3">
        <v>21.35</v>
      </c>
      <c r="R233" s="3">
        <v>21.2</v>
      </c>
      <c r="S233" s="3">
        <v>21.05</v>
      </c>
      <c r="T233" s="3">
        <v>20.75</v>
      </c>
      <c r="U233" s="3">
        <v>20.5</v>
      </c>
      <c r="V233" s="10">
        <f t="shared" si="15"/>
        <v>-0.11123322500000002</v>
      </c>
      <c r="W233" s="3">
        <v>-2.15</v>
      </c>
      <c r="X233" s="3" t="str">
        <f ca="1">IF(COUNTIF(股期對照!A:A,B233)=2,B233&amp;"-●",IF(COUNTIF(股期對照!A:A,B233)=1,B233&amp;"-◎",B233))</f>
        <v>華紙-◎</v>
      </c>
      <c r="Y233" s="3" t="s">
        <v>6827</v>
      </c>
      <c r="AB233" s="1" t="s">
        <v>227</v>
      </c>
      <c r="AC233" s="1" t="s">
        <v>1981</v>
      </c>
      <c r="AD233" s="1">
        <v>3.54</v>
      </c>
      <c r="AE233" s="1">
        <v>0.37</v>
      </c>
      <c r="AF233" s="1">
        <v>0.13</v>
      </c>
      <c r="AG233" s="1">
        <v>57.63</v>
      </c>
      <c r="AH233" s="1">
        <v>38.33</v>
      </c>
      <c r="AI233" s="1">
        <v>233</v>
      </c>
      <c r="AJ233" s="1">
        <v>11028353.16</v>
      </c>
      <c r="AK233" s="1">
        <v>802</v>
      </c>
      <c r="AL233" s="1">
        <v>-245.107</v>
      </c>
      <c r="AM233" s="1">
        <v>-129.43199999999999</v>
      </c>
      <c r="AN233" s="1">
        <v>-559.952</v>
      </c>
      <c r="AO233" s="1">
        <v>-424.69299999999998</v>
      </c>
      <c r="AP233" s="1">
        <v>422717</v>
      </c>
      <c r="AQ233" s="1">
        <v>-0.1</v>
      </c>
      <c r="AR233" s="1">
        <v>21.35</v>
      </c>
      <c r="AS233" s="1">
        <v>21.2</v>
      </c>
      <c r="AT233" s="1">
        <v>21.05</v>
      </c>
      <c r="AU233" s="1">
        <v>20.75</v>
      </c>
      <c r="AV233" s="1">
        <v>20.5</v>
      </c>
      <c r="AW233" s="1">
        <v>-0.11123322500000002</v>
      </c>
      <c r="AX233" s="1">
        <v>-2.15</v>
      </c>
      <c r="AY233" s="1" t="s">
        <v>5246</v>
      </c>
      <c r="AZ233" s="1" t="s">
        <v>3464</v>
      </c>
    </row>
    <row r="234" spans="1:52" x14ac:dyDescent="0.25">
      <c r="A234" s="2" t="s">
        <v>228</v>
      </c>
      <c r="B234" s="3" t="s">
        <v>5916</v>
      </c>
      <c r="C234" s="3">
        <v>0.79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69.539999999999992</v>
      </c>
      <c r="H234" s="1">
        <f>MATCH(持股比率!A234,董監!A:A,0)</f>
        <v>234</v>
      </c>
      <c r="I234" s="3">
        <v>1510000</v>
      </c>
      <c r="J234" s="20">
        <v>10</v>
      </c>
      <c r="K234" s="20">
        <v>2</v>
      </c>
      <c r="L234" s="29">
        <v>-3.0619999999999998</v>
      </c>
      <c r="M234" s="20">
        <v>-4.0359999999999996</v>
      </c>
      <c r="N234" s="20">
        <v>-14.385</v>
      </c>
      <c r="O234" s="20">
        <f t="shared" si="13"/>
        <v>105005</v>
      </c>
      <c r="P234" s="19">
        <f t="shared" si="14"/>
        <v>0</v>
      </c>
      <c r="Q234" s="3">
        <v>15.35</v>
      </c>
      <c r="R234" s="3">
        <v>15.35</v>
      </c>
      <c r="S234" s="3">
        <v>15.4</v>
      </c>
      <c r="T234" s="3">
        <v>15.4</v>
      </c>
      <c r="U234" s="3">
        <v>15.3</v>
      </c>
      <c r="V234" s="10">
        <f t="shared" si="15"/>
        <v>-1.451997E-3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6829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0.13</v>
      </c>
      <c r="AG234" s="1">
        <v>29.54</v>
      </c>
      <c r="AH234" s="1">
        <v>69.539999999999992</v>
      </c>
      <c r="AI234" s="1">
        <v>234</v>
      </c>
      <c r="AJ234" s="1">
        <v>1510000</v>
      </c>
      <c r="AK234" s="1">
        <v>10</v>
      </c>
      <c r="AL234" s="1">
        <v>2</v>
      </c>
      <c r="AM234" s="1">
        <v>-3.0619999999999998</v>
      </c>
      <c r="AN234" s="1">
        <v>-4.0359999999999996</v>
      </c>
      <c r="AO234" s="1">
        <v>-14.385</v>
      </c>
      <c r="AP234" s="1">
        <v>105005</v>
      </c>
      <c r="AQ234" s="1">
        <v>0</v>
      </c>
      <c r="AR234" s="1">
        <v>15.35</v>
      </c>
      <c r="AS234" s="1">
        <v>15.35</v>
      </c>
      <c r="AT234" s="1">
        <v>15.4</v>
      </c>
      <c r="AU234" s="1">
        <v>15.4</v>
      </c>
      <c r="AV234" s="1">
        <v>15.3</v>
      </c>
      <c r="AW234" s="1">
        <v>-1.451997E-3</v>
      </c>
      <c r="AX234" s="1">
        <v>0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5917</v>
      </c>
      <c r="C235" s="3">
        <v>11.19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78.08</v>
      </c>
      <c r="H235" s="1">
        <f>MATCH(持股比率!A235,董監!A:A,0)</f>
        <v>235</v>
      </c>
      <c r="I235" s="3">
        <v>16603714.949999999</v>
      </c>
      <c r="J235" s="20">
        <v>-133.56399999999999</v>
      </c>
      <c r="K235" s="20">
        <v>-95.463999999999999</v>
      </c>
      <c r="L235" s="29">
        <v>-488.13299999999998</v>
      </c>
      <c r="M235" s="20">
        <v>-304.25</v>
      </c>
      <c r="N235" s="20">
        <v>-690.577</v>
      </c>
      <c r="O235" s="20">
        <f t="shared" si="13"/>
        <v>1296418</v>
      </c>
      <c r="P235" s="19">
        <f t="shared" si="14"/>
        <v>-0.1</v>
      </c>
      <c r="Q235" s="3">
        <v>29.6</v>
      </c>
      <c r="R235" s="3">
        <v>29.45</v>
      </c>
      <c r="S235" s="3">
        <v>29.2</v>
      </c>
      <c r="T235" s="3">
        <v>29.1</v>
      </c>
      <c r="U235" s="3">
        <v>28.95</v>
      </c>
      <c r="V235" s="10">
        <f t="shared" si="15"/>
        <v>-0.4986427195</v>
      </c>
      <c r="W235" s="3">
        <v>-2.0299999999999998</v>
      </c>
      <c r="X235" s="3" t="str">
        <f ca="1">IF(COUNTIF(股期對照!A:A,B235)=2,B235&amp;"-●",IF(COUNTIF(股期對照!A:A,B235)=1,B235&amp;"-◎",B235))</f>
        <v>永豐餘-◎</v>
      </c>
      <c r="Y235" s="3" t="s">
        <v>6830</v>
      </c>
      <c r="AB235" s="1" t="s">
        <v>229</v>
      </c>
      <c r="AC235" s="1" t="s">
        <v>1983</v>
      </c>
      <c r="AD235" s="1">
        <v>11.19</v>
      </c>
      <c r="AE235" s="1">
        <v>4.42</v>
      </c>
      <c r="AF235" s="1">
        <v>0.52</v>
      </c>
      <c r="AG235" s="1">
        <v>5.79</v>
      </c>
      <c r="AH235" s="1">
        <v>78.08</v>
      </c>
      <c r="AI235" s="1">
        <v>235</v>
      </c>
      <c r="AJ235" s="1">
        <v>16603714.949999999</v>
      </c>
      <c r="AK235" s="1">
        <v>-133.56399999999999</v>
      </c>
      <c r="AL235" s="1">
        <v>-95.463999999999999</v>
      </c>
      <c r="AM235" s="1">
        <v>-488.13299999999998</v>
      </c>
      <c r="AN235" s="1">
        <v>-304.25</v>
      </c>
      <c r="AO235" s="1">
        <v>-690.577</v>
      </c>
      <c r="AP235" s="1">
        <v>1296418</v>
      </c>
      <c r="AQ235" s="1">
        <v>-0.1</v>
      </c>
      <c r="AR235" s="1">
        <v>29.6</v>
      </c>
      <c r="AS235" s="1">
        <v>29.45</v>
      </c>
      <c r="AT235" s="1">
        <v>29.2</v>
      </c>
      <c r="AU235" s="1">
        <v>29.1</v>
      </c>
      <c r="AV235" s="1">
        <v>28.95</v>
      </c>
      <c r="AW235" s="1">
        <v>-0.4986427195</v>
      </c>
      <c r="AX235" s="1">
        <v>-2.0299999999999998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5918</v>
      </c>
      <c r="C236" s="3">
        <v>11.19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51.67</v>
      </c>
      <c r="H236" s="1">
        <f>MATCH(持股比率!A236,董監!A:A,0)</f>
        <v>236</v>
      </c>
      <c r="I236" s="3">
        <v>13276857.27</v>
      </c>
      <c r="J236" s="20">
        <v>403.01</v>
      </c>
      <c r="K236" s="20">
        <v>-57.281999999999996</v>
      </c>
      <c r="L236" s="29">
        <v>138.16999999999999</v>
      </c>
      <c r="M236" s="20">
        <v>-229</v>
      </c>
      <c r="N236" s="20">
        <v>-27</v>
      </c>
      <c r="O236" s="20">
        <f t="shared" si="13"/>
        <v>686015</v>
      </c>
      <c r="P236" s="19">
        <f t="shared" si="14"/>
        <v>0</v>
      </c>
      <c r="Q236" s="3">
        <v>14.2</v>
      </c>
      <c r="R236" s="3">
        <v>14.1</v>
      </c>
      <c r="S236" s="3">
        <v>14.25</v>
      </c>
      <c r="T236" s="3">
        <v>14.1</v>
      </c>
      <c r="U236" s="3">
        <v>14.1</v>
      </c>
      <c r="V236" s="10">
        <f t="shared" si="15"/>
        <v>3.2743882999999994E-2</v>
      </c>
      <c r="W236" s="3">
        <v>1.08</v>
      </c>
      <c r="X236" s="3" t="str">
        <f ca="1">IF(COUNTIF(股期對照!A:A,B236)=2,B236&amp;"-●",IF(COUNTIF(股期對照!A:A,B236)=1,B236&amp;"-◎",B236))</f>
        <v>榮成-◎</v>
      </c>
      <c r="Y236" s="3" t="s">
        <v>6831</v>
      </c>
      <c r="AB236" s="1" t="s">
        <v>230</v>
      </c>
      <c r="AC236" s="1" t="s">
        <v>1984</v>
      </c>
      <c r="AD236" s="1">
        <v>11.19</v>
      </c>
      <c r="AE236" s="1">
        <v>0</v>
      </c>
      <c r="AF236" s="1">
        <v>0.28000000000000003</v>
      </c>
      <c r="AG236" s="1">
        <v>36.86</v>
      </c>
      <c r="AH236" s="1">
        <v>51.67</v>
      </c>
      <c r="AI236" s="1">
        <v>236</v>
      </c>
      <c r="AJ236" s="1">
        <v>13276857.27</v>
      </c>
      <c r="AK236" s="1">
        <v>403.01</v>
      </c>
      <c r="AL236" s="1">
        <v>-57.281999999999996</v>
      </c>
      <c r="AM236" s="1">
        <v>138.16999999999999</v>
      </c>
      <c r="AN236" s="1">
        <v>-229</v>
      </c>
      <c r="AO236" s="1">
        <v>-27</v>
      </c>
      <c r="AP236" s="1">
        <v>686015</v>
      </c>
      <c r="AQ236" s="1">
        <v>0</v>
      </c>
      <c r="AR236" s="1">
        <v>14.2</v>
      </c>
      <c r="AS236" s="1">
        <v>14.1</v>
      </c>
      <c r="AT236" s="1">
        <v>14.25</v>
      </c>
      <c r="AU236" s="1">
        <v>14.1</v>
      </c>
      <c r="AV236" s="1">
        <v>14.1</v>
      </c>
      <c r="AW236" s="1">
        <v>3.2743882999999994E-2</v>
      </c>
      <c r="AX236" s="1">
        <v>1.08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5312</v>
      </c>
      <c r="C237" s="3">
        <v>16.52</v>
      </c>
      <c r="D237" s="3">
        <v>1.7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60.09</v>
      </c>
      <c r="H237" s="1">
        <f>MATCH(持股比率!A237,董監!A:A,0)</f>
        <v>237</v>
      </c>
      <c r="I237" s="3">
        <v>157731289.96000001</v>
      </c>
      <c r="J237" s="20">
        <v>-3757.6350000000002</v>
      </c>
      <c r="K237" s="20">
        <v>-13295.054</v>
      </c>
      <c r="L237" s="29">
        <v>-11307.919</v>
      </c>
      <c r="M237" s="20">
        <v>-7611.8580000000002</v>
      </c>
      <c r="N237" s="20">
        <v>-665.11699999999996</v>
      </c>
      <c r="O237" s="20">
        <f t="shared" si="13"/>
        <v>9478073</v>
      </c>
      <c r="P237" s="19">
        <f t="shared" si="14"/>
        <v>-0.4</v>
      </c>
      <c r="Q237" s="3">
        <v>25</v>
      </c>
      <c r="R237" s="3">
        <v>24.8</v>
      </c>
      <c r="S237" s="3">
        <v>24.6</v>
      </c>
      <c r="T237" s="3">
        <v>24.55</v>
      </c>
      <c r="U237" s="3">
        <v>24.65</v>
      </c>
      <c r="V237" s="10">
        <f t="shared" si="15"/>
        <v>-9.0509926954999997</v>
      </c>
      <c r="W237" s="3">
        <v>0.41</v>
      </c>
      <c r="X237" s="3" t="str">
        <f ca="1">IF(COUNTIF(股期對照!A:A,B237)=2,B237&amp;"-●",IF(COUNTIF(股期對照!A:A,B237)=1,B237&amp;"-◎",B237))</f>
        <v>中鋼-◎</v>
      </c>
      <c r="Y237" s="3" t="s">
        <v>6832</v>
      </c>
      <c r="AB237" s="1" t="s">
        <v>231</v>
      </c>
      <c r="AC237" s="1" t="s">
        <v>1985</v>
      </c>
      <c r="AD237" s="1">
        <v>16.52</v>
      </c>
      <c r="AE237" s="1">
        <v>1.7</v>
      </c>
      <c r="AF237" s="1">
        <v>1.59</v>
      </c>
      <c r="AG237" s="1">
        <v>20.100000000000001</v>
      </c>
      <c r="AH237" s="1">
        <v>60.09</v>
      </c>
      <c r="AI237" s="1">
        <v>237</v>
      </c>
      <c r="AJ237" s="1">
        <v>157731289.96000001</v>
      </c>
      <c r="AK237" s="1">
        <v>-3757.6350000000002</v>
      </c>
      <c r="AL237" s="1">
        <v>-13295.054</v>
      </c>
      <c r="AM237" s="1">
        <v>-11307.919</v>
      </c>
      <c r="AN237" s="1">
        <v>-7611.8580000000002</v>
      </c>
      <c r="AO237" s="1">
        <v>-665.11699999999996</v>
      </c>
      <c r="AP237" s="1">
        <v>9478073</v>
      </c>
      <c r="AQ237" s="1">
        <v>-0.4</v>
      </c>
      <c r="AR237" s="1">
        <v>25</v>
      </c>
      <c r="AS237" s="1">
        <v>24.8</v>
      </c>
      <c r="AT237" s="1">
        <v>24.6</v>
      </c>
      <c r="AU237" s="1">
        <v>24.55</v>
      </c>
      <c r="AV237" s="1">
        <v>24.65</v>
      </c>
      <c r="AW237" s="1">
        <v>-9.0509926954999997</v>
      </c>
      <c r="AX237" s="1">
        <v>0.41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5919</v>
      </c>
      <c r="C238" s="3">
        <v>17.100000000000001</v>
      </c>
      <c r="D238" s="3">
        <v>4.84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55.879999999999995</v>
      </c>
      <c r="H238" s="1">
        <f>MATCH(持股比率!A238,董監!A:A,0)</f>
        <v>238</v>
      </c>
      <c r="I238" s="3">
        <v>7302138.1799999997</v>
      </c>
      <c r="J238" s="20">
        <v>391</v>
      </c>
      <c r="K238" s="20">
        <v>2591.893</v>
      </c>
      <c r="L238" s="29">
        <v>-192.673</v>
      </c>
      <c r="M238" s="20">
        <v>157.53800000000001</v>
      </c>
      <c r="N238" s="20">
        <v>-189.1</v>
      </c>
      <c r="O238" s="20">
        <f t="shared" si="13"/>
        <v>408043</v>
      </c>
      <c r="P238" s="19">
        <f t="shared" si="14"/>
        <v>0.7</v>
      </c>
      <c r="Q238" s="3">
        <v>65.900000000000006</v>
      </c>
      <c r="R238" s="3">
        <v>67.900000000000006</v>
      </c>
      <c r="S238" s="3">
        <v>67.8</v>
      </c>
      <c r="T238" s="3">
        <v>67.8</v>
      </c>
      <c r="U238" s="3">
        <v>67.599999999999994</v>
      </c>
      <c r="V238" s="10">
        <f t="shared" si="15"/>
        <v>1.8659112169999998</v>
      </c>
      <c r="W238" s="3">
        <v>2.58</v>
      </c>
      <c r="X238" s="3" t="str">
        <f ca="1">IF(COUNTIF(股期對照!A:A,B238)=2,B238&amp;"-●",IF(COUNTIF(股期對照!A:A,B238)=1,B238&amp;"-◎",B238))</f>
        <v>東和鋼鐵-◎</v>
      </c>
      <c r="Y238" s="3" t="s">
        <v>6833</v>
      </c>
      <c r="AB238" s="1" t="s">
        <v>232</v>
      </c>
      <c r="AC238" s="1" t="s">
        <v>1986</v>
      </c>
      <c r="AD238" s="1">
        <v>17.100000000000001</v>
      </c>
      <c r="AE238" s="1">
        <v>4.84</v>
      </c>
      <c r="AF238" s="1">
        <v>2.56</v>
      </c>
      <c r="AG238" s="1">
        <v>19.62</v>
      </c>
      <c r="AH238" s="1">
        <v>55.879999999999995</v>
      </c>
      <c r="AI238" s="1">
        <v>238</v>
      </c>
      <c r="AJ238" s="1">
        <v>7302138.1799999997</v>
      </c>
      <c r="AK238" s="1">
        <v>391</v>
      </c>
      <c r="AL238" s="1">
        <v>2591.893</v>
      </c>
      <c r="AM238" s="1">
        <v>-192.673</v>
      </c>
      <c r="AN238" s="1">
        <v>157.53800000000001</v>
      </c>
      <c r="AO238" s="1">
        <v>-189.1</v>
      </c>
      <c r="AP238" s="1">
        <v>408043</v>
      </c>
      <c r="AQ238" s="1">
        <v>0.7</v>
      </c>
      <c r="AR238" s="1">
        <v>65.900000000000006</v>
      </c>
      <c r="AS238" s="1">
        <v>67.900000000000006</v>
      </c>
      <c r="AT238" s="1">
        <v>67.8</v>
      </c>
      <c r="AU238" s="1">
        <v>67.8</v>
      </c>
      <c r="AV238" s="1">
        <v>67.599999999999994</v>
      </c>
      <c r="AW238" s="1">
        <v>1.8659112169999998</v>
      </c>
      <c r="AX238" s="1">
        <v>2.58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4912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182</v>
      </c>
      <c r="K239" s="20">
        <v>-97</v>
      </c>
      <c r="L239" s="29">
        <v>-53</v>
      </c>
      <c r="M239" s="20">
        <v>-46</v>
      </c>
      <c r="N239" s="20">
        <v>-44</v>
      </c>
      <c r="O239" s="20">
        <f t="shared" si="13"/>
        <v>137704</v>
      </c>
      <c r="P239" s="19">
        <f t="shared" si="14"/>
        <v>0</v>
      </c>
      <c r="Q239" s="3">
        <v>9.66</v>
      </c>
      <c r="R239" s="3">
        <v>10.3</v>
      </c>
      <c r="S239" s="3">
        <v>10.199999999999999</v>
      </c>
      <c r="T239" s="3">
        <v>9.9</v>
      </c>
      <c r="U239" s="3">
        <v>9.82</v>
      </c>
      <c r="V239" s="10">
        <f t="shared" si="15"/>
        <v>-6.6905999999999997E-3</v>
      </c>
      <c r="W239" s="3">
        <v>5.48</v>
      </c>
      <c r="X239" s="3" t="str">
        <f ca="1">IF(COUNTIF(股期對照!A:A,B239)=2,B239&amp;"-●",IF(COUNTIF(股期對照!A:A,B239)=1,B239&amp;"-◎",B239))</f>
        <v>燁興</v>
      </c>
      <c r="Y239" s="3" t="s">
        <v>6834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182</v>
      </c>
      <c r="AL239" s="1">
        <v>-97</v>
      </c>
      <c r="AM239" s="1">
        <v>-53</v>
      </c>
      <c r="AN239" s="1">
        <v>-46</v>
      </c>
      <c r="AO239" s="1">
        <v>-44</v>
      </c>
      <c r="AP239" s="1">
        <v>137704</v>
      </c>
      <c r="AQ239" s="1">
        <v>0</v>
      </c>
      <c r="AR239" s="1">
        <v>9.66</v>
      </c>
      <c r="AS239" s="1">
        <v>10.3</v>
      </c>
      <c r="AT239" s="1">
        <v>10.199999999999999</v>
      </c>
      <c r="AU239" s="1">
        <v>9.9</v>
      </c>
      <c r="AV239" s="1">
        <v>9.82</v>
      </c>
      <c r="AW239" s="1">
        <v>-6.6905999999999997E-3</v>
      </c>
      <c r="AX239" s="1">
        <v>5.48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5920</v>
      </c>
      <c r="C240" s="3">
        <v>7.58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54.129999999999995</v>
      </c>
      <c r="H240" s="1">
        <f>MATCH(持股比率!A240,董監!A:A,0)</f>
        <v>240</v>
      </c>
      <c r="I240" s="3">
        <v>1908522.93</v>
      </c>
      <c r="J240" s="20">
        <v>-3</v>
      </c>
      <c r="K240" s="20">
        <v>7</v>
      </c>
      <c r="L240" s="29">
        <v>1</v>
      </c>
      <c r="M240" s="20">
        <v>-1</v>
      </c>
      <c r="N240" s="20">
        <v>-3</v>
      </c>
      <c r="O240" s="20">
        <f t="shared" si="13"/>
        <v>103308</v>
      </c>
      <c r="P240" s="19">
        <f t="shared" si="14"/>
        <v>0</v>
      </c>
      <c r="Q240" s="3">
        <v>20.55</v>
      </c>
      <c r="R240" s="3">
        <v>20.45</v>
      </c>
      <c r="S240" s="3">
        <v>20.45</v>
      </c>
      <c r="T240" s="3">
        <v>20.399999999999999</v>
      </c>
      <c r="U240" s="3">
        <v>20.350000000000001</v>
      </c>
      <c r="V240" s="10">
        <f t="shared" si="15"/>
        <v>2.0500000000000008E-4</v>
      </c>
      <c r="W240" s="3">
        <v>-0.73</v>
      </c>
      <c r="X240" s="3" t="str">
        <f ca="1">IF(COUNTIF(股期對照!A:A,B240)=2,B240&amp;"-●",IF(COUNTIF(股期對照!A:A,B240)=1,B240&amp;"-◎",B240))</f>
        <v>高興昌</v>
      </c>
      <c r="Y240" s="3" t="s">
        <v>6835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0.05</v>
      </c>
      <c r="AG240" s="1">
        <v>36.24</v>
      </c>
      <c r="AH240" s="1">
        <v>54.129999999999995</v>
      </c>
      <c r="AI240" s="1">
        <v>240</v>
      </c>
      <c r="AJ240" s="1">
        <v>1908522.93</v>
      </c>
      <c r="AK240" s="1">
        <v>-3</v>
      </c>
      <c r="AL240" s="1">
        <v>7</v>
      </c>
      <c r="AM240" s="1">
        <v>1</v>
      </c>
      <c r="AN240" s="1">
        <v>-1</v>
      </c>
      <c r="AO240" s="1">
        <v>-3</v>
      </c>
      <c r="AP240" s="1">
        <v>103308</v>
      </c>
      <c r="AQ240" s="1">
        <v>0</v>
      </c>
      <c r="AR240" s="1">
        <v>20.55</v>
      </c>
      <c r="AS240" s="1">
        <v>20.45</v>
      </c>
      <c r="AT240" s="1">
        <v>20.45</v>
      </c>
      <c r="AU240" s="1">
        <v>20.399999999999999</v>
      </c>
      <c r="AV240" s="1">
        <v>20.350000000000001</v>
      </c>
      <c r="AW240" s="1">
        <v>2.0500000000000008E-4</v>
      </c>
      <c r="AX240" s="1">
        <v>-0.73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6592</v>
      </c>
      <c r="C241" s="3">
        <v>0.79</v>
      </c>
      <c r="D241" s="3">
        <v>0.04</v>
      </c>
      <c r="E241" s="3">
        <v>0.97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0">
        <v>210</v>
      </c>
      <c r="K241" s="20">
        <v>27.998999999999999</v>
      </c>
      <c r="L241" s="29">
        <v>-79.004999999999995</v>
      </c>
      <c r="M241" s="20">
        <v>-11.164999999999999</v>
      </c>
      <c r="N241" s="20">
        <v>4.42</v>
      </c>
      <c r="O241" s="20">
        <f t="shared" si="13"/>
        <v>211314</v>
      </c>
      <c r="P241" s="19">
        <f t="shared" si="14"/>
        <v>0.1</v>
      </c>
      <c r="Q241" s="3">
        <v>29.1</v>
      </c>
      <c r="R241" s="3">
        <v>29.05</v>
      </c>
      <c r="S241" s="3">
        <v>28.75</v>
      </c>
      <c r="T241" s="3">
        <v>28.65</v>
      </c>
      <c r="U241" s="3">
        <v>28.5</v>
      </c>
      <c r="V241" s="10">
        <f t="shared" si="15"/>
        <v>4.4590699500000018E-2</v>
      </c>
      <c r="W241" s="3">
        <v>-0.7</v>
      </c>
      <c r="X241" s="3" t="str">
        <f ca="1">IF(COUNTIF(股期對照!A:A,B241)=2,B241&amp;"-●",IF(COUNTIF(股期對照!A:A,B241)=1,B241&amp;"-◎",B241))</f>
        <v>第一銅</v>
      </c>
      <c r="Y241" s="3" t="s">
        <v>6836</v>
      </c>
      <c r="AB241" s="1" t="s">
        <v>235</v>
      </c>
      <c r="AC241" s="1" t="s">
        <v>1989</v>
      </c>
      <c r="AD241" s="1">
        <v>0.79</v>
      </c>
      <c r="AE241" s="1">
        <v>0.04</v>
      </c>
      <c r="AF241" s="1">
        <v>0.97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210</v>
      </c>
      <c r="AL241" s="1">
        <v>27.998999999999999</v>
      </c>
      <c r="AM241" s="1">
        <v>-79.004999999999995</v>
      </c>
      <c r="AN241" s="1">
        <v>-11.164999999999999</v>
      </c>
      <c r="AO241" s="1">
        <v>4.42</v>
      </c>
      <c r="AP241" s="1">
        <v>211314</v>
      </c>
      <c r="AQ241" s="1">
        <v>0.1</v>
      </c>
      <c r="AR241" s="1">
        <v>29.1</v>
      </c>
      <c r="AS241" s="1">
        <v>29.05</v>
      </c>
      <c r="AT241" s="1">
        <v>28.75</v>
      </c>
      <c r="AU241" s="1">
        <v>28.65</v>
      </c>
      <c r="AV241" s="1">
        <v>28.5</v>
      </c>
      <c r="AW241" s="1">
        <v>4.4590699500000018E-2</v>
      </c>
      <c r="AX241" s="1">
        <v>-0.7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6593</v>
      </c>
      <c r="C242" s="3">
        <v>7.14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73.13</v>
      </c>
      <c r="H242" s="1">
        <f>MATCH(持股比率!A242,董監!A:A,0)</f>
        <v>242</v>
      </c>
      <c r="I242" s="3">
        <v>6476553.9000000004</v>
      </c>
      <c r="J242" s="20">
        <v>31</v>
      </c>
      <c r="K242" s="20">
        <v>-75</v>
      </c>
      <c r="L242" s="29">
        <v>-99</v>
      </c>
      <c r="M242" s="20">
        <v>89</v>
      </c>
      <c r="N242" s="20">
        <v>-8</v>
      </c>
      <c r="O242" s="20">
        <f t="shared" si="13"/>
        <v>473630</v>
      </c>
      <c r="P242" s="19">
        <f t="shared" si="14"/>
        <v>0</v>
      </c>
      <c r="Q242" s="3">
        <v>16.350000000000001</v>
      </c>
      <c r="R242" s="3">
        <v>16.3</v>
      </c>
      <c r="S242" s="3">
        <v>16.350000000000001</v>
      </c>
      <c r="T242" s="3">
        <v>16.600000000000001</v>
      </c>
      <c r="U242" s="3">
        <v>16.5</v>
      </c>
      <c r="V242" s="10">
        <f t="shared" si="15"/>
        <v>-9.8890000000000002E-3</v>
      </c>
      <c r="W242" s="3">
        <v>1.23</v>
      </c>
      <c r="X242" s="3" t="str">
        <f ca="1">IF(COUNTIF(股期對照!A:A,B242)=2,B242&amp;"-●",IF(COUNTIF(股期對照!A:A,B242)=1,B242&amp;"-◎",B242))</f>
        <v>春源</v>
      </c>
      <c r="Y242" s="3" t="s">
        <v>6837</v>
      </c>
      <c r="AB242" s="1" t="s">
        <v>236</v>
      </c>
      <c r="AC242" s="1" t="s">
        <v>1990</v>
      </c>
      <c r="AD242" s="1">
        <v>7.14</v>
      </c>
      <c r="AE242" s="1">
        <v>0.04</v>
      </c>
      <c r="AF242" s="1">
        <v>0.2</v>
      </c>
      <c r="AG242" s="1">
        <v>19.489999999999998</v>
      </c>
      <c r="AH242" s="1">
        <v>73.13</v>
      </c>
      <c r="AI242" s="1">
        <v>242</v>
      </c>
      <c r="AJ242" s="1">
        <v>6476553.9000000004</v>
      </c>
      <c r="AK242" s="1">
        <v>31</v>
      </c>
      <c r="AL242" s="1">
        <v>-75</v>
      </c>
      <c r="AM242" s="1">
        <v>-99</v>
      </c>
      <c r="AN242" s="1">
        <v>89</v>
      </c>
      <c r="AO242" s="1">
        <v>-8</v>
      </c>
      <c r="AP242" s="1">
        <v>473630</v>
      </c>
      <c r="AQ242" s="1">
        <v>0</v>
      </c>
      <c r="AR242" s="1">
        <v>16.350000000000001</v>
      </c>
      <c r="AS242" s="1">
        <v>16.3</v>
      </c>
      <c r="AT242" s="1">
        <v>16.350000000000001</v>
      </c>
      <c r="AU242" s="1">
        <v>16.600000000000001</v>
      </c>
      <c r="AV242" s="1">
        <v>16.5</v>
      </c>
      <c r="AW242" s="1">
        <v>-9.8890000000000002E-3</v>
      </c>
      <c r="AX242" s="1">
        <v>1.23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5046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13</v>
      </c>
      <c r="K243" s="20">
        <v>13</v>
      </c>
      <c r="L243" s="29">
        <v>1</v>
      </c>
      <c r="M243" s="20">
        <v>0</v>
      </c>
      <c r="N243" s="20">
        <v>2</v>
      </c>
      <c r="O243" s="20">
        <f t="shared" si="13"/>
        <v>208462</v>
      </c>
      <c r="P243" s="19">
        <f t="shared" si="14"/>
        <v>0</v>
      </c>
      <c r="Q243" s="3">
        <v>22.3</v>
      </c>
      <c r="R243" s="3">
        <v>22.25</v>
      </c>
      <c r="S243" s="3">
        <v>22.2</v>
      </c>
      <c r="T243" s="3">
        <v>22.05</v>
      </c>
      <c r="U243" s="3">
        <v>22</v>
      </c>
      <c r="V243" s="10">
        <f t="shared" si="15"/>
        <v>6.4535000000000018E-3</v>
      </c>
      <c r="W243" s="3">
        <v>0.46</v>
      </c>
      <c r="X243" s="3" t="str">
        <f ca="1">IF(COUNTIF(股期對照!A:A,B243)=2,B243&amp;"-●",IF(COUNTIF(股期對照!A:A,B243)=1,B243&amp;"-◎",B243))</f>
        <v>春雨</v>
      </c>
      <c r="Y243" s="3" t="s">
        <v>6838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13</v>
      </c>
      <c r="AL243" s="1">
        <v>13</v>
      </c>
      <c r="AM243" s="1">
        <v>1</v>
      </c>
      <c r="AN243" s="1">
        <v>0</v>
      </c>
      <c r="AO243" s="1">
        <v>2</v>
      </c>
      <c r="AP243" s="1">
        <v>208462</v>
      </c>
      <c r="AQ243" s="1">
        <v>0</v>
      </c>
      <c r="AR243" s="1">
        <v>22.3</v>
      </c>
      <c r="AS243" s="1">
        <v>22.25</v>
      </c>
      <c r="AT243" s="1">
        <v>22.2</v>
      </c>
      <c r="AU243" s="1">
        <v>22.05</v>
      </c>
      <c r="AV243" s="1">
        <v>22</v>
      </c>
      <c r="AW243" s="1">
        <v>6.4535000000000018E-3</v>
      </c>
      <c r="AX243" s="1">
        <v>0.46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5505</v>
      </c>
      <c r="C244" s="3">
        <v>7.17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48.71</v>
      </c>
      <c r="H244" s="1">
        <f>MATCH(持股比率!A244,董監!A:A,0)</f>
        <v>244</v>
      </c>
      <c r="I244" s="3">
        <v>2000000</v>
      </c>
      <c r="J244" s="20">
        <v>12</v>
      </c>
      <c r="K244" s="20">
        <v>0</v>
      </c>
      <c r="L244" s="29">
        <v>2</v>
      </c>
      <c r="M244" s="20">
        <v>3</v>
      </c>
      <c r="N244" s="20">
        <v>-1</v>
      </c>
      <c r="O244" s="20">
        <f t="shared" si="13"/>
        <v>97420</v>
      </c>
      <c r="P244" s="19">
        <f t="shared" si="14"/>
        <v>0</v>
      </c>
      <c r="Q244" s="3">
        <v>52.3</v>
      </c>
      <c r="R244" s="3">
        <v>52.6</v>
      </c>
      <c r="S244" s="3">
        <v>52.8</v>
      </c>
      <c r="T244" s="3">
        <v>53</v>
      </c>
      <c r="U244" s="3">
        <v>52.7</v>
      </c>
      <c r="V244" s="10">
        <f t="shared" si="15"/>
        <v>8.3949999999999997E-3</v>
      </c>
      <c r="W244" s="3">
        <v>1.54</v>
      </c>
      <c r="X244" s="3" t="str">
        <f ca="1">IF(COUNTIF(股期對照!A:A,B244)=2,B244&amp;"-●",IF(COUNTIF(股期對照!A:A,B244)=1,B244&amp;"-◎",B244))</f>
        <v>中鋼構</v>
      </c>
      <c r="Y244" s="3" t="s">
        <v>6833</v>
      </c>
      <c r="AB244" s="1" t="s">
        <v>238</v>
      </c>
      <c r="AC244" s="1" t="s">
        <v>1992</v>
      </c>
      <c r="AD244" s="1">
        <v>7.17</v>
      </c>
      <c r="AE244" s="1">
        <v>0.06</v>
      </c>
      <c r="AF244" s="1">
        <v>0.68</v>
      </c>
      <c r="AG244" s="1">
        <v>43.38</v>
      </c>
      <c r="AH244" s="1">
        <v>48.71</v>
      </c>
      <c r="AI244" s="1">
        <v>244</v>
      </c>
      <c r="AJ244" s="1">
        <v>2000000</v>
      </c>
      <c r="AK244" s="1">
        <v>12</v>
      </c>
      <c r="AL244" s="1">
        <v>0</v>
      </c>
      <c r="AM244" s="1">
        <v>2</v>
      </c>
      <c r="AN244" s="1">
        <v>3</v>
      </c>
      <c r="AO244" s="1">
        <v>-1</v>
      </c>
      <c r="AP244" s="1">
        <v>97420</v>
      </c>
      <c r="AQ244" s="1">
        <v>0</v>
      </c>
      <c r="AR244" s="1">
        <v>52.3</v>
      </c>
      <c r="AS244" s="1">
        <v>52.6</v>
      </c>
      <c r="AT244" s="1">
        <v>52.8</v>
      </c>
      <c r="AU244" s="1">
        <v>53</v>
      </c>
      <c r="AV244" s="1">
        <v>52.7</v>
      </c>
      <c r="AW244" s="1">
        <v>8.3949999999999997E-3</v>
      </c>
      <c r="AX244" s="1">
        <v>1.54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5256</v>
      </c>
      <c r="C245" s="3">
        <v>6.51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47.87</v>
      </c>
      <c r="H245" s="1">
        <f>MATCH(持股比率!A245,董監!A:A,0)</f>
        <v>245</v>
      </c>
      <c r="I245" s="3">
        <v>14355444.460000001</v>
      </c>
      <c r="J245" s="20">
        <v>814</v>
      </c>
      <c r="K245" s="20">
        <v>157</v>
      </c>
      <c r="L245" s="29">
        <v>-2487.6480000000001</v>
      </c>
      <c r="M245" s="20">
        <v>145.94999999999999</v>
      </c>
      <c r="N245" s="20">
        <v>-844.36599999999999</v>
      </c>
      <c r="O245" s="20">
        <f t="shared" si="13"/>
        <v>687195</v>
      </c>
      <c r="P245" s="19">
        <f t="shared" si="14"/>
        <v>-0.3</v>
      </c>
      <c r="Q245" s="3">
        <v>21.9</v>
      </c>
      <c r="R245" s="3">
        <v>21.7</v>
      </c>
      <c r="S245" s="3">
        <v>21.15</v>
      </c>
      <c r="T245" s="3">
        <v>21.15</v>
      </c>
      <c r="U245" s="3">
        <v>20.95</v>
      </c>
      <c r="V245" s="10">
        <f t="shared" si="15"/>
        <v>-0.45982880399999992</v>
      </c>
      <c r="W245" s="3">
        <v>-3.23</v>
      </c>
      <c r="X245" s="3" t="str">
        <f ca="1">IF(COUNTIF(股期對照!A:A,B245)=2,B245&amp;"-●",IF(COUNTIF(股期對照!A:A,B245)=1,B245&amp;"-◎",B245))</f>
        <v>中鴻-◎</v>
      </c>
      <c r="Y245" s="3" t="s">
        <v>6839</v>
      </c>
      <c r="AB245" s="1" t="s">
        <v>239</v>
      </c>
      <c r="AC245" s="1" t="s">
        <v>1993</v>
      </c>
      <c r="AD245" s="1">
        <v>6.51</v>
      </c>
      <c r="AE245" s="1">
        <v>0</v>
      </c>
      <c r="AF245" s="1">
        <v>5.03</v>
      </c>
      <c r="AG245" s="1">
        <v>40.590000000000003</v>
      </c>
      <c r="AH245" s="1">
        <v>47.87</v>
      </c>
      <c r="AI245" s="1">
        <v>245</v>
      </c>
      <c r="AJ245" s="1">
        <v>14355444.460000001</v>
      </c>
      <c r="AK245" s="1">
        <v>814</v>
      </c>
      <c r="AL245" s="1">
        <v>157</v>
      </c>
      <c r="AM245" s="1">
        <v>-2487.6480000000001</v>
      </c>
      <c r="AN245" s="1">
        <v>145.94999999999999</v>
      </c>
      <c r="AO245" s="1">
        <v>-844.36599999999999</v>
      </c>
      <c r="AP245" s="1">
        <v>687195</v>
      </c>
      <c r="AQ245" s="1">
        <v>-0.3</v>
      </c>
      <c r="AR245" s="1">
        <v>21.9</v>
      </c>
      <c r="AS245" s="1">
        <v>21.7</v>
      </c>
      <c r="AT245" s="1">
        <v>21.15</v>
      </c>
      <c r="AU245" s="1">
        <v>21.15</v>
      </c>
      <c r="AV245" s="1">
        <v>20.95</v>
      </c>
      <c r="AW245" s="1">
        <v>-0.45982880399999992</v>
      </c>
      <c r="AX245" s="1">
        <v>-3.23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5921</v>
      </c>
      <c r="C246" s="3">
        <v>11.24</v>
      </c>
      <c r="D246" s="3">
        <v>1.1200000000000001</v>
      </c>
      <c r="E246" s="3">
        <v>0.27</v>
      </c>
      <c r="F246" s="1">
        <f>IF(INDEX(董監!D:D,H246)=0,INDEX(董監!C:C,H246),INDEX(董監!D:D,H246))</f>
        <v>11.95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0">
        <v>82.956999999999994</v>
      </c>
      <c r="K246" s="20">
        <v>38.344000000000001</v>
      </c>
      <c r="L246" s="29">
        <v>9.0890000000000004</v>
      </c>
      <c r="M246" s="20">
        <v>64.447999999999993</v>
      </c>
      <c r="N246" s="20">
        <v>5.8109999999999999</v>
      </c>
      <c r="O246" s="20">
        <f t="shared" si="13"/>
        <v>438642</v>
      </c>
      <c r="P246" s="19">
        <f t="shared" si="14"/>
        <v>0</v>
      </c>
      <c r="Q246" s="3">
        <v>63.5</v>
      </c>
      <c r="R246" s="3">
        <v>63.9</v>
      </c>
      <c r="S246" s="3">
        <v>64.2</v>
      </c>
      <c r="T246" s="3">
        <v>65</v>
      </c>
      <c r="U246" s="3">
        <v>64.400000000000006</v>
      </c>
      <c r="V246" s="10">
        <f t="shared" si="15"/>
        <v>0.12864813299999997</v>
      </c>
      <c r="W246" s="3">
        <v>1.9</v>
      </c>
      <c r="X246" s="3" t="str">
        <f ca="1">IF(COUNTIF(股期對照!A:A,B246)=2,B246&amp;"-●",IF(COUNTIF(股期對照!A:A,B246)=1,B246&amp;"-◎",B246))</f>
        <v>豐興</v>
      </c>
      <c r="Y246" s="3" t="s">
        <v>6756</v>
      </c>
      <c r="AB246" s="1" t="s">
        <v>240</v>
      </c>
      <c r="AC246" s="1" t="s">
        <v>1994</v>
      </c>
      <c r="AD246" s="1">
        <v>11.24</v>
      </c>
      <c r="AE246" s="1">
        <v>1.1200000000000001</v>
      </c>
      <c r="AF246" s="1">
        <v>0.27</v>
      </c>
      <c r="AG246" s="1">
        <v>11.95</v>
      </c>
      <c r="AH246" s="1">
        <v>75.42</v>
      </c>
      <c r="AI246" s="1">
        <v>246</v>
      </c>
      <c r="AJ246" s="1">
        <v>5815994.2400000002</v>
      </c>
      <c r="AK246" s="1">
        <v>82.956999999999994</v>
      </c>
      <c r="AL246" s="1">
        <v>38.344000000000001</v>
      </c>
      <c r="AM246" s="1">
        <v>9.0890000000000004</v>
      </c>
      <c r="AN246" s="1">
        <v>64.447999999999993</v>
      </c>
      <c r="AO246" s="1">
        <v>5.8109999999999999</v>
      </c>
      <c r="AP246" s="1">
        <v>438642</v>
      </c>
      <c r="AQ246" s="1">
        <v>0</v>
      </c>
      <c r="AR246" s="1">
        <v>63.5</v>
      </c>
      <c r="AS246" s="1">
        <v>63.9</v>
      </c>
      <c r="AT246" s="1">
        <v>64.2</v>
      </c>
      <c r="AU246" s="1">
        <v>65</v>
      </c>
      <c r="AV246" s="1">
        <v>64.400000000000006</v>
      </c>
      <c r="AW246" s="1">
        <v>0.12864813299999997</v>
      </c>
      <c r="AX246" s="1">
        <v>1.9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5047</v>
      </c>
      <c r="C247" s="3">
        <v>1.47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68.92</v>
      </c>
      <c r="H247" s="1">
        <f>MATCH(持股比率!A247,董監!A:A,0)</f>
        <v>247</v>
      </c>
      <c r="I247" s="3">
        <v>4468746.91</v>
      </c>
      <c r="J247" s="20">
        <v>308</v>
      </c>
      <c r="K247" s="20">
        <v>20.512</v>
      </c>
      <c r="L247" s="29">
        <v>4</v>
      </c>
      <c r="M247" s="20">
        <v>-75</v>
      </c>
      <c r="N247" s="20">
        <v>-25</v>
      </c>
      <c r="O247" s="20">
        <f t="shared" si="13"/>
        <v>307986</v>
      </c>
      <c r="P247" s="19">
        <f t="shared" si="14"/>
        <v>0.1</v>
      </c>
      <c r="Q247" s="3">
        <v>13.4</v>
      </c>
      <c r="R247" s="3">
        <v>13.25</v>
      </c>
      <c r="S247" s="3">
        <v>13.15</v>
      </c>
      <c r="T247" s="3">
        <v>13.05</v>
      </c>
      <c r="U247" s="3">
        <v>13.05</v>
      </c>
      <c r="V247" s="10">
        <f t="shared" si="15"/>
        <v>3.1465839999999995E-2</v>
      </c>
      <c r="W247" s="3">
        <v>-1.88</v>
      </c>
      <c r="X247" s="3" t="str">
        <f ca="1">IF(COUNTIF(股期對照!A:A,B247)=2,B247&amp;"-●",IF(COUNTIF(股期對照!A:A,B247)=1,B247&amp;"-◎",B247))</f>
        <v>官田鋼</v>
      </c>
      <c r="Y247" s="3" t="s">
        <v>6840</v>
      </c>
      <c r="AB247" s="1" t="s">
        <v>241</v>
      </c>
      <c r="AC247" s="1" t="s">
        <v>1995</v>
      </c>
      <c r="AD247" s="1">
        <v>1.47</v>
      </c>
      <c r="AE247" s="1">
        <v>0</v>
      </c>
      <c r="AF247" s="1">
        <v>7.41</v>
      </c>
      <c r="AG247" s="1">
        <v>22.2</v>
      </c>
      <c r="AH247" s="1">
        <v>68.92</v>
      </c>
      <c r="AI247" s="1">
        <v>247</v>
      </c>
      <c r="AJ247" s="1">
        <v>4468746.91</v>
      </c>
      <c r="AK247" s="1">
        <v>308</v>
      </c>
      <c r="AL247" s="1">
        <v>20.512</v>
      </c>
      <c r="AM247" s="1">
        <v>4</v>
      </c>
      <c r="AN247" s="1">
        <v>-75</v>
      </c>
      <c r="AO247" s="1">
        <v>-25</v>
      </c>
      <c r="AP247" s="1">
        <v>307986</v>
      </c>
      <c r="AQ247" s="1">
        <v>0.1</v>
      </c>
      <c r="AR247" s="1">
        <v>13.4</v>
      </c>
      <c r="AS247" s="1">
        <v>13.25</v>
      </c>
      <c r="AT247" s="1">
        <v>13.15</v>
      </c>
      <c r="AU247" s="1">
        <v>13.05</v>
      </c>
      <c r="AV247" s="1">
        <v>13.05</v>
      </c>
      <c r="AW247" s="1">
        <v>3.1465839999999995E-2</v>
      </c>
      <c r="AX247" s="1">
        <v>-1.88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5649</v>
      </c>
      <c r="C248" s="3">
        <v>4.18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78.73</v>
      </c>
      <c r="H248" s="1">
        <f>MATCH(持股比率!A248,董監!A:A,0)</f>
        <v>248</v>
      </c>
      <c r="I248" s="3">
        <v>2225261</v>
      </c>
      <c r="J248" s="20">
        <v>72.635000000000005</v>
      </c>
      <c r="K248" s="20">
        <v>-67</v>
      </c>
      <c r="L248" s="29">
        <v>-78.998999999999995</v>
      </c>
      <c r="M248" s="20">
        <v>294.00299999999999</v>
      </c>
      <c r="N248" s="20">
        <v>-59</v>
      </c>
      <c r="O248" s="20">
        <f t="shared" si="13"/>
        <v>175195</v>
      </c>
      <c r="P248" s="19">
        <f t="shared" si="14"/>
        <v>0.1</v>
      </c>
      <c r="Q248" s="3">
        <v>28.9</v>
      </c>
      <c r="R248" s="3">
        <v>28.75</v>
      </c>
      <c r="S248" s="3">
        <v>28.5</v>
      </c>
      <c r="T248" s="3">
        <v>29.2</v>
      </c>
      <c r="U248" s="3">
        <v>28.85</v>
      </c>
      <c r="V248" s="10">
        <f t="shared" si="15"/>
        <v>4.8041676000000005E-2</v>
      </c>
      <c r="W248" s="3">
        <v>0.35</v>
      </c>
      <c r="X248" s="3" t="str">
        <f ca="1">IF(COUNTIF(股期對照!A:A,B248)=2,B248&amp;"-●",IF(COUNTIF(股期對照!A:A,B248)=1,B248&amp;"-◎",B248))</f>
        <v>美亞</v>
      </c>
      <c r="Y248" s="3" t="s">
        <v>6841</v>
      </c>
      <c r="AB248" s="1" t="s">
        <v>242</v>
      </c>
      <c r="AC248" s="1" t="s">
        <v>1996</v>
      </c>
      <c r="AD248" s="1">
        <v>4.18</v>
      </c>
      <c r="AE248" s="1">
        <v>0.22</v>
      </c>
      <c r="AF248" s="1">
        <v>0.16</v>
      </c>
      <c r="AG248" s="1">
        <v>16.71</v>
      </c>
      <c r="AH248" s="1">
        <v>78.73</v>
      </c>
      <c r="AI248" s="1">
        <v>248</v>
      </c>
      <c r="AJ248" s="1">
        <v>2225261</v>
      </c>
      <c r="AK248" s="1">
        <v>72.635000000000005</v>
      </c>
      <c r="AL248" s="1">
        <v>-67</v>
      </c>
      <c r="AM248" s="1">
        <v>-78.998999999999995</v>
      </c>
      <c r="AN248" s="1">
        <v>294.00299999999999</v>
      </c>
      <c r="AO248" s="1">
        <v>-59</v>
      </c>
      <c r="AP248" s="1">
        <v>175195</v>
      </c>
      <c r="AQ248" s="1">
        <v>0.1</v>
      </c>
      <c r="AR248" s="1">
        <v>28.9</v>
      </c>
      <c r="AS248" s="1">
        <v>28.75</v>
      </c>
      <c r="AT248" s="1">
        <v>28.5</v>
      </c>
      <c r="AU248" s="1">
        <v>29.2</v>
      </c>
      <c r="AV248" s="1">
        <v>28.85</v>
      </c>
      <c r="AW248" s="1">
        <v>4.8041676000000005E-2</v>
      </c>
      <c r="AX248" s="1">
        <v>0.35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5650</v>
      </c>
      <c r="C249" s="3">
        <v>2.61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91.69</v>
      </c>
      <c r="H249" s="1">
        <f>MATCH(持股比率!A249,董監!A:A,0)</f>
        <v>249</v>
      </c>
      <c r="I249" s="3">
        <v>3371681.38</v>
      </c>
      <c r="J249" s="20">
        <v>45</v>
      </c>
      <c r="K249" s="20">
        <v>25</v>
      </c>
      <c r="L249" s="29">
        <v>60</v>
      </c>
      <c r="M249" s="20">
        <v>-79.106999999999999</v>
      </c>
      <c r="N249" s="20">
        <v>-35</v>
      </c>
      <c r="O249" s="20">
        <f t="shared" si="13"/>
        <v>309149</v>
      </c>
      <c r="P249" s="19">
        <f t="shared" si="14"/>
        <v>0</v>
      </c>
      <c r="Q249" s="3">
        <v>12</v>
      </c>
      <c r="R249" s="3">
        <v>11.9</v>
      </c>
      <c r="S249" s="3">
        <v>11.85</v>
      </c>
      <c r="T249" s="3">
        <v>11.8</v>
      </c>
      <c r="U249" s="3">
        <v>11.7</v>
      </c>
      <c r="V249" s="10">
        <f t="shared" si="15"/>
        <v>2.0553739999999991E-3</v>
      </c>
      <c r="W249" s="3">
        <v>-2.09</v>
      </c>
      <c r="X249" s="3" t="str">
        <f ca="1">IF(COUNTIF(股期對照!A:A,B249)=2,B249&amp;"-●",IF(COUNTIF(股期對照!A:A,B249)=1,B249&amp;"-◎",B249))</f>
        <v>聚亨</v>
      </c>
      <c r="Y249" s="3" t="s">
        <v>6842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0.03</v>
      </c>
      <c r="AG249" s="1">
        <v>5.67</v>
      </c>
      <c r="AH249" s="1">
        <v>91.69</v>
      </c>
      <c r="AI249" s="1">
        <v>249</v>
      </c>
      <c r="AJ249" s="1">
        <v>3371681.38</v>
      </c>
      <c r="AK249" s="1">
        <v>45</v>
      </c>
      <c r="AL249" s="1">
        <v>25</v>
      </c>
      <c r="AM249" s="1">
        <v>60</v>
      </c>
      <c r="AN249" s="1">
        <v>-79.106999999999999</v>
      </c>
      <c r="AO249" s="1">
        <v>-35</v>
      </c>
      <c r="AP249" s="1">
        <v>309149</v>
      </c>
      <c r="AQ249" s="1">
        <v>0</v>
      </c>
      <c r="AR249" s="1">
        <v>12</v>
      </c>
      <c r="AS249" s="1">
        <v>11.9</v>
      </c>
      <c r="AT249" s="1">
        <v>11.85</v>
      </c>
      <c r="AU249" s="1">
        <v>11.8</v>
      </c>
      <c r="AV249" s="1">
        <v>11.7</v>
      </c>
      <c r="AW249" s="1">
        <v>2.0553739999999991E-3</v>
      </c>
      <c r="AX249" s="1">
        <v>-2.09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5506</v>
      </c>
      <c r="C250" s="3">
        <v>5.8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89.64</v>
      </c>
      <c r="H250" s="1">
        <f>MATCH(持股比率!A250,董監!A:A,0)</f>
        <v>250</v>
      </c>
      <c r="I250" s="3">
        <v>19658439.940000001</v>
      </c>
      <c r="J250" s="20">
        <v>327</v>
      </c>
      <c r="K250" s="20">
        <v>123</v>
      </c>
      <c r="L250" s="29">
        <v>4</v>
      </c>
      <c r="M250" s="20">
        <v>6</v>
      </c>
      <c r="N250" s="20">
        <v>-52</v>
      </c>
      <c r="O250" s="20">
        <f t="shared" si="13"/>
        <v>1762183</v>
      </c>
      <c r="P250" s="19">
        <f t="shared" si="14"/>
        <v>0</v>
      </c>
      <c r="Q250" s="3">
        <v>15.55</v>
      </c>
      <c r="R250" s="3">
        <v>15.45</v>
      </c>
      <c r="S250" s="3">
        <v>15.35</v>
      </c>
      <c r="T250" s="3">
        <v>15.3</v>
      </c>
      <c r="U250" s="3">
        <v>15.25</v>
      </c>
      <c r="V250" s="10">
        <f t="shared" si="15"/>
        <v>6.345400000000001E-2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6843</v>
      </c>
      <c r="AB250" s="1" t="s">
        <v>244</v>
      </c>
      <c r="AC250" s="1" t="s">
        <v>1998</v>
      </c>
      <c r="AD250" s="1">
        <v>5.8</v>
      </c>
      <c r="AE250" s="1">
        <v>0.03</v>
      </c>
      <c r="AF250" s="1">
        <v>0.13</v>
      </c>
      <c r="AG250" s="1">
        <v>4.4000000000000004</v>
      </c>
      <c r="AH250" s="1">
        <v>89.64</v>
      </c>
      <c r="AI250" s="1">
        <v>250</v>
      </c>
      <c r="AJ250" s="1">
        <v>19658439.940000001</v>
      </c>
      <c r="AK250" s="1">
        <v>327</v>
      </c>
      <c r="AL250" s="1">
        <v>123</v>
      </c>
      <c r="AM250" s="1">
        <v>4</v>
      </c>
      <c r="AN250" s="1">
        <v>6</v>
      </c>
      <c r="AO250" s="1">
        <v>-52</v>
      </c>
      <c r="AP250" s="1">
        <v>1762183</v>
      </c>
      <c r="AQ250" s="1">
        <v>0</v>
      </c>
      <c r="AR250" s="1">
        <v>15.55</v>
      </c>
      <c r="AS250" s="1">
        <v>15.45</v>
      </c>
      <c r="AT250" s="1">
        <v>15.35</v>
      </c>
      <c r="AU250" s="1">
        <v>15.3</v>
      </c>
      <c r="AV250" s="1">
        <v>15.25</v>
      </c>
      <c r="AW250" s="1">
        <v>6.345400000000001E-2</v>
      </c>
      <c r="AX250" s="1">
        <v>-0.97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5178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1</v>
      </c>
      <c r="K251" s="20">
        <v>5</v>
      </c>
      <c r="L251" s="29">
        <v>-1.9990000000000001</v>
      </c>
      <c r="M251" s="20">
        <v>0</v>
      </c>
      <c r="N251" s="20">
        <v>1</v>
      </c>
      <c r="O251" s="20">
        <f t="shared" si="13"/>
        <v>66125</v>
      </c>
      <c r="P251" s="19">
        <f t="shared" si="14"/>
        <v>0</v>
      </c>
      <c r="Q251" s="3">
        <v>19.45</v>
      </c>
      <c r="R251" s="3">
        <v>19.55</v>
      </c>
      <c r="S251" s="3">
        <v>20</v>
      </c>
      <c r="T251" s="3">
        <v>19.95</v>
      </c>
      <c r="U251" s="3">
        <v>20</v>
      </c>
      <c r="V251" s="10">
        <f t="shared" si="15"/>
        <v>9.722E-4</v>
      </c>
      <c r="W251" s="3">
        <v>2.83</v>
      </c>
      <c r="X251" s="3" t="str">
        <f ca="1">IF(COUNTIF(股期對照!A:A,B251)=2,B251&amp;"-●",IF(COUNTIF(股期對照!A:A,B251)=1,B251&amp;"-◎",B251))</f>
        <v>志聯</v>
      </c>
      <c r="Y251" s="3" t="s">
        <v>6844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1</v>
      </c>
      <c r="AL251" s="1">
        <v>5</v>
      </c>
      <c r="AM251" s="1">
        <v>-1.9990000000000001</v>
      </c>
      <c r="AN251" s="1">
        <v>0</v>
      </c>
      <c r="AO251" s="1">
        <v>1</v>
      </c>
      <c r="AP251" s="1">
        <v>66125</v>
      </c>
      <c r="AQ251" s="1">
        <v>0</v>
      </c>
      <c r="AR251" s="1">
        <v>19.45</v>
      </c>
      <c r="AS251" s="1">
        <v>19.55</v>
      </c>
      <c r="AT251" s="1">
        <v>20</v>
      </c>
      <c r="AU251" s="1">
        <v>19.95</v>
      </c>
      <c r="AV251" s="1">
        <v>20</v>
      </c>
      <c r="AW251" s="1">
        <v>9.722E-4</v>
      </c>
      <c r="AX251" s="1">
        <v>2.83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5507</v>
      </c>
      <c r="C252" s="3">
        <v>1.04</v>
      </c>
      <c r="D252" s="3">
        <v>0</v>
      </c>
      <c r="E252" s="3">
        <v>0.14000000000000001</v>
      </c>
      <c r="F252" s="1">
        <f>IF(INDEX(董監!D:D,H252)=0,INDEX(董監!C:C,H252),INDEX(董監!D:D,H252))</f>
        <v>13.8</v>
      </c>
      <c r="G252" s="1">
        <f t="shared" si="12"/>
        <v>85.02</v>
      </c>
      <c r="H252" s="1">
        <f>MATCH(持股比率!A252,董監!A:A,0)</f>
        <v>252</v>
      </c>
      <c r="I252" s="3">
        <v>2811672.62</v>
      </c>
      <c r="J252" s="20">
        <v>1014</v>
      </c>
      <c r="K252" s="20">
        <v>293</v>
      </c>
      <c r="L252" s="29">
        <v>-317</v>
      </c>
      <c r="M252" s="20">
        <v>-194</v>
      </c>
      <c r="N252" s="20">
        <v>-122</v>
      </c>
      <c r="O252" s="20">
        <f t="shared" si="13"/>
        <v>239048</v>
      </c>
      <c r="P252" s="19">
        <f t="shared" si="14"/>
        <v>0.3</v>
      </c>
      <c r="Q252" s="3">
        <v>8.1</v>
      </c>
      <c r="R252" s="3">
        <v>8.11</v>
      </c>
      <c r="S252" s="3">
        <v>7.89</v>
      </c>
      <c r="T252" s="3">
        <v>7.67</v>
      </c>
      <c r="U252" s="3">
        <v>7.5</v>
      </c>
      <c r="V252" s="10">
        <f t="shared" si="15"/>
        <v>5.6855199999999988E-2</v>
      </c>
      <c r="W252" s="3">
        <v>-4.82</v>
      </c>
      <c r="X252" s="3" t="str">
        <f ca="1">IF(COUNTIF(股期對照!A:A,B252)=2,B252&amp;"-●",IF(COUNTIF(股期對照!A:A,B252)=1,B252&amp;"-◎",B252))</f>
        <v>千興</v>
      </c>
      <c r="Y252" s="3" t="s">
        <v>6845</v>
      </c>
      <c r="AB252" s="1" t="s">
        <v>246</v>
      </c>
      <c r="AC252" s="1" t="s">
        <v>2000</v>
      </c>
      <c r="AD252" s="1">
        <v>1.04</v>
      </c>
      <c r="AE252" s="1">
        <v>0</v>
      </c>
      <c r="AF252" s="1">
        <v>0.14000000000000001</v>
      </c>
      <c r="AG252" s="1">
        <v>13.8</v>
      </c>
      <c r="AH252" s="1">
        <v>85.02</v>
      </c>
      <c r="AI252" s="1">
        <v>252</v>
      </c>
      <c r="AJ252" s="1">
        <v>2811672.62</v>
      </c>
      <c r="AK252" s="1">
        <v>1014</v>
      </c>
      <c r="AL252" s="1">
        <v>293</v>
      </c>
      <c r="AM252" s="1">
        <v>-317</v>
      </c>
      <c r="AN252" s="1">
        <v>-194</v>
      </c>
      <c r="AO252" s="1">
        <v>-122</v>
      </c>
      <c r="AP252" s="1">
        <v>239048</v>
      </c>
      <c r="AQ252" s="1">
        <v>0.3</v>
      </c>
      <c r="AR252" s="1">
        <v>8.1</v>
      </c>
      <c r="AS252" s="1">
        <v>8.11</v>
      </c>
      <c r="AT252" s="1">
        <v>7.89</v>
      </c>
      <c r="AU252" s="1">
        <v>7.67</v>
      </c>
      <c r="AV252" s="1">
        <v>7.5</v>
      </c>
      <c r="AW252" s="1">
        <v>5.6855199999999988E-2</v>
      </c>
      <c r="AX252" s="1">
        <v>-4.82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6529</v>
      </c>
      <c r="C253" s="3">
        <v>15.29</v>
      </c>
      <c r="D253" s="3">
        <v>5.31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71.77000000000001</v>
      </c>
      <c r="H253" s="1">
        <f>MATCH(持股比率!A253,董監!A:A,0)</f>
        <v>253</v>
      </c>
      <c r="I253" s="3">
        <v>24342606.149999999</v>
      </c>
      <c r="J253" s="20">
        <v>75.858999999999995</v>
      </c>
      <c r="K253" s="20">
        <v>968.53700000000003</v>
      </c>
      <c r="L253" s="29">
        <v>-7.2229999999999999</v>
      </c>
      <c r="M253" s="20">
        <v>1633.5</v>
      </c>
      <c r="N253" s="20">
        <v>-675</v>
      </c>
      <c r="O253" s="20">
        <f t="shared" si="13"/>
        <v>1747069</v>
      </c>
      <c r="P253" s="19">
        <f t="shared" si="14"/>
        <v>0.1</v>
      </c>
      <c r="Q253" s="3">
        <v>37.15</v>
      </c>
      <c r="R253" s="3">
        <v>37.299999999999997</v>
      </c>
      <c r="S253" s="3">
        <v>37.200000000000003</v>
      </c>
      <c r="T253" s="3">
        <v>37.299999999999997</v>
      </c>
      <c r="U253" s="3">
        <v>37</v>
      </c>
      <c r="V253" s="10">
        <f t="shared" si="15"/>
        <v>0.74630446349999979</v>
      </c>
      <c r="W253" s="3">
        <v>-0.8</v>
      </c>
      <c r="X253" s="3" t="str">
        <f ca="1">IF(COUNTIF(股期對照!A:A,B253)=2,B253&amp;"-●",IF(COUNTIF(股期對照!A:A,B253)=1,B253&amp;"-◎",B253))</f>
        <v>大成鋼-◎</v>
      </c>
      <c r="Y253" s="3" t="s">
        <v>6834</v>
      </c>
      <c r="AB253" s="1" t="s">
        <v>247</v>
      </c>
      <c r="AC253" s="1" t="s">
        <v>2001</v>
      </c>
      <c r="AD253" s="1">
        <v>15.29</v>
      </c>
      <c r="AE253" s="1">
        <v>5.31</v>
      </c>
      <c r="AF253" s="1">
        <v>3.02</v>
      </c>
      <c r="AG253" s="1">
        <v>4.6100000000000003</v>
      </c>
      <c r="AH253" s="1">
        <v>71.77000000000001</v>
      </c>
      <c r="AI253" s="1">
        <v>253</v>
      </c>
      <c r="AJ253" s="1">
        <v>24342606.149999999</v>
      </c>
      <c r="AK253" s="1">
        <v>75.858999999999995</v>
      </c>
      <c r="AL253" s="1">
        <v>968.53700000000003</v>
      </c>
      <c r="AM253" s="1">
        <v>-7.2229999999999999</v>
      </c>
      <c r="AN253" s="1">
        <v>1633.5</v>
      </c>
      <c r="AO253" s="1">
        <v>-675</v>
      </c>
      <c r="AP253" s="1">
        <v>1747069</v>
      </c>
      <c r="AQ253" s="1">
        <v>0.1</v>
      </c>
      <c r="AR253" s="1">
        <v>37.15</v>
      </c>
      <c r="AS253" s="1">
        <v>37.299999999999997</v>
      </c>
      <c r="AT253" s="1">
        <v>37.200000000000003</v>
      </c>
      <c r="AU253" s="1">
        <v>37.299999999999997</v>
      </c>
      <c r="AV253" s="1">
        <v>37</v>
      </c>
      <c r="AW253" s="1">
        <v>0.74630446349999979</v>
      </c>
      <c r="AX253" s="1">
        <v>-0.8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5314</v>
      </c>
      <c r="C254" s="3">
        <v>0.64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88.34</v>
      </c>
      <c r="H254" s="1">
        <f>MATCH(持股比率!A254,董監!A:A,0)</f>
        <v>254</v>
      </c>
      <c r="I254" s="3">
        <v>3257148</v>
      </c>
      <c r="J254" s="20">
        <v>98</v>
      </c>
      <c r="K254" s="20">
        <v>-2</v>
      </c>
      <c r="L254" s="29">
        <v>5</v>
      </c>
      <c r="M254" s="20">
        <v>56</v>
      </c>
      <c r="N254" s="20">
        <v>7</v>
      </c>
      <c r="O254" s="20">
        <f t="shared" si="13"/>
        <v>287736</v>
      </c>
      <c r="P254" s="19">
        <f t="shared" si="14"/>
        <v>0.1</v>
      </c>
      <c r="Q254" s="3">
        <v>22.95</v>
      </c>
      <c r="R254" s="3">
        <v>22.9</v>
      </c>
      <c r="S254" s="3">
        <v>22.75</v>
      </c>
      <c r="T254" s="3">
        <v>22.7</v>
      </c>
      <c r="U254" s="3">
        <v>22.6</v>
      </c>
      <c r="V254" s="10">
        <f t="shared" si="15"/>
        <v>3.7464499999999998E-2</v>
      </c>
      <c r="W254" s="3">
        <v>0.22</v>
      </c>
      <c r="X254" s="3" t="str">
        <f ca="1">IF(COUNTIF(股期對照!A:A,B254)=2,B254&amp;"-●",IF(COUNTIF(股期對照!A:A,B254)=1,B254&amp;"-◎",B254))</f>
        <v>威致</v>
      </c>
      <c r="Y254" s="3" t="s">
        <v>6846</v>
      </c>
      <c r="AB254" s="1" t="s">
        <v>248</v>
      </c>
      <c r="AC254" s="1" t="s">
        <v>2002</v>
      </c>
      <c r="AD254" s="1">
        <v>0.64</v>
      </c>
      <c r="AE254" s="1">
        <v>0.13</v>
      </c>
      <c r="AF254" s="1">
        <v>0.11</v>
      </c>
      <c r="AG254" s="1">
        <v>10.78</v>
      </c>
      <c r="AH254" s="1">
        <v>88.34</v>
      </c>
      <c r="AI254" s="1">
        <v>254</v>
      </c>
      <c r="AJ254" s="1">
        <v>3257148</v>
      </c>
      <c r="AK254" s="1">
        <v>98</v>
      </c>
      <c r="AL254" s="1">
        <v>-2</v>
      </c>
      <c r="AM254" s="1">
        <v>5</v>
      </c>
      <c r="AN254" s="1">
        <v>56</v>
      </c>
      <c r="AO254" s="1">
        <v>7</v>
      </c>
      <c r="AP254" s="1">
        <v>287736</v>
      </c>
      <c r="AQ254" s="1">
        <v>0.1</v>
      </c>
      <c r="AR254" s="1">
        <v>22.95</v>
      </c>
      <c r="AS254" s="1">
        <v>22.9</v>
      </c>
      <c r="AT254" s="1">
        <v>22.75</v>
      </c>
      <c r="AU254" s="1">
        <v>22.7</v>
      </c>
      <c r="AV254" s="1">
        <v>22.6</v>
      </c>
      <c r="AW254" s="1">
        <v>3.7464499999999998E-2</v>
      </c>
      <c r="AX254" s="1">
        <v>0.22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5922</v>
      </c>
      <c r="C255" s="3">
        <v>68.12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-35.010000000000019</v>
      </c>
      <c r="H255" s="1">
        <f>MATCH(持股比率!A255,董監!A:A,0)</f>
        <v>255</v>
      </c>
      <c r="I255" s="3">
        <v>3211800</v>
      </c>
      <c r="J255" s="20">
        <v>-46.999000000000002</v>
      </c>
      <c r="K255" s="20">
        <v>-4.0369999999999999</v>
      </c>
      <c r="L255" s="29">
        <v>10.003</v>
      </c>
      <c r="M255" s="20">
        <v>4.0019999999999998</v>
      </c>
      <c r="N255" s="20">
        <v>82</v>
      </c>
      <c r="O255" s="20">
        <f t="shared" si="13"/>
        <v>-112445</v>
      </c>
      <c r="P255" s="19">
        <f t="shared" si="14"/>
        <v>0</v>
      </c>
      <c r="Q255" s="3">
        <v>25.05</v>
      </c>
      <c r="R255" s="3">
        <v>25</v>
      </c>
      <c r="S255" s="3">
        <v>24.9</v>
      </c>
      <c r="T255" s="3">
        <v>25</v>
      </c>
      <c r="U255" s="3">
        <v>25.05</v>
      </c>
      <c r="V255" s="10">
        <f t="shared" si="15"/>
        <v>1.1249747499999995E-2</v>
      </c>
      <c r="W255" s="3">
        <v>4.16</v>
      </c>
      <c r="X255" s="3" t="str">
        <f ca="1">IF(COUNTIF(股期對照!A:A,B255)=2,B255&amp;"-●",IF(COUNTIF(股期對照!A:A,B255)=1,B255&amp;"-◎",B255))</f>
        <v>盛餘</v>
      </c>
      <c r="Y255" s="3" t="s">
        <v>6847</v>
      </c>
      <c r="AB255" s="1" t="s">
        <v>249</v>
      </c>
      <c r="AC255" s="1" t="s">
        <v>2003</v>
      </c>
      <c r="AD255" s="1">
        <v>68.12</v>
      </c>
      <c r="AE255" s="1">
        <v>0.98</v>
      </c>
      <c r="AF255" s="1">
        <v>0.15</v>
      </c>
      <c r="AG255" s="1">
        <v>65.760000000000005</v>
      </c>
      <c r="AH255" s="1">
        <v>-35.010000000000019</v>
      </c>
      <c r="AI255" s="1">
        <v>255</v>
      </c>
      <c r="AJ255" s="1">
        <v>3211800</v>
      </c>
      <c r="AK255" s="1">
        <v>-46.999000000000002</v>
      </c>
      <c r="AL255" s="1">
        <v>-4.0369999999999999</v>
      </c>
      <c r="AM255" s="1">
        <v>10.003</v>
      </c>
      <c r="AN255" s="1">
        <v>4.0019999999999998</v>
      </c>
      <c r="AO255" s="1">
        <v>82</v>
      </c>
      <c r="AP255" s="1">
        <v>-112445</v>
      </c>
      <c r="AQ255" s="1">
        <v>0</v>
      </c>
      <c r="AR255" s="1">
        <v>25.05</v>
      </c>
      <c r="AS255" s="1">
        <v>25</v>
      </c>
      <c r="AT255" s="1">
        <v>24.9</v>
      </c>
      <c r="AU255" s="1">
        <v>25</v>
      </c>
      <c r="AV255" s="1">
        <v>25.05</v>
      </c>
      <c r="AW255" s="1">
        <v>1.1249747499999995E-2</v>
      </c>
      <c r="AX255" s="1">
        <v>4.16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6530</v>
      </c>
      <c r="C256" s="3">
        <v>2.61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72.8</v>
      </c>
      <c r="H256" s="1">
        <f>MATCH(持股比率!A256,董監!A:A,0)</f>
        <v>256</v>
      </c>
      <c r="I256" s="3">
        <v>2805260.27</v>
      </c>
      <c r="J256" s="20">
        <v>86</v>
      </c>
      <c r="K256" s="20">
        <v>18</v>
      </c>
      <c r="L256" s="29">
        <v>81</v>
      </c>
      <c r="M256" s="20">
        <v>225</v>
      </c>
      <c r="N256" s="20">
        <v>116</v>
      </c>
      <c r="O256" s="20">
        <f t="shared" si="13"/>
        <v>204223</v>
      </c>
      <c r="P256" s="19">
        <f t="shared" si="14"/>
        <v>0.3</v>
      </c>
      <c r="Q256" s="3">
        <v>17.850000000000001</v>
      </c>
      <c r="R256" s="3">
        <v>17.7</v>
      </c>
      <c r="S256" s="3">
        <v>17.7</v>
      </c>
      <c r="T256" s="3">
        <v>17.7</v>
      </c>
      <c r="U256" s="3">
        <v>17.75</v>
      </c>
      <c r="V256" s="10">
        <f t="shared" si="15"/>
        <v>9.3288999999999997E-2</v>
      </c>
      <c r="W256" s="3">
        <v>0.28000000000000003</v>
      </c>
      <c r="X256" s="3" t="str">
        <f ca="1">IF(COUNTIF(股期對照!A:A,B256)=2,B256&amp;"-●",IF(COUNTIF(股期對照!A:A,B256)=1,B256&amp;"-◎",B256))</f>
        <v>彰源</v>
      </c>
      <c r="Y256" s="3" t="s">
        <v>6848</v>
      </c>
      <c r="AB256" s="1" t="s">
        <v>250</v>
      </c>
      <c r="AC256" s="1" t="s">
        <v>2004</v>
      </c>
      <c r="AD256" s="1">
        <v>2.61</v>
      </c>
      <c r="AE256" s="1">
        <v>0.16</v>
      </c>
      <c r="AF256" s="1">
        <v>0.4</v>
      </c>
      <c r="AG256" s="1">
        <v>24.03</v>
      </c>
      <c r="AH256" s="1">
        <v>72.8</v>
      </c>
      <c r="AI256" s="1">
        <v>256</v>
      </c>
      <c r="AJ256" s="1">
        <v>2805260.27</v>
      </c>
      <c r="AK256" s="1">
        <v>86</v>
      </c>
      <c r="AL256" s="1">
        <v>18</v>
      </c>
      <c r="AM256" s="1">
        <v>81</v>
      </c>
      <c r="AN256" s="1">
        <v>225</v>
      </c>
      <c r="AO256" s="1">
        <v>116</v>
      </c>
      <c r="AP256" s="1">
        <v>204223</v>
      </c>
      <c r="AQ256" s="1">
        <v>0.3</v>
      </c>
      <c r="AR256" s="1">
        <v>17.850000000000001</v>
      </c>
      <c r="AS256" s="1">
        <v>17.7</v>
      </c>
      <c r="AT256" s="1">
        <v>17.7</v>
      </c>
      <c r="AU256" s="1">
        <v>17.7</v>
      </c>
      <c r="AV256" s="1">
        <v>17.75</v>
      </c>
      <c r="AW256" s="1">
        <v>9.3288999999999997E-2</v>
      </c>
      <c r="AX256" s="1">
        <v>0.28000000000000003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5923</v>
      </c>
      <c r="C257" s="3">
        <v>14.11</v>
      </c>
      <c r="D257" s="3">
        <v>1.32</v>
      </c>
      <c r="E257" s="3">
        <v>0.64</v>
      </c>
      <c r="F257" s="1">
        <f>IF(INDEX(董監!D:D,H257)=0,INDEX(董監!C:C,H257),INDEX(董監!D:D,H257))</f>
        <v>16.28</v>
      </c>
      <c r="G257" s="1">
        <f t="shared" si="12"/>
        <v>67.650000000000006</v>
      </c>
      <c r="H257" s="1">
        <f>MATCH(持股比率!A257,董監!A:A,0)</f>
        <v>257</v>
      </c>
      <c r="I257" s="3">
        <v>3211463.41</v>
      </c>
      <c r="J257" s="20">
        <v>251.233</v>
      </c>
      <c r="K257" s="20">
        <v>-297.98500000000001</v>
      </c>
      <c r="L257" s="29">
        <v>-471.19799999999998</v>
      </c>
      <c r="M257" s="20">
        <v>451.85199999999998</v>
      </c>
      <c r="N257" s="20">
        <v>-213.989</v>
      </c>
      <c r="O257" s="20">
        <f t="shared" si="13"/>
        <v>217255</v>
      </c>
      <c r="P257" s="19">
        <f t="shared" si="14"/>
        <v>-0.1</v>
      </c>
      <c r="Q257" s="3">
        <v>47.35</v>
      </c>
      <c r="R257" s="3">
        <v>46.9</v>
      </c>
      <c r="S257" s="3">
        <v>47</v>
      </c>
      <c r="T257" s="3">
        <v>47.95</v>
      </c>
      <c r="U257" s="3">
        <v>47.75</v>
      </c>
      <c r="V257" s="10">
        <f t="shared" si="15"/>
        <v>-0.12777591300000002</v>
      </c>
      <c r="W257" s="3">
        <v>1.7</v>
      </c>
      <c r="X257" s="3" t="str">
        <f ca="1">IF(COUNTIF(股期對照!A:A,B257)=2,B257&amp;"-●",IF(COUNTIF(股期對照!A:A,B257)=1,B257&amp;"-◎",B257))</f>
        <v>新光鋼</v>
      </c>
      <c r="Y257" s="3" t="s">
        <v>6841</v>
      </c>
      <c r="AB257" s="1" t="s">
        <v>251</v>
      </c>
      <c r="AC257" s="1" t="s">
        <v>2005</v>
      </c>
      <c r="AD257" s="1">
        <v>14.11</v>
      </c>
      <c r="AE257" s="1">
        <v>1.32</v>
      </c>
      <c r="AF257" s="1">
        <v>0.64</v>
      </c>
      <c r="AG257" s="1">
        <v>16.28</v>
      </c>
      <c r="AH257" s="1">
        <v>67.650000000000006</v>
      </c>
      <c r="AI257" s="1">
        <v>257</v>
      </c>
      <c r="AJ257" s="1">
        <v>3211463.41</v>
      </c>
      <c r="AK257" s="1">
        <v>251.233</v>
      </c>
      <c r="AL257" s="1">
        <v>-297.98500000000001</v>
      </c>
      <c r="AM257" s="1">
        <v>-471.19799999999998</v>
      </c>
      <c r="AN257" s="1">
        <v>451.85199999999998</v>
      </c>
      <c r="AO257" s="1">
        <v>-213.989</v>
      </c>
      <c r="AP257" s="1">
        <v>217255</v>
      </c>
      <c r="AQ257" s="1">
        <v>-0.1</v>
      </c>
      <c r="AR257" s="1">
        <v>47.35</v>
      </c>
      <c r="AS257" s="1">
        <v>46.9</v>
      </c>
      <c r="AT257" s="1">
        <v>47</v>
      </c>
      <c r="AU257" s="1">
        <v>47.95</v>
      </c>
      <c r="AV257" s="1">
        <v>47.75</v>
      </c>
      <c r="AW257" s="1">
        <v>-0.12777591300000002</v>
      </c>
      <c r="AX257" s="1">
        <v>1.7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5924</v>
      </c>
      <c r="C258" s="3">
        <v>0.87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24</v>
      </c>
      <c r="K258" s="20">
        <v>5</v>
      </c>
      <c r="L258" s="29">
        <v>1</v>
      </c>
      <c r="M258" s="20">
        <v>3</v>
      </c>
      <c r="N258" s="20">
        <v>-3</v>
      </c>
      <c r="O258" s="20">
        <f t="shared" si="13"/>
        <v>94994</v>
      </c>
      <c r="P258" s="19">
        <f t="shared" si="14"/>
        <v>0</v>
      </c>
      <c r="Q258" s="3">
        <v>15.7</v>
      </c>
      <c r="R258" s="3">
        <v>15.6</v>
      </c>
      <c r="S258" s="3">
        <v>15.65</v>
      </c>
      <c r="T258" s="3">
        <v>15.65</v>
      </c>
      <c r="U258" s="3">
        <v>15.65</v>
      </c>
      <c r="V258" s="10">
        <f t="shared" si="15"/>
        <v>4.7044999999999995E-3</v>
      </c>
      <c r="W258" s="3">
        <v>1.29</v>
      </c>
      <c r="X258" s="3" t="str">
        <f ca="1">IF(COUNTIF(股期對照!A:A,B258)=2,B258&amp;"-●",IF(COUNTIF(股期對照!A:A,B258)=1,B258&amp;"-◎",B258))</f>
        <v>新鋼</v>
      </c>
      <c r="Y258" s="3" t="s">
        <v>6849</v>
      </c>
      <c r="AB258" s="1" t="s">
        <v>252</v>
      </c>
      <c r="AC258" s="1" t="s">
        <v>2006</v>
      </c>
      <c r="AD258" s="1">
        <v>0.87</v>
      </c>
      <c r="AE258" s="1">
        <v>0</v>
      </c>
      <c r="AF258" s="1">
        <v>0.19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24</v>
      </c>
      <c r="AL258" s="1">
        <v>5</v>
      </c>
      <c r="AM258" s="1">
        <v>1</v>
      </c>
      <c r="AN258" s="1">
        <v>3</v>
      </c>
      <c r="AO258" s="1">
        <v>-3</v>
      </c>
      <c r="AP258" s="1">
        <v>94994</v>
      </c>
      <c r="AQ258" s="1">
        <v>0</v>
      </c>
      <c r="AR258" s="1">
        <v>15.7</v>
      </c>
      <c r="AS258" s="1">
        <v>15.6</v>
      </c>
      <c r="AT258" s="1">
        <v>15.65</v>
      </c>
      <c r="AU258" s="1">
        <v>15.65</v>
      </c>
      <c r="AV258" s="1">
        <v>15.65</v>
      </c>
      <c r="AW258" s="1">
        <v>4.7044999999999995E-3</v>
      </c>
      <c r="AX258" s="1">
        <v>1.29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5925</v>
      </c>
      <c r="C259" s="3">
        <v>0.72</v>
      </c>
      <c r="D259" s="3">
        <v>0</v>
      </c>
      <c r="E259" s="3">
        <v>1.17</v>
      </c>
      <c r="F259" s="1">
        <f>IF(INDEX(董監!D:D,H259)=0,INDEX(董監!C:C,H259),INDEX(董監!D:D,H259))</f>
        <v>14.29</v>
      </c>
      <c r="G259" s="1">
        <f t="shared" si="12"/>
        <v>83.82</v>
      </c>
      <c r="H259" s="1">
        <f>MATCH(持股比率!A259,董監!A:A,0)</f>
        <v>259</v>
      </c>
      <c r="I259" s="3">
        <v>806945.36</v>
      </c>
      <c r="J259" s="20">
        <v>4</v>
      </c>
      <c r="K259" s="20">
        <v>7</v>
      </c>
      <c r="L259" s="29">
        <v>1</v>
      </c>
      <c r="M259" s="20">
        <v>0.999</v>
      </c>
      <c r="N259" s="20">
        <v>-3</v>
      </c>
      <c r="O259" s="20">
        <f t="shared" si="13"/>
        <v>67638</v>
      </c>
      <c r="P259" s="19">
        <f t="shared" si="14"/>
        <v>0</v>
      </c>
      <c r="Q259" s="3">
        <v>14.55</v>
      </c>
      <c r="R259" s="3">
        <v>14.45</v>
      </c>
      <c r="S259" s="3">
        <v>14.4</v>
      </c>
      <c r="T259" s="3">
        <v>14.35</v>
      </c>
      <c r="U259" s="3">
        <v>14.35</v>
      </c>
      <c r="V259" s="10">
        <f t="shared" si="15"/>
        <v>1.4503564999999998E-3</v>
      </c>
      <c r="W259" s="3">
        <v>-0.69</v>
      </c>
      <c r="X259" s="3" t="str">
        <f ca="1">IF(COUNTIF(股期對照!A:A,B259)=2,B259&amp;"-●",IF(COUNTIF(股期對照!A:A,B259)=1,B259&amp;"-◎",B259))</f>
        <v>佳大</v>
      </c>
      <c r="Y259" s="3" t="s">
        <v>6850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1.17</v>
      </c>
      <c r="AG259" s="1">
        <v>14.29</v>
      </c>
      <c r="AH259" s="1">
        <v>83.82</v>
      </c>
      <c r="AI259" s="1">
        <v>259</v>
      </c>
      <c r="AJ259" s="1">
        <v>806945.36</v>
      </c>
      <c r="AK259" s="1">
        <v>4</v>
      </c>
      <c r="AL259" s="1">
        <v>7</v>
      </c>
      <c r="AM259" s="1">
        <v>1</v>
      </c>
      <c r="AN259" s="1">
        <v>0.999</v>
      </c>
      <c r="AO259" s="1">
        <v>-3</v>
      </c>
      <c r="AP259" s="1">
        <v>67638</v>
      </c>
      <c r="AQ259" s="1">
        <v>0</v>
      </c>
      <c r="AR259" s="1">
        <v>14.55</v>
      </c>
      <c r="AS259" s="1">
        <v>14.45</v>
      </c>
      <c r="AT259" s="1">
        <v>14.4</v>
      </c>
      <c r="AU259" s="1">
        <v>14.35</v>
      </c>
      <c r="AV259" s="1">
        <v>14.35</v>
      </c>
      <c r="AW259" s="1">
        <v>1.4503564999999998E-3</v>
      </c>
      <c r="AX259" s="1">
        <v>-0.69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5651</v>
      </c>
      <c r="C260" s="3">
        <v>7.39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74.510000000000005</v>
      </c>
      <c r="H260" s="1">
        <f>MATCH(持股比率!A260,董監!A:A,0)</f>
        <v>260</v>
      </c>
      <c r="I260" s="3">
        <v>4474265.45</v>
      </c>
      <c r="J260" s="20">
        <v>22</v>
      </c>
      <c r="K260" s="20">
        <v>76</v>
      </c>
      <c r="L260" s="29">
        <v>39</v>
      </c>
      <c r="M260" s="20">
        <v>104.746</v>
      </c>
      <c r="N260" s="20">
        <v>81</v>
      </c>
      <c r="O260" s="20">
        <f t="shared" si="13"/>
        <v>333378</v>
      </c>
      <c r="P260" s="19">
        <f t="shared" si="14"/>
        <v>0.1</v>
      </c>
      <c r="Q260" s="3">
        <v>26.55</v>
      </c>
      <c r="R260" s="3">
        <v>26.55</v>
      </c>
      <c r="S260" s="3">
        <v>26.55</v>
      </c>
      <c r="T260" s="3">
        <v>26.8</v>
      </c>
      <c r="U260" s="3">
        <v>26.75</v>
      </c>
      <c r="V260" s="10">
        <f t="shared" si="15"/>
        <v>8.6112927999999991E-2</v>
      </c>
      <c r="W260" s="3">
        <v>0.38</v>
      </c>
      <c r="X260" s="3" t="str">
        <f ca="1">IF(COUNTIF(股期對照!A:A,B260)=2,B260&amp;"-●",IF(COUNTIF(股期對照!A:A,B260)=1,B260&amp;"-◎",B260))</f>
        <v>允強</v>
      </c>
      <c r="Y260" s="3" t="s">
        <v>6837</v>
      </c>
      <c r="AB260" s="1" t="s">
        <v>254</v>
      </c>
      <c r="AC260" s="1" t="s">
        <v>2008</v>
      </c>
      <c r="AD260" s="1">
        <v>7.39</v>
      </c>
      <c r="AE260" s="1">
        <v>0.03</v>
      </c>
      <c r="AF260" s="1">
        <v>0.24</v>
      </c>
      <c r="AG260" s="1">
        <v>17.829999999999998</v>
      </c>
      <c r="AH260" s="1">
        <v>74.510000000000005</v>
      </c>
      <c r="AI260" s="1">
        <v>260</v>
      </c>
      <c r="AJ260" s="1">
        <v>4474265.45</v>
      </c>
      <c r="AK260" s="1">
        <v>22</v>
      </c>
      <c r="AL260" s="1">
        <v>76</v>
      </c>
      <c r="AM260" s="1">
        <v>39</v>
      </c>
      <c r="AN260" s="1">
        <v>104.746</v>
      </c>
      <c r="AO260" s="1">
        <v>81</v>
      </c>
      <c r="AP260" s="1">
        <v>333378</v>
      </c>
      <c r="AQ260" s="1">
        <v>0.1</v>
      </c>
      <c r="AR260" s="1">
        <v>26.55</v>
      </c>
      <c r="AS260" s="1">
        <v>26.55</v>
      </c>
      <c r="AT260" s="1">
        <v>26.55</v>
      </c>
      <c r="AU260" s="1">
        <v>26.8</v>
      </c>
      <c r="AV260" s="1">
        <v>26.75</v>
      </c>
      <c r="AW260" s="1">
        <v>8.6112927999999991E-2</v>
      </c>
      <c r="AX260" s="1">
        <v>0.38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5926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-1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33.6</v>
      </c>
      <c r="R261" s="3">
        <v>33.15</v>
      </c>
      <c r="S261" s="3">
        <v>33.200000000000003</v>
      </c>
      <c r="T261" s="3">
        <v>33.25</v>
      </c>
      <c r="U261" s="3">
        <v>33.1</v>
      </c>
      <c r="V261" s="10">
        <f t="shared" si="15"/>
        <v>3.3E-4</v>
      </c>
      <c r="W261" s="3">
        <v>-1.63</v>
      </c>
      <c r="X261" s="3" t="str">
        <f ca="1">IF(COUNTIF(股期對照!A:A,B261)=2,B261&amp;"-●",IF(COUNTIF(股期對照!A:A,B261)=1,B261&amp;"-◎",B261))</f>
        <v>唐榮</v>
      </c>
      <c r="Y261" s="3" t="s">
        <v>6851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-1</v>
      </c>
      <c r="AO261" s="1">
        <v>1</v>
      </c>
      <c r="AP261" s="1">
        <v>191380</v>
      </c>
      <c r="AQ261" s="1">
        <v>0</v>
      </c>
      <c r="AR261" s="1">
        <v>33.6</v>
      </c>
      <c r="AS261" s="1">
        <v>33.15</v>
      </c>
      <c r="AT261" s="1">
        <v>33.200000000000003</v>
      </c>
      <c r="AU261" s="1">
        <v>33.25</v>
      </c>
      <c r="AV261" s="1">
        <v>33.1</v>
      </c>
      <c r="AW261" s="1">
        <v>3.3E-4</v>
      </c>
      <c r="AX261" s="1">
        <v>-1.63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5927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30</v>
      </c>
      <c r="K262" s="20">
        <v>7</v>
      </c>
      <c r="L262" s="29">
        <v>-1</v>
      </c>
      <c r="M262" s="20">
        <v>9</v>
      </c>
      <c r="N262" s="20">
        <v>-2</v>
      </c>
      <c r="O262" s="20">
        <f t="shared" si="13"/>
        <v>124570</v>
      </c>
      <c r="P262" s="19">
        <f t="shared" si="14"/>
        <v>0</v>
      </c>
      <c r="Q262" s="3">
        <v>17.55</v>
      </c>
      <c r="R262" s="3">
        <v>17.25</v>
      </c>
      <c r="S262" s="3">
        <v>17.3</v>
      </c>
      <c r="T262" s="3">
        <v>17.2</v>
      </c>
      <c r="U262" s="3">
        <v>17.2</v>
      </c>
      <c r="V262" s="10">
        <f t="shared" si="15"/>
        <v>7.5035000000000006E-3</v>
      </c>
      <c r="W262" s="3">
        <v>-0.28999999999999998</v>
      </c>
      <c r="X262" s="3" t="str">
        <f ca="1">IF(COUNTIF(股期對照!A:A,B262)=2,B262&amp;"-●",IF(COUNTIF(股期對照!A:A,B262)=1,B262&amp;"-◎",B262))</f>
        <v>海光</v>
      </c>
      <c r="Y262" s="3" t="s">
        <v>6832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30</v>
      </c>
      <c r="AL262" s="1">
        <v>7</v>
      </c>
      <c r="AM262" s="1">
        <v>-1</v>
      </c>
      <c r="AN262" s="1">
        <v>9</v>
      </c>
      <c r="AO262" s="1">
        <v>-2</v>
      </c>
      <c r="AP262" s="1">
        <v>124570</v>
      </c>
      <c r="AQ262" s="1">
        <v>0</v>
      </c>
      <c r="AR262" s="1">
        <v>17.55</v>
      </c>
      <c r="AS262" s="1">
        <v>17.25</v>
      </c>
      <c r="AT262" s="1">
        <v>17.3</v>
      </c>
      <c r="AU262" s="1">
        <v>17.2</v>
      </c>
      <c r="AV262" s="1">
        <v>17.2</v>
      </c>
      <c r="AW262" s="1">
        <v>7.5035000000000006E-3</v>
      </c>
      <c r="AX262" s="1">
        <v>-0.28999999999999998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5928</v>
      </c>
      <c r="C263" s="3">
        <v>30.53</v>
      </c>
      <c r="D263" s="3">
        <v>0.82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53.12</v>
      </c>
      <c r="H263" s="1">
        <f>MATCH(持股比率!A263,董監!A:A,0)</f>
        <v>263</v>
      </c>
      <c r="I263" s="3">
        <v>3537922.4</v>
      </c>
      <c r="J263" s="20">
        <v>685.20299999999997</v>
      </c>
      <c r="K263" s="20">
        <v>-90.96</v>
      </c>
      <c r="L263" s="29">
        <v>120.756</v>
      </c>
      <c r="M263" s="20">
        <v>189.76900000000001</v>
      </c>
      <c r="N263" s="20">
        <v>195.76599999999999</v>
      </c>
      <c r="O263" s="20">
        <f t="shared" ref="O263:O326" si="17">ROUND((I263/10)*(G263/100),0)</f>
        <v>187934</v>
      </c>
      <c r="P263" s="19">
        <f t="shared" ref="P263:P326" si="18">ROUND(SUM(J263:N263)/O263*100,1)</f>
        <v>0.6</v>
      </c>
      <c r="Q263" s="3">
        <v>206</v>
      </c>
      <c r="R263" s="3">
        <v>204</v>
      </c>
      <c r="S263" s="3">
        <v>205.5</v>
      </c>
      <c r="T263" s="3">
        <v>207.5</v>
      </c>
      <c r="U263" s="3">
        <v>207.5</v>
      </c>
      <c r="V263" s="10">
        <f t="shared" ref="V263:V326" si="19">SUMPRODUCT(J263:N263,Q263:U263)/100000</f>
        <v>2.2740984850000001</v>
      </c>
      <c r="W263" s="3">
        <v>3.23</v>
      </c>
      <c r="X263" s="3" t="str">
        <f ca="1">IF(COUNTIF(股期對照!A:A,B263)=2,B263&amp;"-●",IF(COUNTIF(股期對照!A:A,B263)=1,B263&amp;"-◎",B263))</f>
        <v>上銀-●</v>
      </c>
      <c r="Y263" s="3" t="s">
        <v>6852</v>
      </c>
      <c r="AB263" s="1" t="s">
        <v>257</v>
      </c>
      <c r="AC263" s="1" t="s">
        <v>2011</v>
      </c>
      <c r="AD263" s="1">
        <v>30.53</v>
      </c>
      <c r="AE263" s="1">
        <v>0.82</v>
      </c>
      <c r="AF263" s="1">
        <v>2.89</v>
      </c>
      <c r="AG263" s="1">
        <v>12.64</v>
      </c>
      <c r="AH263" s="1">
        <v>53.12</v>
      </c>
      <c r="AI263" s="1">
        <v>263</v>
      </c>
      <c r="AJ263" s="1">
        <v>3537922.4</v>
      </c>
      <c r="AK263" s="1">
        <v>685.20299999999997</v>
      </c>
      <c r="AL263" s="1">
        <v>-90.96</v>
      </c>
      <c r="AM263" s="1">
        <v>120.756</v>
      </c>
      <c r="AN263" s="1">
        <v>189.76900000000001</v>
      </c>
      <c r="AO263" s="1">
        <v>195.76599999999999</v>
      </c>
      <c r="AP263" s="1">
        <v>187934</v>
      </c>
      <c r="AQ263" s="1">
        <v>0.6</v>
      </c>
      <c r="AR263" s="1">
        <v>206</v>
      </c>
      <c r="AS263" s="1">
        <v>204</v>
      </c>
      <c r="AT263" s="1">
        <v>205.5</v>
      </c>
      <c r="AU263" s="1">
        <v>207.5</v>
      </c>
      <c r="AV263" s="1">
        <v>207.5</v>
      </c>
      <c r="AW263" s="1">
        <v>2.2740984850000001</v>
      </c>
      <c r="AX263" s="1">
        <v>3.23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5315</v>
      </c>
      <c r="C264" s="3">
        <v>12.37</v>
      </c>
      <c r="D264" s="3">
        <v>6.16</v>
      </c>
      <c r="E264" s="3">
        <v>1.31</v>
      </c>
      <c r="F264" s="1">
        <f>IF(INDEX(董監!D:D,H264)=0,INDEX(董監!C:C,H264),INDEX(董監!D:D,H264))</f>
        <v>16.82</v>
      </c>
      <c r="G264" s="1">
        <f t="shared" si="16"/>
        <v>63.34</v>
      </c>
      <c r="H264" s="1">
        <f>MATCH(持股比率!A264,董監!A:A,0)</f>
        <v>264</v>
      </c>
      <c r="I264" s="3">
        <v>952970.72</v>
      </c>
      <c r="J264" s="20">
        <v>-366.17899999999997</v>
      </c>
      <c r="K264" s="20">
        <v>357.53199999999998</v>
      </c>
      <c r="L264" s="29">
        <v>609.14800000000002</v>
      </c>
      <c r="M264" s="20">
        <v>-606.66800000000001</v>
      </c>
      <c r="N264" s="20">
        <v>20.850999999999999</v>
      </c>
      <c r="O264" s="20">
        <f t="shared" si="17"/>
        <v>60361</v>
      </c>
      <c r="P264" s="19">
        <f t="shared" si="18"/>
        <v>0</v>
      </c>
      <c r="Q264" s="3">
        <v>724</v>
      </c>
      <c r="R264" s="3">
        <v>796</v>
      </c>
      <c r="S264" s="3">
        <v>875</v>
      </c>
      <c r="T264" s="3">
        <v>854</v>
      </c>
      <c r="U264" s="3">
        <v>848</v>
      </c>
      <c r="V264" s="10">
        <f t="shared" si="19"/>
        <v>0.52073552000000045</v>
      </c>
      <c r="W264" s="3">
        <v>17.940000000000001</v>
      </c>
      <c r="X264" s="3" t="str">
        <f ca="1">IF(COUNTIF(股期對照!A:A,B264)=2,B264&amp;"-●",IF(COUNTIF(股期對照!A:A,B264)=1,B264&amp;"-◎",B264))</f>
        <v>川湖-◎</v>
      </c>
      <c r="Y264" s="3" t="s">
        <v>6853</v>
      </c>
      <c r="AB264" s="1" t="s">
        <v>258</v>
      </c>
      <c r="AC264" s="1" t="s">
        <v>2012</v>
      </c>
      <c r="AD264" s="1">
        <v>12.37</v>
      </c>
      <c r="AE264" s="1">
        <v>6.16</v>
      </c>
      <c r="AF264" s="1">
        <v>1.31</v>
      </c>
      <c r="AG264" s="1">
        <v>16.82</v>
      </c>
      <c r="AH264" s="1">
        <v>63.34</v>
      </c>
      <c r="AI264" s="1">
        <v>264</v>
      </c>
      <c r="AJ264" s="1">
        <v>952970.72</v>
      </c>
      <c r="AK264" s="1">
        <v>-366.17899999999997</v>
      </c>
      <c r="AL264" s="1">
        <v>357.53199999999998</v>
      </c>
      <c r="AM264" s="1">
        <v>609.14800000000002</v>
      </c>
      <c r="AN264" s="1">
        <v>-606.66800000000001</v>
      </c>
      <c r="AO264" s="1">
        <v>20.850999999999999</v>
      </c>
      <c r="AP264" s="1">
        <v>60361</v>
      </c>
      <c r="AQ264" s="1">
        <v>0</v>
      </c>
      <c r="AR264" s="1">
        <v>724</v>
      </c>
      <c r="AS264" s="1">
        <v>796</v>
      </c>
      <c r="AT264" s="1">
        <v>875</v>
      </c>
      <c r="AU264" s="1">
        <v>854</v>
      </c>
      <c r="AV264" s="1">
        <v>848</v>
      </c>
      <c r="AW264" s="1">
        <v>0.52073552000000045</v>
      </c>
      <c r="AX264" s="1">
        <v>17.940000000000001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4913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-3</v>
      </c>
      <c r="K265" s="20">
        <v>-1</v>
      </c>
      <c r="L265" s="29">
        <v>-2</v>
      </c>
      <c r="M265" s="20">
        <v>1</v>
      </c>
      <c r="N265" s="20">
        <v>2</v>
      </c>
      <c r="O265" s="20">
        <f t="shared" si="17"/>
        <v>36919</v>
      </c>
      <c r="P265" s="19">
        <f t="shared" si="18"/>
        <v>0</v>
      </c>
      <c r="Q265" s="3">
        <v>14.95</v>
      </c>
      <c r="R265" s="3">
        <v>15</v>
      </c>
      <c r="S265" s="3">
        <v>15</v>
      </c>
      <c r="T265" s="3">
        <v>15</v>
      </c>
      <c r="U265" s="3">
        <v>15.1</v>
      </c>
      <c r="V265" s="10">
        <f t="shared" si="19"/>
        <v>-4.464999999999999E-4</v>
      </c>
      <c r="W265" s="3">
        <v>1</v>
      </c>
      <c r="X265" s="3" t="str">
        <f ca="1">IF(COUNTIF(股期對照!A:A,B265)=2,B265&amp;"-●",IF(COUNTIF(股期對照!A:A,B265)=1,B265&amp;"-◎",B265))</f>
        <v>風青</v>
      </c>
      <c r="Y265" s="3" t="s">
        <v>6854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-3</v>
      </c>
      <c r="AL265" s="1">
        <v>-1</v>
      </c>
      <c r="AM265" s="1">
        <v>-2</v>
      </c>
      <c r="AN265" s="1">
        <v>1</v>
      </c>
      <c r="AO265" s="1">
        <v>2</v>
      </c>
      <c r="AP265" s="1">
        <v>36919</v>
      </c>
      <c r="AQ265" s="1">
        <v>0</v>
      </c>
      <c r="AR265" s="1">
        <v>14.95</v>
      </c>
      <c r="AS265" s="1">
        <v>15</v>
      </c>
      <c r="AT265" s="1">
        <v>15</v>
      </c>
      <c r="AU265" s="1">
        <v>15</v>
      </c>
      <c r="AV265" s="1">
        <v>15.1</v>
      </c>
      <c r="AW265" s="1">
        <v>-4.464999999999999E-4</v>
      </c>
      <c r="AX265" s="1">
        <v>1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5929</v>
      </c>
      <c r="C266" s="3">
        <v>9.6</v>
      </c>
      <c r="D266" s="3">
        <v>0</v>
      </c>
      <c r="E266" s="3">
        <v>0.14000000000000001</v>
      </c>
      <c r="F266" s="1">
        <f>IF(INDEX(董監!D:D,H266)=0,INDEX(董監!C:C,H266),INDEX(董監!D:D,H266))</f>
        <v>14.93</v>
      </c>
      <c r="G266" s="1">
        <f t="shared" si="16"/>
        <v>75.33</v>
      </c>
      <c r="H266" s="1">
        <f>MATCH(持股比率!A266,董監!A:A,0)</f>
        <v>266</v>
      </c>
      <c r="I266" s="3">
        <v>1999941.52</v>
      </c>
      <c r="J266" s="20">
        <v>12</v>
      </c>
      <c r="K266" s="20">
        <v>8</v>
      </c>
      <c r="L266" s="29">
        <v>29</v>
      </c>
      <c r="M266" s="20">
        <v>7</v>
      </c>
      <c r="N266" s="20">
        <v>44</v>
      </c>
      <c r="O266" s="20">
        <f t="shared" si="17"/>
        <v>150656</v>
      </c>
      <c r="P266" s="19">
        <f t="shared" si="18"/>
        <v>0.1</v>
      </c>
      <c r="Q266" s="3">
        <v>23</v>
      </c>
      <c r="R266" s="3">
        <v>23.05</v>
      </c>
      <c r="S266" s="3">
        <v>23.65</v>
      </c>
      <c r="T266" s="3">
        <v>23.6</v>
      </c>
      <c r="U266" s="3">
        <v>23.55</v>
      </c>
      <c r="V266" s="10">
        <f t="shared" si="19"/>
        <v>2.3476500000000001E-2</v>
      </c>
      <c r="W266" s="3">
        <v>4.2</v>
      </c>
      <c r="X266" s="3" t="str">
        <f ca="1">IF(COUNTIF(股期對照!A:A,B266)=2,B266&amp;"-●",IF(COUNTIF(股期對照!A:A,B266)=1,B266&amp;"-◎",B266))</f>
        <v>橋椿</v>
      </c>
      <c r="Y266" s="3" t="s">
        <v>6855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0.14000000000000001</v>
      </c>
      <c r="AG266" s="1">
        <v>14.93</v>
      </c>
      <c r="AH266" s="1">
        <v>75.33</v>
      </c>
      <c r="AI266" s="1">
        <v>266</v>
      </c>
      <c r="AJ266" s="1">
        <v>1999941.52</v>
      </c>
      <c r="AK266" s="1">
        <v>12</v>
      </c>
      <c r="AL266" s="1">
        <v>8</v>
      </c>
      <c r="AM266" s="1">
        <v>29</v>
      </c>
      <c r="AN266" s="1">
        <v>7</v>
      </c>
      <c r="AO266" s="1">
        <v>44</v>
      </c>
      <c r="AP266" s="1">
        <v>150656</v>
      </c>
      <c r="AQ266" s="1">
        <v>0.1</v>
      </c>
      <c r="AR266" s="1">
        <v>23</v>
      </c>
      <c r="AS266" s="1">
        <v>23.05</v>
      </c>
      <c r="AT266" s="1">
        <v>23.65</v>
      </c>
      <c r="AU266" s="1">
        <v>23.6</v>
      </c>
      <c r="AV266" s="1">
        <v>23.55</v>
      </c>
      <c r="AW266" s="1">
        <v>2.3476500000000001E-2</v>
      </c>
      <c r="AX266" s="1">
        <v>4.2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6531</v>
      </c>
      <c r="C267" s="3">
        <v>1.32</v>
      </c>
      <c r="D267" s="3">
        <v>0.19</v>
      </c>
      <c r="E267" s="3">
        <v>0.47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495995.3</v>
      </c>
      <c r="J267" s="20">
        <v>10</v>
      </c>
      <c r="K267" s="20">
        <v>-7</v>
      </c>
      <c r="L267" s="29">
        <v>10.010999999999999</v>
      </c>
      <c r="M267" s="20">
        <v>2.9039999999999999</v>
      </c>
      <c r="N267" s="20">
        <v>-12</v>
      </c>
      <c r="O267" s="20">
        <f t="shared" si="17"/>
        <v>43841</v>
      </c>
      <c r="P267" s="19">
        <f t="shared" si="18"/>
        <v>0</v>
      </c>
      <c r="Q267" s="3">
        <v>55.8</v>
      </c>
      <c r="R267" s="3">
        <v>55.4</v>
      </c>
      <c r="S267" s="3">
        <v>55.6</v>
      </c>
      <c r="T267" s="3">
        <v>55.4</v>
      </c>
      <c r="U267" s="3">
        <v>54.9</v>
      </c>
      <c r="V267" s="10">
        <f t="shared" si="19"/>
        <v>2.2889319999999996E-3</v>
      </c>
      <c r="W267" s="3">
        <v>-1.44</v>
      </c>
      <c r="X267" s="3" t="str">
        <f ca="1">IF(COUNTIF(股期對照!A:A,B267)=2,B267&amp;"-●",IF(COUNTIF(股期對照!A:A,B267)=1,B267&amp;"-◎",B267))</f>
        <v>世鎧</v>
      </c>
      <c r="Y267" s="3" t="s">
        <v>6835</v>
      </c>
      <c r="AB267" s="1" t="s">
        <v>261</v>
      </c>
      <c r="AC267" s="1" t="s">
        <v>2015</v>
      </c>
      <c r="AD267" s="1">
        <v>1.32</v>
      </c>
      <c r="AE267" s="1">
        <v>0.19</v>
      </c>
      <c r="AF267" s="1">
        <v>0.47</v>
      </c>
      <c r="AG267" s="1">
        <v>9.6300000000000008</v>
      </c>
      <c r="AH267" s="1">
        <v>88.39</v>
      </c>
      <c r="AI267" s="1">
        <v>267</v>
      </c>
      <c r="AJ267" s="1">
        <v>495995.3</v>
      </c>
      <c r="AK267" s="1">
        <v>10</v>
      </c>
      <c r="AL267" s="1">
        <v>-7</v>
      </c>
      <c r="AM267" s="1">
        <v>10.010999999999999</v>
      </c>
      <c r="AN267" s="1">
        <v>2.9039999999999999</v>
      </c>
      <c r="AO267" s="1">
        <v>-12</v>
      </c>
      <c r="AP267" s="1">
        <v>43841</v>
      </c>
      <c r="AQ267" s="1">
        <v>0</v>
      </c>
      <c r="AR267" s="1">
        <v>55.8</v>
      </c>
      <c r="AS267" s="1">
        <v>55.4</v>
      </c>
      <c r="AT267" s="1">
        <v>55.6</v>
      </c>
      <c r="AU267" s="1">
        <v>55.4</v>
      </c>
      <c r="AV267" s="1">
        <v>54.9</v>
      </c>
      <c r="AW267" s="1">
        <v>2.2889319999999996E-3</v>
      </c>
      <c r="AX267" s="1">
        <v>-1.44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5930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16.100000000000001</v>
      </c>
      <c r="R268" s="3">
        <v>16.05</v>
      </c>
      <c r="S268" s="3">
        <v>16.05</v>
      </c>
      <c r="T268" s="3">
        <v>16.100000000000001</v>
      </c>
      <c r="U268" s="3">
        <v>16</v>
      </c>
      <c r="V268" s="10">
        <f t="shared" si="19"/>
        <v>-5.0000000000000707E-7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6833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1</v>
      </c>
      <c r="AN268" s="1">
        <v>0</v>
      </c>
      <c r="AO268" s="1">
        <v>0</v>
      </c>
      <c r="AP268" s="1">
        <v>60293</v>
      </c>
      <c r="AQ268" s="1">
        <v>0</v>
      </c>
      <c r="AR268" s="1">
        <v>16.100000000000001</v>
      </c>
      <c r="AS268" s="1">
        <v>16.05</v>
      </c>
      <c r="AT268" s="1">
        <v>16.05</v>
      </c>
      <c r="AU268" s="1">
        <v>16.100000000000001</v>
      </c>
      <c r="AV268" s="1">
        <v>16</v>
      </c>
      <c r="AW268" s="1">
        <v>-5.0000000000000707E-7</v>
      </c>
      <c r="AX268" s="1">
        <v>-0.62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5931</v>
      </c>
      <c r="C269" s="3">
        <v>2.06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83.41</v>
      </c>
      <c r="H269" s="1">
        <f>MATCH(持股比率!A269,董監!A:A,0)</f>
        <v>269</v>
      </c>
      <c r="I269" s="3">
        <v>523538.32</v>
      </c>
      <c r="J269" s="20">
        <v>-28</v>
      </c>
      <c r="K269" s="20">
        <v>-9</v>
      </c>
      <c r="L269" s="29">
        <v>-12.366</v>
      </c>
      <c r="M269" s="20">
        <v>0</v>
      </c>
      <c r="N269" s="20">
        <v>-7</v>
      </c>
      <c r="O269" s="20">
        <f t="shared" si="17"/>
        <v>43668</v>
      </c>
      <c r="P269" s="19">
        <f t="shared" si="18"/>
        <v>-0.1</v>
      </c>
      <c r="Q269" s="3">
        <v>59.8</v>
      </c>
      <c r="R269" s="3">
        <v>59.7</v>
      </c>
      <c r="S269" s="3">
        <v>59.9</v>
      </c>
      <c r="T269" s="3">
        <v>59.9</v>
      </c>
      <c r="U269" s="3">
        <v>60</v>
      </c>
      <c r="V269" s="10">
        <f t="shared" si="19"/>
        <v>-3.3724233999999999E-2</v>
      </c>
      <c r="W269" s="3">
        <v>0.67</v>
      </c>
      <c r="X269" s="3" t="str">
        <f ca="1">IF(COUNTIF(股期對照!A:A,B269)=2,B269&amp;"-●",IF(COUNTIF(股期對照!A:A,B269)=1,B269&amp;"-◎",B269))</f>
        <v>世豐</v>
      </c>
      <c r="Y269" s="3" t="s">
        <v>6856</v>
      </c>
      <c r="AB269" s="1" t="s">
        <v>263</v>
      </c>
      <c r="AC269" s="1" t="s">
        <v>2017</v>
      </c>
      <c r="AD269" s="1">
        <v>2.06</v>
      </c>
      <c r="AE269" s="1">
        <v>0</v>
      </c>
      <c r="AF269" s="1">
        <v>0</v>
      </c>
      <c r="AG269" s="1">
        <v>14.53</v>
      </c>
      <c r="AH269" s="1">
        <v>83.41</v>
      </c>
      <c r="AI269" s="1">
        <v>269</v>
      </c>
      <c r="AJ269" s="1">
        <v>523538.32</v>
      </c>
      <c r="AK269" s="1">
        <v>-28</v>
      </c>
      <c r="AL269" s="1">
        <v>-9</v>
      </c>
      <c r="AM269" s="1">
        <v>-12.366</v>
      </c>
      <c r="AN269" s="1">
        <v>0</v>
      </c>
      <c r="AO269" s="1">
        <v>-7</v>
      </c>
      <c r="AP269" s="1">
        <v>43668</v>
      </c>
      <c r="AQ269" s="1">
        <v>-0.1</v>
      </c>
      <c r="AR269" s="1">
        <v>59.8</v>
      </c>
      <c r="AS269" s="1">
        <v>59.7</v>
      </c>
      <c r="AT269" s="1">
        <v>59.9</v>
      </c>
      <c r="AU269" s="1">
        <v>59.9</v>
      </c>
      <c r="AV269" s="1">
        <v>60</v>
      </c>
      <c r="AW269" s="1">
        <v>-3.3724233999999999E-2</v>
      </c>
      <c r="AX269" s="1">
        <v>0.67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5048</v>
      </c>
      <c r="C270" s="3">
        <v>10.9</v>
      </c>
      <c r="D270" s="3">
        <v>0</v>
      </c>
      <c r="E270" s="3">
        <v>0.01</v>
      </c>
      <c r="F270" s="1">
        <f>IF(INDEX(董監!D:D,H270)=0,INDEX(董監!C:C,H270),INDEX(董監!D:D,H270))</f>
        <v>24.32</v>
      </c>
      <c r="G270" s="1">
        <f t="shared" si="16"/>
        <v>64.77</v>
      </c>
      <c r="H270" s="1">
        <f>MATCH(持股比率!A270,董監!A:A,0)</f>
        <v>270</v>
      </c>
      <c r="I270" s="3">
        <v>418681.96</v>
      </c>
      <c r="J270" s="20">
        <v>14.481999999999999</v>
      </c>
      <c r="K270" s="20">
        <v>-23.83</v>
      </c>
      <c r="L270" s="29">
        <v>-19</v>
      </c>
      <c r="M270" s="20">
        <v>-2</v>
      </c>
      <c r="N270" s="20">
        <v>11</v>
      </c>
      <c r="O270" s="20">
        <f t="shared" si="17"/>
        <v>27118</v>
      </c>
      <c r="P270" s="19">
        <f t="shared" si="18"/>
        <v>-0.1</v>
      </c>
      <c r="Q270" s="3">
        <v>79</v>
      </c>
      <c r="R270" s="3">
        <v>79.599999999999994</v>
      </c>
      <c r="S270" s="3">
        <v>79.099999999999994</v>
      </c>
      <c r="T270" s="3">
        <v>78.8</v>
      </c>
      <c r="U270" s="3">
        <v>80.400000000000006</v>
      </c>
      <c r="V270" s="10">
        <f t="shared" si="19"/>
        <v>-1.5288899999999994E-2</v>
      </c>
      <c r="W270" s="3">
        <v>6.07</v>
      </c>
      <c r="X270" s="3" t="str">
        <f ca="1">IF(COUNTIF(股期對照!A:A,B270)=2,B270&amp;"-●",IF(COUNTIF(股期對照!A:A,B270)=1,B270&amp;"-◎",B270))</f>
        <v>世德</v>
      </c>
      <c r="Y270" s="3" t="s">
        <v>6857</v>
      </c>
      <c r="AB270" s="1" t="s">
        <v>264</v>
      </c>
      <c r="AC270" s="1" t="s">
        <v>2018</v>
      </c>
      <c r="AD270" s="1">
        <v>10.9</v>
      </c>
      <c r="AE270" s="1">
        <v>0</v>
      </c>
      <c r="AF270" s="1">
        <v>0.01</v>
      </c>
      <c r="AG270" s="1">
        <v>24.32</v>
      </c>
      <c r="AH270" s="1">
        <v>64.77</v>
      </c>
      <c r="AI270" s="1">
        <v>270</v>
      </c>
      <c r="AJ270" s="1">
        <v>418681.96</v>
      </c>
      <c r="AK270" s="1">
        <v>14.481999999999999</v>
      </c>
      <c r="AL270" s="1">
        <v>-23.83</v>
      </c>
      <c r="AM270" s="1">
        <v>-19</v>
      </c>
      <c r="AN270" s="1">
        <v>-2</v>
      </c>
      <c r="AO270" s="1">
        <v>11</v>
      </c>
      <c r="AP270" s="1">
        <v>27118</v>
      </c>
      <c r="AQ270" s="1">
        <v>-0.1</v>
      </c>
      <c r="AR270" s="1">
        <v>79</v>
      </c>
      <c r="AS270" s="1">
        <v>79.599999999999994</v>
      </c>
      <c r="AT270" s="1">
        <v>79.099999999999994</v>
      </c>
      <c r="AU270" s="1">
        <v>78.8</v>
      </c>
      <c r="AV270" s="1">
        <v>80.400000000000006</v>
      </c>
      <c r="AW270" s="1">
        <v>-1.5288899999999994E-2</v>
      </c>
      <c r="AX270" s="1">
        <v>6.07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5652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13.3</v>
      </c>
      <c r="S271" s="3">
        <v>13.3</v>
      </c>
      <c r="T271" s="3">
        <v>13.3</v>
      </c>
      <c r="U271" s="3">
        <v>13.25</v>
      </c>
      <c r="V271" s="10">
        <f t="shared" si="19"/>
        <v>0</v>
      </c>
      <c r="W271" s="3">
        <v>0.76</v>
      </c>
      <c r="X271" s="3" t="str">
        <f ca="1">IF(COUNTIF(股期對照!A:A,B271)=2,B271&amp;"-●",IF(COUNTIF(股期對照!A:A,B271)=1,B271&amp;"-◎",B271))</f>
        <v>嘉鋼</v>
      </c>
      <c r="Y271" s="3" t="s">
        <v>6852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13.3</v>
      </c>
      <c r="AT271" s="1">
        <v>13.3</v>
      </c>
      <c r="AU271" s="1">
        <v>13.3</v>
      </c>
      <c r="AV271" s="1">
        <v>13.25</v>
      </c>
      <c r="AW271" s="1">
        <v>0</v>
      </c>
      <c r="AX271" s="1">
        <v>0.76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5932</v>
      </c>
      <c r="C272" s="3">
        <v>0.77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19</v>
      </c>
      <c r="K272" s="20">
        <v>1</v>
      </c>
      <c r="L272" s="29">
        <v>12</v>
      </c>
      <c r="M272" s="20">
        <v>-4</v>
      </c>
      <c r="N272" s="20">
        <v>-3</v>
      </c>
      <c r="O272" s="20">
        <f t="shared" si="17"/>
        <v>117353</v>
      </c>
      <c r="P272" s="19">
        <f t="shared" si="18"/>
        <v>0</v>
      </c>
      <c r="Q272" s="3">
        <v>15.9</v>
      </c>
      <c r="R272" s="3">
        <v>15.85</v>
      </c>
      <c r="S272" s="3">
        <v>16</v>
      </c>
      <c r="T272" s="3">
        <v>15.85</v>
      </c>
      <c r="U272" s="3">
        <v>15.95</v>
      </c>
      <c r="V272" s="10">
        <f t="shared" si="19"/>
        <v>3.9870000000000001E-3</v>
      </c>
      <c r="W272" s="3">
        <v>1.27</v>
      </c>
      <c r="X272" s="3" t="str">
        <f ca="1">IF(COUNTIF(股期對照!A:A,B272)=2,B272&amp;"-●",IF(COUNTIF(股期對照!A:A,B272)=1,B272&amp;"-◎",B272))</f>
        <v>運錩</v>
      </c>
      <c r="Y272" s="3" t="s">
        <v>6858</v>
      </c>
      <c r="AB272" s="1" t="s">
        <v>266</v>
      </c>
      <c r="AC272" s="1" t="s">
        <v>2020</v>
      </c>
      <c r="AD272" s="1">
        <v>0.77</v>
      </c>
      <c r="AE272" s="1">
        <v>0</v>
      </c>
      <c r="AF272" s="1">
        <v>0.28000000000000003</v>
      </c>
      <c r="AG272" s="1">
        <v>28.42</v>
      </c>
      <c r="AH272" s="1">
        <v>70.53</v>
      </c>
      <c r="AI272" s="1">
        <v>272</v>
      </c>
      <c r="AJ272" s="1">
        <v>1663868.36</v>
      </c>
      <c r="AK272" s="1">
        <v>19</v>
      </c>
      <c r="AL272" s="1">
        <v>1</v>
      </c>
      <c r="AM272" s="1">
        <v>12</v>
      </c>
      <c r="AN272" s="1">
        <v>-4</v>
      </c>
      <c r="AO272" s="1">
        <v>-3</v>
      </c>
      <c r="AP272" s="1">
        <v>117353</v>
      </c>
      <c r="AQ272" s="1">
        <v>0</v>
      </c>
      <c r="AR272" s="1">
        <v>15.9</v>
      </c>
      <c r="AS272" s="1">
        <v>15.85</v>
      </c>
      <c r="AT272" s="1">
        <v>16</v>
      </c>
      <c r="AU272" s="1">
        <v>15.85</v>
      </c>
      <c r="AV272" s="1">
        <v>15.95</v>
      </c>
      <c r="AW272" s="1">
        <v>3.9870000000000001E-3</v>
      </c>
      <c r="AX272" s="1">
        <v>1.27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4914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1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30.6</v>
      </c>
      <c r="R273" s="3">
        <v>30.2</v>
      </c>
      <c r="S273" s="3">
        <v>30.2</v>
      </c>
      <c r="T273" s="3">
        <v>29.2</v>
      </c>
      <c r="U273" s="3">
        <v>29.8</v>
      </c>
      <c r="V273" s="10">
        <f t="shared" si="19"/>
        <v>3.0600000000000001E-4</v>
      </c>
      <c r="W273" s="3">
        <v>-2.61</v>
      </c>
      <c r="X273" s="3" t="str">
        <f ca="1">IF(COUNTIF(股期對照!A:A,B273)=2,B273&amp;"-●",IF(COUNTIF(股期對照!A:A,B273)=1,B273&amp;"-◎",B273))</f>
        <v>精湛</v>
      </c>
      <c r="Y273" s="3" t="s">
        <v>6859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30.6</v>
      </c>
      <c r="AS273" s="1">
        <v>30.2</v>
      </c>
      <c r="AT273" s="1">
        <v>30.2</v>
      </c>
      <c r="AU273" s="1">
        <v>29.2</v>
      </c>
      <c r="AV273" s="1">
        <v>29.8</v>
      </c>
      <c r="AW273" s="1">
        <v>3.0600000000000001E-4</v>
      </c>
      <c r="AX273" s="1">
        <v>-2.61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5933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262</v>
      </c>
      <c r="K274" s="20">
        <v>54</v>
      </c>
      <c r="L274" s="29">
        <v>20</v>
      </c>
      <c r="M274" s="20">
        <v>39</v>
      </c>
      <c r="N274" s="20">
        <v>-12</v>
      </c>
      <c r="O274" s="20">
        <f t="shared" si="17"/>
        <v>733112</v>
      </c>
      <c r="P274" s="19">
        <f t="shared" si="18"/>
        <v>0</v>
      </c>
      <c r="Q274" s="3">
        <v>37.049999999999997</v>
      </c>
      <c r="R274" s="3">
        <v>37.15</v>
      </c>
      <c r="S274" s="3">
        <v>37.35</v>
      </c>
      <c r="T274" s="3">
        <v>37.549999999999997</v>
      </c>
      <c r="U274" s="3">
        <v>37.299999999999997</v>
      </c>
      <c r="V274" s="10">
        <f t="shared" si="19"/>
        <v>0.13477049999999999</v>
      </c>
      <c r="W274" s="3">
        <v>1.36</v>
      </c>
      <c r="X274" s="3" t="str">
        <f ca="1">IF(COUNTIF(股期對照!A:A,B274)=2,B274&amp;"-●",IF(COUNTIF(股期對照!A:A,B274)=1,B274&amp;"-◎",B274))</f>
        <v>南港</v>
      </c>
      <c r="Y274" s="3" t="s">
        <v>6860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262</v>
      </c>
      <c r="AL274" s="1">
        <v>54</v>
      </c>
      <c r="AM274" s="1">
        <v>20</v>
      </c>
      <c r="AN274" s="1">
        <v>39</v>
      </c>
      <c r="AO274" s="1">
        <v>-12</v>
      </c>
      <c r="AP274" s="1">
        <v>733112</v>
      </c>
      <c r="AQ274" s="1">
        <v>0</v>
      </c>
      <c r="AR274" s="1">
        <v>37.049999999999997</v>
      </c>
      <c r="AS274" s="1">
        <v>37.15</v>
      </c>
      <c r="AT274" s="1">
        <v>37.35</v>
      </c>
      <c r="AU274" s="1">
        <v>37.549999999999997</v>
      </c>
      <c r="AV274" s="1">
        <v>37.299999999999997</v>
      </c>
      <c r="AW274" s="1">
        <v>0.13477049999999999</v>
      </c>
      <c r="AX274" s="1">
        <v>1.36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6532</v>
      </c>
      <c r="C275" s="3">
        <v>6.31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58.02</v>
      </c>
      <c r="H275" s="1">
        <f>MATCH(持股比率!A275,董監!A:A,0)</f>
        <v>275</v>
      </c>
      <c r="I275" s="3">
        <v>4733292.07</v>
      </c>
      <c r="J275" s="20">
        <v>-13.002000000000001</v>
      </c>
      <c r="K275" s="20">
        <v>-1</v>
      </c>
      <c r="L275" s="29">
        <v>11</v>
      </c>
      <c r="M275" s="20">
        <v>-18</v>
      </c>
      <c r="N275" s="20">
        <v>-8</v>
      </c>
      <c r="O275" s="20">
        <f t="shared" si="17"/>
        <v>274626</v>
      </c>
      <c r="P275" s="19">
        <f t="shared" si="18"/>
        <v>0</v>
      </c>
      <c r="Q275" s="3">
        <v>17.7</v>
      </c>
      <c r="R275" s="3">
        <v>17.7</v>
      </c>
      <c r="S275" s="3">
        <v>17.7</v>
      </c>
      <c r="T275" s="3">
        <v>17.75</v>
      </c>
      <c r="U275" s="3">
        <v>17.7</v>
      </c>
      <c r="V275" s="10">
        <f t="shared" si="19"/>
        <v>-5.142354E-3</v>
      </c>
      <c r="W275" s="3">
        <v>0.85</v>
      </c>
      <c r="X275" s="3" t="str">
        <f ca="1">IF(COUNTIF(股期對照!A:A,B275)=2,B275&amp;"-●",IF(COUNTIF(股期對照!A:A,B275)=1,B275&amp;"-◎",B275))</f>
        <v>泰豐</v>
      </c>
      <c r="Y275" s="3" t="s">
        <v>6861</v>
      </c>
      <c r="AB275" s="1" t="s">
        <v>269</v>
      </c>
      <c r="AC275" s="1" t="s">
        <v>2023</v>
      </c>
      <c r="AD275" s="1">
        <v>6.31</v>
      </c>
      <c r="AE275" s="1">
        <v>0.62</v>
      </c>
      <c r="AF275" s="1">
        <v>0.32</v>
      </c>
      <c r="AG275" s="1">
        <v>34.729999999999997</v>
      </c>
      <c r="AH275" s="1">
        <v>58.02</v>
      </c>
      <c r="AI275" s="1">
        <v>275</v>
      </c>
      <c r="AJ275" s="1">
        <v>4733292.07</v>
      </c>
      <c r="AK275" s="1">
        <v>-13.002000000000001</v>
      </c>
      <c r="AL275" s="1">
        <v>-1</v>
      </c>
      <c r="AM275" s="1">
        <v>11</v>
      </c>
      <c r="AN275" s="1">
        <v>-18</v>
      </c>
      <c r="AO275" s="1">
        <v>-8</v>
      </c>
      <c r="AP275" s="1">
        <v>274626</v>
      </c>
      <c r="AQ275" s="1">
        <v>0</v>
      </c>
      <c r="AR275" s="1">
        <v>17.7</v>
      </c>
      <c r="AS275" s="1">
        <v>17.7</v>
      </c>
      <c r="AT275" s="1">
        <v>17.7</v>
      </c>
      <c r="AU275" s="1">
        <v>17.75</v>
      </c>
      <c r="AV275" s="1">
        <v>17.7</v>
      </c>
      <c r="AW275" s="1">
        <v>-5.142354E-3</v>
      </c>
      <c r="AX275" s="1">
        <v>0.85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5934</v>
      </c>
      <c r="C276" s="3">
        <v>25.21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58.72</v>
      </c>
      <c r="H276" s="1">
        <f>MATCH(持股比率!A276,董監!A:A,0)</f>
        <v>276</v>
      </c>
      <c r="I276" s="3">
        <v>8257099.7800000003</v>
      </c>
      <c r="J276" s="20">
        <v>190</v>
      </c>
      <c r="K276" s="20">
        <v>25.614000000000001</v>
      </c>
      <c r="L276" s="29">
        <v>128</v>
      </c>
      <c r="M276" s="20">
        <v>136.04400000000001</v>
      </c>
      <c r="N276" s="20">
        <v>63</v>
      </c>
      <c r="O276" s="20">
        <f t="shared" si="17"/>
        <v>484857</v>
      </c>
      <c r="P276" s="19">
        <f t="shared" si="18"/>
        <v>0.1</v>
      </c>
      <c r="Q276" s="3">
        <v>23.3</v>
      </c>
      <c r="R276" s="3">
        <v>23.2</v>
      </c>
      <c r="S276" s="3">
        <v>23.45</v>
      </c>
      <c r="T276" s="3">
        <v>23.55</v>
      </c>
      <c r="U276" s="3">
        <v>23.35</v>
      </c>
      <c r="V276" s="10">
        <f t="shared" si="19"/>
        <v>0.12697731000000001</v>
      </c>
      <c r="W276" s="3">
        <v>1.08</v>
      </c>
      <c r="X276" s="3" t="str">
        <f ca="1">IF(COUNTIF(股期對照!A:A,B276)=2,B276&amp;"-●",IF(COUNTIF(股期對照!A:A,B276)=1,B276&amp;"-◎",B276))</f>
        <v>台橡</v>
      </c>
      <c r="Y276" s="3" t="s">
        <v>6862</v>
      </c>
      <c r="AB276" s="1" t="s">
        <v>270</v>
      </c>
      <c r="AC276" s="1" t="s">
        <v>2024</v>
      </c>
      <c r="AD276" s="1">
        <v>25.21</v>
      </c>
      <c r="AE276" s="1">
        <v>1.69</v>
      </c>
      <c r="AF276" s="1">
        <v>0.23</v>
      </c>
      <c r="AG276" s="1">
        <v>14.15</v>
      </c>
      <c r="AH276" s="1">
        <v>58.72</v>
      </c>
      <c r="AI276" s="1">
        <v>276</v>
      </c>
      <c r="AJ276" s="1">
        <v>8257099.7800000003</v>
      </c>
      <c r="AK276" s="1">
        <v>190</v>
      </c>
      <c r="AL276" s="1">
        <v>25.614000000000001</v>
      </c>
      <c r="AM276" s="1">
        <v>128</v>
      </c>
      <c r="AN276" s="1">
        <v>136.04400000000001</v>
      </c>
      <c r="AO276" s="1">
        <v>63</v>
      </c>
      <c r="AP276" s="1">
        <v>484857</v>
      </c>
      <c r="AQ276" s="1">
        <v>0.1</v>
      </c>
      <c r="AR276" s="1">
        <v>23.3</v>
      </c>
      <c r="AS276" s="1">
        <v>23.2</v>
      </c>
      <c r="AT276" s="1">
        <v>23.45</v>
      </c>
      <c r="AU276" s="1">
        <v>23.55</v>
      </c>
      <c r="AV276" s="1">
        <v>23.35</v>
      </c>
      <c r="AW276" s="1">
        <v>0.12697731000000001</v>
      </c>
      <c r="AX276" s="1">
        <v>1.08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6594</v>
      </c>
      <c r="C277" s="3">
        <v>11.96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71.87</v>
      </c>
      <c r="H277" s="1">
        <f>MATCH(持股比率!A277,董監!A:A,0)</f>
        <v>277</v>
      </c>
      <c r="I277" s="3">
        <v>9847336.25</v>
      </c>
      <c r="J277" s="20">
        <v>376.10599999999999</v>
      </c>
      <c r="K277" s="20">
        <v>-33</v>
      </c>
      <c r="L277" s="29">
        <v>-42</v>
      </c>
      <c r="M277" s="20">
        <v>-98.637</v>
      </c>
      <c r="N277" s="20">
        <v>-84.28</v>
      </c>
      <c r="O277" s="20">
        <f t="shared" si="17"/>
        <v>707728</v>
      </c>
      <c r="P277" s="19">
        <f t="shared" si="18"/>
        <v>0</v>
      </c>
      <c r="Q277" s="3">
        <v>19.600000000000001</v>
      </c>
      <c r="R277" s="3">
        <v>19.45</v>
      </c>
      <c r="S277" s="3">
        <v>19.45</v>
      </c>
      <c r="T277" s="3">
        <v>19.350000000000001</v>
      </c>
      <c r="U277" s="3">
        <v>19.3</v>
      </c>
      <c r="V277" s="10">
        <f t="shared" si="19"/>
        <v>2.3776976500000001E-2</v>
      </c>
      <c r="W277" s="3">
        <v>-0.52</v>
      </c>
      <c r="X277" s="3" t="str">
        <f ca="1">IF(COUNTIF(股期對照!A:A,B277)=2,B277&amp;"-●",IF(COUNTIF(股期對照!A:A,B277)=1,B277&amp;"-◎",B277))</f>
        <v>國際中橡</v>
      </c>
      <c r="Y277" s="3" t="s">
        <v>6861</v>
      </c>
      <c r="AB277" s="1" t="s">
        <v>271</v>
      </c>
      <c r="AC277" s="1" t="s">
        <v>2025</v>
      </c>
      <c r="AD277" s="1">
        <v>11.96</v>
      </c>
      <c r="AE277" s="1">
        <v>0.05</v>
      </c>
      <c r="AF277" s="1">
        <v>0.42</v>
      </c>
      <c r="AG277" s="1">
        <v>15.7</v>
      </c>
      <c r="AH277" s="1">
        <v>71.87</v>
      </c>
      <c r="AI277" s="1">
        <v>277</v>
      </c>
      <c r="AJ277" s="1">
        <v>9847336.25</v>
      </c>
      <c r="AK277" s="1">
        <v>376.10599999999999</v>
      </c>
      <c r="AL277" s="1">
        <v>-33</v>
      </c>
      <c r="AM277" s="1">
        <v>-42</v>
      </c>
      <c r="AN277" s="1">
        <v>-98.637</v>
      </c>
      <c r="AO277" s="1">
        <v>-84.28</v>
      </c>
      <c r="AP277" s="1">
        <v>707728</v>
      </c>
      <c r="AQ277" s="1">
        <v>0</v>
      </c>
      <c r="AR277" s="1">
        <v>19.600000000000001</v>
      </c>
      <c r="AS277" s="1">
        <v>19.45</v>
      </c>
      <c r="AT277" s="1">
        <v>19.45</v>
      </c>
      <c r="AU277" s="1">
        <v>19.350000000000001</v>
      </c>
      <c r="AV277" s="1">
        <v>19.3</v>
      </c>
      <c r="AW277" s="1">
        <v>2.3776976500000001E-2</v>
      </c>
      <c r="AX277" s="1">
        <v>-0.52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5653</v>
      </c>
      <c r="C278" s="3">
        <v>18.559999999999999</v>
      </c>
      <c r="D278" s="3">
        <v>0.68</v>
      </c>
      <c r="E278" s="3">
        <v>0.92</v>
      </c>
      <c r="F278" s="1">
        <f>IF(INDEX(董監!D:D,H278)=0,INDEX(董監!C:C,H278),INDEX(董監!D:D,H278))</f>
        <v>12.8</v>
      </c>
      <c r="G278" s="1">
        <f t="shared" si="16"/>
        <v>67.039999999999992</v>
      </c>
      <c r="H278" s="1">
        <f>MATCH(持股比率!A278,董監!A:A,0)</f>
        <v>278</v>
      </c>
      <c r="I278" s="3">
        <v>32414155.359999999</v>
      </c>
      <c r="J278" s="20">
        <v>2161.1950000000002</v>
      </c>
      <c r="K278" s="20">
        <v>1710.8889999999999</v>
      </c>
      <c r="L278" s="29">
        <v>1774.5319999999999</v>
      </c>
      <c r="M278" s="20">
        <v>1344.0820000000001</v>
      </c>
      <c r="N278" s="20">
        <v>2282.4589999999998</v>
      </c>
      <c r="O278" s="20">
        <f t="shared" si="17"/>
        <v>2173045</v>
      </c>
      <c r="P278" s="19">
        <f t="shared" si="18"/>
        <v>0.4</v>
      </c>
      <c r="Q278" s="3">
        <v>44.8</v>
      </c>
      <c r="R278" s="3">
        <v>44.95</v>
      </c>
      <c r="S278" s="3">
        <v>45</v>
      </c>
      <c r="T278" s="3">
        <v>44.8</v>
      </c>
      <c r="U278" s="3">
        <v>44.8</v>
      </c>
      <c r="V278" s="10">
        <f t="shared" si="19"/>
        <v>4.1604897334999995</v>
      </c>
      <c r="W278" s="3">
        <v>1.1299999999999999</v>
      </c>
      <c r="X278" s="3" t="str">
        <f ca="1">IF(COUNTIF(股期對照!A:A,B278)=2,B278&amp;"-●",IF(COUNTIF(股期對照!A:A,B278)=1,B278&amp;"-◎",B278))</f>
        <v>正新-◎</v>
      </c>
      <c r="Y278" s="3" t="s">
        <v>6863</v>
      </c>
      <c r="AB278" s="1" t="s">
        <v>272</v>
      </c>
      <c r="AC278" s="1" t="s">
        <v>2026</v>
      </c>
      <c r="AD278" s="1">
        <v>18.559999999999999</v>
      </c>
      <c r="AE278" s="1">
        <v>0.68</v>
      </c>
      <c r="AF278" s="1">
        <v>0.92</v>
      </c>
      <c r="AG278" s="1">
        <v>12.8</v>
      </c>
      <c r="AH278" s="1">
        <v>67.039999999999992</v>
      </c>
      <c r="AI278" s="1">
        <v>278</v>
      </c>
      <c r="AJ278" s="1">
        <v>32414155.359999999</v>
      </c>
      <c r="AK278" s="1">
        <v>2161.1950000000002</v>
      </c>
      <c r="AL278" s="1">
        <v>1710.8889999999999</v>
      </c>
      <c r="AM278" s="1">
        <v>1774.5319999999999</v>
      </c>
      <c r="AN278" s="1">
        <v>1344.0820000000001</v>
      </c>
      <c r="AO278" s="1">
        <v>2282.4589999999998</v>
      </c>
      <c r="AP278" s="1">
        <v>2173045</v>
      </c>
      <c r="AQ278" s="1">
        <v>0.4</v>
      </c>
      <c r="AR278" s="1">
        <v>44.8</v>
      </c>
      <c r="AS278" s="1">
        <v>44.95</v>
      </c>
      <c r="AT278" s="1">
        <v>45</v>
      </c>
      <c r="AU278" s="1">
        <v>44.8</v>
      </c>
      <c r="AV278" s="1">
        <v>44.8</v>
      </c>
      <c r="AW278" s="1">
        <v>4.1604897334999995</v>
      </c>
      <c r="AX278" s="1">
        <v>1.1299999999999999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5316</v>
      </c>
      <c r="C279" s="3">
        <v>6.48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66.91</v>
      </c>
      <c r="H279" s="1">
        <f>MATCH(持股比率!A279,董監!A:A,0)</f>
        <v>279</v>
      </c>
      <c r="I279" s="3">
        <v>9548900</v>
      </c>
      <c r="J279" s="20">
        <v>128.643</v>
      </c>
      <c r="K279" s="20">
        <v>32.667000000000002</v>
      </c>
      <c r="L279" s="29">
        <v>219.101</v>
      </c>
      <c r="M279" s="20">
        <v>39</v>
      </c>
      <c r="N279" s="20">
        <v>86.775000000000006</v>
      </c>
      <c r="O279" s="20">
        <f t="shared" si="17"/>
        <v>638917</v>
      </c>
      <c r="P279" s="19">
        <f t="shared" si="18"/>
        <v>0.1</v>
      </c>
      <c r="Q279" s="3">
        <v>29.45</v>
      </c>
      <c r="R279" s="3">
        <v>29.3</v>
      </c>
      <c r="S279" s="3">
        <v>29.55</v>
      </c>
      <c r="T279" s="3">
        <v>29.5</v>
      </c>
      <c r="U279" s="3">
        <v>29.4</v>
      </c>
      <c r="V279" s="10">
        <f t="shared" si="19"/>
        <v>0.14921798999999999</v>
      </c>
      <c r="W279" s="3">
        <v>0.17</v>
      </c>
      <c r="X279" s="3" t="str">
        <f ca="1">IF(COUNTIF(股期對照!A:A,B279)=2,B279&amp;"-●",IF(COUNTIF(股期對照!A:A,B279)=1,B279&amp;"-◎",B279))</f>
        <v>建大</v>
      </c>
      <c r="Y279" s="3" t="s">
        <v>6864</v>
      </c>
      <c r="AB279" s="1" t="s">
        <v>273</v>
      </c>
      <c r="AC279" s="1" t="s">
        <v>2027</v>
      </c>
      <c r="AD279" s="1">
        <v>6.48</v>
      </c>
      <c r="AE279" s="1">
        <v>0.34</v>
      </c>
      <c r="AF279" s="1">
        <v>1.36</v>
      </c>
      <c r="AG279" s="1">
        <v>24.91</v>
      </c>
      <c r="AH279" s="1">
        <v>66.91</v>
      </c>
      <c r="AI279" s="1">
        <v>279</v>
      </c>
      <c r="AJ279" s="1">
        <v>9548900</v>
      </c>
      <c r="AK279" s="1">
        <v>128.643</v>
      </c>
      <c r="AL279" s="1">
        <v>32.667000000000002</v>
      </c>
      <c r="AM279" s="1">
        <v>219.101</v>
      </c>
      <c r="AN279" s="1">
        <v>39</v>
      </c>
      <c r="AO279" s="1">
        <v>86.775000000000006</v>
      </c>
      <c r="AP279" s="1">
        <v>638917</v>
      </c>
      <c r="AQ279" s="1">
        <v>0.1</v>
      </c>
      <c r="AR279" s="1">
        <v>29.45</v>
      </c>
      <c r="AS279" s="1">
        <v>29.3</v>
      </c>
      <c r="AT279" s="1">
        <v>29.55</v>
      </c>
      <c r="AU279" s="1">
        <v>29.5</v>
      </c>
      <c r="AV279" s="1">
        <v>29.4</v>
      </c>
      <c r="AW279" s="1">
        <v>0.14921798999999999</v>
      </c>
      <c r="AX279" s="1">
        <v>0.17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5935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25.6</v>
      </c>
      <c r="G280" s="1">
        <f t="shared" si="16"/>
        <v>66.38</v>
      </c>
      <c r="H280" s="1">
        <f>MATCH(持股比率!A280,董監!A:A,0)</f>
        <v>280</v>
      </c>
      <c r="I280" s="3">
        <v>3035934</v>
      </c>
      <c r="J280" s="20">
        <v>23</v>
      </c>
      <c r="K280" s="20">
        <v>-2</v>
      </c>
      <c r="L280" s="29">
        <v>-6</v>
      </c>
      <c r="M280" s="20">
        <v>-9</v>
      </c>
      <c r="N280" s="20">
        <v>-24</v>
      </c>
      <c r="O280" s="20">
        <f t="shared" si="17"/>
        <v>201525</v>
      </c>
      <c r="P280" s="19">
        <f t="shared" si="18"/>
        <v>0</v>
      </c>
      <c r="Q280" s="3">
        <v>23.35</v>
      </c>
      <c r="R280" s="3">
        <v>23.35</v>
      </c>
      <c r="S280" s="3">
        <v>23.5</v>
      </c>
      <c r="T280" s="3">
        <v>23.45</v>
      </c>
      <c r="U280" s="3">
        <v>23.45</v>
      </c>
      <c r="V280" s="10">
        <f t="shared" si="19"/>
        <v>-4.2449999999999988E-3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6865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25.6</v>
      </c>
      <c r="AH280" s="1">
        <v>66.38</v>
      </c>
      <c r="AI280" s="1">
        <v>280</v>
      </c>
      <c r="AJ280" s="1">
        <v>3035934</v>
      </c>
      <c r="AK280" s="1">
        <v>23</v>
      </c>
      <c r="AL280" s="1">
        <v>-2</v>
      </c>
      <c r="AM280" s="1">
        <v>-6</v>
      </c>
      <c r="AN280" s="1">
        <v>-9</v>
      </c>
      <c r="AO280" s="1">
        <v>-24</v>
      </c>
      <c r="AP280" s="1">
        <v>201525</v>
      </c>
      <c r="AQ280" s="1">
        <v>0</v>
      </c>
      <c r="AR280" s="1">
        <v>23.35</v>
      </c>
      <c r="AS280" s="1">
        <v>23.35</v>
      </c>
      <c r="AT280" s="1">
        <v>23.5</v>
      </c>
      <c r="AU280" s="1">
        <v>23.45</v>
      </c>
      <c r="AV280" s="1">
        <v>23.45</v>
      </c>
      <c r="AW280" s="1">
        <v>-4.2449999999999988E-3</v>
      </c>
      <c r="AX280" s="1">
        <v>0.43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5936</v>
      </c>
      <c r="C281" s="3">
        <v>7.72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50.86</v>
      </c>
      <c r="H281" s="1">
        <f>MATCH(持股比率!A281,董監!A:A,0)</f>
        <v>281</v>
      </c>
      <c r="I281" s="3">
        <v>4924166.59</v>
      </c>
      <c r="J281" s="20">
        <v>16.832000000000001</v>
      </c>
      <c r="K281" s="20">
        <v>-28.215</v>
      </c>
      <c r="L281" s="29">
        <v>-22.628</v>
      </c>
      <c r="M281" s="20">
        <v>0.38600000000000001</v>
      </c>
      <c r="N281" s="20">
        <v>-102.569</v>
      </c>
      <c r="O281" s="20">
        <f t="shared" si="17"/>
        <v>250443</v>
      </c>
      <c r="P281" s="19">
        <f t="shared" si="18"/>
        <v>-0.1</v>
      </c>
      <c r="Q281" s="3">
        <v>34.75</v>
      </c>
      <c r="R281" s="3">
        <v>34.549999999999997</v>
      </c>
      <c r="S281" s="3">
        <v>34.700000000000003</v>
      </c>
      <c r="T281" s="3">
        <v>34.799999999999997</v>
      </c>
      <c r="U281" s="3">
        <v>34.4</v>
      </c>
      <c r="V281" s="10">
        <f t="shared" si="19"/>
        <v>-4.6900486499999998E-2</v>
      </c>
      <c r="W281" s="3">
        <v>-1.1499999999999999</v>
      </c>
      <c r="X281" s="3" t="str">
        <f ca="1">IF(COUNTIF(股期對照!A:A,B281)=2,B281&amp;"-●",IF(COUNTIF(股期對照!A:A,B281)=1,B281&amp;"-◎",B281))</f>
        <v>南帝</v>
      </c>
      <c r="Y281" s="3" t="s">
        <v>6866</v>
      </c>
      <c r="AB281" s="1" t="s">
        <v>275</v>
      </c>
      <c r="AC281" s="1" t="s">
        <v>2029</v>
      </c>
      <c r="AD281" s="1">
        <v>7.72</v>
      </c>
      <c r="AE281" s="1">
        <v>0.35</v>
      </c>
      <c r="AF281" s="1">
        <v>2.34</v>
      </c>
      <c r="AG281" s="1">
        <v>38.729999999999997</v>
      </c>
      <c r="AH281" s="1">
        <v>50.86</v>
      </c>
      <c r="AI281" s="1">
        <v>281</v>
      </c>
      <c r="AJ281" s="1">
        <v>4924166.59</v>
      </c>
      <c r="AK281" s="1">
        <v>16.832000000000001</v>
      </c>
      <c r="AL281" s="1">
        <v>-28.215</v>
      </c>
      <c r="AM281" s="1">
        <v>-22.628</v>
      </c>
      <c r="AN281" s="1">
        <v>0.38600000000000001</v>
      </c>
      <c r="AO281" s="1">
        <v>-102.569</v>
      </c>
      <c r="AP281" s="1">
        <v>250443</v>
      </c>
      <c r="AQ281" s="1">
        <v>-0.1</v>
      </c>
      <c r="AR281" s="1">
        <v>34.75</v>
      </c>
      <c r="AS281" s="1">
        <v>34.549999999999997</v>
      </c>
      <c r="AT281" s="1">
        <v>34.700000000000003</v>
      </c>
      <c r="AU281" s="1">
        <v>34.799999999999997</v>
      </c>
      <c r="AV281" s="1">
        <v>34.4</v>
      </c>
      <c r="AW281" s="1">
        <v>-4.6900486499999998E-2</v>
      </c>
      <c r="AX281" s="1">
        <v>-1.1499999999999999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5937</v>
      </c>
      <c r="C282" s="3">
        <v>16.2</v>
      </c>
      <c r="D282" s="3">
        <v>0</v>
      </c>
      <c r="E282" s="3">
        <v>0.14000000000000001</v>
      </c>
      <c r="F282" s="1">
        <f>IF(INDEX(董監!D:D,H282)=0,INDEX(董監!C:C,H282),INDEX(董監!D:D,H282))</f>
        <v>15.09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-16</v>
      </c>
      <c r="K282" s="20">
        <v>-3</v>
      </c>
      <c r="L282" s="29">
        <v>-7</v>
      </c>
      <c r="M282" s="20">
        <v>-7</v>
      </c>
      <c r="N282" s="20">
        <v>-36.000999999999998</v>
      </c>
      <c r="O282" s="20">
        <f t="shared" si="17"/>
        <v>191550</v>
      </c>
      <c r="P282" s="19">
        <f t="shared" si="18"/>
        <v>0</v>
      </c>
      <c r="Q282" s="3">
        <v>13.85</v>
      </c>
      <c r="R282" s="3">
        <v>13.85</v>
      </c>
      <c r="S282" s="3">
        <v>13.85</v>
      </c>
      <c r="T282" s="3">
        <v>14.05</v>
      </c>
      <c r="U282" s="3">
        <v>14</v>
      </c>
      <c r="V282" s="10">
        <f t="shared" si="19"/>
        <v>-9.6246400000000003E-3</v>
      </c>
      <c r="W282" s="3">
        <v>1.08</v>
      </c>
      <c r="X282" s="3" t="str">
        <f ca="1">IF(COUNTIF(股期對照!A:A,B282)=2,B282&amp;"-●",IF(COUNTIF(股期對照!A:A,B282)=1,B282&amp;"-◎",B282))</f>
        <v>華豐</v>
      </c>
      <c r="Y282" s="3" t="s">
        <v>6861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0.14000000000000001</v>
      </c>
      <c r="AG282" s="1">
        <v>15.09</v>
      </c>
      <c r="AH282" s="1">
        <v>68.569999999999993</v>
      </c>
      <c r="AI282" s="1">
        <v>282</v>
      </c>
      <c r="AJ282" s="1">
        <v>2793491.34</v>
      </c>
      <c r="AK282" s="1">
        <v>-16</v>
      </c>
      <c r="AL282" s="1">
        <v>-3</v>
      </c>
      <c r="AM282" s="1">
        <v>-7</v>
      </c>
      <c r="AN282" s="1">
        <v>-7</v>
      </c>
      <c r="AO282" s="1">
        <v>-36.000999999999998</v>
      </c>
      <c r="AP282" s="1">
        <v>191550</v>
      </c>
      <c r="AQ282" s="1">
        <v>0</v>
      </c>
      <c r="AR282" s="1">
        <v>13.85</v>
      </c>
      <c r="AS282" s="1">
        <v>13.85</v>
      </c>
      <c r="AT282" s="1">
        <v>13.85</v>
      </c>
      <c r="AU282" s="1">
        <v>14.05</v>
      </c>
      <c r="AV282" s="1">
        <v>14</v>
      </c>
      <c r="AW282" s="1">
        <v>-9.6246400000000003E-3</v>
      </c>
      <c r="AX282" s="1">
        <v>1.08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5938</v>
      </c>
      <c r="C283" s="3">
        <v>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87.14</v>
      </c>
      <c r="H283" s="1">
        <f>MATCH(持股比率!A283,董監!A:A,0)</f>
        <v>283</v>
      </c>
      <c r="I283" s="3">
        <v>779917.07</v>
      </c>
      <c r="J283" s="20">
        <v>3</v>
      </c>
      <c r="K283" s="20">
        <v>2</v>
      </c>
      <c r="L283" s="29">
        <v>-1</v>
      </c>
      <c r="M283" s="20">
        <v>7</v>
      </c>
      <c r="N283" s="20">
        <v>-2</v>
      </c>
      <c r="O283" s="20">
        <f t="shared" si="17"/>
        <v>67962</v>
      </c>
      <c r="P283" s="19">
        <f t="shared" si="18"/>
        <v>0</v>
      </c>
      <c r="Q283" s="3">
        <v>105</v>
      </c>
      <c r="R283" s="3">
        <v>105.5</v>
      </c>
      <c r="S283" s="3">
        <v>105</v>
      </c>
      <c r="T283" s="3">
        <v>105</v>
      </c>
      <c r="U283" s="3">
        <v>104.5</v>
      </c>
      <c r="V283" s="10">
        <f t="shared" si="19"/>
        <v>9.4699999999999993E-3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6867</v>
      </c>
      <c r="AB283" s="1" t="s">
        <v>277</v>
      </c>
      <c r="AC283" s="1" t="s">
        <v>2031</v>
      </c>
      <c r="AD283" s="1">
        <v>1</v>
      </c>
      <c r="AE283" s="1">
        <v>0</v>
      </c>
      <c r="AF283" s="1">
        <v>0.12</v>
      </c>
      <c r="AG283" s="1">
        <v>11.74</v>
      </c>
      <c r="AH283" s="1">
        <v>87.14</v>
      </c>
      <c r="AI283" s="1">
        <v>283</v>
      </c>
      <c r="AJ283" s="1">
        <v>779917.07</v>
      </c>
      <c r="AK283" s="1">
        <v>3</v>
      </c>
      <c r="AL283" s="1">
        <v>2</v>
      </c>
      <c r="AM283" s="1">
        <v>-1</v>
      </c>
      <c r="AN283" s="1">
        <v>7</v>
      </c>
      <c r="AO283" s="1">
        <v>-2</v>
      </c>
      <c r="AP283" s="1">
        <v>67962</v>
      </c>
      <c r="AQ283" s="1">
        <v>0</v>
      </c>
      <c r="AR283" s="1">
        <v>105</v>
      </c>
      <c r="AS283" s="1">
        <v>105.5</v>
      </c>
      <c r="AT283" s="1">
        <v>105</v>
      </c>
      <c r="AU283" s="1">
        <v>105</v>
      </c>
      <c r="AV283" s="1">
        <v>104.5</v>
      </c>
      <c r="AW283" s="1">
        <v>9.4699999999999993E-3</v>
      </c>
      <c r="AX283" s="1">
        <v>0.48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4915</v>
      </c>
      <c r="C284" s="3">
        <v>44.25</v>
      </c>
      <c r="D284" s="3">
        <v>0</v>
      </c>
      <c r="E284" s="3">
        <v>0.09</v>
      </c>
      <c r="F284" s="1">
        <f>IF(INDEX(董監!D:D,H284)=0,INDEX(董監!C:C,H284),INDEX(董監!D:D,H284))</f>
        <v>7.92</v>
      </c>
      <c r="G284" s="1">
        <f t="shared" si="16"/>
        <v>47.739999999999995</v>
      </c>
      <c r="H284" s="1">
        <f>MATCH(持股比率!A284,董監!A:A,0)</f>
        <v>284</v>
      </c>
      <c r="I284" s="3">
        <v>994030.13</v>
      </c>
      <c r="J284" s="20">
        <v>1</v>
      </c>
      <c r="K284" s="20">
        <v>1</v>
      </c>
      <c r="L284" s="29">
        <v>16</v>
      </c>
      <c r="M284" s="20">
        <v>0.73</v>
      </c>
      <c r="N284" s="20">
        <v>0</v>
      </c>
      <c r="O284" s="20">
        <f t="shared" si="17"/>
        <v>47455</v>
      </c>
      <c r="P284" s="19">
        <f t="shared" si="18"/>
        <v>0</v>
      </c>
      <c r="Q284" s="3">
        <v>31.1</v>
      </c>
      <c r="R284" s="3">
        <v>30.85</v>
      </c>
      <c r="S284" s="3">
        <v>30.5</v>
      </c>
      <c r="T284" s="3">
        <v>29.95</v>
      </c>
      <c r="U284" s="3">
        <v>30</v>
      </c>
      <c r="V284" s="10">
        <f t="shared" si="19"/>
        <v>5.7181350000000009E-3</v>
      </c>
      <c r="W284" s="3">
        <v>-2.91</v>
      </c>
      <c r="X284" s="3" t="str">
        <f ca="1">IF(COUNTIF(股期對照!A:A,B284)=2,B284&amp;"-●",IF(COUNTIF(股期對照!A:A,B284)=1,B284&amp;"-◎",B284))</f>
        <v>六暉-KY</v>
      </c>
      <c r="Y284" s="3" t="s">
        <v>6742</v>
      </c>
      <c r="AB284" s="1" t="s">
        <v>278</v>
      </c>
      <c r="AC284" s="1" t="s">
        <v>2032</v>
      </c>
      <c r="AD284" s="1">
        <v>44.25</v>
      </c>
      <c r="AE284" s="1">
        <v>0</v>
      </c>
      <c r="AF284" s="1">
        <v>0.09</v>
      </c>
      <c r="AG284" s="1">
        <v>7.92</v>
      </c>
      <c r="AH284" s="1">
        <v>47.739999999999995</v>
      </c>
      <c r="AI284" s="1">
        <v>284</v>
      </c>
      <c r="AJ284" s="1">
        <v>994030.13</v>
      </c>
      <c r="AK284" s="1">
        <v>1</v>
      </c>
      <c r="AL284" s="1">
        <v>1</v>
      </c>
      <c r="AM284" s="1">
        <v>16</v>
      </c>
      <c r="AN284" s="1">
        <v>0.73</v>
      </c>
      <c r="AO284" s="1">
        <v>0</v>
      </c>
      <c r="AP284" s="1">
        <v>47455</v>
      </c>
      <c r="AQ284" s="1">
        <v>0</v>
      </c>
      <c r="AR284" s="1">
        <v>31.1</v>
      </c>
      <c r="AS284" s="1">
        <v>30.85</v>
      </c>
      <c r="AT284" s="1">
        <v>30.5</v>
      </c>
      <c r="AU284" s="1">
        <v>29.95</v>
      </c>
      <c r="AV284" s="1">
        <v>30</v>
      </c>
      <c r="AW284" s="1">
        <v>5.7181350000000009E-3</v>
      </c>
      <c r="AX284" s="1">
        <v>-2.91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5317</v>
      </c>
      <c r="C285" s="3">
        <v>6.17</v>
      </c>
      <c r="D285" s="3">
        <v>0.64</v>
      </c>
      <c r="E285" s="3">
        <v>0.79</v>
      </c>
      <c r="F285" s="1">
        <f>IF(INDEX(董監!D:D,H285)=0,INDEX(董監!C:C,H285),INDEX(董監!D:D,H285))</f>
        <v>34.47</v>
      </c>
      <c r="G285" s="1">
        <f t="shared" si="16"/>
        <v>57.93</v>
      </c>
      <c r="H285" s="1">
        <f>MATCH(持股比率!A285,董監!A:A,0)</f>
        <v>285</v>
      </c>
      <c r="I285" s="3">
        <v>10700000</v>
      </c>
      <c r="J285" s="20">
        <v>1443.701</v>
      </c>
      <c r="K285" s="20">
        <v>844.20899999999995</v>
      </c>
      <c r="L285" s="29">
        <v>-190.97499999999999</v>
      </c>
      <c r="M285" s="20">
        <v>844.16600000000005</v>
      </c>
      <c r="N285" s="20">
        <v>-4218.9049999999997</v>
      </c>
      <c r="O285" s="20">
        <f t="shared" si="17"/>
        <v>619851</v>
      </c>
      <c r="P285" s="19">
        <f t="shared" si="18"/>
        <v>-0.2</v>
      </c>
      <c r="Q285" s="3">
        <v>78.8</v>
      </c>
      <c r="R285" s="3">
        <v>79.099999999999994</v>
      </c>
      <c r="S285" s="3">
        <v>78.599999999999994</v>
      </c>
      <c r="T285" s="3">
        <v>79.2</v>
      </c>
      <c r="U285" s="3">
        <v>77.099999999999994</v>
      </c>
      <c r="V285" s="10">
        <f t="shared" si="19"/>
        <v>-0.92889692600000007</v>
      </c>
      <c r="W285" s="3">
        <v>-1.41</v>
      </c>
      <c r="X285" s="3" t="str">
        <f ca="1">IF(COUNTIF(股期對照!A:A,B285)=2,B285&amp;"-●",IF(COUNTIF(股期對照!A:A,B285)=1,B285&amp;"-◎",B285))</f>
        <v>裕隆-◎</v>
      </c>
      <c r="Y285" s="3" t="s">
        <v>6868</v>
      </c>
      <c r="AB285" s="1" t="s">
        <v>279</v>
      </c>
      <c r="AC285" s="1" t="s">
        <v>2033</v>
      </c>
      <c r="AD285" s="1">
        <v>6.17</v>
      </c>
      <c r="AE285" s="1">
        <v>0.64</v>
      </c>
      <c r="AF285" s="1">
        <v>0.79</v>
      </c>
      <c r="AG285" s="1">
        <v>34.47</v>
      </c>
      <c r="AH285" s="1">
        <v>57.93</v>
      </c>
      <c r="AI285" s="1">
        <v>285</v>
      </c>
      <c r="AJ285" s="1">
        <v>10700000</v>
      </c>
      <c r="AK285" s="1">
        <v>1443.701</v>
      </c>
      <c r="AL285" s="1">
        <v>844.20899999999995</v>
      </c>
      <c r="AM285" s="1">
        <v>-190.97499999999999</v>
      </c>
      <c r="AN285" s="1">
        <v>844.16600000000005</v>
      </c>
      <c r="AO285" s="1">
        <v>-4218.9049999999997</v>
      </c>
      <c r="AP285" s="1">
        <v>619851</v>
      </c>
      <c r="AQ285" s="1">
        <v>-0.2</v>
      </c>
      <c r="AR285" s="1">
        <v>78.8</v>
      </c>
      <c r="AS285" s="1">
        <v>79.099999999999994</v>
      </c>
      <c r="AT285" s="1">
        <v>78.599999999999994</v>
      </c>
      <c r="AU285" s="1">
        <v>79.2</v>
      </c>
      <c r="AV285" s="1">
        <v>77.099999999999994</v>
      </c>
      <c r="AW285" s="1">
        <v>-0.92889692600000007</v>
      </c>
      <c r="AX285" s="1">
        <v>-1.41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5939</v>
      </c>
      <c r="C286" s="3">
        <v>25.76</v>
      </c>
      <c r="D286" s="3">
        <v>2.76</v>
      </c>
      <c r="E286" s="3">
        <v>0.71</v>
      </c>
      <c r="F286" s="1">
        <f>IF(INDEX(董監!D:D,H286)=0,INDEX(董監!C:C,H286),INDEX(董監!D:D,H286))</f>
        <v>47.64</v>
      </c>
      <c r="G286" s="1">
        <f t="shared" si="16"/>
        <v>23.129999999999995</v>
      </c>
      <c r="H286" s="1">
        <f>MATCH(持股比率!A286,董監!A:A,0)</f>
        <v>286</v>
      </c>
      <c r="I286" s="3">
        <v>5536203.4199999999</v>
      </c>
      <c r="J286" s="20">
        <v>-76.695999999999998</v>
      </c>
      <c r="K286" s="20">
        <v>201.88900000000001</v>
      </c>
      <c r="L286" s="29">
        <v>1281.316</v>
      </c>
      <c r="M286" s="20">
        <v>2942.3139999999999</v>
      </c>
      <c r="N286" s="20">
        <v>-244.91300000000001</v>
      </c>
      <c r="O286" s="20">
        <f t="shared" si="17"/>
        <v>128052</v>
      </c>
      <c r="P286" s="19">
        <f t="shared" si="18"/>
        <v>3.2</v>
      </c>
      <c r="Q286" s="3">
        <v>94.6</v>
      </c>
      <c r="R286" s="3">
        <v>94.6</v>
      </c>
      <c r="S286" s="3">
        <v>97.5</v>
      </c>
      <c r="T286" s="3">
        <v>103</v>
      </c>
      <c r="U286" s="3">
        <v>100.5</v>
      </c>
      <c r="V286" s="10">
        <f t="shared" si="19"/>
        <v>4.1521615330000001</v>
      </c>
      <c r="W286" s="3">
        <v>7.83</v>
      </c>
      <c r="X286" s="3" t="str">
        <f ca="1">IF(COUNTIF(股期對照!A:A,B286)=2,B286&amp;"-●",IF(COUNTIF(股期對照!A:A,B286)=1,B286&amp;"-◎",B286))</f>
        <v>中華</v>
      </c>
      <c r="Y286" s="3" t="s">
        <v>6869</v>
      </c>
      <c r="AB286" s="1" t="s">
        <v>280</v>
      </c>
      <c r="AC286" s="1" t="s">
        <v>2034</v>
      </c>
      <c r="AD286" s="1">
        <v>25.76</v>
      </c>
      <c r="AE286" s="1">
        <v>2.76</v>
      </c>
      <c r="AF286" s="1">
        <v>0.71</v>
      </c>
      <c r="AG286" s="1">
        <v>47.64</v>
      </c>
      <c r="AH286" s="1">
        <v>23.129999999999995</v>
      </c>
      <c r="AI286" s="1">
        <v>286</v>
      </c>
      <c r="AJ286" s="1">
        <v>5536203.4199999999</v>
      </c>
      <c r="AK286" s="1">
        <v>-76.695999999999998</v>
      </c>
      <c r="AL286" s="1">
        <v>201.88900000000001</v>
      </c>
      <c r="AM286" s="1">
        <v>1281.316</v>
      </c>
      <c r="AN286" s="1">
        <v>2942.3139999999999</v>
      </c>
      <c r="AO286" s="1">
        <v>-244.91300000000001</v>
      </c>
      <c r="AP286" s="1">
        <v>128052</v>
      </c>
      <c r="AQ286" s="1">
        <v>3.2</v>
      </c>
      <c r="AR286" s="1">
        <v>94.6</v>
      </c>
      <c r="AS286" s="1">
        <v>94.6</v>
      </c>
      <c r="AT286" s="1">
        <v>97.5</v>
      </c>
      <c r="AU286" s="1">
        <v>103</v>
      </c>
      <c r="AV286" s="1">
        <v>100.5</v>
      </c>
      <c r="AW286" s="1">
        <v>4.1521615330000001</v>
      </c>
      <c r="AX286" s="1">
        <v>7.83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5940</v>
      </c>
      <c r="C287" s="3">
        <v>8.57</v>
      </c>
      <c r="D287" s="3">
        <v>0.23</v>
      </c>
      <c r="E287" s="3">
        <v>0.81</v>
      </c>
      <c r="F287" s="1">
        <f>IF(INDEX(董監!D:D,H287)=0,INDEX(董監!C:C,H287),INDEX(董監!D:D,H287))</f>
        <v>8.02</v>
      </c>
      <c r="G287" s="1">
        <f t="shared" si="16"/>
        <v>82.37</v>
      </c>
      <c r="H287" s="1">
        <f>MATCH(持股比率!A287,董監!A:A,0)</f>
        <v>287</v>
      </c>
      <c r="I287" s="3">
        <v>7974896.04</v>
      </c>
      <c r="J287" s="20">
        <v>1132.8969999999999</v>
      </c>
      <c r="K287" s="20">
        <v>122.158</v>
      </c>
      <c r="L287" s="29">
        <v>946.08500000000004</v>
      </c>
      <c r="M287" s="20">
        <v>915.83600000000001</v>
      </c>
      <c r="N287" s="20">
        <v>-95.441999999999993</v>
      </c>
      <c r="O287" s="20">
        <f t="shared" si="17"/>
        <v>656892</v>
      </c>
      <c r="P287" s="19">
        <f t="shared" si="18"/>
        <v>0.5</v>
      </c>
      <c r="Q287" s="3">
        <v>71.5</v>
      </c>
      <c r="R287" s="3">
        <v>71.7</v>
      </c>
      <c r="S287" s="3">
        <v>72.400000000000006</v>
      </c>
      <c r="T287" s="3">
        <v>72.8</v>
      </c>
      <c r="U287" s="3">
        <v>73</v>
      </c>
      <c r="V287" s="10">
        <f t="shared" si="19"/>
        <v>2.179630129</v>
      </c>
      <c r="W287" s="3">
        <v>4.58</v>
      </c>
      <c r="X287" s="3" t="str">
        <f ca="1">IF(COUNTIF(股期對照!A:A,B287)=2,B287&amp;"-●",IF(COUNTIF(股期對照!A:A,B287)=1,B287&amp;"-◎",B287))</f>
        <v>三陽工業</v>
      </c>
      <c r="Y287" s="3" t="s">
        <v>6870</v>
      </c>
      <c r="AB287" s="1" t="s">
        <v>281</v>
      </c>
      <c r="AC287" s="1" t="s">
        <v>2035</v>
      </c>
      <c r="AD287" s="1">
        <v>8.57</v>
      </c>
      <c r="AE287" s="1">
        <v>0.23</v>
      </c>
      <c r="AF287" s="1">
        <v>0.81</v>
      </c>
      <c r="AG287" s="1">
        <v>8.02</v>
      </c>
      <c r="AH287" s="1">
        <v>82.37</v>
      </c>
      <c r="AI287" s="1">
        <v>287</v>
      </c>
      <c r="AJ287" s="1">
        <v>7974896.04</v>
      </c>
      <c r="AK287" s="1">
        <v>1132.8969999999999</v>
      </c>
      <c r="AL287" s="1">
        <v>122.158</v>
      </c>
      <c r="AM287" s="1">
        <v>946.08500000000004</v>
      </c>
      <c r="AN287" s="1">
        <v>915.83600000000001</v>
      </c>
      <c r="AO287" s="1">
        <v>-95.441999999999993</v>
      </c>
      <c r="AP287" s="1">
        <v>656892</v>
      </c>
      <c r="AQ287" s="1">
        <v>0.5</v>
      </c>
      <c r="AR287" s="1">
        <v>71.5</v>
      </c>
      <c r="AS287" s="1">
        <v>71.7</v>
      </c>
      <c r="AT287" s="1">
        <v>72.400000000000006</v>
      </c>
      <c r="AU287" s="1">
        <v>72.8</v>
      </c>
      <c r="AV287" s="1">
        <v>73</v>
      </c>
      <c r="AW287" s="1">
        <v>2.179630129</v>
      </c>
      <c r="AX287" s="1">
        <v>4.58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5941</v>
      </c>
      <c r="C288" s="3">
        <v>24.73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56.110999999999997</v>
      </c>
      <c r="K288" s="20">
        <v>-25.44</v>
      </c>
      <c r="L288" s="29">
        <v>2</v>
      </c>
      <c r="M288" s="20">
        <v>-6.1029999999999998</v>
      </c>
      <c r="N288" s="20">
        <v>-27.285</v>
      </c>
      <c r="O288" s="20">
        <f t="shared" si="17"/>
        <v>305571</v>
      </c>
      <c r="P288" s="19">
        <f t="shared" si="18"/>
        <v>0</v>
      </c>
      <c r="Q288" s="3">
        <v>646</v>
      </c>
      <c r="R288" s="3">
        <v>643</v>
      </c>
      <c r="S288" s="3">
        <v>646</v>
      </c>
      <c r="T288" s="3">
        <v>645</v>
      </c>
      <c r="U288" s="3">
        <v>636</v>
      </c>
      <c r="V288" s="10">
        <f t="shared" si="19"/>
        <v>-1.0790899999999965E-3</v>
      </c>
      <c r="W288" s="3">
        <v>0.95</v>
      </c>
      <c r="X288" s="3" t="str">
        <f ca="1">IF(COUNTIF(股期對照!A:A,B288)=2,B288&amp;"-●",IF(COUNTIF(股期對照!A:A,B288)=1,B288&amp;"-◎",B288))</f>
        <v>和泰車</v>
      </c>
      <c r="Y288" s="3" t="s">
        <v>6871</v>
      </c>
      <c r="AB288" s="1" t="s">
        <v>282</v>
      </c>
      <c r="AC288" s="1" t="s">
        <v>2036</v>
      </c>
      <c r="AD288" s="1">
        <v>24.73</v>
      </c>
      <c r="AE288" s="1">
        <v>0.9</v>
      </c>
      <c r="AF288" s="1">
        <v>0.3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56.110999999999997</v>
      </c>
      <c r="AL288" s="1">
        <v>-25.44</v>
      </c>
      <c r="AM288" s="1">
        <v>2</v>
      </c>
      <c r="AN288" s="1">
        <v>-6.1029999999999998</v>
      </c>
      <c r="AO288" s="1">
        <v>-27.285</v>
      </c>
      <c r="AP288" s="1">
        <v>305571</v>
      </c>
      <c r="AQ288" s="1">
        <v>0</v>
      </c>
      <c r="AR288" s="1">
        <v>646</v>
      </c>
      <c r="AS288" s="1">
        <v>643</v>
      </c>
      <c r="AT288" s="1">
        <v>646</v>
      </c>
      <c r="AU288" s="1">
        <v>645</v>
      </c>
      <c r="AV288" s="1">
        <v>636</v>
      </c>
      <c r="AW288" s="1">
        <v>-1.0790899999999965E-3</v>
      </c>
      <c r="AX288" s="1">
        <v>0.95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5942</v>
      </c>
      <c r="C289" s="3">
        <v>4.8099999999999996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53.970000000000006</v>
      </c>
      <c r="H289" s="1">
        <f>MATCH(持股比率!A289,董監!A:A,0)</f>
        <v>289</v>
      </c>
      <c r="I289" s="3">
        <v>9335145.6799999997</v>
      </c>
      <c r="J289" s="20">
        <v>624</v>
      </c>
      <c r="K289" s="20">
        <v>-55.927999999999997</v>
      </c>
      <c r="L289" s="29">
        <v>-322.32600000000002</v>
      </c>
      <c r="M289" s="20">
        <v>-25.085000000000001</v>
      </c>
      <c r="N289" s="20">
        <v>-81.986999999999995</v>
      </c>
      <c r="O289" s="20">
        <f t="shared" si="17"/>
        <v>503818</v>
      </c>
      <c r="P289" s="19">
        <f t="shared" si="18"/>
        <v>0</v>
      </c>
      <c r="Q289" s="3">
        <v>20.9</v>
      </c>
      <c r="R289" s="3">
        <v>20.95</v>
      </c>
      <c r="S289" s="3">
        <v>20.6</v>
      </c>
      <c r="T289" s="3">
        <v>20.45</v>
      </c>
      <c r="U289" s="3">
        <v>20.2</v>
      </c>
      <c r="V289" s="10">
        <f t="shared" si="19"/>
        <v>3.0608671499999972E-2</v>
      </c>
      <c r="W289" s="3">
        <v>-1.46</v>
      </c>
      <c r="X289" s="3" t="str">
        <f ca="1">IF(COUNTIF(股期對照!A:A,B289)=2,B289&amp;"-●",IF(COUNTIF(股期對照!A:A,B289)=1,B289&amp;"-◎",B289))</f>
        <v>台船</v>
      </c>
      <c r="Y289" s="3" t="s">
        <v>6872</v>
      </c>
      <c r="AB289" s="1" t="s">
        <v>283</v>
      </c>
      <c r="AC289" s="1" t="s">
        <v>2037</v>
      </c>
      <c r="AD289" s="1">
        <v>4.8099999999999996</v>
      </c>
      <c r="AE289" s="1">
        <v>0</v>
      </c>
      <c r="AF289" s="1">
        <v>0.1</v>
      </c>
      <c r="AG289" s="1">
        <v>41.12</v>
      </c>
      <c r="AH289" s="1">
        <v>53.970000000000006</v>
      </c>
      <c r="AI289" s="1">
        <v>289</v>
      </c>
      <c r="AJ289" s="1">
        <v>9335145.6799999997</v>
      </c>
      <c r="AK289" s="1">
        <v>624</v>
      </c>
      <c r="AL289" s="1">
        <v>-55.927999999999997</v>
      </c>
      <c r="AM289" s="1">
        <v>-322.32600000000002</v>
      </c>
      <c r="AN289" s="1">
        <v>-25.085000000000001</v>
      </c>
      <c r="AO289" s="1">
        <v>-81.986999999999995</v>
      </c>
      <c r="AP289" s="1">
        <v>503818</v>
      </c>
      <c r="AQ289" s="1">
        <v>0</v>
      </c>
      <c r="AR289" s="1">
        <v>20.9</v>
      </c>
      <c r="AS289" s="1">
        <v>20.95</v>
      </c>
      <c r="AT289" s="1">
        <v>20.6</v>
      </c>
      <c r="AU289" s="1">
        <v>20.45</v>
      </c>
      <c r="AV289" s="1">
        <v>20.2</v>
      </c>
      <c r="AW289" s="1">
        <v>3.0608671499999972E-2</v>
      </c>
      <c r="AX289" s="1">
        <v>-1.46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5654</v>
      </c>
      <c r="C290" s="3">
        <v>7.52</v>
      </c>
      <c r="D290" s="3">
        <v>2.0699999999999998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66.84</v>
      </c>
      <c r="H290" s="1">
        <f>MATCH(持股比率!A290,董監!A:A,0)</f>
        <v>290</v>
      </c>
      <c r="I290" s="3">
        <v>4170914.63</v>
      </c>
      <c r="J290" s="20">
        <v>43.832000000000001</v>
      </c>
      <c r="K290" s="20">
        <v>-24.431000000000001</v>
      </c>
      <c r="L290" s="29">
        <v>-350.29899999999998</v>
      </c>
      <c r="M290" s="20">
        <v>171.29</v>
      </c>
      <c r="N290" s="20">
        <v>-11.662000000000001</v>
      </c>
      <c r="O290" s="20">
        <f t="shared" si="17"/>
        <v>278784</v>
      </c>
      <c r="P290" s="19">
        <f t="shared" si="18"/>
        <v>-0.1</v>
      </c>
      <c r="Q290" s="3">
        <v>74.3</v>
      </c>
      <c r="R290" s="3">
        <v>73.599999999999994</v>
      </c>
      <c r="S290" s="3">
        <v>72.2</v>
      </c>
      <c r="T290" s="3">
        <v>73.099999999999994</v>
      </c>
      <c r="U290" s="3">
        <v>72.8</v>
      </c>
      <c r="V290" s="10">
        <f t="shared" si="19"/>
        <v>-0.12160686400000001</v>
      </c>
      <c r="W290" s="3">
        <v>-1.62</v>
      </c>
      <c r="X290" s="3" t="str">
        <f ca="1">IF(COUNTIF(股期對照!A:A,B290)=2,B290&amp;"-●",IF(COUNTIF(股期對照!A:A,B290)=1,B290&amp;"-◎",B290))</f>
        <v>長榮鋼</v>
      </c>
      <c r="Y290" s="3" t="s">
        <v>6873</v>
      </c>
      <c r="AB290" s="1" t="s">
        <v>284</v>
      </c>
      <c r="AC290" s="1" t="s">
        <v>2038</v>
      </c>
      <c r="AD290" s="1">
        <v>7.52</v>
      </c>
      <c r="AE290" s="1">
        <v>2.0699999999999998</v>
      </c>
      <c r="AF290" s="1">
        <v>0.73</v>
      </c>
      <c r="AG290" s="1">
        <v>22.84</v>
      </c>
      <c r="AH290" s="1">
        <v>66.84</v>
      </c>
      <c r="AI290" s="1">
        <v>290</v>
      </c>
      <c r="AJ290" s="1">
        <v>4170914.63</v>
      </c>
      <c r="AK290" s="1">
        <v>43.832000000000001</v>
      </c>
      <c r="AL290" s="1">
        <v>-24.431000000000001</v>
      </c>
      <c r="AM290" s="1">
        <v>-350.29899999999998</v>
      </c>
      <c r="AN290" s="1">
        <v>171.29</v>
      </c>
      <c r="AO290" s="1">
        <v>-11.662000000000001</v>
      </c>
      <c r="AP290" s="1">
        <v>278784</v>
      </c>
      <c r="AQ290" s="1">
        <v>-0.1</v>
      </c>
      <c r="AR290" s="1">
        <v>74.3</v>
      </c>
      <c r="AS290" s="1">
        <v>73.599999999999994</v>
      </c>
      <c r="AT290" s="1">
        <v>72.2</v>
      </c>
      <c r="AU290" s="1">
        <v>73.099999999999994</v>
      </c>
      <c r="AV290" s="1">
        <v>72.8</v>
      </c>
      <c r="AW290" s="1">
        <v>-0.12160686400000001</v>
      </c>
      <c r="AX290" s="1">
        <v>-1.62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5943</v>
      </c>
      <c r="C291" s="3">
        <v>1.25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1</v>
      </c>
      <c r="M291" s="20">
        <v>-1</v>
      </c>
      <c r="N291" s="20">
        <v>0</v>
      </c>
      <c r="O291" s="20">
        <f t="shared" si="17"/>
        <v>24455</v>
      </c>
      <c r="P291" s="19">
        <f t="shared" si="18"/>
        <v>0</v>
      </c>
      <c r="Q291" s="3">
        <v>34.450000000000003</v>
      </c>
      <c r="R291" s="3">
        <v>34.6</v>
      </c>
      <c r="S291" s="3">
        <v>34.799999999999997</v>
      </c>
      <c r="T291" s="3">
        <v>34.950000000000003</v>
      </c>
      <c r="U291" s="3">
        <v>34.450000000000003</v>
      </c>
      <c r="V291" s="10">
        <f t="shared" si="19"/>
        <v>-1.5000000000000568E-6</v>
      </c>
      <c r="W291" s="3">
        <v>0.28999999999999998</v>
      </c>
      <c r="X291" s="3" t="str">
        <f ca="1">IF(COUNTIF(股期對照!A:A,B291)=2,B291&amp;"-●",IF(COUNTIF(股期對照!A:A,B291)=1,B291&amp;"-◎",B291))</f>
        <v>大甲</v>
      </c>
      <c r="Y291" s="3" t="s">
        <v>6838</v>
      </c>
      <c r="AB291" s="1" t="s">
        <v>285</v>
      </c>
      <c r="AC291" s="1" t="s">
        <v>2039</v>
      </c>
      <c r="AD291" s="1">
        <v>1.25</v>
      </c>
      <c r="AE291" s="1">
        <v>0.04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0</v>
      </c>
      <c r="AM291" s="1">
        <v>1</v>
      </c>
      <c r="AN291" s="1">
        <v>-1</v>
      </c>
      <c r="AO291" s="1">
        <v>0</v>
      </c>
      <c r="AP291" s="1">
        <v>24455</v>
      </c>
      <c r="AQ291" s="1">
        <v>0</v>
      </c>
      <c r="AR291" s="1">
        <v>34.450000000000003</v>
      </c>
      <c r="AS291" s="1">
        <v>34.6</v>
      </c>
      <c r="AT291" s="1">
        <v>34.799999999999997</v>
      </c>
      <c r="AU291" s="1">
        <v>34.950000000000003</v>
      </c>
      <c r="AV291" s="1">
        <v>34.450000000000003</v>
      </c>
      <c r="AW291" s="1">
        <v>-1.5000000000000568E-6</v>
      </c>
      <c r="AX291" s="1">
        <v>0.28999999999999998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5508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6.9989999999999997</v>
      </c>
      <c r="K292" s="20">
        <v>2</v>
      </c>
      <c r="L292" s="29">
        <v>3</v>
      </c>
      <c r="M292" s="20">
        <v>0</v>
      </c>
      <c r="N292" s="20">
        <v>-1</v>
      </c>
      <c r="O292" s="20">
        <f t="shared" si="17"/>
        <v>-86310</v>
      </c>
      <c r="P292" s="19">
        <f t="shared" si="18"/>
        <v>0</v>
      </c>
      <c r="Q292" s="3">
        <v>184.5</v>
      </c>
      <c r="R292" s="3">
        <v>184.5</v>
      </c>
      <c r="S292" s="3">
        <v>185.5</v>
      </c>
      <c r="T292" s="3">
        <v>185</v>
      </c>
      <c r="U292" s="3">
        <v>183</v>
      </c>
      <c r="V292" s="10">
        <f t="shared" si="19"/>
        <v>2.0338154999999997E-2</v>
      </c>
      <c r="W292" s="3">
        <v>-0.54</v>
      </c>
      <c r="X292" s="3" t="str">
        <f ca="1">IF(COUNTIF(股期對照!A:A,B292)=2,B292&amp;"-●",IF(COUNTIF(股期對照!A:A,B292)=1,B292&amp;"-◎",B292))</f>
        <v>裕日車</v>
      </c>
      <c r="Y292" s="3" t="s">
        <v>6874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6.9989999999999997</v>
      </c>
      <c r="AL292" s="1">
        <v>2</v>
      </c>
      <c r="AM292" s="1">
        <v>3</v>
      </c>
      <c r="AN292" s="1">
        <v>0</v>
      </c>
      <c r="AO292" s="1">
        <v>-1</v>
      </c>
      <c r="AP292" s="1">
        <v>-86310</v>
      </c>
      <c r="AQ292" s="1">
        <v>0</v>
      </c>
      <c r="AR292" s="1">
        <v>184.5</v>
      </c>
      <c r="AS292" s="1">
        <v>184.5</v>
      </c>
      <c r="AT292" s="1">
        <v>185.5</v>
      </c>
      <c r="AU292" s="1">
        <v>185</v>
      </c>
      <c r="AV292" s="1">
        <v>183</v>
      </c>
      <c r="AW292" s="1">
        <v>2.0338154999999997E-2</v>
      </c>
      <c r="AX292" s="1">
        <v>-0.54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5050</v>
      </c>
      <c r="C293" s="3">
        <v>7.53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65.86</v>
      </c>
      <c r="H293" s="1">
        <f>MATCH(持股比率!A293,董監!A:A,0)</f>
        <v>293</v>
      </c>
      <c r="I293" s="3">
        <v>757802.81</v>
      </c>
      <c r="J293" s="20">
        <v>47</v>
      </c>
      <c r="K293" s="20">
        <v>15</v>
      </c>
      <c r="L293" s="29">
        <v>-12</v>
      </c>
      <c r="M293" s="20">
        <v>-74</v>
      </c>
      <c r="N293" s="20">
        <v>-40.320999999999998</v>
      </c>
      <c r="O293" s="20">
        <f t="shared" si="17"/>
        <v>49909</v>
      </c>
      <c r="P293" s="19">
        <f t="shared" si="18"/>
        <v>-0.1</v>
      </c>
      <c r="Q293" s="3">
        <v>86.9</v>
      </c>
      <c r="R293" s="3">
        <v>87.7</v>
      </c>
      <c r="S293" s="3">
        <v>88.9</v>
      </c>
      <c r="T293" s="3">
        <v>88.5</v>
      </c>
      <c r="U293" s="3">
        <v>87.1</v>
      </c>
      <c r="V293" s="10">
        <f t="shared" si="19"/>
        <v>-5.7279590999999998E-2</v>
      </c>
      <c r="W293" s="3">
        <v>1.1599999999999999</v>
      </c>
      <c r="X293" s="3" t="str">
        <f ca="1">IF(COUNTIF(股期對照!A:A,B293)=2,B293&amp;"-●",IF(COUNTIF(股期對照!A:A,B293)=1,B293&amp;"-◎",B293))</f>
        <v>劍麟</v>
      </c>
      <c r="Y293" s="3" t="s">
        <v>6875</v>
      </c>
      <c r="AB293" s="1" t="s">
        <v>287</v>
      </c>
      <c r="AC293" s="1" t="s">
        <v>2041</v>
      </c>
      <c r="AD293" s="1">
        <v>7.53</v>
      </c>
      <c r="AE293" s="1">
        <v>0</v>
      </c>
      <c r="AF293" s="1">
        <v>0.99</v>
      </c>
      <c r="AG293" s="1">
        <v>25.62</v>
      </c>
      <c r="AH293" s="1">
        <v>65.86</v>
      </c>
      <c r="AI293" s="1">
        <v>293</v>
      </c>
      <c r="AJ293" s="1">
        <v>757802.81</v>
      </c>
      <c r="AK293" s="1">
        <v>47</v>
      </c>
      <c r="AL293" s="1">
        <v>15</v>
      </c>
      <c r="AM293" s="1">
        <v>-12</v>
      </c>
      <c r="AN293" s="1">
        <v>-74</v>
      </c>
      <c r="AO293" s="1">
        <v>-40.320999999999998</v>
      </c>
      <c r="AP293" s="1">
        <v>49909</v>
      </c>
      <c r="AQ293" s="1">
        <v>-0.1</v>
      </c>
      <c r="AR293" s="1">
        <v>86.9</v>
      </c>
      <c r="AS293" s="1">
        <v>87.7</v>
      </c>
      <c r="AT293" s="1">
        <v>88.9</v>
      </c>
      <c r="AU293" s="1">
        <v>88.5</v>
      </c>
      <c r="AV293" s="1">
        <v>87.1</v>
      </c>
      <c r="AW293" s="1">
        <v>-5.7279590999999998E-2</v>
      </c>
      <c r="AX293" s="1">
        <v>1.1599999999999999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5944</v>
      </c>
      <c r="C294" s="3">
        <v>7</v>
      </c>
      <c r="D294" s="3">
        <v>0</v>
      </c>
      <c r="E294" s="3">
        <v>5.28</v>
      </c>
      <c r="F294" s="1">
        <f>IF(INDEX(董監!D:D,H294)=0,INDEX(董監!C:C,H294),INDEX(董監!D:D,H294))</f>
        <v>17.3</v>
      </c>
      <c r="G294" s="1">
        <f t="shared" si="16"/>
        <v>70.42</v>
      </c>
      <c r="H294" s="1">
        <f>MATCH(持股比率!A294,董監!A:A,0)</f>
        <v>294</v>
      </c>
      <c r="I294" s="3">
        <v>475773.19</v>
      </c>
      <c r="J294" s="20">
        <v>210.001</v>
      </c>
      <c r="K294" s="20">
        <v>166</v>
      </c>
      <c r="L294" s="29">
        <v>-184.428</v>
      </c>
      <c r="M294" s="20">
        <v>50.259</v>
      </c>
      <c r="N294" s="20">
        <v>-62.488</v>
      </c>
      <c r="O294" s="20">
        <f t="shared" si="17"/>
        <v>33504</v>
      </c>
      <c r="P294" s="19">
        <f t="shared" si="18"/>
        <v>0.5</v>
      </c>
      <c r="Q294" s="3">
        <v>129.5</v>
      </c>
      <c r="R294" s="3">
        <v>130.5</v>
      </c>
      <c r="S294" s="3">
        <v>125</v>
      </c>
      <c r="T294" s="3">
        <v>121.5</v>
      </c>
      <c r="U294" s="3">
        <v>123</v>
      </c>
      <c r="V294" s="10">
        <f t="shared" si="19"/>
        <v>0.24225073999999994</v>
      </c>
      <c r="W294" s="3">
        <v>-3.15</v>
      </c>
      <c r="X294" s="3" t="str">
        <f ca="1">IF(COUNTIF(股期對照!A:A,B294)=2,B294&amp;"-●",IF(COUNTIF(股期對照!A:A,B294)=1,B294&amp;"-◎",B294))</f>
        <v>泰茂</v>
      </c>
      <c r="Y294" s="3" t="s">
        <v>6876</v>
      </c>
      <c r="AB294" s="1" t="s">
        <v>288</v>
      </c>
      <c r="AC294" s="1" t="s">
        <v>2042</v>
      </c>
      <c r="AD294" s="1">
        <v>7</v>
      </c>
      <c r="AE294" s="1">
        <v>0</v>
      </c>
      <c r="AF294" s="1">
        <v>5.28</v>
      </c>
      <c r="AG294" s="1">
        <v>17.3</v>
      </c>
      <c r="AH294" s="1">
        <v>70.42</v>
      </c>
      <c r="AI294" s="1">
        <v>294</v>
      </c>
      <c r="AJ294" s="1">
        <v>475773.19</v>
      </c>
      <c r="AK294" s="1">
        <v>210.001</v>
      </c>
      <c r="AL294" s="1">
        <v>166</v>
      </c>
      <c r="AM294" s="1">
        <v>-184.428</v>
      </c>
      <c r="AN294" s="1">
        <v>50.259</v>
      </c>
      <c r="AO294" s="1">
        <v>-62.488</v>
      </c>
      <c r="AP294" s="1">
        <v>33504</v>
      </c>
      <c r="AQ294" s="1">
        <v>0.5</v>
      </c>
      <c r="AR294" s="1">
        <v>129.5</v>
      </c>
      <c r="AS294" s="1">
        <v>130.5</v>
      </c>
      <c r="AT294" s="1">
        <v>125</v>
      </c>
      <c r="AU294" s="1">
        <v>121.5</v>
      </c>
      <c r="AV294" s="1">
        <v>123</v>
      </c>
      <c r="AW294" s="1">
        <v>0.24225073999999994</v>
      </c>
      <c r="AX294" s="1">
        <v>-3.15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5051</v>
      </c>
      <c r="C295" s="3">
        <v>6.76</v>
      </c>
      <c r="D295" s="3">
        <v>0.15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70.87</v>
      </c>
      <c r="H295" s="1">
        <f>MATCH(持股比率!A295,董監!A:A,0)</f>
        <v>295</v>
      </c>
      <c r="I295" s="3">
        <v>1409176.08</v>
      </c>
      <c r="J295" s="20">
        <v>120.803</v>
      </c>
      <c r="K295" s="20">
        <v>-68.510000000000005</v>
      </c>
      <c r="L295" s="29">
        <v>-145.94300000000001</v>
      </c>
      <c r="M295" s="20">
        <v>-22.114000000000001</v>
      </c>
      <c r="N295" s="20">
        <v>-78.95</v>
      </c>
      <c r="O295" s="20">
        <f t="shared" si="17"/>
        <v>99868</v>
      </c>
      <c r="P295" s="19">
        <f t="shared" si="18"/>
        <v>-0.2</v>
      </c>
      <c r="Q295" s="3">
        <v>136</v>
      </c>
      <c r="R295" s="3">
        <v>135</v>
      </c>
      <c r="S295" s="3">
        <v>134</v>
      </c>
      <c r="T295" s="3">
        <v>134.5</v>
      </c>
      <c r="U295" s="3">
        <v>133</v>
      </c>
      <c r="V295" s="10">
        <f t="shared" si="19"/>
        <v>-0.25850687000000006</v>
      </c>
      <c r="W295" s="3">
        <v>0.38</v>
      </c>
      <c r="X295" s="3" t="str">
        <f ca="1">IF(COUNTIF(股期對照!A:A,B295)=2,B295&amp;"-●",IF(COUNTIF(股期對照!A:A,B295)=1,B295&amp;"-◎",B295))</f>
        <v>為升-◎</v>
      </c>
      <c r="Y295" s="3" t="s">
        <v>6696</v>
      </c>
      <c r="AB295" s="1" t="s">
        <v>289</v>
      </c>
      <c r="AC295" s="1" t="s">
        <v>2043</v>
      </c>
      <c r="AD295" s="1">
        <v>6.76</v>
      </c>
      <c r="AE295" s="1">
        <v>0.15</v>
      </c>
      <c r="AF295" s="1">
        <v>0.3</v>
      </c>
      <c r="AG295" s="1">
        <v>21.92</v>
      </c>
      <c r="AH295" s="1">
        <v>70.87</v>
      </c>
      <c r="AI295" s="1">
        <v>295</v>
      </c>
      <c r="AJ295" s="1">
        <v>1409176.08</v>
      </c>
      <c r="AK295" s="1">
        <v>120.803</v>
      </c>
      <c r="AL295" s="1">
        <v>-68.510000000000005</v>
      </c>
      <c r="AM295" s="1">
        <v>-145.94300000000001</v>
      </c>
      <c r="AN295" s="1">
        <v>-22.114000000000001</v>
      </c>
      <c r="AO295" s="1">
        <v>-78.95</v>
      </c>
      <c r="AP295" s="1">
        <v>99868</v>
      </c>
      <c r="AQ295" s="1">
        <v>-0.2</v>
      </c>
      <c r="AR295" s="1">
        <v>136</v>
      </c>
      <c r="AS295" s="1">
        <v>135</v>
      </c>
      <c r="AT295" s="1">
        <v>134</v>
      </c>
      <c r="AU295" s="1">
        <v>134.5</v>
      </c>
      <c r="AV295" s="1">
        <v>133</v>
      </c>
      <c r="AW295" s="1">
        <v>-0.25850687000000006</v>
      </c>
      <c r="AX295" s="1">
        <v>0.38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5945</v>
      </c>
      <c r="C296" s="3">
        <v>8.92</v>
      </c>
      <c r="D296" s="3">
        <v>3.21</v>
      </c>
      <c r="E296" s="3">
        <v>0.44</v>
      </c>
      <c r="F296" s="1">
        <f>IF(INDEX(董監!D:D,H296)=0,INDEX(董監!C:C,H296),INDEX(董監!D:D,H296))</f>
        <v>23.97</v>
      </c>
      <c r="G296" s="1">
        <f t="shared" si="16"/>
        <v>63.46</v>
      </c>
      <c r="H296" s="1">
        <f>MATCH(持股比率!A296,董監!A:A,0)</f>
        <v>296</v>
      </c>
      <c r="I296" s="3">
        <v>602880.89</v>
      </c>
      <c r="J296" s="20">
        <v>285</v>
      </c>
      <c r="K296" s="20">
        <v>-175</v>
      </c>
      <c r="L296" s="29">
        <v>456</v>
      </c>
      <c r="M296" s="20">
        <v>-39.997999999999998</v>
      </c>
      <c r="N296" s="20">
        <v>-63.369</v>
      </c>
      <c r="O296" s="20">
        <f t="shared" si="17"/>
        <v>38259</v>
      </c>
      <c r="P296" s="19">
        <f t="shared" si="18"/>
        <v>1.2</v>
      </c>
      <c r="Q296" s="3">
        <v>138</v>
      </c>
      <c r="R296" s="3">
        <v>137.5</v>
      </c>
      <c r="S296" s="3">
        <v>141</v>
      </c>
      <c r="T296" s="3">
        <v>140</v>
      </c>
      <c r="U296" s="3">
        <v>137</v>
      </c>
      <c r="V296" s="10">
        <f t="shared" si="19"/>
        <v>0.65282227000000004</v>
      </c>
      <c r="W296" s="3">
        <v>-1.08</v>
      </c>
      <c r="X296" s="3" t="str">
        <f ca="1">IF(COUNTIF(股期對照!A:A,B296)=2,B296&amp;"-●",IF(COUNTIF(股期對照!A:A,B296)=1,B296&amp;"-◎",B296))</f>
        <v>宇隆</v>
      </c>
      <c r="Y296" s="3" t="s">
        <v>6857</v>
      </c>
      <c r="AB296" s="1" t="s">
        <v>290</v>
      </c>
      <c r="AC296" s="1" t="s">
        <v>2044</v>
      </c>
      <c r="AD296" s="1">
        <v>8.92</v>
      </c>
      <c r="AE296" s="1">
        <v>3.21</v>
      </c>
      <c r="AF296" s="1">
        <v>0.44</v>
      </c>
      <c r="AG296" s="1">
        <v>23.97</v>
      </c>
      <c r="AH296" s="1">
        <v>63.46</v>
      </c>
      <c r="AI296" s="1">
        <v>296</v>
      </c>
      <c r="AJ296" s="1">
        <v>602880.89</v>
      </c>
      <c r="AK296" s="1">
        <v>285</v>
      </c>
      <c r="AL296" s="1">
        <v>-175</v>
      </c>
      <c r="AM296" s="1">
        <v>456</v>
      </c>
      <c r="AN296" s="1">
        <v>-39.997999999999998</v>
      </c>
      <c r="AO296" s="1">
        <v>-63.369</v>
      </c>
      <c r="AP296" s="1">
        <v>38259</v>
      </c>
      <c r="AQ296" s="1">
        <v>1.2</v>
      </c>
      <c r="AR296" s="1">
        <v>138</v>
      </c>
      <c r="AS296" s="1">
        <v>137.5</v>
      </c>
      <c r="AT296" s="1">
        <v>141</v>
      </c>
      <c r="AU296" s="1">
        <v>140</v>
      </c>
      <c r="AV296" s="1">
        <v>137</v>
      </c>
      <c r="AW296" s="1">
        <v>0.65282227000000004</v>
      </c>
      <c r="AX296" s="1">
        <v>-1.08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5946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0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42.3</v>
      </c>
      <c r="R297" s="3">
        <v>42.35</v>
      </c>
      <c r="S297" s="3">
        <v>42.5</v>
      </c>
      <c r="T297" s="3">
        <v>43.8</v>
      </c>
      <c r="U297" s="3">
        <v>43.8</v>
      </c>
      <c r="V297" s="10">
        <f t="shared" si="19"/>
        <v>-4.2499999999999998E-4</v>
      </c>
      <c r="W297" s="3">
        <v>3.06</v>
      </c>
      <c r="X297" s="3" t="str">
        <f ca="1">IF(COUNTIF(股期對照!A:A,B297)=2,B297&amp;"-●",IF(COUNTIF(股期對照!A:A,B297)=1,B297&amp;"-◎",B297))</f>
        <v>謚源</v>
      </c>
      <c r="Y297" s="3" t="s">
        <v>6877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0</v>
      </c>
      <c r="AP297" s="1">
        <v>23662</v>
      </c>
      <c r="AQ297" s="1">
        <v>0</v>
      </c>
      <c r="AR297" s="1">
        <v>42.3</v>
      </c>
      <c r="AS297" s="1">
        <v>42.35</v>
      </c>
      <c r="AT297" s="1">
        <v>42.5</v>
      </c>
      <c r="AU297" s="1">
        <v>43.8</v>
      </c>
      <c r="AV297" s="1">
        <v>43.8</v>
      </c>
      <c r="AW297" s="1">
        <v>-4.2499999999999998E-4</v>
      </c>
      <c r="AX297" s="1">
        <v>3.06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5655</v>
      </c>
      <c r="C298" s="3">
        <v>65.05</v>
      </c>
      <c r="D298" s="3">
        <v>0.09</v>
      </c>
      <c r="E298" s="3">
        <v>0.08</v>
      </c>
      <c r="F298" s="1">
        <f>IF(INDEX(董監!D:D,H298)=0,INDEX(董監!C:C,H298),INDEX(董監!D:D,H298))</f>
        <v>15.84</v>
      </c>
      <c r="G298" s="1">
        <f t="shared" si="16"/>
        <v>18.939999999999998</v>
      </c>
      <c r="H298" s="1">
        <f>MATCH(持股比率!A298,董監!A:A,0)</f>
        <v>298</v>
      </c>
      <c r="I298" s="3">
        <v>493533.7</v>
      </c>
      <c r="J298" s="20">
        <v>32</v>
      </c>
      <c r="K298" s="20">
        <v>66</v>
      </c>
      <c r="L298" s="29">
        <v>-47</v>
      </c>
      <c r="M298" s="20">
        <v>-56</v>
      </c>
      <c r="N298" s="20">
        <v>-1</v>
      </c>
      <c r="O298" s="20">
        <f t="shared" si="17"/>
        <v>9348</v>
      </c>
      <c r="P298" s="19">
        <f t="shared" si="18"/>
        <v>-0.1</v>
      </c>
      <c r="Q298" s="3">
        <v>71</v>
      </c>
      <c r="R298" s="3">
        <v>71.7</v>
      </c>
      <c r="S298" s="3">
        <v>70.5</v>
      </c>
      <c r="T298" s="3">
        <v>71</v>
      </c>
      <c r="U298" s="3">
        <v>71.8</v>
      </c>
      <c r="V298" s="10">
        <f t="shared" si="19"/>
        <v>-3.5710000000000021E-3</v>
      </c>
      <c r="W298" s="3">
        <v>2.57</v>
      </c>
      <c r="X298" s="3" t="str">
        <f ca="1">IF(COUNTIF(股期對照!A:A,B298)=2,B298&amp;"-●",IF(COUNTIF(股期對照!A:A,B298)=1,B298&amp;"-◎",B298))</f>
        <v>百達-KY</v>
      </c>
      <c r="Y298" s="3" t="s">
        <v>6757</v>
      </c>
      <c r="AB298" s="1" t="s">
        <v>292</v>
      </c>
      <c r="AC298" s="1" t="s">
        <v>2046</v>
      </c>
      <c r="AD298" s="1">
        <v>65.05</v>
      </c>
      <c r="AE298" s="1">
        <v>0.09</v>
      </c>
      <c r="AF298" s="1">
        <v>0.08</v>
      </c>
      <c r="AG298" s="1">
        <v>15.84</v>
      </c>
      <c r="AH298" s="1">
        <v>18.939999999999998</v>
      </c>
      <c r="AI298" s="1">
        <v>298</v>
      </c>
      <c r="AJ298" s="1">
        <v>493533.7</v>
      </c>
      <c r="AK298" s="1">
        <v>32</v>
      </c>
      <c r="AL298" s="1">
        <v>66</v>
      </c>
      <c r="AM298" s="1">
        <v>-47</v>
      </c>
      <c r="AN298" s="1">
        <v>-56</v>
      </c>
      <c r="AO298" s="1">
        <v>-1</v>
      </c>
      <c r="AP298" s="1">
        <v>9348</v>
      </c>
      <c r="AQ298" s="1">
        <v>-0.1</v>
      </c>
      <c r="AR298" s="1">
        <v>71</v>
      </c>
      <c r="AS298" s="1">
        <v>71.7</v>
      </c>
      <c r="AT298" s="1">
        <v>70.5</v>
      </c>
      <c r="AU298" s="1">
        <v>71</v>
      </c>
      <c r="AV298" s="1">
        <v>71.8</v>
      </c>
      <c r="AW298" s="1">
        <v>-3.5710000000000021E-3</v>
      </c>
      <c r="AX298" s="1">
        <v>2.57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6533</v>
      </c>
      <c r="C299" s="3">
        <v>75.87</v>
      </c>
      <c r="D299" s="3">
        <v>0</v>
      </c>
      <c r="E299" s="3">
        <v>0.45</v>
      </c>
      <c r="F299" s="1">
        <f>IF(INDEX(董監!D:D,H299)=0,INDEX(董監!C:C,H299),INDEX(董監!D:D,H299))</f>
        <v>38.35</v>
      </c>
      <c r="G299" s="1">
        <f t="shared" si="16"/>
        <v>-14.670000000000016</v>
      </c>
      <c r="H299" s="1">
        <f>MATCH(持股比率!A299,董監!A:A,0)</f>
        <v>299</v>
      </c>
      <c r="I299" s="3">
        <v>1203371.6000000001</v>
      </c>
      <c r="J299" s="20">
        <v>5</v>
      </c>
      <c r="K299" s="20">
        <v>-124.154</v>
      </c>
      <c r="L299" s="29">
        <v>-19.036000000000001</v>
      </c>
      <c r="M299" s="20">
        <v>-4</v>
      </c>
      <c r="N299" s="20">
        <v>-23</v>
      </c>
      <c r="O299" s="20">
        <f t="shared" si="17"/>
        <v>-17653</v>
      </c>
      <c r="P299" s="19">
        <f t="shared" si="18"/>
        <v>0.9</v>
      </c>
      <c r="Q299" s="3">
        <v>56</v>
      </c>
      <c r="R299" s="3">
        <v>57.8</v>
      </c>
      <c r="S299" s="3">
        <v>57.1</v>
      </c>
      <c r="T299" s="3">
        <v>57</v>
      </c>
      <c r="U299" s="3">
        <v>57.3</v>
      </c>
      <c r="V299" s="10">
        <f t="shared" si="19"/>
        <v>-9.5289567999999977E-2</v>
      </c>
      <c r="W299" s="3">
        <v>3.24</v>
      </c>
      <c r="X299" s="3" t="str">
        <f ca="1">IF(COUNTIF(股期對照!A:A,B299)=2,B299&amp;"-●",IF(COUNTIF(股期對照!A:A,B299)=1,B299&amp;"-◎",B299))</f>
        <v>英利-KY</v>
      </c>
      <c r="Y299" s="3" t="s">
        <v>6878</v>
      </c>
      <c r="AB299" s="1" t="s">
        <v>293</v>
      </c>
      <c r="AC299" s="1" t="s">
        <v>2047</v>
      </c>
      <c r="AD299" s="1">
        <v>75.87</v>
      </c>
      <c r="AE299" s="1">
        <v>0</v>
      </c>
      <c r="AF299" s="1">
        <v>0.45</v>
      </c>
      <c r="AG299" s="1">
        <v>38.35</v>
      </c>
      <c r="AH299" s="1">
        <v>-14.670000000000016</v>
      </c>
      <c r="AI299" s="1">
        <v>299</v>
      </c>
      <c r="AJ299" s="1">
        <v>1203371.6000000001</v>
      </c>
      <c r="AK299" s="1">
        <v>5</v>
      </c>
      <c r="AL299" s="1">
        <v>-124.154</v>
      </c>
      <c r="AM299" s="1">
        <v>-19.036000000000001</v>
      </c>
      <c r="AN299" s="1">
        <v>-4</v>
      </c>
      <c r="AO299" s="1">
        <v>-23</v>
      </c>
      <c r="AP299" s="1">
        <v>-17653</v>
      </c>
      <c r="AQ299" s="1">
        <v>0.9</v>
      </c>
      <c r="AR299" s="1">
        <v>56</v>
      </c>
      <c r="AS299" s="1">
        <v>57.8</v>
      </c>
      <c r="AT299" s="1">
        <v>57.1</v>
      </c>
      <c r="AU299" s="1">
        <v>57</v>
      </c>
      <c r="AV299" s="1">
        <v>57.3</v>
      </c>
      <c r="AW299" s="1">
        <v>-9.5289567999999977E-2</v>
      </c>
      <c r="AX299" s="1">
        <v>3.24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5947</v>
      </c>
      <c r="C300" s="3">
        <v>19.97</v>
      </c>
      <c r="D300" s="3">
        <v>0.03</v>
      </c>
      <c r="E300" s="3">
        <v>0.13</v>
      </c>
      <c r="F300" s="1">
        <f>IF(INDEX(董監!D:D,H300)=0,INDEX(董監!C:C,H300),INDEX(董監!D:D,H300))</f>
        <v>13.45</v>
      </c>
      <c r="G300" s="1">
        <f t="shared" si="16"/>
        <v>66.42</v>
      </c>
      <c r="H300" s="1">
        <f>MATCH(持股比率!A300,董監!A:A,0)</f>
        <v>300</v>
      </c>
      <c r="I300" s="3">
        <v>896023.06</v>
      </c>
      <c r="J300" s="20">
        <v>-3</v>
      </c>
      <c r="K300" s="20">
        <v>-27</v>
      </c>
      <c r="L300" s="29">
        <v>14</v>
      </c>
      <c r="M300" s="20">
        <v>1</v>
      </c>
      <c r="N300" s="20">
        <v>-13</v>
      </c>
      <c r="O300" s="20">
        <f t="shared" si="17"/>
        <v>59514</v>
      </c>
      <c r="P300" s="19">
        <f t="shared" si="18"/>
        <v>0</v>
      </c>
      <c r="Q300" s="3">
        <v>35.25</v>
      </c>
      <c r="R300" s="3">
        <v>35.049999999999997</v>
      </c>
      <c r="S300" s="3">
        <v>35.700000000000003</v>
      </c>
      <c r="T300" s="3">
        <v>35.700000000000003</v>
      </c>
      <c r="U300" s="3">
        <v>35.65</v>
      </c>
      <c r="V300" s="10">
        <f t="shared" si="19"/>
        <v>-9.8004999999999967E-3</v>
      </c>
      <c r="W300" s="3">
        <v>3.33</v>
      </c>
      <c r="X300" s="3" t="str">
        <f ca="1">IF(COUNTIF(股期對照!A:A,B300)=2,B300&amp;"-●",IF(COUNTIF(股期對照!A:A,B300)=1,B300&amp;"-◎",B300))</f>
        <v>艾姆勒</v>
      </c>
      <c r="Y300" s="3" t="s">
        <v>6760</v>
      </c>
      <c r="AB300" s="1" t="s">
        <v>294</v>
      </c>
      <c r="AC300" s="1" t="s">
        <v>2048</v>
      </c>
      <c r="AD300" s="1">
        <v>19.97</v>
      </c>
      <c r="AE300" s="1">
        <v>0.03</v>
      </c>
      <c r="AF300" s="1">
        <v>0.13</v>
      </c>
      <c r="AG300" s="1">
        <v>13.45</v>
      </c>
      <c r="AH300" s="1">
        <v>66.42</v>
      </c>
      <c r="AI300" s="1">
        <v>300</v>
      </c>
      <c r="AJ300" s="1">
        <v>896023.06</v>
      </c>
      <c r="AK300" s="1">
        <v>-3</v>
      </c>
      <c r="AL300" s="1">
        <v>-27</v>
      </c>
      <c r="AM300" s="1">
        <v>14</v>
      </c>
      <c r="AN300" s="1">
        <v>1</v>
      </c>
      <c r="AO300" s="1">
        <v>-13</v>
      </c>
      <c r="AP300" s="1">
        <v>59514</v>
      </c>
      <c r="AQ300" s="1">
        <v>0</v>
      </c>
      <c r="AR300" s="1">
        <v>35.25</v>
      </c>
      <c r="AS300" s="1">
        <v>35.049999999999997</v>
      </c>
      <c r="AT300" s="1">
        <v>35.700000000000003</v>
      </c>
      <c r="AU300" s="1">
        <v>35.700000000000003</v>
      </c>
      <c r="AV300" s="1">
        <v>35.65</v>
      </c>
      <c r="AW300" s="1">
        <v>-9.8004999999999967E-3</v>
      </c>
      <c r="AX300" s="1">
        <v>3.33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4916</v>
      </c>
      <c r="C301" s="3">
        <v>26.67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55.65</v>
      </c>
      <c r="H301" s="1">
        <f>MATCH(持股比率!A301,董監!A:A,0)</f>
        <v>301</v>
      </c>
      <c r="I301" s="3">
        <v>693681.62</v>
      </c>
      <c r="J301" s="20">
        <v>8</v>
      </c>
      <c r="K301" s="20">
        <v>3</v>
      </c>
      <c r="L301" s="29">
        <v>12</v>
      </c>
      <c r="M301" s="20">
        <v>-1</v>
      </c>
      <c r="N301" s="20">
        <v>-5</v>
      </c>
      <c r="O301" s="20">
        <f t="shared" si="17"/>
        <v>38603</v>
      </c>
      <c r="P301" s="19">
        <f t="shared" si="18"/>
        <v>0</v>
      </c>
      <c r="Q301" s="3">
        <v>16.350000000000001</v>
      </c>
      <c r="R301" s="3">
        <v>16.55</v>
      </c>
      <c r="S301" s="3">
        <v>16.55</v>
      </c>
      <c r="T301" s="3">
        <v>16.649999999999999</v>
      </c>
      <c r="U301" s="3">
        <v>16.25</v>
      </c>
      <c r="V301" s="10">
        <f t="shared" si="19"/>
        <v>2.8115000000000011E-3</v>
      </c>
      <c r="W301" s="3">
        <v>-1.52</v>
      </c>
      <c r="X301" s="3" t="str">
        <f ca="1">IF(COUNTIF(股期對照!A:A,B301)=2,B301&amp;"-●",IF(COUNTIF(股期對照!A:A,B301)=1,B301&amp;"-◎",B301))</f>
        <v>宏旭-KY</v>
      </c>
      <c r="Y301" s="3" t="s">
        <v>6879</v>
      </c>
      <c r="AB301" s="1" t="s">
        <v>295</v>
      </c>
      <c r="AC301" s="1" t="s">
        <v>2049</v>
      </c>
      <c r="AD301" s="1">
        <v>26.67</v>
      </c>
      <c r="AE301" s="1">
        <v>0</v>
      </c>
      <c r="AF301" s="1">
        <v>0.06</v>
      </c>
      <c r="AG301" s="1">
        <v>17.62</v>
      </c>
      <c r="AH301" s="1">
        <v>55.65</v>
      </c>
      <c r="AI301" s="1">
        <v>301</v>
      </c>
      <c r="AJ301" s="1">
        <v>693681.62</v>
      </c>
      <c r="AK301" s="1">
        <v>8</v>
      </c>
      <c r="AL301" s="1">
        <v>3</v>
      </c>
      <c r="AM301" s="1">
        <v>12</v>
      </c>
      <c r="AN301" s="1">
        <v>-1</v>
      </c>
      <c r="AO301" s="1">
        <v>-5</v>
      </c>
      <c r="AP301" s="1">
        <v>38603</v>
      </c>
      <c r="AQ301" s="1">
        <v>0</v>
      </c>
      <c r="AR301" s="1">
        <v>16.350000000000001</v>
      </c>
      <c r="AS301" s="1">
        <v>16.55</v>
      </c>
      <c r="AT301" s="1">
        <v>16.55</v>
      </c>
      <c r="AU301" s="1">
        <v>16.649999999999999</v>
      </c>
      <c r="AV301" s="1">
        <v>16.25</v>
      </c>
      <c r="AW301" s="1">
        <v>2.8115000000000011E-3</v>
      </c>
      <c r="AX301" s="1">
        <v>-1.52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4917</v>
      </c>
      <c r="C302" s="3">
        <v>5.55</v>
      </c>
      <c r="D302" s="3">
        <v>3.11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6</v>
      </c>
      <c r="K302" s="20">
        <v>-4</v>
      </c>
      <c r="L302" s="29">
        <v>-11</v>
      </c>
      <c r="M302" s="20">
        <v>-1</v>
      </c>
      <c r="N302" s="20">
        <v>-6</v>
      </c>
      <c r="O302" s="20">
        <f t="shared" si="17"/>
        <v>45350</v>
      </c>
      <c r="P302" s="19">
        <f t="shared" si="18"/>
        <v>0</v>
      </c>
      <c r="Q302" s="3">
        <v>311</v>
      </c>
      <c r="R302" s="3">
        <v>309.5</v>
      </c>
      <c r="S302" s="3">
        <v>309</v>
      </c>
      <c r="T302" s="3">
        <v>308</v>
      </c>
      <c r="U302" s="3">
        <v>308.5</v>
      </c>
      <c r="V302" s="10">
        <f t="shared" si="19"/>
        <v>-4.9299999999999997E-2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6880</v>
      </c>
      <c r="AB302" s="1" t="s">
        <v>296</v>
      </c>
      <c r="AC302" s="1" t="s">
        <v>2050</v>
      </c>
      <c r="AD302" s="1">
        <v>5.55</v>
      </c>
      <c r="AE302" s="1">
        <v>3.11</v>
      </c>
      <c r="AF302" s="1">
        <v>0.09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6</v>
      </c>
      <c r="AL302" s="1">
        <v>-4</v>
      </c>
      <c r="AM302" s="1">
        <v>-11</v>
      </c>
      <c r="AN302" s="1">
        <v>-1</v>
      </c>
      <c r="AO302" s="1">
        <v>-6</v>
      </c>
      <c r="AP302" s="1">
        <v>45350</v>
      </c>
      <c r="AQ302" s="1">
        <v>0</v>
      </c>
      <c r="AR302" s="1">
        <v>311</v>
      </c>
      <c r="AS302" s="1">
        <v>309.5</v>
      </c>
      <c r="AT302" s="1">
        <v>309</v>
      </c>
      <c r="AU302" s="1">
        <v>308</v>
      </c>
      <c r="AV302" s="1">
        <v>308.5</v>
      </c>
      <c r="AW302" s="1">
        <v>-4.9299999999999997E-2</v>
      </c>
      <c r="AX302" s="1">
        <v>0.16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5948</v>
      </c>
      <c r="C303" s="3">
        <v>38.700000000000003</v>
      </c>
      <c r="D303" s="3">
        <v>4.33</v>
      </c>
      <c r="E303" s="3">
        <v>6.67</v>
      </c>
      <c r="F303" s="1">
        <f>IF(INDEX(董監!D:D,H303)=0,INDEX(董監!C:C,H303),INDEX(董監!D:D,H303))</f>
        <v>6.02</v>
      </c>
      <c r="G303" s="1">
        <f t="shared" si="16"/>
        <v>44.28</v>
      </c>
      <c r="H303" s="1">
        <f>MATCH(持股比率!A303,董監!A:A,0)</f>
        <v>303</v>
      </c>
      <c r="I303" s="3">
        <v>23683522.32</v>
      </c>
      <c r="J303" s="20">
        <v>-524.79999999999995</v>
      </c>
      <c r="K303" s="20">
        <v>-3741.0079999999998</v>
      </c>
      <c r="L303" s="29">
        <v>-3654.4079999999999</v>
      </c>
      <c r="M303" s="20">
        <v>-366.80399999999997</v>
      </c>
      <c r="N303" s="20">
        <v>-2282.2890000000002</v>
      </c>
      <c r="O303" s="20">
        <f t="shared" si="17"/>
        <v>1048706</v>
      </c>
      <c r="P303" s="19">
        <f t="shared" si="18"/>
        <v>-1</v>
      </c>
      <c r="Q303" s="3">
        <v>111</v>
      </c>
      <c r="R303" s="3">
        <v>110.5</v>
      </c>
      <c r="S303" s="3">
        <v>113.5</v>
      </c>
      <c r="T303" s="3">
        <v>112</v>
      </c>
      <c r="U303" s="3">
        <v>112.5</v>
      </c>
      <c r="V303" s="10">
        <f t="shared" si="19"/>
        <v>-11.842490524999997</v>
      </c>
      <c r="W303" s="3">
        <v>3.21</v>
      </c>
      <c r="X303" s="3" t="str">
        <f ca="1">IF(COUNTIF(股期對照!A:A,B303)=2,B303&amp;"-●",IF(COUNTIF(股期對照!A:A,B303)=1,B303&amp;"-◎",B303))</f>
        <v>光寶科-◎</v>
      </c>
      <c r="Y303" s="3" t="s">
        <v>6881</v>
      </c>
      <c r="AB303" s="1" t="s">
        <v>297</v>
      </c>
      <c r="AC303" s="1" t="s">
        <v>2051</v>
      </c>
      <c r="AD303" s="1">
        <v>38.700000000000003</v>
      </c>
      <c r="AE303" s="1">
        <v>4.33</v>
      </c>
      <c r="AF303" s="1">
        <v>6.67</v>
      </c>
      <c r="AG303" s="1">
        <v>6.02</v>
      </c>
      <c r="AH303" s="1">
        <v>44.28</v>
      </c>
      <c r="AI303" s="1">
        <v>303</v>
      </c>
      <c r="AJ303" s="1">
        <v>23683522.32</v>
      </c>
      <c r="AK303" s="1">
        <v>-524.79999999999995</v>
      </c>
      <c r="AL303" s="1">
        <v>-3741.0079999999998</v>
      </c>
      <c r="AM303" s="1">
        <v>-3654.4079999999999</v>
      </c>
      <c r="AN303" s="1">
        <v>-366.80399999999997</v>
      </c>
      <c r="AO303" s="1">
        <v>-2282.2890000000002</v>
      </c>
      <c r="AP303" s="1">
        <v>1048706</v>
      </c>
      <c r="AQ303" s="1">
        <v>-1</v>
      </c>
      <c r="AR303" s="1">
        <v>111</v>
      </c>
      <c r="AS303" s="1">
        <v>110.5</v>
      </c>
      <c r="AT303" s="1">
        <v>113.5</v>
      </c>
      <c r="AU303" s="1">
        <v>112</v>
      </c>
      <c r="AV303" s="1">
        <v>112.5</v>
      </c>
      <c r="AW303" s="1">
        <v>-11.842490524999997</v>
      </c>
      <c r="AX303" s="1">
        <v>3.21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5318</v>
      </c>
      <c r="C304" s="3">
        <v>1.05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1</v>
      </c>
      <c r="K304" s="20">
        <v>57</v>
      </c>
      <c r="L304" s="29">
        <v>17</v>
      </c>
      <c r="M304" s="20">
        <v>-24</v>
      </c>
      <c r="N304" s="20">
        <v>-28</v>
      </c>
      <c r="O304" s="20">
        <f t="shared" si="17"/>
        <v>121684</v>
      </c>
      <c r="P304" s="19">
        <f t="shared" si="18"/>
        <v>0</v>
      </c>
      <c r="Q304" s="3">
        <v>18.399999999999999</v>
      </c>
      <c r="R304" s="3">
        <v>18.3</v>
      </c>
      <c r="S304" s="3">
        <v>18.149999999999999</v>
      </c>
      <c r="T304" s="3">
        <v>18.149999999999999</v>
      </c>
      <c r="U304" s="3">
        <v>17.899999999999999</v>
      </c>
      <c r="V304" s="10">
        <f t="shared" si="19"/>
        <v>4.332500000000003E-3</v>
      </c>
      <c r="W304" s="3">
        <v>-2.19</v>
      </c>
      <c r="X304" s="3" t="str">
        <f ca="1">IF(COUNTIF(股期對照!A:A,B304)=2,B304&amp;"-●",IF(COUNTIF(股期對照!A:A,B304)=1,B304&amp;"-◎",B304))</f>
        <v>麗正</v>
      </c>
      <c r="Y304" s="3" t="s">
        <v>6882</v>
      </c>
      <c r="AB304" s="1" t="s">
        <v>298</v>
      </c>
      <c r="AC304" s="1" t="s">
        <v>2052</v>
      </c>
      <c r="AD304" s="1">
        <v>1.05</v>
      </c>
      <c r="AE304" s="1">
        <v>0</v>
      </c>
      <c r="AF304" s="1">
        <v>0.05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1</v>
      </c>
      <c r="AL304" s="1">
        <v>57</v>
      </c>
      <c r="AM304" s="1">
        <v>17</v>
      </c>
      <c r="AN304" s="1">
        <v>-24</v>
      </c>
      <c r="AO304" s="1">
        <v>-28</v>
      </c>
      <c r="AP304" s="1">
        <v>121684</v>
      </c>
      <c r="AQ304" s="1">
        <v>0</v>
      </c>
      <c r="AR304" s="1">
        <v>18.399999999999999</v>
      </c>
      <c r="AS304" s="1">
        <v>18.3</v>
      </c>
      <c r="AT304" s="1">
        <v>18.149999999999999</v>
      </c>
      <c r="AU304" s="1">
        <v>18.149999999999999</v>
      </c>
      <c r="AV304" s="1">
        <v>17.899999999999999</v>
      </c>
      <c r="AW304" s="1">
        <v>4.332500000000003E-3</v>
      </c>
      <c r="AX304" s="1">
        <v>-2.19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5949</v>
      </c>
      <c r="C305" s="3">
        <v>33.21</v>
      </c>
      <c r="D305" s="3">
        <v>4.5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53.86</v>
      </c>
      <c r="H305" s="1">
        <f>MATCH(持股比率!A305,董監!A:A,0)</f>
        <v>305</v>
      </c>
      <c r="I305" s="3">
        <v>125030946.59999999</v>
      </c>
      <c r="J305" s="20">
        <v>10106.376</v>
      </c>
      <c r="K305" s="20">
        <v>-1978.067</v>
      </c>
      <c r="L305" s="29">
        <v>-9222.4940000000006</v>
      </c>
      <c r="M305" s="20">
        <v>2191.1709999999998</v>
      </c>
      <c r="N305" s="20">
        <v>-7942.0879999999997</v>
      </c>
      <c r="O305" s="20">
        <f t="shared" si="17"/>
        <v>6734167</v>
      </c>
      <c r="P305" s="19">
        <f t="shared" si="18"/>
        <v>-0.1</v>
      </c>
      <c r="Q305" s="3">
        <v>49.4</v>
      </c>
      <c r="R305" s="3">
        <v>49.4</v>
      </c>
      <c r="S305" s="3">
        <v>48.5</v>
      </c>
      <c r="T305" s="3">
        <v>48.6</v>
      </c>
      <c r="U305" s="3">
        <v>48.55</v>
      </c>
      <c r="V305" s="10">
        <f t="shared" si="19"/>
        <v>-3.2484995620000001</v>
      </c>
      <c r="W305" s="3">
        <v>-1.72</v>
      </c>
      <c r="X305" s="3" t="str">
        <f ca="1">IF(COUNTIF(股期對照!A:A,B305)=2,B305&amp;"-●",IF(COUNTIF(股期對照!A:A,B305)=1,B305&amp;"-◎",B305))</f>
        <v>聯電-◎</v>
      </c>
      <c r="Y305" s="3" t="s">
        <v>6883</v>
      </c>
      <c r="AB305" s="1" t="s">
        <v>299</v>
      </c>
      <c r="AC305" s="1" t="s">
        <v>2053</v>
      </c>
      <c r="AD305" s="1">
        <v>33.21</v>
      </c>
      <c r="AE305" s="1">
        <v>4.5</v>
      </c>
      <c r="AF305" s="1">
        <v>2.2200000000000002</v>
      </c>
      <c r="AG305" s="1">
        <v>6.21</v>
      </c>
      <c r="AH305" s="1">
        <v>53.86</v>
      </c>
      <c r="AI305" s="1">
        <v>305</v>
      </c>
      <c r="AJ305" s="1">
        <v>125030946.59999999</v>
      </c>
      <c r="AK305" s="1">
        <v>10106.376</v>
      </c>
      <c r="AL305" s="1">
        <v>-1978.067</v>
      </c>
      <c r="AM305" s="1">
        <v>-9222.4940000000006</v>
      </c>
      <c r="AN305" s="1">
        <v>2191.1709999999998</v>
      </c>
      <c r="AO305" s="1">
        <v>-7942.0879999999997</v>
      </c>
      <c r="AP305" s="1">
        <v>6734167</v>
      </c>
      <c r="AQ305" s="1">
        <v>-0.1</v>
      </c>
      <c r="AR305" s="1">
        <v>49.4</v>
      </c>
      <c r="AS305" s="1">
        <v>49.4</v>
      </c>
      <c r="AT305" s="1">
        <v>48.5</v>
      </c>
      <c r="AU305" s="1">
        <v>48.6</v>
      </c>
      <c r="AV305" s="1">
        <v>48.55</v>
      </c>
      <c r="AW305" s="1">
        <v>-3.2484995620000001</v>
      </c>
      <c r="AX305" s="1">
        <v>-1.72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6534</v>
      </c>
      <c r="C306" s="3">
        <v>0.44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64.77000000000001</v>
      </c>
      <c r="H306" s="1">
        <f>MATCH(持股比率!A306,董監!A:A,0)</f>
        <v>306</v>
      </c>
      <c r="I306" s="3">
        <v>2056608.27</v>
      </c>
      <c r="J306" s="20">
        <v>300</v>
      </c>
      <c r="K306" s="20">
        <v>-23</v>
      </c>
      <c r="L306" s="29">
        <v>241</v>
      </c>
      <c r="M306" s="20">
        <v>-409</v>
      </c>
      <c r="N306" s="20">
        <v>-180</v>
      </c>
      <c r="O306" s="20">
        <f t="shared" si="17"/>
        <v>133207</v>
      </c>
      <c r="P306" s="19">
        <f t="shared" si="18"/>
        <v>-0.1</v>
      </c>
      <c r="Q306" s="3">
        <v>24.6</v>
      </c>
      <c r="R306" s="3">
        <v>24.7</v>
      </c>
      <c r="S306" s="3">
        <v>24.85</v>
      </c>
      <c r="T306" s="3">
        <v>25.25</v>
      </c>
      <c r="U306" s="3">
        <v>24.65</v>
      </c>
      <c r="V306" s="10">
        <f t="shared" si="19"/>
        <v>-1.9635E-2</v>
      </c>
      <c r="W306" s="3">
        <v>2.2799999999999998</v>
      </c>
      <c r="X306" s="3" t="str">
        <f ca="1">IF(COUNTIF(股期對照!A:A,B306)=2,B306&amp;"-●",IF(COUNTIF(股期對照!A:A,B306)=1,B306&amp;"-◎",B306))</f>
        <v>全友</v>
      </c>
      <c r="Y306" s="3" t="s">
        <v>6884</v>
      </c>
      <c r="AB306" s="1" t="s">
        <v>300</v>
      </c>
      <c r="AC306" s="1" t="s">
        <v>2054</v>
      </c>
      <c r="AD306" s="1">
        <v>0.44</v>
      </c>
      <c r="AE306" s="1">
        <v>0.06</v>
      </c>
      <c r="AF306" s="1">
        <v>1.01</v>
      </c>
      <c r="AG306" s="1">
        <v>33.72</v>
      </c>
      <c r="AH306" s="1">
        <v>64.77000000000001</v>
      </c>
      <c r="AI306" s="1">
        <v>306</v>
      </c>
      <c r="AJ306" s="1">
        <v>2056608.27</v>
      </c>
      <c r="AK306" s="1">
        <v>300</v>
      </c>
      <c r="AL306" s="1">
        <v>-23</v>
      </c>
      <c r="AM306" s="1">
        <v>241</v>
      </c>
      <c r="AN306" s="1">
        <v>-409</v>
      </c>
      <c r="AO306" s="1">
        <v>-180</v>
      </c>
      <c r="AP306" s="1">
        <v>133207</v>
      </c>
      <c r="AQ306" s="1">
        <v>-0.1</v>
      </c>
      <c r="AR306" s="1">
        <v>24.6</v>
      </c>
      <c r="AS306" s="1">
        <v>24.7</v>
      </c>
      <c r="AT306" s="1">
        <v>24.85</v>
      </c>
      <c r="AU306" s="1">
        <v>25.25</v>
      </c>
      <c r="AV306" s="1">
        <v>24.65</v>
      </c>
      <c r="AW306" s="1">
        <v>-1.9635E-2</v>
      </c>
      <c r="AX306" s="1">
        <v>2.2799999999999998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5950</v>
      </c>
      <c r="C307" s="3">
        <v>65.16</v>
      </c>
      <c r="D307" s="3">
        <v>1.38</v>
      </c>
      <c r="E307" s="3">
        <v>0.73</v>
      </c>
      <c r="F307" s="1">
        <f>IF(INDEX(董監!D:D,H307)=0,INDEX(董監!C:C,H307),INDEX(董監!D:D,H307))</f>
        <v>7.34</v>
      </c>
      <c r="G307" s="1">
        <f t="shared" si="16"/>
        <v>25.39</v>
      </c>
      <c r="H307" s="1">
        <f>MATCH(持股比率!A307,董監!A:A,0)</f>
        <v>307</v>
      </c>
      <c r="I307" s="3">
        <v>25975433.289999999</v>
      </c>
      <c r="J307" s="20">
        <v>-1048.4449999999999</v>
      </c>
      <c r="K307" s="20">
        <v>-1772.25</v>
      </c>
      <c r="L307" s="29">
        <v>-2009.877</v>
      </c>
      <c r="M307" s="20">
        <v>-757.12</v>
      </c>
      <c r="N307" s="20">
        <v>210.137</v>
      </c>
      <c r="O307" s="20">
        <f t="shared" si="17"/>
        <v>659516</v>
      </c>
      <c r="P307" s="19">
        <f t="shared" si="18"/>
        <v>-0.8</v>
      </c>
      <c r="Q307" s="3">
        <v>308</v>
      </c>
      <c r="R307" s="3">
        <v>306</v>
      </c>
      <c r="S307" s="3">
        <v>301</v>
      </c>
      <c r="T307" s="3">
        <v>302</v>
      </c>
      <c r="U307" s="3">
        <v>303.5</v>
      </c>
      <c r="V307" s="10">
        <f t="shared" si="19"/>
        <v>-16.350761975000001</v>
      </c>
      <c r="W307" s="3">
        <v>-0.16</v>
      </c>
      <c r="X307" s="3" t="str">
        <f ca="1">IF(COUNTIF(股期對照!A:A,B307)=2,B307&amp;"-●",IF(COUNTIF(股期對照!A:A,B307)=1,B307&amp;"-◎",B307))</f>
        <v>台達電-●</v>
      </c>
      <c r="Y307" s="3" t="s">
        <v>6885</v>
      </c>
      <c r="AB307" s="1" t="s">
        <v>301</v>
      </c>
      <c r="AC307" s="1" t="s">
        <v>2055</v>
      </c>
      <c r="AD307" s="1">
        <v>65.16</v>
      </c>
      <c r="AE307" s="1">
        <v>1.38</v>
      </c>
      <c r="AF307" s="1">
        <v>0.73</v>
      </c>
      <c r="AG307" s="1">
        <v>7.34</v>
      </c>
      <c r="AH307" s="1">
        <v>25.39</v>
      </c>
      <c r="AI307" s="1">
        <v>307</v>
      </c>
      <c r="AJ307" s="1">
        <v>25975433.289999999</v>
      </c>
      <c r="AK307" s="1">
        <v>-1048.4449999999999</v>
      </c>
      <c r="AL307" s="1">
        <v>-1772.25</v>
      </c>
      <c r="AM307" s="1">
        <v>-2009.877</v>
      </c>
      <c r="AN307" s="1">
        <v>-757.12</v>
      </c>
      <c r="AO307" s="1">
        <v>210.137</v>
      </c>
      <c r="AP307" s="1">
        <v>659516</v>
      </c>
      <c r="AQ307" s="1">
        <v>-0.8</v>
      </c>
      <c r="AR307" s="1">
        <v>308</v>
      </c>
      <c r="AS307" s="1">
        <v>306</v>
      </c>
      <c r="AT307" s="1">
        <v>301</v>
      </c>
      <c r="AU307" s="1">
        <v>302</v>
      </c>
      <c r="AV307" s="1">
        <v>303.5</v>
      </c>
      <c r="AW307" s="1">
        <v>-16.350761975000001</v>
      </c>
      <c r="AX307" s="1">
        <v>-0.16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5951</v>
      </c>
      <c r="C308" s="3">
        <v>10.34</v>
      </c>
      <c r="D308" s="3">
        <v>0.04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14968542.109999999</v>
      </c>
      <c r="J308" s="20">
        <v>1405.9549999999999</v>
      </c>
      <c r="K308" s="20">
        <v>-419.88400000000001</v>
      </c>
      <c r="L308" s="29">
        <v>701.45100000000002</v>
      </c>
      <c r="M308" s="20">
        <v>-283.149</v>
      </c>
      <c r="N308" s="20">
        <v>-170.92699999999999</v>
      </c>
      <c r="O308" s="20">
        <f t="shared" si="17"/>
        <v>1179970</v>
      </c>
      <c r="P308" s="19">
        <f t="shared" si="18"/>
        <v>0.1</v>
      </c>
      <c r="Q308" s="3">
        <v>14.65</v>
      </c>
      <c r="R308" s="3">
        <v>14.4</v>
      </c>
      <c r="S308" s="3">
        <v>14.5</v>
      </c>
      <c r="T308" s="3">
        <v>14.3</v>
      </c>
      <c r="U308" s="3">
        <v>14.4</v>
      </c>
      <c r="V308" s="10">
        <f t="shared" si="19"/>
        <v>0.1821157115</v>
      </c>
      <c r="W308" s="3">
        <v>-0.35</v>
      </c>
      <c r="X308" s="3" t="str">
        <f ca="1">IF(COUNTIF(股期對照!A:A,B308)=2,B308&amp;"-●",IF(COUNTIF(股期對照!A:A,B308)=1,B308&amp;"-◎",B308))</f>
        <v>金寶-◎</v>
      </c>
      <c r="Y308" s="3" t="s">
        <v>6886</v>
      </c>
      <c r="AB308" s="1" t="s">
        <v>302</v>
      </c>
      <c r="AC308" s="1" t="s">
        <v>2056</v>
      </c>
      <c r="AD308" s="1">
        <v>10.34</v>
      </c>
      <c r="AE308" s="1">
        <v>0.04</v>
      </c>
      <c r="AF308" s="1">
        <v>1.55</v>
      </c>
      <c r="AG308" s="1">
        <v>9.24</v>
      </c>
      <c r="AH308" s="1">
        <v>78.83</v>
      </c>
      <c r="AI308" s="1">
        <v>308</v>
      </c>
      <c r="AJ308" s="1">
        <v>14968542.109999999</v>
      </c>
      <c r="AK308" s="1">
        <v>1405.9549999999999</v>
      </c>
      <c r="AL308" s="1">
        <v>-419.88400000000001</v>
      </c>
      <c r="AM308" s="1">
        <v>701.45100000000002</v>
      </c>
      <c r="AN308" s="1">
        <v>-283.149</v>
      </c>
      <c r="AO308" s="1">
        <v>-170.92699999999999</v>
      </c>
      <c r="AP308" s="1">
        <v>1179970</v>
      </c>
      <c r="AQ308" s="1">
        <v>0.1</v>
      </c>
      <c r="AR308" s="1">
        <v>14.65</v>
      </c>
      <c r="AS308" s="1">
        <v>14.4</v>
      </c>
      <c r="AT308" s="1">
        <v>14.5</v>
      </c>
      <c r="AU308" s="1">
        <v>14.3</v>
      </c>
      <c r="AV308" s="1">
        <v>14.4</v>
      </c>
      <c r="AW308" s="1">
        <v>0.1821157115</v>
      </c>
      <c r="AX308" s="1">
        <v>-0.35</v>
      </c>
      <c r="AY308" s="1" t="s">
        <v>5247</v>
      </c>
      <c r="AZ308" s="1" t="s">
        <v>3468</v>
      </c>
    </row>
    <row r="309" spans="1:52" x14ac:dyDescent="0.25">
      <c r="A309" s="2" t="s">
        <v>303</v>
      </c>
      <c r="B309" s="3" t="s">
        <v>5656</v>
      </c>
      <c r="C309" s="3">
        <v>21.58</v>
      </c>
      <c r="D309" s="3">
        <v>6.58</v>
      </c>
      <c r="E309" s="3">
        <v>2.33</v>
      </c>
      <c r="F309" s="1">
        <f>IF(INDEX(董監!D:D,H309)=0,INDEX(董監!C:C,H309),INDEX(董監!D:D,H309))</f>
        <v>4.37</v>
      </c>
      <c r="G309" s="1">
        <f t="shared" si="16"/>
        <v>65.140000000000015</v>
      </c>
      <c r="H309" s="1">
        <f>MATCH(持股比率!A309,董監!A:A,0)</f>
        <v>309</v>
      </c>
      <c r="I309" s="3">
        <v>11918205.890000001</v>
      </c>
      <c r="J309" s="20">
        <v>-1972.8810000000001</v>
      </c>
      <c r="K309" s="20">
        <v>2545.4969999999998</v>
      </c>
      <c r="L309" s="29">
        <v>2965.8870000000002</v>
      </c>
      <c r="M309" s="20">
        <v>-3258.2739999999999</v>
      </c>
      <c r="N309" s="20">
        <v>19452.717000000001</v>
      </c>
      <c r="O309" s="20">
        <f t="shared" si="17"/>
        <v>776352</v>
      </c>
      <c r="P309" s="19">
        <f t="shared" si="18"/>
        <v>2.5</v>
      </c>
      <c r="Q309" s="3">
        <v>53.9</v>
      </c>
      <c r="R309" s="3">
        <v>54.4</v>
      </c>
      <c r="S309" s="3">
        <v>54.9</v>
      </c>
      <c r="T309" s="3">
        <v>54.8</v>
      </c>
      <c r="U309" s="3">
        <v>57.2</v>
      </c>
      <c r="V309" s="10">
        <f t="shared" si="19"/>
        <v>11.291059444</v>
      </c>
      <c r="W309" s="3">
        <v>5.15</v>
      </c>
      <c r="X309" s="3" t="str">
        <f ca="1">IF(COUNTIF(股期對照!A:A,B309)=2,B309&amp;"-●",IF(COUNTIF(股期對照!A:A,B309)=1,B309&amp;"-◎",B309))</f>
        <v>華通-◎</v>
      </c>
      <c r="Y309" s="3" t="s">
        <v>6887</v>
      </c>
      <c r="AB309" s="1" t="s">
        <v>303</v>
      </c>
      <c r="AC309" s="1" t="s">
        <v>2057</v>
      </c>
      <c r="AD309" s="1">
        <v>21.58</v>
      </c>
      <c r="AE309" s="1">
        <v>6.58</v>
      </c>
      <c r="AF309" s="1">
        <v>2.33</v>
      </c>
      <c r="AG309" s="1">
        <v>4.37</v>
      </c>
      <c r="AH309" s="1">
        <v>65.140000000000015</v>
      </c>
      <c r="AI309" s="1">
        <v>309</v>
      </c>
      <c r="AJ309" s="1">
        <v>11918205.890000001</v>
      </c>
      <c r="AK309" s="1">
        <v>-1972.8810000000001</v>
      </c>
      <c r="AL309" s="1">
        <v>2545.4969999999998</v>
      </c>
      <c r="AM309" s="1">
        <v>2965.8870000000002</v>
      </c>
      <c r="AN309" s="1">
        <v>-3258.2739999999999</v>
      </c>
      <c r="AO309" s="1">
        <v>19452.717000000001</v>
      </c>
      <c r="AP309" s="1">
        <v>776352</v>
      </c>
      <c r="AQ309" s="1">
        <v>2.5</v>
      </c>
      <c r="AR309" s="1">
        <v>53.9</v>
      </c>
      <c r="AS309" s="1">
        <v>54.4</v>
      </c>
      <c r="AT309" s="1">
        <v>54.9</v>
      </c>
      <c r="AU309" s="1">
        <v>54.8</v>
      </c>
      <c r="AV309" s="1">
        <v>57.2</v>
      </c>
      <c r="AW309" s="1">
        <v>11.291059444</v>
      </c>
      <c r="AX309" s="1">
        <v>5.15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4765</v>
      </c>
      <c r="C310" s="3">
        <v>1.95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77.05</v>
      </c>
      <c r="H310" s="1">
        <f>MATCH(持股比率!A310,董監!A:A,0)</f>
        <v>310</v>
      </c>
      <c r="I310" s="3">
        <v>2380283.2000000002</v>
      </c>
      <c r="J310" s="20">
        <v>-82</v>
      </c>
      <c r="K310" s="20">
        <v>92</v>
      </c>
      <c r="L310" s="29">
        <v>-38</v>
      </c>
      <c r="M310" s="20">
        <v>-132</v>
      </c>
      <c r="N310" s="20">
        <v>-199</v>
      </c>
      <c r="O310" s="20">
        <f t="shared" si="17"/>
        <v>183401</v>
      </c>
      <c r="P310" s="19">
        <f t="shared" si="18"/>
        <v>-0.2</v>
      </c>
      <c r="Q310" s="3">
        <v>36.049999999999997</v>
      </c>
      <c r="R310" s="3">
        <v>36.6</v>
      </c>
      <c r="S310" s="3">
        <v>36.35</v>
      </c>
      <c r="T310" s="3">
        <v>36.049999999999997</v>
      </c>
      <c r="U310" s="3">
        <v>35.450000000000003</v>
      </c>
      <c r="V310" s="10">
        <f t="shared" si="19"/>
        <v>-0.12783349999999999</v>
      </c>
      <c r="W310" s="3">
        <v>-0.14000000000000001</v>
      </c>
      <c r="X310" s="3" t="str">
        <f ca="1">IF(COUNTIF(股期對照!A:A,B310)=2,B310&amp;"-●",IF(COUNTIF(股期對照!A:A,B310)=1,B310&amp;"-◎",B310))</f>
        <v>台揚</v>
      </c>
      <c r="Y310" s="3" t="s">
        <v>6888</v>
      </c>
      <c r="AB310" s="1" t="s">
        <v>304</v>
      </c>
      <c r="AC310" s="1" t="s">
        <v>2058</v>
      </c>
      <c r="AD310" s="1">
        <v>1.95</v>
      </c>
      <c r="AE310" s="1">
        <v>0.04</v>
      </c>
      <c r="AF310" s="1">
        <v>0.04</v>
      </c>
      <c r="AG310" s="1">
        <v>20.92</v>
      </c>
      <c r="AH310" s="1">
        <v>77.05</v>
      </c>
      <c r="AI310" s="1">
        <v>310</v>
      </c>
      <c r="AJ310" s="1">
        <v>2380283.2000000002</v>
      </c>
      <c r="AK310" s="1">
        <v>-82</v>
      </c>
      <c r="AL310" s="1">
        <v>92</v>
      </c>
      <c r="AM310" s="1">
        <v>-38</v>
      </c>
      <c r="AN310" s="1">
        <v>-132</v>
      </c>
      <c r="AO310" s="1">
        <v>-199</v>
      </c>
      <c r="AP310" s="1">
        <v>183401</v>
      </c>
      <c r="AQ310" s="1">
        <v>-0.2</v>
      </c>
      <c r="AR310" s="1">
        <v>36.049999999999997</v>
      </c>
      <c r="AS310" s="1">
        <v>36.6</v>
      </c>
      <c r="AT310" s="1">
        <v>36.35</v>
      </c>
      <c r="AU310" s="1">
        <v>36.049999999999997</v>
      </c>
      <c r="AV310" s="1">
        <v>35.450000000000003</v>
      </c>
      <c r="AW310" s="1">
        <v>-0.12783349999999999</v>
      </c>
      <c r="AX310" s="1">
        <v>-0.14000000000000001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6535</v>
      </c>
      <c r="C311" s="3">
        <v>24.7</v>
      </c>
      <c r="D311" s="3">
        <v>0.24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55.620000000000005</v>
      </c>
      <c r="H311" s="1">
        <f>MATCH(持股比率!A311,董監!A:A,0)</f>
        <v>311</v>
      </c>
      <c r="I311" s="3">
        <v>1827405.36</v>
      </c>
      <c r="J311" s="20">
        <v>532.29499999999996</v>
      </c>
      <c r="K311" s="20">
        <v>-81.97</v>
      </c>
      <c r="L311" s="29">
        <v>-160.94999999999999</v>
      </c>
      <c r="M311" s="20">
        <v>137.98599999999999</v>
      </c>
      <c r="N311" s="20">
        <v>489</v>
      </c>
      <c r="O311" s="20">
        <f t="shared" si="17"/>
        <v>101640</v>
      </c>
      <c r="P311" s="19">
        <f t="shared" si="18"/>
        <v>0.9</v>
      </c>
      <c r="Q311" s="3">
        <v>35.700000000000003</v>
      </c>
      <c r="R311" s="3">
        <v>35.65</v>
      </c>
      <c r="S311" s="3">
        <v>35.950000000000003</v>
      </c>
      <c r="T311" s="3">
        <v>36.049999999999997</v>
      </c>
      <c r="U311" s="3">
        <v>36.549999999999997</v>
      </c>
      <c r="V311" s="10">
        <f t="shared" si="19"/>
        <v>0.33141893799999989</v>
      </c>
      <c r="W311" s="3">
        <v>4.88</v>
      </c>
      <c r="X311" s="3" t="str">
        <f ca="1">IF(COUNTIF(股期對照!A:A,B311)=2,B311&amp;"-●",IF(COUNTIF(股期對照!A:A,B311)=1,B311&amp;"-◎",B311))</f>
        <v>楠梓電</v>
      </c>
      <c r="Y311" s="3" t="s">
        <v>6889</v>
      </c>
      <c r="AB311" s="1" t="s">
        <v>305</v>
      </c>
      <c r="AC311" s="1" t="s">
        <v>2059</v>
      </c>
      <c r="AD311" s="1">
        <v>24.7</v>
      </c>
      <c r="AE311" s="1">
        <v>0.24</v>
      </c>
      <c r="AF311" s="1">
        <v>0.37</v>
      </c>
      <c r="AG311" s="1">
        <v>19.07</v>
      </c>
      <c r="AH311" s="1">
        <v>55.620000000000005</v>
      </c>
      <c r="AI311" s="1">
        <v>311</v>
      </c>
      <c r="AJ311" s="1">
        <v>1827405.36</v>
      </c>
      <c r="AK311" s="1">
        <v>532.29499999999996</v>
      </c>
      <c r="AL311" s="1">
        <v>-81.97</v>
      </c>
      <c r="AM311" s="1">
        <v>-160.94999999999999</v>
      </c>
      <c r="AN311" s="1">
        <v>137.98599999999999</v>
      </c>
      <c r="AO311" s="1">
        <v>489</v>
      </c>
      <c r="AP311" s="1">
        <v>101640</v>
      </c>
      <c r="AQ311" s="1">
        <v>0.9</v>
      </c>
      <c r="AR311" s="1">
        <v>35.700000000000003</v>
      </c>
      <c r="AS311" s="1">
        <v>35.65</v>
      </c>
      <c r="AT311" s="1">
        <v>35.950000000000003</v>
      </c>
      <c r="AU311" s="1">
        <v>36.049999999999997</v>
      </c>
      <c r="AV311" s="1">
        <v>36.549999999999997</v>
      </c>
      <c r="AW311" s="1">
        <v>0.33141893799999989</v>
      </c>
      <c r="AX311" s="1">
        <v>4.88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5952</v>
      </c>
      <c r="C312" s="3">
        <v>38.32</v>
      </c>
      <c r="D312" s="3">
        <v>1.07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59.22</v>
      </c>
      <c r="H312" s="1">
        <f>MATCH(持股比率!A312,董監!A:A,0)</f>
        <v>312</v>
      </c>
      <c r="I312" s="3">
        <v>138629906.09</v>
      </c>
      <c r="J312" s="20">
        <v>1605.3219999999999</v>
      </c>
      <c r="K312" s="20">
        <v>-12252.383</v>
      </c>
      <c r="L312" s="29">
        <v>5534.9979999999996</v>
      </c>
      <c r="M312" s="20">
        <v>3503.3090000000002</v>
      </c>
      <c r="N312" s="20">
        <v>-6403.8649999999998</v>
      </c>
      <c r="O312" s="20">
        <f t="shared" si="17"/>
        <v>8209663</v>
      </c>
      <c r="P312" s="19">
        <f t="shared" si="18"/>
        <v>-0.1</v>
      </c>
      <c r="Q312" s="3">
        <v>96.4</v>
      </c>
      <c r="R312" s="3">
        <v>96.1</v>
      </c>
      <c r="S312" s="3">
        <v>97</v>
      </c>
      <c r="T312" s="3">
        <v>97.9</v>
      </c>
      <c r="U312" s="3">
        <v>97.2</v>
      </c>
      <c r="V312" s="10">
        <f t="shared" si="19"/>
        <v>-7.6528788639999998</v>
      </c>
      <c r="W312" s="3">
        <v>1.46</v>
      </c>
      <c r="X312" s="3" t="str">
        <f ca="1">IF(COUNTIF(股期對照!A:A,B312)=2,B312&amp;"-●",IF(COUNTIF(股期對照!A:A,B312)=1,B312&amp;"-◎",B312))</f>
        <v>鴻海-◎</v>
      </c>
      <c r="Y312" s="3" t="s">
        <v>6890</v>
      </c>
      <c r="AB312" s="1" t="s">
        <v>306</v>
      </c>
      <c r="AC312" s="1" t="s">
        <v>2060</v>
      </c>
      <c r="AD312" s="1">
        <v>38.32</v>
      </c>
      <c r="AE312" s="1">
        <v>1.07</v>
      </c>
      <c r="AF312" s="1">
        <v>1.37</v>
      </c>
      <c r="AG312" s="1">
        <v>0.02</v>
      </c>
      <c r="AH312" s="1">
        <v>59.22</v>
      </c>
      <c r="AI312" s="1">
        <v>312</v>
      </c>
      <c r="AJ312" s="1">
        <v>138629906.09</v>
      </c>
      <c r="AK312" s="1">
        <v>1605.3219999999999</v>
      </c>
      <c r="AL312" s="1">
        <v>-12252.383</v>
      </c>
      <c r="AM312" s="1">
        <v>5534.9979999999996</v>
      </c>
      <c r="AN312" s="1">
        <v>3503.3090000000002</v>
      </c>
      <c r="AO312" s="1">
        <v>-6403.8649999999998</v>
      </c>
      <c r="AP312" s="1">
        <v>8209663</v>
      </c>
      <c r="AQ312" s="1">
        <v>-0.1</v>
      </c>
      <c r="AR312" s="1">
        <v>96.4</v>
      </c>
      <c r="AS312" s="1">
        <v>96.1</v>
      </c>
      <c r="AT312" s="1">
        <v>97</v>
      </c>
      <c r="AU312" s="1">
        <v>97.9</v>
      </c>
      <c r="AV312" s="1">
        <v>97.2</v>
      </c>
      <c r="AW312" s="1">
        <v>-7.6528788639999998</v>
      </c>
      <c r="AX312" s="1">
        <v>1.46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5953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</v>
      </c>
      <c r="R313" s="3">
        <v>16.100000000000001</v>
      </c>
      <c r="S313" s="3">
        <v>16.149999999999999</v>
      </c>
      <c r="T313" s="3">
        <v>16.2</v>
      </c>
      <c r="U313" s="3">
        <v>16.8</v>
      </c>
      <c r="V313" s="10">
        <f t="shared" si="19"/>
        <v>0</v>
      </c>
      <c r="W313" s="3">
        <v>-2.61</v>
      </c>
      <c r="X313" s="3" t="str">
        <f ca="1">IF(COUNTIF(股期對照!A:A,B313)=2,B313&amp;"-●",IF(COUNTIF(股期對照!A:A,B313)=1,B313&amp;"-◎",B313))</f>
        <v>東訊</v>
      </c>
      <c r="Y313" s="3" t="s">
        <v>6891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16.3</v>
      </c>
      <c r="AS313" s="1">
        <v>16.100000000000001</v>
      </c>
      <c r="AT313" s="1">
        <v>16.149999999999999</v>
      </c>
      <c r="AU313" s="1">
        <v>16.2</v>
      </c>
      <c r="AV313" s="1">
        <v>16.8</v>
      </c>
      <c r="AW313" s="1">
        <v>0</v>
      </c>
      <c r="AX313" s="1">
        <v>-2.61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5954</v>
      </c>
      <c r="C314" s="3">
        <v>10.66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80.14</v>
      </c>
      <c r="H314" s="1">
        <f>MATCH(持股比率!A314,董監!A:A,0)</f>
        <v>314</v>
      </c>
      <c r="I314" s="3">
        <v>10893483.279999999</v>
      </c>
      <c r="J314" s="20">
        <v>1616.66</v>
      </c>
      <c r="K314" s="20">
        <v>981.976</v>
      </c>
      <c r="L314" s="29">
        <v>991.53800000000001</v>
      </c>
      <c r="M314" s="20">
        <v>362.38</v>
      </c>
      <c r="N314" s="20">
        <v>-1205</v>
      </c>
      <c r="O314" s="20">
        <f t="shared" si="17"/>
        <v>873004</v>
      </c>
      <c r="P314" s="19">
        <f t="shared" si="18"/>
        <v>0.3</v>
      </c>
      <c r="Q314" s="3">
        <v>11.55</v>
      </c>
      <c r="R314" s="3">
        <v>11.6</v>
      </c>
      <c r="S314" s="3">
        <v>11.55</v>
      </c>
      <c r="T314" s="3">
        <v>11.5</v>
      </c>
      <c r="U314" s="3">
        <v>11.4</v>
      </c>
      <c r="V314" s="10">
        <f t="shared" si="19"/>
        <v>0.31945978500000005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6892</v>
      </c>
      <c r="AB314" s="1" t="s">
        <v>308</v>
      </c>
      <c r="AC314" s="1" t="s">
        <v>2062</v>
      </c>
      <c r="AD314" s="1">
        <v>10.66</v>
      </c>
      <c r="AE314" s="1">
        <v>0.02</v>
      </c>
      <c r="AF314" s="1">
        <v>0.04</v>
      </c>
      <c r="AG314" s="1">
        <v>9.14</v>
      </c>
      <c r="AH314" s="1">
        <v>80.14</v>
      </c>
      <c r="AI314" s="1">
        <v>314</v>
      </c>
      <c r="AJ314" s="1">
        <v>10893483.279999999</v>
      </c>
      <c r="AK314" s="1">
        <v>1616.66</v>
      </c>
      <c r="AL314" s="1">
        <v>981.976</v>
      </c>
      <c r="AM314" s="1">
        <v>991.53800000000001</v>
      </c>
      <c r="AN314" s="1">
        <v>362.38</v>
      </c>
      <c r="AO314" s="1">
        <v>-1205</v>
      </c>
      <c r="AP314" s="1">
        <v>873004</v>
      </c>
      <c r="AQ314" s="1">
        <v>0.3</v>
      </c>
      <c r="AR314" s="1">
        <v>11.55</v>
      </c>
      <c r="AS314" s="1">
        <v>11.6</v>
      </c>
      <c r="AT314" s="1">
        <v>11.55</v>
      </c>
      <c r="AU314" s="1">
        <v>11.5</v>
      </c>
      <c r="AV314" s="1">
        <v>11.4</v>
      </c>
      <c r="AW314" s="1">
        <v>0.31945978500000005</v>
      </c>
      <c r="AX314" s="1">
        <v>0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5955</v>
      </c>
      <c r="C315" s="3">
        <v>45.2</v>
      </c>
      <c r="D315" s="3">
        <v>5.98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35.099999999999994</v>
      </c>
      <c r="H315" s="1">
        <f>MATCH(持股比率!A315,董監!A:A,0)</f>
        <v>315</v>
      </c>
      <c r="I315" s="3">
        <v>44071466.25</v>
      </c>
      <c r="J315" s="20">
        <v>5551.326</v>
      </c>
      <c r="K315" s="20">
        <v>-1746.8240000000001</v>
      </c>
      <c r="L315" s="29">
        <v>4934.5969999999998</v>
      </c>
      <c r="M315" s="20">
        <v>430.517</v>
      </c>
      <c r="N315" s="20">
        <v>237.08099999999999</v>
      </c>
      <c r="O315" s="20">
        <f t="shared" si="17"/>
        <v>1546908</v>
      </c>
      <c r="P315" s="19">
        <f t="shared" si="18"/>
        <v>0.6</v>
      </c>
      <c r="Q315" s="3">
        <v>29.8</v>
      </c>
      <c r="R315" s="3">
        <v>29.4</v>
      </c>
      <c r="S315" s="3">
        <v>29.95</v>
      </c>
      <c r="T315" s="3">
        <v>29.6</v>
      </c>
      <c r="U315" s="3">
        <v>29.75</v>
      </c>
      <c r="V315" s="10">
        <f t="shared" si="19"/>
        <v>2.8166053230000001</v>
      </c>
      <c r="W315" s="3">
        <v>2.76</v>
      </c>
      <c r="X315" s="3" t="str">
        <f ca="1">IF(COUNTIF(股期對照!A:A,B315)=2,B315&amp;"-●",IF(COUNTIF(股期對照!A:A,B315)=1,B315&amp;"-◎",B315))</f>
        <v>仁寶-◎</v>
      </c>
      <c r="Y315" s="3" t="s">
        <v>6893</v>
      </c>
      <c r="AB315" s="1" t="s">
        <v>309</v>
      </c>
      <c r="AC315" s="1" t="s">
        <v>2063</v>
      </c>
      <c r="AD315" s="1">
        <v>45.2</v>
      </c>
      <c r="AE315" s="1">
        <v>5.98</v>
      </c>
      <c r="AF315" s="1">
        <v>8.27</v>
      </c>
      <c r="AG315" s="1">
        <v>5.45</v>
      </c>
      <c r="AH315" s="1">
        <v>35.099999999999994</v>
      </c>
      <c r="AI315" s="1">
        <v>315</v>
      </c>
      <c r="AJ315" s="1">
        <v>44071466.25</v>
      </c>
      <c r="AK315" s="1">
        <v>5551.326</v>
      </c>
      <c r="AL315" s="1">
        <v>-1746.8240000000001</v>
      </c>
      <c r="AM315" s="1">
        <v>4934.5969999999998</v>
      </c>
      <c r="AN315" s="1">
        <v>430.517</v>
      </c>
      <c r="AO315" s="1">
        <v>237.08099999999999</v>
      </c>
      <c r="AP315" s="1">
        <v>1546908</v>
      </c>
      <c r="AQ315" s="1">
        <v>0.6</v>
      </c>
      <c r="AR315" s="1">
        <v>29.8</v>
      </c>
      <c r="AS315" s="1">
        <v>29.4</v>
      </c>
      <c r="AT315" s="1">
        <v>29.95</v>
      </c>
      <c r="AU315" s="1">
        <v>29.6</v>
      </c>
      <c r="AV315" s="1">
        <v>29.75</v>
      </c>
      <c r="AW315" s="1">
        <v>2.8166053230000001</v>
      </c>
      <c r="AX315" s="1">
        <v>2.76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5956</v>
      </c>
      <c r="C316" s="3">
        <v>50.5</v>
      </c>
      <c r="D316" s="3">
        <v>0.91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38.090000000000003</v>
      </c>
      <c r="H316" s="1">
        <f>MATCH(持股比率!A316,董監!A:A,0)</f>
        <v>316</v>
      </c>
      <c r="I316" s="3">
        <v>4231453.24</v>
      </c>
      <c r="J316" s="20">
        <v>740.34500000000003</v>
      </c>
      <c r="K316" s="20">
        <v>1149.451</v>
      </c>
      <c r="L316" s="29">
        <v>-49.976999999999997</v>
      </c>
      <c r="M316" s="20">
        <v>-171.15299999999999</v>
      </c>
      <c r="N316" s="20">
        <v>107.666</v>
      </c>
      <c r="O316" s="20">
        <f t="shared" si="17"/>
        <v>161176</v>
      </c>
      <c r="P316" s="19">
        <f t="shared" si="18"/>
        <v>1.1000000000000001</v>
      </c>
      <c r="Q316" s="3">
        <v>551</v>
      </c>
      <c r="R316" s="3">
        <v>557</v>
      </c>
      <c r="S316" s="3">
        <v>549</v>
      </c>
      <c r="T316" s="3">
        <v>545</v>
      </c>
      <c r="U316" s="3">
        <v>545</v>
      </c>
      <c r="V316" s="10">
        <f t="shared" si="19"/>
        <v>9.8613651400000002</v>
      </c>
      <c r="W316" s="3">
        <v>-0.73</v>
      </c>
      <c r="X316" s="3" t="str">
        <f ca="1">IF(COUNTIF(股期對照!A:A,B316)=2,B316&amp;"-●",IF(COUNTIF(股期對照!A:A,B316)=1,B316&amp;"-◎",B316))</f>
        <v>國巨-●</v>
      </c>
      <c r="Y316" s="3" t="s">
        <v>6894</v>
      </c>
      <c r="AB316" s="1" t="s">
        <v>310</v>
      </c>
      <c r="AC316" s="1" t="s">
        <v>2064</v>
      </c>
      <c r="AD316" s="1">
        <v>50.5</v>
      </c>
      <c r="AE316" s="1">
        <v>0.91</v>
      </c>
      <c r="AF316" s="1">
        <v>2.75</v>
      </c>
      <c r="AG316" s="1">
        <v>7.75</v>
      </c>
      <c r="AH316" s="1">
        <v>38.090000000000003</v>
      </c>
      <c r="AI316" s="1">
        <v>316</v>
      </c>
      <c r="AJ316" s="1">
        <v>4231453.24</v>
      </c>
      <c r="AK316" s="1">
        <v>740.34500000000003</v>
      </c>
      <c r="AL316" s="1">
        <v>1149.451</v>
      </c>
      <c r="AM316" s="1">
        <v>-49.976999999999997</v>
      </c>
      <c r="AN316" s="1">
        <v>-171.15299999999999</v>
      </c>
      <c r="AO316" s="1">
        <v>107.666</v>
      </c>
      <c r="AP316" s="1">
        <v>161176</v>
      </c>
      <c r="AQ316" s="1">
        <v>1.1000000000000001</v>
      </c>
      <c r="AR316" s="1">
        <v>551</v>
      </c>
      <c r="AS316" s="1">
        <v>557</v>
      </c>
      <c r="AT316" s="1">
        <v>549</v>
      </c>
      <c r="AU316" s="1">
        <v>545</v>
      </c>
      <c r="AV316" s="1">
        <v>545</v>
      </c>
      <c r="AW316" s="1">
        <v>9.8613651400000002</v>
      </c>
      <c r="AX316" s="1">
        <v>-0.73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5957</v>
      </c>
      <c r="C317" s="3">
        <v>12.83</v>
      </c>
      <c r="D317" s="3">
        <v>0.04</v>
      </c>
      <c r="E317" s="3">
        <v>1.35</v>
      </c>
      <c r="F317" s="1">
        <f>IF(INDEX(董監!D:D,H317)=0,INDEX(董監!C:C,H317),INDEX(董監!D:D,H317))</f>
        <v>0.01</v>
      </c>
      <c r="G317" s="1">
        <f t="shared" si="16"/>
        <v>85.77</v>
      </c>
      <c r="H317" s="1">
        <f>MATCH(持股比率!A317,董監!A:A,0)</f>
        <v>317</v>
      </c>
      <c r="I317" s="3">
        <v>5183462.82</v>
      </c>
      <c r="J317" s="20">
        <v>104.214</v>
      </c>
      <c r="K317" s="20">
        <v>-137.22800000000001</v>
      </c>
      <c r="L317" s="29">
        <v>154.78800000000001</v>
      </c>
      <c r="M317" s="20">
        <v>-206.86</v>
      </c>
      <c r="N317" s="20">
        <v>-284.73899999999998</v>
      </c>
      <c r="O317" s="20">
        <f t="shared" si="17"/>
        <v>444586</v>
      </c>
      <c r="P317" s="19">
        <f t="shared" si="18"/>
        <v>-0.1</v>
      </c>
      <c r="Q317" s="3">
        <v>35</v>
      </c>
      <c r="R317" s="3">
        <v>34.700000000000003</v>
      </c>
      <c r="S317" s="3">
        <v>34.549999999999997</v>
      </c>
      <c r="T317" s="3">
        <v>34.35</v>
      </c>
      <c r="U317" s="3">
        <v>34</v>
      </c>
      <c r="V317" s="10">
        <f t="shared" si="19"/>
        <v>-0.125531632</v>
      </c>
      <c r="W317" s="3">
        <v>-1.73</v>
      </c>
      <c r="X317" s="3" t="str">
        <f ca="1">IF(COUNTIF(股期對照!A:A,B317)=2,B317&amp;"-●",IF(COUNTIF(股期對照!A:A,B317)=1,B317&amp;"-◎",B317))</f>
        <v>廣宇-◎</v>
      </c>
      <c r="Y317" s="3" t="s">
        <v>6895</v>
      </c>
      <c r="AB317" s="1" t="s">
        <v>311</v>
      </c>
      <c r="AC317" s="1" t="s">
        <v>2065</v>
      </c>
      <c r="AD317" s="1">
        <v>12.83</v>
      </c>
      <c r="AE317" s="1">
        <v>0.04</v>
      </c>
      <c r="AF317" s="1">
        <v>1.35</v>
      </c>
      <c r="AG317" s="1">
        <v>0.01</v>
      </c>
      <c r="AH317" s="1">
        <v>85.77</v>
      </c>
      <c r="AI317" s="1">
        <v>317</v>
      </c>
      <c r="AJ317" s="1">
        <v>5183462.82</v>
      </c>
      <c r="AK317" s="1">
        <v>104.214</v>
      </c>
      <c r="AL317" s="1">
        <v>-137.22800000000001</v>
      </c>
      <c r="AM317" s="1">
        <v>154.78800000000001</v>
      </c>
      <c r="AN317" s="1">
        <v>-206.86</v>
      </c>
      <c r="AO317" s="1">
        <v>-284.73899999999998</v>
      </c>
      <c r="AP317" s="1">
        <v>444586</v>
      </c>
      <c r="AQ317" s="1">
        <v>-0.1</v>
      </c>
      <c r="AR317" s="1">
        <v>35</v>
      </c>
      <c r="AS317" s="1">
        <v>34.700000000000003</v>
      </c>
      <c r="AT317" s="1">
        <v>34.549999999999997</v>
      </c>
      <c r="AU317" s="1">
        <v>34.35</v>
      </c>
      <c r="AV317" s="1">
        <v>34</v>
      </c>
      <c r="AW317" s="1">
        <v>-0.125531632</v>
      </c>
      <c r="AX317" s="1">
        <v>-1.73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5958</v>
      </c>
      <c r="C318" s="3">
        <v>10.050000000000001</v>
      </c>
      <c r="D318" s="3">
        <v>0.04</v>
      </c>
      <c r="E318" s="3">
        <v>0.74</v>
      </c>
      <c r="F318" s="1">
        <f>IF(INDEX(董監!D:D,H318)=0,INDEX(董監!C:C,H318),INDEX(董監!D:D,H318))</f>
        <v>22.37</v>
      </c>
      <c r="G318" s="1">
        <f t="shared" si="16"/>
        <v>66.8</v>
      </c>
      <c r="H318" s="1">
        <f>MATCH(持股比率!A318,董監!A:A,0)</f>
        <v>318</v>
      </c>
      <c r="I318" s="3">
        <v>8255783.3300000001</v>
      </c>
      <c r="J318" s="20">
        <v>-2502.011</v>
      </c>
      <c r="K318" s="20">
        <v>3005.4050000000002</v>
      </c>
      <c r="L318" s="29">
        <v>3933.538</v>
      </c>
      <c r="M318" s="20">
        <v>-4583.9440000000004</v>
      </c>
      <c r="N318" s="20">
        <v>3164.9879999999998</v>
      </c>
      <c r="O318" s="20">
        <f t="shared" si="17"/>
        <v>551486</v>
      </c>
      <c r="P318" s="19">
        <f t="shared" si="18"/>
        <v>0.5</v>
      </c>
      <c r="Q318" s="3">
        <v>44.35</v>
      </c>
      <c r="R318" s="3">
        <v>44.55</v>
      </c>
      <c r="S318" s="3">
        <v>49</v>
      </c>
      <c r="T318" s="3">
        <v>46.4</v>
      </c>
      <c r="U318" s="3">
        <v>47.1</v>
      </c>
      <c r="V318" s="10">
        <f t="shared" si="19"/>
        <v>1.5204590009999996</v>
      </c>
      <c r="W318" s="3">
        <v>6.68</v>
      </c>
      <c r="X318" s="3" t="str">
        <f ca="1">IF(COUNTIF(股期對照!A:A,B318)=2,B318&amp;"-●",IF(COUNTIF(股期對照!A:A,B318)=1,B318&amp;"-◎",B318))</f>
        <v>華泰</v>
      </c>
      <c r="Y318" s="3" t="s">
        <v>6896</v>
      </c>
      <c r="AB318" s="1" t="s">
        <v>312</v>
      </c>
      <c r="AC318" s="1" t="s">
        <v>2066</v>
      </c>
      <c r="AD318" s="1">
        <v>10.050000000000001</v>
      </c>
      <c r="AE318" s="1">
        <v>0.04</v>
      </c>
      <c r="AF318" s="1">
        <v>0.74</v>
      </c>
      <c r="AG318" s="1">
        <v>22.37</v>
      </c>
      <c r="AH318" s="1">
        <v>66.8</v>
      </c>
      <c r="AI318" s="1">
        <v>318</v>
      </c>
      <c r="AJ318" s="1">
        <v>8255783.3300000001</v>
      </c>
      <c r="AK318" s="1">
        <v>-2502.011</v>
      </c>
      <c r="AL318" s="1">
        <v>3005.4050000000002</v>
      </c>
      <c r="AM318" s="1">
        <v>3933.538</v>
      </c>
      <c r="AN318" s="1">
        <v>-4583.9440000000004</v>
      </c>
      <c r="AO318" s="1">
        <v>3164.9879999999998</v>
      </c>
      <c r="AP318" s="1">
        <v>551486</v>
      </c>
      <c r="AQ318" s="1">
        <v>0.5</v>
      </c>
      <c r="AR318" s="1">
        <v>44.35</v>
      </c>
      <c r="AS318" s="1">
        <v>44.55</v>
      </c>
      <c r="AT318" s="1">
        <v>49</v>
      </c>
      <c r="AU318" s="1">
        <v>46.4</v>
      </c>
      <c r="AV318" s="1">
        <v>47.1</v>
      </c>
      <c r="AW318" s="1">
        <v>1.5204590009999996</v>
      </c>
      <c r="AX318" s="1">
        <v>6.68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5959</v>
      </c>
      <c r="C319" s="3">
        <v>72.11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19.539999999999992</v>
      </c>
      <c r="H319" s="1">
        <f>MATCH(持股比率!A319,董監!A:A,0)</f>
        <v>319</v>
      </c>
      <c r="I319" s="3">
        <v>259320709.91999999</v>
      </c>
      <c r="J319" s="20">
        <v>12889.781000000001</v>
      </c>
      <c r="K319" s="20">
        <v>6500.22</v>
      </c>
      <c r="L319" s="29">
        <v>4028.873</v>
      </c>
      <c r="M319" s="20">
        <v>2092.085</v>
      </c>
      <c r="N319" s="20">
        <v>1171.873</v>
      </c>
      <c r="O319" s="20">
        <f t="shared" si="17"/>
        <v>5067127</v>
      </c>
      <c r="P319" s="19">
        <f t="shared" si="18"/>
        <v>0.5</v>
      </c>
      <c r="Q319" s="3">
        <v>550</v>
      </c>
      <c r="R319" s="3">
        <v>555</v>
      </c>
      <c r="S319" s="3">
        <v>556</v>
      </c>
      <c r="T319" s="3">
        <v>557</v>
      </c>
      <c r="U319" s="3">
        <v>557</v>
      </c>
      <c r="V319" s="10">
        <f t="shared" si="19"/>
        <v>147.55079644</v>
      </c>
      <c r="W319" s="3">
        <v>1.46</v>
      </c>
      <c r="X319" s="3" t="str">
        <f ca="1">IF(COUNTIF(股期對照!A:A,B319)=2,B319&amp;"-●",IF(COUNTIF(股期對照!A:A,B319)=1,B319&amp;"-◎",B319))</f>
        <v>台積電-●</v>
      </c>
      <c r="Y319" s="3" t="s">
        <v>6897</v>
      </c>
      <c r="AB319" s="1" t="s">
        <v>313</v>
      </c>
      <c r="AC319" s="1" t="s">
        <v>2067</v>
      </c>
      <c r="AD319" s="1">
        <v>72.11</v>
      </c>
      <c r="AE319" s="1">
        <v>0.66</v>
      </c>
      <c r="AF319" s="1">
        <v>1.1200000000000001</v>
      </c>
      <c r="AG319" s="1">
        <v>6.57</v>
      </c>
      <c r="AH319" s="1">
        <v>19.539999999999992</v>
      </c>
      <c r="AI319" s="1">
        <v>319</v>
      </c>
      <c r="AJ319" s="1">
        <v>259320709.91999999</v>
      </c>
      <c r="AK319" s="1">
        <v>12889.781000000001</v>
      </c>
      <c r="AL319" s="1">
        <v>6500.22</v>
      </c>
      <c r="AM319" s="1">
        <v>4028.873</v>
      </c>
      <c r="AN319" s="1">
        <v>2092.085</v>
      </c>
      <c r="AO319" s="1">
        <v>1171.873</v>
      </c>
      <c r="AP319" s="1">
        <v>5067127</v>
      </c>
      <c r="AQ319" s="1">
        <v>0.5</v>
      </c>
      <c r="AR319" s="1">
        <v>550</v>
      </c>
      <c r="AS319" s="1">
        <v>555</v>
      </c>
      <c r="AT319" s="1">
        <v>556</v>
      </c>
      <c r="AU319" s="1">
        <v>557</v>
      </c>
      <c r="AV319" s="1">
        <v>557</v>
      </c>
      <c r="AW319" s="1">
        <v>147.55079644</v>
      </c>
      <c r="AX319" s="1">
        <v>1.46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6536</v>
      </c>
      <c r="C320" s="3">
        <v>18.22</v>
      </c>
      <c r="D320" s="3">
        <v>7.0000000000000007E-2</v>
      </c>
      <c r="E320" s="3">
        <v>0.62</v>
      </c>
      <c r="F320" s="1">
        <f>IF(INDEX(董監!D:D,H320)=0,INDEX(董監!C:C,H320),INDEX(董監!D:D,H320))</f>
        <v>35.340000000000003</v>
      </c>
      <c r="G320" s="1">
        <f t="shared" si="16"/>
        <v>45.75</v>
      </c>
      <c r="H320" s="1">
        <f>MATCH(持股比率!A320,董監!A:A,0)</f>
        <v>320</v>
      </c>
      <c r="I320" s="3">
        <v>5574029.6799999997</v>
      </c>
      <c r="J320" s="20">
        <v>-400.76400000000001</v>
      </c>
      <c r="K320" s="20">
        <v>-423.75799999999998</v>
      </c>
      <c r="L320" s="29">
        <v>-273.74299999999999</v>
      </c>
      <c r="M320" s="20">
        <v>-12934.004000000001</v>
      </c>
      <c r="N320" s="20">
        <v>-286.613</v>
      </c>
      <c r="O320" s="20">
        <f t="shared" si="17"/>
        <v>255012</v>
      </c>
      <c r="P320" s="19">
        <f t="shared" si="18"/>
        <v>-5.6</v>
      </c>
      <c r="Q320" s="3">
        <v>26.6</v>
      </c>
      <c r="R320" s="3">
        <v>26.4</v>
      </c>
      <c r="S320" s="3">
        <v>26.6</v>
      </c>
      <c r="T320" s="3">
        <v>26.8</v>
      </c>
      <c r="U320" s="3">
        <v>27.15</v>
      </c>
      <c r="V320" s="10">
        <f t="shared" si="19"/>
        <v>-3.8354194755000006</v>
      </c>
      <c r="W320" s="3">
        <v>3.63</v>
      </c>
      <c r="X320" s="3" t="str">
        <f ca="1">IF(COUNTIF(股期對照!A:A,B320)=2,B320&amp;"-●",IF(COUNTIF(股期對照!A:A,B320)=1,B320&amp;"-◎",B320))</f>
        <v>精英-◎</v>
      </c>
      <c r="Y320" s="3" t="s">
        <v>6898</v>
      </c>
      <c r="AB320" s="1" t="s">
        <v>314</v>
      </c>
      <c r="AC320" s="1" t="s">
        <v>2068</v>
      </c>
      <c r="AD320" s="1">
        <v>18.22</v>
      </c>
      <c r="AE320" s="1">
        <v>7.0000000000000007E-2</v>
      </c>
      <c r="AF320" s="1">
        <v>0.62</v>
      </c>
      <c r="AG320" s="1">
        <v>35.340000000000003</v>
      </c>
      <c r="AH320" s="1">
        <v>45.75</v>
      </c>
      <c r="AI320" s="1">
        <v>320</v>
      </c>
      <c r="AJ320" s="1">
        <v>5574029.6799999997</v>
      </c>
      <c r="AK320" s="1">
        <v>-400.76400000000001</v>
      </c>
      <c r="AL320" s="1">
        <v>-423.75799999999998</v>
      </c>
      <c r="AM320" s="1">
        <v>-273.74299999999999</v>
      </c>
      <c r="AN320" s="1">
        <v>-12934.004000000001</v>
      </c>
      <c r="AO320" s="1">
        <v>-286.613</v>
      </c>
      <c r="AP320" s="1">
        <v>255012</v>
      </c>
      <c r="AQ320" s="1">
        <v>-5.6</v>
      </c>
      <c r="AR320" s="1">
        <v>26.6</v>
      </c>
      <c r="AS320" s="1">
        <v>26.4</v>
      </c>
      <c r="AT320" s="1">
        <v>26.6</v>
      </c>
      <c r="AU320" s="1">
        <v>26.8</v>
      </c>
      <c r="AV320" s="1">
        <v>27.15</v>
      </c>
      <c r="AW320" s="1">
        <v>-3.8354194755000006</v>
      </c>
      <c r="AX320" s="1">
        <v>3.63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6595</v>
      </c>
      <c r="C321" s="3">
        <v>11.81</v>
      </c>
      <c r="D321" s="3">
        <v>0</v>
      </c>
      <c r="E321" s="3">
        <v>0.59</v>
      </c>
      <c r="F321" s="1">
        <f>IF(INDEX(董監!D:D,H321)=0,INDEX(董監!C:C,H321),INDEX(董監!D:D,H321))</f>
        <v>4.8</v>
      </c>
      <c r="G321" s="1">
        <f t="shared" si="16"/>
        <v>82.8</v>
      </c>
      <c r="H321" s="1">
        <f>MATCH(持股比率!A321,董監!A:A,0)</f>
        <v>321</v>
      </c>
      <c r="I321" s="3">
        <v>6028364.7300000004</v>
      </c>
      <c r="J321" s="20">
        <v>-1097.0730000000001</v>
      </c>
      <c r="K321" s="20">
        <v>-1677.2329999999999</v>
      </c>
      <c r="L321" s="29">
        <v>-345.07900000000001</v>
      </c>
      <c r="M321" s="20">
        <v>-1100.3589999999999</v>
      </c>
      <c r="N321" s="20">
        <v>-382.07100000000003</v>
      </c>
      <c r="O321" s="20">
        <f t="shared" si="17"/>
        <v>499149</v>
      </c>
      <c r="P321" s="19">
        <f t="shared" si="18"/>
        <v>-0.9</v>
      </c>
      <c r="Q321" s="3">
        <v>19</v>
      </c>
      <c r="R321" s="3">
        <v>18.649999999999999</v>
      </c>
      <c r="S321" s="3">
        <v>18.7</v>
      </c>
      <c r="T321" s="3">
        <v>18.399999999999999</v>
      </c>
      <c r="U321" s="3">
        <v>18.399999999999999</v>
      </c>
      <c r="V321" s="10">
        <f t="shared" si="19"/>
        <v>-0.85854471749999994</v>
      </c>
      <c r="W321" s="3">
        <v>-1.34</v>
      </c>
      <c r="X321" s="3" t="str">
        <f ca="1">IF(COUNTIF(股期對照!A:A,B321)=2,B321&amp;"-●",IF(COUNTIF(股期對照!A:A,B321)=1,B321&amp;"-◎",B321))</f>
        <v>友訊-◎</v>
      </c>
      <c r="Y321" s="3" t="s">
        <v>6899</v>
      </c>
      <c r="AB321" s="1" t="s">
        <v>315</v>
      </c>
      <c r="AC321" s="1" t="s">
        <v>2069</v>
      </c>
      <c r="AD321" s="1">
        <v>11.81</v>
      </c>
      <c r="AE321" s="1">
        <v>0</v>
      </c>
      <c r="AF321" s="1">
        <v>0.59</v>
      </c>
      <c r="AG321" s="1">
        <v>4.8</v>
      </c>
      <c r="AH321" s="1">
        <v>82.8</v>
      </c>
      <c r="AI321" s="1">
        <v>321</v>
      </c>
      <c r="AJ321" s="1">
        <v>6028364.7300000004</v>
      </c>
      <c r="AK321" s="1">
        <v>-1097.0730000000001</v>
      </c>
      <c r="AL321" s="1">
        <v>-1677.2329999999999</v>
      </c>
      <c r="AM321" s="1">
        <v>-345.07900000000001</v>
      </c>
      <c r="AN321" s="1">
        <v>-1100.3589999999999</v>
      </c>
      <c r="AO321" s="1">
        <v>-382.07100000000003</v>
      </c>
      <c r="AP321" s="1">
        <v>499149</v>
      </c>
      <c r="AQ321" s="1">
        <v>-0.9</v>
      </c>
      <c r="AR321" s="1">
        <v>19</v>
      </c>
      <c r="AS321" s="1">
        <v>18.649999999999999</v>
      </c>
      <c r="AT321" s="1">
        <v>18.7</v>
      </c>
      <c r="AU321" s="1">
        <v>18.399999999999999</v>
      </c>
      <c r="AV321" s="1">
        <v>18.399999999999999</v>
      </c>
      <c r="AW321" s="1">
        <v>-0.85854471749999994</v>
      </c>
      <c r="AX321" s="1">
        <v>-1.34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5257</v>
      </c>
      <c r="C322" s="3">
        <v>17.170000000000002</v>
      </c>
      <c r="D322" s="3">
        <v>4.26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74.44</v>
      </c>
      <c r="H322" s="1">
        <f>MATCH(持股比率!A322,董監!A:A,0)</f>
        <v>322</v>
      </c>
      <c r="I322" s="3">
        <v>18558264.41</v>
      </c>
      <c r="J322" s="20">
        <v>837.73299999999995</v>
      </c>
      <c r="K322" s="20">
        <v>-1258.44</v>
      </c>
      <c r="L322" s="29">
        <v>-2772.3539999999998</v>
      </c>
      <c r="M322" s="20">
        <v>-2213.3330000000001</v>
      </c>
      <c r="N322" s="20">
        <v>-354.346</v>
      </c>
      <c r="O322" s="20">
        <f t="shared" si="17"/>
        <v>1381477</v>
      </c>
      <c r="P322" s="19">
        <f t="shared" si="18"/>
        <v>-0.4</v>
      </c>
      <c r="Q322" s="3">
        <v>28.3</v>
      </c>
      <c r="R322" s="3">
        <v>28.15</v>
      </c>
      <c r="S322" s="3">
        <v>27.7</v>
      </c>
      <c r="T322" s="3">
        <v>27.4</v>
      </c>
      <c r="U322" s="3">
        <v>27.45</v>
      </c>
      <c r="V322" s="10">
        <f t="shared" si="19"/>
        <v>-1.588835698</v>
      </c>
      <c r="W322" s="3">
        <v>-1.44</v>
      </c>
      <c r="X322" s="3" t="str">
        <f ca="1">IF(COUNTIF(股期對照!A:A,B322)=2,B322&amp;"-●",IF(COUNTIF(股期對照!A:A,B322)=1,B322&amp;"-◎",B322))</f>
        <v>旺宏-◎</v>
      </c>
      <c r="Y322" s="3" t="s">
        <v>6900</v>
      </c>
      <c r="AB322" s="1" t="s">
        <v>316</v>
      </c>
      <c r="AC322" s="1" t="s">
        <v>2070</v>
      </c>
      <c r="AD322" s="1">
        <v>17.170000000000002</v>
      </c>
      <c r="AE322" s="1">
        <v>4.26</v>
      </c>
      <c r="AF322" s="1">
        <v>1.34</v>
      </c>
      <c r="AG322" s="1">
        <v>2.79</v>
      </c>
      <c r="AH322" s="1">
        <v>74.44</v>
      </c>
      <c r="AI322" s="1">
        <v>322</v>
      </c>
      <c r="AJ322" s="1">
        <v>18558264.41</v>
      </c>
      <c r="AK322" s="1">
        <v>837.73299999999995</v>
      </c>
      <c r="AL322" s="1">
        <v>-1258.44</v>
      </c>
      <c r="AM322" s="1">
        <v>-2772.3539999999998</v>
      </c>
      <c r="AN322" s="1">
        <v>-2213.3330000000001</v>
      </c>
      <c r="AO322" s="1">
        <v>-354.346</v>
      </c>
      <c r="AP322" s="1">
        <v>1381477</v>
      </c>
      <c r="AQ322" s="1">
        <v>-0.4</v>
      </c>
      <c r="AR322" s="1">
        <v>28.3</v>
      </c>
      <c r="AS322" s="1">
        <v>28.15</v>
      </c>
      <c r="AT322" s="1">
        <v>27.7</v>
      </c>
      <c r="AU322" s="1">
        <v>27.4</v>
      </c>
      <c r="AV322" s="1">
        <v>27.45</v>
      </c>
      <c r="AW322" s="1">
        <v>-1.588835698</v>
      </c>
      <c r="AX322" s="1">
        <v>-1.44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5319</v>
      </c>
      <c r="C323" s="3">
        <v>6.71</v>
      </c>
      <c r="D323" s="3">
        <v>0.06</v>
      </c>
      <c r="E323" s="3">
        <v>1.41</v>
      </c>
      <c r="F323" s="1">
        <f>IF(INDEX(董監!D:D,H323)=0,INDEX(董監!C:C,H323),INDEX(董監!D:D,H323))</f>
        <v>20.239999999999998</v>
      </c>
      <c r="G323" s="1">
        <f t="shared" si="16"/>
        <v>71.58</v>
      </c>
      <c r="H323" s="1">
        <f>MATCH(持股比率!A323,董監!A:A,0)</f>
        <v>323</v>
      </c>
      <c r="I323" s="3">
        <v>2564464.75</v>
      </c>
      <c r="J323" s="20">
        <v>656.20500000000004</v>
      </c>
      <c r="K323" s="20">
        <v>97.808999999999997</v>
      </c>
      <c r="L323" s="29">
        <v>-176.09399999999999</v>
      </c>
      <c r="M323" s="20">
        <v>-1808.4369999999999</v>
      </c>
      <c r="N323" s="20">
        <v>-882.56600000000003</v>
      </c>
      <c r="O323" s="20">
        <f t="shared" si="17"/>
        <v>183564</v>
      </c>
      <c r="P323" s="19">
        <f t="shared" si="18"/>
        <v>-1.2</v>
      </c>
      <c r="Q323" s="3">
        <v>72.400000000000006</v>
      </c>
      <c r="R323" s="3">
        <v>71.900000000000006</v>
      </c>
      <c r="S323" s="3">
        <v>71.5</v>
      </c>
      <c r="T323" s="3">
        <v>67</v>
      </c>
      <c r="U323" s="3">
        <v>66.2</v>
      </c>
      <c r="V323" s="10">
        <f t="shared" si="19"/>
        <v>-1.3764016009999998</v>
      </c>
      <c r="W323" s="3">
        <v>-7.02</v>
      </c>
      <c r="X323" s="3" t="str">
        <f ca="1">IF(COUNTIF(股期對照!A:A,B323)=2,B323&amp;"-●",IF(COUNTIF(股期對照!A:A,B323)=1,B323&amp;"-◎",B323))</f>
        <v>光罩-◎</v>
      </c>
      <c r="Y323" s="3" t="s">
        <v>6901</v>
      </c>
      <c r="AB323" s="1" t="s">
        <v>317</v>
      </c>
      <c r="AC323" s="1" t="s">
        <v>2071</v>
      </c>
      <c r="AD323" s="1">
        <v>6.71</v>
      </c>
      <c r="AE323" s="1">
        <v>0.06</v>
      </c>
      <c r="AF323" s="1">
        <v>1.41</v>
      </c>
      <c r="AG323" s="1">
        <v>20.239999999999998</v>
      </c>
      <c r="AH323" s="1">
        <v>71.58</v>
      </c>
      <c r="AI323" s="1">
        <v>323</v>
      </c>
      <c r="AJ323" s="1">
        <v>2564464.75</v>
      </c>
      <c r="AK323" s="1">
        <v>656.20500000000004</v>
      </c>
      <c r="AL323" s="1">
        <v>97.808999999999997</v>
      </c>
      <c r="AM323" s="1">
        <v>-176.09399999999999</v>
      </c>
      <c r="AN323" s="1">
        <v>-1808.4369999999999</v>
      </c>
      <c r="AO323" s="1">
        <v>-882.56600000000003</v>
      </c>
      <c r="AP323" s="1">
        <v>183564</v>
      </c>
      <c r="AQ323" s="1">
        <v>-1.2</v>
      </c>
      <c r="AR323" s="1">
        <v>72.400000000000006</v>
      </c>
      <c r="AS323" s="1">
        <v>71.900000000000006</v>
      </c>
      <c r="AT323" s="1">
        <v>71.5</v>
      </c>
      <c r="AU323" s="1">
        <v>67</v>
      </c>
      <c r="AV323" s="1">
        <v>66.2</v>
      </c>
      <c r="AW323" s="1">
        <v>-1.3764016009999998</v>
      </c>
      <c r="AX323" s="1">
        <v>-7.02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5509</v>
      </c>
      <c r="C324" s="3">
        <v>11.78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66.64</v>
      </c>
      <c r="H324" s="1">
        <f>MATCH(持股比率!A324,董監!A:A,0)</f>
        <v>324</v>
      </c>
      <c r="I324" s="3">
        <v>4386228.46</v>
      </c>
      <c r="J324" s="20">
        <v>440.87400000000002</v>
      </c>
      <c r="K324" s="20">
        <v>-32.000999999999998</v>
      </c>
      <c r="L324" s="29">
        <v>534.43100000000004</v>
      </c>
      <c r="M324" s="20">
        <v>-787.55</v>
      </c>
      <c r="N324" s="20">
        <v>-867.16</v>
      </c>
      <c r="O324" s="20">
        <f t="shared" si="17"/>
        <v>292298</v>
      </c>
      <c r="P324" s="19">
        <f t="shared" si="18"/>
        <v>-0.2</v>
      </c>
      <c r="Q324" s="3">
        <v>47.15</v>
      </c>
      <c r="R324" s="3">
        <v>46.9</v>
      </c>
      <c r="S324" s="3">
        <v>46.95</v>
      </c>
      <c r="T324" s="3">
        <v>45.8</v>
      </c>
      <c r="U324" s="3">
        <v>44.6</v>
      </c>
      <c r="V324" s="10">
        <f t="shared" si="19"/>
        <v>-0.30367228349999997</v>
      </c>
      <c r="W324" s="3">
        <v>-4.5999999999999996</v>
      </c>
      <c r="X324" s="3" t="str">
        <f ca="1">IF(COUNTIF(股期對照!A:A,B324)=2,B324&amp;"-●",IF(COUNTIF(股期對照!A:A,B324)=1,B324&amp;"-◎",B324))</f>
        <v>台亞-◎</v>
      </c>
      <c r="Y324" s="3" t="s">
        <v>6902</v>
      </c>
      <c r="AB324" s="1" t="s">
        <v>318</v>
      </c>
      <c r="AC324" s="1" t="s">
        <v>4504</v>
      </c>
      <c r="AD324" s="1">
        <v>11.78</v>
      </c>
      <c r="AE324" s="1">
        <v>0.19</v>
      </c>
      <c r="AF324" s="1">
        <v>0.7</v>
      </c>
      <c r="AG324" s="1">
        <v>20.69</v>
      </c>
      <c r="AH324" s="1">
        <v>66.64</v>
      </c>
      <c r="AI324" s="1">
        <v>324</v>
      </c>
      <c r="AJ324" s="1">
        <v>4386228.46</v>
      </c>
      <c r="AK324" s="1">
        <v>440.87400000000002</v>
      </c>
      <c r="AL324" s="1">
        <v>-32.000999999999998</v>
      </c>
      <c r="AM324" s="1">
        <v>534.43100000000004</v>
      </c>
      <c r="AN324" s="1">
        <v>-787.55</v>
      </c>
      <c r="AO324" s="1">
        <v>-867.16</v>
      </c>
      <c r="AP324" s="1">
        <v>292298</v>
      </c>
      <c r="AQ324" s="1">
        <v>-0.2</v>
      </c>
      <c r="AR324" s="1">
        <v>47.15</v>
      </c>
      <c r="AS324" s="1">
        <v>46.9</v>
      </c>
      <c r="AT324" s="1">
        <v>46.95</v>
      </c>
      <c r="AU324" s="1">
        <v>45.8</v>
      </c>
      <c r="AV324" s="1">
        <v>44.6</v>
      </c>
      <c r="AW324" s="1">
        <v>-0.30367228349999997</v>
      </c>
      <c r="AX324" s="1">
        <v>-4.5999999999999996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5960</v>
      </c>
      <c r="C325" s="3">
        <v>3.64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66.09</v>
      </c>
      <c r="H325" s="1">
        <f>MATCH(持股比率!A325,董監!A:A,0)</f>
        <v>325</v>
      </c>
      <c r="I325" s="3">
        <v>1561567.44</v>
      </c>
      <c r="J325" s="20">
        <v>111</v>
      </c>
      <c r="K325" s="20">
        <v>1</v>
      </c>
      <c r="L325" s="29">
        <v>-10</v>
      </c>
      <c r="M325" s="20">
        <v>-18.012</v>
      </c>
      <c r="N325" s="20">
        <v>-8</v>
      </c>
      <c r="O325" s="20">
        <f t="shared" si="17"/>
        <v>103204</v>
      </c>
      <c r="P325" s="19">
        <f t="shared" si="18"/>
        <v>0.1</v>
      </c>
      <c r="Q325" s="3">
        <v>34.6</v>
      </c>
      <c r="R325" s="3">
        <v>34.549999999999997</v>
      </c>
      <c r="S325" s="3">
        <v>34.549999999999997</v>
      </c>
      <c r="T325" s="3">
        <v>34</v>
      </c>
      <c r="U325" s="3">
        <v>33.65</v>
      </c>
      <c r="V325" s="10">
        <f t="shared" si="19"/>
        <v>2.6480420000000008E-2</v>
      </c>
      <c r="W325" s="3">
        <v>-1.03</v>
      </c>
      <c r="X325" s="3" t="str">
        <f ca="1">IF(COUNTIF(股期對照!A:A,B325)=2,B325&amp;"-●",IF(COUNTIF(股期對照!A:A,B325)=1,B325&amp;"-◎",B325))</f>
        <v>茂矽</v>
      </c>
      <c r="Y325" s="3" t="s">
        <v>6903</v>
      </c>
      <c r="AB325" s="1" t="s">
        <v>319</v>
      </c>
      <c r="AC325" s="1" t="s">
        <v>2072</v>
      </c>
      <c r="AD325" s="1">
        <v>3.64</v>
      </c>
      <c r="AE325" s="1">
        <v>0</v>
      </c>
      <c r="AF325" s="1">
        <v>0.09</v>
      </c>
      <c r="AG325" s="1">
        <v>30.18</v>
      </c>
      <c r="AH325" s="1">
        <v>66.09</v>
      </c>
      <c r="AI325" s="1">
        <v>325</v>
      </c>
      <c r="AJ325" s="1">
        <v>1561567.44</v>
      </c>
      <c r="AK325" s="1">
        <v>111</v>
      </c>
      <c r="AL325" s="1">
        <v>1</v>
      </c>
      <c r="AM325" s="1">
        <v>-10</v>
      </c>
      <c r="AN325" s="1">
        <v>-18.012</v>
      </c>
      <c r="AO325" s="1">
        <v>-8</v>
      </c>
      <c r="AP325" s="1">
        <v>103204</v>
      </c>
      <c r="AQ325" s="1">
        <v>0.1</v>
      </c>
      <c r="AR325" s="1">
        <v>34.6</v>
      </c>
      <c r="AS325" s="1">
        <v>34.549999999999997</v>
      </c>
      <c r="AT325" s="1">
        <v>34.549999999999997</v>
      </c>
      <c r="AU325" s="1">
        <v>34</v>
      </c>
      <c r="AV325" s="1">
        <v>33.65</v>
      </c>
      <c r="AW325" s="1">
        <v>2.6480420000000008E-2</v>
      </c>
      <c r="AX325" s="1">
        <v>-1.03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4918</v>
      </c>
      <c r="C326" s="3">
        <v>20.97</v>
      </c>
      <c r="D326" s="3">
        <v>0.94</v>
      </c>
      <c r="E326" s="3">
        <v>0.38</v>
      </c>
      <c r="F326" s="1">
        <f>IF(INDEX(董監!D:D,H326)=0,INDEX(董監!C:C,H326),INDEX(董監!D:D,H326))</f>
        <v>30.13</v>
      </c>
      <c r="G326" s="1">
        <f t="shared" si="16"/>
        <v>47.58</v>
      </c>
      <c r="H326" s="1">
        <f>MATCH(持股比率!A326,董監!A:A,0)</f>
        <v>326</v>
      </c>
      <c r="I326" s="3">
        <v>39800001.93</v>
      </c>
      <c r="J326" s="20">
        <v>1350.0540000000001</v>
      </c>
      <c r="K326" s="20">
        <v>-6706.6689999999999</v>
      </c>
      <c r="L326" s="29">
        <v>-2100.933</v>
      </c>
      <c r="M326" s="20">
        <v>-2890.1120000000001</v>
      </c>
      <c r="N326" s="20">
        <v>-2306.971</v>
      </c>
      <c r="O326" s="20">
        <f t="shared" si="17"/>
        <v>1893684</v>
      </c>
      <c r="P326" s="19">
        <f t="shared" si="18"/>
        <v>-0.7</v>
      </c>
      <c r="Q326" s="3">
        <v>25.85</v>
      </c>
      <c r="R326" s="3">
        <v>25.4</v>
      </c>
      <c r="S326" s="3">
        <v>25.4</v>
      </c>
      <c r="T326" s="3">
        <v>25.1</v>
      </c>
      <c r="U326" s="3">
        <v>25</v>
      </c>
      <c r="V326" s="10">
        <f t="shared" si="19"/>
        <v>-3.190302811</v>
      </c>
      <c r="W326" s="3">
        <v>-1.38</v>
      </c>
      <c r="X326" s="3" t="str">
        <f ca="1">IF(COUNTIF(股期對照!A:A,B326)=2,B326&amp;"-●",IF(COUNTIF(股期對照!A:A,B326)=1,B326&amp;"-◎",B326))</f>
        <v>華邦電-◎</v>
      </c>
      <c r="Y326" s="3" t="s">
        <v>6904</v>
      </c>
      <c r="AB326" s="1" t="s">
        <v>320</v>
      </c>
      <c r="AC326" s="1" t="s">
        <v>2073</v>
      </c>
      <c r="AD326" s="1">
        <v>20.97</v>
      </c>
      <c r="AE326" s="1">
        <v>0.94</v>
      </c>
      <c r="AF326" s="1">
        <v>0.38</v>
      </c>
      <c r="AG326" s="1">
        <v>30.13</v>
      </c>
      <c r="AH326" s="1">
        <v>47.58</v>
      </c>
      <c r="AI326" s="1">
        <v>326</v>
      </c>
      <c r="AJ326" s="1">
        <v>39800001.93</v>
      </c>
      <c r="AK326" s="1">
        <v>1350.0540000000001</v>
      </c>
      <c r="AL326" s="1">
        <v>-6706.6689999999999</v>
      </c>
      <c r="AM326" s="1">
        <v>-2100.933</v>
      </c>
      <c r="AN326" s="1">
        <v>-2890.1120000000001</v>
      </c>
      <c r="AO326" s="1">
        <v>-2306.971</v>
      </c>
      <c r="AP326" s="1">
        <v>1893684</v>
      </c>
      <c r="AQ326" s="1">
        <v>-0.7</v>
      </c>
      <c r="AR326" s="1">
        <v>25.85</v>
      </c>
      <c r="AS326" s="1">
        <v>25.4</v>
      </c>
      <c r="AT326" s="1">
        <v>25.4</v>
      </c>
      <c r="AU326" s="1">
        <v>25.1</v>
      </c>
      <c r="AV326" s="1">
        <v>25</v>
      </c>
      <c r="AW326" s="1">
        <v>-3.190302811</v>
      </c>
      <c r="AX326" s="1">
        <v>-1.38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5961</v>
      </c>
      <c r="C327" s="3">
        <v>65.3</v>
      </c>
      <c r="D327" s="3">
        <v>7.49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23.13000000000001</v>
      </c>
      <c r="H327" s="1">
        <f>MATCH(持股比率!A327,董監!A:A,0)</f>
        <v>327</v>
      </c>
      <c r="I327" s="3">
        <v>5601588.9699999997</v>
      </c>
      <c r="J327" s="20">
        <v>-99.132999999999996</v>
      </c>
      <c r="K327" s="20">
        <v>-201.88300000000001</v>
      </c>
      <c r="L327" s="29">
        <v>143.077</v>
      </c>
      <c r="M327" s="20">
        <v>-254.93700000000001</v>
      </c>
      <c r="N327" s="20">
        <v>-706.33699999999999</v>
      </c>
      <c r="O327" s="20">
        <f t="shared" ref="O327:O390" si="21">ROUND((I327/10)*(G327/100),0)</f>
        <v>129565</v>
      </c>
      <c r="P327" s="19">
        <f t="shared" ref="P327:P390" si="22">ROUND(SUM(J327:N327)/O327*100,1)</f>
        <v>-0.9</v>
      </c>
      <c r="Q327" s="3">
        <v>535</v>
      </c>
      <c r="R327" s="3">
        <v>550</v>
      </c>
      <c r="S327" s="3">
        <v>554</v>
      </c>
      <c r="T327" s="3">
        <v>554</v>
      </c>
      <c r="U327" s="3">
        <v>545</v>
      </c>
      <c r="V327" s="10">
        <f t="shared" ref="V327:V390" si="23">SUMPRODUCT(J327:N327,Q327:U327)/100000</f>
        <v>-6.1099590999999993</v>
      </c>
      <c r="W327" s="3">
        <v>1.68</v>
      </c>
      <c r="X327" s="3" t="str">
        <f ca="1">IF(COUNTIF(股期對照!A:A,B327)=2,B327&amp;"-●",IF(COUNTIF(股期對照!A:A,B327)=1,B327&amp;"-◎",B327))</f>
        <v>智邦-◎</v>
      </c>
      <c r="Y327" s="3" t="s">
        <v>6905</v>
      </c>
      <c r="AB327" s="1" t="s">
        <v>321</v>
      </c>
      <c r="AC327" s="1" t="s">
        <v>2074</v>
      </c>
      <c r="AD327" s="1">
        <v>65.3</v>
      </c>
      <c r="AE327" s="1">
        <v>7.49</v>
      </c>
      <c r="AF327" s="1">
        <v>2.25</v>
      </c>
      <c r="AG327" s="1">
        <v>1.83</v>
      </c>
      <c r="AH327" s="1">
        <v>23.13000000000001</v>
      </c>
      <c r="AI327" s="1">
        <v>327</v>
      </c>
      <c r="AJ327" s="1">
        <v>5601588.9699999997</v>
      </c>
      <c r="AK327" s="1">
        <v>-99.132999999999996</v>
      </c>
      <c r="AL327" s="1">
        <v>-201.88300000000001</v>
      </c>
      <c r="AM327" s="1">
        <v>143.077</v>
      </c>
      <c r="AN327" s="1">
        <v>-254.93700000000001</v>
      </c>
      <c r="AO327" s="1">
        <v>-706.33699999999999</v>
      </c>
      <c r="AP327" s="1">
        <v>129565</v>
      </c>
      <c r="AQ327" s="1">
        <v>-0.9</v>
      </c>
      <c r="AR327" s="1">
        <v>535</v>
      </c>
      <c r="AS327" s="1">
        <v>550</v>
      </c>
      <c r="AT327" s="1">
        <v>554</v>
      </c>
      <c r="AU327" s="1">
        <v>554</v>
      </c>
      <c r="AV327" s="1">
        <v>545</v>
      </c>
      <c r="AW327" s="1">
        <v>-6.1099590999999993</v>
      </c>
      <c r="AX327" s="1">
        <v>1.68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5962</v>
      </c>
      <c r="C328" s="3">
        <v>29.33</v>
      </c>
      <c r="D328" s="3">
        <v>9.44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31.790000000000006</v>
      </c>
      <c r="H328" s="1">
        <f>MATCH(持股比率!A328,董監!A:A,0)</f>
        <v>328</v>
      </c>
      <c r="I328" s="3">
        <v>16679469.68</v>
      </c>
      <c r="J328" s="20">
        <v>852.45699999999999</v>
      </c>
      <c r="K328" s="20">
        <v>1272.5139999999999</v>
      </c>
      <c r="L328" s="29">
        <v>8.1460000000000008</v>
      </c>
      <c r="M328" s="20">
        <v>1490.721</v>
      </c>
      <c r="N328" s="20">
        <v>863.01900000000001</v>
      </c>
      <c r="O328" s="20">
        <f t="shared" si="21"/>
        <v>530240</v>
      </c>
      <c r="P328" s="19">
        <f t="shared" si="22"/>
        <v>0.8</v>
      </c>
      <c r="Q328" s="3">
        <v>69.2</v>
      </c>
      <c r="R328" s="3">
        <v>69.599999999999994</v>
      </c>
      <c r="S328" s="3">
        <v>68.8</v>
      </c>
      <c r="T328" s="3">
        <v>68.599999999999994</v>
      </c>
      <c r="U328" s="3">
        <v>68.900000000000006</v>
      </c>
      <c r="V328" s="10">
        <f t="shared" si="23"/>
        <v>3.0984291330000002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6906</v>
      </c>
      <c r="AB328" s="1" t="s">
        <v>322</v>
      </c>
      <c r="AC328" s="1" t="s">
        <v>2075</v>
      </c>
      <c r="AD328" s="1">
        <v>29.33</v>
      </c>
      <c r="AE328" s="1">
        <v>9.44</v>
      </c>
      <c r="AF328" s="1">
        <v>6.83</v>
      </c>
      <c r="AG328" s="1">
        <v>22.61</v>
      </c>
      <c r="AH328" s="1">
        <v>31.790000000000006</v>
      </c>
      <c r="AI328" s="1">
        <v>328</v>
      </c>
      <c r="AJ328" s="1">
        <v>16679469.68</v>
      </c>
      <c r="AK328" s="1">
        <v>852.45699999999999</v>
      </c>
      <c r="AL328" s="1">
        <v>1272.5139999999999</v>
      </c>
      <c r="AM328" s="1">
        <v>8.1460000000000008</v>
      </c>
      <c r="AN328" s="1">
        <v>1490.721</v>
      </c>
      <c r="AO328" s="1">
        <v>863.01900000000001</v>
      </c>
      <c r="AP328" s="1">
        <v>530240</v>
      </c>
      <c r="AQ328" s="1">
        <v>0.8</v>
      </c>
      <c r="AR328" s="1">
        <v>69.2</v>
      </c>
      <c r="AS328" s="1">
        <v>69.599999999999994</v>
      </c>
      <c r="AT328" s="1">
        <v>68.8</v>
      </c>
      <c r="AU328" s="1">
        <v>68.599999999999994</v>
      </c>
      <c r="AV328" s="1">
        <v>68.900000000000006</v>
      </c>
      <c r="AW328" s="1">
        <v>3.0984291330000002</v>
      </c>
      <c r="AX328" s="1">
        <v>0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5963</v>
      </c>
      <c r="C329" s="3">
        <v>0.81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87.23</v>
      </c>
      <c r="H329" s="1">
        <f>MATCH(持股比率!A329,董監!A:A,0)</f>
        <v>329</v>
      </c>
      <c r="I329" s="3">
        <v>1471081.17</v>
      </c>
      <c r="J329" s="20">
        <v>19.425000000000001</v>
      </c>
      <c r="K329" s="20">
        <v>19</v>
      </c>
      <c r="L329" s="29">
        <v>-13</v>
      </c>
      <c r="M329" s="20">
        <v>3.9820000000000002</v>
      </c>
      <c r="N329" s="20">
        <v>3</v>
      </c>
      <c r="O329" s="20">
        <f t="shared" si="21"/>
        <v>128322</v>
      </c>
      <c r="P329" s="19">
        <f t="shared" si="22"/>
        <v>0</v>
      </c>
      <c r="Q329" s="3">
        <v>83.1</v>
      </c>
      <c r="R329" s="3">
        <v>85</v>
      </c>
      <c r="S329" s="3">
        <v>85.5</v>
      </c>
      <c r="T329" s="3">
        <v>84.9</v>
      </c>
      <c r="U329" s="3">
        <v>84.7</v>
      </c>
      <c r="V329" s="10">
        <f t="shared" si="23"/>
        <v>2.7098892999999999E-2</v>
      </c>
      <c r="W329" s="3">
        <v>2.92</v>
      </c>
      <c r="X329" s="3" t="str">
        <f ca="1">IF(COUNTIF(股期對照!A:A,B329)=2,B329&amp;"-●",IF(COUNTIF(股期對照!A:A,B329)=1,B329&amp;"-◎",B329))</f>
        <v>海悅</v>
      </c>
      <c r="Y329" s="3" t="s">
        <v>6907</v>
      </c>
      <c r="AB329" s="1" t="s">
        <v>323</v>
      </c>
      <c r="AC329" s="1" t="s">
        <v>2076</v>
      </c>
      <c r="AD329" s="1">
        <v>0.81</v>
      </c>
      <c r="AE329" s="1">
        <v>0</v>
      </c>
      <c r="AF329" s="1">
        <v>0.13</v>
      </c>
      <c r="AG329" s="1">
        <v>11.83</v>
      </c>
      <c r="AH329" s="1">
        <v>87.23</v>
      </c>
      <c r="AI329" s="1">
        <v>329</v>
      </c>
      <c r="AJ329" s="1">
        <v>1471081.17</v>
      </c>
      <c r="AK329" s="1">
        <v>19.425000000000001</v>
      </c>
      <c r="AL329" s="1">
        <v>19</v>
      </c>
      <c r="AM329" s="1">
        <v>-13</v>
      </c>
      <c r="AN329" s="1">
        <v>3.9820000000000002</v>
      </c>
      <c r="AO329" s="1">
        <v>3</v>
      </c>
      <c r="AP329" s="1">
        <v>128322</v>
      </c>
      <c r="AQ329" s="1">
        <v>0</v>
      </c>
      <c r="AR329" s="1">
        <v>83.1</v>
      </c>
      <c r="AS329" s="1">
        <v>85</v>
      </c>
      <c r="AT329" s="1">
        <v>85.5</v>
      </c>
      <c r="AU329" s="1">
        <v>84.9</v>
      </c>
      <c r="AV329" s="1">
        <v>84.7</v>
      </c>
      <c r="AW329" s="1">
        <v>2.7098892999999999E-2</v>
      </c>
      <c r="AX329" s="1">
        <v>2.92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5964</v>
      </c>
      <c r="C330" s="3">
        <v>9.67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86.85</v>
      </c>
      <c r="H330" s="1">
        <f>MATCH(持股比率!A330,董監!A:A,0)</f>
        <v>330</v>
      </c>
      <c r="I330" s="3">
        <v>6936796.6299999999</v>
      </c>
      <c r="J330" s="20">
        <v>99</v>
      </c>
      <c r="K330" s="20">
        <v>-32</v>
      </c>
      <c r="L330" s="29">
        <v>-3</v>
      </c>
      <c r="M330" s="20">
        <v>-50</v>
      </c>
      <c r="N330" s="20">
        <v>141</v>
      </c>
      <c r="O330" s="20">
        <f t="shared" si="21"/>
        <v>602461</v>
      </c>
      <c r="P330" s="19">
        <f t="shared" si="22"/>
        <v>0</v>
      </c>
      <c r="Q330" s="3">
        <v>8.18</v>
      </c>
      <c r="R330" s="3">
        <v>8.19</v>
      </c>
      <c r="S330" s="3">
        <v>8.15</v>
      </c>
      <c r="T330" s="3">
        <v>8.0500000000000007</v>
      </c>
      <c r="U330" s="3">
        <v>8.09</v>
      </c>
      <c r="V330" s="10">
        <f t="shared" si="23"/>
        <v>1.2614800000000001E-2</v>
      </c>
      <c r="W330" s="3">
        <v>0.75</v>
      </c>
      <c r="X330" s="3" t="str">
        <f ca="1">IF(COUNTIF(股期對照!A:A,B330)=2,B330&amp;"-●",IF(COUNTIF(股期對照!A:A,B330)=1,B330&amp;"-◎",B330))</f>
        <v>錸德</v>
      </c>
      <c r="Y330" s="3" t="s">
        <v>6908</v>
      </c>
      <c r="AB330" s="1" t="s">
        <v>324</v>
      </c>
      <c r="AC330" s="1" t="s">
        <v>2077</v>
      </c>
      <c r="AD330" s="1">
        <v>9.67</v>
      </c>
      <c r="AE330" s="1">
        <v>0.01</v>
      </c>
      <c r="AF330" s="1">
        <v>0.06</v>
      </c>
      <c r="AG330" s="1">
        <v>3.41</v>
      </c>
      <c r="AH330" s="1">
        <v>86.85</v>
      </c>
      <c r="AI330" s="1">
        <v>330</v>
      </c>
      <c r="AJ330" s="1">
        <v>6936796.6299999999</v>
      </c>
      <c r="AK330" s="1">
        <v>99</v>
      </c>
      <c r="AL330" s="1">
        <v>-32</v>
      </c>
      <c r="AM330" s="1">
        <v>-3</v>
      </c>
      <c r="AN330" s="1">
        <v>-50</v>
      </c>
      <c r="AO330" s="1">
        <v>141</v>
      </c>
      <c r="AP330" s="1">
        <v>602461</v>
      </c>
      <c r="AQ330" s="1">
        <v>0</v>
      </c>
      <c r="AR330" s="1">
        <v>8.18</v>
      </c>
      <c r="AS330" s="1">
        <v>8.19</v>
      </c>
      <c r="AT330" s="1">
        <v>8.15</v>
      </c>
      <c r="AU330" s="1">
        <v>8.0500000000000007</v>
      </c>
      <c r="AV330" s="1">
        <v>8.09</v>
      </c>
      <c r="AW330" s="1">
        <v>1.2614800000000001E-2</v>
      </c>
      <c r="AX330" s="1">
        <v>0.75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5320</v>
      </c>
      <c r="C331" s="3">
        <v>16.57</v>
      </c>
      <c r="D331" s="3">
        <v>2.29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70.86</v>
      </c>
      <c r="H331" s="1">
        <f>MATCH(持股比率!A331,董監!A:A,0)</f>
        <v>331</v>
      </c>
      <c r="I331" s="3">
        <v>1821402.49</v>
      </c>
      <c r="J331" s="20">
        <v>-41.627000000000002</v>
      </c>
      <c r="K331" s="20">
        <v>13.4</v>
      </c>
      <c r="L331" s="29">
        <v>70.408000000000001</v>
      </c>
      <c r="M331" s="20">
        <v>385.17700000000002</v>
      </c>
      <c r="N331" s="20">
        <v>206.26</v>
      </c>
      <c r="O331" s="20">
        <f t="shared" si="21"/>
        <v>129065</v>
      </c>
      <c r="P331" s="19">
        <f t="shared" si="22"/>
        <v>0.5</v>
      </c>
      <c r="Q331" s="3">
        <v>108</v>
      </c>
      <c r="R331" s="3">
        <v>108</v>
      </c>
      <c r="S331" s="3">
        <v>107</v>
      </c>
      <c r="T331" s="3">
        <v>102.5</v>
      </c>
      <c r="U331" s="3">
        <v>103.5</v>
      </c>
      <c r="V331" s="10">
        <f t="shared" si="23"/>
        <v>0.65313692500000009</v>
      </c>
      <c r="W331" s="3">
        <v>-4.17</v>
      </c>
      <c r="X331" s="3" t="str">
        <f ca="1">IF(COUNTIF(股期對照!A:A,B331)=2,B331&amp;"-●",IF(COUNTIF(股期對照!A:A,B331)=1,B331&amp;"-◎",B331))</f>
        <v>順德</v>
      </c>
      <c r="Y331" s="3" t="s">
        <v>6909</v>
      </c>
      <c r="AB331" s="1" t="s">
        <v>325</v>
      </c>
      <c r="AC331" s="1" t="s">
        <v>2078</v>
      </c>
      <c r="AD331" s="1">
        <v>16.57</v>
      </c>
      <c r="AE331" s="1">
        <v>2.29</v>
      </c>
      <c r="AF331" s="1">
        <v>0.39</v>
      </c>
      <c r="AG331" s="1">
        <v>9.89</v>
      </c>
      <c r="AH331" s="1">
        <v>70.86</v>
      </c>
      <c r="AI331" s="1">
        <v>331</v>
      </c>
      <c r="AJ331" s="1">
        <v>1821402.49</v>
      </c>
      <c r="AK331" s="1">
        <v>-41.627000000000002</v>
      </c>
      <c r="AL331" s="1">
        <v>13.4</v>
      </c>
      <c r="AM331" s="1">
        <v>70.408000000000001</v>
      </c>
      <c r="AN331" s="1">
        <v>385.17700000000002</v>
      </c>
      <c r="AO331" s="1">
        <v>206.26</v>
      </c>
      <c r="AP331" s="1">
        <v>129065</v>
      </c>
      <c r="AQ331" s="1">
        <v>0.5</v>
      </c>
      <c r="AR331" s="1">
        <v>108</v>
      </c>
      <c r="AS331" s="1">
        <v>108</v>
      </c>
      <c r="AT331" s="1">
        <v>107</v>
      </c>
      <c r="AU331" s="1">
        <v>102.5</v>
      </c>
      <c r="AV331" s="1">
        <v>103.5</v>
      </c>
      <c r="AW331" s="1">
        <v>0.65313692500000009</v>
      </c>
      <c r="AX331" s="1">
        <v>-4.17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5258</v>
      </c>
      <c r="C332" s="3">
        <v>13.54</v>
      </c>
      <c r="D332" s="3">
        <v>3.89</v>
      </c>
      <c r="E332" s="3">
        <v>2.08</v>
      </c>
      <c r="F332" s="1">
        <f>IF(INDEX(董監!D:D,H332)=0,INDEX(董監!C:C,H332),INDEX(董監!D:D,H332))</f>
        <v>17.13</v>
      </c>
      <c r="G332" s="1">
        <f t="shared" si="20"/>
        <v>63.36</v>
      </c>
      <c r="H332" s="1">
        <f>MATCH(持股比率!A332,董監!A:A,0)</f>
        <v>332</v>
      </c>
      <c r="I332" s="3">
        <v>19667819.579999998</v>
      </c>
      <c r="J332" s="20">
        <v>2524.8789999999999</v>
      </c>
      <c r="K332" s="20">
        <v>3010.5309999999999</v>
      </c>
      <c r="L332" s="29">
        <v>2873.1080000000002</v>
      </c>
      <c r="M332" s="20">
        <v>2623.1819999999998</v>
      </c>
      <c r="N332" s="20">
        <v>-4248.3</v>
      </c>
      <c r="O332" s="20">
        <f t="shared" si="21"/>
        <v>1246153</v>
      </c>
      <c r="P332" s="19">
        <f t="shared" si="22"/>
        <v>0.5</v>
      </c>
      <c r="Q332" s="3">
        <v>44.65</v>
      </c>
      <c r="R332" s="3">
        <v>45.3</v>
      </c>
      <c r="S332" s="3">
        <v>45.8</v>
      </c>
      <c r="T332" s="3">
        <v>46.55</v>
      </c>
      <c r="U332" s="3">
        <v>45.05</v>
      </c>
      <c r="V332" s="10">
        <f t="shared" si="23"/>
        <v>3.1142445514999992</v>
      </c>
      <c r="W332" s="3">
        <v>2.74</v>
      </c>
      <c r="X332" s="3" t="str">
        <f ca="1">IF(COUNTIF(股期對照!A:A,B332)=2,B332&amp;"-●",IF(COUNTIF(股期對照!A:A,B332)=1,B332&amp;"-◎",B332))</f>
        <v>佳世達-◎</v>
      </c>
      <c r="Y332" s="3" t="s">
        <v>6910</v>
      </c>
      <c r="AB332" s="1" t="s">
        <v>326</v>
      </c>
      <c r="AC332" s="1" t="s">
        <v>2079</v>
      </c>
      <c r="AD332" s="1">
        <v>13.54</v>
      </c>
      <c r="AE332" s="1">
        <v>3.89</v>
      </c>
      <c r="AF332" s="1">
        <v>2.08</v>
      </c>
      <c r="AG332" s="1">
        <v>17.13</v>
      </c>
      <c r="AH332" s="1">
        <v>63.36</v>
      </c>
      <c r="AI332" s="1">
        <v>332</v>
      </c>
      <c r="AJ332" s="1">
        <v>19667819.579999998</v>
      </c>
      <c r="AK332" s="1">
        <v>2524.8789999999999</v>
      </c>
      <c r="AL332" s="1">
        <v>3010.5309999999999</v>
      </c>
      <c r="AM332" s="1">
        <v>2873.1080000000002</v>
      </c>
      <c r="AN332" s="1">
        <v>2623.1819999999998</v>
      </c>
      <c r="AO332" s="1">
        <v>-4248.3</v>
      </c>
      <c r="AP332" s="1">
        <v>1246153</v>
      </c>
      <c r="AQ332" s="1">
        <v>0.5</v>
      </c>
      <c r="AR332" s="1">
        <v>44.65</v>
      </c>
      <c r="AS332" s="1">
        <v>45.3</v>
      </c>
      <c r="AT332" s="1">
        <v>45.8</v>
      </c>
      <c r="AU332" s="1">
        <v>46.55</v>
      </c>
      <c r="AV332" s="1">
        <v>45.05</v>
      </c>
      <c r="AW332" s="1">
        <v>3.1142445514999992</v>
      </c>
      <c r="AX332" s="1">
        <v>2.74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5052</v>
      </c>
      <c r="C333" s="3">
        <v>34.71</v>
      </c>
      <c r="D333" s="3">
        <v>13.06</v>
      </c>
      <c r="E333" s="3">
        <v>1.68</v>
      </c>
      <c r="F333" s="1">
        <f>IF(INDEX(董監!D:D,H333)=0,INDEX(董監!C:C,H333),INDEX(董監!D:D,H333))</f>
        <v>2.83</v>
      </c>
      <c r="G333" s="1">
        <f t="shared" si="20"/>
        <v>47.72</v>
      </c>
      <c r="H333" s="1">
        <f>MATCH(持股比率!A333,董監!A:A,0)</f>
        <v>333</v>
      </c>
      <c r="I333" s="3">
        <v>30478538.280000001</v>
      </c>
      <c r="J333" s="20">
        <v>1168.874</v>
      </c>
      <c r="K333" s="20">
        <v>-844.87099999999998</v>
      </c>
      <c r="L333" s="29">
        <v>-609.69799999999998</v>
      </c>
      <c r="M333" s="20">
        <v>1341.3140000000001</v>
      </c>
      <c r="N333" s="20">
        <v>-5743.2510000000002</v>
      </c>
      <c r="O333" s="20">
        <f t="shared" si="21"/>
        <v>1454436</v>
      </c>
      <c r="P333" s="19">
        <f t="shared" si="22"/>
        <v>-0.3</v>
      </c>
      <c r="Q333" s="3">
        <v>34.75</v>
      </c>
      <c r="R333" s="3">
        <v>34.549999999999997</v>
      </c>
      <c r="S333" s="3">
        <v>35.200000000000003</v>
      </c>
      <c r="T333" s="3">
        <v>35</v>
      </c>
      <c r="U333" s="3">
        <v>34.15</v>
      </c>
      <c r="V333" s="10">
        <f t="shared" si="23"/>
        <v>-1.592193228</v>
      </c>
      <c r="W333" s="3">
        <v>-0.57999999999999996</v>
      </c>
      <c r="X333" s="3" t="str">
        <f ca="1">IF(COUNTIF(股期對照!A:A,B333)=2,B333&amp;"-●",IF(COUNTIF(股期對照!A:A,B333)=1,B333&amp;"-◎",B333))</f>
        <v>宏碁-◎</v>
      </c>
      <c r="Y333" s="3" t="s">
        <v>6911</v>
      </c>
      <c r="AB333" s="1" t="s">
        <v>327</v>
      </c>
      <c r="AC333" s="1" t="s">
        <v>2080</v>
      </c>
      <c r="AD333" s="1">
        <v>34.71</v>
      </c>
      <c r="AE333" s="1">
        <v>13.06</v>
      </c>
      <c r="AF333" s="1">
        <v>1.68</v>
      </c>
      <c r="AG333" s="1">
        <v>2.83</v>
      </c>
      <c r="AH333" s="1">
        <v>47.72</v>
      </c>
      <c r="AI333" s="1">
        <v>333</v>
      </c>
      <c r="AJ333" s="1">
        <v>30478538.280000001</v>
      </c>
      <c r="AK333" s="1">
        <v>1168.874</v>
      </c>
      <c r="AL333" s="1">
        <v>-844.87099999999998</v>
      </c>
      <c r="AM333" s="1">
        <v>-609.69799999999998</v>
      </c>
      <c r="AN333" s="1">
        <v>1341.3140000000001</v>
      </c>
      <c r="AO333" s="1">
        <v>-5743.2510000000002</v>
      </c>
      <c r="AP333" s="1">
        <v>1454436</v>
      </c>
      <c r="AQ333" s="1">
        <v>-0.3</v>
      </c>
      <c r="AR333" s="1">
        <v>34.75</v>
      </c>
      <c r="AS333" s="1">
        <v>34.549999999999997</v>
      </c>
      <c r="AT333" s="1">
        <v>35.200000000000003</v>
      </c>
      <c r="AU333" s="1">
        <v>35</v>
      </c>
      <c r="AV333" s="1">
        <v>34.15</v>
      </c>
      <c r="AW333" s="1">
        <v>-1.592193228</v>
      </c>
      <c r="AX333" s="1">
        <v>-0.57999999999999996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5965</v>
      </c>
      <c r="C334" s="3">
        <v>17.84</v>
      </c>
      <c r="D334" s="3">
        <v>0.82</v>
      </c>
      <c r="E334" s="3">
        <v>1.04</v>
      </c>
      <c r="F334" s="1">
        <f>IF(INDEX(董監!D:D,H334)=0,INDEX(董監!C:C,H334),INDEX(董監!D:D,H334))</f>
        <v>0.83</v>
      </c>
      <c r="G334" s="1">
        <f t="shared" si="20"/>
        <v>79.47</v>
      </c>
      <c r="H334" s="1">
        <f>MATCH(持股比率!A334,董監!A:A,0)</f>
        <v>334</v>
      </c>
      <c r="I334" s="3">
        <v>14144851.92</v>
      </c>
      <c r="J334" s="20">
        <v>137.33000000000001</v>
      </c>
      <c r="K334" s="20">
        <v>-1145.74</v>
      </c>
      <c r="L334" s="29">
        <v>-193.94</v>
      </c>
      <c r="M334" s="20">
        <v>-661.64599999999996</v>
      </c>
      <c r="N334" s="20">
        <v>-454.21</v>
      </c>
      <c r="O334" s="20">
        <f t="shared" si="21"/>
        <v>1124091</v>
      </c>
      <c r="P334" s="19">
        <f t="shared" si="22"/>
        <v>-0.2</v>
      </c>
      <c r="Q334" s="3">
        <v>52.5</v>
      </c>
      <c r="R334" s="3">
        <v>52.2</v>
      </c>
      <c r="S334" s="3">
        <v>52.2</v>
      </c>
      <c r="T334" s="3">
        <v>52.3</v>
      </c>
      <c r="U334" s="3">
        <v>52.2</v>
      </c>
      <c r="V334" s="10">
        <f t="shared" si="23"/>
        <v>-1.210353188</v>
      </c>
      <c r="W334" s="3">
        <v>-0.95</v>
      </c>
      <c r="X334" s="3" t="str">
        <f ca="1">IF(COUNTIF(股期對照!A:A,B334)=2,B334&amp;"-●",IF(COUNTIF(股期對照!A:A,B334)=1,B334&amp;"-◎",B334))</f>
        <v>鴻準-◎</v>
      </c>
      <c r="Y334" s="3" t="s">
        <v>6912</v>
      </c>
      <c r="AB334" s="1" t="s">
        <v>328</v>
      </c>
      <c r="AC334" s="1" t="s">
        <v>2081</v>
      </c>
      <c r="AD334" s="1">
        <v>17.84</v>
      </c>
      <c r="AE334" s="1">
        <v>0.82</v>
      </c>
      <c r="AF334" s="1">
        <v>1.04</v>
      </c>
      <c r="AG334" s="1">
        <v>0.83</v>
      </c>
      <c r="AH334" s="1">
        <v>79.47</v>
      </c>
      <c r="AI334" s="1">
        <v>334</v>
      </c>
      <c r="AJ334" s="1">
        <v>14144851.92</v>
      </c>
      <c r="AK334" s="1">
        <v>137.33000000000001</v>
      </c>
      <c r="AL334" s="1">
        <v>-1145.74</v>
      </c>
      <c r="AM334" s="1">
        <v>-193.94</v>
      </c>
      <c r="AN334" s="1">
        <v>-661.64599999999996</v>
      </c>
      <c r="AO334" s="1">
        <v>-454.21</v>
      </c>
      <c r="AP334" s="1">
        <v>1124091</v>
      </c>
      <c r="AQ334" s="1">
        <v>-0.2</v>
      </c>
      <c r="AR334" s="1">
        <v>52.5</v>
      </c>
      <c r="AS334" s="1">
        <v>52.2</v>
      </c>
      <c r="AT334" s="1">
        <v>52.2</v>
      </c>
      <c r="AU334" s="1">
        <v>52.3</v>
      </c>
      <c r="AV334" s="1">
        <v>52.2</v>
      </c>
      <c r="AW334" s="1">
        <v>-1.210353188</v>
      </c>
      <c r="AX334" s="1">
        <v>-0.95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5657</v>
      </c>
      <c r="C335" s="3">
        <v>25.88</v>
      </c>
      <c r="D335" s="3">
        <v>0.16</v>
      </c>
      <c r="E335" s="3">
        <v>0.44</v>
      </c>
      <c r="F335" s="1">
        <f>IF(INDEX(董監!D:D,H335)=0,INDEX(董監!C:C,H335),INDEX(董監!D:D,H335))</f>
        <v>11.51</v>
      </c>
      <c r="G335" s="1">
        <f t="shared" si="20"/>
        <v>62.01</v>
      </c>
      <c r="H335" s="1">
        <f>MATCH(持股比率!A335,董監!A:A,0)</f>
        <v>335</v>
      </c>
      <c r="I335" s="3">
        <v>3974954.2</v>
      </c>
      <c r="J335" s="20">
        <v>836</v>
      </c>
      <c r="K335" s="20">
        <v>-1021.987</v>
      </c>
      <c r="L335" s="29">
        <v>-1185.51</v>
      </c>
      <c r="M335" s="20">
        <v>-88.242000000000004</v>
      </c>
      <c r="N335" s="20">
        <v>760.33</v>
      </c>
      <c r="O335" s="20">
        <f t="shared" si="21"/>
        <v>246487</v>
      </c>
      <c r="P335" s="19">
        <f t="shared" si="22"/>
        <v>-0.3</v>
      </c>
      <c r="Q335" s="3">
        <v>36.35</v>
      </c>
      <c r="R335" s="3">
        <v>37.15</v>
      </c>
      <c r="S335" s="3">
        <v>36.6</v>
      </c>
      <c r="T335" s="3">
        <v>36.049999999999997</v>
      </c>
      <c r="U335" s="3">
        <v>36.450000000000003</v>
      </c>
      <c r="V335" s="10">
        <f t="shared" si="23"/>
        <v>-0.26434978650000002</v>
      </c>
      <c r="W335" s="3">
        <v>1.82</v>
      </c>
      <c r="X335" s="3" t="str">
        <f ca="1">IF(COUNTIF(股期對照!A:A,B335)=2,B335&amp;"-●",IF(COUNTIF(股期對照!A:A,B335)=1,B335&amp;"-◎",B335))</f>
        <v>敬鵬-◎</v>
      </c>
      <c r="Y335" s="3" t="s">
        <v>6913</v>
      </c>
      <c r="AB335" s="1" t="s">
        <v>329</v>
      </c>
      <c r="AC335" s="1" t="s">
        <v>2082</v>
      </c>
      <c r="AD335" s="1">
        <v>25.88</v>
      </c>
      <c r="AE335" s="1">
        <v>0.16</v>
      </c>
      <c r="AF335" s="1">
        <v>0.44</v>
      </c>
      <c r="AG335" s="1">
        <v>11.51</v>
      </c>
      <c r="AH335" s="1">
        <v>62.01</v>
      </c>
      <c r="AI335" s="1">
        <v>335</v>
      </c>
      <c r="AJ335" s="1">
        <v>3974954.2</v>
      </c>
      <c r="AK335" s="1">
        <v>836</v>
      </c>
      <c r="AL335" s="1">
        <v>-1021.987</v>
      </c>
      <c r="AM335" s="1">
        <v>-1185.51</v>
      </c>
      <c r="AN335" s="1">
        <v>-88.242000000000004</v>
      </c>
      <c r="AO335" s="1">
        <v>760.33</v>
      </c>
      <c r="AP335" s="1">
        <v>246487</v>
      </c>
      <c r="AQ335" s="1">
        <v>-0.3</v>
      </c>
      <c r="AR335" s="1">
        <v>36.35</v>
      </c>
      <c r="AS335" s="1">
        <v>37.15</v>
      </c>
      <c r="AT335" s="1">
        <v>36.6</v>
      </c>
      <c r="AU335" s="1">
        <v>36.049999999999997</v>
      </c>
      <c r="AV335" s="1">
        <v>36.450000000000003</v>
      </c>
      <c r="AW335" s="1">
        <v>-0.26434978650000002</v>
      </c>
      <c r="AX335" s="1">
        <v>1.82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6596</v>
      </c>
      <c r="C336" s="3">
        <v>24.3</v>
      </c>
      <c r="D336" s="3">
        <v>3.18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52.26</v>
      </c>
      <c r="H336" s="1">
        <f>MATCH(持股比率!A336,董監!A:A,0)</f>
        <v>336</v>
      </c>
      <c r="I336" s="3">
        <v>35874750.659999996</v>
      </c>
      <c r="J336" s="20">
        <v>560.33500000000004</v>
      </c>
      <c r="K336" s="20">
        <v>3165.5990000000002</v>
      </c>
      <c r="L336" s="29">
        <v>-1088.039</v>
      </c>
      <c r="M336" s="20">
        <v>-2566.9690000000001</v>
      </c>
      <c r="N336" s="20">
        <v>-105.41500000000001</v>
      </c>
      <c r="O336" s="20">
        <f t="shared" si="21"/>
        <v>1874814</v>
      </c>
      <c r="P336" s="19">
        <f t="shared" si="22"/>
        <v>0</v>
      </c>
      <c r="Q336" s="3">
        <v>42.2</v>
      </c>
      <c r="R336" s="3">
        <v>42</v>
      </c>
      <c r="S336" s="3">
        <v>43.2</v>
      </c>
      <c r="T336" s="3">
        <v>42.65</v>
      </c>
      <c r="U336" s="3">
        <v>42.5</v>
      </c>
      <c r="V336" s="10">
        <f t="shared" si="23"/>
        <v>-4.3633551500000055E-2</v>
      </c>
      <c r="W336" s="3">
        <v>2.41</v>
      </c>
      <c r="X336" s="3" t="str">
        <f ca="1">IF(COUNTIF(股期對照!A:A,B336)=2,B336&amp;"-●",IF(COUNTIF(股期對照!A:A,B336)=1,B336&amp;"-◎",B336))</f>
        <v>英業達-◎</v>
      </c>
      <c r="Y336" s="3" t="s">
        <v>6914</v>
      </c>
      <c r="AB336" s="1" t="s">
        <v>330</v>
      </c>
      <c r="AC336" s="1" t="s">
        <v>2083</v>
      </c>
      <c r="AD336" s="1">
        <v>24.3</v>
      </c>
      <c r="AE336" s="1">
        <v>3.18</v>
      </c>
      <c r="AF336" s="1">
        <v>7.73</v>
      </c>
      <c r="AG336" s="1">
        <v>12.53</v>
      </c>
      <c r="AH336" s="1">
        <v>52.26</v>
      </c>
      <c r="AI336" s="1">
        <v>336</v>
      </c>
      <c r="AJ336" s="1">
        <v>35874750.659999996</v>
      </c>
      <c r="AK336" s="1">
        <v>560.33500000000004</v>
      </c>
      <c r="AL336" s="1">
        <v>3165.5990000000002</v>
      </c>
      <c r="AM336" s="1">
        <v>-1088.039</v>
      </c>
      <c r="AN336" s="1">
        <v>-2566.9690000000001</v>
      </c>
      <c r="AO336" s="1">
        <v>-105.41500000000001</v>
      </c>
      <c r="AP336" s="1">
        <v>1874814</v>
      </c>
      <c r="AQ336" s="1">
        <v>0</v>
      </c>
      <c r="AR336" s="1">
        <v>42.2</v>
      </c>
      <c r="AS336" s="1">
        <v>42</v>
      </c>
      <c r="AT336" s="1">
        <v>43.2</v>
      </c>
      <c r="AU336" s="1">
        <v>42.65</v>
      </c>
      <c r="AV336" s="1">
        <v>42.5</v>
      </c>
      <c r="AW336" s="1">
        <v>-4.3633551500000055E-2</v>
      </c>
      <c r="AX336" s="1">
        <v>2.41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5966</v>
      </c>
      <c r="C337" s="3">
        <v>55.06</v>
      </c>
      <c r="D337" s="3">
        <v>4.76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29.67</v>
      </c>
      <c r="H337" s="1">
        <f>MATCH(持股比率!A337,董監!A:A,0)</f>
        <v>337</v>
      </c>
      <c r="I337" s="3">
        <v>7427602.7999999998</v>
      </c>
      <c r="J337" s="20">
        <v>468.75200000000001</v>
      </c>
      <c r="K337" s="20">
        <v>-657.32600000000002</v>
      </c>
      <c r="L337" s="29">
        <v>54.152000000000001</v>
      </c>
      <c r="M337" s="20">
        <v>-123.081</v>
      </c>
      <c r="N337" s="20">
        <v>-178.107</v>
      </c>
      <c r="O337" s="20">
        <f t="shared" si="21"/>
        <v>220377</v>
      </c>
      <c r="P337" s="19">
        <f t="shared" si="22"/>
        <v>-0.2</v>
      </c>
      <c r="Q337" s="3">
        <v>360.5</v>
      </c>
      <c r="R337" s="3">
        <v>353.5</v>
      </c>
      <c r="S337" s="3">
        <v>357.5</v>
      </c>
      <c r="T337" s="3">
        <v>357</v>
      </c>
      <c r="U337" s="3">
        <v>355.5</v>
      </c>
      <c r="V337" s="10">
        <f t="shared" si="23"/>
        <v>-1.5127726050000003</v>
      </c>
      <c r="W337" s="3">
        <v>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6915</v>
      </c>
      <c r="AB337" s="1" t="s">
        <v>331</v>
      </c>
      <c r="AC337" s="1" t="s">
        <v>2084</v>
      </c>
      <c r="AD337" s="1">
        <v>55.06</v>
      </c>
      <c r="AE337" s="1">
        <v>4.76</v>
      </c>
      <c r="AF337" s="1">
        <v>5.01</v>
      </c>
      <c r="AG337" s="1">
        <v>5.5</v>
      </c>
      <c r="AH337" s="1">
        <v>29.67</v>
      </c>
      <c r="AI337" s="1">
        <v>337</v>
      </c>
      <c r="AJ337" s="1">
        <v>7427602.7999999998</v>
      </c>
      <c r="AK337" s="1">
        <v>468.75200000000001</v>
      </c>
      <c r="AL337" s="1">
        <v>-657.32600000000002</v>
      </c>
      <c r="AM337" s="1">
        <v>54.152000000000001</v>
      </c>
      <c r="AN337" s="1">
        <v>-123.081</v>
      </c>
      <c r="AO337" s="1">
        <v>-178.107</v>
      </c>
      <c r="AP337" s="1">
        <v>220377</v>
      </c>
      <c r="AQ337" s="1">
        <v>-0.2</v>
      </c>
      <c r="AR337" s="1">
        <v>360.5</v>
      </c>
      <c r="AS337" s="1">
        <v>353.5</v>
      </c>
      <c r="AT337" s="1">
        <v>357.5</v>
      </c>
      <c r="AU337" s="1">
        <v>357</v>
      </c>
      <c r="AV337" s="1">
        <v>355.5</v>
      </c>
      <c r="AW337" s="1">
        <v>-1.5127726050000003</v>
      </c>
      <c r="AX337" s="1">
        <v>0.14000000000000001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5967</v>
      </c>
      <c r="C338" s="3">
        <v>1.36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88.11</v>
      </c>
      <c r="H338" s="1">
        <f>MATCH(持股比率!A338,董監!A:A,0)</f>
        <v>338</v>
      </c>
      <c r="I338" s="3">
        <v>1366227.72</v>
      </c>
      <c r="J338" s="20">
        <v>-145</v>
      </c>
      <c r="K338" s="20">
        <v>-337</v>
      </c>
      <c r="L338" s="29">
        <v>161</v>
      </c>
      <c r="M338" s="20">
        <v>170</v>
      </c>
      <c r="N338" s="20">
        <v>187</v>
      </c>
      <c r="O338" s="20">
        <f t="shared" si="21"/>
        <v>120378</v>
      </c>
      <c r="P338" s="19">
        <f t="shared" si="22"/>
        <v>0</v>
      </c>
      <c r="Q338" s="3">
        <v>11.4</v>
      </c>
      <c r="R338" s="3">
        <v>11.2</v>
      </c>
      <c r="S338" s="3">
        <v>11.05</v>
      </c>
      <c r="T338" s="3">
        <v>11.05</v>
      </c>
      <c r="U338" s="3">
        <v>11</v>
      </c>
      <c r="V338" s="10">
        <f t="shared" si="23"/>
        <v>2.8715000000000077E-3</v>
      </c>
      <c r="W338" s="3">
        <v>-5.58</v>
      </c>
      <c r="X338" s="3" t="str">
        <f ca="1">IF(COUNTIF(股期對照!A:A,B338)=2,B338&amp;"-●",IF(COUNTIF(股期對照!A:A,B338)=1,B338&amp;"-◎",B338))</f>
        <v>廷鑫</v>
      </c>
      <c r="Y338" s="3" t="s">
        <v>6916</v>
      </c>
      <c r="AB338" s="1" t="s">
        <v>332</v>
      </c>
      <c r="AC338" s="1" t="s">
        <v>2085</v>
      </c>
      <c r="AD338" s="1">
        <v>1.36</v>
      </c>
      <c r="AE338" s="1">
        <v>0</v>
      </c>
      <c r="AF338" s="1">
        <v>0.06</v>
      </c>
      <c r="AG338" s="1">
        <v>10.47</v>
      </c>
      <c r="AH338" s="1">
        <v>88.11</v>
      </c>
      <c r="AI338" s="1">
        <v>338</v>
      </c>
      <c r="AJ338" s="1">
        <v>1366227.72</v>
      </c>
      <c r="AK338" s="1">
        <v>-145</v>
      </c>
      <c r="AL338" s="1">
        <v>-337</v>
      </c>
      <c r="AM338" s="1">
        <v>161</v>
      </c>
      <c r="AN338" s="1">
        <v>170</v>
      </c>
      <c r="AO338" s="1">
        <v>187</v>
      </c>
      <c r="AP338" s="1">
        <v>120378</v>
      </c>
      <c r="AQ338" s="1">
        <v>0</v>
      </c>
      <c r="AR338" s="1">
        <v>11.4</v>
      </c>
      <c r="AS338" s="1">
        <v>11.2</v>
      </c>
      <c r="AT338" s="1">
        <v>11.05</v>
      </c>
      <c r="AU338" s="1">
        <v>11.05</v>
      </c>
      <c r="AV338" s="1">
        <v>11</v>
      </c>
      <c r="AW338" s="1">
        <v>2.8715000000000077E-3</v>
      </c>
      <c r="AX338" s="1">
        <v>-5.58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5968</v>
      </c>
      <c r="C339" s="3">
        <v>5.0999999999999996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71.44</v>
      </c>
      <c r="H339" s="1">
        <f>MATCH(持股比率!A339,董監!A:A,0)</f>
        <v>339</v>
      </c>
      <c r="I339" s="3">
        <v>1714710.52</v>
      </c>
      <c r="J339" s="20">
        <v>-163.298</v>
      </c>
      <c r="K339" s="20">
        <v>-1570.48</v>
      </c>
      <c r="L339" s="29">
        <v>187.089</v>
      </c>
      <c r="M339" s="20">
        <v>-8.4529999999999994</v>
      </c>
      <c r="N339" s="20">
        <v>55.033999999999999</v>
      </c>
      <c r="O339" s="20">
        <f t="shared" si="21"/>
        <v>122499</v>
      </c>
      <c r="P339" s="19">
        <f t="shared" si="22"/>
        <v>-1.2</v>
      </c>
      <c r="Q339" s="3">
        <v>35.950000000000003</v>
      </c>
      <c r="R339" s="3">
        <v>36.299999999999997</v>
      </c>
      <c r="S339" s="3">
        <v>35.950000000000003</v>
      </c>
      <c r="T339" s="3">
        <v>35.75</v>
      </c>
      <c r="U339" s="3">
        <v>35.15</v>
      </c>
      <c r="V339" s="10">
        <f t="shared" si="23"/>
        <v>-0.54520887200000001</v>
      </c>
      <c r="W339" s="3">
        <v>0.43</v>
      </c>
      <c r="X339" s="3" t="str">
        <f ca="1">IF(COUNTIF(股期對照!A:A,B339)=2,B339&amp;"-●",IF(COUNTIF(股期對照!A:A,B339)=1,B339&amp;"-◎",B339))</f>
        <v>所羅門</v>
      </c>
      <c r="Y339" s="3" t="s">
        <v>6917</v>
      </c>
      <c r="AB339" s="1" t="s">
        <v>333</v>
      </c>
      <c r="AC339" s="1" t="s">
        <v>2086</v>
      </c>
      <c r="AD339" s="1">
        <v>5.0999999999999996</v>
      </c>
      <c r="AE339" s="1">
        <v>0</v>
      </c>
      <c r="AF339" s="1">
        <v>0.48</v>
      </c>
      <c r="AG339" s="1">
        <v>22.98</v>
      </c>
      <c r="AH339" s="1">
        <v>71.44</v>
      </c>
      <c r="AI339" s="1">
        <v>339</v>
      </c>
      <c r="AJ339" s="1">
        <v>1714710.52</v>
      </c>
      <c r="AK339" s="1">
        <v>-163.298</v>
      </c>
      <c r="AL339" s="1">
        <v>-1570.48</v>
      </c>
      <c r="AM339" s="1">
        <v>187.089</v>
      </c>
      <c r="AN339" s="1">
        <v>-8.4529999999999994</v>
      </c>
      <c r="AO339" s="1">
        <v>55.033999999999999</v>
      </c>
      <c r="AP339" s="1">
        <v>122499</v>
      </c>
      <c r="AQ339" s="1">
        <v>-1.2</v>
      </c>
      <c r="AR339" s="1">
        <v>35.950000000000003</v>
      </c>
      <c r="AS339" s="1">
        <v>36.299999999999997</v>
      </c>
      <c r="AT339" s="1">
        <v>35.950000000000003</v>
      </c>
      <c r="AU339" s="1">
        <v>35.75</v>
      </c>
      <c r="AV339" s="1">
        <v>35.15</v>
      </c>
      <c r="AW339" s="1">
        <v>-0.54520887200000001</v>
      </c>
      <c r="AX339" s="1">
        <v>0.43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5969</v>
      </c>
      <c r="C340" s="3">
        <v>68.8</v>
      </c>
      <c r="D340" s="3">
        <v>2.15</v>
      </c>
      <c r="E340" s="3">
        <v>0.36</v>
      </c>
      <c r="F340" s="1">
        <f>IF(INDEX(董監!D:D,H340)=0,INDEX(董監!C:C,H340),INDEX(董監!D:D,H340))</f>
        <v>5.74</v>
      </c>
      <c r="G340" s="1">
        <f t="shared" si="20"/>
        <v>22.950000000000003</v>
      </c>
      <c r="H340" s="1">
        <f>MATCH(持股比率!A340,董監!A:A,0)</f>
        <v>340</v>
      </c>
      <c r="I340" s="3">
        <v>4253644.37</v>
      </c>
      <c r="J340" s="20">
        <v>97.198999999999998</v>
      </c>
      <c r="K340" s="20">
        <v>-297.74299999999999</v>
      </c>
      <c r="L340" s="29">
        <v>-101.35599999999999</v>
      </c>
      <c r="M340" s="20">
        <v>-368.10700000000003</v>
      </c>
      <c r="N340" s="20">
        <v>71.626999999999995</v>
      </c>
      <c r="O340" s="20">
        <f t="shared" si="21"/>
        <v>97621</v>
      </c>
      <c r="P340" s="19">
        <f t="shared" si="22"/>
        <v>-0.6</v>
      </c>
      <c r="Q340" s="3">
        <v>219.5</v>
      </c>
      <c r="R340" s="3">
        <v>217.5</v>
      </c>
      <c r="S340" s="3">
        <v>218.5</v>
      </c>
      <c r="T340" s="3">
        <v>212.5</v>
      </c>
      <c r="U340" s="3">
        <v>208.5</v>
      </c>
      <c r="V340" s="10">
        <f t="shared" si="23"/>
        <v>-1.2885871600000003</v>
      </c>
      <c r="W340" s="3">
        <v>-2.8</v>
      </c>
      <c r="X340" s="3" t="str">
        <f ca="1">IF(COUNTIF(股期對照!A:A,B340)=2,B340&amp;"-●",IF(COUNTIF(股期對照!A:A,B340)=1,B340&amp;"-◎",B340))</f>
        <v>致茂-◎</v>
      </c>
      <c r="Y340" s="3" t="s">
        <v>6918</v>
      </c>
      <c r="AB340" s="1" t="s">
        <v>334</v>
      </c>
      <c r="AC340" s="1" t="s">
        <v>2087</v>
      </c>
      <c r="AD340" s="1">
        <v>68.8</v>
      </c>
      <c r="AE340" s="1">
        <v>2.15</v>
      </c>
      <c r="AF340" s="1">
        <v>0.36</v>
      </c>
      <c r="AG340" s="1">
        <v>5.74</v>
      </c>
      <c r="AH340" s="1">
        <v>22.950000000000003</v>
      </c>
      <c r="AI340" s="1">
        <v>340</v>
      </c>
      <c r="AJ340" s="1">
        <v>4253644.37</v>
      </c>
      <c r="AK340" s="1">
        <v>97.198999999999998</v>
      </c>
      <c r="AL340" s="1">
        <v>-297.74299999999999</v>
      </c>
      <c r="AM340" s="1">
        <v>-101.35599999999999</v>
      </c>
      <c r="AN340" s="1">
        <v>-368.10700000000003</v>
      </c>
      <c r="AO340" s="1">
        <v>71.626999999999995</v>
      </c>
      <c r="AP340" s="1">
        <v>97621</v>
      </c>
      <c r="AQ340" s="1">
        <v>-0.6</v>
      </c>
      <c r="AR340" s="1">
        <v>219.5</v>
      </c>
      <c r="AS340" s="1">
        <v>217.5</v>
      </c>
      <c r="AT340" s="1">
        <v>218.5</v>
      </c>
      <c r="AU340" s="1">
        <v>212.5</v>
      </c>
      <c r="AV340" s="1">
        <v>208.5</v>
      </c>
      <c r="AW340" s="1">
        <v>-1.2885871600000003</v>
      </c>
      <c r="AX340" s="1">
        <v>-2.8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5510</v>
      </c>
      <c r="C341" s="3">
        <v>5.68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84.68</v>
      </c>
      <c r="H341" s="1">
        <f>MATCH(持股比率!A341,董監!A:A,0)</f>
        <v>341</v>
      </c>
      <c r="I341" s="3">
        <v>6322630</v>
      </c>
      <c r="J341" s="20">
        <v>179.85900000000001</v>
      </c>
      <c r="K341" s="20">
        <v>-51.28</v>
      </c>
      <c r="L341" s="29">
        <v>-24</v>
      </c>
      <c r="M341" s="20">
        <v>11.863</v>
      </c>
      <c r="N341" s="20">
        <v>-66.069000000000003</v>
      </c>
      <c r="O341" s="20">
        <f t="shared" si="21"/>
        <v>535400</v>
      </c>
      <c r="P341" s="19">
        <f t="shared" si="22"/>
        <v>0</v>
      </c>
      <c r="Q341" s="3">
        <v>32.549999999999997</v>
      </c>
      <c r="R341" s="3">
        <v>32.200000000000003</v>
      </c>
      <c r="S341" s="3">
        <v>32.6</v>
      </c>
      <c r="T341" s="3">
        <v>32.549999999999997</v>
      </c>
      <c r="U341" s="3">
        <v>32.200000000000003</v>
      </c>
      <c r="V341" s="10">
        <f t="shared" si="23"/>
        <v>1.6795132999999986E-2</v>
      </c>
      <c r="W341" s="3">
        <v>2.5499999999999998</v>
      </c>
      <c r="X341" s="3" t="str">
        <f ca="1">IF(COUNTIF(股期對照!A:A,B341)=2,B341&amp;"-●",IF(COUNTIF(股期對照!A:A,B341)=1,B341&amp;"-◎",B341))</f>
        <v>藍天</v>
      </c>
      <c r="Y341" s="3" t="s">
        <v>6919</v>
      </c>
      <c r="AB341" s="1" t="s">
        <v>335</v>
      </c>
      <c r="AC341" s="1" t="s">
        <v>2088</v>
      </c>
      <c r="AD341" s="1">
        <v>5.68</v>
      </c>
      <c r="AE341" s="1">
        <v>0.16</v>
      </c>
      <c r="AF341" s="1">
        <v>0.23</v>
      </c>
      <c r="AG341" s="1">
        <v>9.25</v>
      </c>
      <c r="AH341" s="1">
        <v>84.68</v>
      </c>
      <c r="AI341" s="1">
        <v>341</v>
      </c>
      <c r="AJ341" s="1">
        <v>6322630</v>
      </c>
      <c r="AK341" s="1">
        <v>179.85900000000001</v>
      </c>
      <c r="AL341" s="1">
        <v>-51.28</v>
      </c>
      <c r="AM341" s="1">
        <v>-24</v>
      </c>
      <c r="AN341" s="1">
        <v>11.863</v>
      </c>
      <c r="AO341" s="1">
        <v>-66.069000000000003</v>
      </c>
      <c r="AP341" s="1">
        <v>535400</v>
      </c>
      <c r="AQ341" s="1">
        <v>0</v>
      </c>
      <c r="AR341" s="1">
        <v>32.549999999999997</v>
      </c>
      <c r="AS341" s="1">
        <v>32.200000000000003</v>
      </c>
      <c r="AT341" s="1">
        <v>32.6</v>
      </c>
      <c r="AU341" s="1">
        <v>32.549999999999997</v>
      </c>
      <c r="AV341" s="1">
        <v>32.200000000000003</v>
      </c>
      <c r="AW341" s="1">
        <v>1.6795132999999986E-2</v>
      </c>
      <c r="AX341" s="1">
        <v>2.5499999999999998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5321</v>
      </c>
      <c r="C342" s="3">
        <v>4.7</v>
      </c>
      <c r="D342" s="3">
        <v>0.06</v>
      </c>
      <c r="E342" s="3">
        <v>1.57</v>
      </c>
      <c r="F342" s="1">
        <f>IF(INDEX(董監!D:D,H342)=0,INDEX(董監!C:C,H342),INDEX(董監!D:D,H342))</f>
        <v>24.18</v>
      </c>
      <c r="G342" s="1">
        <f t="shared" si="20"/>
        <v>69.490000000000009</v>
      </c>
      <c r="H342" s="1">
        <f>MATCH(持股比率!A342,董監!A:A,0)</f>
        <v>342</v>
      </c>
      <c r="I342" s="3">
        <v>7495893.5599999996</v>
      </c>
      <c r="J342" s="20">
        <v>-7349.7690000000002</v>
      </c>
      <c r="K342" s="20">
        <v>-2876.6950000000002</v>
      </c>
      <c r="L342" s="29">
        <v>-7924.683</v>
      </c>
      <c r="M342" s="20">
        <v>9675.3490000000002</v>
      </c>
      <c r="N342" s="20">
        <v>-6300.0479999999998</v>
      </c>
      <c r="O342" s="20">
        <f t="shared" si="21"/>
        <v>520890</v>
      </c>
      <c r="P342" s="19">
        <f t="shared" si="22"/>
        <v>-2.8</v>
      </c>
      <c r="Q342" s="3">
        <v>53.7</v>
      </c>
      <c r="R342" s="3">
        <v>52.8</v>
      </c>
      <c r="S342" s="3">
        <v>49</v>
      </c>
      <c r="T342" s="3">
        <v>44.15</v>
      </c>
      <c r="U342" s="3">
        <v>45.1</v>
      </c>
      <c r="V342" s="10">
        <f t="shared" si="23"/>
        <v>-7.9184706475000013</v>
      </c>
      <c r="W342" s="3">
        <v>-13.77</v>
      </c>
      <c r="X342" s="3" t="str">
        <f ca="1">IF(COUNTIF(股期對照!A:A,B342)=2,B342&amp;"-●",IF(COUNTIF(股期對照!A:A,B342)=1,B342&amp;"-◎",B342))</f>
        <v>矽統</v>
      </c>
      <c r="Y342" s="3" t="s">
        <v>6920</v>
      </c>
      <c r="AB342" s="1" t="s">
        <v>336</v>
      </c>
      <c r="AC342" s="1" t="s">
        <v>2089</v>
      </c>
      <c r="AD342" s="1">
        <v>4.7</v>
      </c>
      <c r="AE342" s="1">
        <v>0.06</v>
      </c>
      <c r="AF342" s="1">
        <v>1.57</v>
      </c>
      <c r="AG342" s="1">
        <v>24.18</v>
      </c>
      <c r="AH342" s="1">
        <v>69.490000000000009</v>
      </c>
      <c r="AI342" s="1">
        <v>342</v>
      </c>
      <c r="AJ342" s="1">
        <v>7495893.5599999996</v>
      </c>
      <c r="AK342" s="1">
        <v>-7349.7690000000002</v>
      </c>
      <c r="AL342" s="1">
        <v>-2876.6950000000002</v>
      </c>
      <c r="AM342" s="1">
        <v>-7924.683</v>
      </c>
      <c r="AN342" s="1">
        <v>9675.3490000000002</v>
      </c>
      <c r="AO342" s="1">
        <v>-6300.0479999999998</v>
      </c>
      <c r="AP342" s="1">
        <v>520890</v>
      </c>
      <c r="AQ342" s="1">
        <v>-2.8</v>
      </c>
      <c r="AR342" s="1">
        <v>53.7</v>
      </c>
      <c r="AS342" s="1">
        <v>52.8</v>
      </c>
      <c r="AT342" s="1">
        <v>49</v>
      </c>
      <c r="AU342" s="1">
        <v>44.15</v>
      </c>
      <c r="AV342" s="1">
        <v>45.1</v>
      </c>
      <c r="AW342" s="1">
        <v>-7.9184706475000013</v>
      </c>
      <c r="AX342" s="1">
        <v>-13.77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5259</v>
      </c>
      <c r="C343" s="3">
        <v>18.23</v>
      </c>
      <c r="D343" s="3">
        <v>0</v>
      </c>
      <c r="E343" s="3">
        <v>1.87</v>
      </c>
      <c r="F343" s="1">
        <f>IF(INDEX(董監!D:D,H343)=0,INDEX(董監!C:C,H343),INDEX(董監!D:D,H343))</f>
        <v>31.8</v>
      </c>
      <c r="G343" s="1">
        <f t="shared" si="20"/>
        <v>48.099999999999994</v>
      </c>
      <c r="H343" s="1">
        <f>MATCH(持股比率!A343,董監!A:A,0)</f>
        <v>343</v>
      </c>
      <c r="I343" s="3">
        <v>248004.22</v>
      </c>
      <c r="J343" s="20">
        <v>-191</v>
      </c>
      <c r="K343" s="20">
        <v>-156</v>
      </c>
      <c r="L343" s="29">
        <v>26.992999999999999</v>
      </c>
      <c r="M343" s="20">
        <v>-91.25</v>
      </c>
      <c r="N343" s="20">
        <v>293</v>
      </c>
      <c r="O343" s="20">
        <f t="shared" si="21"/>
        <v>11929</v>
      </c>
      <c r="P343" s="19">
        <f t="shared" si="22"/>
        <v>-1</v>
      </c>
      <c r="Q343" s="3">
        <v>120</v>
      </c>
      <c r="R343" s="3">
        <v>121.5</v>
      </c>
      <c r="S343" s="3">
        <v>122</v>
      </c>
      <c r="T343" s="3">
        <v>119.5</v>
      </c>
      <c r="U343" s="3">
        <v>122</v>
      </c>
      <c r="V343" s="10">
        <f t="shared" si="23"/>
        <v>-0.13739229</v>
      </c>
      <c r="W343" s="3">
        <v>0.41</v>
      </c>
      <c r="X343" s="3" t="str">
        <f ca="1">IF(COUNTIF(股期對照!A:A,B343)=2,B343&amp;"-●",IF(COUNTIF(股期對照!A:A,B343)=1,B343&amp;"-◎",B343))</f>
        <v>倫飛</v>
      </c>
      <c r="Y343" s="3" t="s">
        <v>6921</v>
      </c>
      <c r="AB343" s="1" t="s">
        <v>337</v>
      </c>
      <c r="AC343" s="1" t="s">
        <v>2090</v>
      </c>
      <c r="AD343" s="1">
        <v>18.23</v>
      </c>
      <c r="AE343" s="1">
        <v>0</v>
      </c>
      <c r="AF343" s="1">
        <v>1.87</v>
      </c>
      <c r="AG343" s="1">
        <v>31.8</v>
      </c>
      <c r="AH343" s="1">
        <v>48.099999999999994</v>
      </c>
      <c r="AI343" s="1">
        <v>343</v>
      </c>
      <c r="AJ343" s="1">
        <v>248004.22</v>
      </c>
      <c r="AK343" s="1">
        <v>-191</v>
      </c>
      <c r="AL343" s="1">
        <v>-156</v>
      </c>
      <c r="AM343" s="1">
        <v>26.992999999999999</v>
      </c>
      <c r="AN343" s="1">
        <v>-91.25</v>
      </c>
      <c r="AO343" s="1">
        <v>293</v>
      </c>
      <c r="AP343" s="1">
        <v>11929</v>
      </c>
      <c r="AQ343" s="1">
        <v>-1</v>
      </c>
      <c r="AR343" s="1">
        <v>120</v>
      </c>
      <c r="AS343" s="1">
        <v>121.5</v>
      </c>
      <c r="AT343" s="1">
        <v>122</v>
      </c>
      <c r="AU343" s="1">
        <v>119.5</v>
      </c>
      <c r="AV343" s="1">
        <v>122</v>
      </c>
      <c r="AW343" s="1">
        <v>-0.13739229</v>
      </c>
      <c r="AX343" s="1">
        <v>0.41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5053</v>
      </c>
      <c r="C344" s="3">
        <v>7.63</v>
      </c>
      <c r="D344" s="3">
        <v>1.35</v>
      </c>
      <c r="E344" s="3">
        <v>0.09</v>
      </c>
      <c r="F344" s="1">
        <f>IF(INDEX(董監!D:D,H344)=0,INDEX(董監!C:C,H344),INDEX(董監!D:D,H344))</f>
        <v>6.26</v>
      </c>
      <c r="G344" s="1">
        <f t="shared" si="20"/>
        <v>84.67</v>
      </c>
      <c r="H344" s="1">
        <f>MATCH(持股比率!A344,董監!A:A,0)</f>
        <v>344</v>
      </c>
      <c r="I344" s="3">
        <v>2215284.96</v>
      </c>
      <c r="J344" s="20">
        <v>99</v>
      </c>
      <c r="K344" s="20">
        <v>-22</v>
      </c>
      <c r="L344" s="29">
        <v>169</v>
      </c>
      <c r="M344" s="20">
        <v>-191</v>
      </c>
      <c r="N344" s="20">
        <v>-44</v>
      </c>
      <c r="O344" s="20">
        <f t="shared" si="21"/>
        <v>187568</v>
      </c>
      <c r="P344" s="19">
        <f t="shared" si="22"/>
        <v>0</v>
      </c>
      <c r="Q344" s="3">
        <v>11.85</v>
      </c>
      <c r="R344" s="3">
        <v>11.6</v>
      </c>
      <c r="S344" s="3">
        <v>11.6</v>
      </c>
      <c r="T344" s="3">
        <v>11.5</v>
      </c>
      <c r="U344" s="3">
        <v>11.45</v>
      </c>
      <c r="V344" s="10">
        <f t="shared" si="23"/>
        <v>1.780499999999995E-3</v>
      </c>
      <c r="W344" s="3">
        <v>-2.14</v>
      </c>
      <c r="X344" s="3" t="str">
        <f ca="1">IF(COUNTIF(股期對照!A:A,B344)=2,B344&amp;"-●",IF(COUNTIF(股期對照!A:A,B344)=1,B344&amp;"-◎",B344))</f>
        <v>昆盈</v>
      </c>
      <c r="Y344" s="3" t="s">
        <v>6922</v>
      </c>
      <c r="AB344" s="1" t="s">
        <v>338</v>
      </c>
      <c r="AC344" s="1" t="s">
        <v>2091</v>
      </c>
      <c r="AD344" s="1">
        <v>7.63</v>
      </c>
      <c r="AE344" s="1">
        <v>1.35</v>
      </c>
      <c r="AF344" s="1">
        <v>0.09</v>
      </c>
      <c r="AG344" s="1">
        <v>6.26</v>
      </c>
      <c r="AH344" s="1">
        <v>84.67</v>
      </c>
      <c r="AI344" s="1">
        <v>344</v>
      </c>
      <c r="AJ344" s="1">
        <v>2215284.96</v>
      </c>
      <c r="AK344" s="1">
        <v>99</v>
      </c>
      <c r="AL344" s="1">
        <v>-22</v>
      </c>
      <c r="AM344" s="1">
        <v>169</v>
      </c>
      <c r="AN344" s="1">
        <v>-191</v>
      </c>
      <c r="AO344" s="1">
        <v>-44</v>
      </c>
      <c r="AP344" s="1">
        <v>187568</v>
      </c>
      <c r="AQ344" s="1">
        <v>0</v>
      </c>
      <c r="AR344" s="1">
        <v>11.85</v>
      </c>
      <c r="AS344" s="1">
        <v>11.6</v>
      </c>
      <c r="AT344" s="1">
        <v>11.6</v>
      </c>
      <c r="AU344" s="1">
        <v>11.5</v>
      </c>
      <c r="AV344" s="1">
        <v>11.45</v>
      </c>
      <c r="AW344" s="1">
        <v>1.780499999999995E-3</v>
      </c>
      <c r="AX344" s="1">
        <v>-2.14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5322</v>
      </c>
      <c r="C345" s="3">
        <v>7.28</v>
      </c>
      <c r="D345" s="3">
        <v>0.06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84.18</v>
      </c>
      <c r="H345" s="1">
        <f>MATCH(持股比率!A345,董監!A:A,0)</f>
        <v>345</v>
      </c>
      <c r="I345" s="3">
        <v>6694071.75</v>
      </c>
      <c r="J345" s="20">
        <v>1407.8420000000001</v>
      </c>
      <c r="K345" s="20">
        <v>-344</v>
      </c>
      <c r="L345" s="29">
        <v>-1516.086</v>
      </c>
      <c r="M345" s="20">
        <v>3.4430000000000001</v>
      </c>
      <c r="N345" s="20">
        <v>68.289000000000001</v>
      </c>
      <c r="O345" s="20">
        <f t="shared" si="21"/>
        <v>563507</v>
      </c>
      <c r="P345" s="19">
        <f t="shared" si="22"/>
        <v>-0.1</v>
      </c>
      <c r="Q345" s="3">
        <v>19.25</v>
      </c>
      <c r="R345" s="3">
        <v>19.05</v>
      </c>
      <c r="S345" s="3">
        <v>18.600000000000001</v>
      </c>
      <c r="T345" s="3">
        <v>18.399999999999999</v>
      </c>
      <c r="U345" s="3">
        <v>18.45</v>
      </c>
      <c r="V345" s="10">
        <f t="shared" si="23"/>
        <v>-6.3281578500000032E-2</v>
      </c>
      <c r="W345" s="3">
        <v>-3.15</v>
      </c>
      <c r="X345" s="3" t="str">
        <f ca="1">IF(COUNTIF(股期對照!A:A,B345)=2,B345&amp;"-●",IF(COUNTIF(股期對照!A:A,B345)=1,B345&amp;"-◎",B345))</f>
        <v>燿華</v>
      </c>
      <c r="Y345" s="3" t="s">
        <v>6923</v>
      </c>
      <c r="AB345" s="1" t="s">
        <v>339</v>
      </c>
      <c r="AC345" s="1" t="s">
        <v>2092</v>
      </c>
      <c r="AD345" s="1">
        <v>7.28</v>
      </c>
      <c r="AE345" s="1">
        <v>0.06</v>
      </c>
      <c r="AF345" s="1">
        <v>0.93</v>
      </c>
      <c r="AG345" s="1">
        <v>7.55</v>
      </c>
      <c r="AH345" s="1">
        <v>84.18</v>
      </c>
      <c r="AI345" s="1">
        <v>345</v>
      </c>
      <c r="AJ345" s="1">
        <v>6694071.75</v>
      </c>
      <c r="AK345" s="1">
        <v>1407.8420000000001</v>
      </c>
      <c r="AL345" s="1">
        <v>-344</v>
      </c>
      <c r="AM345" s="1">
        <v>-1516.086</v>
      </c>
      <c r="AN345" s="1">
        <v>3.4430000000000001</v>
      </c>
      <c r="AO345" s="1">
        <v>68.289000000000001</v>
      </c>
      <c r="AP345" s="1">
        <v>563507</v>
      </c>
      <c r="AQ345" s="1">
        <v>-0.1</v>
      </c>
      <c r="AR345" s="1">
        <v>19.25</v>
      </c>
      <c r="AS345" s="1">
        <v>19.05</v>
      </c>
      <c r="AT345" s="1">
        <v>18.600000000000001</v>
      </c>
      <c r="AU345" s="1">
        <v>18.399999999999999</v>
      </c>
      <c r="AV345" s="1">
        <v>18.45</v>
      </c>
      <c r="AW345" s="1">
        <v>-6.3281578500000032E-2</v>
      </c>
      <c r="AX345" s="1">
        <v>-3.15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5970</v>
      </c>
      <c r="C346" s="3">
        <v>21.35</v>
      </c>
      <c r="D346" s="3">
        <v>11.53</v>
      </c>
      <c r="E346" s="3">
        <v>2.4700000000000002</v>
      </c>
      <c r="F346" s="1">
        <f>IF(INDEX(董監!D:D,H346)=0,INDEX(董監!C:C,H346),INDEX(董監!D:D,H346))</f>
        <v>26.16</v>
      </c>
      <c r="G346" s="1">
        <f t="shared" si="20"/>
        <v>38.489999999999995</v>
      </c>
      <c r="H346" s="1">
        <f>MATCH(持股比率!A346,董監!A:A,0)</f>
        <v>346</v>
      </c>
      <c r="I346" s="3">
        <v>4918390.57</v>
      </c>
      <c r="J346" s="20">
        <v>-1158.184</v>
      </c>
      <c r="K346" s="20">
        <v>-1645.134</v>
      </c>
      <c r="L346" s="29">
        <v>781.26400000000001</v>
      </c>
      <c r="M346" s="20">
        <v>1310.221</v>
      </c>
      <c r="N346" s="20">
        <v>6040.9560000000001</v>
      </c>
      <c r="O346" s="20">
        <f t="shared" si="21"/>
        <v>189309</v>
      </c>
      <c r="P346" s="19">
        <f t="shared" si="22"/>
        <v>2.8</v>
      </c>
      <c r="Q346" s="3">
        <v>197.5</v>
      </c>
      <c r="R346" s="3">
        <v>200</v>
      </c>
      <c r="S346" s="3">
        <v>209</v>
      </c>
      <c r="T346" s="3">
        <v>215</v>
      </c>
      <c r="U346" s="3">
        <v>220.5</v>
      </c>
      <c r="V346" s="10">
        <f t="shared" si="23"/>
        <v>12.192443489999999</v>
      </c>
      <c r="W346" s="3">
        <v>16.670000000000002</v>
      </c>
      <c r="X346" s="3" t="str">
        <f ca="1">IF(COUNTIF(股期對照!A:A,B346)=2,B346&amp;"-●",IF(COUNTIF(股期對照!A:A,B346)=1,B346&amp;"-◎",B346))</f>
        <v>金像電-◎</v>
      </c>
      <c r="Y346" s="3" t="s">
        <v>6924</v>
      </c>
      <c r="AB346" s="1" t="s">
        <v>340</v>
      </c>
      <c r="AC346" s="1" t="s">
        <v>2093</v>
      </c>
      <c r="AD346" s="1">
        <v>21.35</v>
      </c>
      <c r="AE346" s="1">
        <v>11.53</v>
      </c>
      <c r="AF346" s="1">
        <v>2.4700000000000002</v>
      </c>
      <c r="AG346" s="1">
        <v>26.16</v>
      </c>
      <c r="AH346" s="1">
        <v>38.489999999999995</v>
      </c>
      <c r="AI346" s="1">
        <v>346</v>
      </c>
      <c r="AJ346" s="1">
        <v>4918390.57</v>
      </c>
      <c r="AK346" s="1">
        <v>-1158.184</v>
      </c>
      <c r="AL346" s="1">
        <v>-1645.134</v>
      </c>
      <c r="AM346" s="1">
        <v>781.26400000000001</v>
      </c>
      <c r="AN346" s="1">
        <v>1310.221</v>
      </c>
      <c r="AO346" s="1">
        <v>6040.9560000000001</v>
      </c>
      <c r="AP346" s="1">
        <v>189309</v>
      </c>
      <c r="AQ346" s="1">
        <v>2.8</v>
      </c>
      <c r="AR346" s="1">
        <v>197.5</v>
      </c>
      <c r="AS346" s="1">
        <v>200</v>
      </c>
      <c r="AT346" s="1">
        <v>209</v>
      </c>
      <c r="AU346" s="1">
        <v>215</v>
      </c>
      <c r="AV346" s="1">
        <v>220.5</v>
      </c>
      <c r="AW346" s="1">
        <v>12.192443489999999</v>
      </c>
      <c r="AX346" s="1">
        <v>16.670000000000002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5511</v>
      </c>
      <c r="C347" s="3">
        <v>16.7</v>
      </c>
      <c r="D347" s="3">
        <v>0.27</v>
      </c>
      <c r="E347" s="3">
        <v>0.28000000000000003</v>
      </c>
      <c r="F347" s="1">
        <f>IF(INDEX(董監!D:D,H347)=0,INDEX(董監!C:C,H347),INDEX(董監!D:D,H347))</f>
        <v>4.71</v>
      </c>
      <c r="G347" s="1">
        <f t="shared" si="20"/>
        <v>78.039999999999992</v>
      </c>
      <c r="H347" s="1">
        <f>MATCH(持股比率!A347,董監!A:A,0)</f>
        <v>347</v>
      </c>
      <c r="I347" s="3">
        <v>3801023.44</v>
      </c>
      <c r="J347" s="20">
        <v>-763.404</v>
      </c>
      <c r="K347" s="20">
        <v>1553.33</v>
      </c>
      <c r="L347" s="29">
        <v>-2249.625</v>
      </c>
      <c r="M347" s="20">
        <v>911.41899999999998</v>
      </c>
      <c r="N347" s="20">
        <v>-1057.787</v>
      </c>
      <c r="O347" s="20">
        <f t="shared" si="21"/>
        <v>296632</v>
      </c>
      <c r="P347" s="19">
        <f t="shared" si="22"/>
        <v>-0.5</v>
      </c>
      <c r="Q347" s="3">
        <v>21.15</v>
      </c>
      <c r="R347" s="3">
        <v>20.75</v>
      </c>
      <c r="S347" s="3">
        <v>20.399999999999999</v>
      </c>
      <c r="T347" s="3">
        <v>20.05</v>
      </c>
      <c r="U347" s="3">
        <v>20.100000000000001</v>
      </c>
      <c r="V347" s="10">
        <f t="shared" si="23"/>
        <v>-0.32794314849999995</v>
      </c>
      <c r="W347" s="3">
        <v>-3.37</v>
      </c>
      <c r="X347" s="3" t="str">
        <f ca="1">IF(COUNTIF(股期對照!A:A,B347)=2,B347&amp;"-●",IF(COUNTIF(股期對照!A:A,B347)=1,B347&amp;"-◎",B347))</f>
        <v>菱生</v>
      </c>
      <c r="Y347" s="3" t="s">
        <v>6925</v>
      </c>
      <c r="AB347" s="1" t="s">
        <v>341</v>
      </c>
      <c r="AC347" s="1" t="s">
        <v>2094</v>
      </c>
      <c r="AD347" s="1">
        <v>16.7</v>
      </c>
      <c r="AE347" s="1">
        <v>0.27</v>
      </c>
      <c r="AF347" s="1">
        <v>0.28000000000000003</v>
      </c>
      <c r="AG347" s="1">
        <v>4.71</v>
      </c>
      <c r="AH347" s="1">
        <v>78.039999999999992</v>
      </c>
      <c r="AI347" s="1">
        <v>347</v>
      </c>
      <c r="AJ347" s="1">
        <v>3801023.44</v>
      </c>
      <c r="AK347" s="1">
        <v>-763.404</v>
      </c>
      <c r="AL347" s="1">
        <v>1553.33</v>
      </c>
      <c r="AM347" s="1">
        <v>-2249.625</v>
      </c>
      <c r="AN347" s="1">
        <v>911.41899999999998</v>
      </c>
      <c r="AO347" s="1">
        <v>-1057.787</v>
      </c>
      <c r="AP347" s="1">
        <v>296632</v>
      </c>
      <c r="AQ347" s="1">
        <v>-0.5</v>
      </c>
      <c r="AR347" s="1">
        <v>21.15</v>
      </c>
      <c r="AS347" s="1">
        <v>20.75</v>
      </c>
      <c r="AT347" s="1">
        <v>20.399999999999999</v>
      </c>
      <c r="AU347" s="1">
        <v>20.05</v>
      </c>
      <c r="AV347" s="1">
        <v>20.100000000000001</v>
      </c>
      <c r="AW347" s="1">
        <v>-0.32794314849999995</v>
      </c>
      <c r="AX347" s="1">
        <v>-3.37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6537</v>
      </c>
      <c r="C348" s="3">
        <v>14.71</v>
      </c>
      <c r="D348" s="3">
        <v>0.86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76.400000000000006</v>
      </c>
      <c r="H348" s="1">
        <f>MATCH(持股比率!A348,董監!A:A,0)</f>
        <v>348</v>
      </c>
      <c r="I348" s="3">
        <v>23395366.850000001</v>
      </c>
      <c r="J348" s="20">
        <v>1657.104</v>
      </c>
      <c r="K348" s="20">
        <v>-2687.607</v>
      </c>
      <c r="L348" s="29">
        <v>-24.120999999999999</v>
      </c>
      <c r="M348" s="20">
        <v>-548.55799999999999</v>
      </c>
      <c r="N348" s="20">
        <v>-1278.3309999999999</v>
      </c>
      <c r="O348" s="20">
        <f t="shared" si="21"/>
        <v>1787406</v>
      </c>
      <c r="P348" s="19">
        <f t="shared" si="22"/>
        <v>-0.2</v>
      </c>
      <c r="Q348" s="3">
        <v>36.950000000000003</v>
      </c>
      <c r="R348" s="3">
        <v>36.6</v>
      </c>
      <c r="S348" s="3">
        <v>36.799999999999997</v>
      </c>
      <c r="T348" s="3">
        <v>36.6</v>
      </c>
      <c r="U348" s="3">
        <v>35.950000000000003</v>
      </c>
      <c r="V348" s="10">
        <f t="shared" si="23"/>
        <v>-1.0405729845</v>
      </c>
      <c r="W348" s="3">
        <v>-1.1000000000000001</v>
      </c>
      <c r="X348" s="3" t="str">
        <f ca="1">IF(COUNTIF(股期對照!A:A,B348)=2,B348&amp;"-●",IF(COUNTIF(股期對照!A:A,B348)=1,B348&amp;"-◎",B348))</f>
        <v>大同-◎</v>
      </c>
      <c r="Y348" s="3" t="s">
        <v>6926</v>
      </c>
      <c r="AB348" s="1" t="s">
        <v>342</v>
      </c>
      <c r="AC348" s="1" t="s">
        <v>2095</v>
      </c>
      <c r="AD348" s="1">
        <v>14.71</v>
      </c>
      <c r="AE348" s="1">
        <v>0.86</v>
      </c>
      <c r="AF348" s="1">
        <v>2.96</v>
      </c>
      <c r="AG348" s="1">
        <v>5.07</v>
      </c>
      <c r="AH348" s="1">
        <v>76.400000000000006</v>
      </c>
      <c r="AI348" s="1">
        <v>348</v>
      </c>
      <c r="AJ348" s="1">
        <v>23395366.850000001</v>
      </c>
      <c r="AK348" s="1">
        <v>1657.104</v>
      </c>
      <c r="AL348" s="1">
        <v>-2687.607</v>
      </c>
      <c r="AM348" s="1">
        <v>-24.120999999999999</v>
      </c>
      <c r="AN348" s="1">
        <v>-548.55799999999999</v>
      </c>
      <c r="AO348" s="1">
        <v>-1278.3309999999999</v>
      </c>
      <c r="AP348" s="1">
        <v>1787406</v>
      </c>
      <c r="AQ348" s="1">
        <v>-0.2</v>
      </c>
      <c r="AR348" s="1">
        <v>36.950000000000003</v>
      </c>
      <c r="AS348" s="1">
        <v>36.6</v>
      </c>
      <c r="AT348" s="1">
        <v>36.799999999999997</v>
      </c>
      <c r="AU348" s="1">
        <v>36.6</v>
      </c>
      <c r="AV348" s="1">
        <v>35.950000000000003</v>
      </c>
      <c r="AW348" s="1">
        <v>-1.0405729845</v>
      </c>
      <c r="AX348" s="1">
        <v>-1.1000000000000001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5971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13.53</v>
      </c>
      <c r="K349" s="20">
        <v>1.7330000000000001</v>
      </c>
      <c r="L349" s="29">
        <v>3</v>
      </c>
      <c r="M349" s="20">
        <v>-2</v>
      </c>
      <c r="N349" s="20">
        <v>-1.278</v>
      </c>
      <c r="O349" s="20">
        <f t="shared" si="21"/>
        <v>107519</v>
      </c>
      <c r="P349" s="19">
        <f t="shared" si="22"/>
        <v>0</v>
      </c>
      <c r="Q349" s="3">
        <v>73.2</v>
      </c>
      <c r="R349" s="3">
        <v>73.400000000000006</v>
      </c>
      <c r="S349" s="3">
        <v>73.900000000000006</v>
      </c>
      <c r="T349" s="3">
        <v>74</v>
      </c>
      <c r="U349" s="3">
        <v>73.5</v>
      </c>
      <c r="V349" s="10">
        <f t="shared" si="23"/>
        <v>1.0973652E-2</v>
      </c>
      <c r="W349" s="3">
        <v>0.41</v>
      </c>
      <c r="X349" s="3" t="str">
        <f ca="1">IF(COUNTIF(股期對照!A:A,B349)=2,B349&amp;"-●",IF(COUNTIF(股期對照!A:A,B349)=1,B349&amp;"-◎",B349))</f>
        <v>震旦行</v>
      </c>
      <c r="Y349" s="3" t="s">
        <v>6927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13.53</v>
      </c>
      <c r="AL349" s="1">
        <v>1.7330000000000001</v>
      </c>
      <c r="AM349" s="1">
        <v>3</v>
      </c>
      <c r="AN349" s="1">
        <v>-2</v>
      </c>
      <c r="AO349" s="1">
        <v>-1.278</v>
      </c>
      <c r="AP349" s="1">
        <v>107519</v>
      </c>
      <c r="AQ349" s="1">
        <v>0</v>
      </c>
      <c r="AR349" s="1">
        <v>73.2</v>
      </c>
      <c r="AS349" s="1">
        <v>73.400000000000006</v>
      </c>
      <c r="AT349" s="1">
        <v>73.900000000000006</v>
      </c>
      <c r="AU349" s="1">
        <v>74</v>
      </c>
      <c r="AV349" s="1">
        <v>73.5</v>
      </c>
      <c r="AW349" s="1">
        <v>1.0973652E-2</v>
      </c>
      <c r="AX349" s="1">
        <v>0.41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4919</v>
      </c>
      <c r="C350" s="3">
        <v>7.82</v>
      </c>
      <c r="D350" s="3">
        <v>0.43</v>
      </c>
      <c r="E350" s="3">
        <v>0.34</v>
      </c>
      <c r="F350" s="1">
        <f>IF(INDEX(董監!D:D,H350)=0,INDEX(董監!C:C,H350),INDEX(董監!D:D,H350))</f>
        <v>11.54</v>
      </c>
      <c r="G350" s="1">
        <f t="shared" si="20"/>
        <v>79.87</v>
      </c>
      <c r="H350" s="1">
        <f>MATCH(持股比率!A350,董監!A:A,0)</f>
        <v>350</v>
      </c>
      <c r="I350" s="3">
        <v>2875463.12</v>
      </c>
      <c r="J350" s="20">
        <v>-36.948999999999998</v>
      </c>
      <c r="K350" s="20">
        <v>144.00200000000001</v>
      </c>
      <c r="L350" s="29">
        <v>-149</v>
      </c>
      <c r="M350" s="20">
        <v>-440.99799999999999</v>
      </c>
      <c r="N350" s="20">
        <v>43.121000000000002</v>
      </c>
      <c r="O350" s="20">
        <f t="shared" si="21"/>
        <v>229663</v>
      </c>
      <c r="P350" s="19">
        <f t="shared" si="22"/>
        <v>-0.2</v>
      </c>
      <c r="Q350" s="3">
        <v>23.35</v>
      </c>
      <c r="R350" s="3">
        <v>23.7</v>
      </c>
      <c r="S350" s="3">
        <v>23.75</v>
      </c>
      <c r="T350" s="3">
        <v>23.65</v>
      </c>
      <c r="U350" s="3">
        <v>23.55</v>
      </c>
      <c r="V350" s="10">
        <f t="shared" si="23"/>
        <v>-0.10402764899999999</v>
      </c>
      <c r="W350" s="3">
        <v>1.29</v>
      </c>
      <c r="X350" s="3" t="str">
        <f ca="1">IF(COUNTIF(股期對照!A:A,B350)=2,B350&amp;"-●",IF(COUNTIF(股期對照!A:A,B350)=1,B350&amp;"-◎",B350))</f>
        <v>佳能</v>
      </c>
      <c r="Y350" s="3" t="s">
        <v>6928</v>
      </c>
      <c r="AB350" s="1" t="s">
        <v>344</v>
      </c>
      <c r="AC350" s="1" t="s">
        <v>2097</v>
      </c>
      <c r="AD350" s="1">
        <v>7.82</v>
      </c>
      <c r="AE350" s="1">
        <v>0.43</v>
      </c>
      <c r="AF350" s="1">
        <v>0.34</v>
      </c>
      <c r="AG350" s="1">
        <v>11.54</v>
      </c>
      <c r="AH350" s="1">
        <v>79.87</v>
      </c>
      <c r="AI350" s="1">
        <v>350</v>
      </c>
      <c r="AJ350" s="1">
        <v>2875463.12</v>
      </c>
      <c r="AK350" s="1">
        <v>-36.948999999999998</v>
      </c>
      <c r="AL350" s="1">
        <v>144.00200000000001</v>
      </c>
      <c r="AM350" s="1">
        <v>-149</v>
      </c>
      <c r="AN350" s="1">
        <v>-440.99799999999999</v>
      </c>
      <c r="AO350" s="1">
        <v>43.121000000000002</v>
      </c>
      <c r="AP350" s="1">
        <v>229663</v>
      </c>
      <c r="AQ350" s="1">
        <v>-0.2</v>
      </c>
      <c r="AR350" s="1">
        <v>23.35</v>
      </c>
      <c r="AS350" s="1">
        <v>23.7</v>
      </c>
      <c r="AT350" s="1">
        <v>23.75</v>
      </c>
      <c r="AU350" s="1">
        <v>23.65</v>
      </c>
      <c r="AV350" s="1">
        <v>23.55</v>
      </c>
      <c r="AW350" s="1">
        <v>-0.10402764899999999</v>
      </c>
      <c r="AX350" s="1">
        <v>1.29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5054</v>
      </c>
      <c r="C351" s="3">
        <v>7.04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85.38</v>
      </c>
      <c r="H351" s="1">
        <f>MATCH(持股比率!A351,董監!A:A,0)</f>
        <v>351</v>
      </c>
      <c r="I351" s="3">
        <v>1086753.3400000001</v>
      </c>
      <c r="J351" s="20">
        <v>172</v>
      </c>
      <c r="K351" s="20">
        <v>269</v>
      </c>
      <c r="L351" s="29">
        <v>30.527000000000001</v>
      </c>
      <c r="M351" s="20">
        <v>38</v>
      </c>
      <c r="N351" s="20">
        <v>-3</v>
      </c>
      <c r="O351" s="20">
        <f t="shared" si="21"/>
        <v>92787</v>
      </c>
      <c r="P351" s="19">
        <f t="shared" si="22"/>
        <v>0.5</v>
      </c>
      <c r="Q351" s="3">
        <v>65.8</v>
      </c>
      <c r="R351" s="3">
        <v>66.5</v>
      </c>
      <c r="S351" s="3">
        <v>65.599999999999994</v>
      </c>
      <c r="T351" s="3">
        <v>65</v>
      </c>
      <c r="U351" s="3">
        <v>64.5</v>
      </c>
      <c r="V351" s="10">
        <f t="shared" si="23"/>
        <v>0.33485171199999997</v>
      </c>
      <c r="W351" s="3">
        <v>-0.46</v>
      </c>
      <c r="X351" s="3" t="str">
        <f ca="1">IF(COUNTIF(股期對照!A:A,B351)=2,B351&amp;"-●",IF(COUNTIF(股期對照!A:A,B351)=1,B351&amp;"-◎",B351))</f>
        <v>凱美</v>
      </c>
      <c r="Y351" s="3" t="s">
        <v>6894</v>
      </c>
      <c r="AB351" s="1" t="s">
        <v>345</v>
      </c>
      <c r="AC351" s="1" t="s">
        <v>2098</v>
      </c>
      <c r="AD351" s="1">
        <v>7.04</v>
      </c>
      <c r="AE351" s="1">
        <v>0</v>
      </c>
      <c r="AF351" s="1">
        <v>0.22</v>
      </c>
      <c r="AG351" s="1">
        <v>7.36</v>
      </c>
      <c r="AH351" s="1">
        <v>85.38</v>
      </c>
      <c r="AI351" s="1">
        <v>351</v>
      </c>
      <c r="AJ351" s="1">
        <v>1086753.3400000001</v>
      </c>
      <c r="AK351" s="1">
        <v>172</v>
      </c>
      <c r="AL351" s="1">
        <v>269</v>
      </c>
      <c r="AM351" s="1">
        <v>30.527000000000001</v>
      </c>
      <c r="AN351" s="1">
        <v>38</v>
      </c>
      <c r="AO351" s="1">
        <v>-3</v>
      </c>
      <c r="AP351" s="1">
        <v>92787</v>
      </c>
      <c r="AQ351" s="1">
        <v>0.5</v>
      </c>
      <c r="AR351" s="1">
        <v>65.8</v>
      </c>
      <c r="AS351" s="1">
        <v>66.5</v>
      </c>
      <c r="AT351" s="1">
        <v>65.599999999999994</v>
      </c>
      <c r="AU351" s="1">
        <v>65</v>
      </c>
      <c r="AV351" s="1">
        <v>64.5</v>
      </c>
      <c r="AW351" s="1">
        <v>0.33485171199999997</v>
      </c>
      <c r="AX351" s="1">
        <v>-0.46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5972</v>
      </c>
      <c r="C352" s="3">
        <v>23.73</v>
      </c>
      <c r="D352" s="3">
        <v>3.09</v>
      </c>
      <c r="E352" s="3">
        <v>12.01</v>
      </c>
      <c r="F352" s="1">
        <f>IF(INDEX(董監!D:D,H352)=0,INDEX(董監!C:C,H352),INDEX(董監!D:D,H352))</f>
        <v>10.19</v>
      </c>
      <c r="G352" s="1">
        <f t="shared" si="20"/>
        <v>50.980000000000004</v>
      </c>
      <c r="H352" s="1">
        <f>MATCH(持股比率!A352,董監!A:A,0)</f>
        <v>352</v>
      </c>
      <c r="I352" s="3">
        <v>6356888.8600000003</v>
      </c>
      <c r="J352" s="20">
        <v>-4054.53</v>
      </c>
      <c r="K352" s="20">
        <v>-50.023000000000003</v>
      </c>
      <c r="L352" s="29">
        <v>-2305.5430000000001</v>
      </c>
      <c r="M352" s="20">
        <v>-239.01900000000001</v>
      </c>
      <c r="N352" s="20">
        <v>-1625.145</v>
      </c>
      <c r="O352" s="20">
        <f t="shared" si="21"/>
        <v>324074</v>
      </c>
      <c r="P352" s="19">
        <f t="shared" si="22"/>
        <v>-2.6</v>
      </c>
      <c r="Q352" s="3">
        <v>220</v>
      </c>
      <c r="R352" s="3">
        <v>220.5</v>
      </c>
      <c r="S352" s="3">
        <v>224.5</v>
      </c>
      <c r="T352" s="3">
        <v>231</v>
      </c>
      <c r="U352" s="3">
        <v>230.5</v>
      </c>
      <c r="V352" s="10">
        <f t="shared" si="23"/>
        <v>-18.504303865000001</v>
      </c>
      <c r="W352" s="3">
        <v>4.54</v>
      </c>
      <c r="X352" s="3" t="str">
        <f ca="1">IF(COUNTIF(股期對照!A:A,B352)=2,B352&amp;"-●",IF(COUNTIF(股期對照!A:A,B352)=1,B352&amp;"-◎",B352))</f>
        <v>技嘉-◎</v>
      </c>
      <c r="Y352" s="3" t="s">
        <v>6929</v>
      </c>
      <c r="AB352" s="1" t="s">
        <v>346</v>
      </c>
      <c r="AC352" s="1" t="s">
        <v>2099</v>
      </c>
      <c r="AD352" s="1">
        <v>23.73</v>
      </c>
      <c r="AE352" s="1">
        <v>3.09</v>
      </c>
      <c r="AF352" s="1">
        <v>12.01</v>
      </c>
      <c r="AG352" s="1">
        <v>10.19</v>
      </c>
      <c r="AH352" s="1">
        <v>50.980000000000004</v>
      </c>
      <c r="AI352" s="1">
        <v>352</v>
      </c>
      <c r="AJ352" s="1">
        <v>6356888.8600000003</v>
      </c>
      <c r="AK352" s="1">
        <v>-4054.53</v>
      </c>
      <c r="AL352" s="1">
        <v>-50.023000000000003</v>
      </c>
      <c r="AM352" s="1">
        <v>-2305.5430000000001</v>
      </c>
      <c r="AN352" s="1">
        <v>-239.01900000000001</v>
      </c>
      <c r="AO352" s="1">
        <v>-1625.145</v>
      </c>
      <c r="AP352" s="1">
        <v>324074</v>
      </c>
      <c r="AQ352" s="1">
        <v>-2.6</v>
      </c>
      <c r="AR352" s="1">
        <v>220</v>
      </c>
      <c r="AS352" s="1">
        <v>220.5</v>
      </c>
      <c r="AT352" s="1">
        <v>224.5</v>
      </c>
      <c r="AU352" s="1">
        <v>231</v>
      </c>
      <c r="AV352" s="1">
        <v>230.5</v>
      </c>
      <c r="AW352" s="1">
        <v>-18.504303865000001</v>
      </c>
      <c r="AX352" s="1">
        <v>4.54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5055</v>
      </c>
      <c r="C353" s="3">
        <v>36.83</v>
      </c>
      <c r="D353" s="3">
        <v>3.61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38.14</v>
      </c>
      <c r="H353" s="1">
        <f>MATCH(持股比率!A353,董監!A:A,0)</f>
        <v>353</v>
      </c>
      <c r="I353" s="3">
        <v>8448561.9900000002</v>
      </c>
      <c r="J353" s="20">
        <v>652.66999999999996</v>
      </c>
      <c r="K353" s="20">
        <v>-150.857</v>
      </c>
      <c r="L353" s="29">
        <v>613.85599999999999</v>
      </c>
      <c r="M353" s="20">
        <v>97.724000000000004</v>
      </c>
      <c r="N353" s="20">
        <v>1199.4259999999999</v>
      </c>
      <c r="O353" s="20">
        <f t="shared" si="21"/>
        <v>322228</v>
      </c>
      <c r="P353" s="19">
        <f t="shared" si="22"/>
        <v>0.7</v>
      </c>
      <c r="Q353" s="3">
        <v>172.5</v>
      </c>
      <c r="R353" s="3">
        <v>171</v>
      </c>
      <c r="S353" s="3">
        <v>173</v>
      </c>
      <c r="T353" s="3">
        <v>172</v>
      </c>
      <c r="U353" s="3">
        <v>174.5</v>
      </c>
      <c r="V353" s="10">
        <f t="shared" si="23"/>
        <v>4.1909448099999995</v>
      </c>
      <c r="W353" s="3">
        <v>2.65</v>
      </c>
      <c r="X353" s="3" t="str">
        <f ca="1">IF(COUNTIF(股期對照!A:A,B353)=2,B353&amp;"-●",IF(COUNTIF(股期對照!A:A,B353)=1,B353&amp;"-◎",B353))</f>
        <v>微星-◎</v>
      </c>
      <c r="Y353" s="3" t="s">
        <v>6930</v>
      </c>
      <c r="AB353" s="1" t="s">
        <v>347</v>
      </c>
      <c r="AC353" s="1" t="s">
        <v>2100</v>
      </c>
      <c r="AD353" s="1">
        <v>36.83</v>
      </c>
      <c r="AE353" s="1">
        <v>3.61</v>
      </c>
      <c r="AF353" s="1">
        <v>8.07</v>
      </c>
      <c r="AG353" s="1">
        <v>13.35</v>
      </c>
      <c r="AH353" s="1">
        <v>38.14</v>
      </c>
      <c r="AI353" s="1">
        <v>353</v>
      </c>
      <c r="AJ353" s="1">
        <v>8448561.9900000002</v>
      </c>
      <c r="AK353" s="1">
        <v>652.66999999999996</v>
      </c>
      <c r="AL353" s="1">
        <v>-150.857</v>
      </c>
      <c r="AM353" s="1">
        <v>613.85599999999999</v>
      </c>
      <c r="AN353" s="1">
        <v>97.724000000000004</v>
      </c>
      <c r="AO353" s="1">
        <v>1199.4259999999999</v>
      </c>
      <c r="AP353" s="1">
        <v>322228</v>
      </c>
      <c r="AQ353" s="1">
        <v>0.7</v>
      </c>
      <c r="AR353" s="1">
        <v>172.5</v>
      </c>
      <c r="AS353" s="1">
        <v>171</v>
      </c>
      <c r="AT353" s="1">
        <v>173</v>
      </c>
      <c r="AU353" s="1">
        <v>172</v>
      </c>
      <c r="AV353" s="1">
        <v>174.5</v>
      </c>
      <c r="AW353" s="1">
        <v>4.1909448099999995</v>
      </c>
      <c r="AX353" s="1">
        <v>2.65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4865</v>
      </c>
      <c r="C354" s="3">
        <v>45.57</v>
      </c>
      <c r="D354" s="3">
        <v>11.84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34.240000000000009</v>
      </c>
      <c r="H354" s="1">
        <f>MATCH(持股比率!A354,董監!A:A,0)</f>
        <v>354</v>
      </c>
      <c r="I354" s="3">
        <v>5128636.41</v>
      </c>
      <c r="J354" s="20">
        <v>303.76799999999997</v>
      </c>
      <c r="K354" s="20">
        <v>87.704999999999998</v>
      </c>
      <c r="L354" s="29">
        <v>1474.6020000000001</v>
      </c>
      <c r="M354" s="20">
        <v>-350.666</v>
      </c>
      <c r="N354" s="20">
        <v>-301.27800000000002</v>
      </c>
      <c r="O354" s="20">
        <f t="shared" si="21"/>
        <v>175605</v>
      </c>
      <c r="P354" s="19">
        <f t="shared" si="22"/>
        <v>0.7</v>
      </c>
      <c r="Q354" s="3">
        <v>410.5</v>
      </c>
      <c r="R354" s="3">
        <v>406</v>
      </c>
      <c r="S354" s="3">
        <v>415</v>
      </c>
      <c r="T354" s="3">
        <v>412.5</v>
      </c>
      <c r="U354" s="3">
        <v>407.5</v>
      </c>
      <c r="V354" s="10">
        <f t="shared" si="23"/>
        <v>5.0484431399999998</v>
      </c>
      <c r="W354" s="3">
        <v>0.49</v>
      </c>
      <c r="X354" s="3" t="str">
        <f ca="1">IF(COUNTIF(股期對照!A:A,B354)=2,B354&amp;"-●",IF(COUNTIF(股期對照!A:A,B354)=1,B354&amp;"-◎",B354))</f>
        <v>瑞昱-●</v>
      </c>
      <c r="Y354" s="3" t="s">
        <v>6931</v>
      </c>
      <c r="AB354" s="1" t="s">
        <v>348</v>
      </c>
      <c r="AC354" s="1" t="s">
        <v>2101</v>
      </c>
      <c r="AD354" s="1">
        <v>45.57</v>
      </c>
      <c r="AE354" s="1">
        <v>11.84</v>
      </c>
      <c r="AF354" s="1">
        <v>2.14</v>
      </c>
      <c r="AG354" s="1">
        <v>6.21</v>
      </c>
      <c r="AH354" s="1">
        <v>34.240000000000009</v>
      </c>
      <c r="AI354" s="1">
        <v>354</v>
      </c>
      <c r="AJ354" s="1">
        <v>5128636.41</v>
      </c>
      <c r="AK354" s="1">
        <v>303.76799999999997</v>
      </c>
      <c r="AL354" s="1">
        <v>87.704999999999998</v>
      </c>
      <c r="AM354" s="1">
        <v>1474.6020000000001</v>
      </c>
      <c r="AN354" s="1">
        <v>-350.666</v>
      </c>
      <c r="AO354" s="1">
        <v>-301.27800000000002</v>
      </c>
      <c r="AP354" s="1">
        <v>175605</v>
      </c>
      <c r="AQ354" s="1">
        <v>0.7</v>
      </c>
      <c r="AR354" s="1">
        <v>410.5</v>
      </c>
      <c r="AS354" s="1">
        <v>406</v>
      </c>
      <c r="AT354" s="1">
        <v>415</v>
      </c>
      <c r="AU354" s="1">
        <v>412.5</v>
      </c>
      <c r="AV354" s="1">
        <v>407.5</v>
      </c>
      <c r="AW354" s="1">
        <v>5.0484431399999998</v>
      </c>
      <c r="AX354" s="1">
        <v>0.49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5056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163</v>
      </c>
      <c r="K355" s="20">
        <v>0</v>
      </c>
      <c r="L355" s="29">
        <v>0</v>
      </c>
      <c r="M355" s="20">
        <v>-26</v>
      </c>
      <c r="N355" s="20">
        <v>-12</v>
      </c>
      <c r="O355" s="20">
        <f t="shared" si="21"/>
        <v>197952</v>
      </c>
      <c r="P355" s="19">
        <f t="shared" si="22"/>
        <v>0.1</v>
      </c>
      <c r="Q355" s="3">
        <v>9.5</v>
      </c>
      <c r="R355" s="3">
        <v>9.6</v>
      </c>
      <c r="S355" s="3">
        <v>9.4600000000000009</v>
      </c>
      <c r="T355" s="3">
        <v>9.3699999999999992</v>
      </c>
      <c r="U355" s="3">
        <v>9.3699999999999992</v>
      </c>
      <c r="V355" s="10">
        <f t="shared" si="23"/>
        <v>1.19244E-2</v>
      </c>
      <c r="W355" s="3">
        <v>1.96</v>
      </c>
      <c r="X355" s="3" t="str">
        <f ca="1">IF(COUNTIF(股期對照!A:A,B355)=2,B355&amp;"-●",IF(COUNTIF(股期對照!A:A,B355)=1,B355&amp;"-◎",B355))</f>
        <v>虹光</v>
      </c>
      <c r="Y355" s="3" t="s">
        <v>6932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8.2899999999999991</v>
      </c>
      <c r="AH355" s="1">
        <v>91.25</v>
      </c>
      <c r="AI355" s="1">
        <v>355</v>
      </c>
      <c r="AJ355" s="1">
        <v>2169340.84</v>
      </c>
      <c r="AK355" s="1">
        <v>163</v>
      </c>
      <c r="AL355" s="1">
        <v>0</v>
      </c>
      <c r="AM355" s="1">
        <v>0</v>
      </c>
      <c r="AN355" s="1">
        <v>-26</v>
      </c>
      <c r="AO355" s="1">
        <v>-12</v>
      </c>
      <c r="AP355" s="1">
        <v>197952</v>
      </c>
      <c r="AQ355" s="1">
        <v>0.1</v>
      </c>
      <c r="AR355" s="1">
        <v>9.5</v>
      </c>
      <c r="AS355" s="1">
        <v>9.6</v>
      </c>
      <c r="AT355" s="1">
        <v>9.4600000000000009</v>
      </c>
      <c r="AU355" s="1">
        <v>9.3699999999999992</v>
      </c>
      <c r="AV355" s="1">
        <v>9.3699999999999992</v>
      </c>
      <c r="AW355" s="1">
        <v>1.19244E-2</v>
      </c>
      <c r="AX355" s="1">
        <v>1.96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5973</v>
      </c>
      <c r="C356" s="3">
        <v>24.24</v>
      </c>
      <c r="D356" s="3">
        <v>4.88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54.06</v>
      </c>
      <c r="H356" s="1">
        <f>MATCH(持股比率!A356,董監!A:A,0)</f>
        <v>356</v>
      </c>
      <c r="I356" s="3">
        <v>38626274.32</v>
      </c>
      <c r="J356" s="20">
        <v>463.46199999999999</v>
      </c>
      <c r="K356" s="20">
        <v>-5.3529999999999998</v>
      </c>
      <c r="L356" s="29">
        <v>8213.7469999999994</v>
      </c>
      <c r="M356" s="20">
        <v>318.42</v>
      </c>
      <c r="N356" s="20">
        <v>-4024.462</v>
      </c>
      <c r="O356" s="20">
        <f t="shared" si="21"/>
        <v>2088136</v>
      </c>
      <c r="P356" s="19">
        <f t="shared" si="22"/>
        <v>0.2</v>
      </c>
      <c r="Q356" s="3">
        <v>205.5</v>
      </c>
      <c r="R356" s="3">
        <v>204</v>
      </c>
      <c r="S356" s="3">
        <v>215</v>
      </c>
      <c r="T356" s="3">
        <v>219</v>
      </c>
      <c r="U356" s="3">
        <v>213.5</v>
      </c>
      <c r="V356" s="10">
        <f t="shared" si="23"/>
        <v>10.706163769999998</v>
      </c>
      <c r="W356" s="3">
        <v>6.75</v>
      </c>
      <c r="X356" s="3" t="str">
        <f ca="1">IF(COUNTIF(股期對照!A:A,B356)=2,B356&amp;"-●",IF(COUNTIF(股期對照!A:A,B356)=1,B356&amp;"-◎",B356))</f>
        <v>廣達-◎</v>
      </c>
      <c r="Y356" s="3" t="s">
        <v>6893</v>
      </c>
      <c r="AB356" s="1" t="s">
        <v>350</v>
      </c>
      <c r="AC356" s="1" t="s">
        <v>2103</v>
      </c>
      <c r="AD356" s="1">
        <v>24.24</v>
      </c>
      <c r="AE356" s="1">
        <v>4.88</v>
      </c>
      <c r="AF356" s="1">
        <v>3.78</v>
      </c>
      <c r="AG356" s="1">
        <v>13.04</v>
      </c>
      <c r="AH356" s="1">
        <v>54.06</v>
      </c>
      <c r="AI356" s="1">
        <v>356</v>
      </c>
      <c r="AJ356" s="1">
        <v>38626274.32</v>
      </c>
      <c r="AK356" s="1">
        <v>463.46199999999999</v>
      </c>
      <c r="AL356" s="1">
        <v>-5.3529999999999998</v>
      </c>
      <c r="AM356" s="1">
        <v>8213.7469999999994</v>
      </c>
      <c r="AN356" s="1">
        <v>318.42</v>
      </c>
      <c r="AO356" s="1">
        <v>-4024.462</v>
      </c>
      <c r="AP356" s="1">
        <v>2088136</v>
      </c>
      <c r="AQ356" s="1">
        <v>0.2</v>
      </c>
      <c r="AR356" s="1">
        <v>205.5</v>
      </c>
      <c r="AS356" s="1">
        <v>204</v>
      </c>
      <c r="AT356" s="1">
        <v>215</v>
      </c>
      <c r="AU356" s="1">
        <v>219</v>
      </c>
      <c r="AV356" s="1">
        <v>213.5</v>
      </c>
      <c r="AW356" s="1">
        <v>10.706163769999998</v>
      </c>
      <c r="AX356" s="1">
        <v>6.75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5323</v>
      </c>
      <c r="C357" s="3">
        <v>29.35</v>
      </c>
      <c r="D357" s="3">
        <v>19.329999999999998</v>
      </c>
      <c r="E357" s="3">
        <v>0.27</v>
      </c>
      <c r="F357" s="1">
        <f>IF(INDEX(董監!D:D,H357)=0,INDEX(董監!C:C,H357),INDEX(董監!D:D,H357))</f>
        <v>8.98</v>
      </c>
      <c r="G357" s="1">
        <f t="shared" si="20"/>
        <v>42.069999999999993</v>
      </c>
      <c r="H357" s="1">
        <f>MATCH(持股比率!A357,董監!A:A,0)</f>
        <v>357</v>
      </c>
      <c r="I357" s="3">
        <v>3329182.99</v>
      </c>
      <c r="J357" s="20">
        <v>19.925000000000001</v>
      </c>
      <c r="K357" s="20">
        <v>-550.46400000000006</v>
      </c>
      <c r="L357" s="29">
        <v>182.56100000000001</v>
      </c>
      <c r="M357" s="20">
        <v>664.84299999999996</v>
      </c>
      <c r="N357" s="20">
        <v>650.52599999999995</v>
      </c>
      <c r="O357" s="20">
        <f t="shared" si="21"/>
        <v>140059</v>
      </c>
      <c r="P357" s="19">
        <f t="shared" si="22"/>
        <v>0.7</v>
      </c>
      <c r="Q357" s="3">
        <v>400.5</v>
      </c>
      <c r="R357" s="3">
        <v>399.5</v>
      </c>
      <c r="S357" s="3">
        <v>404</v>
      </c>
      <c r="T357" s="3">
        <v>413.5</v>
      </c>
      <c r="U357" s="3">
        <v>417</v>
      </c>
      <c r="V357" s="10">
        <f t="shared" si="23"/>
        <v>4.0800616099999996</v>
      </c>
      <c r="W357" s="3">
        <v>7.47</v>
      </c>
      <c r="X357" s="3" t="str">
        <f ca="1">IF(COUNTIF(股期對照!A:A,B357)=2,B357&amp;"-●",IF(COUNTIF(股期對照!A:A,B357)=1,B357&amp;"-◎",B357))</f>
        <v>台光電-◎</v>
      </c>
      <c r="Y357" s="3" t="s">
        <v>6933</v>
      </c>
      <c r="AB357" s="1" t="s">
        <v>351</v>
      </c>
      <c r="AC357" s="1" t="s">
        <v>2104</v>
      </c>
      <c r="AD357" s="1">
        <v>29.35</v>
      </c>
      <c r="AE357" s="1">
        <v>19.329999999999998</v>
      </c>
      <c r="AF357" s="1">
        <v>0.27</v>
      </c>
      <c r="AG357" s="1">
        <v>8.98</v>
      </c>
      <c r="AH357" s="1">
        <v>42.069999999999993</v>
      </c>
      <c r="AI357" s="1">
        <v>357</v>
      </c>
      <c r="AJ357" s="1">
        <v>3329182.99</v>
      </c>
      <c r="AK357" s="1">
        <v>19.925000000000001</v>
      </c>
      <c r="AL357" s="1">
        <v>-550.46400000000006</v>
      </c>
      <c r="AM357" s="1">
        <v>182.56100000000001</v>
      </c>
      <c r="AN357" s="1">
        <v>664.84299999999996</v>
      </c>
      <c r="AO357" s="1">
        <v>650.52599999999995</v>
      </c>
      <c r="AP357" s="1">
        <v>140059</v>
      </c>
      <c r="AQ357" s="1">
        <v>0.7</v>
      </c>
      <c r="AR357" s="1">
        <v>400.5</v>
      </c>
      <c r="AS357" s="1">
        <v>399.5</v>
      </c>
      <c r="AT357" s="1">
        <v>404</v>
      </c>
      <c r="AU357" s="1">
        <v>413.5</v>
      </c>
      <c r="AV357" s="1">
        <v>417</v>
      </c>
      <c r="AW357" s="1">
        <v>4.0800616099999996</v>
      </c>
      <c r="AX357" s="1">
        <v>7.47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5324</v>
      </c>
      <c r="C358" s="3">
        <v>34.270000000000003</v>
      </c>
      <c r="D358" s="3">
        <v>6.11</v>
      </c>
      <c r="E358" s="3">
        <v>8.9</v>
      </c>
      <c r="F358" s="1">
        <f>IF(INDEX(董監!D:D,H358)=0,INDEX(董監!C:C,H358),INDEX(董監!D:D,H358))</f>
        <v>10.37</v>
      </c>
      <c r="G358" s="1">
        <f t="shared" si="20"/>
        <v>40.35</v>
      </c>
      <c r="H358" s="1">
        <f>MATCH(持股比率!A358,董監!A:A,0)</f>
        <v>358</v>
      </c>
      <c r="I358" s="3">
        <v>7600531.7199999997</v>
      </c>
      <c r="J358" s="20">
        <v>2079.2199999999998</v>
      </c>
      <c r="K358" s="20">
        <v>2615.931</v>
      </c>
      <c r="L358" s="29">
        <v>504.79</v>
      </c>
      <c r="M358" s="20">
        <v>821.26599999999996</v>
      </c>
      <c r="N358" s="20">
        <v>1010.736</v>
      </c>
      <c r="O358" s="20">
        <f t="shared" si="21"/>
        <v>306681</v>
      </c>
      <c r="P358" s="19">
        <f t="shared" si="22"/>
        <v>2.2999999999999998</v>
      </c>
      <c r="Q358" s="3">
        <v>136</v>
      </c>
      <c r="R358" s="3">
        <v>140.5</v>
      </c>
      <c r="S358" s="3">
        <v>142</v>
      </c>
      <c r="T358" s="3">
        <v>146</v>
      </c>
      <c r="U358" s="3">
        <v>146</v>
      </c>
      <c r="V358" s="10">
        <f t="shared" si="23"/>
        <v>9.8946469750000006</v>
      </c>
      <c r="W358" s="3">
        <v>16.8</v>
      </c>
      <c r="X358" s="3" t="str">
        <f ca="1">IF(COUNTIF(股期對照!A:A,B358)=2,B358&amp;"-●",IF(COUNTIF(股期對照!A:A,B358)=1,B358&amp;"-◎",B358))</f>
        <v>群光</v>
      </c>
      <c r="Y358" s="3" t="s">
        <v>6917</v>
      </c>
      <c r="AB358" s="1" t="s">
        <v>352</v>
      </c>
      <c r="AC358" s="1" t="s">
        <v>2105</v>
      </c>
      <c r="AD358" s="1">
        <v>34.270000000000003</v>
      </c>
      <c r="AE358" s="1">
        <v>6.11</v>
      </c>
      <c r="AF358" s="1">
        <v>8.9</v>
      </c>
      <c r="AG358" s="1">
        <v>10.37</v>
      </c>
      <c r="AH358" s="1">
        <v>40.35</v>
      </c>
      <c r="AI358" s="1">
        <v>358</v>
      </c>
      <c r="AJ358" s="1">
        <v>7600531.7199999997</v>
      </c>
      <c r="AK358" s="1">
        <v>2079.2199999999998</v>
      </c>
      <c r="AL358" s="1">
        <v>2615.931</v>
      </c>
      <c r="AM358" s="1">
        <v>504.79</v>
      </c>
      <c r="AN358" s="1">
        <v>821.26599999999996</v>
      </c>
      <c r="AO358" s="1">
        <v>1010.736</v>
      </c>
      <c r="AP358" s="1">
        <v>306681</v>
      </c>
      <c r="AQ358" s="1">
        <v>2.2999999999999998</v>
      </c>
      <c r="AR358" s="1">
        <v>136</v>
      </c>
      <c r="AS358" s="1">
        <v>140.5</v>
      </c>
      <c r="AT358" s="1">
        <v>142</v>
      </c>
      <c r="AU358" s="1">
        <v>146</v>
      </c>
      <c r="AV358" s="1">
        <v>146</v>
      </c>
      <c r="AW358" s="1">
        <v>9.8946469750000006</v>
      </c>
      <c r="AX358" s="1">
        <v>16.8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5974</v>
      </c>
      <c r="C359" s="3">
        <v>16.739999999999998</v>
      </c>
      <c r="D359" s="3">
        <v>0.09</v>
      </c>
      <c r="E359" s="3">
        <v>0.35</v>
      </c>
      <c r="F359" s="1">
        <f>IF(INDEX(董監!D:D,H359)=0,INDEX(董監!C:C,H359),INDEX(董監!D:D,H359))</f>
        <v>32.200000000000003</v>
      </c>
      <c r="G359" s="1">
        <f t="shared" si="20"/>
        <v>50.62</v>
      </c>
      <c r="H359" s="1">
        <f>MATCH(持股比率!A359,董監!A:A,0)</f>
        <v>359</v>
      </c>
      <c r="I359" s="3">
        <v>1952510.51</v>
      </c>
      <c r="J359" s="20">
        <v>619</v>
      </c>
      <c r="K359" s="20">
        <v>-108</v>
      </c>
      <c r="L359" s="29">
        <v>171.52699999999999</v>
      </c>
      <c r="M359" s="20">
        <v>43.545000000000002</v>
      </c>
      <c r="N359" s="20">
        <v>2120.8420000000001</v>
      </c>
      <c r="O359" s="20">
        <f t="shared" si="21"/>
        <v>98836</v>
      </c>
      <c r="P359" s="19">
        <f t="shared" si="22"/>
        <v>2.9</v>
      </c>
      <c r="Q359" s="3">
        <v>50.2</v>
      </c>
      <c r="R359" s="3">
        <v>49.8</v>
      </c>
      <c r="S359" s="3">
        <v>50.2</v>
      </c>
      <c r="T359" s="3">
        <v>50</v>
      </c>
      <c r="U359" s="3">
        <v>53.7</v>
      </c>
      <c r="V359" s="10">
        <f t="shared" si="23"/>
        <v>1.5037252080000001</v>
      </c>
      <c r="W359" s="3">
        <v>7.94</v>
      </c>
      <c r="X359" s="3" t="str">
        <f ca="1">IF(COUNTIF(股期對照!A:A,B359)=2,B359&amp;"-●",IF(COUNTIF(股期對照!A:A,B359)=1,B359&amp;"-◎",B359))</f>
        <v>精元</v>
      </c>
      <c r="Y359" s="3" t="s">
        <v>6934</v>
      </c>
      <c r="AB359" s="1" t="s">
        <v>353</v>
      </c>
      <c r="AC359" s="1" t="s">
        <v>2106</v>
      </c>
      <c r="AD359" s="1">
        <v>16.739999999999998</v>
      </c>
      <c r="AE359" s="1">
        <v>0.09</v>
      </c>
      <c r="AF359" s="1">
        <v>0.35</v>
      </c>
      <c r="AG359" s="1">
        <v>32.200000000000003</v>
      </c>
      <c r="AH359" s="1">
        <v>50.62</v>
      </c>
      <c r="AI359" s="1">
        <v>359</v>
      </c>
      <c r="AJ359" s="1">
        <v>1952510.51</v>
      </c>
      <c r="AK359" s="1">
        <v>619</v>
      </c>
      <c r="AL359" s="1">
        <v>-108</v>
      </c>
      <c r="AM359" s="1">
        <v>171.52699999999999</v>
      </c>
      <c r="AN359" s="1">
        <v>43.545000000000002</v>
      </c>
      <c r="AO359" s="1">
        <v>2120.8420000000001</v>
      </c>
      <c r="AP359" s="1">
        <v>98836</v>
      </c>
      <c r="AQ359" s="1">
        <v>2.9</v>
      </c>
      <c r="AR359" s="1">
        <v>50.2</v>
      </c>
      <c r="AS359" s="1">
        <v>49.8</v>
      </c>
      <c r="AT359" s="1">
        <v>50.2</v>
      </c>
      <c r="AU359" s="1">
        <v>50</v>
      </c>
      <c r="AV359" s="1">
        <v>53.7</v>
      </c>
      <c r="AW359" s="1">
        <v>1.5037252080000001</v>
      </c>
      <c r="AX359" s="1">
        <v>7.94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5658</v>
      </c>
      <c r="C360" s="3">
        <v>10</v>
      </c>
      <c r="D360" s="3">
        <v>0.89</v>
      </c>
      <c r="E360" s="3">
        <v>2.04</v>
      </c>
      <c r="F360" s="1">
        <f>IF(INDEX(董監!D:D,H360)=0,INDEX(董監!C:C,H360),INDEX(董監!D:D,H360))</f>
        <v>9.3699999999999992</v>
      </c>
      <c r="G360" s="1">
        <f t="shared" si="20"/>
        <v>77.7</v>
      </c>
      <c r="H360" s="1">
        <f>MATCH(持股比率!A360,董監!A:A,0)</f>
        <v>360</v>
      </c>
      <c r="I360" s="3">
        <v>4983831.91</v>
      </c>
      <c r="J360" s="20">
        <v>-3112.5450000000001</v>
      </c>
      <c r="K360" s="20">
        <v>-4381.7070000000003</v>
      </c>
      <c r="L360" s="29">
        <v>-734.99099999999999</v>
      </c>
      <c r="M360" s="20">
        <v>-2969.4459999999999</v>
      </c>
      <c r="N360" s="20">
        <v>-3430.3629999999998</v>
      </c>
      <c r="O360" s="20">
        <f t="shared" si="21"/>
        <v>387244</v>
      </c>
      <c r="P360" s="19">
        <f t="shared" si="22"/>
        <v>-3.8</v>
      </c>
      <c r="Q360" s="3">
        <v>135</v>
      </c>
      <c r="R360" s="3">
        <v>133.5</v>
      </c>
      <c r="S360" s="3">
        <v>129</v>
      </c>
      <c r="T360" s="3">
        <v>129</v>
      </c>
      <c r="U360" s="3">
        <v>126</v>
      </c>
      <c r="V360" s="10">
        <f t="shared" si="23"/>
        <v>-19.152495705</v>
      </c>
      <c r="W360" s="3">
        <v>-13.1</v>
      </c>
      <c r="X360" s="3" t="str">
        <f ca="1">IF(COUNTIF(股期對照!A:A,B360)=2,B360&amp;"-●",IF(COUNTIF(股期對照!A:A,B360)=1,B360&amp;"-◎",B360))</f>
        <v>威盛-◎</v>
      </c>
      <c r="Y360" s="3" t="s">
        <v>6935</v>
      </c>
      <c r="AB360" s="1" t="s">
        <v>354</v>
      </c>
      <c r="AC360" s="1" t="s">
        <v>2107</v>
      </c>
      <c r="AD360" s="1">
        <v>10</v>
      </c>
      <c r="AE360" s="1">
        <v>0.89</v>
      </c>
      <c r="AF360" s="1">
        <v>2.04</v>
      </c>
      <c r="AG360" s="1">
        <v>9.3699999999999992</v>
      </c>
      <c r="AH360" s="1">
        <v>77.7</v>
      </c>
      <c r="AI360" s="1">
        <v>360</v>
      </c>
      <c r="AJ360" s="1">
        <v>4983831.91</v>
      </c>
      <c r="AK360" s="1">
        <v>-3112.5450000000001</v>
      </c>
      <c r="AL360" s="1">
        <v>-4381.7070000000003</v>
      </c>
      <c r="AM360" s="1">
        <v>-734.99099999999999</v>
      </c>
      <c r="AN360" s="1">
        <v>-2969.4459999999999</v>
      </c>
      <c r="AO360" s="1">
        <v>-3430.3629999999998</v>
      </c>
      <c r="AP360" s="1">
        <v>387244</v>
      </c>
      <c r="AQ360" s="1">
        <v>-3.8</v>
      </c>
      <c r="AR360" s="1">
        <v>135</v>
      </c>
      <c r="AS360" s="1">
        <v>133.5</v>
      </c>
      <c r="AT360" s="1">
        <v>129</v>
      </c>
      <c r="AU360" s="1">
        <v>129</v>
      </c>
      <c r="AV360" s="1">
        <v>126</v>
      </c>
      <c r="AW360" s="1">
        <v>-19.152495705</v>
      </c>
      <c r="AX360" s="1">
        <v>-13.1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5057</v>
      </c>
      <c r="C361" s="3">
        <v>2.72</v>
      </c>
      <c r="D361" s="3">
        <v>0.01</v>
      </c>
      <c r="E361" s="3">
        <v>0.38</v>
      </c>
      <c r="F361" s="1">
        <f>IF(INDEX(董監!D:D,H361)=0,INDEX(董監!C:C,H361),INDEX(董監!D:D,H361))</f>
        <v>29.15</v>
      </c>
      <c r="G361" s="1">
        <f t="shared" si="20"/>
        <v>67.740000000000009</v>
      </c>
      <c r="H361" s="1">
        <f>MATCH(持股比率!A361,董監!A:A,0)</f>
        <v>361</v>
      </c>
      <c r="I361" s="3">
        <v>1926194.42</v>
      </c>
      <c r="J361" s="20">
        <v>877</v>
      </c>
      <c r="K361" s="20">
        <v>-359</v>
      </c>
      <c r="L361" s="29">
        <v>198.185</v>
      </c>
      <c r="M361" s="20">
        <v>-1493</v>
      </c>
      <c r="N361" s="20">
        <v>781</v>
      </c>
      <c r="O361" s="20">
        <f t="shared" si="21"/>
        <v>130480</v>
      </c>
      <c r="P361" s="19">
        <f t="shared" si="22"/>
        <v>0</v>
      </c>
      <c r="Q361" s="3">
        <v>15.95</v>
      </c>
      <c r="R361" s="3">
        <v>15.8</v>
      </c>
      <c r="S361" s="3">
        <v>15.7</v>
      </c>
      <c r="T361" s="3">
        <v>15.3</v>
      </c>
      <c r="U361" s="3">
        <v>15</v>
      </c>
      <c r="V361" s="10">
        <f t="shared" si="23"/>
        <v>2.9955449999999836E-3</v>
      </c>
      <c r="W361" s="3">
        <v>-2.2799999999999998</v>
      </c>
      <c r="X361" s="3" t="str">
        <f ca="1">IF(COUNTIF(股期對照!A:A,B361)=2,B361&amp;"-●",IF(COUNTIF(股期對照!A:A,B361)=1,B361&amp;"-◎",B361))</f>
        <v>云辰</v>
      </c>
      <c r="Y361" s="3" t="s">
        <v>6936</v>
      </c>
      <c r="AB361" s="1" t="s">
        <v>355</v>
      </c>
      <c r="AC361" s="1" t="s">
        <v>2108</v>
      </c>
      <c r="AD361" s="1">
        <v>2.72</v>
      </c>
      <c r="AE361" s="1">
        <v>0.01</v>
      </c>
      <c r="AF361" s="1">
        <v>0.38</v>
      </c>
      <c r="AG361" s="1">
        <v>29.15</v>
      </c>
      <c r="AH361" s="1">
        <v>67.740000000000009</v>
      </c>
      <c r="AI361" s="1">
        <v>361</v>
      </c>
      <c r="AJ361" s="1">
        <v>1926194.42</v>
      </c>
      <c r="AK361" s="1">
        <v>877</v>
      </c>
      <c r="AL361" s="1">
        <v>-359</v>
      </c>
      <c r="AM361" s="1">
        <v>198.185</v>
      </c>
      <c r="AN361" s="1">
        <v>-1493</v>
      </c>
      <c r="AO361" s="1">
        <v>781</v>
      </c>
      <c r="AP361" s="1">
        <v>130480</v>
      </c>
      <c r="AQ361" s="1">
        <v>0</v>
      </c>
      <c r="AR361" s="1">
        <v>15.95</v>
      </c>
      <c r="AS361" s="1">
        <v>15.8</v>
      </c>
      <c r="AT361" s="1">
        <v>15.7</v>
      </c>
      <c r="AU361" s="1">
        <v>15.3</v>
      </c>
      <c r="AV361" s="1">
        <v>15</v>
      </c>
      <c r="AW361" s="1">
        <v>2.9955449999999836E-3</v>
      </c>
      <c r="AX361" s="1">
        <v>-2.2799999999999998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5975</v>
      </c>
      <c r="C362" s="3">
        <v>12.5</v>
      </c>
      <c r="D362" s="3">
        <v>2.86</v>
      </c>
      <c r="E362" s="3">
        <v>0.7</v>
      </c>
      <c r="F362" s="1">
        <f>IF(INDEX(董監!D:D,H362)=0,INDEX(董監!C:C,H362),INDEX(董監!D:D,H362))</f>
        <v>20.43</v>
      </c>
      <c r="G362" s="1">
        <f t="shared" si="20"/>
        <v>63.510000000000005</v>
      </c>
      <c r="H362" s="1">
        <f>MATCH(持股比率!A362,董監!A:A,0)</f>
        <v>362</v>
      </c>
      <c r="I362" s="3">
        <v>5123269.4000000004</v>
      </c>
      <c r="J362" s="20">
        <v>-119.383</v>
      </c>
      <c r="K362" s="20">
        <v>-258.88299999999998</v>
      </c>
      <c r="L362" s="29">
        <v>189.27099999999999</v>
      </c>
      <c r="M362" s="20">
        <v>-504.726</v>
      </c>
      <c r="N362" s="20">
        <v>-288.31599999999997</v>
      </c>
      <c r="O362" s="20">
        <f t="shared" si="21"/>
        <v>325379</v>
      </c>
      <c r="P362" s="19">
        <f t="shared" si="22"/>
        <v>-0.3</v>
      </c>
      <c r="Q362" s="3">
        <v>39.1</v>
      </c>
      <c r="R362" s="3">
        <v>39</v>
      </c>
      <c r="S362" s="3">
        <v>39.65</v>
      </c>
      <c r="T362" s="3">
        <v>39.1</v>
      </c>
      <c r="U362" s="3">
        <v>39.15</v>
      </c>
      <c r="V362" s="10">
        <f t="shared" si="23"/>
        <v>-0.38282075149999995</v>
      </c>
      <c r="W362" s="3">
        <v>0.9</v>
      </c>
      <c r="X362" s="3" t="str">
        <f ca="1">IF(COUNTIF(股期對照!A:A,B362)=2,B362&amp;"-●",IF(COUNTIF(股期對照!A:A,B362)=1,B362&amp;"-◎",B362))</f>
        <v>正崴-◎</v>
      </c>
      <c r="Y362" s="3" t="s">
        <v>6937</v>
      </c>
      <c r="AB362" s="1" t="s">
        <v>356</v>
      </c>
      <c r="AC362" s="1" t="s">
        <v>2109</v>
      </c>
      <c r="AD362" s="1">
        <v>12.5</v>
      </c>
      <c r="AE362" s="1">
        <v>2.86</v>
      </c>
      <c r="AF362" s="1">
        <v>0.7</v>
      </c>
      <c r="AG362" s="1">
        <v>20.43</v>
      </c>
      <c r="AH362" s="1">
        <v>63.510000000000005</v>
      </c>
      <c r="AI362" s="1">
        <v>362</v>
      </c>
      <c r="AJ362" s="1">
        <v>5123269.4000000004</v>
      </c>
      <c r="AK362" s="1">
        <v>-119.383</v>
      </c>
      <c r="AL362" s="1">
        <v>-258.88299999999998</v>
      </c>
      <c r="AM362" s="1">
        <v>189.27099999999999</v>
      </c>
      <c r="AN362" s="1">
        <v>-504.726</v>
      </c>
      <c r="AO362" s="1">
        <v>-288.31599999999997</v>
      </c>
      <c r="AP362" s="1">
        <v>325379</v>
      </c>
      <c r="AQ362" s="1">
        <v>-0.3</v>
      </c>
      <c r="AR362" s="1">
        <v>39.1</v>
      </c>
      <c r="AS362" s="1">
        <v>39</v>
      </c>
      <c r="AT362" s="1">
        <v>39.65</v>
      </c>
      <c r="AU362" s="1">
        <v>39.1</v>
      </c>
      <c r="AV362" s="1">
        <v>39.15</v>
      </c>
      <c r="AW362" s="1">
        <v>-0.38282075149999995</v>
      </c>
      <c r="AX362" s="1">
        <v>0.9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5058</v>
      </c>
      <c r="C363" s="3">
        <v>30.98</v>
      </c>
      <c r="D363" s="3">
        <v>0.56000000000000005</v>
      </c>
      <c r="E363" s="3">
        <v>1.87</v>
      </c>
      <c r="F363" s="1">
        <f>IF(INDEX(董監!D:D,H363)=0,INDEX(董監!C:C,H363),INDEX(董監!D:D,H363))</f>
        <v>6.99</v>
      </c>
      <c r="G363" s="1">
        <f t="shared" si="20"/>
        <v>59.6</v>
      </c>
      <c r="H363" s="1">
        <f>MATCH(持股比率!A363,董監!A:A,0)</f>
        <v>363</v>
      </c>
      <c r="I363" s="3">
        <v>4433930.8600000003</v>
      </c>
      <c r="J363" s="20">
        <v>-13</v>
      </c>
      <c r="K363" s="20">
        <v>-296.45499999999998</v>
      </c>
      <c r="L363" s="29">
        <v>142.91300000000001</v>
      </c>
      <c r="M363" s="20">
        <v>-293.02699999999999</v>
      </c>
      <c r="N363" s="20">
        <v>-256.005</v>
      </c>
      <c r="O363" s="20">
        <f t="shared" si="21"/>
        <v>264262</v>
      </c>
      <c r="P363" s="19">
        <f t="shared" si="22"/>
        <v>-0.3</v>
      </c>
      <c r="Q363" s="3">
        <v>45.55</v>
      </c>
      <c r="R363" s="3">
        <v>45.05</v>
      </c>
      <c r="S363" s="3">
        <v>45.6</v>
      </c>
      <c r="T363" s="3">
        <v>45.4</v>
      </c>
      <c r="U363" s="3">
        <v>45.15</v>
      </c>
      <c r="V363" s="10">
        <f t="shared" si="23"/>
        <v>-0.32292666499999995</v>
      </c>
      <c r="W363" s="3">
        <v>-0.22</v>
      </c>
      <c r="X363" s="3" t="str">
        <f ca="1">IF(COUNTIF(股期對照!A:A,B363)=2,B363&amp;"-●",IF(COUNTIF(股期對照!A:A,B363)=1,B363&amp;"-◎",B363))</f>
        <v>億光-◎</v>
      </c>
      <c r="Y363" s="3" t="s">
        <v>6938</v>
      </c>
      <c r="AB363" s="1" t="s">
        <v>357</v>
      </c>
      <c r="AC363" s="1" t="s">
        <v>2110</v>
      </c>
      <c r="AD363" s="1">
        <v>30.98</v>
      </c>
      <c r="AE363" s="1">
        <v>0.56000000000000005</v>
      </c>
      <c r="AF363" s="1">
        <v>1.87</v>
      </c>
      <c r="AG363" s="1">
        <v>6.99</v>
      </c>
      <c r="AH363" s="1">
        <v>59.6</v>
      </c>
      <c r="AI363" s="1">
        <v>363</v>
      </c>
      <c r="AJ363" s="1">
        <v>4433930.8600000003</v>
      </c>
      <c r="AK363" s="1">
        <v>-13</v>
      </c>
      <c r="AL363" s="1">
        <v>-296.45499999999998</v>
      </c>
      <c r="AM363" s="1">
        <v>142.91300000000001</v>
      </c>
      <c r="AN363" s="1">
        <v>-293.02699999999999</v>
      </c>
      <c r="AO363" s="1">
        <v>-256.005</v>
      </c>
      <c r="AP363" s="1">
        <v>264262</v>
      </c>
      <c r="AQ363" s="1">
        <v>-0.3</v>
      </c>
      <c r="AR363" s="1">
        <v>45.55</v>
      </c>
      <c r="AS363" s="1">
        <v>45.05</v>
      </c>
      <c r="AT363" s="1">
        <v>45.6</v>
      </c>
      <c r="AU363" s="1">
        <v>45.4</v>
      </c>
      <c r="AV363" s="1">
        <v>45.15</v>
      </c>
      <c r="AW363" s="1">
        <v>-0.32292666499999995</v>
      </c>
      <c r="AX363" s="1">
        <v>-0.22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4920</v>
      </c>
      <c r="C364" s="3">
        <v>41.2</v>
      </c>
      <c r="D364" s="3">
        <v>0.77</v>
      </c>
      <c r="E364" s="3">
        <v>0.3</v>
      </c>
      <c r="F364" s="1">
        <f>IF(INDEX(董監!D:D,H364)=0,INDEX(董監!C:C,H364),INDEX(董監!D:D,H364))</f>
        <v>29.44</v>
      </c>
      <c r="G364" s="1">
        <f t="shared" si="20"/>
        <v>28.289999999999992</v>
      </c>
      <c r="H364" s="1">
        <f>MATCH(持股比率!A364,董監!A:A,0)</f>
        <v>364</v>
      </c>
      <c r="I364" s="3">
        <v>8567315.4800000004</v>
      </c>
      <c r="J364" s="20">
        <v>-78.709999999999994</v>
      </c>
      <c r="K364" s="20">
        <v>-94.531999999999996</v>
      </c>
      <c r="L364" s="29">
        <v>-33.817999999999998</v>
      </c>
      <c r="M364" s="20">
        <v>-56.024000000000001</v>
      </c>
      <c r="N364" s="20">
        <v>-335.077</v>
      </c>
      <c r="O364" s="20">
        <f t="shared" si="21"/>
        <v>242369</v>
      </c>
      <c r="P364" s="19">
        <f t="shared" si="22"/>
        <v>-0.2</v>
      </c>
      <c r="Q364" s="3">
        <v>345</v>
      </c>
      <c r="R364" s="3">
        <v>344.5</v>
      </c>
      <c r="S364" s="3">
        <v>345</v>
      </c>
      <c r="T364" s="3">
        <v>341.5</v>
      </c>
      <c r="U364" s="3">
        <v>340</v>
      </c>
      <c r="V364" s="10">
        <f t="shared" si="23"/>
        <v>-2.0444681</v>
      </c>
      <c r="W364" s="3">
        <v>0.44</v>
      </c>
      <c r="X364" s="3" t="str">
        <f ca="1">IF(COUNTIF(股期對照!A:A,B364)=2,B364&amp;"-●",IF(COUNTIF(股期對照!A:A,B364)=1,B364&amp;"-◎",B364))</f>
        <v>研華</v>
      </c>
      <c r="Y364" s="3" t="s">
        <v>6939</v>
      </c>
      <c r="AB364" s="1" t="s">
        <v>358</v>
      </c>
      <c r="AC364" s="1" t="s">
        <v>2111</v>
      </c>
      <c r="AD364" s="1">
        <v>41.2</v>
      </c>
      <c r="AE364" s="1">
        <v>0.77</v>
      </c>
      <c r="AF364" s="1">
        <v>0.3</v>
      </c>
      <c r="AG364" s="1">
        <v>29.44</v>
      </c>
      <c r="AH364" s="1">
        <v>28.289999999999992</v>
      </c>
      <c r="AI364" s="1">
        <v>364</v>
      </c>
      <c r="AJ364" s="1">
        <v>8567315.4800000004</v>
      </c>
      <c r="AK364" s="1">
        <v>-78.709999999999994</v>
      </c>
      <c r="AL364" s="1">
        <v>-94.531999999999996</v>
      </c>
      <c r="AM364" s="1">
        <v>-33.817999999999998</v>
      </c>
      <c r="AN364" s="1">
        <v>-56.024000000000001</v>
      </c>
      <c r="AO364" s="1">
        <v>-335.077</v>
      </c>
      <c r="AP364" s="1">
        <v>242369</v>
      </c>
      <c r="AQ364" s="1">
        <v>-0.2</v>
      </c>
      <c r="AR364" s="1">
        <v>345</v>
      </c>
      <c r="AS364" s="1">
        <v>344.5</v>
      </c>
      <c r="AT364" s="1">
        <v>345</v>
      </c>
      <c r="AU364" s="1">
        <v>341.5</v>
      </c>
      <c r="AV364" s="1">
        <v>340</v>
      </c>
      <c r="AW364" s="1">
        <v>-2.0444681</v>
      </c>
      <c r="AX364" s="1">
        <v>0.44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5659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3</v>
      </c>
      <c r="K365" s="20">
        <v>-2.0009999999999999</v>
      </c>
      <c r="L365" s="29">
        <v>-3.0030000000000001</v>
      </c>
      <c r="M365" s="20">
        <v>-4</v>
      </c>
      <c r="N365" s="20">
        <v>-3</v>
      </c>
      <c r="O365" s="20">
        <f t="shared" si="21"/>
        <v>34255</v>
      </c>
      <c r="P365" s="19">
        <f t="shared" si="22"/>
        <v>0</v>
      </c>
      <c r="Q365" s="3">
        <v>62.5</v>
      </c>
      <c r="R365" s="3">
        <v>62.5</v>
      </c>
      <c r="S365" s="3">
        <v>62.9</v>
      </c>
      <c r="T365" s="3">
        <v>62.5</v>
      </c>
      <c r="U365" s="3">
        <v>63</v>
      </c>
      <c r="V365" s="10">
        <f t="shared" si="23"/>
        <v>-5.6545119999999996E-3</v>
      </c>
      <c r="W365" s="3">
        <v>1.29</v>
      </c>
      <c r="X365" s="3" t="str">
        <f ca="1">IF(COUNTIF(股期對照!A:A,B365)=2,B365&amp;"-●",IF(COUNTIF(股期對照!A:A,B365)=1,B365&amp;"-◎",B365))</f>
        <v>友通</v>
      </c>
      <c r="Y365" s="3" t="s">
        <v>6940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3</v>
      </c>
      <c r="AL365" s="1">
        <v>-2.0009999999999999</v>
      </c>
      <c r="AM365" s="1">
        <v>-3.0030000000000001</v>
      </c>
      <c r="AN365" s="1">
        <v>-4</v>
      </c>
      <c r="AO365" s="1">
        <v>-3</v>
      </c>
      <c r="AP365" s="1">
        <v>34255</v>
      </c>
      <c r="AQ365" s="1">
        <v>0</v>
      </c>
      <c r="AR365" s="1">
        <v>62.5</v>
      </c>
      <c r="AS365" s="1">
        <v>62.5</v>
      </c>
      <c r="AT365" s="1">
        <v>62.9</v>
      </c>
      <c r="AU365" s="1">
        <v>62.5</v>
      </c>
      <c r="AV365" s="1">
        <v>63</v>
      </c>
      <c r="AW365" s="1">
        <v>-5.6545119999999996E-3</v>
      </c>
      <c r="AX365" s="1">
        <v>1.29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5512</v>
      </c>
      <c r="C366" s="3">
        <v>3.74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88.07</v>
      </c>
      <c r="H366" s="1">
        <f>MATCH(持股比率!A366,董監!A:A,0)</f>
        <v>366</v>
      </c>
      <c r="I366" s="3">
        <v>1781000</v>
      </c>
      <c r="J366" s="20">
        <v>452</v>
      </c>
      <c r="K366" s="20">
        <v>510</v>
      </c>
      <c r="L366" s="29">
        <v>-74</v>
      </c>
      <c r="M366" s="20">
        <v>-1224.1289999999999</v>
      </c>
      <c r="N366" s="20">
        <v>-403.04300000000001</v>
      </c>
      <c r="O366" s="20">
        <f t="shared" si="21"/>
        <v>156853</v>
      </c>
      <c r="P366" s="19">
        <f t="shared" si="22"/>
        <v>-0.5</v>
      </c>
      <c r="Q366" s="3">
        <v>24.5</v>
      </c>
      <c r="R366" s="3">
        <v>24.35</v>
      </c>
      <c r="S366" s="3">
        <v>24.15</v>
      </c>
      <c r="T366" s="3">
        <v>24.1</v>
      </c>
      <c r="U366" s="3">
        <v>23.55</v>
      </c>
      <c r="V366" s="10">
        <f t="shared" si="23"/>
        <v>-0.17287771549999997</v>
      </c>
      <c r="W366" s="3">
        <v>-3.68</v>
      </c>
      <c r="X366" s="3" t="str">
        <f ca="1">IF(COUNTIF(股期對照!A:A,B366)=2,B366&amp;"-●",IF(COUNTIF(股期對照!A:A,B366)=1,B366&amp;"-◎",B366))</f>
        <v>映泰</v>
      </c>
      <c r="Y366" s="3" t="s">
        <v>6941</v>
      </c>
      <c r="AB366" s="1" t="s">
        <v>360</v>
      </c>
      <c r="AC366" s="1" t="s">
        <v>2113</v>
      </c>
      <c r="AD366" s="1">
        <v>3.74</v>
      </c>
      <c r="AE366" s="1">
        <v>0.14000000000000001</v>
      </c>
      <c r="AF366" s="1">
        <v>0.52</v>
      </c>
      <c r="AG366" s="1">
        <v>7.53</v>
      </c>
      <c r="AH366" s="1">
        <v>88.07</v>
      </c>
      <c r="AI366" s="1">
        <v>366</v>
      </c>
      <c r="AJ366" s="1">
        <v>1781000</v>
      </c>
      <c r="AK366" s="1">
        <v>452</v>
      </c>
      <c r="AL366" s="1">
        <v>510</v>
      </c>
      <c r="AM366" s="1">
        <v>-74</v>
      </c>
      <c r="AN366" s="1">
        <v>-1224.1289999999999</v>
      </c>
      <c r="AO366" s="1">
        <v>-403.04300000000001</v>
      </c>
      <c r="AP366" s="1">
        <v>156853</v>
      </c>
      <c r="AQ366" s="1">
        <v>-0.5</v>
      </c>
      <c r="AR366" s="1">
        <v>24.5</v>
      </c>
      <c r="AS366" s="1">
        <v>24.35</v>
      </c>
      <c r="AT366" s="1">
        <v>24.15</v>
      </c>
      <c r="AU366" s="1">
        <v>24.1</v>
      </c>
      <c r="AV366" s="1">
        <v>23.55</v>
      </c>
      <c r="AW366" s="1">
        <v>-0.17287771549999997</v>
      </c>
      <c r="AX366" s="1">
        <v>-3.68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5976</v>
      </c>
      <c r="C367" s="3">
        <v>12.73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68.84</v>
      </c>
      <c r="H367" s="1">
        <f>MATCH(持股比率!A367,董監!A:A,0)</f>
        <v>367</v>
      </c>
      <c r="I367" s="3">
        <v>5919949.1900000004</v>
      </c>
      <c r="J367" s="20">
        <v>5590.4049999999997</v>
      </c>
      <c r="K367" s="20">
        <v>-54.167000000000002</v>
      </c>
      <c r="L367" s="29">
        <v>-1397.682</v>
      </c>
      <c r="M367" s="20">
        <v>-201.42599999999999</v>
      </c>
      <c r="N367" s="20">
        <v>-1148.998</v>
      </c>
      <c r="O367" s="20">
        <f t="shared" si="21"/>
        <v>407529</v>
      </c>
      <c r="P367" s="19">
        <f t="shared" si="22"/>
        <v>0.7</v>
      </c>
      <c r="Q367" s="3">
        <v>32.549999999999997</v>
      </c>
      <c r="R367" s="3">
        <v>33.049999999999997</v>
      </c>
      <c r="S367" s="3">
        <v>32.15</v>
      </c>
      <c r="T367" s="3">
        <v>31.85</v>
      </c>
      <c r="U367" s="3">
        <v>31.1</v>
      </c>
      <c r="V367" s="10">
        <f t="shared" si="23"/>
        <v>0.93092731199999978</v>
      </c>
      <c r="W367" s="3">
        <v>3.84</v>
      </c>
      <c r="X367" s="3" t="str">
        <f ca="1">IF(COUNTIF(股期對照!A:A,B367)=2,B367&amp;"-●",IF(COUNTIF(股期對照!A:A,B367)=1,B367&amp;"-◎",B367))</f>
        <v>凌陽-◎</v>
      </c>
      <c r="Y367" s="3" t="s">
        <v>6942</v>
      </c>
      <c r="AB367" s="1" t="s">
        <v>361</v>
      </c>
      <c r="AC367" s="1" t="s">
        <v>2114</v>
      </c>
      <c r="AD367" s="1">
        <v>12.73</v>
      </c>
      <c r="AE367" s="1">
        <v>0</v>
      </c>
      <c r="AF367" s="1">
        <v>1.07</v>
      </c>
      <c r="AG367" s="1">
        <v>17.36</v>
      </c>
      <c r="AH367" s="1">
        <v>68.84</v>
      </c>
      <c r="AI367" s="1">
        <v>367</v>
      </c>
      <c r="AJ367" s="1">
        <v>5919949.1900000004</v>
      </c>
      <c r="AK367" s="1">
        <v>5590.4049999999997</v>
      </c>
      <c r="AL367" s="1">
        <v>-54.167000000000002</v>
      </c>
      <c r="AM367" s="1">
        <v>-1397.682</v>
      </c>
      <c r="AN367" s="1">
        <v>-201.42599999999999</v>
      </c>
      <c r="AO367" s="1">
        <v>-1148.998</v>
      </c>
      <c r="AP367" s="1">
        <v>407529</v>
      </c>
      <c r="AQ367" s="1">
        <v>0.7</v>
      </c>
      <c r="AR367" s="1">
        <v>32.549999999999997</v>
      </c>
      <c r="AS367" s="1">
        <v>33.049999999999997</v>
      </c>
      <c r="AT367" s="1">
        <v>32.15</v>
      </c>
      <c r="AU367" s="1">
        <v>31.85</v>
      </c>
      <c r="AV367" s="1">
        <v>31.1</v>
      </c>
      <c r="AW367" s="1">
        <v>0.93092731199999978</v>
      </c>
      <c r="AX367" s="1">
        <v>3.84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5059</v>
      </c>
      <c r="C368" s="3">
        <v>10.33</v>
      </c>
      <c r="D368" s="3">
        <v>0</v>
      </c>
      <c r="E368" s="3">
        <v>1.57</v>
      </c>
      <c r="F368" s="1">
        <f>IF(INDEX(董監!D:D,H368)=0,INDEX(董監!C:C,H368),INDEX(董監!D:D,H368))</f>
        <v>6.08</v>
      </c>
      <c r="G368" s="1">
        <f t="shared" si="20"/>
        <v>82.02</v>
      </c>
      <c r="H368" s="1">
        <f>MATCH(持股比率!A368,董監!A:A,0)</f>
        <v>368</v>
      </c>
      <c r="I368" s="3">
        <v>3075365.33</v>
      </c>
      <c r="J368" s="20">
        <v>602.73099999999999</v>
      </c>
      <c r="K368" s="20">
        <v>-1016.388</v>
      </c>
      <c r="L368" s="29">
        <v>-1115.6859999999999</v>
      </c>
      <c r="M368" s="20">
        <v>10.037000000000001</v>
      </c>
      <c r="N368" s="20">
        <v>-384.38099999999997</v>
      </c>
      <c r="O368" s="20">
        <f t="shared" si="21"/>
        <v>252241</v>
      </c>
      <c r="P368" s="19">
        <f t="shared" si="22"/>
        <v>-0.8</v>
      </c>
      <c r="Q368" s="3">
        <v>33.25</v>
      </c>
      <c r="R368" s="3">
        <v>32.950000000000003</v>
      </c>
      <c r="S368" s="3">
        <v>32.75</v>
      </c>
      <c r="T368" s="3">
        <v>32.4</v>
      </c>
      <c r="U368" s="3">
        <v>32.5</v>
      </c>
      <c r="V368" s="10">
        <f t="shared" si="23"/>
        <v>-0.62155079049999995</v>
      </c>
      <c r="W368" s="3">
        <v>-0.91</v>
      </c>
      <c r="X368" s="3" t="str">
        <f ca="1">IF(COUNTIF(股期對照!A:A,B368)=2,B368&amp;"-●",IF(COUNTIF(股期對照!A:A,B368)=1,B368&amp;"-◎",B368))</f>
        <v>毅嘉</v>
      </c>
      <c r="Y368" s="3" t="s">
        <v>6694</v>
      </c>
      <c r="AB368" s="1" t="s">
        <v>362</v>
      </c>
      <c r="AC368" s="1" t="s">
        <v>2115</v>
      </c>
      <c r="AD368" s="1">
        <v>10.33</v>
      </c>
      <c r="AE368" s="1">
        <v>0</v>
      </c>
      <c r="AF368" s="1">
        <v>1.57</v>
      </c>
      <c r="AG368" s="1">
        <v>6.08</v>
      </c>
      <c r="AH368" s="1">
        <v>82.02</v>
      </c>
      <c r="AI368" s="1">
        <v>368</v>
      </c>
      <c r="AJ368" s="1">
        <v>3075365.33</v>
      </c>
      <c r="AK368" s="1">
        <v>602.73099999999999</v>
      </c>
      <c r="AL368" s="1">
        <v>-1016.388</v>
      </c>
      <c r="AM368" s="1">
        <v>-1115.6859999999999</v>
      </c>
      <c r="AN368" s="1">
        <v>10.037000000000001</v>
      </c>
      <c r="AO368" s="1">
        <v>-384.38099999999997</v>
      </c>
      <c r="AP368" s="1">
        <v>252241</v>
      </c>
      <c r="AQ368" s="1">
        <v>-0.8</v>
      </c>
      <c r="AR368" s="1">
        <v>33.25</v>
      </c>
      <c r="AS368" s="1">
        <v>32.950000000000003</v>
      </c>
      <c r="AT368" s="1">
        <v>32.75</v>
      </c>
      <c r="AU368" s="1">
        <v>32.4</v>
      </c>
      <c r="AV368" s="1">
        <v>32.5</v>
      </c>
      <c r="AW368" s="1">
        <v>-0.62155079049999995</v>
      </c>
      <c r="AX368" s="1">
        <v>-0.91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5977</v>
      </c>
      <c r="C369" s="3">
        <v>32.44</v>
      </c>
      <c r="D369" s="3">
        <v>9.9700000000000006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42.64</v>
      </c>
      <c r="H369" s="1">
        <f>MATCH(持股比率!A369,董監!A:A,0)</f>
        <v>369</v>
      </c>
      <c r="I369" s="3">
        <v>1905866.98</v>
      </c>
      <c r="J369" s="20">
        <v>293.459</v>
      </c>
      <c r="K369" s="20">
        <v>19.3</v>
      </c>
      <c r="L369" s="29">
        <v>2.0350000000000001</v>
      </c>
      <c r="M369" s="20">
        <v>352.55900000000003</v>
      </c>
      <c r="N369" s="20">
        <v>248.548</v>
      </c>
      <c r="O369" s="20">
        <f t="shared" si="21"/>
        <v>81266</v>
      </c>
      <c r="P369" s="19">
        <f t="shared" si="22"/>
        <v>1.1000000000000001</v>
      </c>
      <c r="Q369" s="3">
        <v>249</v>
      </c>
      <c r="R369" s="3">
        <v>247</v>
      </c>
      <c r="S369" s="3">
        <v>243</v>
      </c>
      <c r="T369" s="3">
        <v>244.5</v>
      </c>
      <c r="U369" s="3">
        <v>246</v>
      </c>
      <c r="V369" s="10">
        <f t="shared" si="23"/>
        <v>2.2567637949999999</v>
      </c>
      <c r="W369" s="3">
        <v>-0.4</v>
      </c>
      <c r="X369" s="3" t="str">
        <f ca="1">IF(COUNTIF(股期對照!A:A,B369)=2,B369&amp;"-●",IF(COUNTIF(股期對照!A:A,B369)=1,B369&amp;"-◎",B369))</f>
        <v>漢唐-◎</v>
      </c>
      <c r="Y369" s="3" t="s">
        <v>6943</v>
      </c>
      <c r="AB369" s="1" t="s">
        <v>363</v>
      </c>
      <c r="AC369" s="1" t="s">
        <v>2116</v>
      </c>
      <c r="AD369" s="1">
        <v>32.44</v>
      </c>
      <c r="AE369" s="1">
        <v>9.9700000000000006</v>
      </c>
      <c r="AF369" s="1">
        <v>5.38</v>
      </c>
      <c r="AG369" s="1">
        <v>9.57</v>
      </c>
      <c r="AH369" s="1">
        <v>42.64</v>
      </c>
      <c r="AI369" s="1">
        <v>369</v>
      </c>
      <c r="AJ369" s="1">
        <v>1905866.98</v>
      </c>
      <c r="AK369" s="1">
        <v>293.459</v>
      </c>
      <c r="AL369" s="1">
        <v>19.3</v>
      </c>
      <c r="AM369" s="1">
        <v>2.0350000000000001</v>
      </c>
      <c r="AN369" s="1">
        <v>352.55900000000003</v>
      </c>
      <c r="AO369" s="1">
        <v>248.548</v>
      </c>
      <c r="AP369" s="1">
        <v>81266</v>
      </c>
      <c r="AQ369" s="1">
        <v>1.1000000000000001</v>
      </c>
      <c r="AR369" s="1">
        <v>249</v>
      </c>
      <c r="AS369" s="1">
        <v>247</v>
      </c>
      <c r="AT369" s="1">
        <v>243</v>
      </c>
      <c r="AU369" s="1">
        <v>244.5</v>
      </c>
      <c r="AV369" s="1">
        <v>246</v>
      </c>
      <c r="AW369" s="1">
        <v>2.2567637949999999</v>
      </c>
      <c r="AX369" s="1">
        <v>-0.4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5513</v>
      </c>
      <c r="C370" s="3">
        <v>9.1199999999999992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82.88</v>
      </c>
      <c r="H370" s="1">
        <f>MATCH(持股比率!A370,董監!A:A,0)</f>
        <v>370</v>
      </c>
      <c r="I370" s="3">
        <v>3434273.03</v>
      </c>
      <c r="J370" s="20">
        <v>1062</v>
      </c>
      <c r="K370" s="20">
        <v>536</v>
      </c>
      <c r="L370" s="29">
        <v>-138</v>
      </c>
      <c r="M370" s="20">
        <v>-1475</v>
      </c>
      <c r="N370" s="20">
        <v>-1348.9</v>
      </c>
      <c r="O370" s="20">
        <f t="shared" si="21"/>
        <v>284633</v>
      </c>
      <c r="P370" s="19">
        <f t="shared" si="22"/>
        <v>-0.5</v>
      </c>
      <c r="Q370" s="3">
        <v>16.149999999999999</v>
      </c>
      <c r="R370" s="3">
        <v>16.350000000000001</v>
      </c>
      <c r="S370" s="3">
        <v>16</v>
      </c>
      <c r="T370" s="3">
        <v>15.65</v>
      </c>
      <c r="U370" s="3">
        <v>15.2</v>
      </c>
      <c r="V370" s="10">
        <f t="shared" si="23"/>
        <v>-0.19880129999999999</v>
      </c>
      <c r="W370" s="3">
        <v>-4.4000000000000004</v>
      </c>
      <c r="X370" s="3" t="str">
        <f ca="1">IF(COUNTIF(股期對照!A:A,B370)=2,B370&amp;"-●",IF(COUNTIF(股期對照!A:A,B370)=1,B370&amp;"-◎",B370))</f>
        <v>輔信</v>
      </c>
      <c r="Y370" s="3" t="s">
        <v>6944</v>
      </c>
      <c r="AB370" s="1" t="s">
        <v>364</v>
      </c>
      <c r="AC370" s="1" t="s">
        <v>4597</v>
      </c>
      <c r="AD370" s="1">
        <v>9.1199999999999992</v>
      </c>
      <c r="AE370" s="1">
        <v>0.21</v>
      </c>
      <c r="AF370" s="1">
        <v>0.05</v>
      </c>
      <c r="AG370" s="1">
        <v>7.74</v>
      </c>
      <c r="AH370" s="1">
        <v>82.88</v>
      </c>
      <c r="AI370" s="1">
        <v>370</v>
      </c>
      <c r="AJ370" s="1">
        <v>3434273.03</v>
      </c>
      <c r="AK370" s="1">
        <v>1062</v>
      </c>
      <c r="AL370" s="1">
        <v>536</v>
      </c>
      <c r="AM370" s="1">
        <v>-138</v>
      </c>
      <c r="AN370" s="1">
        <v>-1475</v>
      </c>
      <c r="AO370" s="1">
        <v>-1348.9</v>
      </c>
      <c r="AP370" s="1">
        <v>284633</v>
      </c>
      <c r="AQ370" s="1">
        <v>-0.5</v>
      </c>
      <c r="AR370" s="1">
        <v>16.149999999999999</v>
      </c>
      <c r="AS370" s="1">
        <v>16.350000000000001</v>
      </c>
      <c r="AT370" s="1">
        <v>16</v>
      </c>
      <c r="AU370" s="1">
        <v>15.65</v>
      </c>
      <c r="AV370" s="1">
        <v>15.2</v>
      </c>
      <c r="AW370" s="1">
        <v>-0.19880129999999999</v>
      </c>
      <c r="AX370" s="1">
        <v>-4.4000000000000004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5660</v>
      </c>
      <c r="C371" s="3">
        <v>5.71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86.47</v>
      </c>
      <c r="H371" s="1">
        <f>MATCH(持股比率!A371,董監!A:A,0)</f>
        <v>371</v>
      </c>
      <c r="I371" s="3">
        <v>3509056.89</v>
      </c>
      <c r="J371" s="20">
        <v>-78.929000000000002</v>
      </c>
      <c r="K371" s="20">
        <v>145</v>
      </c>
      <c r="L371" s="29">
        <v>-200.06200000000001</v>
      </c>
      <c r="M371" s="20">
        <v>-244.69200000000001</v>
      </c>
      <c r="N371" s="20">
        <v>-73.218000000000004</v>
      </c>
      <c r="O371" s="20">
        <f t="shared" si="21"/>
        <v>303428</v>
      </c>
      <c r="P371" s="19">
        <f t="shared" si="22"/>
        <v>-0.1</v>
      </c>
      <c r="Q371" s="3">
        <v>16.05</v>
      </c>
      <c r="R371" s="3">
        <v>16.100000000000001</v>
      </c>
      <c r="S371" s="3">
        <v>16</v>
      </c>
      <c r="T371" s="3">
        <v>15.7</v>
      </c>
      <c r="U371" s="3">
        <v>15.6</v>
      </c>
      <c r="V371" s="10">
        <f t="shared" si="23"/>
        <v>-7.1171676500000017E-2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6945</v>
      </c>
      <c r="AB371" s="1" t="s">
        <v>365</v>
      </c>
      <c r="AC371" s="1" t="s">
        <v>2117</v>
      </c>
      <c r="AD371" s="1">
        <v>5.71</v>
      </c>
      <c r="AE371" s="1">
        <v>0.03</v>
      </c>
      <c r="AF371" s="1">
        <v>0.09</v>
      </c>
      <c r="AG371" s="1">
        <v>7.7</v>
      </c>
      <c r="AH371" s="1">
        <v>86.47</v>
      </c>
      <c r="AI371" s="1">
        <v>371</v>
      </c>
      <c r="AJ371" s="1">
        <v>3509056.89</v>
      </c>
      <c r="AK371" s="1">
        <v>-78.929000000000002</v>
      </c>
      <c r="AL371" s="1">
        <v>145</v>
      </c>
      <c r="AM371" s="1">
        <v>-200.06200000000001</v>
      </c>
      <c r="AN371" s="1">
        <v>-244.69200000000001</v>
      </c>
      <c r="AO371" s="1">
        <v>-73.218000000000004</v>
      </c>
      <c r="AP371" s="1">
        <v>303428</v>
      </c>
      <c r="AQ371" s="1">
        <v>-0.1</v>
      </c>
      <c r="AR371" s="1">
        <v>16.05</v>
      </c>
      <c r="AS371" s="1">
        <v>16.100000000000001</v>
      </c>
      <c r="AT371" s="1">
        <v>16</v>
      </c>
      <c r="AU371" s="1">
        <v>15.7</v>
      </c>
      <c r="AV371" s="1">
        <v>15.6</v>
      </c>
      <c r="AW371" s="1">
        <v>-7.1171676500000017E-2</v>
      </c>
      <c r="AX371" s="1">
        <v>0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5325</v>
      </c>
      <c r="C372" s="3">
        <v>16.2</v>
      </c>
      <c r="D372" s="3">
        <v>2.85</v>
      </c>
      <c r="E372" s="3">
        <v>0.87</v>
      </c>
      <c r="F372" s="1">
        <f>IF(INDEX(董監!D:D,H372)=0,INDEX(董監!C:C,H372),INDEX(董監!D:D,H372))</f>
        <v>29.34</v>
      </c>
      <c r="G372" s="1">
        <f t="shared" si="20"/>
        <v>50.739999999999995</v>
      </c>
      <c r="H372" s="1">
        <f>MATCH(持股比率!A372,董監!A:A,0)</f>
        <v>372</v>
      </c>
      <c r="I372" s="3">
        <v>30980688.940000001</v>
      </c>
      <c r="J372" s="20">
        <v>-5610.4080000000004</v>
      </c>
      <c r="K372" s="20">
        <v>-2295.85</v>
      </c>
      <c r="L372" s="29">
        <v>-1074.479</v>
      </c>
      <c r="M372" s="20">
        <v>-2459.8270000000002</v>
      </c>
      <c r="N372" s="20">
        <v>-2944.6149999999998</v>
      </c>
      <c r="O372" s="20">
        <f t="shared" si="21"/>
        <v>1571960</v>
      </c>
      <c r="P372" s="19">
        <f t="shared" si="22"/>
        <v>-0.9</v>
      </c>
      <c r="Q372" s="3">
        <v>65.400000000000006</v>
      </c>
      <c r="R372" s="3">
        <v>65.900000000000006</v>
      </c>
      <c r="S372" s="3">
        <v>65.400000000000006</v>
      </c>
      <c r="T372" s="3">
        <v>64.599999999999994</v>
      </c>
      <c r="U372" s="3">
        <v>63.7</v>
      </c>
      <c r="V372" s="10">
        <f t="shared" si="23"/>
        <v>-9.3496492450000019</v>
      </c>
      <c r="W372" s="3">
        <v>-3.63</v>
      </c>
      <c r="X372" s="3" t="str">
        <f ca="1">IF(COUNTIF(股期對照!A:A,B372)=2,B372&amp;"-●",IF(COUNTIF(股期對照!A:A,B372)=1,B372&amp;"-◎",B372))</f>
        <v>南亞科-◎</v>
      </c>
      <c r="Y372" s="3" t="s">
        <v>6946</v>
      </c>
      <c r="AB372" s="1" t="s">
        <v>366</v>
      </c>
      <c r="AC372" s="1" t="s">
        <v>2118</v>
      </c>
      <c r="AD372" s="1">
        <v>16.2</v>
      </c>
      <c r="AE372" s="1">
        <v>2.85</v>
      </c>
      <c r="AF372" s="1">
        <v>0.87</v>
      </c>
      <c r="AG372" s="1">
        <v>29.34</v>
      </c>
      <c r="AH372" s="1">
        <v>50.739999999999995</v>
      </c>
      <c r="AI372" s="1">
        <v>372</v>
      </c>
      <c r="AJ372" s="1">
        <v>30980688.940000001</v>
      </c>
      <c r="AK372" s="1">
        <v>-5610.4080000000004</v>
      </c>
      <c r="AL372" s="1">
        <v>-2295.85</v>
      </c>
      <c r="AM372" s="1">
        <v>-1074.479</v>
      </c>
      <c r="AN372" s="1">
        <v>-2459.8270000000002</v>
      </c>
      <c r="AO372" s="1">
        <v>-2944.6149999999998</v>
      </c>
      <c r="AP372" s="1">
        <v>1571960</v>
      </c>
      <c r="AQ372" s="1">
        <v>-0.9</v>
      </c>
      <c r="AR372" s="1">
        <v>65.400000000000006</v>
      </c>
      <c r="AS372" s="1">
        <v>65.900000000000006</v>
      </c>
      <c r="AT372" s="1">
        <v>65.400000000000006</v>
      </c>
      <c r="AU372" s="1">
        <v>64.599999999999994</v>
      </c>
      <c r="AV372" s="1">
        <v>63.7</v>
      </c>
      <c r="AW372" s="1">
        <v>-9.3496492450000019</v>
      </c>
      <c r="AX372" s="1">
        <v>-3.63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6538</v>
      </c>
      <c r="C373" s="3">
        <v>22.16</v>
      </c>
      <c r="D373" s="3">
        <v>0.12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65.53</v>
      </c>
      <c r="H373" s="1">
        <f>MATCH(持股比率!A373,董監!A:A,0)</f>
        <v>373</v>
      </c>
      <c r="I373" s="3">
        <v>76993960.920000002</v>
      </c>
      <c r="J373" s="20">
        <v>4575.768</v>
      </c>
      <c r="K373" s="20">
        <v>-5811.1509999999998</v>
      </c>
      <c r="L373" s="29">
        <v>973.47699999999998</v>
      </c>
      <c r="M373" s="20">
        <v>2409.6979999999999</v>
      </c>
      <c r="N373" s="20">
        <v>-3563.9540000000002</v>
      </c>
      <c r="O373" s="20">
        <f t="shared" si="21"/>
        <v>5045414</v>
      </c>
      <c r="P373" s="19">
        <f t="shared" si="22"/>
        <v>0</v>
      </c>
      <c r="Q373" s="3">
        <v>16.3</v>
      </c>
      <c r="R373" s="3">
        <v>15.95</v>
      </c>
      <c r="S373" s="3">
        <v>15.9</v>
      </c>
      <c r="T373" s="3">
        <v>16</v>
      </c>
      <c r="U373" s="3">
        <v>15.8</v>
      </c>
      <c r="V373" s="10">
        <f t="shared" si="23"/>
        <v>-0.20379860950000009</v>
      </c>
      <c r="W373" s="3">
        <v>-2.77</v>
      </c>
      <c r="X373" s="3" t="str">
        <f ca="1">IF(COUNTIF(股期對照!A:A,B373)=2,B373&amp;"-●",IF(COUNTIF(股期對照!A:A,B373)=1,B373&amp;"-◎",B373))</f>
        <v>友達-◎</v>
      </c>
      <c r="Y373" s="3" t="s">
        <v>6947</v>
      </c>
      <c r="AB373" s="1" t="s">
        <v>367</v>
      </c>
      <c r="AC373" s="1" t="s">
        <v>2119</v>
      </c>
      <c r="AD373" s="1">
        <v>22.16</v>
      </c>
      <c r="AE373" s="1">
        <v>0.12</v>
      </c>
      <c r="AF373" s="1">
        <v>5.07</v>
      </c>
      <c r="AG373" s="1">
        <v>7.12</v>
      </c>
      <c r="AH373" s="1">
        <v>65.53</v>
      </c>
      <c r="AI373" s="1">
        <v>373</v>
      </c>
      <c r="AJ373" s="1">
        <v>76993960.920000002</v>
      </c>
      <c r="AK373" s="1">
        <v>4575.768</v>
      </c>
      <c r="AL373" s="1">
        <v>-5811.1509999999998</v>
      </c>
      <c r="AM373" s="1">
        <v>973.47699999999998</v>
      </c>
      <c r="AN373" s="1">
        <v>2409.6979999999999</v>
      </c>
      <c r="AO373" s="1">
        <v>-3563.9540000000002</v>
      </c>
      <c r="AP373" s="1">
        <v>5045414</v>
      </c>
      <c r="AQ373" s="1">
        <v>0</v>
      </c>
      <c r="AR373" s="1">
        <v>16.3</v>
      </c>
      <c r="AS373" s="1">
        <v>15.95</v>
      </c>
      <c r="AT373" s="1">
        <v>15.9</v>
      </c>
      <c r="AU373" s="1">
        <v>16</v>
      </c>
      <c r="AV373" s="1">
        <v>15.8</v>
      </c>
      <c r="AW373" s="1">
        <v>-0.20379860950000009</v>
      </c>
      <c r="AX373" s="1">
        <v>-2.77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4866</v>
      </c>
      <c r="C374" s="3">
        <v>16.87</v>
      </c>
      <c r="D374" s="3">
        <v>0.63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46.46</v>
      </c>
      <c r="H374" s="1">
        <f>MATCH(持股比率!A374,董監!A:A,0)</f>
        <v>374</v>
      </c>
      <c r="I374" s="3">
        <v>77574465.450000003</v>
      </c>
      <c r="J374" s="20">
        <v>1066.3340000000001</v>
      </c>
      <c r="K374" s="20">
        <v>703.28800000000001</v>
      </c>
      <c r="L374" s="29">
        <v>896.94100000000003</v>
      </c>
      <c r="M374" s="20">
        <v>-481.31900000000002</v>
      </c>
      <c r="N374" s="20">
        <v>-1425.78</v>
      </c>
      <c r="O374" s="20">
        <f t="shared" si="21"/>
        <v>3604110</v>
      </c>
      <c r="P374" s="19">
        <f t="shared" si="22"/>
        <v>0</v>
      </c>
      <c r="Q374" s="3">
        <v>117.5</v>
      </c>
      <c r="R374" s="3">
        <v>118</v>
      </c>
      <c r="S374" s="3">
        <v>118.5</v>
      </c>
      <c r="T374" s="3">
        <v>117.5</v>
      </c>
      <c r="U374" s="3">
        <v>117</v>
      </c>
      <c r="V374" s="10">
        <f t="shared" si="23"/>
        <v>0.91198494999999968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6948</v>
      </c>
      <c r="AB374" s="1" t="s">
        <v>368</v>
      </c>
      <c r="AC374" s="1" t="s">
        <v>2120</v>
      </c>
      <c r="AD374" s="1">
        <v>16.87</v>
      </c>
      <c r="AE374" s="1">
        <v>0.63</v>
      </c>
      <c r="AF374" s="1">
        <v>0.75</v>
      </c>
      <c r="AG374" s="1">
        <v>35.29</v>
      </c>
      <c r="AH374" s="1">
        <v>46.46</v>
      </c>
      <c r="AI374" s="1">
        <v>374</v>
      </c>
      <c r="AJ374" s="1">
        <v>77574465.450000003</v>
      </c>
      <c r="AK374" s="1">
        <v>1066.3340000000001</v>
      </c>
      <c r="AL374" s="1">
        <v>703.28800000000001</v>
      </c>
      <c r="AM374" s="1">
        <v>896.94100000000003</v>
      </c>
      <c r="AN374" s="1">
        <v>-481.31900000000002</v>
      </c>
      <c r="AO374" s="1">
        <v>-1425.78</v>
      </c>
      <c r="AP374" s="1">
        <v>3604110</v>
      </c>
      <c r="AQ374" s="1">
        <v>0</v>
      </c>
      <c r="AR374" s="1">
        <v>117.5</v>
      </c>
      <c r="AS374" s="1">
        <v>118</v>
      </c>
      <c r="AT374" s="1">
        <v>118.5</v>
      </c>
      <c r="AU374" s="1">
        <v>117.5</v>
      </c>
      <c r="AV374" s="1">
        <v>117</v>
      </c>
      <c r="AW374" s="1">
        <v>0.91198494999999968</v>
      </c>
      <c r="AX374" s="1">
        <v>-0.43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5978</v>
      </c>
      <c r="C375" s="3">
        <v>0.63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-47</v>
      </c>
      <c r="K375" s="20">
        <v>94</v>
      </c>
      <c r="L375" s="29">
        <v>-34</v>
      </c>
      <c r="M375" s="20">
        <v>26</v>
      </c>
      <c r="N375" s="20">
        <v>-38</v>
      </c>
      <c r="O375" s="20">
        <f t="shared" si="21"/>
        <v>86426</v>
      </c>
      <c r="P375" s="19">
        <f t="shared" si="22"/>
        <v>0</v>
      </c>
      <c r="Q375" s="3">
        <v>25.85</v>
      </c>
      <c r="R375" s="3">
        <v>26.15</v>
      </c>
      <c r="S375" s="3">
        <v>26.3</v>
      </c>
      <c r="T375" s="3">
        <v>26.25</v>
      </c>
      <c r="U375" s="3">
        <v>26</v>
      </c>
      <c r="V375" s="10">
        <f t="shared" si="23"/>
        <v>4.344999999999982E-4</v>
      </c>
      <c r="W375" s="3">
        <v>0.97</v>
      </c>
      <c r="X375" s="3" t="str">
        <f ca="1">IF(COUNTIF(股期對照!A:A,B375)=2,B375&amp;"-●",IF(COUNTIF(股期對照!A:A,B375)=1,B375&amp;"-◎",B375))</f>
        <v>環科</v>
      </c>
      <c r="Y375" s="3" t="s">
        <v>6949</v>
      </c>
      <c r="AB375" s="1" t="s">
        <v>369</v>
      </c>
      <c r="AC375" s="1" t="s">
        <v>2121</v>
      </c>
      <c r="AD375" s="1">
        <v>0.63</v>
      </c>
      <c r="AE375" s="1">
        <v>0.09</v>
      </c>
      <c r="AF375" s="1">
        <v>0.44</v>
      </c>
      <c r="AG375" s="1">
        <v>30.98</v>
      </c>
      <c r="AH375" s="1">
        <v>67.86</v>
      </c>
      <c r="AI375" s="1">
        <v>375</v>
      </c>
      <c r="AJ375" s="1">
        <v>1273592</v>
      </c>
      <c r="AK375" s="1">
        <v>-47</v>
      </c>
      <c r="AL375" s="1">
        <v>94</v>
      </c>
      <c r="AM375" s="1">
        <v>-34</v>
      </c>
      <c r="AN375" s="1">
        <v>26</v>
      </c>
      <c r="AO375" s="1">
        <v>-38</v>
      </c>
      <c r="AP375" s="1">
        <v>86426</v>
      </c>
      <c r="AQ375" s="1">
        <v>0</v>
      </c>
      <c r="AR375" s="1">
        <v>25.85</v>
      </c>
      <c r="AS375" s="1">
        <v>26.15</v>
      </c>
      <c r="AT375" s="1">
        <v>26.3</v>
      </c>
      <c r="AU375" s="1">
        <v>26.25</v>
      </c>
      <c r="AV375" s="1">
        <v>26</v>
      </c>
      <c r="AW375" s="1">
        <v>4.344999999999982E-4</v>
      </c>
      <c r="AX375" s="1">
        <v>0.97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5979</v>
      </c>
      <c r="C376" s="3">
        <v>5.04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61.26</v>
      </c>
      <c r="H376" s="1">
        <f>MATCH(持股比率!A376,董監!A:A,0)</f>
        <v>376</v>
      </c>
      <c r="I376" s="3">
        <v>1617358.46</v>
      </c>
      <c r="J376" s="20">
        <v>0.877</v>
      </c>
      <c r="K376" s="20">
        <v>-5.0579999999999998</v>
      </c>
      <c r="L376" s="29">
        <v>-23.146999999999998</v>
      </c>
      <c r="M376" s="20">
        <v>2.9079999999999999</v>
      </c>
      <c r="N376" s="20">
        <v>-0.84699999999999998</v>
      </c>
      <c r="O376" s="20">
        <f t="shared" si="21"/>
        <v>99079</v>
      </c>
      <c r="P376" s="19">
        <f t="shared" si="22"/>
        <v>0</v>
      </c>
      <c r="Q376" s="3">
        <v>32.700000000000003</v>
      </c>
      <c r="R376" s="3">
        <v>32.950000000000003</v>
      </c>
      <c r="S376" s="3">
        <v>32.9</v>
      </c>
      <c r="T376" s="3">
        <v>33</v>
      </c>
      <c r="U376" s="3">
        <v>33.1</v>
      </c>
      <c r="V376" s="10">
        <f t="shared" si="23"/>
        <v>-8.315912E-3</v>
      </c>
      <c r="W376" s="3">
        <v>1.85</v>
      </c>
      <c r="X376" s="3" t="str">
        <f ca="1">IF(COUNTIF(股期對照!A:A,B376)=2,B376&amp;"-●",IF(COUNTIF(股期對照!A:A,B376)=1,B376&amp;"-◎",B376))</f>
        <v>精技</v>
      </c>
      <c r="Y376" s="3" t="s">
        <v>6950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0.06</v>
      </c>
      <c r="AG376" s="1">
        <v>33.64</v>
      </c>
      <c r="AH376" s="1">
        <v>61.26</v>
      </c>
      <c r="AI376" s="1">
        <v>376</v>
      </c>
      <c r="AJ376" s="1">
        <v>1617358.46</v>
      </c>
      <c r="AK376" s="1">
        <v>0.877</v>
      </c>
      <c r="AL376" s="1">
        <v>-5.0579999999999998</v>
      </c>
      <c r="AM376" s="1">
        <v>-23.146999999999998</v>
      </c>
      <c r="AN376" s="1">
        <v>2.9079999999999999</v>
      </c>
      <c r="AO376" s="1">
        <v>-0.84699999999999998</v>
      </c>
      <c r="AP376" s="1">
        <v>99079</v>
      </c>
      <c r="AQ376" s="1">
        <v>0</v>
      </c>
      <c r="AR376" s="1">
        <v>32.700000000000003</v>
      </c>
      <c r="AS376" s="1">
        <v>32.950000000000003</v>
      </c>
      <c r="AT376" s="1">
        <v>32.9</v>
      </c>
      <c r="AU376" s="1">
        <v>33</v>
      </c>
      <c r="AV376" s="1">
        <v>33.1</v>
      </c>
      <c r="AW376" s="1">
        <v>-8.315912E-3</v>
      </c>
      <c r="AX376" s="1">
        <v>1.85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5980</v>
      </c>
      <c r="C377" s="3">
        <v>1.79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900000</v>
      </c>
      <c r="J377" s="20">
        <v>-61</v>
      </c>
      <c r="K377" s="20">
        <v>13</v>
      </c>
      <c r="L377" s="29">
        <v>120</v>
      </c>
      <c r="M377" s="20">
        <v>166.988</v>
      </c>
      <c r="N377" s="20">
        <v>79</v>
      </c>
      <c r="O377" s="20">
        <f t="shared" si="21"/>
        <v>78444</v>
      </c>
      <c r="P377" s="19">
        <f t="shared" si="22"/>
        <v>0.4</v>
      </c>
      <c r="Q377" s="3">
        <v>28.1</v>
      </c>
      <c r="R377" s="3">
        <v>28.7</v>
      </c>
      <c r="S377" s="3">
        <v>29.85</v>
      </c>
      <c r="T377" s="3">
        <v>31</v>
      </c>
      <c r="U377" s="3">
        <v>30</v>
      </c>
      <c r="V377" s="10">
        <f t="shared" si="23"/>
        <v>9.787628000000001E-2</v>
      </c>
      <c r="W377" s="3">
        <v>12.99</v>
      </c>
      <c r="X377" s="3" t="str">
        <f ca="1">IF(COUNTIF(股期對照!A:A,B377)=2,B377&amp;"-●",IF(COUNTIF(股期對照!A:A,B377)=1,B377&amp;"-◎",B377))</f>
        <v>錩新</v>
      </c>
      <c r="Y377" s="3" t="s">
        <v>6951</v>
      </c>
      <c r="AB377" s="1" t="s">
        <v>371</v>
      </c>
      <c r="AC377" s="1" t="s">
        <v>2123</v>
      </c>
      <c r="AD377" s="1">
        <v>1.79</v>
      </c>
      <c r="AE377" s="1">
        <v>0</v>
      </c>
      <c r="AF377" s="1">
        <v>0.15</v>
      </c>
      <c r="AG377" s="1">
        <v>10.9</v>
      </c>
      <c r="AH377" s="1">
        <v>87.16</v>
      </c>
      <c r="AI377" s="1">
        <v>377</v>
      </c>
      <c r="AJ377" s="1">
        <v>900000</v>
      </c>
      <c r="AK377" s="1">
        <v>-61</v>
      </c>
      <c r="AL377" s="1">
        <v>13</v>
      </c>
      <c r="AM377" s="1">
        <v>120</v>
      </c>
      <c r="AN377" s="1">
        <v>166.988</v>
      </c>
      <c r="AO377" s="1">
        <v>79</v>
      </c>
      <c r="AP377" s="1">
        <v>78444</v>
      </c>
      <c r="AQ377" s="1">
        <v>0.4</v>
      </c>
      <c r="AR377" s="1">
        <v>28.1</v>
      </c>
      <c r="AS377" s="1">
        <v>28.7</v>
      </c>
      <c r="AT377" s="1">
        <v>29.85</v>
      </c>
      <c r="AU377" s="1">
        <v>31</v>
      </c>
      <c r="AV377" s="1">
        <v>30</v>
      </c>
      <c r="AW377" s="1">
        <v>9.787628000000001E-2</v>
      </c>
      <c r="AX377" s="1">
        <v>12.99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5514</v>
      </c>
      <c r="C378" s="3">
        <v>1.74</v>
      </c>
      <c r="D378" s="3">
        <v>0</v>
      </c>
      <c r="E378" s="3">
        <v>1.43</v>
      </c>
      <c r="F378" s="1">
        <f>IF(INDEX(董監!D:D,H378)=0,INDEX(董監!C:C,H378),INDEX(董監!D:D,H378))</f>
        <v>19.72</v>
      </c>
      <c r="G378" s="1">
        <f t="shared" si="20"/>
        <v>77.11</v>
      </c>
      <c r="H378" s="1">
        <f>MATCH(持股比率!A378,董監!A:A,0)</f>
        <v>378</v>
      </c>
      <c r="I378" s="3">
        <v>1580688.64</v>
      </c>
      <c r="J378" s="20">
        <v>-100.349</v>
      </c>
      <c r="K378" s="20">
        <v>-409.09399999999999</v>
      </c>
      <c r="L378" s="29">
        <v>118.21299999999999</v>
      </c>
      <c r="M378" s="20">
        <v>545.03</v>
      </c>
      <c r="N378" s="20">
        <v>-657.14499999999998</v>
      </c>
      <c r="O378" s="20">
        <f t="shared" si="21"/>
        <v>121887</v>
      </c>
      <c r="P378" s="19">
        <f t="shared" si="22"/>
        <v>-0.4</v>
      </c>
      <c r="Q378" s="3">
        <v>33.549999999999997</v>
      </c>
      <c r="R378" s="3">
        <v>33.5</v>
      </c>
      <c r="S378" s="3">
        <v>33.35</v>
      </c>
      <c r="T378" s="3">
        <v>32.6</v>
      </c>
      <c r="U378" s="3">
        <v>33.25</v>
      </c>
      <c r="V378" s="10">
        <f t="shared" si="23"/>
        <v>-0.1721104765</v>
      </c>
      <c r="W378" s="3">
        <v>-4.45</v>
      </c>
      <c r="X378" s="3" t="str">
        <f ca="1">IF(COUNTIF(股期對照!A:A,B378)=2,B378&amp;"-●",IF(COUNTIF(股期對照!A:A,B378)=1,B378&amp;"-◎",B378))</f>
        <v>圓剛</v>
      </c>
      <c r="Y378" s="3" t="s">
        <v>6952</v>
      </c>
      <c r="AB378" s="1" t="s">
        <v>372</v>
      </c>
      <c r="AC378" s="1" t="s">
        <v>2124</v>
      </c>
      <c r="AD378" s="1">
        <v>1.74</v>
      </c>
      <c r="AE378" s="1">
        <v>0</v>
      </c>
      <c r="AF378" s="1">
        <v>1.43</v>
      </c>
      <c r="AG378" s="1">
        <v>19.72</v>
      </c>
      <c r="AH378" s="1">
        <v>77.11</v>
      </c>
      <c r="AI378" s="1">
        <v>378</v>
      </c>
      <c r="AJ378" s="1">
        <v>1580688.64</v>
      </c>
      <c r="AK378" s="1">
        <v>-100.349</v>
      </c>
      <c r="AL378" s="1">
        <v>-409.09399999999999</v>
      </c>
      <c r="AM378" s="1">
        <v>118.21299999999999</v>
      </c>
      <c r="AN378" s="1">
        <v>545.03</v>
      </c>
      <c r="AO378" s="1">
        <v>-657.14499999999998</v>
      </c>
      <c r="AP378" s="1">
        <v>121887</v>
      </c>
      <c r="AQ378" s="1">
        <v>-0.4</v>
      </c>
      <c r="AR378" s="1">
        <v>33.549999999999997</v>
      </c>
      <c r="AS378" s="1">
        <v>33.5</v>
      </c>
      <c r="AT378" s="1">
        <v>33.35</v>
      </c>
      <c r="AU378" s="1">
        <v>32.6</v>
      </c>
      <c r="AV378" s="1">
        <v>33.25</v>
      </c>
      <c r="AW378" s="1">
        <v>-0.1721104765</v>
      </c>
      <c r="AX378" s="1">
        <v>-4.45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5981</v>
      </c>
      <c r="C379" s="3">
        <v>2.37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34.89</v>
      </c>
      <c r="H379" s="1">
        <f>MATCH(持股比率!A379,董監!A:A,0)</f>
        <v>379</v>
      </c>
      <c r="I379" s="3">
        <v>3213172.29</v>
      </c>
      <c r="J379" s="20">
        <v>-63.244999999999997</v>
      </c>
      <c r="K379" s="20">
        <v>58.503</v>
      </c>
      <c r="L379" s="29">
        <v>338.31</v>
      </c>
      <c r="M379" s="20">
        <v>-1070.511</v>
      </c>
      <c r="N379" s="20">
        <v>-255.86</v>
      </c>
      <c r="O379" s="20">
        <f t="shared" si="21"/>
        <v>112108</v>
      </c>
      <c r="P379" s="19">
        <f t="shared" si="22"/>
        <v>-0.9</v>
      </c>
      <c r="Q379" s="3">
        <v>30.45</v>
      </c>
      <c r="R379" s="3">
        <v>30</v>
      </c>
      <c r="S379" s="3">
        <v>30.5</v>
      </c>
      <c r="T379" s="3">
        <v>29.6</v>
      </c>
      <c r="U379" s="3">
        <v>28.9</v>
      </c>
      <c r="V379" s="10">
        <f t="shared" si="23"/>
        <v>-0.28933744849999998</v>
      </c>
      <c r="W379" s="3">
        <v>-5.71</v>
      </c>
      <c r="X379" s="3" t="str">
        <f ca="1">IF(COUNTIF(股期對照!A:A,B379)=2,B379&amp;"-●",IF(COUNTIF(股期對照!A:A,B379)=1,B379&amp;"-◎",B379))</f>
        <v>仲琦</v>
      </c>
      <c r="Y379" s="3" t="s">
        <v>6891</v>
      </c>
      <c r="AB379" s="1" t="s">
        <v>373</v>
      </c>
      <c r="AC379" s="1" t="s">
        <v>2125</v>
      </c>
      <c r="AD379" s="1">
        <v>2.37</v>
      </c>
      <c r="AE379" s="1">
        <v>0.02</v>
      </c>
      <c r="AF379" s="1">
        <v>0.28999999999999998</v>
      </c>
      <c r="AG379" s="1">
        <v>62.43</v>
      </c>
      <c r="AH379" s="1">
        <v>34.89</v>
      </c>
      <c r="AI379" s="1">
        <v>379</v>
      </c>
      <c r="AJ379" s="1">
        <v>3213172.29</v>
      </c>
      <c r="AK379" s="1">
        <v>-63.244999999999997</v>
      </c>
      <c r="AL379" s="1">
        <v>58.503</v>
      </c>
      <c r="AM379" s="1">
        <v>338.31</v>
      </c>
      <c r="AN379" s="1">
        <v>-1070.511</v>
      </c>
      <c r="AO379" s="1">
        <v>-255.86</v>
      </c>
      <c r="AP379" s="1">
        <v>112108</v>
      </c>
      <c r="AQ379" s="1">
        <v>-0.9</v>
      </c>
      <c r="AR379" s="1">
        <v>30.45</v>
      </c>
      <c r="AS379" s="1">
        <v>30</v>
      </c>
      <c r="AT379" s="1">
        <v>30.5</v>
      </c>
      <c r="AU379" s="1">
        <v>29.6</v>
      </c>
      <c r="AV379" s="1">
        <v>28.9</v>
      </c>
      <c r="AW379" s="1">
        <v>-0.28933744849999998</v>
      </c>
      <c r="AX379" s="1">
        <v>-5.71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5982</v>
      </c>
      <c r="C380" s="3">
        <v>4.8899999999999997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72.05</v>
      </c>
      <c r="H380" s="1">
        <f>MATCH(持股比率!A380,董監!A:A,0)</f>
        <v>380</v>
      </c>
      <c r="I380" s="3">
        <v>1526486.88</v>
      </c>
      <c r="J380" s="20">
        <v>-20</v>
      </c>
      <c r="K380" s="20">
        <v>-4</v>
      </c>
      <c r="L380" s="29">
        <v>81</v>
      </c>
      <c r="M380" s="20">
        <v>170.995</v>
      </c>
      <c r="N380" s="20">
        <v>74</v>
      </c>
      <c r="O380" s="20">
        <f t="shared" si="21"/>
        <v>109983</v>
      </c>
      <c r="P380" s="19">
        <f t="shared" si="22"/>
        <v>0.3</v>
      </c>
      <c r="Q380" s="3">
        <v>46.6</v>
      </c>
      <c r="R380" s="3">
        <v>46.95</v>
      </c>
      <c r="S380" s="3">
        <v>47.35</v>
      </c>
      <c r="T380" s="3">
        <v>47.5</v>
      </c>
      <c r="U380" s="3">
        <v>47.1</v>
      </c>
      <c r="V380" s="10">
        <f t="shared" si="23"/>
        <v>0.14323212499999999</v>
      </c>
      <c r="W380" s="3">
        <v>1.51</v>
      </c>
      <c r="X380" s="3" t="str">
        <f ca="1">IF(COUNTIF(股期對照!A:A,B380)=2,B380&amp;"-●",IF(COUNTIF(股期對照!A:A,B380)=1,B380&amp;"-◎",B380))</f>
        <v>新巨</v>
      </c>
      <c r="Y380" s="3" t="s">
        <v>6735</v>
      </c>
      <c r="AB380" s="1" t="s">
        <v>374</v>
      </c>
      <c r="AC380" s="1" t="s">
        <v>2126</v>
      </c>
      <c r="AD380" s="1">
        <v>4.8899999999999997</v>
      </c>
      <c r="AE380" s="1">
        <v>0.03</v>
      </c>
      <c r="AF380" s="1">
        <v>0.31</v>
      </c>
      <c r="AG380" s="1">
        <v>22.72</v>
      </c>
      <c r="AH380" s="1">
        <v>72.05</v>
      </c>
      <c r="AI380" s="1">
        <v>380</v>
      </c>
      <c r="AJ380" s="1">
        <v>1526486.88</v>
      </c>
      <c r="AK380" s="1">
        <v>-20</v>
      </c>
      <c r="AL380" s="1">
        <v>-4</v>
      </c>
      <c r="AM380" s="1">
        <v>81</v>
      </c>
      <c r="AN380" s="1">
        <v>170.995</v>
      </c>
      <c r="AO380" s="1">
        <v>74</v>
      </c>
      <c r="AP380" s="1">
        <v>109983</v>
      </c>
      <c r="AQ380" s="1">
        <v>0.3</v>
      </c>
      <c r="AR380" s="1">
        <v>46.6</v>
      </c>
      <c r="AS380" s="1">
        <v>46.95</v>
      </c>
      <c r="AT380" s="1">
        <v>47.35</v>
      </c>
      <c r="AU380" s="1">
        <v>47.5</v>
      </c>
      <c r="AV380" s="1">
        <v>47.1</v>
      </c>
      <c r="AW380" s="1">
        <v>0.14323212499999999</v>
      </c>
      <c r="AX380" s="1">
        <v>1.51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5983</v>
      </c>
      <c r="C381" s="3">
        <v>20.65</v>
      </c>
      <c r="D381" s="3">
        <v>4.58</v>
      </c>
      <c r="E381" s="3">
        <v>0.04</v>
      </c>
      <c r="F381" s="1">
        <f>IF(INDEX(董監!D:D,H381)=0,INDEX(董監!C:C,H381),INDEX(董監!D:D,H381))</f>
        <v>6.89</v>
      </c>
      <c r="G381" s="1">
        <f t="shared" si="20"/>
        <v>67.84</v>
      </c>
      <c r="H381" s="1">
        <f>MATCH(持股比率!A381,董監!A:A,0)</f>
        <v>381</v>
      </c>
      <c r="I381" s="3">
        <v>2509297.3199999998</v>
      </c>
      <c r="J381" s="20">
        <v>-1899.04</v>
      </c>
      <c r="K381" s="20">
        <v>-1795.14</v>
      </c>
      <c r="L381" s="29">
        <v>-922.27099999999996</v>
      </c>
      <c r="M381" s="20">
        <v>-1294.5830000000001</v>
      </c>
      <c r="N381" s="20">
        <v>-601.55799999999999</v>
      </c>
      <c r="O381" s="20">
        <f t="shared" si="21"/>
        <v>170231</v>
      </c>
      <c r="P381" s="19">
        <f t="shared" si="22"/>
        <v>-3.8</v>
      </c>
      <c r="Q381" s="3">
        <v>99.7</v>
      </c>
      <c r="R381" s="3">
        <v>97.5</v>
      </c>
      <c r="S381" s="3">
        <v>98.9</v>
      </c>
      <c r="T381" s="3">
        <v>99.6</v>
      </c>
      <c r="U381" s="3">
        <v>95.2</v>
      </c>
      <c r="V381" s="10">
        <f t="shared" si="23"/>
        <v>-6.4178182830000008</v>
      </c>
      <c r="W381" s="3">
        <v>4.8499999999999996</v>
      </c>
      <c r="X381" s="3" t="str">
        <f ca="1">IF(COUNTIF(股期對照!A:A,B381)=2,B381&amp;"-●",IF(COUNTIF(股期對照!A:A,B381)=1,B381&amp;"-◎",B381))</f>
        <v>建準</v>
      </c>
      <c r="Y381" s="3" t="s">
        <v>6953</v>
      </c>
      <c r="AB381" s="1" t="s">
        <v>375</v>
      </c>
      <c r="AC381" s="1" t="s">
        <v>2127</v>
      </c>
      <c r="AD381" s="1">
        <v>20.65</v>
      </c>
      <c r="AE381" s="1">
        <v>4.58</v>
      </c>
      <c r="AF381" s="1">
        <v>0.04</v>
      </c>
      <c r="AG381" s="1">
        <v>6.89</v>
      </c>
      <c r="AH381" s="1">
        <v>67.84</v>
      </c>
      <c r="AI381" s="1">
        <v>381</v>
      </c>
      <c r="AJ381" s="1">
        <v>2509297.3199999998</v>
      </c>
      <c r="AK381" s="1">
        <v>-1899.04</v>
      </c>
      <c r="AL381" s="1">
        <v>-1795.14</v>
      </c>
      <c r="AM381" s="1">
        <v>-922.27099999999996</v>
      </c>
      <c r="AN381" s="1">
        <v>-1294.5830000000001</v>
      </c>
      <c r="AO381" s="1">
        <v>-601.55799999999999</v>
      </c>
      <c r="AP381" s="1">
        <v>170231</v>
      </c>
      <c r="AQ381" s="1">
        <v>-3.8</v>
      </c>
      <c r="AR381" s="1">
        <v>99.7</v>
      </c>
      <c r="AS381" s="1">
        <v>97.5</v>
      </c>
      <c r="AT381" s="1">
        <v>98.9</v>
      </c>
      <c r="AU381" s="1">
        <v>99.6</v>
      </c>
      <c r="AV381" s="1">
        <v>95.2</v>
      </c>
      <c r="AW381" s="1">
        <v>-6.4178182830000008</v>
      </c>
      <c r="AX381" s="1">
        <v>4.8499999999999996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5515</v>
      </c>
      <c r="C382" s="3">
        <v>4.84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85.74</v>
      </c>
      <c r="H382" s="1">
        <f>MATCH(持股比率!A382,董監!A:A,0)</f>
        <v>382</v>
      </c>
      <c r="I382" s="3">
        <v>1450472.89</v>
      </c>
      <c r="J382" s="20">
        <v>74.034999999999997</v>
      </c>
      <c r="K382" s="20">
        <v>-19.007000000000001</v>
      </c>
      <c r="L382" s="29">
        <v>2.9079999999999999</v>
      </c>
      <c r="M382" s="20">
        <v>147.95699999999999</v>
      </c>
      <c r="N382" s="20">
        <v>-57.161999999999999</v>
      </c>
      <c r="O382" s="20">
        <f t="shared" si="21"/>
        <v>124364</v>
      </c>
      <c r="P382" s="19">
        <f t="shared" si="22"/>
        <v>0.1</v>
      </c>
      <c r="Q382" s="3">
        <v>35.35</v>
      </c>
      <c r="R382" s="3">
        <v>35.200000000000003</v>
      </c>
      <c r="S382" s="3">
        <v>35</v>
      </c>
      <c r="T382" s="3">
        <v>35.549999999999997</v>
      </c>
      <c r="U382" s="3">
        <v>35.1</v>
      </c>
      <c r="V382" s="10">
        <f t="shared" si="23"/>
        <v>5.3033559999999987E-2</v>
      </c>
      <c r="W382" s="3">
        <v>-0.56999999999999995</v>
      </c>
      <c r="X382" s="3" t="str">
        <f ca="1">IF(COUNTIF(股期對照!A:A,B382)=2,B382&amp;"-●",IF(COUNTIF(股期對照!A:A,B382)=1,B382&amp;"-◎",B382))</f>
        <v>固緯</v>
      </c>
      <c r="Y382" s="3" t="s">
        <v>6954</v>
      </c>
      <c r="AB382" s="1" t="s">
        <v>376</v>
      </c>
      <c r="AC382" s="1" t="s">
        <v>2128</v>
      </c>
      <c r="AD382" s="1">
        <v>4.84</v>
      </c>
      <c r="AE382" s="1">
        <v>0.01</v>
      </c>
      <c r="AF382" s="1">
        <v>0.35</v>
      </c>
      <c r="AG382" s="1">
        <v>9.06</v>
      </c>
      <c r="AH382" s="1">
        <v>85.74</v>
      </c>
      <c r="AI382" s="1">
        <v>382</v>
      </c>
      <c r="AJ382" s="1">
        <v>1450472.89</v>
      </c>
      <c r="AK382" s="1">
        <v>74.034999999999997</v>
      </c>
      <c r="AL382" s="1">
        <v>-19.007000000000001</v>
      </c>
      <c r="AM382" s="1">
        <v>2.9079999999999999</v>
      </c>
      <c r="AN382" s="1">
        <v>147.95699999999999</v>
      </c>
      <c r="AO382" s="1">
        <v>-57.161999999999999</v>
      </c>
      <c r="AP382" s="1">
        <v>124364</v>
      </c>
      <c r="AQ382" s="1">
        <v>0.1</v>
      </c>
      <c r="AR382" s="1">
        <v>35.35</v>
      </c>
      <c r="AS382" s="1">
        <v>35.200000000000003</v>
      </c>
      <c r="AT382" s="1">
        <v>35</v>
      </c>
      <c r="AU382" s="1">
        <v>35.549999999999997</v>
      </c>
      <c r="AV382" s="1">
        <v>35.1</v>
      </c>
      <c r="AW382" s="1">
        <v>5.3033559999999987E-2</v>
      </c>
      <c r="AX382" s="1">
        <v>-0.56999999999999995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5984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69.7</v>
      </c>
      <c r="H383" s="1">
        <f>MATCH(持股比率!A383,董監!A:A,0)</f>
        <v>383</v>
      </c>
      <c r="I383" s="3">
        <v>510250</v>
      </c>
      <c r="J383" s="20">
        <v>0</v>
      </c>
      <c r="K383" s="20">
        <v>-2</v>
      </c>
      <c r="L383" s="29">
        <v>4</v>
      </c>
      <c r="M383" s="20">
        <v>-1</v>
      </c>
      <c r="N383" s="20">
        <v>-4</v>
      </c>
      <c r="O383" s="20">
        <f t="shared" si="21"/>
        <v>35564</v>
      </c>
      <c r="P383" s="19">
        <f t="shared" si="22"/>
        <v>0</v>
      </c>
      <c r="Q383" s="3">
        <v>33.799999999999997</v>
      </c>
      <c r="R383" s="3">
        <v>33.25</v>
      </c>
      <c r="S383" s="3">
        <v>32.65</v>
      </c>
      <c r="T383" s="3">
        <v>31.9</v>
      </c>
      <c r="U383" s="3">
        <v>31.3</v>
      </c>
      <c r="V383" s="10">
        <f t="shared" si="23"/>
        <v>-9.3000000000000005E-4</v>
      </c>
      <c r="W383" s="3">
        <v>-12.08</v>
      </c>
      <c r="X383" s="3" t="str">
        <f ca="1">IF(COUNTIF(股期對照!A:A,B383)=2,B383&amp;"-●",IF(COUNTIF(股期對照!A:A,B383)=1,B383&amp;"-◎",B383))</f>
        <v>隴華</v>
      </c>
      <c r="Y383" s="3" t="s">
        <v>6955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30.19</v>
      </c>
      <c r="AH383" s="1">
        <v>69.7</v>
      </c>
      <c r="AI383" s="1">
        <v>383</v>
      </c>
      <c r="AJ383" s="1">
        <v>510250</v>
      </c>
      <c r="AK383" s="1">
        <v>0</v>
      </c>
      <c r="AL383" s="1">
        <v>-2</v>
      </c>
      <c r="AM383" s="1">
        <v>4</v>
      </c>
      <c r="AN383" s="1">
        <v>-1</v>
      </c>
      <c r="AO383" s="1">
        <v>-4</v>
      </c>
      <c r="AP383" s="1">
        <v>35564</v>
      </c>
      <c r="AQ383" s="1">
        <v>0</v>
      </c>
      <c r="AR383" s="1">
        <v>33.799999999999997</v>
      </c>
      <c r="AS383" s="1">
        <v>33.25</v>
      </c>
      <c r="AT383" s="1">
        <v>32.65</v>
      </c>
      <c r="AU383" s="1">
        <v>31.9</v>
      </c>
      <c r="AV383" s="1">
        <v>31.3</v>
      </c>
      <c r="AW383" s="1">
        <v>-9.3000000000000005E-4</v>
      </c>
      <c r="AX383" s="1">
        <v>-12.08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5985</v>
      </c>
      <c r="C384" s="3">
        <v>5.5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66.61</v>
      </c>
      <c r="H384" s="1">
        <f>MATCH(持股比率!A384,董監!A:A,0)</f>
        <v>384</v>
      </c>
      <c r="I384" s="3">
        <v>964988.31</v>
      </c>
      <c r="J384" s="20">
        <v>-12</v>
      </c>
      <c r="K384" s="20">
        <v>453</v>
      </c>
      <c r="L384" s="29">
        <v>-137</v>
      </c>
      <c r="M384" s="20">
        <v>-170.02199999999999</v>
      </c>
      <c r="N384" s="20">
        <v>-127</v>
      </c>
      <c r="O384" s="20">
        <f t="shared" si="21"/>
        <v>64278</v>
      </c>
      <c r="P384" s="19">
        <f t="shared" si="22"/>
        <v>0</v>
      </c>
      <c r="Q384" s="3">
        <v>45</v>
      </c>
      <c r="R384" s="3">
        <v>44.4</v>
      </c>
      <c r="S384" s="3">
        <v>44.75</v>
      </c>
      <c r="T384" s="3">
        <v>45.45</v>
      </c>
      <c r="U384" s="3">
        <v>45.5</v>
      </c>
      <c r="V384" s="10">
        <f t="shared" si="23"/>
        <v>-6.3549899999999066E-4</v>
      </c>
      <c r="W384" s="3">
        <v>2.13</v>
      </c>
      <c r="X384" s="3" t="str">
        <f ca="1">IF(COUNTIF(股期對照!A:A,B384)=2,B384&amp;"-●",IF(COUNTIF(股期對照!A:A,B384)=1,B384&amp;"-◎",B384))</f>
        <v>承啟</v>
      </c>
      <c r="Y384" s="3" t="s">
        <v>6956</v>
      </c>
      <c r="AB384" s="1" t="s">
        <v>378</v>
      </c>
      <c r="AC384" s="1" t="s">
        <v>2130</v>
      </c>
      <c r="AD384" s="1">
        <v>5.5</v>
      </c>
      <c r="AE384" s="1">
        <v>0</v>
      </c>
      <c r="AF384" s="1">
        <v>0.1</v>
      </c>
      <c r="AG384" s="1">
        <v>27.79</v>
      </c>
      <c r="AH384" s="1">
        <v>66.61</v>
      </c>
      <c r="AI384" s="1">
        <v>384</v>
      </c>
      <c r="AJ384" s="1">
        <v>964988.31</v>
      </c>
      <c r="AK384" s="1">
        <v>-12</v>
      </c>
      <c r="AL384" s="1">
        <v>453</v>
      </c>
      <c r="AM384" s="1">
        <v>-137</v>
      </c>
      <c r="AN384" s="1">
        <v>-170.02199999999999</v>
      </c>
      <c r="AO384" s="1">
        <v>-127</v>
      </c>
      <c r="AP384" s="1">
        <v>64278</v>
      </c>
      <c r="AQ384" s="1">
        <v>0</v>
      </c>
      <c r="AR384" s="1">
        <v>45</v>
      </c>
      <c r="AS384" s="1">
        <v>44.4</v>
      </c>
      <c r="AT384" s="1">
        <v>44.75</v>
      </c>
      <c r="AU384" s="1">
        <v>45.45</v>
      </c>
      <c r="AV384" s="1">
        <v>45.5</v>
      </c>
      <c r="AW384" s="1">
        <v>-6.3549899999999066E-4</v>
      </c>
      <c r="AX384" s="1">
        <v>2.13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5986</v>
      </c>
      <c r="C385" s="3">
        <v>8.82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82.62</v>
      </c>
      <c r="H385" s="1">
        <f>MATCH(持股比率!A385,董監!A:A,0)</f>
        <v>385</v>
      </c>
      <c r="I385" s="3">
        <v>3006222.52</v>
      </c>
      <c r="J385" s="20">
        <v>151</v>
      </c>
      <c r="K385" s="20">
        <v>215.95699999999999</v>
      </c>
      <c r="L385" s="29">
        <v>-48</v>
      </c>
      <c r="M385" s="20">
        <v>-231.19800000000001</v>
      </c>
      <c r="N385" s="20">
        <v>-85.001000000000005</v>
      </c>
      <c r="O385" s="20">
        <f t="shared" si="21"/>
        <v>248374</v>
      </c>
      <c r="P385" s="19">
        <f t="shared" si="22"/>
        <v>0</v>
      </c>
      <c r="Q385" s="3">
        <v>18.149999999999999</v>
      </c>
      <c r="R385" s="3">
        <v>18.3</v>
      </c>
      <c r="S385" s="3">
        <v>18.2</v>
      </c>
      <c r="T385" s="3">
        <v>18</v>
      </c>
      <c r="U385" s="3">
        <v>18</v>
      </c>
      <c r="V385" s="10">
        <f t="shared" si="23"/>
        <v>1.2748109999999905E-3</v>
      </c>
      <c r="W385" s="3">
        <v>-0.28000000000000003</v>
      </c>
      <c r="X385" s="3" t="str">
        <f ca="1">IF(COUNTIF(股期對照!A:A,B385)=2,B385&amp;"-●",IF(COUNTIF(股期對照!A:A,B385)=1,B385&amp;"-◎",B385))</f>
        <v>鼎元</v>
      </c>
      <c r="Y385" s="3" t="s">
        <v>6957</v>
      </c>
      <c r="AB385" s="1" t="s">
        <v>379</v>
      </c>
      <c r="AC385" s="1" t="s">
        <v>2131</v>
      </c>
      <c r="AD385" s="1">
        <v>8.82</v>
      </c>
      <c r="AE385" s="1">
        <v>0.27</v>
      </c>
      <c r="AF385" s="1">
        <v>0.28000000000000003</v>
      </c>
      <c r="AG385" s="1">
        <v>8.01</v>
      </c>
      <c r="AH385" s="1">
        <v>82.62</v>
      </c>
      <c r="AI385" s="1">
        <v>385</v>
      </c>
      <c r="AJ385" s="1">
        <v>3006222.52</v>
      </c>
      <c r="AK385" s="1">
        <v>151</v>
      </c>
      <c r="AL385" s="1">
        <v>215.95699999999999</v>
      </c>
      <c r="AM385" s="1">
        <v>-48</v>
      </c>
      <c r="AN385" s="1">
        <v>-231.19800000000001</v>
      </c>
      <c r="AO385" s="1">
        <v>-85.001000000000005</v>
      </c>
      <c r="AP385" s="1">
        <v>248374</v>
      </c>
      <c r="AQ385" s="1">
        <v>0</v>
      </c>
      <c r="AR385" s="1">
        <v>18.149999999999999</v>
      </c>
      <c r="AS385" s="1">
        <v>18.3</v>
      </c>
      <c r="AT385" s="1">
        <v>18.2</v>
      </c>
      <c r="AU385" s="1">
        <v>18</v>
      </c>
      <c r="AV385" s="1">
        <v>18</v>
      </c>
      <c r="AW385" s="1">
        <v>1.2748109999999905E-3</v>
      </c>
      <c r="AX385" s="1">
        <v>-0.28000000000000003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5326</v>
      </c>
      <c r="C386" s="3">
        <v>2.64</v>
      </c>
      <c r="D386" s="3">
        <v>0.11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43.57</v>
      </c>
      <c r="H386" s="1">
        <f>MATCH(持股比率!A386,董監!A:A,0)</f>
        <v>386</v>
      </c>
      <c r="I386" s="3">
        <v>1843144.63</v>
      </c>
      <c r="J386" s="20">
        <v>-557</v>
      </c>
      <c r="K386" s="20">
        <v>698</v>
      </c>
      <c r="L386" s="29">
        <v>149</v>
      </c>
      <c r="M386" s="20">
        <v>-3298</v>
      </c>
      <c r="N386" s="20">
        <v>-49</v>
      </c>
      <c r="O386" s="20">
        <f t="shared" si="21"/>
        <v>80306</v>
      </c>
      <c r="P386" s="19">
        <f t="shared" si="22"/>
        <v>-3.8</v>
      </c>
      <c r="Q386" s="3">
        <v>29.2</v>
      </c>
      <c r="R386" s="3">
        <v>29.45</v>
      </c>
      <c r="S386" s="3">
        <v>29.45</v>
      </c>
      <c r="T386" s="3">
        <v>26.8</v>
      </c>
      <c r="U386" s="3">
        <v>27</v>
      </c>
      <c r="V386" s="10">
        <f t="shared" si="23"/>
        <v>-0.81029650000000009</v>
      </c>
      <c r="W386" s="3">
        <v>-8.7799999999999994</v>
      </c>
      <c r="X386" s="3" t="str">
        <f ca="1">IF(COUNTIF(股期對照!A:A,B386)=2,B386&amp;"-●",IF(COUNTIF(股期對照!A:A,B386)=1,B386&amp;"-◎",B386))</f>
        <v>三商電</v>
      </c>
      <c r="Y386" s="3" t="s">
        <v>6958</v>
      </c>
      <c r="AB386" s="1" t="s">
        <v>380</v>
      </c>
      <c r="AC386" s="1" t="s">
        <v>2132</v>
      </c>
      <c r="AD386" s="1">
        <v>2.64</v>
      </c>
      <c r="AE386" s="1">
        <v>0.11</v>
      </c>
      <c r="AF386" s="1">
        <v>0.6</v>
      </c>
      <c r="AG386" s="1">
        <v>53.08</v>
      </c>
      <c r="AH386" s="1">
        <v>43.57</v>
      </c>
      <c r="AI386" s="1">
        <v>386</v>
      </c>
      <c r="AJ386" s="1">
        <v>1843144.63</v>
      </c>
      <c r="AK386" s="1">
        <v>-557</v>
      </c>
      <c r="AL386" s="1">
        <v>698</v>
      </c>
      <c r="AM386" s="1">
        <v>149</v>
      </c>
      <c r="AN386" s="1">
        <v>-3298</v>
      </c>
      <c r="AO386" s="1">
        <v>-49</v>
      </c>
      <c r="AP386" s="1">
        <v>80306</v>
      </c>
      <c r="AQ386" s="1">
        <v>-3.8</v>
      </c>
      <c r="AR386" s="1">
        <v>29.2</v>
      </c>
      <c r="AS386" s="1">
        <v>29.45</v>
      </c>
      <c r="AT386" s="1">
        <v>29.45</v>
      </c>
      <c r="AU386" s="1">
        <v>26.8</v>
      </c>
      <c r="AV386" s="1">
        <v>27</v>
      </c>
      <c r="AW386" s="1">
        <v>-0.81029650000000009</v>
      </c>
      <c r="AX386" s="1">
        <v>-8.7799999999999994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5987</v>
      </c>
      <c r="C387" s="3">
        <v>14.59</v>
      </c>
      <c r="D387" s="3">
        <v>0.1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63.89</v>
      </c>
      <c r="H387" s="1">
        <f>MATCH(持股比率!A387,董監!A:A,0)</f>
        <v>387</v>
      </c>
      <c r="I387" s="3">
        <v>1281127.26</v>
      </c>
      <c r="J387" s="20">
        <v>43</v>
      </c>
      <c r="K387" s="20">
        <v>28</v>
      </c>
      <c r="L387" s="29">
        <v>-4</v>
      </c>
      <c r="M387" s="20">
        <v>-61.345999999999997</v>
      </c>
      <c r="N387" s="20">
        <v>-48.884999999999998</v>
      </c>
      <c r="O387" s="20">
        <f t="shared" si="21"/>
        <v>81851</v>
      </c>
      <c r="P387" s="19">
        <f t="shared" si="22"/>
        <v>-0.1</v>
      </c>
      <c r="Q387" s="3">
        <v>143</v>
      </c>
      <c r="R387" s="3">
        <v>144</v>
      </c>
      <c r="S387" s="3">
        <v>143.5</v>
      </c>
      <c r="T387" s="3">
        <v>143</v>
      </c>
      <c r="U387" s="3">
        <v>141</v>
      </c>
      <c r="V387" s="10">
        <f t="shared" si="23"/>
        <v>-6.0582629999999991E-2</v>
      </c>
      <c r="W387" s="3">
        <v>-0.35</v>
      </c>
      <c r="X387" s="3" t="str">
        <f ca="1">IF(COUNTIF(股期對照!A:A,B387)=2,B387&amp;"-●",IF(COUNTIF(股期對照!A:A,B387)=1,B387&amp;"-◎",B387))</f>
        <v>興勤</v>
      </c>
      <c r="Y387" s="3" t="s">
        <v>6959</v>
      </c>
      <c r="AB387" s="1" t="s">
        <v>381</v>
      </c>
      <c r="AC387" s="1" t="s">
        <v>2133</v>
      </c>
      <c r="AD387" s="1">
        <v>14.59</v>
      </c>
      <c r="AE387" s="1">
        <v>0.1</v>
      </c>
      <c r="AF387" s="1">
        <v>0.16</v>
      </c>
      <c r="AG387" s="1">
        <v>21.26</v>
      </c>
      <c r="AH387" s="1">
        <v>63.89</v>
      </c>
      <c r="AI387" s="1">
        <v>387</v>
      </c>
      <c r="AJ387" s="1">
        <v>1281127.26</v>
      </c>
      <c r="AK387" s="1">
        <v>43</v>
      </c>
      <c r="AL387" s="1">
        <v>28</v>
      </c>
      <c r="AM387" s="1">
        <v>-4</v>
      </c>
      <c r="AN387" s="1">
        <v>-61.345999999999997</v>
      </c>
      <c r="AO387" s="1">
        <v>-48.884999999999998</v>
      </c>
      <c r="AP387" s="1">
        <v>81851</v>
      </c>
      <c r="AQ387" s="1">
        <v>-0.1</v>
      </c>
      <c r="AR387" s="1">
        <v>143</v>
      </c>
      <c r="AS387" s="1">
        <v>144</v>
      </c>
      <c r="AT387" s="1">
        <v>143.5</v>
      </c>
      <c r="AU387" s="1">
        <v>143</v>
      </c>
      <c r="AV387" s="1">
        <v>141</v>
      </c>
      <c r="AW387" s="1">
        <v>-6.0582629999999991E-2</v>
      </c>
      <c r="AX387" s="1">
        <v>-0.35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5661</v>
      </c>
      <c r="C388" s="3">
        <v>0.77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68.05</v>
      </c>
      <c r="H388" s="1">
        <f>MATCH(持股比率!A388,董監!A:A,0)</f>
        <v>388</v>
      </c>
      <c r="I388" s="3">
        <v>437482</v>
      </c>
      <c r="J388" s="20">
        <v>-7</v>
      </c>
      <c r="K388" s="20">
        <v>7</v>
      </c>
      <c r="L388" s="29">
        <v>-2.0190000000000001</v>
      </c>
      <c r="M388" s="20">
        <v>0</v>
      </c>
      <c r="N388" s="20">
        <v>-1</v>
      </c>
      <c r="O388" s="20">
        <f t="shared" si="21"/>
        <v>29771</v>
      </c>
      <c r="P388" s="19">
        <f t="shared" si="22"/>
        <v>0</v>
      </c>
      <c r="Q388" s="3">
        <v>18.600000000000001</v>
      </c>
      <c r="R388" s="3">
        <v>18.5</v>
      </c>
      <c r="S388" s="3">
        <v>18.399999999999999</v>
      </c>
      <c r="T388" s="3">
        <v>18.3</v>
      </c>
      <c r="U388" s="3">
        <v>18.149999999999999</v>
      </c>
      <c r="V388" s="10">
        <f t="shared" si="23"/>
        <v>-5.599960000000001E-4</v>
      </c>
      <c r="W388" s="3">
        <v>-1.0900000000000001</v>
      </c>
      <c r="X388" s="3" t="str">
        <f ca="1">IF(COUNTIF(股期對照!A:A,B388)=2,B388&amp;"-●",IF(COUNTIF(股期對照!A:A,B388)=1,B388&amp;"-◎",B388))</f>
        <v>銘旺科</v>
      </c>
      <c r="Y388" s="3" t="s">
        <v>6960</v>
      </c>
      <c r="AB388" s="1" t="s">
        <v>382</v>
      </c>
      <c r="AC388" s="1" t="s">
        <v>2134</v>
      </c>
      <c r="AD388" s="1">
        <v>0.77</v>
      </c>
      <c r="AE388" s="1">
        <v>0</v>
      </c>
      <c r="AF388" s="1">
        <v>0.01</v>
      </c>
      <c r="AG388" s="1">
        <v>31.17</v>
      </c>
      <c r="AH388" s="1">
        <v>68.05</v>
      </c>
      <c r="AI388" s="1">
        <v>388</v>
      </c>
      <c r="AJ388" s="1">
        <v>437482</v>
      </c>
      <c r="AK388" s="1">
        <v>-7</v>
      </c>
      <c r="AL388" s="1">
        <v>7</v>
      </c>
      <c r="AM388" s="1">
        <v>-2.0190000000000001</v>
      </c>
      <c r="AN388" s="1">
        <v>0</v>
      </c>
      <c r="AO388" s="1">
        <v>-1</v>
      </c>
      <c r="AP388" s="1">
        <v>29771</v>
      </c>
      <c r="AQ388" s="1">
        <v>0</v>
      </c>
      <c r="AR388" s="1">
        <v>18.600000000000001</v>
      </c>
      <c r="AS388" s="1">
        <v>18.5</v>
      </c>
      <c r="AT388" s="1">
        <v>18.399999999999999</v>
      </c>
      <c r="AU388" s="1">
        <v>18.3</v>
      </c>
      <c r="AV388" s="1">
        <v>18.149999999999999</v>
      </c>
      <c r="AW388" s="1">
        <v>-5.599960000000001E-4</v>
      </c>
      <c r="AX388" s="1">
        <v>-1.0900000000000001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5988</v>
      </c>
      <c r="C389" s="3">
        <v>4.7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63.32</v>
      </c>
      <c r="H389" s="1">
        <f>MATCH(持股比率!A389,董監!A:A,0)</f>
        <v>389</v>
      </c>
      <c r="I389" s="3">
        <v>1168000</v>
      </c>
      <c r="J389" s="20">
        <v>-9</v>
      </c>
      <c r="K389" s="20">
        <v>3</v>
      </c>
      <c r="L389" s="29">
        <v>6</v>
      </c>
      <c r="M389" s="20">
        <v>-29</v>
      </c>
      <c r="N389" s="20">
        <v>-1</v>
      </c>
      <c r="O389" s="20">
        <f t="shared" si="21"/>
        <v>73958</v>
      </c>
      <c r="P389" s="19">
        <f t="shared" si="22"/>
        <v>0</v>
      </c>
      <c r="Q389" s="3">
        <v>38.549999999999997</v>
      </c>
      <c r="R389" s="3">
        <v>38.65</v>
      </c>
      <c r="S389" s="3">
        <v>38.75</v>
      </c>
      <c r="T389" s="3">
        <v>38.5</v>
      </c>
      <c r="U389" s="3">
        <v>38.700000000000003</v>
      </c>
      <c r="V389" s="10">
        <f t="shared" si="23"/>
        <v>-1.1537E-2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6961</v>
      </c>
      <c r="AB389" s="1" t="s">
        <v>383</v>
      </c>
      <c r="AC389" s="1" t="s">
        <v>2135</v>
      </c>
      <c r="AD389" s="1">
        <v>4.7</v>
      </c>
      <c r="AE389" s="1">
        <v>0.04</v>
      </c>
      <c r="AF389" s="1">
        <v>0.44</v>
      </c>
      <c r="AG389" s="1">
        <v>31.5</v>
      </c>
      <c r="AH389" s="1">
        <v>63.32</v>
      </c>
      <c r="AI389" s="1">
        <v>389</v>
      </c>
      <c r="AJ389" s="1">
        <v>1168000</v>
      </c>
      <c r="AK389" s="1">
        <v>-9</v>
      </c>
      <c r="AL389" s="1">
        <v>3</v>
      </c>
      <c r="AM389" s="1">
        <v>6</v>
      </c>
      <c r="AN389" s="1">
        <v>-29</v>
      </c>
      <c r="AO389" s="1">
        <v>-1</v>
      </c>
      <c r="AP389" s="1">
        <v>73958</v>
      </c>
      <c r="AQ389" s="1">
        <v>0</v>
      </c>
      <c r="AR389" s="1">
        <v>38.549999999999997</v>
      </c>
      <c r="AS389" s="1">
        <v>38.65</v>
      </c>
      <c r="AT389" s="1">
        <v>38.75</v>
      </c>
      <c r="AU389" s="1">
        <v>38.5</v>
      </c>
      <c r="AV389" s="1">
        <v>38.700000000000003</v>
      </c>
      <c r="AW389" s="1">
        <v>-1.1537E-2</v>
      </c>
      <c r="AX389" s="1">
        <v>-0.26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4867</v>
      </c>
      <c r="C390" s="3">
        <v>0.85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</v>
      </c>
      <c r="H390" s="1">
        <f>MATCH(持股比率!A390,董監!A:A,0)</f>
        <v>390</v>
      </c>
      <c r="I390" s="3">
        <v>1109270.1399999999</v>
      </c>
      <c r="J390" s="20">
        <v>-15</v>
      </c>
      <c r="K390" s="20">
        <v>-19</v>
      </c>
      <c r="L390" s="29">
        <v>-9</v>
      </c>
      <c r="M390" s="20">
        <v>-13</v>
      </c>
      <c r="N390" s="20">
        <v>-16</v>
      </c>
      <c r="O390" s="20">
        <f t="shared" si="21"/>
        <v>71648</v>
      </c>
      <c r="P390" s="19">
        <f t="shared" si="22"/>
        <v>-0.1</v>
      </c>
      <c r="Q390" s="3">
        <v>10.95</v>
      </c>
      <c r="R390" s="3">
        <v>11</v>
      </c>
      <c r="S390" s="3">
        <v>10.9</v>
      </c>
      <c r="T390" s="3">
        <v>11</v>
      </c>
      <c r="U390" s="3">
        <v>11</v>
      </c>
      <c r="V390" s="10">
        <f t="shared" si="23"/>
        <v>-7.9035000000000008E-3</v>
      </c>
      <c r="W390" s="3">
        <v>1.38</v>
      </c>
      <c r="X390" s="3" t="str">
        <f ca="1">IF(COUNTIF(股期對照!A:A,B390)=2,B390&amp;"-●",IF(COUNTIF(股期對照!A:A,B390)=1,B390&amp;"-◎",B390))</f>
        <v>聯昌</v>
      </c>
      <c r="Y390" s="3" t="s">
        <v>6962</v>
      </c>
      <c r="AB390" s="1" t="s">
        <v>384</v>
      </c>
      <c r="AC390" s="1" t="s">
        <v>2136</v>
      </c>
      <c r="AD390" s="1">
        <v>0.85</v>
      </c>
      <c r="AE390" s="1">
        <v>0.01</v>
      </c>
      <c r="AF390" s="1">
        <v>0.31</v>
      </c>
      <c r="AG390" s="1">
        <v>34.24</v>
      </c>
      <c r="AH390" s="1">
        <v>64.59</v>
      </c>
      <c r="AI390" s="1">
        <v>390</v>
      </c>
      <c r="AJ390" s="1">
        <v>1109270.1399999999</v>
      </c>
      <c r="AK390" s="1">
        <v>-15</v>
      </c>
      <c r="AL390" s="1">
        <v>-19</v>
      </c>
      <c r="AM390" s="1">
        <v>-9</v>
      </c>
      <c r="AN390" s="1">
        <v>-13</v>
      </c>
      <c r="AO390" s="1">
        <v>-16</v>
      </c>
      <c r="AP390" s="1">
        <v>71648</v>
      </c>
      <c r="AQ390" s="1">
        <v>-0.1</v>
      </c>
      <c r="AR390" s="1">
        <v>10.95</v>
      </c>
      <c r="AS390" s="1">
        <v>11</v>
      </c>
      <c r="AT390" s="1">
        <v>10.9</v>
      </c>
      <c r="AU390" s="1">
        <v>11</v>
      </c>
      <c r="AV390" s="1">
        <v>11</v>
      </c>
      <c r="AW390" s="1">
        <v>-7.9035000000000008E-3</v>
      </c>
      <c r="AX390" s="1">
        <v>1.38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5989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0.48099999999999998</v>
      </c>
      <c r="K391" s="20">
        <v>2</v>
      </c>
      <c r="L391" s="29">
        <v>-1</v>
      </c>
      <c r="M391" s="20">
        <v>0.22</v>
      </c>
      <c r="N391" s="20">
        <v>3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51.4</v>
      </c>
      <c r="R391" s="3">
        <v>51.6</v>
      </c>
      <c r="S391" s="3">
        <v>51.7</v>
      </c>
      <c r="T391" s="3">
        <v>51.5</v>
      </c>
      <c r="U391" s="3">
        <v>51.3</v>
      </c>
      <c r="V391" s="10">
        <f t="shared" ref="V391:V454" si="27">SUMPRODUCT(J391:N391,Q391:U391)/100000</f>
        <v>2.4145339999999999E-3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6963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0.48099999999999998</v>
      </c>
      <c r="AL391" s="1">
        <v>2</v>
      </c>
      <c r="AM391" s="1">
        <v>-1</v>
      </c>
      <c r="AN391" s="1">
        <v>0.22</v>
      </c>
      <c r="AO391" s="1">
        <v>3</v>
      </c>
      <c r="AP391" s="1">
        <v>103676</v>
      </c>
      <c r="AQ391" s="1">
        <v>0</v>
      </c>
      <c r="AR391" s="1">
        <v>51.4</v>
      </c>
      <c r="AS391" s="1">
        <v>51.6</v>
      </c>
      <c r="AT391" s="1">
        <v>51.7</v>
      </c>
      <c r="AU391" s="1">
        <v>51.5</v>
      </c>
      <c r="AV391" s="1">
        <v>51.3</v>
      </c>
      <c r="AW391" s="1">
        <v>2.4145339999999999E-3</v>
      </c>
      <c r="AX391" s="1">
        <v>-0.39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6539</v>
      </c>
      <c r="C392" s="3">
        <v>0.99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62.56</v>
      </c>
      <c r="H392" s="1">
        <f>MATCH(持股比率!A392,董監!A:A,0)</f>
        <v>392</v>
      </c>
      <c r="I392" s="3">
        <v>370000</v>
      </c>
      <c r="J392" s="20">
        <v>-0.91600000000000004</v>
      </c>
      <c r="K392" s="20">
        <v>1</v>
      </c>
      <c r="L392" s="29">
        <v>2</v>
      </c>
      <c r="M392" s="20">
        <v>-3</v>
      </c>
      <c r="N392" s="20">
        <v>2</v>
      </c>
      <c r="O392" s="20">
        <f t="shared" si="25"/>
        <v>23147</v>
      </c>
      <c r="P392" s="19">
        <f t="shared" si="26"/>
        <v>0</v>
      </c>
      <c r="Q392" s="3">
        <v>32.1</v>
      </c>
      <c r="R392" s="3">
        <v>31.65</v>
      </c>
      <c r="S392" s="3">
        <v>31.75</v>
      </c>
      <c r="T392" s="3">
        <v>31.8</v>
      </c>
      <c r="U392" s="3">
        <v>31.8</v>
      </c>
      <c r="V392" s="10">
        <f t="shared" si="27"/>
        <v>3.3946399999999988E-4</v>
      </c>
      <c r="W392" s="3">
        <v>-2</v>
      </c>
      <c r="X392" s="3" t="str">
        <f ca="1">IF(COUNTIF(股期對照!A:A,B392)=2,B392&amp;"-●",IF(COUNTIF(股期對照!A:A,B392)=1,B392&amp;"-◎",B392))</f>
        <v>統懋</v>
      </c>
      <c r="Y392" s="3" t="s">
        <v>6964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0.01</v>
      </c>
      <c r="AG392" s="1">
        <v>36.44</v>
      </c>
      <c r="AH392" s="1">
        <v>62.56</v>
      </c>
      <c r="AI392" s="1">
        <v>392</v>
      </c>
      <c r="AJ392" s="1">
        <v>370000</v>
      </c>
      <c r="AK392" s="1">
        <v>-0.91600000000000004</v>
      </c>
      <c r="AL392" s="1">
        <v>1</v>
      </c>
      <c r="AM392" s="1">
        <v>2</v>
      </c>
      <c r="AN392" s="1">
        <v>-3</v>
      </c>
      <c r="AO392" s="1">
        <v>2</v>
      </c>
      <c r="AP392" s="1">
        <v>23147</v>
      </c>
      <c r="AQ392" s="1">
        <v>0</v>
      </c>
      <c r="AR392" s="1">
        <v>32.1</v>
      </c>
      <c r="AS392" s="1">
        <v>31.65</v>
      </c>
      <c r="AT392" s="1">
        <v>31.75</v>
      </c>
      <c r="AU392" s="1">
        <v>31.8</v>
      </c>
      <c r="AV392" s="1">
        <v>31.8</v>
      </c>
      <c r="AW392" s="1">
        <v>3.3946399999999988E-4</v>
      </c>
      <c r="AX392" s="1">
        <v>-2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4921</v>
      </c>
      <c r="C393" s="3">
        <v>9.36</v>
      </c>
      <c r="D393" s="3">
        <v>0.05</v>
      </c>
      <c r="E393" s="3">
        <v>1.78</v>
      </c>
      <c r="F393" s="1">
        <f>IF(INDEX(董監!D:D,H393)=0,INDEX(董監!C:C,H393),INDEX(董監!D:D,H393))</f>
        <v>7.35</v>
      </c>
      <c r="G393" s="1">
        <f t="shared" si="24"/>
        <v>81.460000000000008</v>
      </c>
      <c r="H393" s="1">
        <f>MATCH(持股比率!A393,董監!A:A,0)</f>
        <v>393</v>
      </c>
      <c r="I393" s="3">
        <v>1780099.61</v>
      </c>
      <c r="J393" s="20">
        <v>-72.010999999999996</v>
      </c>
      <c r="K393" s="20">
        <v>-459.02199999999999</v>
      </c>
      <c r="L393" s="29">
        <v>23.896999999999998</v>
      </c>
      <c r="M393" s="20">
        <v>-533.31299999999999</v>
      </c>
      <c r="N393" s="20">
        <v>-135.40700000000001</v>
      </c>
      <c r="O393" s="20">
        <f t="shared" si="25"/>
        <v>145007</v>
      </c>
      <c r="P393" s="19">
        <f t="shared" si="26"/>
        <v>-0.8</v>
      </c>
      <c r="Q393" s="3">
        <v>67.7</v>
      </c>
      <c r="R393" s="3">
        <v>66.900000000000006</v>
      </c>
      <c r="S393" s="3">
        <v>66.599999999999994</v>
      </c>
      <c r="T393" s="3">
        <v>65.400000000000006</v>
      </c>
      <c r="U393" s="3">
        <v>63.6</v>
      </c>
      <c r="V393" s="10">
        <f t="shared" si="27"/>
        <v>-0.77482731700000007</v>
      </c>
      <c r="W393" s="3">
        <v>-5.07</v>
      </c>
      <c r="X393" s="3" t="str">
        <f ca="1">IF(COUNTIF(股期對照!A:A,B393)=2,B393&amp;"-●",IF(COUNTIF(股期對照!A:A,B393)=1,B393&amp;"-◎",B393))</f>
        <v>偉詮電</v>
      </c>
      <c r="Y393" s="3" t="s">
        <v>6965</v>
      </c>
      <c r="AB393" s="1" t="s">
        <v>387</v>
      </c>
      <c r="AC393" s="1" t="s">
        <v>2139</v>
      </c>
      <c r="AD393" s="1">
        <v>9.36</v>
      </c>
      <c r="AE393" s="1">
        <v>0.05</v>
      </c>
      <c r="AF393" s="1">
        <v>1.78</v>
      </c>
      <c r="AG393" s="1">
        <v>7.35</v>
      </c>
      <c r="AH393" s="1">
        <v>81.460000000000008</v>
      </c>
      <c r="AI393" s="1">
        <v>393</v>
      </c>
      <c r="AJ393" s="1">
        <v>1780099.61</v>
      </c>
      <c r="AK393" s="1">
        <v>-72.010999999999996</v>
      </c>
      <c r="AL393" s="1">
        <v>-459.02199999999999</v>
      </c>
      <c r="AM393" s="1">
        <v>23.896999999999998</v>
      </c>
      <c r="AN393" s="1">
        <v>-533.31299999999999</v>
      </c>
      <c r="AO393" s="1">
        <v>-135.40700000000001</v>
      </c>
      <c r="AP393" s="1">
        <v>145007</v>
      </c>
      <c r="AQ393" s="1">
        <v>-0.8</v>
      </c>
      <c r="AR393" s="1">
        <v>67.7</v>
      </c>
      <c r="AS393" s="1">
        <v>66.900000000000006</v>
      </c>
      <c r="AT393" s="1">
        <v>66.599999999999994</v>
      </c>
      <c r="AU393" s="1">
        <v>65.400000000000006</v>
      </c>
      <c r="AV393" s="1">
        <v>63.6</v>
      </c>
      <c r="AW393" s="1">
        <v>-0.77482731700000007</v>
      </c>
      <c r="AX393" s="1">
        <v>-5.07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5060</v>
      </c>
      <c r="C394" s="3">
        <v>0.38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94.47</v>
      </c>
      <c r="H394" s="1">
        <f>MATCH(持股比率!A394,董監!A:A,0)</f>
        <v>394</v>
      </c>
      <c r="I394" s="3">
        <v>601956.41</v>
      </c>
      <c r="J394" s="20">
        <v>4</v>
      </c>
      <c r="K394" s="20">
        <v>-1</v>
      </c>
      <c r="L394" s="29">
        <v>-2</v>
      </c>
      <c r="M394" s="20">
        <v>-7</v>
      </c>
      <c r="N394" s="20">
        <v>-62</v>
      </c>
      <c r="O394" s="20">
        <f t="shared" si="25"/>
        <v>56867</v>
      </c>
      <c r="P394" s="19">
        <f t="shared" si="26"/>
        <v>-0.1</v>
      </c>
      <c r="Q394" s="3">
        <v>23.1</v>
      </c>
      <c r="R394" s="3">
        <v>23.1</v>
      </c>
      <c r="S394" s="3">
        <v>22.9</v>
      </c>
      <c r="T394" s="3">
        <v>23.35</v>
      </c>
      <c r="U394" s="3">
        <v>23</v>
      </c>
      <c r="V394" s="10">
        <f t="shared" si="27"/>
        <v>-1.56595E-2</v>
      </c>
      <c r="W394" s="3">
        <v>-2.13</v>
      </c>
      <c r="X394" s="3" t="str">
        <f ca="1">IF(COUNTIF(股期對照!A:A,B394)=2,B394&amp;"-●",IF(COUNTIF(股期對照!A:A,B394)=1,B394&amp;"-◎",B394))</f>
        <v>翔耀</v>
      </c>
      <c r="Y394" s="3" t="s">
        <v>6966</v>
      </c>
      <c r="AB394" s="1" t="s">
        <v>388</v>
      </c>
      <c r="AC394" s="1" t="s">
        <v>2140</v>
      </c>
      <c r="AD394" s="1">
        <v>0.38</v>
      </c>
      <c r="AE394" s="1">
        <v>0</v>
      </c>
      <c r="AF394" s="1">
        <v>0.01</v>
      </c>
      <c r="AG394" s="1">
        <v>5.14</v>
      </c>
      <c r="AH394" s="1">
        <v>94.47</v>
      </c>
      <c r="AI394" s="1">
        <v>394</v>
      </c>
      <c r="AJ394" s="1">
        <v>601956.41</v>
      </c>
      <c r="AK394" s="1">
        <v>4</v>
      </c>
      <c r="AL394" s="1">
        <v>-1</v>
      </c>
      <c r="AM394" s="1">
        <v>-2</v>
      </c>
      <c r="AN394" s="1">
        <v>-7</v>
      </c>
      <c r="AO394" s="1">
        <v>-62</v>
      </c>
      <c r="AP394" s="1">
        <v>56867</v>
      </c>
      <c r="AQ394" s="1">
        <v>-0.1</v>
      </c>
      <c r="AR394" s="1">
        <v>23.1</v>
      </c>
      <c r="AS394" s="1">
        <v>23.1</v>
      </c>
      <c r="AT394" s="1">
        <v>22.9</v>
      </c>
      <c r="AU394" s="1">
        <v>23.35</v>
      </c>
      <c r="AV394" s="1">
        <v>23</v>
      </c>
      <c r="AW394" s="1">
        <v>-1.56595E-2</v>
      </c>
      <c r="AX394" s="1">
        <v>-2.13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5990</v>
      </c>
      <c r="C395" s="3">
        <v>17.62</v>
      </c>
      <c r="D395" s="3">
        <v>0.52</v>
      </c>
      <c r="E395" s="3">
        <v>6.24</v>
      </c>
      <c r="F395" s="1">
        <f>IF(INDEX(董監!D:D,H395)=0,INDEX(董監!C:C,H395),INDEX(董監!D:D,H395))</f>
        <v>8.56</v>
      </c>
      <c r="G395" s="1">
        <f t="shared" si="24"/>
        <v>67.06</v>
      </c>
      <c r="H395" s="1">
        <f>MATCH(持股比率!A395,董監!A:A,0)</f>
        <v>395</v>
      </c>
      <c r="I395" s="3">
        <v>2193872.42</v>
      </c>
      <c r="J395" s="20">
        <v>3653.3829999999998</v>
      </c>
      <c r="K395" s="20">
        <v>1776.5029999999999</v>
      </c>
      <c r="L395" s="29">
        <v>870.81399999999996</v>
      </c>
      <c r="M395" s="20">
        <v>748.43899999999996</v>
      </c>
      <c r="N395" s="20">
        <v>160.934</v>
      </c>
      <c r="O395" s="20">
        <f t="shared" si="25"/>
        <v>147121</v>
      </c>
      <c r="P395" s="19">
        <f t="shared" si="26"/>
        <v>4.9000000000000004</v>
      </c>
      <c r="Q395" s="3">
        <v>98.7</v>
      </c>
      <c r="R395" s="3">
        <v>100</v>
      </c>
      <c r="S395" s="3">
        <v>101</v>
      </c>
      <c r="T395" s="3">
        <v>101.5</v>
      </c>
      <c r="U395" s="3">
        <v>103</v>
      </c>
      <c r="V395" s="10">
        <f t="shared" si="27"/>
        <v>7.1873417660000012</v>
      </c>
      <c r="W395" s="3">
        <v>11.83</v>
      </c>
      <c r="X395" s="3" t="str">
        <f ca="1">IF(COUNTIF(股期對照!A:A,B395)=2,B395&amp;"-●",IF(COUNTIF(股期對照!A:A,B395)=1,B395&amp;"-◎",B395))</f>
        <v>美律-◎</v>
      </c>
      <c r="Y395" s="3" t="s">
        <v>6694</v>
      </c>
      <c r="AB395" s="1" t="s">
        <v>389</v>
      </c>
      <c r="AC395" s="1" t="s">
        <v>2141</v>
      </c>
      <c r="AD395" s="1">
        <v>17.62</v>
      </c>
      <c r="AE395" s="1">
        <v>0.52</v>
      </c>
      <c r="AF395" s="1">
        <v>6.24</v>
      </c>
      <c r="AG395" s="1">
        <v>8.56</v>
      </c>
      <c r="AH395" s="1">
        <v>67.06</v>
      </c>
      <c r="AI395" s="1">
        <v>395</v>
      </c>
      <c r="AJ395" s="1">
        <v>2193872.42</v>
      </c>
      <c r="AK395" s="1">
        <v>3653.3829999999998</v>
      </c>
      <c r="AL395" s="1">
        <v>1776.5029999999999</v>
      </c>
      <c r="AM395" s="1">
        <v>870.81399999999996</v>
      </c>
      <c r="AN395" s="1">
        <v>748.43899999999996</v>
      </c>
      <c r="AO395" s="1">
        <v>160.934</v>
      </c>
      <c r="AP395" s="1">
        <v>147121</v>
      </c>
      <c r="AQ395" s="1">
        <v>4.9000000000000004</v>
      </c>
      <c r="AR395" s="1">
        <v>98.7</v>
      </c>
      <c r="AS395" s="1">
        <v>100</v>
      </c>
      <c r="AT395" s="1">
        <v>101</v>
      </c>
      <c r="AU395" s="1">
        <v>101.5</v>
      </c>
      <c r="AV395" s="1">
        <v>103</v>
      </c>
      <c r="AW395" s="1">
        <v>7.1873417660000012</v>
      </c>
      <c r="AX395" s="1">
        <v>11.83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5991</v>
      </c>
      <c r="C396" s="3">
        <v>0.28000000000000003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63.07</v>
      </c>
      <c r="H396" s="1">
        <f>MATCH(持股比率!A396,董監!A:A,0)</f>
        <v>396</v>
      </c>
      <c r="I396" s="3">
        <v>1391172.71</v>
      </c>
      <c r="J396" s="20">
        <v>24</v>
      </c>
      <c r="K396" s="20">
        <v>17</v>
      </c>
      <c r="L396" s="29">
        <v>30</v>
      </c>
      <c r="M396" s="20">
        <v>1</v>
      </c>
      <c r="N396" s="20">
        <v>4</v>
      </c>
      <c r="O396" s="20">
        <f t="shared" si="25"/>
        <v>87741</v>
      </c>
      <c r="P396" s="19">
        <f t="shared" si="26"/>
        <v>0.1</v>
      </c>
      <c r="Q396" s="3">
        <v>12.55</v>
      </c>
      <c r="R396" s="3">
        <v>12.5</v>
      </c>
      <c r="S396" s="3">
        <v>12.6</v>
      </c>
      <c r="T396" s="3">
        <v>12.45</v>
      </c>
      <c r="U396" s="3">
        <v>12.35</v>
      </c>
      <c r="V396" s="10">
        <f t="shared" si="27"/>
        <v>9.5355000000000006E-3</v>
      </c>
      <c r="W396" s="3">
        <v>-1.59</v>
      </c>
      <c r="X396" s="3" t="str">
        <f ca="1">IF(COUNTIF(股期對照!A:A,B396)=2,B396&amp;"-●",IF(COUNTIF(股期對照!A:A,B396)=1,B396&amp;"-◎",B396))</f>
        <v>太空梭</v>
      </c>
      <c r="Y396" s="3" t="s">
        <v>6967</v>
      </c>
      <c r="AB396" s="1" t="s">
        <v>390</v>
      </c>
      <c r="AC396" s="1" t="s">
        <v>2142</v>
      </c>
      <c r="AD396" s="1">
        <v>0.28000000000000003</v>
      </c>
      <c r="AE396" s="1">
        <v>0</v>
      </c>
      <c r="AF396" s="1">
        <v>0.03</v>
      </c>
      <c r="AG396" s="1">
        <v>36.619999999999997</v>
      </c>
      <c r="AH396" s="1">
        <v>63.07</v>
      </c>
      <c r="AI396" s="1">
        <v>396</v>
      </c>
      <c r="AJ396" s="1">
        <v>1391172.71</v>
      </c>
      <c r="AK396" s="1">
        <v>24</v>
      </c>
      <c r="AL396" s="1">
        <v>17</v>
      </c>
      <c r="AM396" s="1">
        <v>30</v>
      </c>
      <c r="AN396" s="1">
        <v>1</v>
      </c>
      <c r="AO396" s="1">
        <v>4</v>
      </c>
      <c r="AP396" s="1">
        <v>87741</v>
      </c>
      <c r="AQ396" s="1">
        <v>0.1</v>
      </c>
      <c r="AR396" s="1">
        <v>12.55</v>
      </c>
      <c r="AS396" s="1">
        <v>12.5</v>
      </c>
      <c r="AT396" s="1">
        <v>12.6</v>
      </c>
      <c r="AU396" s="1">
        <v>12.45</v>
      </c>
      <c r="AV396" s="1">
        <v>12.35</v>
      </c>
      <c r="AW396" s="1">
        <v>9.5355000000000006E-3</v>
      </c>
      <c r="AX396" s="1">
        <v>-1.59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5061</v>
      </c>
      <c r="C397" s="3">
        <v>13.98</v>
      </c>
      <c r="D397" s="3">
        <v>0.37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35.75</v>
      </c>
      <c r="H397" s="1">
        <f>MATCH(持股比率!A397,董監!A:A,0)</f>
        <v>397</v>
      </c>
      <c r="I397" s="3">
        <v>5688459.21</v>
      </c>
      <c r="J397" s="20">
        <v>55.999000000000002</v>
      </c>
      <c r="K397" s="20">
        <v>-124.928</v>
      </c>
      <c r="L397" s="29">
        <v>34.052</v>
      </c>
      <c r="M397" s="20">
        <v>-14.239000000000001</v>
      </c>
      <c r="N397" s="20">
        <v>-92.259</v>
      </c>
      <c r="O397" s="20">
        <f t="shared" si="25"/>
        <v>203362</v>
      </c>
      <c r="P397" s="19">
        <f t="shared" si="26"/>
        <v>-0.1</v>
      </c>
      <c r="Q397" s="3">
        <v>58</v>
      </c>
      <c r="R397" s="3">
        <v>58.3</v>
      </c>
      <c r="S397" s="3">
        <v>58.5</v>
      </c>
      <c r="T397" s="3">
        <v>58.3</v>
      </c>
      <c r="U397" s="3">
        <v>57.5</v>
      </c>
      <c r="V397" s="10">
        <f t="shared" si="27"/>
        <v>-8.1783445999999996E-2</v>
      </c>
      <c r="W397" s="3">
        <v>-0.52</v>
      </c>
      <c r="X397" s="3" t="str">
        <f ca="1">IF(COUNTIF(股期對照!A:A,B397)=2,B397&amp;"-●",IF(COUNTIF(股期對照!A:A,B397)=1,B397&amp;"-◎",B397))</f>
        <v>超豐-◎</v>
      </c>
      <c r="Y397" s="3" t="s">
        <v>6968</v>
      </c>
      <c r="AB397" s="1" t="s">
        <v>391</v>
      </c>
      <c r="AC397" s="1" t="s">
        <v>2143</v>
      </c>
      <c r="AD397" s="1">
        <v>13.98</v>
      </c>
      <c r="AE397" s="1">
        <v>0.37</v>
      </c>
      <c r="AF397" s="1">
        <v>5.97</v>
      </c>
      <c r="AG397" s="1">
        <v>43.93</v>
      </c>
      <c r="AH397" s="1">
        <v>35.75</v>
      </c>
      <c r="AI397" s="1">
        <v>397</v>
      </c>
      <c r="AJ397" s="1">
        <v>5688459.21</v>
      </c>
      <c r="AK397" s="1">
        <v>55.999000000000002</v>
      </c>
      <c r="AL397" s="1">
        <v>-124.928</v>
      </c>
      <c r="AM397" s="1">
        <v>34.052</v>
      </c>
      <c r="AN397" s="1">
        <v>-14.239000000000001</v>
      </c>
      <c r="AO397" s="1">
        <v>-92.259</v>
      </c>
      <c r="AP397" s="1">
        <v>203362</v>
      </c>
      <c r="AQ397" s="1">
        <v>-0.1</v>
      </c>
      <c r="AR397" s="1">
        <v>58</v>
      </c>
      <c r="AS397" s="1">
        <v>58.3</v>
      </c>
      <c r="AT397" s="1">
        <v>58.5</v>
      </c>
      <c r="AU397" s="1">
        <v>58.3</v>
      </c>
      <c r="AV397" s="1">
        <v>57.5</v>
      </c>
      <c r="AW397" s="1">
        <v>-8.1783445999999996E-2</v>
      </c>
      <c r="AX397" s="1">
        <v>-0.52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4922</v>
      </c>
      <c r="C398" s="3">
        <v>4.01</v>
      </c>
      <c r="D398" s="3">
        <v>0.11</v>
      </c>
      <c r="E398" s="3">
        <v>0.94</v>
      </c>
      <c r="F398" s="1">
        <f>IF(INDEX(董監!D:D,H398)=0,INDEX(董監!C:C,H398),INDEX(董監!D:D,H398))</f>
        <v>27.33</v>
      </c>
      <c r="G398" s="1">
        <f t="shared" si="24"/>
        <v>67.61</v>
      </c>
      <c r="H398" s="1">
        <f>MATCH(持股比率!A398,董監!A:A,0)</f>
        <v>398</v>
      </c>
      <c r="I398" s="3">
        <v>2562888.48</v>
      </c>
      <c r="J398" s="20">
        <v>-325.46699999999998</v>
      </c>
      <c r="K398" s="20">
        <v>-110.233</v>
      </c>
      <c r="L398" s="29">
        <v>231.078</v>
      </c>
      <c r="M398" s="20">
        <v>-364.73599999999999</v>
      </c>
      <c r="N398" s="20">
        <v>-27.347999999999999</v>
      </c>
      <c r="O398" s="20">
        <f t="shared" si="25"/>
        <v>173277</v>
      </c>
      <c r="P398" s="19">
        <f t="shared" si="26"/>
        <v>-0.3</v>
      </c>
      <c r="Q398" s="3">
        <v>19.3</v>
      </c>
      <c r="R398" s="3">
        <v>19.350000000000001</v>
      </c>
      <c r="S398" s="3">
        <v>19.7</v>
      </c>
      <c r="T398" s="3">
        <v>19.600000000000001</v>
      </c>
      <c r="U398" s="3">
        <v>19.5</v>
      </c>
      <c r="V398" s="10">
        <f t="shared" si="27"/>
        <v>-0.11544396650000001</v>
      </c>
      <c r="W398" s="3">
        <v>0.26</v>
      </c>
      <c r="X398" s="3" t="str">
        <f ca="1">IF(COUNTIF(股期對照!A:A,B398)=2,B398&amp;"-●",IF(COUNTIF(股期對照!A:A,B398)=1,B398&amp;"-◎",B398))</f>
        <v>新美齊</v>
      </c>
      <c r="Y398" s="3" t="s">
        <v>6969</v>
      </c>
      <c r="AB398" s="1" t="s">
        <v>392</v>
      </c>
      <c r="AC398" s="1" t="s">
        <v>2144</v>
      </c>
      <c r="AD398" s="1">
        <v>4.01</v>
      </c>
      <c r="AE398" s="1">
        <v>0.11</v>
      </c>
      <c r="AF398" s="1">
        <v>0.94</v>
      </c>
      <c r="AG398" s="1">
        <v>27.33</v>
      </c>
      <c r="AH398" s="1">
        <v>67.61</v>
      </c>
      <c r="AI398" s="1">
        <v>398</v>
      </c>
      <c r="AJ398" s="1">
        <v>2562888.48</v>
      </c>
      <c r="AK398" s="1">
        <v>-325.46699999999998</v>
      </c>
      <c r="AL398" s="1">
        <v>-110.233</v>
      </c>
      <c r="AM398" s="1">
        <v>231.078</v>
      </c>
      <c r="AN398" s="1">
        <v>-364.73599999999999</v>
      </c>
      <c r="AO398" s="1">
        <v>-27.347999999999999</v>
      </c>
      <c r="AP398" s="1">
        <v>173277</v>
      </c>
      <c r="AQ398" s="1">
        <v>-0.3</v>
      </c>
      <c r="AR398" s="1">
        <v>19.3</v>
      </c>
      <c r="AS398" s="1">
        <v>19.350000000000001</v>
      </c>
      <c r="AT398" s="1">
        <v>19.7</v>
      </c>
      <c r="AU398" s="1">
        <v>19.600000000000001</v>
      </c>
      <c r="AV398" s="1">
        <v>19.5</v>
      </c>
      <c r="AW398" s="1">
        <v>-0.11544396650000001</v>
      </c>
      <c r="AX398" s="1">
        <v>0.26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5062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0</v>
      </c>
      <c r="K399" s="20">
        <v>11</v>
      </c>
      <c r="L399" s="29">
        <v>11</v>
      </c>
      <c r="M399" s="20">
        <v>6</v>
      </c>
      <c r="N399" s="20">
        <v>53</v>
      </c>
      <c r="O399" s="20">
        <f t="shared" si="25"/>
        <v>131759</v>
      </c>
      <c r="P399" s="19">
        <f t="shared" si="26"/>
        <v>0.1</v>
      </c>
      <c r="Q399" s="3">
        <v>2.96</v>
      </c>
      <c r="R399" s="3">
        <v>2.95</v>
      </c>
      <c r="S399" s="3">
        <v>2.94</v>
      </c>
      <c r="T399" s="3">
        <v>2.93</v>
      </c>
      <c r="U399" s="3">
        <v>2.92</v>
      </c>
      <c r="V399" s="10">
        <f t="shared" si="27"/>
        <v>2.3712999999999998E-3</v>
      </c>
      <c r="W399" s="3">
        <v>-1.68</v>
      </c>
      <c r="X399" s="3" t="str">
        <f ca="1">IF(COUNTIF(股期對照!A:A,B399)=2,B399&amp;"-●",IF(COUNTIF(股期對照!A:A,B399)=1,B399&amp;"-◎",B399))</f>
        <v>昶虹</v>
      </c>
      <c r="Y399" s="3" t="s">
        <v>6970</v>
      </c>
      <c r="AB399" s="1" t="s">
        <v>393</v>
      </c>
      <c r="AC399" s="1" t="s">
        <v>4506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0</v>
      </c>
      <c r="AL399" s="1">
        <v>11</v>
      </c>
      <c r="AM399" s="1">
        <v>11</v>
      </c>
      <c r="AN399" s="1">
        <v>6</v>
      </c>
      <c r="AO399" s="1">
        <v>53</v>
      </c>
      <c r="AP399" s="1">
        <v>131759</v>
      </c>
      <c r="AQ399" s="1">
        <v>0.1</v>
      </c>
      <c r="AR399" s="1">
        <v>2.96</v>
      </c>
      <c r="AS399" s="1">
        <v>2.95</v>
      </c>
      <c r="AT399" s="1">
        <v>2.94</v>
      </c>
      <c r="AU399" s="1">
        <v>2.93</v>
      </c>
      <c r="AV399" s="1">
        <v>2.92</v>
      </c>
      <c r="AW399" s="1">
        <v>2.3712999999999998E-3</v>
      </c>
      <c r="AX399" s="1">
        <v>-1.68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5063</v>
      </c>
      <c r="C400" s="3">
        <v>0.89</v>
      </c>
      <c r="D400" s="3">
        <v>7.0000000000000007E-2</v>
      </c>
      <c r="E400" s="3">
        <v>0.21</v>
      </c>
      <c r="F400" s="1">
        <f>IF(INDEX(董監!D:D,H400)=0,INDEX(董監!C:C,H400),INDEX(董監!D:D,H400))</f>
        <v>4.8099999999999996</v>
      </c>
      <c r="G400" s="1">
        <f t="shared" si="24"/>
        <v>94.02</v>
      </c>
      <c r="H400" s="1">
        <f>MATCH(持股比率!A400,董監!A:A,0)</f>
        <v>400</v>
      </c>
      <c r="I400" s="3">
        <v>1015695.73</v>
      </c>
      <c r="J400" s="20">
        <v>111</v>
      </c>
      <c r="K400" s="20">
        <v>61</v>
      </c>
      <c r="L400" s="29">
        <v>31</v>
      </c>
      <c r="M400" s="20">
        <v>156</v>
      </c>
      <c r="N400" s="20">
        <v>36</v>
      </c>
      <c r="O400" s="20">
        <f t="shared" si="25"/>
        <v>95496</v>
      </c>
      <c r="P400" s="19">
        <f t="shared" si="26"/>
        <v>0.4</v>
      </c>
      <c r="Q400" s="3">
        <v>13</v>
      </c>
      <c r="R400" s="3">
        <v>12.9</v>
      </c>
      <c r="S400" s="3">
        <v>13</v>
      </c>
      <c r="T400" s="3">
        <v>13.4</v>
      </c>
      <c r="U400" s="3">
        <v>13.2</v>
      </c>
      <c r="V400" s="10">
        <f t="shared" si="27"/>
        <v>5.1985000000000003E-2</v>
      </c>
      <c r="W400" s="3">
        <v>1.1499999999999999</v>
      </c>
      <c r="X400" s="3" t="str">
        <f ca="1">IF(COUNTIF(股期對照!A:A,B400)=2,B400&amp;"-●",IF(COUNTIF(股期對照!A:A,B400)=1,B400&amp;"-◎",B400))</f>
        <v>兆勁</v>
      </c>
      <c r="Y400" s="3" t="s">
        <v>6971</v>
      </c>
      <c r="AB400" s="1" t="s">
        <v>394</v>
      </c>
      <c r="AC400" s="1" t="s">
        <v>2145</v>
      </c>
      <c r="AD400" s="1">
        <v>0.89</v>
      </c>
      <c r="AE400" s="1">
        <v>7.0000000000000007E-2</v>
      </c>
      <c r="AF400" s="1">
        <v>0.21</v>
      </c>
      <c r="AG400" s="1">
        <v>4.8099999999999996</v>
      </c>
      <c r="AH400" s="1">
        <v>94.02</v>
      </c>
      <c r="AI400" s="1">
        <v>400</v>
      </c>
      <c r="AJ400" s="1">
        <v>1015695.73</v>
      </c>
      <c r="AK400" s="1">
        <v>111</v>
      </c>
      <c r="AL400" s="1">
        <v>61</v>
      </c>
      <c r="AM400" s="1">
        <v>31</v>
      </c>
      <c r="AN400" s="1">
        <v>156</v>
      </c>
      <c r="AO400" s="1">
        <v>36</v>
      </c>
      <c r="AP400" s="1">
        <v>95496</v>
      </c>
      <c r="AQ400" s="1">
        <v>0.4</v>
      </c>
      <c r="AR400" s="1">
        <v>13</v>
      </c>
      <c r="AS400" s="1">
        <v>12.9</v>
      </c>
      <c r="AT400" s="1">
        <v>13</v>
      </c>
      <c r="AU400" s="1">
        <v>13.4</v>
      </c>
      <c r="AV400" s="1">
        <v>13.2</v>
      </c>
      <c r="AW400" s="1">
        <v>5.1985000000000003E-2</v>
      </c>
      <c r="AX400" s="1">
        <v>1.1499999999999999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5179</v>
      </c>
      <c r="C401" s="3">
        <v>41.9</v>
      </c>
      <c r="D401" s="3">
        <v>8.08</v>
      </c>
      <c r="E401" s="3">
        <v>10.63</v>
      </c>
      <c r="F401" s="1">
        <f>IF(INDEX(董監!D:D,H401)=0,INDEX(董監!C:C,H401),INDEX(董監!D:D,H401))</f>
        <v>8.1999999999999993</v>
      </c>
      <c r="G401" s="1">
        <f t="shared" si="24"/>
        <v>31.189999999999998</v>
      </c>
      <c r="H401" s="1">
        <f>MATCH(持股比率!A401,董監!A:A,0)</f>
        <v>401</v>
      </c>
      <c r="I401" s="3">
        <v>12227450.65</v>
      </c>
      <c r="J401" s="20">
        <v>3822.8029999999999</v>
      </c>
      <c r="K401" s="20">
        <v>-1667.431</v>
      </c>
      <c r="L401" s="29">
        <v>2615.7959999999998</v>
      </c>
      <c r="M401" s="20">
        <v>-77.617999999999995</v>
      </c>
      <c r="N401" s="20">
        <v>-1317.325</v>
      </c>
      <c r="O401" s="20">
        <f t="shared" si="25"/>
        <v>381374</v>
      </c>
      <c r="P401" s="19">
        <f t="shared" si="26"/>
        <v>0.9</v>
      </c>
      <c r="Q401" s="3">
        <v>83.4</v>
      </c>
      <c r="R401" s="3">
        <v>82.7</v>
      </c>
      <c r="S401" s="3">
        <v>83.3</v>
      </c>
      <c r="T401" s="3">
        <v>83.8</v>
      </c>
      <c r="U401" s="3">
        <v>81.900000000000006</v>
      </c>
      <c r="V401" s="10">
        <f t="shared" si="27"/>
        <v>2.8442772739999995</v>
      </c>
      <c r="W401" s="3">
        <v>1.49</v>
      </c>
      <c r="X401" s="3" t="str">
        <f ca="1">IF(COUNTIF(股期對照!A:A,B401)=2,B401&amp;"-●",IF(COUNTIF(股期對照!A:A,B401)=1,B401&amp;"-◎",B401))</f>
        <v>京元電子-◎</v>
      </c>
      <c r="Y401" s="3" t="s">
        <v>6896</v>
      </c>
      <c r="AB401" s="1" t="s">
        <v>395</v>
      </c>
      <c r="AC401" s="1" t="s">
        <v>2146</v>
      </c>
      <c r="AD401" s="1">
        <v>41.9</v>
      </c>
      <c r="AE401" s="1">
        <v>8.08</v>
      </c>
      <c r="AF401" s="1">
        <v>10.63</v>
      </c>
      <c r="AG401" s="1">
        <v>8.1999999999999993</v>
      </c>
      <c r="AH401" s="1">
        <v>31.189999999999998</v>
      </c>
      <c r="AI401" s="1">
        <v>401</v>
      </c>
      <c r="AJ401" s="1">
        <v>12227450.65</v>
      </c>
      <c r="AK401" s="1">
        <v>3822.8029999999999</v>
      </c>
      <c r="AL401" s="1">
        <v>-1667.431</v>
      </c>
      <c r="AM401" s="1">
        <v>2615.7959999999998</v>
      </c>
      <c r="AN401" s="1">
        <v>-77.617999999999995</v>
      </c>
      <c r="AO401" s="1">
        <v>-1317.325</v>
      </c>
      <c r="AP401" s="1">
        <v>381374</v>
      </c>
      <c r="AQ401" s="1">
        <v>0.9</v>
      </c>
      <c r="AR401" s="1">
        <v>83.4</v>
      </c>
      <c r="AS401" s="1">
        <v>82.7</v>
      </c>
      <c r="AT401" s="1">
        <v>83.3</v>
      </c>
      <c r="AU401" s="1">
        <v>83.8</v>
      </c>
      <c r="AV401" s="1">
        <v>81.900000000000006</v>
      </c>
      <c r="AW401" s="1">
        <v>2.8442772739999995</v>
      </c>
      <c r="AX401" s="1">
        <v>1.49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5327</v>
      </c>
      <c r="C402" s="3">
        <v>2.94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63.089999999999996</v>
      </c>
      <c r="H402" s="1">
        <f>MATCH(持股比率!A402,董監!A:A,0)</f>
        <v>402</v>
      </c>
      <c r="I402" s="3">
        <v>2582526.5699999998</v>
      </c>
      <c r="J402" s="20">
        <v>11.488</v>
      </c>
      <c r="K402" s="20">
        <v>-5.9480000000000004</v>
      </c>
      <c r="L402" s="29">
        <v>-5.9050000000000002</v>
      </c>
      <c r="M402" s="20">
        <v>19</v>
      </c>
      <c r="N402" s="20">
        <v>133</v>
      </c>
      <c r="O402" s="20">
        <f t="shared" si="25"/>
        <v>162932</v>
      </c>
      <c r="P402" s="19">
        <f t="shared" si="26"/>
        <v>0.1</v>
      </c>
      <c r="Q402" s="3">
        <v>36.85</v>
      </c>
      <c r="R402" s="3">
        <v>36.9</v>
      </c>
      <c r="S402" s="3">
        <v>36.85</v>
      </c>
      <c r="T402" s="3">
        <v>37.1</v>
      </c>
      <c r="U402" s="3">
        <v>37.700000000000003</v>
      </c>
      <c r="V402" s="10">
        <f t="shared" si="27"/>
        <v>5.7052523500000007E-2</v>
      </c>
      <c r="W402" s="3">
        <v>4.43</v>
      </c>
      <c r="X402" s="3" t="str">
        <f ca="1">IF(COUNTIF(股期對照!A:A,B402)=2,B402&amp;"-●",IF(COUNTIF(股期對照!A:A,B402)=1,B402&amp;"-◎",B402))</f>
        <v>神腦</v>
      </c>
      <c r="Y402" s="3" t="s">
        <v>6972</v>
      </c>
      <c r="AB402" s="1" t="s">
        <v>396</v>
      </c>
      <c r="AC402" s="1" t="s">
        <v>2147</v>
      </c>
      <c r="AD402" s="1">
        <v>2.94</v>
      </c>
      <c r="AE402" s="1">
        <v>0.02</v>
      </c>
      <c r="AF402" s="1">
        <v>0.43</v>
      </c>
      <c r="AG402" s="1">
        <v>33.520000000000003</v>
      </c>
      <c r="AH402" s="1">
        <v>63.089999999999996</v>
      </c>
      <c r="AI402" s="1">
        <v>402</v>
      </c>
      <c r="AJ402" s="1">
        <v>2582526.5699999998</v>
      </c>
      <c r="AK402" s="1">
        <v>11.488</v>
      </c>
      <c r="AL402" s="1">
        <v>-5.9480000000000004</v>
      </c>
      <c r="AM402" s="1">
        <v>-5.9050000000000002</v>
      </c>
      <c r="AN402" s="1">
        <v>19</v>
      </c>
      <c r="AO402" s="1">
        <v>133</v>
      </c>
      <c r="AP402" s="1">
        <v>162932</v>
      </c>
      <c r="AQ402" s="1">
        <v>0.1</v>
      </c>
      <c r="AR402" s="1">
        <v>36.85</v>
      </c>
      <c r="AS402" s="1">
        <v>36.9</v>
      </c>
      <c r="AT402" s="1">
        <v>36.85</v>
      </c>
      <c r="AU402" s="1">
        <v>37.1</v>
      </c>
      <c r="AV402" s="1">
        <v>37.700000000000003</v>
      </c>
      <c r="AW402" s="1">
        <v>5.7052523500000007E-2</v>
      </c>
      <c r="AX402" s="1">
        <v>4.43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5992</v>
      </c>
      <c r="C403" s="3">
        <v>11.89</v>
      </c>
      <c r="D403" s="3">
        <v>2.7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76.73</v>
      </c>
      <c r="H403" s="1">
        <f>MATCH(持股比率!A403,董監!A:A,0)</f>
        <v>403</v>
      </c>
      <c r="I403" s="3">
        <v>4290616.75</v>
      </c>
      <c r="J403" s="20">
        <v>463.29500000000002</v>
      </c>
      <c r="K403" s="20">
        <v>1553.114</v>
      </c>
      <c r="L403" s="29">
        <v>638.00199999999995</v>
      </c>
      <c r="M403" s="20">
        <v>736.95100000000002</v>
      </c>
      <c r="N403" s="20">
        <v>445.00200000000001</v>
      </c>
      <c r="O403" s="20">
        <f t="shared" si="25"/>
        <v>329219</v>
      </c>
      <c r="P403" s="19">
        <f t="shared" si="26"/>
        <v>1.2</v>
      </c>
      <c r="Q403" s="3">
        <v>76</v>
      </c>
      <c r="R403" s="3">
        <v>79.400000000000006</v>
      </c>
      <c r="S403" s="3">
        <v>79.3</v>
      </c>
      <c r="T403" s="3">
        <v>80.8</v>
      </c>
      <c r="U403" s="3">
        <v>80.599999999999994</v>
      </c>
      <c r="V403" s="10">
        <f t="shared" si="27"/>
        <v>3.0453403219999995</v>
      </c>
      <c r="W403" s="3">
        <v>7.18</v>
      </c>
      <c r="X403" s="3" t="str">
        <f ca="1">IF(COUNTIF(股期對照!A:A,B403)=2,B403&amp;"-●",IF(COUNTIF(股期對照!A:A,B403)=1,B403&amp;"-◎",B403))</f>
        <v>創見</v>
      </c>
      <c r="Y403" s="3" t="s">
        <v>6973</v>
      </c>
      <c r="AB403" s="1" t="s">
        <v>397</v>
      </c>
      <c r="AC403" s="1" t="s">
        <v>2148</v>
      </c>
      <c r="AD403" s="1">
        <v>11.89</v>
      </c>
      <c r="AE403" s="1">
        <v>2.7</v>
      </c>
      <c r="AF403" s="1">
        <v>4.96</v>
      </c>
      <c r="AG403" s="1">
        <v>3.72</v>
      </c>
      <c r="AH403" s="1">
        <v>76.73</v>
      </c>
      <c r="AI403" s="1">
        <v>403</v>
      </c>
      <c r="AJ403" s="1">
        <v>4290616.75</v>
      </c>
      <c r="AK403" s="1">
        <v>463.29500000000002</v>
      </c>
      <c r="AL403" s="1">
        <v>1553.114</v>
      </c>
      <c r="AM403" s="1">
        <v>638.00199999999995</v>
      </c>
      <c r="AN403" s="1">
        <v>736.95100000000002</v>
      </c>
      <c r="AO403" s="1">
        <v>445.00200000000001</v>
      </c>
      <c r="AP403" s="1">
        <v>329219</v>
      </c>
      <c r="AQ403" s="1">
        <v>1.2</v>
      </c>
      <c r="AR403" s="1">
        <v>76</v>
      </c>
      <c r="AS403" s="1">
        <v>79.400000000000006</v>
      </c>
      <c r="AT403" s="1">
        <v>79.3</v>
      </c>
      <c r="AU403" s="1">
        <v>80.8</v>
      </c>
      <c r="AV403" s="1">
        <v>80.599999999999994</v>
      </c>
      <c r="AW403" s="1">
        <v>3.0453403219999995</v>
      </c>
      <c r="AX403" s="1">
        <v>7.18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5993</v>
      </c>
      <c r="C404" s="3">
        <v>5.18</v>
      </c>
      <c r="D404" s="3">
        <v>0</v>
      </c>
      <c r="E404" s="3">
        <v>0.56000000000000005</v>
      </c>
      <c r="F404" s="1">
        <f>IF(INDEX(董監!D:D,H404)=0,INDEX(董監!C:C,H404),INDEX(董監!D:D,H404))</f>
        <v>23.12</v>
      </c>
      <c r="G404" s="1">
        <f t="shared" si="24"/>
        <v>71.14</v>
      </c>
      <c r="H404" s="1">
        <f>MATCH(持股比率!A404,董監!A:A,0)</f>
        <v>404</v>
      </c>
      <c r="I404" s="3">
        <v>1000000</v>
      </c>
      <c r="J404" s="20">
        <v>-100.73699999999999</v>
      </c>
      <c r="K404" s="20">
        <v>-126.4</v>
      </c>
      <c r="L404" s="29">
        <v>199</v>
      </c>
      <c r="M404" s="20">
        <v>-139.999</v>
      </c>
      <c r="N404" s="20">
        <v>62.944000000000003</v>
      </c>
      <c r="O404" s="20">
        <f t="shared" si="25"/>
        <v>71140</v>
      </c>
      <c r="P404" s="19">
        <f t="shared" si="26"/>
        <v>-0.1</v>
      </c>
      <c r="Q404" s="3">
        <v>56.8</v>
      </c>
      <c r="R404" s="3">
        <v>58.8</v>
      </c>
      <c r="S404" s="3">
        <v>57.7</v>
      </c>
      <c r="T404" s="3">
        <v>55.9</v>
      </c>
      <c r="U404" s="3">
        <v>54.1</v>
      </c>
      <c r="V404" s="10">
        <f t="shared" si="27"/>
        <v>-6.0925552999999973E-2</v>
      </c>
      <c r="W404" s="3">
        <v>4.6399999999999997</v>
      </c>
      <c r="X404" s="3" t="str">
        <f ca="1">IF(COUNTIF(股期對照!A:A,B404)=2,B404&amp;"-●",IF(COUNTIF(股期對照!A:A,B404)=1,B404&amp;"-◎",B404))</f>
        <v>凌群</v>
      </c>
      <c r="Y404" s="3" t="s">
        <v>6974</v>
      </c>
      <c r="AB404" s="1" t="s">
        <v>398</v>
      </c>
      <c r="AC404" s="1" t="s">
        <v>2149</v>
      </c>
      <c r="AD404" s="1">
        <v>5.18</v>
      </c>
      <c r="AE404" s="1">
        <v>0</v>
      </c>
      <c r="AF404" s="1">
        <v>0.56000000000000005</v>
      </c>
      <c r="AG404" s="1">
        <v>23.12</v>
      </c>
      <c r="AH404" s="1">
        <v>71.14</v>
      </c>
      <c r="AI404" s="1">
        <v>404</v>
      </c>
      <c r="AJ404" s="1">
        <v>1000000</v>
      </c>
      <c r="AK404" s="1">
        <v>-100.73699999999999</v>
      </c>
      <c r="AL404" s="1">
        <v>-126.4</v>
      </c>
      <c r="AM404" s="1">
        <v>199</v>
      </c>
      <c r="AN404" s="1">
        <v>-139.999</v>
      </c>
      <c r="AO404" s="1">
        <v>62.944000000000003</v>
      </c>
      <c r="AP404" s="1">
        <v>71140</v>
      </c>
      <c r="AQ404" s="1">
        <v>-0.1</v>
      </c>
      <c r="AR404" s="1">
        <v>56.8</v>
      </c>
      <c r="AS404" s="1">
        <v>58.8</v>
      </c>
      <c r="AT404" s="1">
        <v>57.7</v>
      </c>
      <c r="AU404" s="1">
        <v>55.9</v>
      </c>
      <c r="AV404" s="1">
        <v>54.1</v>
      </c>
      <c r="AW404" s="1">
        <v>-6.0925552999999973E-2</v>
      </c>
      <c r="AX404" s="1">
        <v>4.6399999999999997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5662</v>
      </c>
      <c r="C405" s="3">
        <v>58.66</v>
      </c>
      <c r="D405" s="3">
        <v>4.18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32.160000000000011</v>
      </c>
      <c r="H405" s="1">
        <f>MATCH(持股比率!A405,董監!A:A,0)</f>
        <v>405</v>
      </c>
      <c r="I405" s="3">
        <v>15995071.289999999</v>
      </c>
      <c r="J405" s="20">
        <v>494.488</v>
      </c>
      <c r="K405" s="20">
        <v>408.27</v>
      </c>
      <c r="L405" s="29">
        <v>2201.953</v>
      </c>
      <c r="M405" s="20">
        <v>-1269.8989999999999</v>
      </c>
      <c r="N405" s="20">
        <v>-1777.482</v>
      </c>
      <c r="O405" s="20">
        <f t="shared" si="25"/>
        <v>514401</v>
      </c>
      <c r="P405" s="19">
        <f t="shared" si="26"/>
        <v>0</v>
      </c>
      <c r="Q405" s="3">
        <v>882</v>
      </c>
      <c r="R405" s="3">
        <v>888</v>
      </c>
      <c r="S405" s="3">
        <v>914</v>
      </c>
      <c r="T405" s="3">
        <v>905</v>
      </c>
      <c r="U405" s="3">
        <v>884</v>
      </c>
      <c r="V405" s="10">
        <f t="shared" si="27"/>
        <v>0.90714534999999918</v>
      </c>
      <c r="W405" s="3">
        <v>1.61</v>
      </c>
      <c r="X405" s="3" t="str">
        <f ca="1">IF(COUNTIF(股期對照!A:A,B405)=2,B405&amp;"-●",IF(COUNTIF(股期對照!A:A,B405)=1,B405&amp;"-◎",B405))</f>
        <v>聯發科-●</v>
      </c>
      <c r="Y405" s="3" t="s">
        <v>6975</v>
      </c>
      <c r="AB405" s="1" t="s">
        <v>399</v>
      </c>
      <c r="AC405" s="1" t="s">
        <v>2150</v>
      </c>
      <c r="AD405" s="1">
        <v>58.66</v>
      </c>
      <c r="AE405" s="1">
        <v>4.18</v>
      </c>
      <c r="AF405" s="1">
        <v>2.29</v>
      </c>
      <c r="AG405" s="1">
        <v>2.71</v>
      </c>
      <c r="AH405" s="1">
        <v>32.160000000000011</v>
      </c>
      <c r="AI405" s="1">
        <v>405</v>
      </c>
      <c r="AJ405" s="1">
        <v>15995071.289999999</v>
      </c>
      <c r="AK405" s="1">
        <v>494.488</v>
      </c>
      <c r="AL405" s="1">
        <v>408.27</v>
      </c>
      <c r="AM405" s="1">
        <v>2201.953</v>
      </c>
      <c r="AN405" s="1">
        <v>-1269.8989999999999</v>
      </c>
      <c r="AO405" s="1">
        <v>-1777.482</v>
      </c>
      <c r="AP405" s="1">
        <v>514401</v>
      </c>
      <c r="AQ405" s="1">
        <v>0</v>
      </c>
      <c r="AR405" s="1">
        <v>882</v>
      </c>
      <c r="AS405" s="1">
        <v>888</v>
      </c>
      <c r="AT405" s="1">
        <v>914</v>
      </c>
      <c r="AU405" s="1">
        <v>905</v>
      </c>
      <c r="AV405" s="1">
        <v>884</v>
      </c>
      <c r="AW405" s="1">
        <v>0.90714534999999918</v>
      </c>
      <c r="AX405" s="1">
        <v>1.61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5994</v>
      </c>
      <c r="C406" s="3">
        <v>33.83</v>
      </c>
      <c r="D406" s="3">
        <v>12.6</v>
      </c>
      <c r="E406" s="3">
        <v>2.17</v>
      </c>
      <c r="F406" s="1">
        <f>IF(INDEX(董監!D:D,H406)=0,INDEX(董監!C:C,H406),INDEX(董監!D:D,H406))</f>
        <v>6.05</v>
      </c>
      <c r="G406" s="1">
        <f t="shared" si="24"/>
        <v>45.35</v>
      </c>
      <c r="H406" s="1">
        <f>MATCH(持股比率!A406,董監!A:A,0)</f>
        <v>406</v>
      </c>
      <c r="I406" s="3">
        <v>1849059.18</v>
      </c>
      <c r="J406" s="20">
        <v>993.20299999999997</v>
      </c>
      <c r="K406" s="20">
        <v>1359.0540000000001</v>
      </c>
      <c r="L406" s="29">
        <v>-112.26</v>
      </c>
      <c r="M406" s="20">
        <v>-380.834</v>
      </c>
      <c r="N406" s="20">
        <v>-420.81900000000002</v>
      </c>
      <c r="O406" s="20">
        <f t="shared" si="25"/>
        <v>83855</v>
      </c>
      <c r="P406" s="19">
        <f t="shared" si="26"/>
        <v>1.7</v>
      </c>
      <c r="Q406" s="3">
        <v>150</v>
      </c>
      <c r="R406" s="3">
        <v>157.5</v>
      </c>
      <c r="S406" s="3">
        <v>156</v>
      </c>
      <c r="T406" s="3">
        <v>156.5</v>
      </c>
      <c r="U406" s="3">
        <v>155.5</v>
      </c>
      <c r="V406" s="10">
        <f t="shared" si="27"/>
        <v>2.2048101949999994</v>
      </c>
      <c r="W406" s="3">
        <v>6.87</v>
      </c>
      <c r="X406" s="3" t="str">
        <f ca="1">IF(COUNTIF(股期對照!A:A,B406)=2,B406&amp;"-●",IF(COUNTIF(股期對照!A:A,B406)=1,B406&amp;"-◎",B406))</f>
        <v>全新-◎</v>
      </c>
      <c r="Y406" s="3" t="s">
        <v>6976</v>
      </c>
      <c r="AB406" s="1" t="s">
        <v>400</v>
      </c>
      <c r="AC406" s="1" t="s">
        <v>2151</v>
      </c>
      <c r="AD406" s="1">
        <v>33.83</v>
      </c>
      <c r="AE406" s="1">
        <v>12.6</v>
      </c>
      <c r="AF406" s="1">
        <v>2.17</v>
      </c>
      <c r="AG406" s="1">
        <v>6.05</v>
      </c>
      <c r="AH406" s="1">
        <v>45.35</v>
      </c>
      <c r="AI406" s="1">
        <v>406</v>
      </c>
      <c r="AJ406" s="1">
        <v>1849059.18</v>
      </c>
      <c r="AK406" s="1">
        <v>993.20299999999997</v>
      </c>
      <c r="AL406" s="1">
        <v>1359.0540000000001</v>
      </c>
      <c r="AM406" s="1">
        <v>-112.26</v>
      </c>
      <c r="AN406" s="1">
        <v>-380.834</v>
      </c>
      <c r="AO406" s="1">
        <v>-420.81900000000002</v>
      </c>
      <c r="AP406" s="1">
        <v>83855</v>
      </c>
      <c r="AQ406" s="1">
        <v>1.7</v>
      </c>
      <c r="AR406" s="1">
        <v>150</v>
      </c>
      <c r="AS406" s="1">
        <v>157.5</v>
      </c>
      <c r="AT406" s="1">
        <v>156</v>
      </c>
      <c r="AU406" s="1">
        <v>156.5</v>
      </c>
      <c r="AV406" s="1">
        <v>155.5</v>
      </c>
      <c r="AW406" s="1">
        <v>2.2048101949999994</v>
      </c>
      <c r="AX406" s="1">
        <v>6.87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5995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5064</v>
      </c>
      <c r="C408" s="3">
        <v>9.5399999999999991</v>
      </c>
      <c r="D408" s="3">
        <v>0.05</v>
      </c>
      <c r="E408" s="3">
        <v>1.36</v>
      </c>
      <c r="F408" s="1">
        <f>IF(INDEX(董監!D:D,H408)=0,INDEX(董監!C:C,H408),INDEX(董監!D:D,H408))</f>
        <v>24.05</v>
      </c>
      <c r="G408" s="1">
        <f t="shared" si="24"/>
        <v>65</v>
      </c>
      <c r="H408" s="1">
        <f>MATCH(持股比率!A408,董監!A:A,0)</f>
        <v>408</v>
      </c>
      <c r="I408" s="3">
        <v>4312084.16</v>
      </c>
      <c r="J408" s="20">
        <v>1308.575</v>
      </c>
      <c r="K408" s="20">
        <v>-155.78</v>
      </c>
      <c r="L408" s="29">
        <v>142.63999999999999</v>
      </c>
      <c r="M408" s="20">
        <v>-224.459</v>
      </c>
      <c r="N408" s="20">
        <v>470.86200000000002</v>
      </c>
      <c r="O408" s="20">
        <f t="shared" si="25"/>
        <v>280285</v>
      </c>
      <c r="P408" s="19">
        <f t="shared" si="26"/>
        <v>0.6</v>
      </c>
      <c r="Q408" s="3">
        <v>54.9</v>
      </c>
      <c r="R408" s="3">
        <v>54.2</v>
      </c>
      <c r="S408" s="3">
        <v>54.2</v>
      </c>
      <c r="T408" s="3">
        <v>53.2</v>
      </c>
      <c r="U408" s="3">
        <v>52.5</v>
      </c>
      <c r="V408" s="10">
        <f t="shared" si="27"/>
        <v>0.83907615700000004</v>
      </c>
      <c r="W408" s="3">
        <v>-1.5</v>
      </c>
      <c r="X408" s="3" t="str">
        <f ca="1">IF(COUNTIF(股期對照!A:A,B408)=2,B408&amp;"-●",IF(COUNTIF(股期對照!A:A,B408)=1,B408&amp;"-◎",B408))</f>
        <v>飛宏</v>
      </c>
      <c r="Y408" s="3" t="s">
        <v>6977</v>
      </c>
      <c r="AB408" s="1" t="s">
        <v>402</v>
      </c>
      <c r="AC408" s="1" t="s">
        <v>2152</v>
      </c>
      <c r="AD408" s="1">
        <v>9.5399999999999991</v>
      </c>
      <c r="AE408" s="1">
        <v>0.05</v>
      </c>
      <c r="AF408" s="1">
        <v>1.36</v>
      </c>
      <c r="AG408" s="1">
        <v>24.05</v>
      </c>
      <c r="AH408" s="1">
        <v>65</v>
      </c>
      <c r="AI408" s="1">
        <v>408</v>
      </c>
      <c r="AJ408" s="1">
        <v>4312084.16</v>
      </c>
      <c r="AK408" s="1">
        <v>1308.575</v>
      </c>
      <c r="AL408" s="1">
        <v>-155.78</v>
      </c>
      <c r="AM408" s="1">
        <v>142.63999999999999</v>
      </c>
      <c r="AN408" s="1">
        <v>-224.459</v>
      </c>
      <c r="AO408" s="1">
        <v>470.86200000000002</v>
      </c>
      <c r="AP408" s="1">
        <v>280285</v>
      </c>
      <c r="AQ408" s="1">
        <v>0.6</v>
      </c>
      <c r="AR408" s="1">
        <v>54.9</v>
      </c>
      <c r="AS408" s="1">
        <v>54.2</v>
      </c>
      <c r="AT408" s="1">
        <v>54.2</v>
      </c>
      <c r="AU408" s="1">
        <v>53.2</v>
      </c>
      <c r="AV408" s="1">
        <v>52.5</v>
      </c>
      <c r="AW408" s="1">
        <v>0.83907615700000004</v>
      </c>
      <c r="AX408" s="1">
        <v>-1.5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5180</v>
      </c>
      <c r="C409" s="3">
        <v>28.91</v>
      </c>
      <c r="D409" s="3">
        <v>2.62</v>
      </c>
      <c r="E409" s="3">
        <v>7.51</v>
      </c>
      <c r="F409" s="1">
        <f>IF(INDEX(董監!D:D,H409)=0,INDEX(董監!C:C,H409),INDEX(董監!D:D,H409))</f>
        <v>5.91</v>
      </c>
      <c r="G409" s="1">
        <f t="shared" si="24"/>
        <v>55.05</v>
      </c>
      <c r="H409" s="1">
        <f>MATCH(持股比率!A409,董監!A:A,0)</f>
        <v>409</v>
      </c>
      <c r="I409" s="3">
        <v>3038803.92</v>
      </c>
      <c r="J409" s="20">
        <v>3726.2</v>
      </c>
      <c r="K409" s="20">
        <v>3636.0920000000001</v>
      </c>
      <c r="L409" s="29">
        <v>115.429</v>
      </c>
      <c r="M409" s="20">
        <v>129.452</v>
      </c>
      <c r="N409" s="20">
        <v>572.13199999999995</v>
      </c>
      <c r="O409" s="20">
        <f t="shared" si="25"/>
        <v>167286</v>
      </c>
      <c r="P409" s="19">
        <f t="shared" si="26"/>
        <v>4.9000000000000004</v>
      </c>
      <c r="Q409" s="3">
        <v>140</v>
      </c>
      <c r="R409" s="3">
        <v>145</v>
      </c>
      <c r="S409" s="3">
        <v>144.5</v>
      </c>
      <c r="T409" s="3">
        <v>140.5</v>
      </c>
      <c r="U409" s="3">
        <v>141.5</v>
      </c>
      <c r="V409" s="10">
        <f t="shared" si="27"/>
        <v>11.647255145000001</v>
      </c>
      <c r="W409" s="3">
        <v>4.43</v>
      </c>
      <c r="X409" s="3" t="str">
        <f ca="1">IF(COUNTIF(股期對照!A:A,B409)=2,B409&amp;"-●",IF(COUNTIF(股期對照!A:A,B409)=1,B409&amp;"-◎",B409))</f>
        <v>義隆-◎</v>
      </c>
      <c r="Y409" s="3" t="s">
        <v>6978</v>
      </c>
      <c r="AB409" s="1" t="s">
        <v>403</v>
      </c>
      <c r="AC409" s="1" t="s">
        <v>2153</v>
      </c>
      <c r="AD409" s="1">
        <v>28.91</v>
      </c>
      <c r="AE409" s="1">
        <v>2.62</v>
      </c>
      <c r="AF409" s="1">
        <v>7.51</v>
      </c>
      <c r="AG409" s="1">
        <v>5.91</v>
      </c>
      <c r="AH409" s="1">
        <v>55.05</v>
      </c>
      <c r="AI409" s="1">
        <v>409</v>
      </c>
      <c r="AJ409" s="1">
        <v>3038803.92</v>
      </c>
      <c r="AK409" s="1">
        <v>3726.2</v>
      </c>
      <c r="AL409" s="1">
        <v>3636.0920000000001</v>
      </c>
      <c r="AM409" s="1">
        <v>115.429</v>
      </c>
      <c r="AN409" s="1">
        <v>129.452</v>
      </c>
      <c r="AO409" s="1">
        <v>572.13199999999995</v>
      </c>
      <c r="AP409" s="1">
        <v>167286</v>
      </c>
      <c r="AQ409" s="1">
        <v>4.9000000000000004</v>
      </c>
      <c r="AR409" s="1">
        <v>140</v>
      </c>
      <c r="AS409" s="1">
        <v>145</v>
      </c>
      <c r="AT409" s="1">
        <v>144.5</v>
      </c>
      <c r="AU409" s="1">
        <v>140.5</v>
      </c>
      <c r="AV409" s="1">
        <v>141.5</v>
      </c>
      <c r="AW409" s="1">
        <v>11.647255145000001</v>
      </c>
      <c r="AX409" s="1">
        <v>4.43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5996</v>
      </c>
      <c r="C410" s="3">
        <v>18.21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66.400000000000006</v>
      </c>
      <c r="H410" s="1">
        <f>MATCH(持股比率!A410,董監!A:A,0)</f>
        <v>410</v>
      </c>
      <c r="I410" s="3">
        <v>1055956.1499999999</v>
      </c>
      <c r="J410" s="20">
        <v>-21</v>
      </c>
      <c r="K410" s="20">
        <v>-2</v>
      </c>
      <c r="L410" s="29">
        <v>4.9829999999999997</v>
      </c>
      <c r="M410" s="20">
        <v>-45.405000000000001</v>
      </c>
      <c r="N410" s="20">
        <v>0</v>
      </c>
      <c r="O410" s="20">
        <f t="shared" si="25"/>
        <v>70115</v>
      </c>
      <c r="P410" s="19">
        <f t="shared" si="26"/>
        <v>-0.1</v>
      </c>
      <c r="Q410" s="3">
        <v>57.7</v>
      </c>
      <c r="R410" s="3">
        <v>57.9</v>
      </c>
      <c r="S410" s="3">
        <v>57.8</v>
      </c>
      <c r="T410" s="3">
        <v>57.4</v>
      </c>
      <c r="U410" s="3">
        <v>57.4</v>
      </c>
      <c r="V410" s="10">
        <f t="shared" si="27"/>
        <v>-3.6457295999999993E-2</v>
      </c>
      <c r="W410" s="3">
        <v>-0.17</v>
      </c>
      <c r="X410" s="3" t="str">
        <f ca="1">IF(COUNTIF(股期對照!A:A,B410)=2,B410&amp;"-●",IF(COUNTIF(股期對照!A:A,B410)=1,B410&amp;"-◎",B410))</f>
        <v>敦吉</v>
      </c>
      <c r="Y410" s="3" t="s">
        <v>6979</v>
      </c>
      <c r="AB410" s="1" t="s">
        <v>404</v>
      </c>
      <c r="AC410" s="1" t="s">
        <v>2154</v>
      </c>
      <c r="AD410" s="1">
        <v>18.21</v>
      </c>
      <c r="AE410" s="1">
        <v>0.06</v>
      </c>
      <c r="AF410" s="1">
        <v>0.23</v>
      </c>
      <c r="AG410" s="1">
        <v>15.1</v>
      </c>
      <c r="AH410" s="1">
        <v>66.400000000000006</v>
      </c>
      <c r="AI410" s="1">
        <v>410</v>
      </c>
      <c r="AJ410" s="1">
        <v>1055956.1499999999</v>
      </c>
      <c r="AK410" s="1">
        <v>-21</v>
      </c>
      <c r="AL410" s="1">
        <v>-2</v>
      </c>
      <c r="AM410" s="1">
        <v>4.9829999999999997</v>
      </c>
      <c r="AN410" s="1">
        <v>-45.405000000000001</v>
      </c>
      <c r="AO410" s="1">
        <v>0</v>
      </c>
      <c r="AP410" s="1">
        <v>70115</v>
      </c>
      <c r="AQ410" s="1">
        <v>-0.1</v>
      </c>
      <c r="AR410" s="1">
        <v>57.7</v>
      </c>
      <c r="AS410" s="1">
        <v>57.9</v>
      </c>
      <c r="AT410" s="1">
        <v>57.8</v>
      </c>
      <c r="AU410" s="1">
        <v>57.4</v>
      </c>
      <c r="AV410" s="1">
        <v>57.4</v>
      </c>
      <c r="AW410" s="1">
        <v>-3.6457295999999993E-2</v>
      </c>
      <c r="AX410" s="1">
        <v>-0.17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6597</v>
      </c>
      <c r="C411" s="3">
        <v>0.94</v>
      </c>
      <c r="D411" s="3">
        <v>0</v>
      </c>
      <c r="E411" s="3">
        <v>0.27</v>
      </c>
      <c r="F411" s="1">
        <f>IF(INDEX(董監!D:D,H411)=0,INDEX(董監!C:C,H411),INDEX(董監!D:D,H411))</f>
        <v>52.79</v>
      </c>
      <c r="G411" s="1">
        <f t="shared" si="24"/>
        <v>46</v>
      </c>
      <c r="H411" s="1">
        <f>MATCH(持股比率!A411,董監!A:A,0)</f>
        <v>411</v>
      </c>
      <c r="I411" s="3">
        <v>1692000</v>
      </c>
      <c r="J411" s="20">
        <v>160</v>
      </c>
      <c r="K411" s="20">
        <v>-594</v>
      </c>
      <c r="L411" s="29">
        <v>-405</v>
      </c>
      <c r="M411" s="20">
        <v>-467</v>
      </c>
      <c r="N411" s="20">
        <v>-350</v>
      </c>
      <c r="O411" s="20">
        <f t="shared" si="25"/>
        <v>77832</v>
      </c>
      <c r="P411" s="19">
        <f t="shared" si="26"/>
        <v>-2.1</v>
      </c>
      <c r="Q411" s="3">
        <v>28.2</v>
      </c>
      <c r="R411" s="3">
        <v>27.6</v>
      </c>
      <c r="S411" s="3">
        <v>26.55</v>
      </c>
      <c r="T411" s="3">
        <v>25.7</v>
      </c>
      <c r="U411" s="3">
        <v>25.3</v>
      </c>
      <c r="V411" s="10">
        <f t="shared" si="27"/>
        <v>-0.43492050000000004</v>
      </c>
      <c r="W411" s="3">
        <v>-9.9600000000000009</v>
      </c>
      <c r="X411" s="3" t="str">
        <f ca="1">IF(COUNTIF(股期對照!A:A,B411)=2,B411&amp;"-●",IF(COUNTIF(股期對照!A:A,B411)=1,B411&amp;"-◎",B411))</f>
        <v>建通</v>
      </c>
      <c r="Y411" s="3" t="s">
        <v>6895</v>
      </c>
      <c r="AB411" s="1" t="s">
        <v>405</v>
      </c>
      <c r="AC411" s="1" t="s">
        <v>2155</v>
      </c>
      <c r="AD411" s="1">
        <v>0.94</v>
      </c>
      <c r="AE411" s="1">
        <v>0</v>
      </c>
      <c r="AF411" s="1">
        <v>0.27</v>
      </c>
      <c r="AG411" s="1">
        <v>52.79</v>
      </c>
      <c r="AH411" s="1">
        <v>46</v>
      </c>
      <c r="AI411" s="1">
        <v>411</v>
      </c>
      <c r="AJ411" s="1">
        <v>1692000</v>
      </c>
      <c r="AK411" s="1">
        <v>160</v>
      </c>
      <c r="AL411" s="1">
        <v>-594</v>
      </c>
      <c r="AM411" s="1">
        <v>-405</v>
      </c>
      <c r="AN411" s="1">
        <v>-467</v>
      </c>
      <c r="AO411" s="1">
        <v>-350</v>
      </c>
      <c r="AP411" s="1">
        <v>77832</v>
      </c>
      <c r="AQ411" s="1">
        <v>-2.1</v>
      </c>
      <c r="AR411" s="1">
        <v>28.2</v>
      </c>
      <c r="AS411" s="1">
        <v>27.6</v>
      </c>
      <c r="AT411" s="1">
        <v>26.55</v>
      </c>
      <c r="AU411" s="1">
        <v>25.7</v>
      </c>
      <c r="AV411" s="1">
        <v>25.3</v>
      </c>
      <c r="AW411" s="1">
        <v>-0.43492050000000004</v>
      </c>
      <c r="AX411" s="1">
        <v>-9.9600000000000009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6598</v>
      </c>
      <c r="C412" s="3">
        <v>7.95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82.710000000000008</v>
      </c>
      <c r="H412" s="1">
        <f>MATCH(持股比率!A412,董監!A:A,0)</f>
        <v>412</v>
      </c>
      <c r="I412" s="3">
        <v>1671511.51</v>
      </c>
      <c r="J412" s="20">
        <v>1.7210000000000001</v>
      </c>
      <c r="K412" s="20">
        <v>-52.658000000000001</v>
      </c>
      <c r="L412" s="29">
        <v>-5</v>
      </c>
      <c r="M412" s="20">
        <v>12</v>
      </c>
      <c r="N412" s="20">
        <v>-6</v>
      </c>
      <c r="O412" s="20">
        <f t="shared" si="25"/>
        <v>138251</v>
      </c>
      <c r="P412" s="19">
        <f t="shared" si="26"/>
        <v>0</v>
      </c>
      <c r="Q412" s="3">
        <v>23.45</v>
      </c>
      <c r="R412" s="3">
        <v>23.65</v>
      </c>
      <c r="S412" s="3">
        <v>23.6</v>
      </c>
      <c r="T412" s="3">
        <v>23.2</v>
      </c>
      <c r="U412" s="3">
        <v>23.55</v>
      </c>
      <c r="V412" s="10">
        <f t="shared" si="27"/>
        <v>-1.1859042499999998E-2</v>
      </c>
      <c r="W412" s="3">
        <v>0.21</v>
      </c>
      <c r="X412" s="3" t="str">
        <f ca="1">IF(COUNTIF(股期對照!A:A,B412)=2,B412&amp;"-●",IF(COUNTIF(股期對照!A:A,B412)=1,B412&amp;"-◎",B412))</f>
        <v>光群雷</v>
      </c>
      <c r="Y412" s="3" t="s">
        <v>6980</v>
      </c>
      <c r="AB412" s="1" t="s">
        <v>406</v>
      </c>
      <c r="AC412" s="1" t="s">
        <v>2156</v>
      </c>
      <c r="AD412" s="1">
        <v>7.95</v>
      </c>
      <c r="AE412" s="1">
        <v>0.05</v>
      </c>
      <c r="AF412" s="1">
        <v>0</v>
      </c>
      <c r="AG412" s="1">
        <v>9.2899999999999991</v>
      </c>
      <c r="AH412" s="1">
        <v>82.710000000000008</v>
      </c>
      <c r="AI412" s="1">
        <v>412</v>
      </c>
      <c r="AJ412" s="1">
        <v>1671511.51</v>
      </c>
      <c r="AK412" s="1">
        <v>1.7210000000000001</v>
      </c>
      <c r="AL412" s="1">
        <v>-52.658000000000001</v>
      </c>
      <c r="AM412" s="1">
        <v>-5</v>
      </c>
      <c r="AN412" s="1">
        <v>12</v>
      </c>
      <c r="AO412" s="1">
        <v>-6</v>
      </c>
      <c r="AP412" s="1">
        <v>138251</v>
      </c>
      <c r="AQ412" s="1">
        <v>0</v>
      </c>
      <c r="AR412" s="1">
        <v>23.45</v>
      </c>
      <c r="AS412" s="1">
        <v>23.65</v>
      </c>
      <c r="AT412" s="1">
        <v>23.6</v>
      </c>
      <c r="AU412" s="1">
        <v>23.2</v>
      </c>
      <c r="AV412" s="1">
        <v>23.55</v>
      </c>
      <c r="AW412" s="1">
        <v>-1.1859042499999998E-2</v>
      </c>
      <c r="AX412" s="1">
        <v>0.21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5516</v>
      </c>
      <c r="C413" s="3">
        <v>1.79</v>
      </c>
      <c r="D413" s="3">
        <v>0</v>
      </c>
      <c r="E413" s="3">
        <v>0.34</v>
      </c>
      <c r="F413" s="1">
        <f>IF(INDEX(董監!D:D,H413)=0,INDEX(董監!C:C,H413),INDEX(董監!D:D,H413))</f>
        <v>31.58</v>
      </c>
      <c r="G413" s="1">
        <f t="shared" si="24"/>
        <v>66.289999999999992</v>
      </c>
      <c r="H413" s="1">
        <f>MATCH(持股比率!A413,董監!A:A,0)</f>
        <v>413</v>
      </c>
      <c r="I413" s="3">
        <v>1461521.34</v>
      </c>
      <c r="J413" s="20">
        <v>-1483</v>
      </c>
      <c r="K413" s="20">
        <v>339.654</v>
      </c>
      <c r="L413" s="29">
        <v>2032</v>
      </c>
      <c r="M413" s="20">
        <v>-698.68499999999995</v>
      </c>
      <c r="N413" s="20">
        <v>-1700</v>
      </c>
      <c r="O413" s="20">
        <f t="shared" si="25"/>
        <v>96884</v>
      </c>
      <c r="P413" s="19">
        <f t="shared" si="26"/>
        <v>-1.6</v>
      </c>
      <c r="Q413" s="3">
        <v>37.450000000000003</v>
      </c>
      <c r="R413" s="3">
        <v>38.5</v>
      </c>
      <c r="S413" s="3">
        <v>40.950000000000003</v>
      </c>
      <c r="T413" s="3">
        <v>41.6</v>
      </c>
      <c r="U413" s="3">
        <v>40.299999999999997</v>
      </c>
      <c r="V413" s="10">
        <f t="shared" si="27"/>
        <v>-0.56826566999999995</v>
      </c>
      <c r="W413" s="3">
        <v>5.22</v>
      </c>
      <c r="X413" s="3" t="str">
        <f ca="1">IF(COUNTIF(股期對照!A:A,B413)=2,B413&amp;"-●",IF(COUNTIF(股期對照!A:A,B413)=1,B413&amp;"-◎",B413))</f>
        <v>良得電</v>
      </c>
      <c r="Y413" s="3" t="s">
        <v>6981</v>
      </c>
      <c r="AB413" s="1" t="s">
        <v>407</v>
      </c>
      <c r="AC413" s="1" t="s">
        <v>2157</v>
      </c>
      <c r="AD413" s="1">
        <v>1.79</v>
      </c>
      <c r="AE413" s="1">
        <v>0</v>
      </c>
      <c r="AF413" s="1">
        <v>0.34</v>
      </c>
      <c r="AG413" s="1">
        <v>31.58</v>
      </c>
      <c r="AH413" s="1">
        <v>66.289999999999992</v>
      </c>
      <c r="AI413" s="1">
        <v>413</v>
      </c>
      <c r="AJ413" s="1">
        <v>1461521.34</v>
      </c>
      <c r="AK413" s="1">
        <v>-1483</v>
      </c>
      <c r="AL413" s="1">
        <v>339.654</v>
      </c>
      <c r="AM413" s="1">
        <v>2032</v>
      </c>
      <c r="AN413" s="1">
        <v>-698.68499999999995</v>
      </c>
      <c r="AO413" s="1">
        <v>-1700</v>
      </c>
      <c r="AP413" s="1">
        <v>96884</v>
      </c>
      <c r="AQ413" s="1">
        <v>-1.6</v>
      </c>
      <c r="AR413" s="1">
        <v>37.450000000000003</v>
      </c>
      <c r="AS413" s="1">
        <v>38.5</v>
      </c>
      <c r="AT413" s="1">
        <v>40.950000000000003</v>
      </c>
      <c r="AU413" s="1">
        <v>41.6</v>
      </c>
      <c r="AV413" s="1">
        <v>40.299999999999997</v>
      </c>
      <c r="AW413" s="1">
        <v>-0.56826566999999995</v>
      </c>
      <c r="AX413" s="1">
        <v>5.22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5517</v>
      </c>
      <c r="C414" s="3">
        <v>3.37</v>
      </c>
      <c r="D414" s="3">
        <v>0.06</v>
      </c>
      <c r="E414" s="3">
        <v>0.28999999999999998</v>
      </c>
      <c r="F414" s="1">
        <f>IF(INDEX(董監!D:D,H414)=0,INDEX(董監!C:C,H414),INDEX(董監!D:D,H414))</f>
        <v>13.36</v>
      </c>
      <c r="G414" s="1">
        <f t="shared" si="24"/>
        <v>82.92</v>
      </c>
      <c r="H414" s="1">
        <f>MATCH(持股比率!A414,董監!A:A,0)</f>
        <v>414</v>
      </c>
      <c r="I414" s="3">
        <v>1955312.26</v>
      </c>
      <c r="J414" s="20">
        <v>165.40199999999999</v>
      </c>
      <c r="K414" s="20">
        <v>-109.983</v>
      </c>
      <c r="L414" s="29">
        <v>-26.997</v>
      </c>
      <c r="M414" s="20">
        <v>-183.45</v>
      </c>
      <c r="N414" s="20">
        <v>-977.22299999999996</v>
      </c>
      <c r="O414" s="20">
        <f t="shared" si="25"/>
        <v>162134</v>
      </c>
      <c r="P414" s="19">
        <f t="shared" si="26"/>
        <v>-0.7</v>
      </c>
      <c r="Q414" s="3">
        <v>37.5</v>
      </c>
      <c r="R414" s="3">
        <v>37.25</v>
      </c>
      <c r="S414" s="3">
        <v>37.200000000000003</v>
      </c>
      <c r="T414" s="3">
        <v>36.950000000000003</v>
      </c>
      <c r="U414" s="3">
        <v>35.65</v>
      </c>
      <c r="V414" s="10">
        <f t="shared" si="27"/>
        <v>-0.40515057599999998</v>
      </c>
      <c r="W414" s="3">
        <v>-4.3</v>
      </c>
      <c r="X414" s="3" t="str">
        <f ca="1">IF(COUNTIF(股期對照!A:A,B414)=2,B414&amp;"-●",IF(COUNTIF(股期對照!A:A,B414)=1,B414&amp;"-◎",B414))</f>
        <v>盟立</v>
      </c>
      <c r="Y414" s="3" t="s">
        <v>6982</v>
      </c>
      <c r="AB414" s="1" t="s">
        <v>408</v>
      </c>
      <c r="AC414" s="1" t="s">
        <v>2158</v>
      </c>
      <c r="AD414" s="1">
        <v>3.37</v>
      </c>
      <c r="AE414" s="1">
        <v>0.06</v>
      </c>
      <c r="AF414" s="1">
        <v>0.28999999999999998</v>
      </c>
      <c r="AG414" s="1">
        <v>13.36</v>
      </c>
      <c r="AH414" s="1">
        <v>82.92</v>
      </c>
      <c r="AI414" s="1">
        <v>414</v>
      </c>
      <c r="AJ414" s="1">
        <v>1955312.26</v>
      </c>
      <c r="AK414" s="1">
        <v>165.40199999999999</v>
      </c>
      <c r="AL414" s="1">
        <v>-109.983</v>
      </c>
      <c r="AM414" s="1">
        <v>-26.997</v>
      </c>
      <c r="AN414" s="1">
        <v>-183.45</v>
      </c>
      <c r="AO414" s="1">
        <v>-977.22299999999996</v>
      </c>
      <c r="AP414" s="1">
        <v>162134</v>
      </c>
      <c r="AQ414" s="1">
        <v>-0.7</v>
      </c>
      <c r="AR414" s="1">
        <v>37.5</v>
      </c>
      <c r="AS414" s="1">
        <v>37.25</v>
      </c>
      <c r="AT414" s="1">
        <v>37.200000000000003</v>
      </c>
      <c r="AU414" s="1">
        <v>36.950000000000003</v>
      </c>
      <c r="AV414" s="1">
        <v>35.65</v>
      </c>
      <c r="AW414" s="1">
        <v>-0.40515057599999998</v>
      </c>
      <c r="AX414" s="1">
        <v>-4.3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5997</v>
      </c>
      <c r="C415" s="3">
        <v>2.44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95.94</v>
      </c>
      <c r="H415" s="1">
        <f>MATCH(持股比率!A415,董監!A:A,0)</f>
        <v>415</v>
      </c>
      <c r="I415" s="3">
        <v>589460.31000000006</v>
      </c>
      <c r="J415" s="20">
        <v>298</v>
      </c>
      <c r="K415" s="20">
        <v>-353</v>
      </c>
      <c r="L415" s="29">
        <v>23</v>
      </c>
      <c r="M415" s="20">
        <v>16</v>
      </c>
      <c r="N415" s="20">
        <v>-51.6</v>
      </c>
      <c r="O415" s="20">
        <f t="shared" si="25"/>
        <v>56553</v>
      </c>
      <c r="P415" s="19">
        <f t="shared" si="26"/>
        <v>-0.1</v>
      </c>
      <c r="Q415" s="3">
        <v>54.3</v>
      </c>
      <c r="R415" s="3">
        <v>52.7</v>
      </c>
      <c r="S415" s="3">
        <v>51.8</v>
      </c>
      <c r="T415" s="3">
        <v>56.9</v>
      </c>
      <c r="U415" s="3">
        <v>54.6</v>
      </c>
      <c r="V415" s="10">
        <f t="shared" si="27"/>
        <v>-3.1372600000000028E-2</v>
      </c>
      <c r="W415" s="3">
        <v>1.87</v>
      </c>
      <c r="X415" s="3" t="str">
        <f ca="1">IF(COUNTIF(股期對照!A:A,B415)=2,B415&amp;"-●",IF(COUNTIF(股期對照!A:A,B415)=1,B415&amp;"-◎",B415))</f>
        <v>麗臺</v>
      </c>
      <c r="Y415" s="3" t="s">
        <v>6983</v>
      </c>
      <c r="AB415" s="1" t="s">
        <v>409</v>
      </c>
      <c r="AC415" s="1" t="s">
        <v>2159</v>
      </c>
      <c r="AD415" s="1">
        <v>2.44</v>
      </c>
      <c r="AE415" s="1">
        <v>0</v>
      </c>
      <c r="AF415" s="1">
        <v>0.82</v>
      </c>
      <c r="AG415" s="1">
        <v>0.8</v>
      </c>
      <c r="AH415" s="1">
        <v>95.94</v>
      </c>
      <c r="AI415" s="1">
        <v>415</v>
      </c>
      <c r="AJ415" s="1">
        <v>589460.31000000006</v>
      </c>
      <c r="AK415" s="1">
        <v>298</v>
      </c>
      <c r="AL415" s="1">
        <v>-353</v>
      </c>
      <c r="AM415" s="1">
        <v>23</v>
      </c>
      <c r="AN415" s="1">
        <v>16</v>
      </c>
      <c r="AO415" s="1">
        <v>-51.6</v>
      </c>
      <c r="AP415" s="1">
        <v>56553</v>
      </c>
      <c r="AQ415" s="1">
        <v>-0.1</v>
      </c>
      <c r="AR415" s="1">
        <v>54.3</v>
      </c>
      <c r="AS415" s="1">
        <v>52.7</v>
      </c>
      <c r="AT415" s="1">
        <v>51.8</v>
      </c>
      <c r="AU415" s="1">
        <v>56.9</v>
      </c>
      <c r="AV415" s="1">
        <v>54.6</v>
      </c>
      <c r="AW415" s="1">
        <v>-3.1372600000000028E-2</v>
      </c>
      <c r="AX415" s="1">
        <v>1.87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5998</v>
      </c>
      <c r="C416" s="3">
        <v>10.97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78.819999999999993</v>
      </c>
      <c r="H416" s="1">
        <f>MATCH(持股比率!A416,董監!A:A,0)</f>
        <v>416</v>
      </c>
      <c r="I416" s="3">
        <v>1714586.97</v>
      </c>
      <c r="J416" s="20">
        <v>5</v>
      </c>
      <c r="K416" s="20">
        <v>4</v>
      </c>
      <c r="L416" s="29">
        <v>4</v>
      </c>
      <c r="M416" s="20">
        <v>2</v>
      </c>
      <c r="N416" s="20">
        <v>0</v>
      </c>
      <c r="O416" s="20">
        <f t="shared" si="25"/>
        <v>135144</v>
      </c>
      <c r="P416" s="19">
        <f t="shared" si="26"/>
        <v>0</v>
      </c>
      <c r="Q416" s="3">
        <v>37.5</v>
      </c>
      <c r="R416" s="3">
        <v>37.5</v>
      </c>
      <c r="S416" s="3">
        <v>37.4</v>
      </c>
      <c r="T416" s="3">
        <v>37.299999999999997</v>
      </c>
      <c r="U416" s="3">
        <v>37.200000000000003</v>
      </c>
      <c r="V416" s="10">
        <f t="shared" si="27"/>
        <v>5.6170000000000005E-3</v>
      </c>
      <c r="W416" s="3">
        <v>-0.53</v>
      </c>
      <c r="X416" s="3" t="str">
        <f ca="1">IF(COUNTIF(股期對照!A:A,B416)=2,B416&amp;"-●",IF(COUNTIF(股期對照!A:A,B416)=1,B416&amp;"-◎",B416))</f>
        <v>冠西電</v>
      </c>
      <c r="Y416" s="3" t="s">
        <v>6984</v>
      </c>
      <c r="AB416" s="1" t="s">
        <v>410</v>
      </c>
      <c r="AC416" s="1" t="s">
        <v>2160</v>
      </c>
      <c r="AD416" s="1">
        <v>10.97</v>
      </c>
      <c r="AE416" s="1">
        <v>0.21</v>
      </c>
      <c r="AF416" s="1">
        <v>0.04</v>
      </c>
      <c r="AG416" s="1">
        <v>9.9600000000000009</v>
      </c>
      <c r="AH416" s="1">
        <v>78.819999999999993</v>
      </c>
      <c r="AI416" s="1">
        <v>416</v>
      </c>
      <c r="AJ416" s="1">
        <v>1714586.97</v>
      </c>
      <c r="AK416" s="1">
        <v>5</v>
      </c>
      <c r="AL416" s="1">
        <v>4</v>
      </c>
      <c r="AM416" s="1">
        <v>4</v>
      </c>
      <c r="AN416" s="1">
        <v>2</v>
      </c>
      <c r="AO416" s="1">
        <v>0</v>
      </c>
      <c r="AP416" s="1">
        <v>135144</v>
      </c>
      <c r="AQ416" s="1">
        <v>0</v>
      </c>
      <c r="AR416" s="1">
        <v>37.5</v>
      </c>
      <c r="AS416" s="1">
        <v>37.5</v>
      </c>
      <c r="AT416" s="1">
        <v>37.4</v>
      </c>
      <c r="AU416" s="1">
        <v>37.299999999999997</v>
      </c>
      <c r="AV416" s="1">
        <v>37.200000000000003</v>
      </c>
      <c r="AW416" s="1">
        <v>5.6170000000000005E-3</v>
      </c>
      <c r="AX416" s="1">
        <v>-0.53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5065</v>
      </c>
      <c r="C417" s="3">
        <v>5.8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86.63</v>
      </c>
      <c r="H417" s="1">
        <f>MATCH(持股比率!A417,董監!A:A,0)</f>
        <v>417</v>
      </c>
      <c r="I417" s="3">
        <v>1567553.48</v>
      </c>
      <c r="J417" s="20">
        <v>153.803</v>
      </c>
      <c r="K417" s="20">
        <v>-7.9909999999999997</v>
      </c>
      <c r="L417" s="29">
        <v>9</v>
      </c>
      <c r="M417" s="20">
        <v>-90.018000000000001</v>
      </c>
      <c r="N417" s="20">
        <v>41.853999999999999</v>
      </c>
      <c r="O417" s="20">
        <f t="shared" si="25"/>
        <v>135797</v>
      </c>
      <c r="P417" s="19">
        <f t="shared" si="26"/>
        <v>0.1</v>
      </c>
      <c r="Q417" s="3">
        <v>47</v>
      </c>
      <c r="R417" s="3">
        <v>46.9</v>
      </c>
      <c r="S417" s="3">
        <v>46.15</v>
      </c>
      <c r="T417" s="3">
        <v>45.25</v>
      </c>
      <c r="U417" s="3">
        <v>49.75</v>
      </c>
      <c r="V417" s="10">
        <f t="shared" si="27"/>
        <v>5.2782350999999998E-2</v>
      </c>
      <c r="W417" s="3">
        <v>10.68</v>
      </c>
      <c r="X417" s="3" t="str">
        <f ca="1">IF(COUNTIF(股期對照!A:A,B417)=2,B417&amp;"-●",IF(COUNTIF(股期對照!A:A,B417)=1,B417&amp;"-◎",B417))</f>
        <v>志聖</v>
      </c>
      <c r="Y417" s="3" t="s">
        <v>6985</v>
      </c>
      <c r="AB417" s="1" t="s">
        <v>411</v>
      </c>
      <c r="AC417" s="1" t="s">
        <v>2161</v>
      </c>
      <c r="AD417" s="1">
        <v>5.8</v>
      </c>
      <c r="AE417" s="1">
        <v>0.17</v>
      </c>
      <c r="AF417" s="1">
        <v>0.15</v>
      </c>
      <c r="AG417" s="1">
        <v>7.25</v>
      </c>
      <c r="AH417" s="1">
        <v>86.63</v>
      </c>
      <c r="AI417" s="1">
        <v>417</v>
      </c>
      <c r="AJ417" s="1">
        <v>1567553.48</v>
      </c>
      <c r="AK417" s="1">
        <v>153.803</v>
      </c>
      <c r="AL417" s="1">
        <v>-7.9909999999999997</v>
      </c>
      <c r="AM417" s="1">
        <v>9</v>
      </c>
      <c r="AN417" s="1">
        <v>-90.018000000000001</v>
      </c>
      <c r="AO417" s="1">
        <v>41.853999999999999</v>
      </c>
      <c r="AP417" s="1">
        <v>135797</v>
      </c>
      <c r="AQ417" s="1">
        <v>0.1</v>
      </c>
      <c r="AR417" s="1">
        <v>47</v>
      </c>
      <c r="AS417" s="1">
        <v>46.9</v>
      </c>
      <c r="AT417" s="1">
        <v>46.15</v>
      </c>
      <c r="AU417" s="1">
        <v>45.25</v>
      </c>
      <c r="AV417" s="1">
        <v>49.75</v>
      </c>
      <c r="AW417" s="1">
        <v>5.2782350999999998E-2</v>
      </c>
      <c r="AX417" s="1">
        <v>10.68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5328</v>
      </c>
      <c r="C418" s="3">
        <v>0.97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45.580000000000005</v>
      </c>
      <c r="H418" s="1">
        <f>MATCH(持股比率!A418,董監!A:A,0)</f>
        <v>418</v>
      </c>
      <c r="I418" s="3">
        <v>699612.49</v>
      </c>
      <c r="J418" s="20">
        <v>131</v>
      </c>
      <c r="K418" s="20">
        <v>58</v>
      </c>
      <c r="L418" s="29">
        <v>-21</v>
      </c>
      <c r="M418" s="20">
        <v>-149</v>
      </c>
      <c r="N418" s="20">
        <v>10</v>
      </c>
      <c r="O418" s="20">
        <f t="shared" si="25"/>
        <v>31888</v>
      </c>
      <c r="P418" s="19">
        <f t="shared" si="26"/>
        <v>0.1</v>
      </c>
      <c r="Q418" s="3">
        <v>29.35</v>
      </c>
      <c r="R418" s="3">
        <v>29.25</v>
      </c>
      <c r="S418" s="3">
        <v>29.25</v>
      </c>
      <c r="T418" s="3">
        <v>28.75</v>
      </c>
      <c r="U418" s="3">
        <v>28.6</v>
      </c>
      <c r="V418" s="10">
        <f t="shared" si="27"/>
        <v>9.2935000000000031E-3</v>
      </c>
      <c r="W418" s="3">
        <v>-0.35</v>
      </c>
      <c r="X418" s="3" t="str">
        <f ca="1">IF(COUNTIF(股期對照!A:A,B418)=2,B418&amp;"-●",IF(COUNTIF(股期對照!A:A,B418)=1,B418&amp;"-◎",B418))</f>
        <v>華經</v>
      </c>
      <c r="Y418" s="3" t="s">
        <v>6986</v>
      </c>
      <c r="AB418" s="1" t="s">
        <v>412</v>
      </c>
      <c r="AC418" s="1" t="s">
        <v>2162</v>
      </c>
      <c r="AD418" s="1">
        <v>0.97</v>
      </c>
      <c r="AE418" s="1">
        <v>0.19</v>
      </c>
      <c r="AF418" s="1">
        <v>0.21</v>
      </c>
      <c r="AG418" s="1">
        <v>53.05</v>
      </c>
      <c r="AH418" s="1">
        <v>45.580000000000005</v>
      </c>
      <c r="AI418" s="1">
        <v>418</v>
      </c>
      <c r="AJ418" s="1">
        <v>699612.49</v>
      </c>
      <c r="AK418" s="1">
        <v>131</v>
      </c>
      <c r="AL418" s="1">
        <v>58</v>
      </c>
      <c r="AM418" s="1">
        <v>-21</v>
      </c>
      <c r="AN418" s="1">
        <v>-149</v>
      </c>
      <c r="AO418" s="1">
        <v>10</v>
      </c>
      <c r="AP418" s="1">
        <v>31888</v>
      </c>
      <c r="AQ418" s="1">
        <v>0.1</v>
      </c>
      <c r="AR418" s="1">
        <v>29.35</v>
      </c>
      <c r="AS418" s="1">
        <v>29.25</v>
      </c>
      <c r="AT418" s="1">
        <v>29.25</v>
      </c>
      <c r="AU418" s="1">
        <v>28.75</v>
      </c>
      <c r="AV418" s="1">
        <v>28.6</v>
      </c>
      <c r="AW418" s="1">
        <v>9.2935000000000031E-3</v>
      </c>
      <c r="AX418" s="1">
        <v>-0.35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5066</v>
      </c>
      <c r="C419" s="3">
        <v>4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83.5</v>
      </c>
      <c r="H419" s="1">
        <f>MATCH(持股比率!A419,董監!A:A,0)</f>
        <v>419</v>
      </c>
      <c r="I419" s="3">
        <v>472538.9</v>
      </c>
      <c r="J419" s="20">
        <v>221.208</v>
      </c>
      <c r="K419" s="20">
        <v>177.351</v>
      </c>
      <c r="L419" s="29">
        <v>117.57</v>
      </c>
      <c r="M419" s="20">
        <v>34.023000000000003</v>
      </c>
      <c r="N419" s="20">
        <v>-44</v>
      </c>
      <c r="O419" s="20">
        <f t="shared" si="25"/>
        <v>39457</v>
      </c>
      <c r="P419" s="19">
        <f t="shared" si="26"/>
        <v>1.3</v>
      </c>
      <c r="Q419" s="3">
        <v>53.4</v>
      </c>
      <c r="R419" s="3">
        <v>53.9</v>
      </c>
      <c r="S419" s="3">
        <v>53.5</v>
      </c>
      <c r="T419" s="3">
        <v>52.9</v>
      </c>
      <c r="U419" s="3">
        <v>52.3</v>
      </c>
      <c r="V419" s="10">
        <f t="shared" si="27"/>
        <v>0.27160337799999995</v>
      </c>
      <c r="W419" s="3">
        <v>1.75</v>
      </c>
      <c r="X419" s="3" t="str">
        <f ca="1">IF(COUNTIF(股期對照!A:A,B419)=2,B419&amp;"-●",IF(COUNTIF(股期對照!A:A,B419)=1,B419&amp;"-◎",B419))</f>
        <v>資通</v>
      </c>
      <c r="Y419" s="3" t="s">
        <v>6963</v>
      </c>
      <c r="AB419" s="1" t="s">
        <v>413</v>
      </c>
      <c r="AC419" s="1" t="s">
        <v>2163</v>
      </c>
      <c r="AD419" s="1">
        <v>4</v>
      </c>
      <c r="AE419" s="1">
        <v>0</v>
      </c>
      <c r="AF419" s="1">
        <v>0.08</v>
      </c>
      <c r="AG419" s="1">
        <v>12.42</v>
      </c>
      <c r="AH419" s="1">
        <v>83.5</v>
      </c>
      <c r="AI419" s="1">
        <v>419</v>
      </c>
      <c r="AJ419" s="1">
        <v>472538.9</v>
      </c>
      <c r="AK419" s="1">
        <v>221.208</v>
      </c>
      <c r="AL419" s="1">
        <v>177.351</v>
      </c>
      <c r="AM419" s="1">
        <v>117.57</v>
      </c>
      <c r="AN419" s="1">
        <v>34.023000000000003</v>
      </c>
      <c r="AO419" s="1">
        <v>-44</v>
      </c>
      <c r="AP419" s="1">
        <v>39457</v>
      </c>
      <c r="AQ419" s="1">
        <v>1.3</v>
      </c>
      <c r="AR419" s="1">
        <v>53.4</v>
      </c>
      <c r="AS419" s="1">
        <v>53.9</v>
      </c>
      <c r="AT419" s="1">
        <v>53.5</v>
      </c>
      <c r="AU419" s="1">
        <v>52.9</v>
      </c>
      <c r="AV419" s="1">
        <v>52.3</v>
      </c>
      <c r="AW419" s="1">
        <v>0.27160337799999995</v>
      </c>
      <c r="AX419" s="1">
        <v>1.75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5518</v>
      </c>
      <c r="C420" s="3">
        <v>2.39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74.89</v>
      </c>
      <c r="H420" s="1">
        <f>MATCH(持股比率!A420,董監!A:A,0)</f>
        <v>420</v>
      </c>
      <c r="I420" s="3">
        <v>1647351.37</v>
      </c>
      <c r="J420" s="20">
        <v>-41</v>
      </c>
      <c r="K420" s="20">
        <v>6.5309999999999997</v>
      </c>
      <c r="L420" s="29">
        <v>-91</v>
      </c>
      <c r="M420" s="20">
        <v>-16</v>
      </c>
      <c r="N420" s="20">
        <v>-2</v>
      </c>
      <c r="O420" s="20">
        <f t="shared" si="25"/>
        <v>123370</v>
      </c>
      <c r="P420" s="19">
        <f t="shared" si="26"/>
        <v>-0.1</v>
      </c>
      <c r="Q420" s="3">
        <v>57.5</v>
      </c>
      <c r="R420" s="3">
        <v>58.3</v>
      </c>
      <c r="S420" s="3">
        <v>58.1</v>
      </c>
      <c r="T420" s="3">
        <v>57.2</v>
      </c>
      <c r="U420" s="3">
        <v>57.3</v>
      </c>
      <c r="V420" s="10">
        <f t="shared" si="27"/>
        <v>-8.2936427000000007E-2</v>
      </c>
      <c r="W420" s="3">
        <v>0.7</v>
      </c>
      <c r="X420" s="3" t="str">
        <f ca="1">IF(COUNTIF(股期對照!A:A,B420)=2,B420&amp;"-●",IF(COUNTIF(股期對照!A:A,B420)=1,B420&amp;"-◎",B420))</f>
        <v>立隆電</v>
      </c>
      <c r="Y420" s="3" t="s">
        <v>6894</v>
      </c>
      <c r="AB420" s="1" t="s">
        <v>414</v>
      </c>
      <c r="AC420" s="1" t="s">
        <v>2164</v>
      </c>
      <c r="AD420" s="1">
        <v>2.39</v>
      </c>
      <c r="AE420" s="1">
        <v>0.36</v>
      </c>
      <c r="AF420" s="1">
        <v>0.17</v>
      </c>
      <c r="AG420" s="1">
        <v>22.19</v>
      </c>
      <c r="AH420" s="1">
        <v>74.89</v>
      </c>
      <c r="AI420" s="1">
        <v>420</v>
      </c>
      <c r="AJ420" s="1">
        <v>1647351.37</v>
      </c>
      <c r="AK420" s="1">
        <v>-41</v>
      </c>
      <c r="AL420" s="1">
        <v>6.5309999999999997</v>
      </c>
      <c r="AM420" s="1">
        <v>-91</v>
      </c>
      <c r="AN420" s="1">
        <v>-16</v>
      </c>
      <c r="AO420" s="1">
        <v>-2</v>
      </c>
      <c r="AP420" s="1">
        <v>123370</v>
      </c>
      <c r="AQ420" s="1">
        <v>-0.1</v>
      </c>
      <c r="AR420" s="1">
        <v>57.5</v>
      </c>
      <c r="AS420" s="1">
        <v>58.3</v>
      </c>
      <c r="AT420" s="1">
        <v>58.1</v>
      </c>
      <c r="AU420" s="1">
        <v>57.2</v>
      </c>
      <c r="AV420" s="1">
        <v>57.3</v>
      </c>
      <c r="AW420" s="1">
        <v>-8.2936427000000007E-2</v>
      </c>
      <c r="AX420" s="1">
        <v>0.7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5663</v>
      </c>
      <c r="C421" s="3">
        <v>39.18</v>
      </c>
      <c r="D421" s="3">
        <v>12.79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43.11</v>
      </c>
      <c r="H421" s="1">
        <f>MATCH(持股比率!A421,董監!A:A,0)</f>
        <v>421</v>
      </c>
      <c r="I421" s="3">
        <v>6803640.6799999997</v>
      </c>
      <c r="J421" s="20">
        <v>379.92399999999998</v>
      </c>
      <c r="K421" s="20">
        <v>-117.1</v>
      </c>
      <c r="L421" s="29">
        <v>24.132999999999999</v>
      </c>
      <c r="M421" s="20">
        <v>170.346</v>
      </c>
      <c r="N421" s="20">
        <v>1199.3530000000001</v>
      </c>
      <c r="O421" s="20">
        <f t="shared" si="25"/>
        <v>293305</v>
      </c>
      <c r="P421" s="19">
        <f t="shared" si="26"/>
        <v>0.6</v>
      </c>
      <c r="Q421" s="3">
        <v>184</v>
      </c>
      <c r="R421" s="3">
        <v>182.5</v>
      </c>
      <c r="S421" s="3">
        <v>182</v>
      </c>
      <c r="T421" s="3">
        <v>183.5</v>
      </c>
      <c r="U421" s="3">
        <v>187.5</v>
      </c>
      <c r="V421" s="10">
        <f t="shared" si="27"/>
        <v>3.090646505</v>
      </c>
      <c r="W421" s="3">
        <v>2.1800000000000002</v>
      </c>
      <c r="X421" s="3" t="str">
        <f ca="1">IF(COUNTIF(股期對照!A:A,B421)=2,B421&amp;"-●",IF(COUNTIF(股期對照!A:A,B421)=1,B421&amp;"-◎",B421))</f>
        <v>可成-◎</v>
      </c>
      <c r="Y421" s="3" t="s">
        <v>6987</v>
      </c>
      <c r="AB421" s="1" t="s">
        <v>415</v>
      </c>
      <c r="AC421" s="1" t="s">
        <v>2165</v>
      </c>
      <c r="AD421" s="1">
        <v>39.18</v>
      </c>
      <c r="AE421" s="1">
        <v>12.79</v>
      </c>
      <c r="AF421" s="1">
        <v>0.86</v>
      </c>
      <c r="AG421" s="1">
        <v>4.0599999999999996</v>
      </c>
      <c r="AH421" s="1">
        <v>43.11</v>
      </c>
      <c r="AI421" s="1">
        <v>421</v>
      </c>
      <c r="AJ421" s="1">
        <v>6803640.6799999997</v>
      </c>
      <c r="AK421" s="1">
        <v>379.92399999999998</v>
      </c>
      <c r="AL421" s="1">
        <v>-117.1</v>
      </c>
      <c r="AM421" s="1">
        <v>24.132999999999999</v>
      </c>
      <c r="AN421" s="1">
        <v>170.346</v>
      </c>
      <c r="AO421" s="1">
        <v>1199.3530000000001</v>
      </c>
      <c r="AP421" s="1">
        <v>293305</v>
      </c>
      <c r="AQ421" s="1">
        <v>0.6</v>
      </c>
      <c r="AR421" s="1">
        <v>184</v>
      </c>
      <c r="AS421" s="1">
        <v>182.5</v>
      </c>
      <c r="AT421" s="1">
        <v>182</v>
      </c>
      <c r="AU421" s="1">
        <v>183.5</v>
      </c>
      <c r="AV421" s="1">
        <v>187.5</v>
      </c>
      <c r="AW421" s="1">
        <v>3.090646505</v>
      </c>
      <c r="AX421" s="1">
        <v>2.1800000000000002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5999</v>
      </c>
      <c r="C422" s="3">
        <v>4.4800000000000004</v>
      </c>
      <c r="D422" s="3">
        <v>0.06</v>
      </c>
      <c r="E422" s="3">
        <v>0.53</v>
      </c>
      <c r="F422" s="1">
        <f>IF(INDEX(董監!D:D,H422)=0,INDEX(董監!C:C,H422),INDEX(董監!D:D,H422))</f>
        <v>10.68</v>
      </c>
      <c r="G422" s="1">
        <f t="shared" si="24"/>
        <v>84.25</v>
      </c>
      <c r="H422" s="1">
        <f>MATCH(持股比率!A422,董監!A:A,0)</f>
        <v>422</v>
      </c>
      <c r="I422" s="3">
        <v>1906542.98</v>
      </c>
      <c r="J422" s="20">
        <v>438</v>
      </c>
      <c r="K422" s="20">
        <v>54</v>
      </c>
      <c r="L422" s="29">
        <v>-576</v>
      </c>
      <c r="M422" s="20">
        <v>38.966999999999999</v>
      </c>
      <c r="N422" s="20">
        <v>75.756</v>
      </c>
      <c r="O422" s="20">
        <f t="shared" si="25"/>
        <v>160626</v>
      </c>
      <c r="P422" s="19">
        <f t="shared" si="26"/>
        <v>0</v>
      </c>
      <c r="Q422" s="3">
        <v>54.7</v>
      </c>
      <c r="R422" s="3">
        <v>55.8</v>
      </c>
      <c r="S422" s="3">
        <v>55.5</v>
      </c>
      <c r="T422" s="3">
        <v>55.4</v>
      </c>
      <c r="U422" s="3">
        <v>55.4</v>
      </c>
      <c r="V422" s="10">
        <f t="shared" si="27"/>
        <v>1.3594542000000024E-2</v>
      </c>
      <c r="W422" s="3">
        <v>3.94</v>
      </c>
      <c r="X422" s="3" t="str">
        <f ca="1">IF(COUNTIF(股期對照!A:A,B422)=2,B422&amp;"-●",IF(COUNTIF(股期對照!A:A,B422)=1,B422&amp;"-◎",B422))</f>
        <v>鉅祥</v>
      </c>
      <c r="Y422" s="3" t="s">
        <v>6967</v>
      </c>
      <c r="AB422" s="1" t="s">
        <v>416</v>
      </c>
      <c r="AC422" s="1" t="s">
        <v>2166</v>
      </c>
      <c r="AD422" s="1">
        <v>4.4800000000000004</v>
      </c>
      <c r="AE422" s="1">
        <v>0.06</v>
      </c>
      <c r="AF422" s="1">
        <v>0.53</v>
      </c>
      <c r="AG422" s="1">
        <v>10.68</v>
      </c>
      <c r="AH422" s="1">
        <v>84.25</v>
      </c>
      <c r="AI422" s="1">
        <v>422</v>
      </c>
      <c r="AJ422" s="1">
        <v>1906542.98</v>
      </c>
      <c r="AK422" s="1">
        <v>438</v>
      </c>
      <c r="AL422" s="1">
        <v>54</v>
      </c>
      <c r="AM422" s="1">
        <v>-576</v>
      </c>
      <c r="AN422" s="1">
        <v>38.966999999999999</v>
      </c>
      <c r="AO422" s="1">
        <v>75.756</v>
      </c>
      <c r="AP422" s="1">
        <v>160626</v>
      </c>
      <c r="AQ422" s="1">
        <v>0</v>
      </c>
      <c r="AR422" s="1">
        <v>54.7</v>
      </c>
      <c r="AS422" s="1">
        <v>55.8</v>
      </c>
      <c r="AT422" s="1">
        <v>55.5</v>
      </c>
      <c r="AU422" s="1">
        <v>55.4</v>
      </c>
      <c r="AV422" s="1">
        <v>55.4</v>
      </c>
      <c r="AW422" s="1">
        <v>1.3594542000000024E-2</v>
      </c>
      <c r="AX422" s="1">
        <v>3.94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6000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3</v>
      </c>
      <c r="K423" s="20">
        <v>-4</v>
      </c>
      <c r="L423" s="29">
        <v>-1</v>
      </c>
      <c r="M423" s="20">
        <v>-3</v>
      </c>
      <c r="N423" s="20">
        <v>-5</v>
      </c>
      <c r="O423" s="20">
        <f t="shared" si="25"/>
        <v>84329</v>
      </c>
      <c r="P423" s="19">
        <f t="shared" si="26"/>
        <v>0</v>
      </c>
      <c r="Q423" s="3">
        <v>19.05</v>
      </c>
      <c r="R423" s="3">
        <v>19.149999999999999</v>
      </c>
      <c r="S423" s="3">
        <v>19.3</v>
      </c>
      <c r="T423" s="3">
        <v>19.2</v>
      </c>
      <c r="U423" s="3">
        <v>19</v>
      </c>
      <c r="V423" s="10">
        <f t="shared" si="27"/>
        <v>-1.9134999999999996E-3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6988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3</v>
      </c>
      <c r="AL423" s="1">
        <v>-4</v>
      </c>
      <c r="AM423" s="1">
        <v>-1</v>
      </c>
      <c r="AN423" s="1">
        <v>-3</v>
      </c>
      <c r="AO423" s="1">
        <v>-5</v>
      </c>
      <c r="AP423" s="1">
        <v>84329</v>
      </c>
      <c r="AQ423" s="1">
        <v>0</v>
      </c>
      <c r="AR423" s="1">
        <v>19.05</v>
      </c>
      <c r="AS423" s="1">
        <v>19.149999999999999</v>
      </c>
      <c r="AT423" s="1">
        <v>19.3</v>
      </c>
      <c r="AU423" s="1">
        <v>19.2</v>
      </c>
      <c r="AV423" s="1">
        <v>19</v>
      </c>
      <c r="AW423" s="1">
        <v>-1.9134999999999996E-3</v>
      </c>
      <c r="AX423" s="1">
        <v>0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6540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-6.7759999999999998</v>
      </c>
      <c r="K424" s="20">
        <v>-7</v>
      </c>
      <c r="L424" s="29">
        <v>4.0750000000000002</v>
      </c>
      <c r="M424" s="20">
        <v>-4.3999999999999997E-2</v>
      </c>
      <c r="N424" s="20">
        <v>2</v>
      </c>
      <c r="O424" s="20">
        <f t="shared" si="25"/>
        <v>121126</v>
      </c>
      <c r="P424" s="19">
        <f t="shared" si="26"/>
        <v>0</v>
      </c>
      <c r="Q424" s="3">
        <v>47.2</v>
      </c>
      <c r="R424" s="3">
        <v>47.05</v>
      </c>
      <c r="S424" s="3">
        <v>46.9</v>
      </c>
      <c r="T424" s="3">
        <v>46.9</v>
      </c>
      <c r="U424" s="3">
        <v>46.35</v>
      </c>
      <c r="V424" s="10">
        <f t="shared" si="27"/>
        <v>-3.6742329999999998E-3</v>
      </c>
      <c r="W424" s="3">
        <v>-1.17</v>
      </c>
      <c r="X424" s="3" t="str">
        <f ca="1">IF(COUNTIF(股期對照!A:A,B424)=2,B424&amp;"-●",IF(COUNTIF(股期對照!A:A,B424)=1,B424&amp;"-◎",B424))</f>
        <v>大毅</v>
      </c>
      <c r="Y424" s="3" t="s">
        <v>6989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0.18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-6.7759999999999998</v>
      </c>
      <c r="AL424" s="1">
        <v>-7</v>
      </c>
      <c r="AM424" s="1">
        <v>4.0750000000000002</v>
      </c>
      <c r="AN424" s="1">
        <v>-4.3999999999999997E-2</v>
      </c>
      <c r="AO424" s="1">
        <v>2</v>
      </c>
      <c r="AP424" s="1">
        <v>121126</v>
      </c>
      <c r="AQ424" s="1">
        <v>0</v>
      </c>
      <c r="AR424" s="1">
        <v>47.2</v>
      </c>
      <c r="AS424" s="1">
        <v>47.05</v>
      </c>
      <c r="AT424" s="1">
        <v>46.9</v>
      </c>
      <c r="AU424" s="1">
        <v>46.9</v>
      </c>
      <c r="AV424" s="1">
        <v>46.35</v>
      </c>
      <c r="AW424" s="1">
        <v>-3.6742329999999998E-3</v>
      </c>
      <c r="AX424" s="1">
        <v>-1.17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5067</v>
      </c>
      <c r="C425" s="3">
        <v>5.9</v>
      </c>
      <c r="D425" s="3">
        <v>0.59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84.28</v>
      </c>
      <c r="H425" s="1">
        <f>MATCH(持股比率!A425,董監!A:A,0)</f>
        <v>425</v>
      </c>
      <c r="I425" s="3">
        <v>1063602.9099999999</v>
      </c>
      <c r="J425" s="20">
        <v>112.369</v>
      </c>
      <c r="K425" s="20">
        <v>90.588999999999999</v>
      </c>
      <c r="L425" s="29">
        <v>66.463999999999999</v>
      </c>
      <c r="M425" s="20">
        <v>9.5640000000000001</v>
      </c>
      <c r="N425" s="20">
        <v>44.378</v>
      </c>
      <c r="O425" s="20">
        <f t="shared" si="25"/>
        <v>89640</v>
      </c>
      <c r="P425" s="19">
        <f t="shared" si="26"/>
        <v>0.4</v>
      </c>
      <c r="Q425" s="3">
        <v>118</v>
      </c>
      <c r="R425" s="3">
        <v>117.5</v>
      </c>
      <c r="S425" s="3">
        <v>118.5</v>
      </c>
      <c r="T425" s="3">
        <v>117</v>
      </c>
      <c r="U425" s="3">
        <v>117</v>
      </c>
      <c r="V425" s="10">
        <f t="shared" si="27"/>
        <v>0.380909475</v>
      </c>
      <c r="W425" s="3">
        <v>1.74</v>
      </c>
      <c r="X425" s="3" t="str">
        <f ca="1">IF(COUNTIF(股期對照!A:A,B425)=2,B425&amp;"-●",IF(COUNTIF(股期對照!A:A,B425)=1,B425&amp;"-◎",B425))</f>
        <v>敦陽科</v>
      </c>
      <c r="Y425" s="3" t="s">
        <v>6990</v>
      </c>
      <c r="AB425" s="1" t="s">
        <v>419</v>
      </c>
      <c r="AC425" s="1" t="s">
        <v>2169</v>
      </c>
      <c r="AD425" s="1">
        <v>5.9</v>
      </c>
      <c r="AE425" s="1">
        <v>0.59</v>
      </c>
      <c r="AF425" s="1">
        <v>0.32</v>
      </c>
      <c r="AG425" s="1">
        <v>8.91</v>
      </c>
      <c r="AH425" s="1">
        <v>84.28</v>
      </c>
      <c r="AI425" s="1">
        <v>425</v>
      </c>
      <c r="AJ425" s="1">
        <v>1063602.9099999999</v>
      </c>
      <c r="AK425" s="1">
        <v>112.369</v>
      </c>
      <c r="AL425" s="1">
        <v>90.588999999999999</v>
      </c>
      <c r="AM425" s="1">
        <v>66.463999999999999</v>
      </c>
      <c r="AN425" s="1">
        <v>9.5640000000000001</v>
      </c>
      <c r="AO425" s="1">
        <v>44.378</v>
      </c>
      <c r="AP425" s="1">
        <v>89640</v>
      </c>
      <c r="AQ425" s="1">
        <v>0.4</v>
      </c>
      <c r="AR425" s="1">
        <v>118</v>
      </c>
      <c r="AS425" s="1">
        <v>117.5</v>
      </c>
      <c r="AT425" s="1">
        <v>118.5</v>
      </c>
      <c r="AU425" s="1">
        <v>117</v>
      </c>
      <c r="AV425" s="1">
        <v>117</v>
      </c>
      <c r="AW425" s="1">
        <v>0.380909475</v>
      </c>
      <c r="AX425" s="1">
        <v>1.74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5519</v>
      </c>
      <c r="C426" s="3">
        <v>11.16</v>
      </c>
      <c r="D426" s="3">
        <v>0.06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71.36</v>
      </c>
      <c r="H426" s="1">
        <f>MATCH(持股比率!A426,董監!A:A,0)</f>
        <v>426</v>
      </c>
      <c r="I426" s="3">
        <v>3821149.27</v>
      </c>
      <c r="J426" s="20">
        <v>263.3</v>
      </c>
      <c r="K426" s="20">
        <v>8.9890000000000008</v>
      </c>
      <c r="L426" s="29">
        <v>316.45999999999998</v>
      </c>
      <c r="M426" s="20">
        <v>215.453</v>
      </c>
      <c r="N426" s="20">
        <v>-404.30200000000002</v>
      </c>
      <c r="O426" s="20">
        <f t="shared" si="25"/>
        <v>272677</v>
      </c>
      <c r="P426" s="19">
        <f t="shared" si="26"/>
        <v>0.1</v>
      </c>
      <c r="Q426" s="3">
        <v>62</v>
      </c>
      <c r="R426" s="3">
        <v>61.8</v>
      </c>
      <c r="S426" s="3">
        <v>62</v>
      </c>
      <c r="T426" s="3">
        <v>60.8</v>
      </c>
      <c r="U426" s="3">
        <v>59.9</v>
      </c>
      <c r="V426" s="10">
        <f t="shared" si="27"/>
        <v>0.25382492800000001</v>
      </c>
      <c r="W426" s="3">
        <v>-1.8</v>
      </c>
      <c r="X426" s="3" t="str">
        <f ca="1">IF(COUNTIF(股期對照!A:A,B426)=2,B426&amp;"-●",IF(COUNTIF(股期對照!A:A,B426)=1,B426&amp;"-◎",B426))</f>
        <v>強茂-◎</v>
      </c>
      <c r="Y426" s="3" t="s">
        <v>6991</v>
      </c>
      <c r="AB426" s="1" t="s">
        <v>420</v>
      </c>
      <c r="AC426" s="1" t="s">
        <v>2170</v>
      </c>
      <c r="AD426" s="1">
        <v>11.16</v>
      </c>
      <c r="AE426" s="1">
        <v>0.06</v>
      </c>
      <c r="AF426" s="1">
        <v>0.3</v>
      </c>
      <c r="AG426" s="1">
        <v>17.12</v>
      </c>
      <c r="AH426" s="1">
        <v>71.36</v>
      </c>
      <c r="AI426" s="1">
        <v>426</v>
      </c>
      <c r="AJ426" s="1">
        <v>3821149.27</v>
      </c>
      <c r="AK426" s="1">
        <v>263.3</v>
      </c>
      <c r="AL426" s="1">
        <v>8.9890000000000008</v>
      </c>
      <c r="AM426" s="1">
        <v>316.45999999999998</v>
      </c>
      <c r="AN426" s="1">
        <v>215.453</v>
      </c>
      <c r="AO426" s="1">
        <v>-404.30200000000002</v>
      </c>
      <c r="AP426" s="1">
        <v>272677</v>
      </c>
      <c r="AQ426" s="1">
        <v>0.1</v>
      </c>
      <c r="AR426" s="1">
        <v>62</v>
      </c>
      <c r="AS426" s="1">
        <v>61.8</v>
      </c>
      <c r="AT426" s="1">
        <v>62</v>
      </c>
      <c r="AU426" s="1">
        <v>60.8</v>
      </c>
      <c r="AV426" s="1">
        <v>59.9</v>
      </c>
      <c r="AW426" s="1">
        <v>0.25382492800000001</v>
      </c>
      <c r="AX426" s="1">
        <v>-1.8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6001</v>
      </c>
      <c r="C427" s="3">
        <v>5.18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73.59</v>
      </c>
      <c r="H427" s="1">
        <f>MATCH(持股比率!A427,董監!A:A,0)</f>
        <v>427</v>
      </c>
      <c r="I427" s="3">
        <v>778827.11</v>
      </c>
      <c r="J427" s="20">
        <v>381.58499999999998</v>
      </c>
      <c r="K427" s="20">
        <v>-94.99</v>
      </c>
      <c r="L427" s="29">
        <v>204.00299999999999</v>
      </c>
      <c r="M427" s="20">
        <v>-434.22500000000002</v>
      </c>
      <c r="N427" s="20">
        <v>260.03100000000001</v>
      </c>
      <c r="O427" s="20">
        <f t="shared" si="25"/>
        <v>57314</v>
      </c>
      <c r="P427" s="19">
        <f t="shared" si="26"/>
        <v>0.6</v>
      </c>
      <c r="Q427" s="3">
        <v>41.05</v>
      </c>
      <c r="R427" s="3">
        <v>40.15</v>
      </c>
      <c r="S427" s="3">
        <v>40.25</v>
      </c>
      <c r="T427" s="3">
        <v>39</v>
      </c>
      <c r="U427" s="3">
        <v>37.75</v>
      </c>
      <c r="V427" s="10">
        <f t="shared" si="27"/>
        <v>0.12942731749999997</v>
      </c>
      <c r="W427" s="3">
        <v>-5.15</v>
      </c>
      <c r="X427" s="3" t="str">
        <f ca="1">IF(COUNTIF(股期對照!A:A,B427)=2,B427&amp;"-●",IF(COUNTIF(股期對照!A:A,B427)=1,B427&amp;"-◎",B427))</f>
        <v>連宇</v>
      </c>
      <c r="Y427" s="3" t="s">
        <v>6992</v>
      </c>
      <c r="AB427" s="1" t="s">
        <v>421</v>
      </c>
      <c r="AC427" s="1" t="s">
        <v>2171</v>
      </c>
      <c r="AD427" s="1">
        <v>5.18</v>
      </c>
      <c r="AE427" s="1">
        <v>0</v>
      </c>
      <c r="AF427" s="1">
        <v>2.58</v>
      </c>
      <c r="AG427" s="1">
        <v>18.649999999999999</v>
      </c>
      <c r="AH427" s="1">
        <v>73.59</v>
      </c>
      <c r="AI427" s="1">
        <v>427</v>
      </c>
      <c r="AJ427" s="1">
        <v>778827.11</v>
      </c>
      <c r="AK427" s="1">
        <v>381.58499999999998</v>
      </c>
      <c r="AL427" s="1">
        <v>-94.99</v>
      </c>
      <c r="AM427" s="1">
        <v>204.00299999999999</v>
      </c>
      <c r="AN427" s="1">
        <v>-434.22500000000002</v>
      </c>
      <c r="AO427" s="1">
        <v>260.03100000000001</v>
      </c>
      <c r="AP427" s="1">
        <v>57314</v>
      </c>
      <c r="AQ427" s="1">
        <v>0.6</v>
      </c>
      <c r="AR427" s="1">
        <v>41.05</v>
      </c>
      <c r="AS427" s="1">
        <v>40.15</v>
      </c>
      <c r="AT427" s="1">
        <v>40.25</v>
      </c>
      <c r="AU427" s="1">
        <v>39</v>
      </c>
      <c r="AV427" s="1">
        <v>37.75</v>
      </c>
      <c r="AW427" s="1">
        <v>0.12942731749999997</v>
      </c>
      <c r="AX427" s="1">
        <v>-5.15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4923</v>
      </c>
      <c r="C428" s="3">
        <v>0.85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83.53</v>
      </c>
      <c r="H428" s="1">
        <f>MATCH(持股比率!A428,董監!A:A,0)</f>
        <v>428</v>
      </c>
      <c r="I428" s="3">
        <v>1090938.07</v>
      </c>
      <c r="J428" s="20">
        <v>1.8120000000000001</v>
      </c>
      <c r="K428" s="20">
        <v>3</v>
      </c>
      <c r="L428" s="29">
        <v>6</v>
      </c>
      <c r="M428" s="20">
        <v>1</v>
      </c>
      <c r="N428" s="20">
        <v>-0.13900000000000001</v>
      </c>
      <c r="O428" s="20">
        <f t="shared" si="25"/>
        <v>91126</v>
      </c>
      <c r="P428" s="19">
        <f t="shared" si="26"/>
        <v>0</v>
      </c>
      <c r="Q428" s="3">
        <v>24.4</v>
      </c>
      <c r="R428" s="3">
        <v>24.2</v>
      </c>
      <c r="S428" s="3">
        <v>24</v>
      </c>
      <c r="T428" s="3">
        <v>24</v>
      </c>
      <c r="U428" s="3">
        <v>23.8</v>
      </c>
      <c r="V428" s="10">
        <f t="shared" si="27"/>
        <v>2.8150459999999999E-3</v>
      </c>
      <c r="W428" s="3">
        <v>-1.04</v>
      </c>
      <c r="X428" s="3" t="str">
        <f ca="1">IF(COUNTIF(股期對照!A:A,B428)=2,B428&amp;"-●",IF(COUNTIF(股期對照!A:A,B428)=1,B428&amp;"-◎",B428))</f>
        <v>百容</v>
      </c>
      <c r="Y428" s="3" t="s">
        <v>6993</v>
      </c>
      <c r="AB428" s="1" t="s">
        <v>422</v>
      </c>
      <c r="AC428" s="1" t="s">
        <v>2172</v>
      </c>
      <c r="AD428" s="1">
        <v>0.85</v>
      </c>
      <c r="AE428" s="1">
        <v>0</v>
      </c>
      <c r="AF428" s="1">
        <v>0.13</v>
      </c>
      <c r="AG428" s="1">
        <v>15.49</v>
      </c>
      <c r="AH428" s="1">
        <v>83.53</v>
      </c>
      <c r="AI428" s="1">
        <v>428</v>
      </c>
      <c r="AJ428" s="1">
        <v>1090938.07</v>
      </c>
      <c r="AK428" s="1">
        <v>1.8120000000000001</v>
      </c>
      <c r="AL428" s="1">
        <v>3</v>
      </c>
      <c r="AM428" s="1">
        <v>6</v>
      </c>
      <c r="AN428" s="1">
        <v>1</v>
      </c>
      <c r="AO428" s="1">
        <v>-0.13900000000000001</v>
      </c>
      <c r="AP428" s="1">
        <v>91126</v>
      </c>
      <c r="AQ428" s="1">
        <v>0</v>
      </c>
      <c r="AR428" s="1">
        <v>24.4</v>
      </c>
      <c r="AS428" s="1">
        <v>24.2</v>
      </c>
      <c r="AT428" s="1">
        <v>24</v>
      </c>
      <c r="AU428" s="1">
        <v>24</v>
      </c>
      <c r="AV428" s="1">
        <v>23.8</v>
      </c>
      <c r="AW428" s="1">
        <v>2.8150459999999999E-3</v>
      </c>
      <c r="AX428" s="1">
        <v>-1.04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5329</v>
      </c>
      <c r="C429" s="3">
        <v>6.1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</v>
      </c>
      <c r="H429" s="1">
        <f>MATCH(持股比率!A429,董監!A:A,0)</f>
        <v>429</v>
      </c>
      <c r="I429" s="3">
        <v>1594210.22</v>
      </c>
      <c r="J429" s="20">
        <v>264.98399999999998</v>
      </c>
      <c r="K429" s="20">
        <v>141</v>
      </c>
      <c r="L429" s="29">
        <v>498</v>
      </c>
      <c r="M429" s="20">
        <v>-249</v>
      </c>
      <c r="N429" s="20">
        <v>45.558999999999997</v>
      </c>
      <c r="O429" s="20">
        <f t="shared" si="25"/>
        <v>135348</v>
      </c>
      <c r="P429" s="19">
        <f t="shared" si="26"/>
        <v>0.5</v>
      </c>
      <c r="Q429" s="3">
        <v>32.35</v>
      </c>
      <c r="R429" s="3">
        <v>32.700000000000003</v>
      </c>
      <c r="S429" s="3">
        <v>33.65</v>
      </c>
      <c r="T429" s="3">
        <v>32.85</v>
      </c>
      <c r="U429" s="3">
        <v>32.700000000000003</v>
      </c>
      <c r="V429" s="10">
        <f t="shared" si="27"/>
        <v>0.23250761700000003</v>
      </c>
      <c r="W429" s="3">
        <v>6.51</v>
      </c>
      <c r="X429" s="3" t="str">
        <f ca="1">IF(COUNTIF(股期對照!A:A,B429)=2,B429&amp;"-●",IF(COUNTIF(股期對照!A:A,B429)=1,B429&amp;"-◎",B429))</f>
        <v>希華</v>
      </c>
      <c r="Y429" s="3" t="s">
        <v>6994</v>
      </c>
      <c r="AB429" s="1" t="s">
        <v>423</v>
      </c>
      <c r="AC429" s="1" t="s">
        <v>2173</v>
      </c>
      <c r="AD429" s="1">
        <v>6.1</v>
      </c>
      <c r="AE429" s="1">
        <v>0</v>
      </c>
      <c r="AF429" s="1">
        <v>0.15</v>
      </c>
      <c r="AG429" s="1">
        <v>8.85</v>
      </c>
      <c r="AH429" s="1">
        <v>84.9</v>
      </c>
      <c r="AI429" s="1">
        <v>429</v>
      </c>
      <c r="AJ429" s="1">
        <v>1594210.22</v>
      </c>
      <c r="AK429" s="1">
        <v>264.98399999999998</v>
      </c>
      <c r="AL429" s="1">
        <v>141</v>
      </c>
      <c r="AM429" s="1">
        <v>498</v>
      </c>
      <c r="AN429" s="1">
        <v>-249</v>
      </c>
      <c r="AO429" s="1">
        <v>45.558999999999997</v>
      </c>
      <c r="AP429" s="1">
        <v>135348</v>
      </c>
      <c r="AQ429" s="1">
        <v>0.5</v>
      </c>
      <c r="AR429" s="1">
        <v>32.35</v>
      </c>
      <c r="AS429" s="1">
        <v>32.700000000000003</v>
      </c>
      <c r="AT429" s="1">
        <v>33.65</v>
      </c>
      <c r="AU429" s="1">
        <v>32.85</v>
      </c>
      <c r="AV429" s="1">
        <v>32.700000000000003</v>
      </c>
      <c r="AW429" s="1">
        <v>0.23250761700000003</v>
      </c>
      <c r="AX429" s="1">
        <v>6.51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5520</v>
      </c>
      <c r="C430" s="3">
        <v>5.49</v>
      </c>
      <c r="D430" s="3">
        <v>0.59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82</v>
      </c>
      <c r="H430" s="1">
        <f>MATCH(持股比率!A430,董監!A:A,0)</f>
        <v>430</v>
      </c>
      <c r="I430" s="3">
        <v>3176890.37</v>
      </c>
      <c r="J430" s="20">
        <v>936.02</v>
      </c>
      <c r="K430" s="20">
        <v>-486.04</v>
      </c>
      <c r="L430" s="29">
        <v>1323.9449999999999</v>
      </c>
      <c r="M430" s="20">
        <v>-541.37</v>
      </c>
      <c r="N430" s="20">
        <v>631.38599999999997</v>
      </c>
      <c r="O430" s="20">
        <f t="shared" si="25"/>
        <v>260505</v>
      </c>
      <c r="P430" s="19">
        <f t="shared" si="26"/>
        <v>0.7</v>
      </c>
      <c r="Q430" s="3">
        <v>23.3</v>
      </c>
      <c r="R430" s="3">
        <v>22.85</v>
      </c>
      <c r="S430" s="3">
        <v>22.6</v>
      </c>
      <c r="T430" s="3">
        <v>22.05</v>
      </c>
      <c r="U430" s="3">
        <v>21.65</v>
      </c>
      <c r="V430" s="10">
        <f t="shared" si="27"/>
        <v>0.42356707399999999</v>
      </c>
      <c r="W430" s="3">
        <v>-5.25</v>
      </c>
      <c r="X430" s="3" t="str">
        <f ca="1">IF(COUNTIF(股期對照!A:A,B430)=2,B430&amp;"-●",IF(COUNTIF(股期對照!A:A,B430)=1,B430&amp;"-◎",B430))</f>
        <v>兆赫-◎</v>
      </c>
      <c r="Y430" s="3" t="s">
        <v>6995</v>
      </c>
      <c r="AB430" s="1" t="s">
        <v>424</v>
      </c>
      <c r="AC430" s="1" t="s">
        <v>2174</v>
      </c>
      <c r="AD430" s="1">
        <v>5.49</v>
      </c>
      <c r="AE430" s="1">
        <v>0.59</v>
      </c>
      <c r="AF430" s="1">
        <v>0.52</v>
      </c>
      <c r="AG430" s="1">
        <v>11.4</v>
      </c>
      <c r="AH430" s="1">
        <v>82</v>
      </c>
      <c r="AI430" s="1">
        <v>430</v>
      </c>
      <c r="AJ430" s="1">
        <v>3176890.37</v>
      </c>
      <c r="AK430" s="1">
        <v>936.02</v>
      </c>
      <c r="AL430" s="1">
        <v>-486.04</v>
      </c>
      <c r="AM430" s="1">
        <v>1323.9449999999999</v>
      </c>
      <c r="AN430" s="1">
        <v>-541.37</v>
      </c>
      <c r="AO430" s="1">
        <v>631.38599999999997</v>
      </c>
      <c r="AP430" s="1">
        <v>260505</v>
      </c>
      <c r="AQ430" s="1">
        <v>0.7</v>
      </c>
      <c r="AR430" s="1">
        <v>23.3</v>
      </c>
      <c r="AS430" s="1">
        <v>22.85</v>
      </c>
      <c r="AT430" s="1">
        <v>22.6</v>
      </c>
      <c r="AU430" s="1">
        <v>22.05</v>
      </c>
      <c r="AV430" s="1">
        <v>21.65</v>
      </c>
      <c r="AW430" s="1">
        <v>0.42356707399999999</v>
      </c>
      <c r="AX430" s="1">
        <v>-5.25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4924</v>
      </c>
      <c r="C431" s="3">
        <v>6.28</v>
      </c>
      <c r="D431" s="3">
        <v>0.23</v>
      </c>
      <c r="E431" s="3">
        <v>0.72</v>
      </c>
      <c r="F431" s="1">
        <f>IF(INDEX(董監!D:D,H431)=0,INDEX(董監!C:C,H431),INDEX(董監!D:D,H431))</f>
        <v>17.52</v>
      </c>
      <c r="G431" s="1">
        <f t="shared" si="24"/>
        <v>75.25</v>
      </c>
      <c r="H431" s="1">
        <f>MATCH(持股比率!A431,董監!A:A,0)</f>
        <v>431</v>
      </c>
      <c r="I431" s="3">
        <v>2219585.79</v>
      </c>
      <c r="J431" s="20">
        <v>-4526.7669999999998</v>
      </c>
      <c r="K431" s="20">
        <v>-3758.837</v>
      </c>
      <c r="L431" s="29">
        <v>8879.8279999999995</v>
      </c>
      <c r="M431" s="20">
        <v>-3310.2089999999998</v>
      </c>
      <c r="N431" s="20">
        <v>-4988.6859999999997</v>
      </c>
      <c r="O431" s="20">
        <f t="shared" si="25"/>
        <v>167024</v>
      </c>
      <c r="P431" s="19">
        <f t="shared" si="26"/>
        <v>-4.5999999999999996</v>
      </c>
      <c r="Q431" s="3">
        <v>48.35</v>
      </c>
      <c r="R431" s="3">
        <v>46.8</v>
      </c>
      <c r="S431" s="3">
        <v>49.05</v>
      </c>
      <c r="T431" s="3">
        <v>47.3</v>
      </c>
      <c r="U431" s="3">
        <v>46.5</v>
      </c>
      <c r="V431" s="10">
        <f t="shared" si="27"/>
        <v>-3.4777397735000002</v>
      </c>
      <c r="W431" s="3">
        <v>-6.16</v>
      </c>
      <c r="X431" s="3" t="str">
        <f ca="1">IF(COUNTIF(股期對照!A:A,B431)=2,B431&amp;"-●",IF(COUNTIF(股期對照!A:A,B431)=1,B431&amp;"-◎",B431))</f>
        <v>一詮</v>
      </c>
      <c r="Y431" s="3" t="s">
        <v>6882</v>
      </c>
      <c r="AB431" s="1" t="s">
        <v>425</v>
      </c>
      <c r="AC431" s="1" t="s">
        <v>2175</v>
      </c>
      <c r="AD431" s="1">
        <v>6.28</v>
      </c>
      <c r="AE431" s="1">
        <v>0.23</v>
      </c>
      <c r="AF431" s="1">
        <v>0.72</v>
      </c>
      <c r="AG431" s="1">
        <v>17.52</v>
      </c>
      <c r="AH431" s="1">
        <v>75.25</v>
      </c>
      <c r="AI431" s="1">
        <v>431</v>
      </c>
      <c r="AJ431" s="1">
        <v>2219585.79</v>
      </c>
      <c r="AK431" s="1">
        <v>-4526.7669999999998</v>
      </c>
      <c r="AL431" s="1">
        <v>-3758.837</v>
      </c>
      <c r="AM431" s="1">
        <v>8879.8279999999995</v>
      </c>
      <c r="AN431" s="1">
        <v>-3310.2089999999998</v>
      </c>
      <c r="AO431" s="1">
        <v>-4988.6859999999997</v>
      </c>
      <c r="AP431" s="1">
        <v>167024</v>
      </c>
      <c r="AQ431" s="1">
        <v>-4.5999999999999996</v>
      </c>
      <c r="AR431" s="1">
        <v>48.35</v>
      </c>
      <c r="AS431" s="1">
        <v>46.8</v>
      </c>
      <c r="AT431" s="1">
        <v>49.05</v>
      </c>
      <c r="AU431" s="1">
        <v>47.3</v>
      </c>
      <c r="AV431" s="1">
        <v>46.5</v>
      </c>
      <c r="AW431" s="1">
        <v>-3.4777397735000002</v>
      </c>
      <c r="AX431" s="1">
        <v>-6.16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6002</v>
      </c>
      <c r="C432" s="3">
        <v>4.43</v>
      </c>
      <c r="D432" s="3">
        <v>7.0000000000000007E-2</v>
      </c>
      <c r="E432" s="3">
        <v>0.3</v>
      </c>
      <c r="F432" s="1">
        <f>IF(INDEX(董監!D:D,H432)=0,INDEX(董監!C:C,H432),INDEX(董監!D:D,H432))</f>
        <v>10.96</v>
      </c>
      <c r="G432" s="1">
        <f t="shared" si="24"/>
        <v>84.24</v>
      </c>
      <c r="H432" s="1">
        <f>MATCH(持股比率!A432,董監!A:A,0)</f>
        <v>432</v>
      </c>
      <c r="I432" s="3">
        <v>799994.33</v>
      </c>
      <c r="J432" s="20">
        <v>142.00299999999999</v>
      </c>
      <c r="K432" s="20">
        <v>1200</v>
      </c>
      <c r="L432" s="29">
        <v>-2841.3989999999999</v>
      </c>
      <c r="M432" s="20">
        <v>-548.41899999999998</v>
      </c>
      <c r="N432" s="20">
        <v>-32</v>
      </c>
      <c r="O432" s="20">
        <f t="shared" si="25"/>
        <v>67392</v>
      </c>
      <c r="P432" s="19">
        <f t="shared" si="26"/>
        <v>-3.1</v>
      </c>
      <c r="Q432" s="3">
        <v>40.1</v>
      </c>
      <c r="R432" s="3">
        <v>44.1</v>
      </c>
      <c r="S432" s="3">
        <v>39.700000000000003</v>
      </c>
      <c r="T432" s="3">
        <v>39.4</v>
      </c>
      <c r="U432" s="3">
        <v>39.299999999999997</v>
      </c>
      <c r="V432" s="10">
        <f t="shared" si="27"/>
        <v>-0.77054528600000016</v>
      </c>
      <c r="W432" s="3">
        <v>-0.88</v>
      </c>
      <c r="X432" s="3" t="str">
        <f ca="1">IF(COUNTIF(股期對照!A:A,B432)=2,B432&amp;"-●",IF(COUNTIF(股期對照!A:A,B432)=1,B432&amp;"-◎",B432))</f>
        <v>漢平</v>
      </c>
      <c r="Y432" s="3" t="s">
        <v>6996</v>
      </c>
      <c r="AB432" s="1" t="s">
        <v>426</v>
      </c>
      <c r="AC432" s="1" t="s">
        <v>2176</v>
      </c>
      <c r="AD432" s="1">
        <v>4.43</v>
      </c>
      <c r="AE432" s="1">
        <v>7.0000000000000007E-2</v>
      </c>
      <c r="AF432" s="1">
        <v>0.3</v>
      </c>
      <c r="AG432" s="1">
        <v>10.96</v>
      </c>
      <c r="AH432" s="1">
        <v>84.24</v>
      </c>
      <c r="AI432" s="1">
        <v>432</v>
      </c>
      <c r="AJ432" s="1">
        <v>799994.33</v>
      </c>
      <c r="AK432" s="1">
        <v>142.00299999999999</v>
      </c>
      <c r="AL432" s="1">
        <v>1200</v>
      </c>
      <c r="AM432" s="1">
        <v>-2841.3989999999999</v>
      </c>
      <c r="AN432" s="1">
        <v>-548.41899999999998</v>
      </c>
      <c r="AO432" s="1">
        <v>-32</v>
      </c>
      <c r="AP432" s="1">
        <v>67392</v>
      </c>
      <c r="AQ432" s="1">
        <v>-3.1</v>
      </c>
      <c r="AR432" s="1">
        <v>40.1</v>
      </c>
      <c r="AS432" s="1">
        <v>44.1</v>
      </c>
      <c r="AT432" s="1">
        <v>39.700000000000003</v>
      </c>
      <c r="AU432" s="1">
        <v>39.4</v>
      </c>
      <c r="AV432" s="1">
        <v>39.299999999999997</v>
      </c>
      <c r="AW432" s="1">
        <v>-0.77054528600000016</v>
      </c>
      <c r="AX432" s="1">
        <v>-0.88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4925</v>
      </c>
      <c r="C433" s="3">
        <v>12.18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74.710000000000008</v>
      </c>
      <c r="H433" s="1">
        <f>MATCH(持股比率!A433,董監!A:A,0)</f>
        <v>433</v>
      </c>
      <c r="I433" s="3">
        <v>7401000</v>
      </c>
      <c r="J433" s="20">
        <v>206.03200000000001</v>
      </c>
      <c r="K433" s="20">
        <v>-170</v>
      </c>
      <c r="L433" s="29">
        <v>-267.95299999999997</v>
      </c>
      <c r="M433" s="20">
        <v>-118.807</v>
      </c>
      <c r="N433" s="20">
        <v>-162</v>
      </c>
      <c r="O433" s="20">
        <f t="shared" si="25"/>
        <v>552929</v>
      </c>
      <c r="P433" s="19">
        <f t="shared" si="26"/>
        <v>-0.1</v>
      </c>
      <c r="Q433" s="3">
        <v>11.8</v>
      </c>
      <c r="R433" s="3">
        <v>11.7</v>
      </c>
      <c r="S433" s="3">
        <v>11.65</v>
      </c>
      <c r="T433" s="3">
        <v>11.6</v>
      </c>
      <c r="U433" s="3">
        <v>11.55</v>
      </c>
      <c r="V433" s="10">
        <f t="shared" si="27"/>
        <v>-5.9287360499999983E-2</v>
      </c>
      <c r="W433" s="3">
        <v>-1.7</v>
      </c>
      <c r="X433" s="3" t="str">
        <f ca="1">IF(COUNTIF(股期對照!A:A,B433)=2,B433&amp;"-●",IF(COUNTIF(股期對照!A:A,B433)=1,B433&amp;"-◎",B433))</f>
        <v>瑞軒-◎</v>
      </c>
      <c r="Y433" s="3" t="s">
        <v>6997</v>
      </c>
      <c r="AB433" s="1" t="s">
        <v>427</v>
      </c>
      <c r="AC433" s="1" t="s">
        <v>2177</v>
      </c>
      <c r="AD433" s="1">
        <v>12.18</v>
      </c>
      <c r="AE433" s="1">
        <v>0.04</v>
      </c>
      <c r="AF433" s="1">
        <v>0.46</v>
      </c>
      <c r="AG433" s="1">
        <v>12.61</v>
      </c>
      <c r="AH433" s="1">
        <v>74.710000000000008</v>
      </c>
      <c r="AI433" s="1">
        <v>433</v>
      </c>
      <c r="AJ433" s="1">
        <v>7401000</v>
      </c>
      <c r="AK433" s="1">
        <v>206.03200000000001</v>
      </c>
      <c r="AL433" s="1">
        <v>-170</v>
      </c>
      <c r="AM433" s="1">
        <v>-267.95299999999997</v>
      </c>
      <c r="AN433" s="1">
        <v>-118.807</v>
      </c>
      <c r="AO433" s="1">
        <v>-162</v>
      </c>
      <c r="AP433" s="1">
        <v>552929</v>
      </c>
      <c r="AQ433" s="1">
        <v>-0.1</v>
      </c>
      <c r="AR433" s="1">
        <v>11.8</v>
      </c>
      <c r="AS433" s="1">
        <v>11.7</v>
      </c>
      <c r="AT433" s="1">
        <v>11.65</v>
      </c>
      <c r="AU433" s="1">
        <v>11.6</v>
      </c>
      <c r="AV433" s="1">
        <v>11.55</v>
      </c>
      <c r="AW433" s="1">
        <v>-5.9287360499999983E-2</v>
      </c>
      <c r="AX433" s="1">
        <v>-1.7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5181</v>
      </c>
      <c r="C434" s="3">
        <v>5.5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68.27</v>
      </c>
      <c r="H434" s="1">
        <f>MATCH(持股比率!A434,董監!A:A,0)</f>
        <v>434</v>
      </c>
      <c r="I434" s="3">
        <v>820080</v>
      </c>
      <c r="J434" s="20">
        <v>7</v>
      </c>
      <c r="K434" s="20">
        <v>0</v>
      </c>
      <c r="L434" s="29">
        <v>1</v>
      </c>
      <c r="M434" s="20">
        <v>-3</v>
      </c>
      <c r="N434" s="20">
        <v>0</v>
      </c>
      <c r="O434" s="20">
        <f t="shared" si="25"/>
        <v>55987</v>
      </c>
      <c r="P434" s="19">
        <f t="shared" si="26"/>
        <v>0</v>
      </c>
      <c r="Q434" s="3">
        <v>13.95</v>
      </c>
      <c r="R434" s="3">
        <v>13.7</v>
      </c>
      <c r="S434" s="3">
        <v>13.65</v>
      </c>
      <c r="T434" s="3">
        <v>13.55</v>
      </c>
      <c r="U434" s="3">
        <v>13.6</v>
      </c>
      <c r="V434" s="10">
        <f t="shared" si="27"/>
        <v>7.0649999999999988E-4</v>
      </c>
      <c r="W434" s="3">
        <v>0</v>
      </c>
      <c r="X434" s="3" t="str">
        <f ca="1">IF(COUNTIF(股期對照!A:A,B434)=2,B434&amp;"-●",IF(COUNTIF(股期對照!A:A,B434)=1,B434&amp;"-◎",B434))</f>
        <v>吉祥全</v>
      </c>
      <c r="Y434" s="3" t="s">
        <v>6998</v>
      </c>
      <c r="AB434" s="1" t="s">
        <v>428</v>
      </c>
      <c r="AC434" s="1" t="s">
        <v>2178</v>
      </c>
      <c r="AD434" s="1">
        <v>5.5</v>
      </c>
      <c r="AE434" s="1">
        <v>0</v>
      </c>
      <c r="AF434" s="1">
        <v>0.25</v>
      </c>
      <c r="AG434" s="1">
        <v>25.98</v>
      </c>
      <c r="AH434" s="1">
        <v>68.27</v>
      </c>
      <c r="AI434" s="1">
        <v>434</v>
      </c>
      <c r="AJ434" s="1">
        <v>820080</v>
      </c>
      <c r="AK434" s="1">
        <v>7</v>
      </c>
      <c r="AL434" s="1">
        <v>0</v>
      </c>
      <c r="AM434" s="1">
        <v>1</v>
      </c>
      <c r="AN434" s="1">
        <v>-3</v>
      </c>
      <c r="AO434" s="1">
        <v>0</v>
      </c>
      <c r="AP434" s="1">
        <v>55987</v>
      </c>
      <c r="AQ434" s="1">
        <v>0</v>
      </c>
      <c r="AR434" s="1">
        <v>13.95</v>
      </c>
      <c r="AS434" s="1">
        <v>13.7</v>
      </c>
      <c r="AT434" s="1">
        <v>13.65</v>
      </c>
      <c r="AU434" s="1">
        <v>13.55</v>
      </c>
      <c r="AV434" s="1">
        <v>13.6</v>
      </c>
      <c r="AW434" s="1">
        <v>7.0649999999999988E-4</v>
      </c>
      <c r="AX434" s="1">
        <v>0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6003</v>
      </c>
      <c r="C435" s="3">
        <v>17.03</v>
      </c>
      <c r="D435" s="3">
        <v>0.85</v>
      </c>
      <c r="E435" s="3">
        <v>3.37</v>
      </c>
      <c r="F435" s="1">
        <f>IF(INDEX(董監!D:D,H435)=0,INDEX(董監!C:C,H435),INDEX(董監!D:D,H435))</f>
        <v>21.25</v>
      </c>
      <c r="G435" s="1">
        <f t="shared" si="24"/>
        <v>57.5</v>
      </c>
      <c r="H435" s="1">
        <f>MATCH(持股比率!A435,董監!A:A,0)</f>
        <v>435</v>
      </c>
      <c r="I435" s="3">
        <v>4858042.99</v>
      </c>
      <c r="J435" s="20">
        <v>717.92200000000003</v>
      </c>
      <c r="K435" s="20">
        <v>584.15599999999995</v>
      </c>
      <c r="L435" s="29">
        <v>-1392.2190000000001</v>
      </c>
      <c r="M435" s="20">
        <v>643.04300000000001</v>
      </c>
      <c r="N435" s="20">
        <v>246.72900000000001</v>
      </c>
      <c r="O435" s="20">
        <f t="shared" si="25"/>
        <v>279337</v>
      </c>
      <c r="P435" s="19">
        <f t="shared" si="26"/>
        <v>0.3</v>
      </c>
      <c r="Q435" s="3">
        <v>123.5</v>
      </c>
      <c r="R435" s="3">
        <v>124.5</v>
      </c>
      <c r="S435" s="3">
        <v>123.5</v>
      </c>
      <c r="T435" s="3">
        <v>124</v>
      </c>
      <c r="U435" s="3">
        <v>121.5</v>
      </c>
      <c r="V435" s="10">
        <f t="shared" si="27"/>
        <v>0.99166647999999991</v>
      </c>
      <c r="W435" s="3">
        <v>-0.41</v>
      </c>
      <c r="X435" s="3" t="str">
        <f ca="1">IF(COUNTIF(股期對照!A:A,B435)=2,B435&amp;"-●",IF(COUNTIF(股期對照!A:A,B435)=1,B435&amp;"-◎",B435))</f>
        <v>華新科-◎</v>
      </c>
      <c r="Y435" s="3" t="s">
        <v>6999</v>
      </c>
      <c r="AB435" s="1" t="s">
        <v>429</v>
      </c>
      <c r="AC435" s="1" t="s">
        <v>2179</v>
      </c>
      <c r="AD435" s="1">
        <v>17.03</v>
      </c>
      <c r="AE435" s="1">
        <v>0.85</v>
      </c>
      <c r="AF435" s="1">
        <v>3.37</v>
      </c>
      <c r="AG435" s="1">
        <v>21.25</v>
      </c>
      <c r="AH435" s="1">
        <v>57.5</v>
      </c>
      <c r="AI435" s="1">
        <v>435</v>
      </c>
      <c r="AJ435" s="1">
        <v>4858042.99</v>
      </c>
      <c r="AK435" s="1">
        <v>717.92200000000003</v>
      </c>
      <c r="AL435" s="1">
        <v>584.15599999999995</v>
      </c>
      <c r="AM435" s="1">
        <v>-1392.2190000000001</v>
      </c>
      <c r="AN435" s="1">
        <v>643.04300000000001</v>
      </c>
      <c r="AO435" s="1">
        <v>246.72900000000001</v>
      </c>
      <c r="AP435" s="1">
        <v>279337</v>
      </c>
      <c r="AQ435" s="1">
        <v>0.3</v>
      </c>
      <c r="AR435" s="1">
        <v>123.5</v>
      </c>
      <c r="AS435" s="1">
        <v>124.5</v>
      </c>
      <c r="AT435" s="1">
        <v>123.5</v>
      </c>
      <c r="AU435" s="1">
        <v>124</v>
      </c>
      <c r="AV435" s="1">
        <v>121.5</v>
      </c>
      <c r="AW435" s="1">
        <v>0.99166647999999991</v>
      </c>
      <c r="AX435" s="1">
        <v>-0.41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4926</v>
      </c>
      <c r="C436" s="3">
        <v>7.84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78.03</v>
      </c>
      <c r="H436" s="1">
        <f>MATCH(持股比率!A436,董監!A:A,0)</f>
        <v>436</v>
      </c>
      <c r="I436" s="3">
        <v>1144373.8999999999</v>
      </c>
      <c r="J436" s="20">
        <v>18.286000000000001</v>
      </c>
      <c r="K436" s="20">
        <v>4.8650000000000002</v>
      </c>
      <c r="L436" s="29">
        <v>-10.125</v>
      </c>
      <c r="M436" s="20">
        <v>-56.975000000000001</v>
      </c>
      <c r="N436" s="20">
        <v>115.629</v>
      </c>
      <c r="O436" s="20">
        <f t="shared" si="25"/>
        <v>89295</v>
      </c>
      <c r="P436" s="19">
        <f t="shared" si="26"/>
        <v>0.1</v>
      </c>
      <c r="Q436" s="3">
        <v>72.5</v>
      </c>
      <c r="R436" s="3">
        <v>73</v>
      </c>
      <c r="S436" s="3">
        <v>72.400000000000006</v>
      </c>
      <c r="T436" s="3">
        <v>71.7</v>
      </c>
      <c r="U436" s="3">
        <v>73.7</v>
      </c>
      <c r="V436" s="10">
        <f t="shared" si="27"/>
        <v>5.3845798000000014E-2</v>
      </c>
      <c r="W436" s="3">
        <v>1.94</v>
      </c>
      <c r="X436" s="3" t="str">
        <f ca="1">IF(COUNTIF(股期對照!A:A,B436)=2,B436&amp;"-●",IF(COUNTIF(股期對照!A:A,B436)=1,B436&amp;"-◎",B436))</f>
        <v>揚博</v>
      </c>
      <c r="Y436" s="3" t="s">
        <v>7000</v>
      </c>
      <c r="AB436" s="1" t="s">
        <v>430</v>
      </c>
      <c r="AC436" s="1" t="s">
        <v>2180</v>
      </c>
      <c r="AD436" s="1">
        <v>7.84</v>
      </c>
      <c r="AE436" s="1">
        <v>0.02</v>
      </c>
      <c r="AF436" s="1">
        <v>0.27</v>
      </c>
      <c r="AG436" s="1">
        <v>13.84</v>
      </c>
      <c r="AH436" s="1">
        <v>78.03</v>
      </c>
      <c r="AI436" s="1">
        <v>436</v>
      </c>
      <c r="AJ436" s="1">
        <v>1144373.8999999999</v>
      </c>
      <c r="AK436" s="1">
        <v>18.286000000000001</v>
      </c>
      <c r="AL436" s="1">
        <v>4.8650000000000002</v>
      </c>
      <c r="AM436" s="1">
        <v>-10.125</v>
      </c>
      <c r="AN436" s="1">
        <v>-56.975000000000001</v>
      </c>
      <c r="AO436" s="1">
        <v>115.629</v>
      </c>
      <c r="AP436" s="1">
        <v>89295</v>
      </c>
      <c r="AQ436" s="1">
        <v>0.1</v>
      </c>
      <c r="AR436" s="1">
        <v>72.5</v>
      </c>
      <c r="AS436" s="1">
        <v>73</v>
      </c>
      <c r="AT436" s="1">
        <v>72.400000000000006</v>
      </c>
      <c r="AU436" s="1">
        <v>71.7</v>
      </c>
      <c r="AV436" s="1">
        <v>73.7</v>
      </c>
      <c r="AW436" s="1">
        <v>5.3845798000000014E-2</v>
      </c>
      <c r="AX436" s="1">
        <v>1.94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5664</v>
      </c>
      <c r="C437" s="3">
        <v>18.04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67.23</v>
      </c>
      <c r="H437" s="1">
        <f>MATCH(持股比率!A437,董監!A:A,0)</f>
        <v>437</v>
      </c>
      <c r="I437" s="3">
        <v>2735515.38</v>
      </c>
      <c r="J437" s="20">
        <v>-5.0039999999999996</v>
      </c>
      <c r="K437" s="20">
        <v>65.617999999999995</v>
      </c>
      <c r="L437" s="29">
        <v>-235.899</v>
      </c>
      <c r="M437" s="20">
        <v>383</v>
      </c>
      <c r="N437" s="20">
        <v>-421.00200000000001</v>
      </c>
      <c r="O437" s="20">
        <f t="shared" si="25"/>
        <v>183909</v>
      </c>
      <c r="P437" s="19">
        <f t="shared" si="26"/>
        <v>-0.1</v>
      </c>
      <c r="Q437" s="3">
        <v>19.2</v>
      </c>
      <c r="R437" s="3">
        <v>19.3</v>
      </c>
      <c r="S437" s="3">
        <v>20.25</v>
      </c>
      <c r="T437" s="3">
        <v>20.399999999999999</v>
      </c>
      <c r="U437" s="3">
        <v>19.850000000000001</v>
      </c>
      <c r="V437" s="10">
        <f t="shared" si="27"/>
        <v>-4.1502938500000017E-2</v>
      </c>
      <c r="W437" s="3">
        <v>2.85</v>
      </c>
      <c r="X437" s="3" t="str">
        <f ca="1">IF(COUNTIF(股期對照!A:A,B437)=2,B437&amp;"-●",IF(COUNTIF(股期對照!A:A,B437)=1,B437&amp;"-◎",B437))</f>
        <v>普安</v>
      </c>
      <c r="Y437" s="3" t="s">
        <v>7001</v>
      </c>
      <c r="AB437" s="1" t="s">
        <v>431</v>
      </c>
      <c r="AC437" s="1" t="s">
        <v>2181</v>
      </c>
      <c r="AD437" s="1">
        <v>18.04</v>
      </c>
      <c r="AE437" s="1">
        <v>0.2</v>
      </c>
      <c r="AF437" s="1">
        <v>0.2</v>
      </c>
      <c r="AG437" s="1">
        <v>14.33</v>
      </c>
      <c r="AH437" s="1">
        <v>67.23</v>
      </c>
      <c r="AI437" s="1">
        <v>437</v>
      </c>
      <c r="AJ437" s="1">
        <v>2735515.38</v>
      </c>
      <c r="AK437" s="1">
        <v>-5.0039999999999996</v>
      </c>
      <c r="AL437" s="1">
        <v>65.617999999999995</v>
      </c>
      <c r="AM437" s="1">
        <v>-235.899</v>
      </c>
      <c r="AN437" s="1">
        <v>383</v>
      </c>
      <c r="AO437" s="1">
        <v>-421.00200000000001</v>
      </c>
      <c r="AP437" s="1">
        <v>183909</v>
      </c>
      <c r="AQ437" s="1">
        <v>-0.1</v>
      </c>
      <c r="AR437" s="1">
        <v>19.2</v>
      </c>
      <c r="AS437" s="1">
        <v>19.3</v>
      </c>
      <c r="AT437" s="1">
        <v>20.25</v>
      </c>
      <c r="AU437" s="1">
        <v>20.399999999999999</v>
      </c>
      <c r="AV437" s="1">
        <v>19.850000000000001</v>
      </c>
      <c r="AW437" s="1">
        <v>-4.1502938500000017E-2</v>
      </c>
      <c r="AX437" s="1">
        <v>2.85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6004</v>
      </c>
      <c r="C438" s="3">
        <v>22.97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47.769999999999996</v>
      </c>
      <c r="H438" s="1">
        <f>MATCH(持股比率!A438,董監!A:A,0)</f>
        <v>438</v>
      </c>
      <c r="I438" s="3">
        <v>191004.4</v>
      </c>
      <c r="J438" s="20">
        <v>0.08</v>
      </c>
      <c r="K438" s="20">
        <v>0</v>
      </c>
      <c r="L438" s="29">
        <v>2</v>
      </c>
      <c r="M438" s="20">
        <v>-2</v>
      </c>
      <c r="N438" s="20">
        <v>5</v>
      </c>
      <c r="O438" s="20">
        <f t="shared" si="25"/>
        <v>9124</v>
      </c>
      <c r="P438" s="19">
        <f t="shared" si="26"/>
        <v>0.1</v>
      </c>
      <c r="Q438" s="3">
        <v>54.8</v>
      </c>
      <c r="R438" s="3">
        <v>55</v>
      </c>
      <c r="S438" s="3">
        <v>56</v>
      </c>
      <c r="T438" s="3">
        <v>56.1</v>
      </c>
      <c r="U438" s="3">
        <v>56.4</v>
      </c>
      <c r="V438" s="10">
        <f t="shared" si="27"/>
        <v>2.8618399999999996E-3</v>
      </c>
      <c r="W438" s="3">
        <v>2.5499999999999998</v>
      </c>
      <c r="X438" s="3" t="str">
        <f ca="1">IF(COUNTIF(股期對照!A:A,B438)=2,B438&amp;"-●",IF(COUNTIF(股期對照!A:A,B438)=1,B438&amp;"-◎",B438))</f>
        <v>卓越</v>
      </c>
      <c r="Y438" s="3" t="s">
        <v>7002</v>
      </c>
      <c r="AB438" s="1" t="s">
        <v>432</v>
      </c>
      <c r="AC438" s="1" t="s">
        <v>2182</v>
      </c>
      <c r="AD438" s="1">
        <v>22.97</v>
      </c>
      <c r="AE438" s="1">
        <v>0</v>
      </c>
      <c r="AF438" s="1">
        <v>0.25</v>
      </c>
      <c r="AG438" s="1">
        <v>29.01</v>
      </c>
      <c r="AH438" s="1">
        <v>47.769999999999996</v>
      </c>
      <c r="AI438" s="1">
        <v>438</v>
      </c>
      <c r="AJ438" s="1">
        <v>191004.4</v>
      </c>
      <c r="AK438" s="1">
        <v>0.08</v>
      </c>
      <c r="AL438" s="1">
        <v>0</v>
      </c>
      <c r="AM438" s="1">
        <v>2</v>
      </c>
      <c r="AN438" s="1">
        <v>-2</v>
      </c>
      <c r="AO438" s="1">
        <v>5</v>
      </c>
      <c r="AP438" s="1">
        <v>9124</v>
      </c>
      <c r="AQ438" s="1">
        <v>0.1</v>
      </c>
      <c r="AR438" s="1">
        <v>54.8</v>
      </c>
      <c r="AS438" s="1">
        <v>55</v>
      </c>
      <c r="AT438" s="1">
        <v>56</v>
      </c>
      <c r="AU438" s="1">
        <v>56.1</v>
      </c>
      <c r="AV438" s="1">
        <v>56.4</v>
      </c>
      <c r="AW438" s="1">
        <v>2.8618399999999996E-3</v>
      </c>
      <c r="AX438" s="1">
        <v>2.5499999999999998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5330</v>
      </c>
      <c r="C439" s="3">
        <v>1.52</v>
      </c>
      <c r="D439" s="3">
        <v>0.11</v>
      </c>
      <c r="E439" s="3">
        <v>0.56000000000000005</v>
      </c>
      <c r="F439" s="1">
        <f>IF(INDEX(董監!D:D,H439)=0,INDEX(董監!C:C,H439),INDEX(董監!D:D,H439))</f>
        <v>18.100000000000001</v>
      </c>
      <c r="G439" s="1">
        <f t="shared" si="24"/>
        <v>79.709999999999994</v>
      </c>
      <c r="H439" s="1">
        <f>MATCH(持股比率!A439,董監!A:A,0)</f>
        <v>439</v>
      </c>
      <c r="I439" s="3">
        <v>1227984.6299999999</v>
      </c>
      <c r="J439" s="20">
        <v>157.768</v>
      </c>
      <c r="K439" s="20">
        <v>14</v>
      </c>
      <c r="L439" s="29">
        <v>-7.05</v>
      </c>
      <c r="M439" s="20">
        <v>-31.184999999999999</v>
      </c>
      <c r="N439" s="20">
        <v>40.768999999999998</v>
      </c>
      <c r="O439" s="20">
        <f t="shared" si="25"/>
        <v>97883</v>
      </c>
      <c r="P439" s="19">
        <f t="shared" si="26"/>
        <v>0.2</v>
      </c>
      <c r="Q439" s="3">
        <v>65.7</v>
      </c>
      <c r="R439" s="3">
        <v>64.7</v>
      </c>
      <c r="S439" s="3">
        <v>64.2</v>
      </c>
      <c r="T439" s="3">
        <v>64</v>
      </c>
      <c r="U439" s="3">
        <v>63.9</v>
      </c>
      <c r="V439" s="10">
        <f t="shared" si="27"/>
        <v>0.11427846699999999</v>
      </c>
      <c r="W439" s="3">
        <v>-0.93</v>
      </c>
      <c r="X439" s="3" t="str">
        <f ca="1">IF(COUNTIF(股期對照!A:A,B439)=2,B439&amp;"-●",IF(COUNTIF(股期對照!A:A,B439)=1,B439&amp;"-◎",B439))</f>
        <v>怡利電</v>
      </c>
      <c r="Y439" s="3" t="s">
        <v>6747</v>
      </c>
      <c r="AB439" s="1" t="s">
        <v>433</v>
      </c>
      <c r="AC439" s="1" t="s">
        <v>2183</v>
      </c>
      <c r="AD439" s="1">
        <v>1.52</v>
      </c>
      <c r="AE439" s="1">
        <v>0.11</v>
      </c>
      <c r="AF439" s="1">
        <v>0.56000000000000005</v>
      </c>
      <c r="AG439" s="1">
        <v>18.100000000000001</v>
      </c>
      <c r="AH439" s="1">
        <v>79.709999999999994</v>
      </c>
      <c r="AI439" s="1">
        <v>439</v>
      </c>
      <c r="AJ439" s="1">
        <v>1227984.6299999999</v>
      </c>
      <c r="AK439" s="1">
        <v>157.768</v>
      </c>
      <c r="AL439" s="1">
        <v>14</v>
      </c>
      <c r="AM439" s="1">
        <v>-7.05</v>
      </c>
      <c r="AN439" s="1">
        <v>-31.184999999999999</v>
      </c>
      <c r="AO439" s="1">
        <v>40.768999999999998</v>
      </c>
      <c r="AP439" s="1">
        <v>97883</v>
      </c>
      <c r="AQ439" s="1">
        <v>0.2</v>
      </c>
      <c r="AR439" s="1">
        <v>65.7</v>
      </c>
      <c r="AS439" s="1">
        <v>64.7</v>
      </c>
      <c r="AT439" s="1">
        <v>64.2</v>
      </c>
      <c r="AU439" s="1">
        <v>64</v>
      </c>
      <c r="AV439" s="1">
        <v>63.9</v>
      </c>
      <c r="AW439" s="1">
        <v>0.11427846699999999</v>
      </c>
      <c r="AX439" s="1">
        <v>-0.93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5182</v>
      </c>
      <c r="C440" s="3">
        <v>10.59</v>
      </c>
      <c r="D440" s="3">
        <v>0.28999999999999998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74.33</v>
      </c>
      <c r="H440" s="1">
        <f>MATCH(持股比率!A440,董監!A:A,0)</f>
        <v>440</v>
      </c>
      <c r="I440" s="3">
        <v>8314379.8600000003</v>
      </c>
      <c r="J440" s="20">
        <v>364.315</v>
      </c>
      <c r="K440" s="20">
        <v>-4453.9570000000003</v>
      </c>
      <c r="L440" s="29">
        <v>3402.3440000000001</v>
      </c>
      <c r="M440" s="20">
        <v>-1858.492</v>
      </c>
      <c r="N440" s="20">
        <v>-309.20499999999998</v>
      </c>
      <c r="O440" s="20">
        <f t="shared" si="25"/>
        <v>618008</v>
      </c>
      <c r="P440" s="19">
        <f t="shared" si="26"/>
        <v>-0.5</v>
      </c>
      <c r="Q440" s="3">
        <v>48.1</v>
      </c>
      <c r="R440" s="3">
        <v>46.05</v>
      </c>
      <c r="S440" s="3">
        <v>47.4</v>
      </c>
      <c r="T440" s="3">
        <v>46.3</v>
      </c>
      <c r="U440" s="3">
        <v>45.9</v>
      </c>
      <c r="V440" s="10">
        <f t="shared" si="27"/>
        <v>-1.2655075184999998</v>
      </c>
      <c r="W440" s="3">
        <v>-3.16</v>
      </c>
      <c r="X440" s="3" t="str">
        <f ca="1">IF(COUNTIF(股期對照!A:A,B440)=2,B440&amp;"-●",IF(COUNTIF(股期對照!A:A,B440)=1,B440&amp;"-◎",B440))</f>
        <v>宏達電-◎</v>
      </c>
      <c r="Y440" s="3" t="s">
        <v>7003</v>
      </c>
      <c r="AB440" s="1" t="s">
        <v>434</v>
      </c>
      <c r="AC440" s="1" t="s">
        <v>2184</v>
      </c>
      <c r="AD440" s="1">
        <v>10.59</v>
      </c>
      <c r="AE440" s="1">
        <v>0.28999999999999998</v>
      </c>
      <c r="AF440" s="1">
        <v>8.2100000000000009</v>
      </c>
      <c r="AG440" s="1">
        <v>6.58</v>
      </c>
      <c r="AH440" s="1">
        <v>74.33</v>
      </c>
      <c r="AI440" s="1">
        <v>440</v>
      </c>
      <c r="AJ440" s="1">
        <v>8314379.8600000003</v>
      </c>
      <c r="AK440" s="1">
        <v>364.315</v>
      </c>
      <c r="AL440" s="1">
        <v>-4453.9570000000003</v>
      </c>
      <c r="AM440" s="1">
        <v>3402.3440000000001</v>
      </c>
      <c r="AN440" s="1">
        <v>-1858.492</v>
      </c>
      <c r="AO440" s="1">
        <v>-309.20499999999998</v>
      </c>
      <c r="AP440" s="1">
        <v>618008</v>
      </c>
      <c r="AQ440" s="1">
        <v>-0.5</v>
      </c>
      <c r="AR440" s="1">
        <v>48.1</v>
      </c>
      <c r="AS440" s="1">
        <v>46.05</v>
      </c>
      <c r="AT440" s="1">
        <v>47.4</v>
      </c>
      <c r="AU440" s="1">
        <v>46.3</v>
      </c>
      <c r="AV440" s="1">
        <v>45.9</v>
      </c>
      <c r="AW440" s="1">
        <v>-1.2655075184999998</v>
      </c>
      <c r="AX440" s="1">
        <v>-3.16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5183</v>
      </c>
      <c r="C441" s="3">
        <v>7.27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89.39</v>
      </c>
      <c r="H441" s="1">
        <f>MATCH(持股比率!A441,董監!A:A,0)</f>
        <v>441</v>
      </c>
      <c r="I441" s="3">
        <v>11595610.59</v>
      </c>
      <c r="J441" s="20">
        <v>445.3</v>
      </c>
      <c r="K441" s="20">
        <v>70</v>
      </c>
      <c r="L441" s="29">
        <v>113.816</v>
      </c>
      <c r="M441" s="20">
        <v>117</v>
      </c>
      <c r="N441" s="20">
        <v>90.938999999999993</v>
      </c>
      <c r="O441" s="20">
        <f t="shared" si="25"/>
        <v>1036532</v>
      </c>
      <c r="P441" s="19">
        <f t="shared" si="26"/>
        <v>0.1</v>
      </c>
      <c r="Q441" s="3">
        <v>15.45</v>
      </c>
      <c r="R441" s="3">
        <v>15.4</v>
      </c>
      <c r="S441" s="3">
        <v>15.4</v>
      </c>
      <c r="T441" s="3">
        <v>15.45</v>
      </c>
      <c r="U441" s="3">
        <v>15.45</v>
      </c>
      <c r="V441" s="10">
        <f t="shared" si="27"/>
        <v>0.12923308950000001</v>
      </c>
      <c r="W441" s="3">
        <v>0.65</v>
      </c>
      <c r="X441" s="3" t="str">
        <f ca="1">IF(COUNTIF(股期對照!A:A,B441)=2,B441&amp;"-●",IF(COUNTIF(股期對照!A:A,B441)=1,B441&amp;"-◎",B441))</f>
        <v>國建</v>
      </c>
      <c r="Y441" s="3" t="s">
        <v>7004</v>
      </c>
      <c r="AB441" s="1" t="s">
        <v>435</v>
      </c>
      <c r="AC441" s="1" t="s">
        <v>2185</v>
      </c>
      <c r="AD441" s="1">
        <v>7.27</v>
      </c>
      <c r="AE441" s="1">
        <v>0.2</v>
      </c>
      <c r="AF441" s="1">
        <v>0.28999999999999998</v>
      </c>
      <c r="AG441" s="1">
        <v>2.85</v>
      </c>
      <c r="AH441" s="1">
        <v>89.39</v>
      </c>
      <c r="AI441" s="1">
        <v>441</v>
      </c>
      <c r="AJ441" s="1">
        <v>11595610.59</v>
      </c>
      <c r="AK441" s="1">
        <v>445.3</v>
      </c>
      <c r="AL441" s="1">
        <v>70</v>
      </c>
      <c r="AM441" s="1">
        <v>113.816</v>
      </c>
      <c r="AN441" s="1">
        <v>117</v>
      </c>
      <c r="AO441" s="1">
        <v>90.938999999999993</v>
      </c>
      <c r="AP441" s="1">
        <v>1036532</v>
      </c>
      <c r="AQ441" s="1">
        <v>0.1</v>
      </c>
      <c r="AR441" s="1">
        <v>15.45</v>
      </c>
      <c r="AS441" s="1">
        <v>15.4</v>
      </c>
      <c r="AT441" s="1">
        <v>15.4</v>
      </c>
      <c r="AU441" s="1">
        <v>15.45</v>
      </c>
      <c r="AV441" s="1">
        <v>15.45</v>
      </c>
      <c r="AW441" s="1">
        <v>0.12923308950000001</v>
      </c>
      <c r="AX441" s="1">
        <v>0.65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5665</v>
      </c>
      <c r="C442" s="3">
        <v>12.1</v>
      </c>
      <c r="D442" s="3">
        <v>1.32</v>
      </c>
      <c r="E442" s="3">
        <v>3.6</v>
      </c>
      <c r="F442" s="1">
        <f>IF(INDEX(董監!D:D,H442)=0,INDEX(董監!C:C,H442),INDEX(董監!D:D,H442))</f>
        <v>14.39</v>
      </c>
      <c r="G442" s="1">
        <f t="shared" si="24"/>
        <v>68.59</v>
      </c>
      <c r="H442" s="1">
        <f>MATCH(持股比率!A442,董監!A:A,0)</f>
        <v>442</v>
      </c>
      <c r="I442" s="3">
        <v>11800000</v>
      </c>
      <c r="J442" s="20">
        <v>287</v>
      </c>
      <c r="K442" s="20">
        <v>-77.099999999999994</v>
      </c>
      <c r="L442" s="29">
        <v>-119</v>
      </c>
      <c r="M442" s="20">
        <v>367.46699999999998</v>
      </c>
      <c r="N442" s="20">
        <v>-8</v>
      </c>
      <c r="O442" s="20">
        <f t="shared" si="25"/>
        <v>809362</v>
      </c>
      <c r="P442" s="19">
        <f t="shared" si="26"/>
        <v>0.1</v>
      </c>
      <c r="Q442" s="3">
        <v>25.7</v>
      </c>
      <c r="R442" s="3">
        <v>25.5</v>
      </c>
      <c r="S442" s="3">
        <v>25.45</v>
      </c>
      <c r="T442" s="3">
        <v>25.65</v>
      </c>
      <c r="U442" s="3">
        <v>25.6</v>
      </c>
      <c r="V442" s="10">
        <f t="shared" si="27"/>
        <v>0.11602028549999999</v>
      </c>
      <c r="W442" s="3">
        <v>0.2</v>
      </c>
      <c r="X442" s="3" t="str">
        <f ca="1">IF(COUNTIF(股期對照!A:A,B442)=2,B442&amp;"-●",IF(COUNTIF(股期對照!A:A,B442)=1,B442&amp;"-◎",B442))</f>
        <v>國產</v>
      </c>
      <c r="Y442" s="3" t="s">
        <v>7005</v>
      </c>
      <c r="AB442" s="1" t="s">
        <v>436</v>
      </c>
      <c r="AC442" s="1" t="s">
        <v>2186</v>
      </c>
      <c r="AD442" s="1">
        <v>12.1</v>
      </c>
      <c r="AE442" s="1">
        <v>1.32</v>
      </c>
      <c r="AF442" s="1">
        <v>3.6</v>
      </c>
      <c r="AG442" s="1">
        <v>14.39</v>
      </c>
      <c r="AH442" s="1">
        <v>68.59</v>
      </c>
      <c r="AI442" s="1">
        <v>442</v>
      </c>
      <c r="AJ442" s="1">
        <v>11800000</v>
      </c>
      <c r="AK442" s="1">
        <v>287</v>
      </c>
      <c r="AL442" s="1">
        <v>-77.099999999999994</v>
      </c>
      <c r="AM442" s="1">
        <v>-119</v>
      </c>
      <c r="AN442" s="1">
        <v>367.46699999999998</v>
      </c>
      <c r="AO442" s="1">
        <v>-8</v>
      </c>
      <c r="AP442" s="1">
        <v>809362</v>
      </c>
      <c r="AQ442" s="1">
        <v>0.1</v>
      </c>
      <c r="AR442" s="1">
        <v>25.7</v>
      </c>
      <c r="AS442" s="1">
        <v>25.5</v>
      </c>
      <c r="AT442" s="1">
        <v>25.45</v>
      </c>
      <c r="AU442" s="1">
        <v>25.65</v>
      </c>
      <c r="AV442" s="1">
        <v>25.6</v>
      </c>
      <c r="AW442" s="1">
        <v>0.11602028549999999</v>
      </c>
      <c r="AX442" s="1">
        <v>0.2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6005</v>
      </c>
      <c r="C443" s="3">
        <v>6.03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86.32</v>
      </c>
      <c r="H443" s="1">
        <f>MATCH(持股比率!A443,董監!A:A,0)</f>
        <v>443</v>
      </c>
      <c r="I443" s="3">
        <v>3800000</v>
      </c>
      <c r="J443" s="20">
        <v>10</v>
      </c>
      <c r="K443" s="20">
        <v>14</v>
      </c>
      <c r="L443" s="29">
        <v>7</v>
      </c>
      <c r="M443" s="20">
        <v>5</v>
      </c>
      <c r="N443" s="20">
        <v>3</v>
      </c>
      <c r="O443" s="20">
        <f t="shared" si="25"/>
        <v>328016</v>
      </c>
      <c r="P443" s="19">
        <f t="shared" si="26"/>
        <v>0</v>
      </c>
      <c r="Q443" s="3">
        <v>18.399999999999999</v>
      </c>
      <c r="R443" s="3">
        <v>18.45</v>
      </c>
      <c r="S443" s="3">
        <v>18.2</v>
      </c>
      <c r="T443" s="3">
        <v>18.149999999999999</v>
      </c>
      <c r="U443" s="3">
        <v>18.149999999999999</v>
      </c>
      <c r="V443" s="10">
        <f t="shared" si="27"/>
        <v>7.1490000000000008E-3</v>
      </c>
      <c r="W443" s="3">
        <v>-1.0900000000000001</v>
      </c>
      <c r="X443" s="3" t="str">
        <f ca="1">IF(COUNTIF(股期對照!A:A,B443)=2,B443&amp;"-●",IF(COUNTIF(股期對照!A:A,B443)=1,B443&amp;"-◎",B443))</f>
        <v>國揚</v>
      </c>
      <c r="Y443" s="3" t="s">
        <v>6688</v>
      </c>
      <c r="AB443" s="1" t="s">
        <v>437</v>
      </c>
      <c r="AC443" s="1" t="s">
        <v>2187</v>
      </c>
      <c r="AD443" s="1">
        <v>6.03</v>
      </c>
      <c r="AE443" s="1">
        <v>0</v>
      </c>
      <c r="AF443" s="1">
        <v>0.22</v>
      </c>
      <c r="AG443" s="1">
        <v>7.43</v>
      </c>
      <c r="AH443" s="1">
        <v>86.32</v>
      </c>
      <c r="AI443" s="1">
        <v>443</v>
      </c>
      <c r="AJ443" s="1">
        <v>3800000</v>
      </c>
      <c r="AK443" s="1">
        <v>10</v>
      </c>
      <c r="AL443" s="1">
        <v>14</v>
      </c>
      <c r="AM443" s="1">
        <v>7</v>
      </c>
      <c r="AN443" s="1">
        <v>5</v>
      </c>
      <c r="AO443" s="1">
        <v>3</v>
      </c>
      <c r="AP443" s="1">
        <v>328016</v>
      </c>
      <c r="AQ443" s="1">
        <v>0</v>
      </c>
      <c r="AR443" s="1">
        <v>18.399999999999999</v>
      </c>
      <c r="AS443" s="1">
        <v>18.45</v>
      </c>
      <c r="AT443" s="1">
        <v>18.2</v>
      </c>
      <c r="AU443" s="1">
        <v>18.149999999999999</v>
      </c>
      <c r="AV443" s="1">
        <v>18.149999999999999</v>
      </c>
      <c r="AW443" s="1">
        <v>7.1490000000000008E-3</v>
      </c>
      <c r="AX443" s="1">
        <v>-1.0900000000000001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5331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-6</v>
      </c>
      <c r="K444" s="20">
        <v>0</v>
      </c>
      <c r="L444" s="29">
        <v>3</v>
      </c>
      <c r="M444" s="20">
        <v>-10</v>
      </c>
      <c r="N444" s="20">
        <v>16</v>
      </c>
      <c r="O444" s="20">
        <f t="shared" si="25"/>
        <v>345359</v>
      </c>
      <c r="P444" s="19">
        <f t="shared" si="26"/>
        <v>0</v>
      </c>
      <c r="Q444" s="3">
        <v>9.08</v>
      </c>
      <c r="R444" s="3">
        <v>9.09</v>
      </c>
      <c r="S444" s="3">
        <v>9.1</v>
      </c>
      <c r="T444" s="3">
        <v>9.07</v>
      </c>
      <c r="U444" s="3">
        <v>9.11</v>
      </c>
      <c r="V444" s="10">
        <f t="shared" si="27"/>
        <v>2.7879999999999984E-4</v>
      </c>
      <c r="W444" s="3">
        <v>0.55000000000000004</v>
      </c>
      <c r="X444" s="3" t="str">
        <f ca="1">IF(COUNTIF(股期對照!A:A,B444)=2,B444&amp;"-●",IF(COUNTIF(股期對照!A:A,B444)=1,B444&amp;"-◎",B444))</f>
        <v>太設</v>
      </c>
      <c r="Y444" s="3" t="s">
        <v>7006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-6</v>
      </c>
      <c r="AL444" s="1">
        <v>0</v>
      </c>
      <c r="AM444" s="1">
        <v>3</v>
      </c>
      <c r="AN444" s="1">
        <v>-10</v>
      </c>
      <c r="AO444" s="1">
        <v>16</v>
      </c>
      <c r="AP444" s="1">
        <v>345359</v>
      </c>
      <c r="AQ444" s="1">
        <v>0</v>
      </c>
      <c r="AR444" s="1">
        <v>9.08</v>
      </c>
      <c r="AS444" s="1">
        <v>9.09</v>
      </c>
      <c r="AT444" s="1">
        <v>9.1</v>
      </c>
      <c r="AU444" s="1">
        <v>9.07</v>
      </c>
      <c r="AV444" s="1">
        <v>9.11</v>
      </c>
      <c r="AW444" s="1">
        <v>2.7879999999999984E-4</v>
      </c>
      <c r="AX444" s="1">
        <v>0.55000000000000004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5332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-4</v>
      </c>
      <c r="K445" s="20">
        <v>-10</v>
      </c>
      <c r="L445" s="29">
        <v>5.1760000000000002</v>
      </c>
      <c r="M445" s="20">
        <v>3</v>
      </c>
      <c r="N445" s="20">
        <v>4</v>
      </c>
      <c r="O445" s="20">
        <f t="shared" si="25"/>
        <v>201040</v>
      </c>
      <c r="P445" s="19">
        <f t="shared" si="26"/>
        <v>0</v>
      </c>
      <c r="Q445" s="3">
        <v>15.4</v>
      </c>
      <c r="R445" s="3">
        <v>15.95</v>
      </c>
      <c r="S445" s="3">
        <v>15.9</v>
      </c>
      <c r="T445" s="3">
        <v>15.95</v>
      </c>
      <c r="U445" s="3">
        <v>15.8</v>
      </c>
      <c r="V445" s="10">
        <f t="shared" si="27"/>
        <v>-2.7751600000000011E-4</v>
      </c>
      <c r="W445" s="3">
        <v>3.95</v>
      </c>
      <c r="X445" s="3" t="str">
        <f ca="1">IF(COUNTIF(股期對照!A:A,B445)=2,B445&amp;"-●",IF(COUNTIF(股期對照!A:A,B445)=1,B445&amp;"-◎",B445))</f>
        <v>全坤建</v>
      </c>
      <c r="Y445" s="3" t="s">
        <v>7007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-4</v>
      </c>
      <c r="AL445" s="1">
        <v>-10</v>
      </c>
      <c r="AM445" s="1">
        <v>5.1760000000000002</v>
      </c>
      <c r="AN445" s="1">
        <v>3</v>
      </c>
      <c r="AO445" s="1">
        <v>4</v>
      </c>
      <c r="AP445" s="1">
        <v>201040</v>
      </c>
      <c r="AQ445" s="1">
        <v>0</v>
      </c>
      <c r="AR445" s="1">
        <v>15.4</v>
      </c>
      <c r="AS445" s="1">
        <v>15.95</v>
      </c>
      <c r="AT445" s="1">
        <v>15.9</v>
      </c>
      <c r="AU445" s="1">
        <v>15.95</v>
      </c>
      <c r="AV445" s="1">
        <v>15.8</v>
      </c>
      <c r="AW445" s="1">
        <v>-2.7751600000000011E-4</v>
      </c>
      <c r="AX445" s="1">
        <v>3.95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6599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103.80500000000001</v>
      </c>
      <c r="K446" s="20">
        <v>1</v>
      </c>
      <c r="L446" s="29">
        <v>8</v>
      </c>
      <c r="M446" s="20">
        <v>-38</v>
      </c>
      <c r="N446" s="20">
        <v>-68</v>
      </c>
      <c r="O446" s="20">
        <f t="shared" si="25"/>
        <v>996235</v>
      </c>
      <c r="P446" s="19">
        <f t="shared" si="26"/>
        <v>0</v>
      </c>
      <c r="Q446" s="3">
        <v>10.8</v>
      </c>
      <c r="R446" s="3">
        <v>10.8</v>
      </c>
      <c r="S446" s="3">
        <v>10.8</v>
      </c>
      <c r="T446" s="3">
        <v>10.85</v>
      </c>
      <c r="U446" s="3">
        <v>10.85</v>
      </c>
      <c r="V446" s="10">
        <f t="shared" si="27"/>
        <v>6.8194000000000186E-4</v>
      </c>
      <c r="W446" s="3">
        <v>0.46</v>
      </c>
      <c r="X446" s="3" t="str">
        <f ca="1">IF(COUNTIF(股期對照!A:A,B446)=2,B446&amp;"-●",IF(COUNTIF(股期對照!A:A,B446)=1,B446&amp;"-◎",B446))</f>
        <v>太子</v>
      </c>
      <c r="Y446" s="3" t="s">
        <v>7008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103.80500000000001</v>
      </c>
      <c r="AL446" s="1">
        <v>1</v>
      </c>
      <c r="AM446" s="1">
        <v>8</v>
      </c>
      <c r="AN446" s="1">
        <v>-38</v>
      </c>
      <c r="AO446" s="1">
        <v>-68</v>
      </c>
      <c r="AP446" s="1">
        <v>996235</v>
      </c>
      <c r="AQ446" s="1">
        <v>0</v>
      </c>
      <c r="AR446" s="1">
        <v>10.8</v>
      </c>
      <c r="AS446" s="1">
        <v>10.8</v>
      </c>
      <c r="AT446" s="1">
        <v>10.8</v>
      </c>
      <c r="AU446" s="1">
        <v>10.85</v>
      </c>
      <c r="AV446" s="1">
        <v>10.85</v>
      </c>
      <c r="AW446" s="1">
        <v>6.8194000000000186E-4</v>
      </c>
      <c r="AX446" s="1">
        <v>0.46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6007</v>
      </c>
      <c r="C447" s="3">
        <v>1.33</v>
      </c>
      <c r="D447" s="3">
        <v>0.03</v>
      </c>
      <c r="E447" s="3">
        <v>1.08</v>
      </c>
      <c r="F447" s="1">
        <f>IF(INDEX(董監!D:D,H447)=0,INDEX(董監!C:C,H447),INDEX(董監!D:D,H447))</f>
        <v>33.340000000000003</v>
      </c>
      <c r="G447" s="1">
        <f t="shared" si="24"/>
        <v>64.22</v>
      </c>
      <c r="H447" s="1">
        <f>MATCH(持股比率!A447,董監!A:A,0)</f>
        <v>447</v>
      </c>
      <c r="I447" s="3">
        <v>3947292.78</v>
      </c>
      <c r="J447" s="20">
        <v>6</v>
      </c>
      <c r="K447" s="20">
        <v>5</v>
      </c>
      <c r="L447" s="29">
        <v>18.998000000000001</v>
      </c>
      <c r="M447" s="20">
        <v>46.808999999999997</v>
      </c>
      <c r="N447" s="20">
        <v>14</v>
      </c>
      <c r="O447" s="20">
        <f t="shared" si="25"/>
        <v>253495</v>
      </c>
      <c r="P447" s="19">
        <f t="shared" si="26"/>
        <v>0</v>
      </c>
      <c r="Q447" s="3">
        <v>15.75</v>
      </c>
      <c r="R447" s="3">
        <v>15.7</v>
      </c>
      <c r="S447" s="3">
        <v>15.65</v>
      </c>
      <c r="T447" s="3">
        <v>15.7</v>
      </c>
      <c r="U447" s="3">
        <v>15.7</v>
      </c>
      <c r="V447" s="10">
        <f t="shared" si="27"/>
        <v>1.4250199999999998E-2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7009</v>
      </c>
      <c r="AB447" s="1" t="s">
        <v>441</v>
      </c>
      <c r="AC447" s="1" t="s">
        <v>2191</v>
      </c>
      <c r="AD447" s="1">
        <v>1.33</v>
      </c>
      <c r="AE447" s="1">
        <v>0.03</v>
      </c>
      <c r="AF447" s="1">
        <v>1.08</v>
      </c>
      <c r="AG447" s="1">
        <v>33.340000000000003</v>
      </c>
      <c r="AH447" s="1">
        <v>64.22</v>
      </c>
      <c r="AI447" s="1">
        <v>447</v>
      </c>
      <c r="AJ447" s="1">
        <v>3947292.78</v>
      </c>
      <c r="AK447" s="1">
        <v>6</v>
      </c>
      <c r="AL447" s="1">
        <v>5</v>
      </c>
      <c r="AM447" s="1">
        <v>18.998000000000001</v>
      </c>
      <c r="AN447" s="1">
        <v>46.808999999999997</v>
      </c>
      <c r="AO447" s="1">
        <v>14</v>
      </c>
      <c r="AP447" s="1">
        <v>253495</v>
      </c>
      <c r="AQ447" s="1">
        <v>0</v>
      </c>
      <c r="AR447" s="1">
        <v>15.75</v>
      </c>
      <c r="AS447" s="1">
        <v>15.7</v>
      </c>
      <c r="AT447" s="1">
        <v>15.65</v>
      </c>
      <c r="AU447" s="1">
        <v>15.7</v>
      </c>
      <c r="AV447" s="1">
        <v>15.7</v>
      </c>
      <c r="AW447" s="1">
        <v>1.4250199999999998E-2</v>
      </c>
      <c r="AX447" s="1">
        <v>0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6008</v>
      </c>
      <c r="C448" s="3">
        <v>15.95</v>
      </c>
      <c r="D448" s="3">
        <v>0.08</v>
      </c>
      <c r="E448" s="3">
        <v>1.27</v>
      </c>
      <c r="F448" s="1">
        <f>IF(INDEX(董監!D:D,H448)=0,INDEX(董監!C:C,H448),INDEX(董監!D:D,H448))</f>
        <v>11.67</v>
      </c>
      <c r="G448" s="1">
        <f t="shared" si="24"/>
        <v>71.03</v>
      </c>
      <c r="H448" s="1">
        <f>MATCH(持股比率!A448,董監!A:A,0)</f>
        <v>448</v>
      </c>
      <c r="I448" s="3">
        <v>15308998.220000001</v>
      </c>
      <c r="J448" s="20">
        <v>3840.82</v>
      </c>
      <c r="K448" s="20">
        <v>-6933.97</v>
      </c>
      <c r="L448" s="29">
        <v>-4326.1080000000002</v>
      </c>
      <c r="M448" s="20">
        <v>811</v>
      </c>
      <c r="N448" s="20">
        <v>4631.1149999999998</v>
      </c>
      <c r="O448" s="20">
        <f t="shared" si="25"/>
        <v>1087398</v>
      </c>
      <c r="P448" s="19">
        <f t="shared" si="26"/>
        <v>-0.2</v>
      </c>
      <c r="Q448" s="3">
        <v>11.8</v>
      </c>
      <c r="R448" s="3">
        <v>11.85</v>
      </c>
      <c r="S448" s="3">
        <v>11.6</v>
      </c>
      <c r="T448" s="3">
        <v>11.4</v>
      </c>
      <c r="U448" s="3">
        <v>11.6</v>
      </c>
      <c r="V448" s="10">
        <f t="shared" si="27"/>
        <v>-0.24062387300000015</v>
      </c>
      <c r="W448" s="3">
        <v>-1.69</v>
      </c>
      <c r="X448" s="3" t="str">
        <f ca="1">IF(COUNTIF(股期對照!A:A,B448)=2,B448&amp;"-●",IF(COUNTIF(股期對照!A:A,B448)=1,B448&amp;"-◎",B448))</f>
        <v>中工-◎</v>
      </c>
      <c r="Y448" s="3" t="s">
        <v>6822</v>
      </c>
      <c r="AB448" s="1" t="s">
        <v>442</v>
      </c>
      <c r="AC448" s="1" t="s">
        <v>2192</v>
      </c>
      <c r="AD448" s="1">
        <v>15.95</v>
      </c>
      <c r="AE448" s="1">
        <v>0.08</v>
      </c>
      <c r="AF448" s="1">
        <v>1.27</v>
      </c>
      <c r="AG448" s="1">
        <v>11.67</v>
      </c>
      <c r="AH448" s="1">
        <v>71.03</v>
      </c>
      <c r="AI448" s="1">
        <v>448</v>
      </c>
      <c r="AJ448" s="1">
        <v>15308998.220000001</v>
      </c>
      <c r="AK448" s="1">
        <v>3840.82</v>
      </c>
      <c r="AL448" s="1">
        <v>-6933.97</v>
      </c>
      <c r="AM448" s="1">
        <v>-4326.1080000000002</v>
      </c>
      <c r="AN448" s="1">
        <v>811</v>
      </c>
      <c r="AO448" s="1">
        <v>4631.1149999999998</v>
      </c>
      <c r="AP448" s="1">
        <v>1087398</v>
      </c>
      <c r="AQ448" s="1">
        <v>-0.2</v>
      </c>
      <c r="AR448" s="1">
        <v>11.8</v>
      </c>
      <c r="AS448" s="1">
        <v>11.85</v>
      </c>
      <c r="AT448" s="1">
        <v>11.6</v>
      </c>
      <c r="AU448" s="1">
        <v>11.4</v>
      </c>
      <c r="AV448" s="1">
        <v>11.6</v>
      </c>
      <c r="AW448" s="1">
        <v>-0.24062387300000015</v>
      </c>
      <c r="AX448" s="1">
        <v>-1.69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6009</v>
      </c>
      <c r="C449" s="3">
        <v>2.59</v>
      </c>
      <c r="D449" s="3">
        <v>0</v>
      </c>
      <c r="E449" s="3">
        <v>0.48</v>
      </c>
      <c r="F449" s="1">
        <f>IF(INDEX(董監!D:D,H449)=0,INDEX(董監!C:C,H449),INDEX(董監!D:D,H449))</f>
        <v>8.84</v>
      </c>
      <c r="G449" s="1">
        <f t="shared" si="24"/>
        <v>88.09</v>
      </c>
      <c r="H449" s="1">
        <f>MATCH(持股比率!A449,董監!A:A,0)</f>
        <v>449</v>
      </c>
      <c r="I449" s="3">
        <v>2262784.5699999998</v>
      </c>
      <c r="J449" s="20">
        <v>98</v>
      </c>
      <c r="K449" s="20">
        <v>195</v>
      </c>
      <c r="L449" s="29">
        <v>-785</v>
      </c>
      <c r="M449" s="20">
        <v>-99</v>
      </c>
      <c r="N449" s="20">
        <v>-320</v>
      </c>
      <c r="O449" s="20">
        <f t="shared" si="25"/>
        <v>199329</v>
      </c>
      <c r="P449" s="19">
        <f t="shared" si="26"/>
        <v>-0.5</v>
      </c>
      <c r="Q449" s="3">
        <v>9.14</v>
      </c>
      <c r="R449" s="3">
        <v>9.31</v>
      </c>
      <c r="S449" s="3">
        <v>9.11</v>
      </c>
      <c r="T449" s="3">
        <v>9.14</v>
      </c>
      <c r="U449" s="3">
        <v>8.91</v>
      </c>
      <c r="V449" s="10">
        <f t="shared" si="27"/>
        <v>-8.1962399999999977E-2</v>
      </c>
      <c r="W449" s="3">
        <v>-3.36</v>
      </c>
      <c r="X449" s="3" t="str">
        <f ca="1">IF(COUNTIF(股期對照!A:A,B449)=2,B449&amp;"-●",IF(COUNTIF(股期對照!A:A,B449)=1,B449&amp;"-◎",B449))</f>
        <v>新建</v>
      </c>
      <c r="Y449" s="3" t="s">
        <v>7010</v>
      </c>
      <c r="AB449" s="1" t="s">
        <v>443</v>
      </c>
      <c r="AC449" s="1" t="s">
        <v>2193</v>
      </c>
      <c r="AD449" s="1">
        <v>2.59</v>
      </c>
      <c r="AE449" s="1">
        <v>0</v>
      </c>
      <c r="AF449" s="1">
        <v>0.48</v>
      </c>
      <c r="AG449" s="1">
        <v>8.84</v>
      </c>
      <c r="AH449" s="1">
        <v>88.09</v>
      </c>
      <c r="AI449" s="1">
        <v>449</v>
      </c>
      <c r="AJ449" s="1">
        <v>2262784.5699999998</v>
      </c>
      <c r="AK449" s="1">
        <v>98</v>
      </c>
      <c r="AL449" s="1">
        <v>195</v>
      </c>
      <c r="AM449" s="1">
        <v>-785</v>
      </c>
      <c r="AN449" s="1">
        <v>-99</v>
      </c>
      <c r="AO449" s="1">
        <v>-320</v>
      </c>
      <c r="AP449" s="1">
        <v>199329</v>
      </c>
      <c r="AQ449" s="1">
        <v>-0.5</v>
      </c>
      <c r="AR449" s="1">
        <v>9.14</v>
      </c>
      <c r="AS449" s="1">
        <v>9.31</v>
      </c>
      <c r="AT449" s="1">
        <v>9.11</v>
      </c>
      <c r="AU449" s="1">
        <v>9.14</v>
      </c>
      <c r="AV449" s="1">
        <v>8.91</v>
      </c>
      <c r="AW449" s="1">
        <v>-8.1962399999999977E-2</v>
      </c>
      <c r="AX449" s="1">
        <v>-3.36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6010</v>
      </c>
      <c r="C450" s="3">
        <v>17.38</v>
      </c>
      <c r="D450" s="3">
        <v>0.08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62.53</v>
      </c>
      <c r="H450" s="1">
        <f>MATCH(持股比率!A450,董監!A:A,0)</f>
        <v>450</v>
      </c>
      <c r="I450" s="3">
        <v>5541701</v>
      </c>
      <c r="J450" s="20">
        <v>-43</v>
      </c>
      <c r="K450" s="20">
        <v>674.00099999999998</v>
      </c>
      <c r="L450" s="29">
        <v>-258</v>
      </c>
      <c r="M450" s="20">
        <v>-148.1</v>
      </c>
      <c r="N450" s="20">
        <v>-78</v>
      </c>
      <c r="O450" s="20">
        <f t="shared" si="25"/>
        <v>346523</v>
      </c>
      <c r="P450" s="19">
        <f t="shared" si="26"/>
        <v>0</v>
      </c>
      <c r="Q450" s="3">
        <v>35.049999999999997</v>
      </c>
      <c r="R450" s="3">
        <v>35.4</v>
      </c>
      <c r="S450" s="3">
        <v>35.200000000000003</v>
      </c>
      <c r="T450" s="3">
        <v>34.75</v>
      </c>
      <c r="U450" s="3">
        <v>34.549999999999997</v>
      </c>
      <c r="V450" s="10">
        <f t="shared" si="27"/>
        <v>5.4295103999999983E-2</v>
      </c>
      <c r="W450" s="3">
        <v>-1.57</v>
      </c>
      <c r="X450" s="3" t="str">
        <f ca="1">IF(COUNTIF(股期對照!A:A,B450)=2,B450&amp;"-●",IF(COUNTIF(股期對照!A:A,B450)=1,B450&amp;"-◎",B450))</f>
        <v>冠德-◎</v>
      </c>
      <c r="Y450" s="3" t="s">
        <v>7011</v>
      </c>
      <c r="AB450" s="1" t="s">
        <v>444</v>
      </c>
      <c r="AC450" s="1" t="s">
        <v>2194</v>
      </c>
      <c r="AD450" s="1">
        <v>17.38</v>
      </c>
      <c r="AE450" s="1">
        <v>0.08</v>
      </c>
      <c r="AF450" s="1">
        <v>0.9</v>
      </c>
      <c r="AG450" s="1">
        <v>19.11</v>
      </c>
      <c r="AH450" s="1">
        <v>62.53</v>
      </c>
      <c r="AI450" s="1">
        <v>450</v>
      </c>
      <c r="AJ450" s="1">
        <v>5541701</v>
      </c>
      <c r="AK450" s="1">
        <v>-43</v>
      </c>
      <c r="AL450" s="1">
        <v>674.00099999999998</v>
      </c>
      <c r="AM450" s="1">
        <v>-258</v>
      </c>
      <c r="AN450" s="1">
        <v>-148.1</v>
      </c>
      <c r="AO450" s="1">
        <v>-78</v>
      </c>
      <c r="AP450" s="1">
        <v>346523</v>
      </c>
      <c r="AQ450" s="1">
        <v>0</v>
      </c>
      <c r="AR450" s="1">
        <v>35.049999999999997</v>
      </c>
      <c r="AS450" s="1">
        <v>35.4</v>
      </c>
      <c r="AT450" s="1">
        <v>35.200000000000003</v>
      </c>
      <c r="AU450" s="1">
        <v>34.75</v>
      </c>
      <c r="AV450" s="1">
        <v>34.549999999999997</v>
      </c>
      <c r="AW450" s="1">
        <v>5.4295103999999983E-2</v>
      </c>
      <c r="AX450" s="1">
        <v>-1.57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6011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6</v>
      </c>
      <c r="K451" s="20">
        <v>4</v>
      </c>
      <c r="L451" s="29">
        <v>6.181</v>
      </c>
      <c r="M451" s="20">
        <v>2.8730000000000002</v>
      </c>
      <c r="N451" s="20">
        <v>0</v>
      </c>
      <c r="O451" s="20">
        <f t="shared" si="25"/>
        <v>315337</v>
      </c>
      <c r="P451" s="19">
        <f t="shared" si="26"/>
        <v>0</v>
      </c>
      <c r="Q451" s="3">
        <v>31</v>
      </c>
      <c r="R451" s="3">
        <v>30.8</v>
      </c>
      <c r="S451" s="3">
        <v>30.9</v>
      </c>
      <c r="T451" s="3">
        <v>31</v>
      </c>
      <c r="U451" s="3">
        <v>31</v>
      </c>
      <c r="V451" s="10">
        <f t="shared" si="27"/>
        <v>5.8925590000000003E-3</v>
      </c>
      <c r="W451" s="3">
        <v>0.65</v>
      </c>
      <c r="X451" s="3" t="str">
        <f ca="1">IF(COUNTIF(股期對照!A:A,B451)=2,B451&amp;"-●",IF(COUNTIF(股期對照!A:A,B451)=1,B451&amp;"-◎",B451))</f>
        <v>京城</v>
      </c>
      <c r="Y451" s="3" t="s">
        <v>7012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6</v>
      </c>
      <c r="AL451" s="1">
        <v>4</v>
      </c>
      <c r="AM451" s="1">
        <v>6.181</v>
      </c>
      <c r="AN451" s="1">
        <v>2.8730000000000002</v>
      </c>
      <c r="AO451" s="1">
        <v>0</v>
      </c>
      <c r="AP451" s="1">
        <v>315337</v>
      </c>
      <c r="AQ451" s="1">
        <v>0</v>
      </c>
      <c r="AR451" s="1">
        <v>31</v>
      </c>
      <c r="AS451" s="1">
        <v>30.8</v>
      </c>
      <c r="AT451" s="1">
        <v>30.9</v>
      </c>
      <c r="AU451" s="1">
        <v>31</v>
      </c>
      <c r="AV451" s="1">
        <v>31</v>
      </c>
      <c r="AW451" s="1">
        <v>5.8925590000000003E-3</v>
      </c>
      <c r="AX451" s="1">
        <v>0.65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6541</v>
      </c>
      <c r="C452" s="3">
        <v>41.42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32.959999999999994</v>
      </c>
      <c r="H452" s="1">
        <f>MATCH(持股比率!A452,董監!A:A,0)</f>
        <v>452</v>
      </c>
      <c r="I452" s="3">
        <v>2703060</v>
      </c>
      <c r="J452" s="20">
        <v>-78.281000000000006</v>
      </c>
      <c r="K452" s="20">
        <v>9</v>
      </c>
      <c r="L452" s="29">
        <v>-31</v>
      </c>
      <c r="M452" s="20">
        <v>37</v>
      </c>
      <c r="N452" s="20">
        <v>25</v>
      </c>
      <c r="O452" s="20">
        <f t="shared" si="25"/>
        <v>89093</v>
      </c>
      <c r="P452" s="19">
        <f t="shared" si="26"/>
        <v>0</v>
      </c>
      <c r="Q452" s="3">
        <v>23.35</v>
      </c>
      <c r="R452" s="3">
        <v>23.3</v>
      </c>
      <c r="S452" s="3">
        <v>23.45</v>
      </c>
      <c r="T452" s="3">
        <v>23.55</v>
      </c>
      <c r="U452" s="3">
        <v>23.4</v>
      </c>
      <c r="V452" s="10">
        <f t="shared" si="27"/>
        <v>-8.8876135000000023E-3</v>
      </c>
      <c r="W452" s="3">
        <v>2.63</v>
      </c>
      <c r="X452" s="3" t="str">
        <f ca="1">IF(COUNTIF(股期對照!A:A,B452)=2,B452&amp;"-●",IF(COUNTIF(股期對照!A:A,B452)=1,B452&amp;"-◎",B452))</f>
        <v>宏璟</v>
      </c>
      <c r="Y452" s="3" t="s">
        <v>6716</v>
      </c>
      <c r="AB452" s="1" t="s">
        <v>446</v>
      </c>
      <c r="AC452" s="1" t="s">
        <v>2196</v>
      </c>
      <c r="AD452" s="1">
        <v>41.42</v>
      </c>
      <c r="AE452" s="1">
        <v>0</v>
      </c>
      <c r="AF452" s="1">
        <v>0.18</v>
      </c>
      <c r="AG452" s="1">
        <v>25.44</v>
      </c>
      <c r="AH452" s="1">
        <v>32.959999999999994</v>
      </c>
      <c r="AI452" s="1">
        <v>452</v>
      </c>
      <c r="AJ452" s="1">
        <v>2703060</v>
      </c>
      <c r="AK452" s="1">
        <v>-78.281000000000006</v>
      </c>
      <c r="AL452" s="1">
        <v>9</v>
      </c>
      <c r="AM452" s="1">
        <v>-31</v>
      </c>
      <c r="AN452" s="1">
        <v>37</v>
      </c>
      <c r="AO452" s="1">
        <v>25</v>
      </c>
      <c r="AP452" s="1">
        <v>89093</v>
      </c>
      <c r="AQ452" s="1">
        <v>0</v>
      </c>
      <c r="AR452" s="1">
        <v>23.35</v>
      </c>
      <c r="AS452" s="1">
        <v>23.3</v>
      </c>
      <c r="AT452" s="1">
        <v>23.45</v>
      </c>
      <c r="AU452" s="1">
        <v>23.55</v>
      </c>
      <c r="AV452" s="1">
        <v>23.4</v>
      </c>
      <c r="AW452" s="1">
        <v>-8.8876135000000023E-3</v>
      </c>
      <c r="AX452" s="1">
        <v>2.63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6012</v>
      </c>
      <c r="C453" s="3">
        <v>0.83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54.25</v>
      </c>
      <c r="H453" s="1">
        <f>MATCH(持股比率!A453,董監!A:A,0)</f>
        <v>453</v>
      </c>
      <c r="I453" s="3">
        <v>3799974.09</v>
      </c>
      <c r="J453" s="20">
        <v>12</v>
      </c>
      <c r="K453" s="20">
        <v>-30</v>
      </c>
      <c r="L453" s="29">
        <v>-42</v>
      </c>
      <c r="M453" s="20">
        <v>-21</v>
      </c>
      <c r="N453" s="20">
        <v>-3</v>
      </c>
      <c r="O453" s="20">
        <f t="shared" si="25"/>
        <v>206149</v>
      </c>
      <c r="P453" s="19">
        <f t="shared" si="26"/>
        <v>0</v>
      </c>
      <c r="Q453" s="3">
        <v>27.5</v>
      </c>
      <c r="R453" s="3">
        <v>28</v>
      </c>
      <c r="S453" s="3">
        <v>28.15</v>
      </c>
      <c r="T453" s="3">
        <v>27.9</v>
      </c>
      <c r="U453" s="3">
        <v>27.9</v>
      </c>
      <c r="V453" s="10">
        <f t="shared" si="27"/>
        <v>-2.3618999999999998E-2</v>
      </c>
      <c r="W453" s="3">
        <v>1.82</v>
      </c>
      <c r="X453" s="3" t="str">
        <f ca="1">IF(COUNTIF(股期對照!A:A,B453)=2,B453&amp;"-●",IF(COUNTIF(股期對照!A:A,B453)=1,B453&amp;"-◎",B453))</f>
        <v>皇普</v>
      </c>
      <c r="Y453" s="3" t="s">
        <v>7013</v>
      </c>
      <c r="AB453" s="1" t="s">
        <v>447</v>
      </c>
      <c r="AC453" s="1" t="s">
        <v>2197</v>
      </c>
      <c r="AD453" s="1">
        <v>0.83</v>
      </c>
      <c r="AE453" s="1">
        <v>0</v>
      </c>
      <c r="AF453" s="1">
        <v>0.17</v>
      </c>
      <c r="AG453" s="1">
        <v>44.75</v>
      </c>
      <c r="AH453" s="1">
        <v>54.25</v>
      </c>
      <c r="AI453" s="1">
        <v>453</v>
      </c>
      <c r="AJ453" s="1">
        <v>3799974.09</v>
      </c>
      <c r="AK453" s="1">
        <v>12</v>
      </c>
      <c r="AL453" s="1">
        <v>-30</v>
      </c>
      <c r="AM453" s="1">
        <v>-42</v>
      </c>
      <c r="AN453" s="1">
        <v>-21</v>
      </c>
      <c r="AO453" s="1">
        <v>-3</v>
      </c>
      <c r="AP453" s="1">
        <v>206149</v>
      </c>
      <c r="AQ453" s="1">
        <v>0</v>
      </c>
      <c r="AR453" s="1">
        <v>27.5</v>
      </c>
      <c r="AS453" s="1">
        <v>28</v>
      </c>
      <c r="AT453" s="1">
        <v>28.15</v>
      </c>
      <c r="AU453" s="1">
        <v>27.9</v>
      </c>
      <c r="AV453" s="1">
        <v>27.9</v>
      </c>
      <c r="AW453" s="1">
        <v>-2.3618999999999998E-2</v>
      </c>
      <c r="AX453" s="1">
        <v>1.82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5068</v>
      </c>
      <c r="C454" s="3">
        <v>2</v>
      </c>
      <c r="D454" s="3">
        <v>0.04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94.13</v>
      </c>
      <c r="H454" s="1">
        <f>MATCH(持股比率!A454,董監!A:A,0)</f>
        <v>454</v>
      </c>
      <c r="I454" s="3">
        <v>8399880</v>
      </c>
      <c r="J454" s="20">
        <v>120</v>
      </c>
      <c r="K454" s="20">
        <v>756</v>
      </c>
      <c r="L454" s="29">
        <v>-127</v>
      </c>
      <c r="M454" s="20">
        <v>-46.018999999999998</v>
      </c>
      <c r="N454" s="20">
        <v>-732</v>
      </c>
      <c r="O454" s="20">
        <f t="shared" si="25"/>
        <v>790681</v>
      </c>
      <c r="P454" s="19">
        <f t="shared" si="26"/>
        <v>0</v>
      </c>
      <c r="Q454" s="3">
        <v>27.25</v>
      </c>
      <c r="R454" s="3">
        <v>28.25</v>
      </c>
      <c r="S454" s="3">
        <v>28.25</v>
      </c>
      <c r="T454" s="3">
        <v>27.95</v>
      </c>
      <c r="U454" s="3">
        <v>27.6</v>
      </c>
      <c r="V454" s="10">
        <f t="shared" si="27"/>
        <v>-4.5018104999999921E-3</v>
      </c>
      <c r="W454" s="3">
        <v>1.28</v>
      </c>
      <c r="X454" s="3" t="str">
        <f ca="1">IF(COUNTIF(股期對照!A:A,B454)=2,B454&amp;"-●",IF(COUNTIF(股期對照!A:A,B454)=1,B454&amp;"-◎",B454))</f>
        <v>華建</v>
      </c>
      <c r="Y454" s="3" t="s">
        <v>7006</v>
      </c>
      <c r="AB454" s="1" t="s">
        <v>448</v>
      </c>
      <c r="AC454" s="1" t="s">
        <v>2198</v>
      </c>
      <c r="AD454" s="1">
        <v>2</v>
      </c>
      <c r="AE454" s="1">
        <v>0.04</v>
      </c>
      <c r="AF454" s="1">
        <v>0.04</v>
      </c>
      <c r="AG454" s="1">
        <v>3.79</v>
      </c>
      <c r="AH454" s="1">
        <v>94.13</v>
      </c>
      <c r="AI454" s="1">
        <v>454</v>
      </c>
      <c r="AJ454" s="1">
        <v>8399880</v>
      </c>
      <c r="AK454" s="1">
        <v>120</v>
      </c>
      <c r="AL454" s="1">
        <v>756</v>
      </c>
      <c r="AM454" s="1">
        <v>-127</v>
      </c>
      <c r="AN454" s="1">
        <v>-46.018999999999998</v>
      </c>
      <c r="AO454" s="1">
        <v>-732</v>
      </c>
      <c r="AP454" s="1">
        <v>790681</v>
      </c>
      <c r="AQ454" s="1">
        <v>0</v>
      </c>
      <c r="AR454" s="1">
        <v>27.25</v>
      </c>
      <c r="AS454" s="1">
        <v>28.25</v>
      </c>
      <c r="AT454" s="1">
        <v>28.25</v>
      </c>
      <c r="AU454" s="1">
        <v>27.95</v>
      </c>
      <c r="AV454" s="1">
        <v>27.6</v>
      </c>
      <c r="AW454" s="1">
        <v>-4.5018104999999921E-3</v>
      </c>
      <c r="AX454" s="1">
        <v>1.28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6542</v>
      </c>
      <c r="C455" s="3">
        <v>6.61</v>
      </c>
      <c r="D455" s="3">
        <v>0.67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</v>
      </c>
      <c r="H455" s="1">
        <f>MATCH(持股比率!A455,董監!A:A,0)</f>
        <v>455</v>
      </c>
      <c r="I455" s="3">
        <v>4742279.7</v>
      </c>
      <c r="J455" s="20">
        <v>33</v>
      </c>
      <c r="K455" s="20">
        <v>-38.723999999999997</v>
      </c>
      <c r="L455" s="29">
        <v>-124</v>
      </c>
      <c r="M455" s="20">
        <v>-81.281999999999996</v>
      </c>
      <c r="N455" s="20">
        <v>130.066</v>
      </c>
      <c r="O455" s="20">
        <f t="shared" ref="O455:O518" si="29">ROUND((I455/10)*(G455/100),0)</f>
        <v>406888</v>
      </c>
      <c r="P455" s="19">
        <f t="shared" ref="P455:P518" si="30">ROUND(SUM(J455:N455)/O455*100,1)</f>
        <v>0</v>
      </c>
      <c r="Q455" s="3">
        <v>18.649999999999999</v>
      </c>
      <c r="R455" s="3">
        <v>18.7</v>
      </c>
      <c r="S455" s="3">
        <v>19</v>
      </c>
      <c r="T455" s="3">
        <v>19</v>
      </c>
      <c r="U455" s="3">
        <v>19</v>
      </c>
      <c r="V455" s="10">
        <f t="shared" ref="V455:V518" si="31">SUMPRODUCT(J455:N455,Q455:U455)/100000</f>
        <v>-1.5377928000000003E-2</v>
      </c>
      <c r="W455" s="3">
        <v>3.26</v>
      </c>
      <c r="X455" s="3" t="str">
        <f ca="1">IF(COUNTIF(股期對照!A:A,B455)=2,B455&amp;"-●",IF(COUNTIF(股期對照!A:A,B455)=1,B455&amp;"-◎",B455))</f>
        <v>宏盛</v>
      </c>
      <c r="Y455" s="3" t="s">
        <v>7011</v>
      </c>
      <c r="AB455" s="1" t="s">
        <v>449</v>
      </c>
      <c r="AC455" s="1" t="s">
        <v>2199</v>
      </c>
      <c r="AD455" s="1">
        <v>6.61</v>
      </c>
      <c r="AE455" s="1">
        <v>0.67</v>
      </c>
      <c r="AF455" s="1">
        <v>0.17</v>
      </c>
      <c r="AG455" s="1">
        <v>6.75</v>
      </c>
      <c r="AH455" s="1">
        <v>85.8</v>
      </c>
      <c r="AI455" s="1">
        <v>455</v>
      </c>
      <c r="AJ455" s="1">
        <v>4742279.7</v>
      </c>
      <c r="AK455" s="1">
        <v>33</v>
      </c>
      <c r="AL455" s="1">
        <v>-38.723999999999997</v>
      </c>
      <c r="AM455" s="1">
        <v>-124</v>
      </c>
      <c r="AN455" s="1">
        <v>-81.281999999999996</v>
      </c>
      <c r="AO455" s="1">
        <v>130.066</v>
      </c>
      <c r="AP455" s="1">
        <v>406888</v>
      </c>
      <c r="AQ455" s="1">
        <v>0</v>
      </c>
      <c r="AR455" s="1">
        <v>18.649999999999999</v>
      </c>
      <c r="AS455" s="1">
        <v>18.7</v>
      </c>
      <c r="AT455" s="1">
        <v>19</v>
      </c>
      <c r="AU455" s="1">
        <v>19</v>
      </c>
      <c r="AV455" s="1">
        <v>19</v>
      </c>
      <c r="AW455" s="1">
        <v>-1.5377928000000003E-2</v>
      </c>
      <c r="AX455" s="1">
        <v>3.26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5521</v>
      </c>
      <c r="C456" s="3">
        <v>7.82</v>
      </c>
      <c r="D456" s="3">
        <v>0</v>
      </c>
      <c r="E456" s="3">
        <v>6.56</v>
      </c>
      <c r="F456" s="1">
        <f>IF(INDEX(董監!D:D,H456)=0,INDEX(董監!C:C,H456),INDEX(董監!D:D,H456))</f>
        <v>15.9</v>
      </c>
      <c r="G456" s="1">
        <f t="shared" si="28"/>
        <v>69.72</v>
      </c>
      <c r="H456" s="1">
        <f>MATCH(持股比率!A456,董監!A:A,0)</f>
        <v>456</v>
      </c>
      <c r="I456" s="3">
        <v>2707939.67</v>
      </c>
      <c r="J456" s="20">
        <v>8.1999999999999993</v>
      </c>
      <c r="K456" s="20">
        <v>-22.4</v>
      </c>
      <c r="L456" s="29">
        <v>-2</v>
      </c>
      <c r="M456" s="20">
        <v>-9.2159999999999993</v>
      </c>
      <c r="N456" s="20">
        <v>-36</v>
      </c>
      <c r="O456" s="20">
        <f t="shared" si="29"/>
        <v>188798</v>
      </c>
      <c r="P456" s="19">
        <f t="shared" si="30"/>
        <v>0</v>
      </c>
      <c r="Q456" s="3">
        <v>39.700000000000003</v>
      </c>
      <c r="R456" s="3">
        <v>39.75</v>
      </c>
      <c r="S456" s="3">
        <v>40.1</v>
      </c>
      <c r="T456" s="3">
        <v>40.25</v>
      </c>
      <c r="U456" s="3">
        <v>40.35</v>
      </c>
      <c r="V456" s="10">
        <f t="shared" si="31"/>
        <v>-2.4686040000000003E-2</v>
      </c>
      <c r="W456" s="3">
        <v>2.15</v>
      </c>
      <c r="X456" s="3" t="str">
        <f ca="1">IF(COUNTIF(股期對照!A:A,B456)=2,B456&amp;"-●",IF(COUNTIF(股期對照!A:A,B456)=1,B456&amp;"-◎",B456))</f>
        <v>達欣工</v>
      </c>
      <c r="Y456" s="3" t="s">
        <v>7014</v>
      </c>
      <c r="AB456" s="1" t="s">
        <v>450</v>
      </c>
      <c r="AC456" s="1" t="s">
        <v>2200</v>
      </c>
      <c r="AD456" s="1">
        <v>7.82</v>
      </c>
      <c r="AE456" s="1">
        <v>0</v>
      </c>
      <c r="AF456" s="1">
        <v>6.56</v>
      </c>
      <c r="AG456" s="1">
        <v>15.9</v>
      </c>
      <c r="AH456" s="1">
        <v>69.72</v>
      </c>
      <c r="AI456" s="1">
        <v>456</v>
      </c>
      <c r="AJ456" s="1">
        <v>2707939.67</v>
      </c>
      <c r="AK456" s="1">
        <v>8.1999999999999993</v>
      </c>
      <c r="AL456" s="1">
        <v>-22.4</v>
      </c>
      <c r="AM456" s="1">
        <v>-2</v>
      </c>
      <c r="AN456" s="1">
        <v>-9.2159999999999993</v>
      </c>
      <c r="AO456" s="1">
        <v>-36</v>
      </c>
      <c r="AP456" s="1">
        <v>188798</v>
      </c>
      <c r="AQ456" s="1">
        <v>0</v>
      </c>
      <c r="AR456" s="1">
        <v>39.700000000000003</v>
      </c>
      <c r="AS456" s="1">
        <v>39.75</v>
      </c>
      <c r="AT456" s="1">
        <v>40.1</v>
      </c>
      <c r="AU456" s="1">
        <v>40.25</v>
      </c>
      <c r="AV456" s="1">
        <v>40.35</v>
      </c>
      <c r="AW456" s="1">
        <v>-2.4686040000000003E-2</v>
      </c>
      <c r="AX456" s="1">
        <v>2.15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5069</v>
      </c>
      <c r="C457" s="3">
        <v>10.050000000000001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51.86</v>
      </c>
      <c r="H457" s="1">
        <f>MATCH(持股比率!A457,董監!A:A,0)</f>
        <v>457</v>
      </c>
      <c r="I457" s="3">
        <v>3328086.52</v>
      </c>
      <c r="J457" s="20">
        <v>-18</v>
      </c>
      <c r="K457" s="20">
        <v>11</v>
      </c>
      <c r="L457" s="29">
        <v>-3</v>
      </c>
      <c r="M457" s="20">
        <v>-19</v>
      </c>
      <c r="N457" s="20">
        <v>-58</v>
      </c>
      <c r="O457" s="20">
        <f t="shared" si="29"/>
        <v>172595</v>
      </c>
      <c r="P457" s="19">
        <f t="shared" si="30"/>
        <v>-0.1</v>
      </c>
      <c r="Q457" s="3">
        <v>27.95</v>
      </c>
      <c r="R457" s="3">
        <v>28</v>
      </c>
      <c r="S457" s="3">
        <v>28.15</v>
      </c>
      <c r="T457" s="3">
        <v>28.35</v>
      </c>
      <c r="U457" s="3">
        <v>27.9</v>
      </c>
      <c r="V457" s="10">
        <f t="shared" si="31"/>
        <v>-2.4363999999999997E-2</v>
      </c>
      <c r="W457" s="3">
        <v>0.36</v>
      </c>
      <c r="X457" s="3" t="str">
        <f ca="1">IF(COUNTIF(股期對照!A:A,B457)=2,B457&amp;"-●",IF(COUNTIF(股期對照!A:A,B457)=1,B457&amp;"-◎",B457))</f>
        <v>宏普</v>
      </c>
      <c r="Y457" s="3" t="s">
        <v>7004</v>
      </c>
      <c r="AB457" s="1" t="s">
        <v>451</v>
      </c>
      <c r="AC457" s="1" t="s">
        <v>2201</v>
      </c>
      <c r="AD457" s="1">
        <v>10.050000000000001</v>
      </c>
      <c r="AE457" s="1">
        <v>0.78</v>
      </c>
      <c r="AF457" s="1">
        <v>0.11</v>
      </c>
      <c r="AG457" s="1">
        <v>37.200000000000003</v>
      </c>
      <c r="AH457" s="1">
        <v>51.86</v>
      </c>
      <c r="AI457" s="1">
        <v>457</v>
      </c>
      <c r="AJ457" s="1">
        <v>3328086.52</v>
      </c>
      <c r="AK457" s="1">
        <v>-18</v>
      </c>
      <c r="AL457" s="1">
        <v>11</v>
      </c>
      <c r="AM457" s="1">
        <v>-3</v>
      </c>
      <c r="AN457" s="1">
        <v>-19</v>
      </c>
      <c r="AO457" s="1">
        <v>-58</v>
      </c>
      <c r="AP457" s="1">
        <v>172595</v>
      </c>
      <c r="AQ457" s="1">
        <v>-0.1</v>
      </c>
      <c r="AR457" s="1">
        <v>27.95</v>
      </c>
      <c r="AS457" s="1">
        <v>28</v>
      </c>
      <c r="AT457" s="1">
        <v>28.15</v>
      </c>
      <c r="AU457" s="1">
        <v>28.35</v>
      </c>
      <c r="AV457" s="1">
        <v>27.9</v>
      </c>
      <c r="AW457" s="1">
        <v>-2.4363999999999997E-2</v>
      </c>
      <c r="AX457" s="1">
        <v>0.36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4927</v>
      </c>
      <c r="C458" s="3">
        <v>2.5499999999999998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74.34</v>
      </c>
      <c r="H458" s="1">
        <f>MATCH(持股比率!A458,董監!A:A,0)</f>
        <v>458</v>
      </c>
      <c r="I458" s="3">
        <v>3005577.95</v>
      </c>
      <c r="J458" s="20">
        <v>-158.262</v>
      </c>
      <c r="K458" s="20">
        <v>7</v>
      </c>
      <c r="L458" s="29">
        <v>-124</v>
      </c>
      <c r="M458" s="20">
        <v>-69</v>
      </c>
      <c r="N458" s="20">
        <v>-9</v>
      </c>
      <c r="O458" s="20">
        <f t="shared" si="29"/>
        <v>223435</v>
      </c>
      <c r="P458" s="19">
        <f t="shared" si="30"/>
        <v>-0.2</v>
      </c>
      <c r="Q458" s="3">
        <v>8.06</v>
      </c>
      <c r="R458" s="3">
        <v>8.15</v>
      </c>
      <c r="S458" s="3">
        <v>8.1199999999999992</v>
      </c>
      <c r="T458" s="3">
        <v>8.01</v>
      </c>
      <c r="U458" s="3">
        <v>8.02</v>
      </c>
      <c r="V458" s="10">
        <f t="shared" si="31"/>
        <v>-2.8502917200000002E-2</v>
      </c>
      <c r="W458" s="3">
        <v>-0.62</v>
      </c>
      <c r="X458" s="3" t="str">
        <f ca="1">IF(COUNTIF(股期對照!A:A,B458)=2,B458&amp;"-●",IF(COUNTIF(股期對照!A:A,B458)=1,B458&amp;"-◎",B458))</f>
        <v>聯上發</v>
      </c>
      <c r="Y458" s="3" t="s">
        <v>6728</v>
      </c>
      <c r="AB458" s="1" t="s">
        <v>452</v>
      </c>
      <c r="AC458" s="1" t="s">
        <v>2202</v>
      </c>
      <c r="AD458" s="1">
        <v>2.5499999999999998</v>
      </c>
      <c r="AE458" s="1">
        <v>0</v>
      </c>
      <c r="AF458" s="1">
        <v>0.28000000000000003</v>
      </c>
      <c r="AG458" s="1">
        <v>22.83</v>
      </c>
      <c r="AH458" s="1">
        <v>74.34</v>
      </c>
      <c r="AI458" s="1">
        <v>458</v>
      </c>
      <c r="AJ458" s="1">
        <v>3005577.95</v>
      </c>
      <c r="AK458" s="1">
        <v>-158.262</v>
      </c>
      <c r="AL458" s="1">
        <v>7</v>
      </c>
      <c r="AM458" s="1">
        <v>-124</v>
      </c>
      <c r="AN458" s="1">
        <v>-69</v>
      </c>
      <c r="AO458" s="1">
        <v>-9</v>
      </c>
      <c r="AP458" s="1">
        <v>223435</v>
      </c>
      <c r="AQ458" s="1">
        <v>-0.2</v>
      </c>
      <c r="AR458" s="1">
        <v>8.06</v>
      </c>
      <c r="AS458" s="1">
        <v>8.15</v>
      </c>
      <c r="AT458" s="1">
        <v>8.1199999999999992</v>
      </c>
      <c r="AU458" s="1">
        <v>8.01</v>
      </c>
      <c r="AV458" s="1">
        <v>8.02</v>
      </c>
      <c r="AW458" s="1">
        <v>-2.8502917200000002E-2</v>
      </c>
      <c r="AX458" s="1">
        <v>-0.62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5260</v>
      </c>
      <c r="C459" s="3">
        <v>12.87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80.47</v>
      </c>
      <c r="H459" s="1">
        <f>MATCH(持股比率!A459,董監!A:A,0)</f>
        <v>459</v>
      </c>
      <c r="I459" s="3">
        <v>4384487.6399999997</v>
      </c>
      <c r="J459" s="20">
        <v>-120</v>
      </c>
      <c r="K459" s="20">
        <v>386</v>
      </c>
      <c r="L459" s="29">
        <v>-348</v>
      </c>
      <c r="M459" s="20">
        <v>335</v>
      </c>
      <c r="N459" s="20">
        <v>-2033</v>
      </c>
      <c r="O459" s="20">
        <f t="shared" si="29"/>
        <v>352820</v>
      </c>
      <c r="P459" s="19">
        <f t="shared" si="30"/>
        <v>-0.5</v>
      </c>
      <c r="Q459" s="3">
        <v>15.1</v>
      </c>
      <c r="R459" s="3">
        <v>15.3</v>
      </c>
      <c r="S459" s="3">
        <v>15.15</v>
      </c>
      <c r="T459" s="3">
        <v>15.35</v>
      </c>
      <c r="U459" s="3">
        <v>14.75</v>
      </c>
      <c r="V459" s="10">
        <f t="shared" si="31"/>
        <v>-0.26022899999999999</v>
      </c>
      <c r="W459" s="3">
        <v>-2.96</v>
      </c>
      <c r="X459" s="3" t="str">
        <f ca="1">IF(COUNTIF(股期對照!A:A,B459)=2,B459&amp;"-●",IF(COUNTIF(股期對照!A:A,B459)=1,B459&amp;"-◎",B459))</f>
        <v>基泰</v>
      </c>
      <c r="Y459" s="3" t="s">
        <v>7015</v>
      </c>
      <c r="AB459" s="1" t="s">
        <v>453</v>
      </c>
      <c r="AC459" s="1" t="s">
        <v>2203</v>
      </c>
      <c r="AD459" s="1">
        <v>12.87</v>
      </c>
      <c r="AE459" s="1">
        <v>0.16</v>
      </c>
      <c r="AF459" s="1">
        <v>0.13</v>
      </c>
      <c r="AG459" s="1">
        <v>6.37</v>
      </c>
      <c r="AH459" s="1">
        <v>80.47</v>
      </c>
      <c r="AI459" s="1">
        <v>459</v>
      </c>
      <c r="AJ459" s="1">
        <v>4384487.6399999997</v>
      </c>
      <c r="AK459" s="1">
        <v>-120</v>
      </c>
      <c r="AL459" s="1">
        <v>386</v>
      </c>
      <c r="AM459" s="1">
        <v>-348</v>
      </c>
      <c r="AN459" s="1">
        <v>335</v>
      </c>
      <c r="AO459" s="1">
        <v>-2033</v>
      </c>
      <c r="AP459" s="1">
        <v>352820</v>
      </c>
      <c r="AQ459" s="1">
        <v>-0.5</v>
      </c>
      <c r="AR459" s="1">
        <v>15.1</v>
      </c>
      <c r="AS459" s="1">
        <v>15.3</v>
      </c>
      <c r="AT459" s="1">
        <v>15.15</v>
      </c>
      <c r="AU459" s="1">
        <v>15.35</v>
      </c>
      <c r="AV459" s="1">
        <v>14.75</v>
      </c>
      <c r="AW459" s="1">
        <v>-0.26022899999999999</v>
      </c>
      <c r="AX459" s="1">
        <v>-2.96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5333</v>
      </c>
      <c r="C460" s="3">
        <v>1.24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78.98</v>
      </c>
      <c r="H460" s="1">
        <f>MATCH(持股比率!A460,董監!A:A,0)</f>
        <v>460</v>
      </c>
      <c r="I460" s="3">
        <v>8571139.2400000002</v>
      </c>
      <c r="J460" s="20">
        <v>230</v>
      </c>
      <c r="K460" s="20">
        <v>209</v>
      </c>
      <c r="L460" s="29">
        <v>-181</v>
      </c>
      <c r="M460" s="20">
        <v>-125</v>
      </c>
      <c r="N460" s="20">
        <v>-38.054000000000002</v>
      </c>
      <c r="O460" s="20">
        <f t="shared" si="29"/>
        <v>676949</v>
      </c>
      <c r="P460" s="19">
        <f t="shared" si="30"/>
        <v>0</v>
      </c>
      <c r="Q460" s="3">
        <v>44.7</v>
      </c>
      <c r="R460" s="3">
        <v>45.45</v>
      </c>
      <c r="S460" s="3">
        <v>45.25</v>
      </c>
      <c r="T460" s="3">
        <v>45</v>
      </c>
      <c r="U460" s="3">
        <v>45.2</v>
      </c>
      <c r="V460" s="10">
        <f t="shared" si="31"/>
        <v>4.244759200000002E-2</v>
      </c>
      <c r="W460" s="3">
        <v>2.61</v>
      </c>
      <c r="X460" s="3" t="str">
        <f ca="1">IF(COUNTIF(股期對照!A:A,B460)=2,B460&amp;"-●",IF(COUNTIF(股期對照!A:A,B460)=1,B460&amp;"-◎",B460))</f>
        <v>櫻花建</v>
      </c>
      <c r="Y460" s="3" t="s">
        <v>7014</v>
      </c>
      <c r="AB460" s="1" t="s">
        <v>454</v>
      </c>
      <c r="AC460" s="1" t="s">
        <v>2204</v>
      </c>
      <c r="AD460" s="1">
        <v>1.24</v>
      </c>
      <c r="AE460" s="1">
        <v>0</v>
      </c>
      <c r="AF460" s="1">
        <v>7.0000000000000007E-2</v>
      </c>
      <c r="AG460" s="1">
        <v>19.71</v>
      </c>
      <c r="AH460" s="1">
        <v>78.98</v>
      </c>
      <c r="AI460" s="1">
        <v>460</v>
      </c>
      <c r="AJ460" s="1">
        <v>8571139.2400000002</v>
      </c>
      <c r="AK460" s="1">
        <v>230</v>
      </c>
      <c r="AL460" s="1">
        <v>209</v>
      </c>
      <c r="AM460" s="1">
        <v>-181</v>
      </c>
      <c r="AN460" s="1">
        <v>-125</v>
      </c>
      <c r="AO460" s="1">
        <v>-38.054000000000002</v>
      </c>
      <c r="AP460" s="1">
        <v>676949</v>
      </c>
      <c r="AQ460" s="1">
        <v>0</v>
      </c>
      <c r="AR460" s="1">
        <v>44.7</v>
      </c>
      <c r="AS460" s="1">
        <v>45.45</v>
      </c>
      <c r="AT460" s="1">
        <v>45.25</v>
      </c>
      <c r="AU460" s="1">
        <v>45</v>
      </c>
      <c r="AV460" s="1">
        <v>45.2</v>
      </c>
      <c r="AW460" s="1">
        <v>4.244759200000002E-2</v>
      </c>
      <c r="AX460" s="1">
        <v>2.61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5334</v>
      </c>
      <c r="C461" s="3">
        <v>0.95</v>
      </c>
      <c r="D461" s="3">
        <v>7.0000000000000007E-2</v>
      </c>
      <c r="E461" s="3">
        <v>0</v>
      </c>
      <c r="F461" s="1">
        <f>IF(INDEX(董監!D:D,H461)=0,INDEX(董監!C:C,H461),INDEX(董監!D:D,H461))</f>
        <v>61.07</v>
      </c>
      <c r="G461" s="1">
        <f t="shared" si="28"/>
        <v>37.909999999999997</v>
      </c>
      <c r="H461" s="1">
        <f>MATCH(持股比率!A461,董監!A:A,0)</f>
        <v>461</v>
      </c>
      <c r="I461" s="3">
        <v>3916066.5</v>
      </c>
      <c r="J461" s="20">
        <v>54</v>
      </c>
      <c r="K461" s="20">
        <v>121</v>
      </c>
      <c r="L461" s="29">
        <v>248</v>
      </c>
      <c r="M461" s="20">
        <v>-20.004999999999999</v>
      </c>
      <c r="N461" s="20">
        <v>-35.200000000000003</v>
      </c>
      <c r="O461" s="20">
        <f t="shared" si="29"/>
        <v>148458</v>
      </c>
      <c r="P461" s="19">
        <f t="shared" si="30"/>
        <v>0.2</v>
      </c>
      <c r="Q461" s="3">
        <v>79.8</v>
      </c>
      <c r="R461" s="3">
        <v>81</v>
      </c>
      <c r="S461" s="3">
        <v>81.900000000000006</v>
      </c>
      <c r="T461" s="3">
        <v>81.7</v>
      </c>
      <c r="U461" s="3">
        <v>80.900000000000006</v>
      </c>
      <c r="V461" s="10">
        <f t="shared" si="31"/>
        <v>0.29939311500000004</v>
      </c>
      <c r="W461" s="3">
        <v>1.89</v>
      </c>
      <c r="X461" s="3" t="str">
        <f ca="1">IF(COUNTIF(股期對照!A:A,B461)=2,B461&amp;"-●",IF(COUNTIF(股期對照!A:A,B461)=1,B461&amp;"-◎",B461))</f>
        <v>愛山林</v>
      </c>
      <c r="Y461" s="3" t="s">
        <v>7006</v>
      </c>
      <c r="AB461" s="1" t="s">
        <v>455</v>
      </c>
      <c r="AC461" s="1" t="s">
        <v>2205</v>
      </c>
      <c r="AD461" s="1">
        <v>0.95</v>
      </c>
      <c r="AE461" s="1">
        <v>7.0000000000000007E-2</v>
      </c>
      <c r="AF461" s="1">
        <v>0</v>
      </c>
      <c r="AG461" s="1">
        <v>61.07</v>
      </c>
      <c r="AH461" s="1">
        <v>37.909999999999997</v>
      </c>
      <c r="AI461" s="1">
        <v>461</v>
      </c>
      <c r="AJ461" s="1">
        <v>3916066.5</v>
      </c>
      <c r="AK461" s="1">
        <v>54</v>
      </c>
      <c r="AL461" s="1">
        <v>121</v>
      </c>
      <c r="AM461" s="1">
        <v>248</v>
      </c>
      <c r="AN461" s="1">
        <v>-20.004999999999999</v>
      </c>
      <c r="AO461" s="1">
        <v>-35.200000000000003</v>
      </c>
      <c r="AP461" s="1">
        <v>148458</v>
      </c>
      <c r="AQ461" s="1">
        <v>0.2</v>
      </c>
      <c r="AR461" s="1">
        <v>79.8</v>
      </c>
      <c r="AS461" s="1">
        <v>81</v>
      </c>
      <c r="AT461" s="1">
        <v>81.900000000000006</v>
      </c>
      <c r="AU461" s="1">
        <v>81.7</v>
      </c>
      <c r="AV461" s="1">
        <v>80.900000000000006</v>
      </c>
      <c r="AW461" s="1">
        <v>0.29939311500000004</v>
      </c>
      <c r="AX461" s="1">
        <v>1.89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6013</v>
      </c>
      <c r="C462" s="3">
        <v>9.99</v>
      </c>
      <c r="D462" s="3">
        <v>3.76</v>
      </c>
      <c r="E462" s="3">
        <v>0.53</v>
      </c>
      <c r="F462" s="1">
        <f>IF(INDEX(董監!D:D,H462)=0,INDEX(董監!C:C,H462),INDEX(董監!D:D,H462))</f>
        <v>4.2699999999999996</v>
      </c>
      <c r="G462" s="1">
        <f t="shared" si="28"/>
        <v>81.45</v>
      </c>
      <c r="H462" s="1">
        <f>MATCH(持股比率!A462,董監!A:A,0)</f>
        <v>462</v>
      </c>
      <c r="I462" s="3">
        <v>18841415.91</v>
      </c>
      <c r="J462" s="20">
        <v>-635.44000000000005</v>
      </c>
      <c r="K462" s="20">
        <v>-124.392</v>
      </c>
      <c r="L462" s="29">
        <v>-661.27</v>
      </c>
      <c r="M462" s="20">
        <v>-346.12799999999999</v>
      </c>
      <c r="N462" s="20">
        <v>-271.25700000000001</v>
      </c>
      <c r="O462" s="20">
        <f t="shared" si="29"/>
        <v>1534633</v>
      </c>
      <c r="P462" s="19">
        <f t="shared" si="30"/>
        <v>-0.1</v>
      </c>
      <c r="Q462" s="3">
        <v>40.700000000000003</v>
      </c>
      <c r="R462" s="3">
        <v>40.700000000000003</v>
      </c>
      <c r="S462" s="3">
        <v>40.6</v>
      </c>
      <c r="T462" s="3">
        <v>40.6</v>
      </c>
      <c r="U462" s="3">
        <v>40.549999999999997</v>
      </c>
      <c r="V462" s="10">
        <f t="shared" si="31"/>
        <v>-0.82824992549999998</v>
      </c>
      <c r="W462" s="3">
        <v>-0.12</v>
      </c>
      <c r="X462" s="3" t="str">
        <f ca="1">IF(COUNTIF(股期對照!A:A,B462)=2,B462&amp;"-●",IF(COUNTIF(股期對照!A:A,B462)=1,B462&amp;"-◎",B462))</f>
        <v>興富發-◎</v>
      </c>
      <c r="Y462" s="3" t="s">
        <v>7006</v>
      </c>
      <c r="AB462" s="1" t="s">
        <v>456</v>
      </c>
      <c r="AC462" s="1" t="s">
        <v>2206</v>
      </c>
      <c r="AD462" s="1">
        <v>9.99</v>
      </c>
      <c r="AE462" s="1">
        <v>3.76</v>
      </c>
      <c r="AF462" s="1">
        <v>0.53</v>
      </c>
      <c r="AG462" s="1">
        <v>4.2699999999999996</v>
      </c>
      <c r="AH462" s="1">
        <v>81.45</v>
      </c>
      <c r="AI462" s="1">
        <v>462</v>
      </c>
      <c r="AJ462" s="1">
        <v>18841415.91</v>
      </c>
      <c r="AK462" s="1">
        <v>-635.44000000000005</v>
      </c>
      <c r="AL462" s="1">
        <v>-124.392</v>
      </c>
      <c r="AM462" s="1">
        <v>-661.27</v>
      </c>
      <c r="AN462" s="1">
        <v>-346.12799999999999</v>
      </c>
      <c r="AO462" s="1">
        <v>-271.25700000000001</v>
      </c>
      <c r="AP462" s="1">
        <v>1534633</v>
      </c>
      <c r="AQ462" s="1">
        <v>-0.1</v>
      </c>
      <c r="AR462" s="1">
        <v>40.700000000000003</v>
      </c>
      <c r="AS462" s="1">
        <v>40.700000000000003</v>
      </c>
      <c r="AT462" s="1">
        <v>40.6</v>
      </c>
      <c r="AU462" s="1">
        <v>40.6</v>
      </c>
      <c r="AV462" s="1">
        <v>40.549999999999997</v>
      </c>
      <c r="AW462" s="1">
        <v>-0.82824992549999998</v>
      </c>
      <c r="AX462" s="1">
        <v>-0.12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6014</v>
      </c>
      <c r="C463" s="3">
        <v>2.13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47.080000000000005</v>
      </c>
      <c r="H463" s="1">
        <f>MATCH(持股比率!A463,董監!A:A,0)</f>
        <v>463</v>
      </c>
      <c r="I463" s="3">
        <v>2374837.88</v>
      </c>
      <c r="J463" s="20">
        <v>463</v>
      </c>
      <c r="K463" s="20">
        <v>399</v>
      </c>
      <c r="L463" s="29">
        <v>307</v>
      </c>
      <c r="M463" s="20">
        <v>-41.13</v>
      </c>
      <c r="N463" s="20">
        <v>49</v>
      </c>
      <c r="O463" s="20">
        <f t="shared" si="29"/>
        <v>111807</v>
      </c>
      <c r="P463" s="19">
        <f t="shared" si="30"/>
        <v>1.1000000000000001</v>
      </c>
      <c r="Q463" s="3">
        <v>20.55</v>
      </c>
      <c r="R463" s="3">
        <v>20.399999999999999</v>
      </c>
      <c r="S463" s="3">
        <v>20.5</v>
      </c>
      <c r="T463" s="3">
        <v>20.5</v>
      </c>
      <c r="U463" s="3">
        <v>21.3</v>
      </c>
      <c r="V463" s="10">
        <f t="shared" si="31"/>
        <v>0.24148285</v>
      </c>
      <c r="W463" s="3">
        <v>10.36</v>
      </c>
      <c r="X463" s="3" t="str">
        <f ca="1">IF(COUNTIF(股期對照!A:A,B463)=2,B463&amp;"-●",IF(COUNTIF(股期對照!A:A,B463)=1,B463&amp;"-◎",B463))</f>
        <v>皇昌</v>
      </c>
      <c r="Y463" s="3" t="s">
        <v>7016</v>
      </c>
      <c r="AB463" s="1" t="s">
        <v>457</v>
      </c>
      <c r="AC463" s="1" t="s">
        <v>2207</v>
      </c>
      <c r="AD463" s="1">
        <v>2.13</v>
      </c>
      <c r="AE463" s="1">
        <v>0.17</v>
      </c>
      <c r="AF463" s="1">
        <v>0.21</v>
      </c>
      <c r="AG463" s="1">
        <v>50.41</v>
      </c>
      <c r="AH463" s="1">
        <v>47.080000000000005</v>
      </c>
      <c r="AI463" s="1">
        <v>463</v>
      </c>
      <c r="AJ463" s="1">
        <v>2374837.88</v>
      </c>
      <c r="AK463" s="1">
        <v>463</v>
      </c>
      <c r="AL463" s="1">
        <v>399</v>
      </c>
      <c r="AM463" s="1">
        <v>307</v>
      </c>
      <c r="AN463" s="1">
        <v>-41.13</v>
      </c>
      <c r="AO463" s="1">
        <v>49</v>
      </c>
      <c r="AP463" s="1">
        <v>111807</v>
      </c>
      <c r="AQ463" s="1">
        <v>1.1000000000000001</v>
      </c>
      <c r="AR463" s="1">
        <v>20.55</v>
      </c>
      <c r="AS463" s="1">
        <v>20.399999999999999</v>
      </c>
      <c r="AT463" s="1">
        <v>20.5</v>
      </c>
      <c r="AU463" s="1">
        <v>20.5</v>
      </c>
      <c r="AV463" s="1">
        <v>21.3</v>
      </c>
      <c r="AW463" s="1">
        <v>0.24148285</v>
      </c>
      <c r="AX463" s="1">
        <v>10.36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5335</v>
      </c>
      <c r="C464" s="3">
        <v>3.44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52.52</v>
      </c>
      <c r="H464" s="1">
        <f>MATCH(持股比率!A464,董監!A:A,0)</f>
        <v>464</v>
      </c>
      <c r="I464" s="3">
        <v>3277348.08</v>
      </c>
      <c r="J464" s="20">
        <v>16</v>
      </c>
      <c r="K464" s="20">
        <v>9</v>
      </c>
      <c r="L464" s="29">
        <v>10</v>
      </c>
      <c r="M464" s="20">
        <v>6</v>
      </c>
      <c r="N464" s="20">
        <v>43</v>
      </c>
      <c r="O464" s="20">
        <f t="shared" si="29"/>
        <v>172126</v>
      </c>
      <c r="P464" s="19">
        <f t="shared" si="30"/>
        <v>0</v>
      </c>
      <c r="Q464" s="3">
        <v>38.75</v>
      </c>
      <c r="R464" s="3">
        <v>38.700000000000003</v>
      </c>
      <c r="S464" s="3">
        <v>38.65</v>
      </c>
      <c r="T464" s="3">
        <v>38.65</v>
      </c>
      <c r="U464" s="3">
        <v>38.700000000000003</v>
      </c>
      <c r="V464" s="10">
        <f t="shared" si="31"/>
        <v>3.2508000000000002E-2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7006</v>
      </c>
      <c r="AB464" s="1" t="s">
        <v>458</v>
      </c>
      <c r="AC464" s="1" t="s">
        <v>2208</v>
      </c>
      <c r="AD464" s="1">
        <v>3.44</v>
      </c>
      <c r="AE464" s="1">
        <v>0.33</v>
      </c>
      <c r="AF464" s="1">
        <v>0.2</v>
      </c>
      <c r="AG464" s="1">
        <v>43.51</v>
      </c>
      <c r="AH464" s="1">
        <v>52.52</v>
      </c>
      <c r="AI464" s="1">
        <v>464</v>
      </c>
      <c r="AJ464" s="1">
        <v>3277348.08</v>
      </c>
      <c r="AK464" s="1">
        <v>16</v>
      </c>
      <c r="AL464" s="1">
        <v>9</v>
      </c>
      <c r="AM464" s="1">
        <v>10</v>
      </c>
      <c r="AN464" s="1">
        <v>6</v>
      </c>
      <c r="AO464" s="1">
        <v>43</v>
      </c>
      <c r="AP464" s="1">
        <v>172126</v>
      </c>
      <c r="AQ464" s="1">
        <v>0</v>
      </c>
      <c r="AR464" s="1">
        <v>38.75</v>
      </c>
      <c r="AS464" s="1">
        <v>38.700000000000003</v>
      </c>
      <c r="AT464" s="1">
        <v>38.65</v>
      </c>
      <c r="AU464" s="1">
        <v>38.65</v>
      </c>
      <c r="AV464" s="1">
        <v>38.700000000000003</v>
      </c>
      <c r="AW464" s="1">
        <v>3.2508000000000002E-2</v>
      </c>
      <c r="AX464" s="1">
        <v>0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6015</v>
      </c>
      <c r="C465" s="3">
        <v>3.43</v>
      </c>
      <c r="D465" s="3">
        <v>0.08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62.2</v>
      </c>
      <c r="H465" s="1">
        <f>MATCH(持股比率!A465,董監!A:A,0)</f>
        <v>465</v>
      </c>
      <c r="I465" s="3">
        <v>1207215.99</v>
      </c>
      <c r="J465" s="20">
        <v>33.19</v>
      </c>
      <c r="K465" s="20">
        <v>0.66300000000000003</v>
      </c>
      <c r="L465" s="29">
        <v>5.07</v>
      </c>
      <c r="M465" s="20">
        <v>34.198</v>
      </c>
      <c r="N465" s="20">
        <v>-3</v>
      </c>
      <c r="O465" s="20">
        <f t="shared" si="29"/>
        <v>75089</v>
      </c>
      <c r="P465" s="19">
        <f t="shared" si="30"/>
        <v>0.1</v>
      </c>
      <c r="Q465" s="3">
        <v>74.5</v>
      </c>
      <c r="R465" s="3">
        <v>74.3</v>
      </c>
      <c r="S465" s="3">
        <v>74.5</v>
      </c>
      <c r="T465" s="3">
        <v>75.5</v>
      </c>
      <c r="U465" s="3">
        <v>75.599999999999994</v>
      </c>
      <c r="V465" s="10">
        <f t="shared" si="31"/>
        <v>5.2547799000000006E-2</v>
      </c>
      <c r="W465" s="3">
        <v>1.89</v>
      </c>
      <c r="X465" s="3" t="str">
        <f ca="1">IF(COUNTIF(股期對照!A:A,B465)=2,B465&amp;"-●",IF(COUNTIF(股期對照!A:A,B465)=1,B465&amp;"-◎",B465))</f>
        <v>根基</v>
      </c>
      <c r="Y465" s="3" t="s">
        <v>7017</v>
      </c>
      <c r="AB465" s="1" t="s">
        <v>459</v>
      </c>
      <c r="AC465" s="1" t="s">
        <v>2209</v>
      </c>
      <c r="AD465" s="1">
        <v>3.43</v>
      </c>
      <c r="AE465" s="1">
        <v>0.08</v>
      </c>
      <c r="AF465" s="1">
        <v>0.1</v>
      </c>
      <c r="AG465" s="1">
        <v>34.19</v>
      </c>
      <c r="AH465" s="1">
        <v>62.2</v>
      </c>
      <c r="AI465" s="1">
        <v>465</v>
      </c>
      <c r="AJ465" s="1">
        <v>1207215.99</v>
      </c>
      <c r="AK465" s="1">
        <v>33.19</v>
      </c>
      <c r="AL465" s="1">
        <v>0.66300000000000003</v>
      </c>
      <c r="AM465" s="1">
        <v>5.07</v>
      </c>
      <c r="AN465" s="1">
        <v>34.198</v>
      </c>
      <c r="AO465" s="1">
        <v>-3</v>
      </c>
      <c r="AP465" s="1">
        <v>75089</v>
      </c>
      <c r="AQ465" s="1">
        <v>0.1</v>
      </c>
      <c r="AR465" s="1">
        <v>74.5</v>
      </c>
      <c r="AS465" s="1">
        <v>74.3</v>
      </c>
      <c r="AT465" s="1">
        <v>74.5</v>
      </c>
      <c r="AU465" s="1">
        <v>75.5</v>
      </c>
      <c r="AV465" s="1">
        <v>75.599999999999994</v>
      </c>
      <c r="AW465" s="1">
        <v>5.2547799000000006E-2</v>
      </c>
      <c r="AX465" s="1">
        <v>1.89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6016</v>
      </c>
      <c r="C466" s="3">
        <v>15.94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70.62</v>
      </c>
      <c r="H466" s="1">
        <f>MATCH(持股比率!A466,董監!A:A,0)</f>
        <v>466</v>
      </c>
      <c r="I466" s="3">
        <v>8800946.4900000002</v>
      </c>
      <c r="J466" s="20">
        <v>363</v>
      </c>
      <c r="K466" s="20">
        <v>143</v>
      </c>
      <c r="L466" s="29">
        <v>33</v>
      </c>
      <c r="M466" s="20">
        <v>28</v>
      </c>
      <c r="N466" s="20">
        <v>8.08</v>
      </c>
      <c r="O466" s="20">
        <f t="shared" si="29"/>
        <v>621523</v>
      </c>
      <c r="P466" s="19">
        <f t="shared" si="30"/>
        <v>0.1</v>
      </c>
      <c r="Q466" s="3">
        <v>9.06</v>
      </c>
      <c r="R466" s="3">
        <v>9.1</v>
      </c>
      <c r="S466" s="3">
        <v>9.07</v>
      </c>
      <c r="T466" s="3">
        <v>9.0500000000000007</v>
      </c>
      <c r="U466" s="3">
        <v>9</v>
      </c>
      <c r="V466" s="10">
        <f t="shared" si="31"/>
        <v>5.2155100000000003E-2</v>
      </c>
      <c r="W466" s="3">
        <v>0.56000000000000005</v>
      </c>
      <c r="X466" s="3" t="str">
        <f ca="1">IF(COUNTIF(股期對照!A:A,B466)=2,B466&amp;"-●",IF(COUNTIF(股期對照!A:A,B466)=1,B466&amp;"-◎",B466))</f>
        <v>日勝生</v>
      </c>
      <c r="Y466" s="3" t="s">
        <v>7018</v>
      </c>
      <c r="AB466" s="1" t="s">
        <v>460</v>
      </c>
      <c r="AC466" s="1" t="s">
        <v>2210</v>
      </c>
      <c r="AD466" s="1">
        <v>15.94</v>
      </c>
      <c r="AE466" s="1">
        <v>0</v>
      </c>
      <c r="AF466" s="1">
        <v>0.17</v>
      </c>
      <c r="AG466" s="1">
        <v>13.27</v>
      </c>
      <c r="AH466" s="1">
        <v>70.62</v>
      </c>
      <c r="AI466" s="1">
        <v>466</v>
      </c>
      <c r="AJ466" s="1">
        <v>8800946.4900000002</v>
      </c>
      <c r="AK466" s="1">
        <v>363</v>
      </c>
      <c r="AL466" s="1">
        <v>143</v>
      </c>
      <c r="AM466" s="1">
        <v>33</v>
      </c>
      <c r="AN466" s="1">
        <v>28</v>
      </c>
      <c r="AO466" s="1">
        <v>8.08</v>
      </c>
      <c r="AP466" s="1">
        <v>621523</v>
      </c>
      <c r="AQ466" s="1">
        <v>0.1</v>
      </c>
      <c r="AR466" s="1">
        <v>9.06</v>
      </c>
      <c r="AS466" s="1">
        <v>9.1</v>
      </c>
      <c r="AT466" s="1">
        <v>9.07</v>
      </c>
      <c r="AU466" s="1">
        <v>9.0500000000000007</v>
      </c>
      <c r="AV466" s="1">
        <v>9</v>
      </c>
      <c r="AW466" s="1">
        <v>5.2155100000000003E-2</v>
      </c>
      <c r="AX466" s="1">
        <v>0.56000000000000005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6017</v>
      </c>
      <c r="C467" s="3">
        <v>18.309999999999999</v>
      </c>
      <c r="D467" s="3">
        <v>2.02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62.44</v>
      </c>
      <c r="H467" s="1">
        <f>MATCH(持股比率!A467,董監!A:A,0)</f>
        <v>467</v>
      </c>
      <c r="I467" s="3">
        <v>2768127.26</v>
      </c>
      <c r="J467" s="20">
        <v>77.003</v>
      </c>
      <c r="K467" s="20">
        <v>113.95699999999999</v>
      </c>
      <c r="L467" s="29">
        <v>465</v>
      </c>
      <c r="M467" s="20">
        <v>340.50599999999997</v>
      </c>
      <c r="N467" s="20">
        <v>16</v>
      </c>
      <c r="O467" s="20">
        <f t="shared" si="29"/>
        <v>172842</v>
      </c>
      <c r="P467" s="19">
        <f t="shared" si="30"/>
        <v>0.6</v>
      </c>
      <c r="Q467" s="3">
        <v>92.1</v>
      </c>
      <c r="R467" s="3">
        <v>92.3</v>
      </c>
      <c r="S467" s="3">
        <v>93.4</v>
      </c>
      <c r="T467" s="3">
        <v>93.8</v>
      </c>
      <c r="U467" s="3">
        <v>93.2</v>
      </c>
      <c r="V467" s="10">
        <f t="shared" si="31"/>
        <v>0.94471870199999985</v>
      </c>
      <c r="W467" s="3">
        <v>1.3</v>
      </c>
      <c r="X467" s="3" t="str">
        <f ca="1">IF(COUNTIF(股期對照!A:A,B467)=2,B467&amp;"-●",IF(COUNTIF(股期對照!A:A,B467)=1,B467&amp;"-◎",B467))</f>
        <v>華固-◎</v>
      </c>
      <c r="Y467" s="3" t="s">
        <v>7019</v>
      </c>
      <c r="AB467" s="1" t="s">
        <v>461</v>
      </c>
      <c r="AC467" s="1" t="s">
        <v>2211</v>
      </c>
      <c r="AD467" s="1">
        <v>18.309999999999999</v>
      </c>
      <c r="AE467" s="1">
        <v>2.02</v>
      </c>
      <c r="AF467" s="1">
        <v>1.94</v>
      </c>
      <c r="AG467" s="1">
        <v>15.29</v>
      </c>
      <c r="AH467" s="1">
        <v>62.44</v>
      </c>
      <c r="AI467" s="1">
        <v>467</v>
      </c>
      <c r="AJ467" s="1">
        <v>2768127.26</v>
      </c>
      <c r="AK467" s="1">
        <v>77.003</v>
      </c>
      <c r="AL467" s="1">
        <v>113.95699999999999</v>
      </c>
      <c r="AM467" s="1">
        <v>465</v>
      </c>
      <c r="AN467" s="1">
        <v>340.50599999999997</v>
      </c>
      <c r="AO467" s="1">
        <v>16</v>
      </c>
      <c r="AP467" s="1">
        <v>172842</v>
      </c>
      <c r="AQ467" s="1">
        <v>0.6</v>
      </c>
      <c r="AR467" s="1">
        <v>92.1</v>
      </c>
      <c r="AS467" s="1">
        <v>92.3</v>
      </c>
      <c r="AT467" s="1">
        <v>93.4</v>
      </c>
      <c r="AU467" s="1">
        <v>93.8</v>
      </c>
      <c r="AV467" s="1">
        <v>93.2</v>
      </c>
      <c r="AW467" s="1">
        <v>0.94471870199999985</v>
      </c>
      <c r="AX467" s="1">
        <v>1.3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6018</v>
      </c>
      <c r="C468" s="3">
        <v>0.45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-1</v>
      </c>
      <c r="K468" s="20">
        <v>-10</v>
      </c>
      <c r="L468" s="29">
        <v>0</v>
      </c>
      <c r="M468" s="20">
        <v>-4</v>
      </c>
      <c r="N468" s="20">
        <v>0</v>
      </c>
      <c r="O468" s="20">
        <f t="shared" si="29"/>
        <v>54050</v>
      </c>
      <c r="P468" s="19">
        <f t="shared" si="30"/>
        <v>0</v>
      </c>
      <c r="Q468" s="3">
        <v>22.6</v>
      </c>
      <c r="R468" s="3">
        <v>22.8</v>
      </c>
      <c r="S468" s="3">
        <v>22.8</v>
      </c>
      <c r="T468" s="3">
        <v>22.8</v>
      </c>
      <c r="U468" s="3">
        <v>22.85</v>
      </c>
      <c r="V468" s="10">
        <f t="shared" si="31"/>
        <v>-3.418E-3</v>
      </c>
      <c r="W468" s="3">
        <v>1.33</v>
      </c>
      <c r="X468" s="3" t="str">
        <f ca="1">IF(COUNTIF(股期對照!A:A,B468)=2,B468&amp;"-●",IF(COUNTIF(股期對照!A:A,B468)=1,B468&amp;"-◎",B468))</f>
        <v>綠意</v>
      </c>
      <c r="Y468" s="3" t="s">
        <v>7016</v>
      </c>
      <c r="AB468" s="1" t="s">
        <v>462</v>
      </c>
      <c r="AC468" s="1" t="s">
        <v>2212</v>
      </c>
      <c r="AD468" s="1">
        <v>0.45</v>
      </c>
      <c r="AE468" s="1">
        <v>0</v>
      </c>
      <c r="AF468" s="1">
        <v>0.11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-1</v>
      </c>
      <c r="AL468" s="1">
        <v>-10</v>
      </c>
      <c r="AM468" s="1">
        <v>0</v>
      </c>
      <c r="AN468" s="1">
        <v>-4</v>
      </c>
      <c r="AO468" s="1">
        <v>0</v>
      </c>
      <c r="AP468" s="1">
        <v>54050</v>
      </c>
      <c r="AQ468" s="1">
        <v>0</v>
      </c>
      <c r="AR468" s="1">
        <v>22.6</v>
      </c>
      <c r="AS468" s="1">
        <v>22.8</v>
      </c>
      <c r="AT468" s="1">
        <v>22.8</v>
      </c>
      <c r="AU468" s="1">
        <v>22.8</v>
      </c>
      <c r="AV468" s="1">
        <v>22.85</v>
      </c>
      <c r="AW468" s="1">
        <v>-3.418E-3</v>
      </c>
      <c r="AX468" s="1">
        <v>1.33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4928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11.077999999999999</v>
      </c>
      <c r="K469" s="20">
        <v>3</v>
      </c>
      <c r="L469" s="29">
        <v>22.873000000000001</v>
      </c>
      <c r="M469" s="20">
        <v>1</v>
      </c>
      <c r="N469" s="20">
        <v>-2.16</v>
      </c>
      <c r="O469" s="20">
        <f t="shared" si="29"/>
        <v>94750</v>
      </c>
      <c r="P469" s="19">
        <f t="shared" si="30"/>
        <v>0</v>
      </c>
      <c r="Q469" s="3">
        <v>101</v>
      </c>
      <c r="R469" s="3">
        <v>102.5</v>
      </c>
      <c r="S469" s="3">
        <v>105</v>
      </c>
      <c r="T469" s="3">
        <v>105</v>
      </c>
      <c r="U469" s="3">
        <v>104</v>
      </c>
      <c r="V469" s="10">
        <f t="shared" si="31"/>
        <v>3.7084029999999997E-2</v>
      </c>
      <c r="W469" s="3">
        <v>4.42</v>
      </c>
      <c r="X469" s="3" t="str">
        <f ca="1">IF(COUNTIF(股期對照!A:A,B469)=2,B469&amp;"-●",IF(COUNTIF(股期對照!A:A,B469)=1,B469&amp;"-◎",B469))</f>
        <v>潤弘</v>
      </c>
      <c r="Y469" s="3" t="s">
        <v>7020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11.077999999999999</v>
      </c>
      <c r="AL469" s="1">
        <v>3</v>
      </c>
      <c r="AM469" s="1">
        <v>22.873000000000001</v>
      </c>
      <c r="AN469" s="1">
        <v>1</v>
      </c>
      <c r="AO469" s="1">
        <v>-2.16</v>
      </c>
      <c r="AP469" s="1">
        <v>94750</v>
      </c>
      <c r="AQ469" s="1">
        <v>0</v>
      </c>
      <c r="AR469" s="1">
        <v>101</v>
      </c>
      <c r="AS469" s="1">
        <v>102.5</v>
      </c>
      <c r="AT469" s="1">
        <v>105</v>
      </c>
      <c r="AU469" s="1">
        <v>105</v>
      </c>
      <c r="AV469" s="1">
        <v>104</v>
      </c>
      <c r="AW469" s="1">
        <v>3.7084029999999997E-2</v>
      </c>
      <c r="AX469" s="1">
        <v>4.42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6019</v>
      </c>
      <c r="C470" s="3">
        <v>11.4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76.55</v>
      </c>
      <c r="H470" s="1">
        <f>MATCH(持股比率!A470,董監!A:A,0)</f>
        <v>470</v>
      </c>
      <c r="I470" s="3">
        <v>8247760.6699999999</v>
      </c>
      <c r="J470" s="20">
        <v>246</v>
      </c>
      <c r="K470" s="20">
        <v>-86.04</v>
      </c>
      <c r="L470" s="29">
        <v>-22</v>
      </c>
      <c r="M470" s="20">
        <v>70.994</v>
      </c>
      <c r="N470" s="20">
        <v>-92.015000000000001</v>
      </c>
      <c r="O470" s="20">
        <f t="shared" si="29"/>
        <v>631366</v>
      </c>
      <c r="P470" s="19">
        <f t="shared" si="30"/>
        <v>0</v>
      </c>
      <c r="Q470" s="3">
        <v>8.17</v>
      </c>
      <c r="R470" s="3">
        <v>8.16</v>
      </c>
      <c r="S470" s="3">
        <v>8.14</v>
      </c>
      <c r="T470" s="3">
        <v>8.1</v>
      </c>
      <c r="U470" s="3">
        <v>8.08</v>
      </c>
      <c r="V470" s="10">
        <f t="shared" si="31"/>
        <v>9.6022379999999991E-3</v>
      </c>
      <c r="W470" s="3">
        <v>-0.98</v>
      </c>
      <c r="X470" s="3" t="str">
        <f ca="1">IF(COUNTIF(股期對照!A:A,B470)=2,B470&amp;"-●",IF(COUNTIF(股期對照!A:A,B470)=1,B470&amp;"-◎",B470))</f>
        <v>益航</v>
      </c>
      <c r="Y470" s="3" t="s">
        <v>7021</v>
      </c>
      <c r="AB470" s="1" t="s">
        <v>464</v>
      </c>
      <c r="AC470" s="1" t="s">
        <v>2214</v>
      </c>
      <c r="AD470" s="1">
        <v>11.4</v>
      </c>
      <c r="AE470" s="1">
        <v>0.08</v>
      </c>
      <c r="AF470" s="1">
        <v>0.33</v>
      </c>
      <c r="AG470" s="1">
        <v>11.64</v>
      </c>
      <c r="AH470" s="1">
        <v>76.55</v>
      </c>
      <c r="AI470" s="1">
        <v>470</v>
      </c>
      <c r="AJ470" s="1">
        <v>8247760.6699999999</v>
      </c>
      <c r="AK470" s="1">
        <v>246</v>
      </c>
      <c r="AL470" s="1">
        <v>-86.04</v>
      </c>
      <c r="AM470" s="1">
        <v>-22</v>
      </c>
      <c r="AN470" s="1">
        <v>70.994</v>
      </c>
      <c r="AO470" s="1">
        <v>-92.015000000000001</v>
      </c>
      <c r="AP470" s="1">
        <v>631366</v>
      </c>
      <c r="AQ470" s="1">
        <v>0</v>
      </c>
      <c r="AR470" s="1">
        <v>8.17</v>
      </c>
      <c r="AS470" s="1">
        <v>8.16</v>
      </c>
      <c r="AT470" s="1">
        <v>8.14</v>
      </c>
      <c r="AU470" s="1">
        <v>8.1</v>
      </c>
      <c r="AV470" s="1">
        <v>8.08</v>
      </c>
      <c r="AW470" s="1">
        <v>9.6022379999999991E-3</v>
      </c>
      <c r="AX470" s="1">
        <v>-0.98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5184</v>
      </c>
      <c r="C471" s="3">
        <v>27.57</v>
      </c>
      <c r="D471" s="3">
        <v>1.55</v>
      </c>
      <c r="E471" s="3">
        <v>2.85</v>
      </c>
      <c r="F471" s="1">
        <f>IF(INDEX(董監!D:D,H471)=0,INDEX(董監!C:C,H471),INDEX(董監!D:D,H471))</f>
        <v>7.66</v>
      </c>
      <c r="G471" s="1">
        <f t="shared" si="28"/>
        <v>60.37</v>
      </c>
      <c r="H471" s="1">
        <f>MATCH(持股比率!A471,董監!A:A,0)</f>
        <v>471</v>
      </c>
      <c r="I471" s="3">
        <v>21164200.82</v>
      </c>
      <c r="J471" s="20">
        <v>-5918.808</v>
      </c>
      <c r="K471" s="20">
        <v>697.10299999999995</v>
      </c>
      <c r="L471" s="29">
        <v>-3112.9270000000001</v>
      </c>
      <c r="M471" s="20">
        <v>2985.1480000000001</v>
      </c>
      <c r="N471" s="20">
        <v>-1434.2329999999999</v>
      </c>
      <c r="O471" s="20">
        <f t="shared" si="29"/>
        <v>1277683</v>
      </c>
      <c r="P471" s="19">
        <f t="shared" si="30"/>
        <v>-0.5</v>
      </c>
      <c r="Q471" s="3">
        <v>109</v>
      </c>
      <c r="R471" s="3">
        <v>108.5</v>
      </c>
      <c r="S471" s="3">
        <v>107.5</v>
      </c>
      <c r="T471" s="3">
        <v>109</v>
      </c>
      <c r="U471" s="3">
        <v>109</v>
      </c>
      <c r="V471" s="10">
        <f t="shared" si="31"/>
        <v>-7.3510431400000016</v>
      </c>
      <c r="W471" s="3">
        <v>-3.54</v>
      </c>
      <c r="X471" s="3" t="str">
        <f ca="1">IF(COUNTIF(股期對照!A:A,B471)=2,B471&amp;"-●",IF(COUNTIF(股期對照!A:A,B471)=1,B471&amp;"-◎",B471))</f>
        <v>長榮-◎</v>
      </c>
      <c r="Y471" s="3" t="s">
        <v>7022</v>
      </c>
      <c r="AB471" s="1" t="s">
        <v>465</v>
      </c>
      <c r="AC471" s="1" t="s">
        <v>2215</v>
      </c>
      <c r="AD471" s="1">
        <v>27.57</v>
      </c>
      <c r="AE471" s="1">
        <v>1.55</v>
      </c>
      <c r="AF471" s="1">
        <v>2.85</v>
      </c>
      <c r="AG471" s="1">
        <v>7.66</v>
      </c>
      <c r="AH471" s="1">
        <v>60.37</v>
      </c>
      <c r="AI471" s="1">
        <v>471</v>
      </c>
      <c r="AJ471" s="1">
        <v>21164200.82</v>
      </c>
      <c r="AK471" s="1">
        <v>-5918.808</v>
      </c>
      <c r="AL471" s="1">
        <v>697.10299999999995</v>
      </c>
      <c r="AM471" s="1">
        <v>-3112.9270000000001</v>
      </c>
      <c r="AN471" s="1">
        <v>2985.1480000000001</v>
      </c>
      <c r="AO471" s="1">
        <v>-1434.2329999999999</v>
      </c>
      <c r="AP471" s="1">
        <v>1277683</v>
      </c>
      <c r="AQ471" s="1">
        <v>-0.5</v>
      </c>
      <c r="AR471" s="1">
        <v>109</v>
      </c>
      <c r="AS471" s="1">
        <v>108.5</v>
      </c>
      <c r="AT471" s="1">
        <v>107.5</v>
      </c>
      <c r="AU471" s="1">
        <v>109</v>
      </c>
      <c r="AV471" s="1">
        <v>109</v>
      </c>
      <c r="AW471" s="1">
        <v>-7.3510431400000016</v>
      </c>
      <c r="AX471" s="1">
        <v>-3.54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5185</v>
      </c>
      <c r="C472" s="3">
        <v>34.24</v>
      </c>
      <c r="D472" s="3">
        <v>0.81</v>
      </c>
      <c r="E472" s="3">
        <v>0.99</v>
      </c>
      <c r="F472" s="1">
        <f>IF(INDEX(董監!D:D,H472)=0,INDEX(董監!C:C,H472),INDEX(董監!D:D,H472))</f>
        <v>4.8499999999999996</v>
      </c>
      <c r="G472" s="1">
        <f t="shared" si="28"/>
        <v>59.109999999999992</v>
      </c>
      <c r="H472" s="1">
        <f>MATCH(持股比率!A472,董監!A:A,0)</f>
        <v>472</v>
      </c>
      <c r="I472" s="3">
        <v>5853532.9699999997</v>
      </c>
      <c r="J472" s="20">
        <v>267.91899999999998</v>
      </c>
      <c r="K472" s="20">
        <v>-1137.721</v>
      </c>
      <c r="L472" s="29">
        <v>-1220.086</v>
      </c>
      <c r="M472" s="20">
        <v>-2006.2249999999999</v>
      </c>
      <c r="N472" s="20">
        <v>-956.71699999999998</v>
      </c>
      <c r="O472" s="20">
        <f t="shared" si="29"/>
        <v>346002</v>
      </c>
      <c r="P472" s="19">
        <f t="shared" si="30"/>
        <v>-1.5</v>
      </c>
      <c r="Q472" s="3">
        <v>21.7</v>
      </c>
      <c r="R472" s="3">
        <v>21.4</v>
      </c>
      <c r="S472" s="3">
        <v>21.25</v>
      </c>
      <c r="T472" s="3">
        <v>20.55</v>
      </c>
      <c r="U472" s="3">
        <v>20.25</v>
      </c>
      <c r="V472" s="10">
        <f t="shared" si="31"/>
        <v>-1.0506165759999999</v>
      </c>
      <c r="W472" s="3">
        <v>-6.68</v>
      </c>
      <c r="X472" s="3" t="str">
        <f ca="1">IF(COUNTIF(股期對照!A:A,B472)=2,B472&amp;"-●",IF(COUNTIF(股期對照!A:A,B472)=1,B472&amp;"-◎",B472))</f>
        <v>新興-◎</v>
      </c>
      <c r="Y472" s="3" t="s">
        <v>7023</v>
      </c>
      <c r="AB472" s="1" t="s">
        <v>466</v>
      </c>
      <c r="AC472" s="1" t="s">
        <v>2216</v>
      </c>
      <c r="AD472" s="1">
        <v>34.24</v>
      </c>
      <c r="AE472" s="1">
        <v>0.81</v>
      </c>
      <c r="AF472" s="1">
        <v>0.99</v>
      </c>
      <c r="AG472" s="1">
        <v>4.8499999999999996</v>
      </c>
      <c r="AH472" s="1">
        <v>59.109999999999992</v>
      </c>
      <c r="AI472" s="1">
        <v>472</v>
      </c>
      <c r="AJ472" s="1">
        <v>5853532.9699999997</v>
      </c>
      <c r="AK472" s="1">
        <v>267.91899999999998</v>
      </c>
      <c r="AL472" s="1">
        <v>-1137.721</v>
      </c>
      <c r="AM472" s="1">
        <v>-1220.086</v>
      </c>
      <c r="AN472" s="1">
        <v>-2006.2249999999999</v>
      </c>
      <c r="AO472" s="1">
        <v>-956.71699999999998</v>
      </c>
      <c r="AP472" s="1">
        <v>346002</v>
      </c>
      <c r="AQ472" s="1">
        <v>-1.5</v>
      </c>
      <c r="AR472" s="1">
        <v>21.7</v>
      </c>
      <c r="AS472" s="1">
        <v>21.4</v>
      </c>
      <c r="AT472" s="1">
        <v>21.25</v>
      </c>
      <c r="AU472" s="1">
        <v>20.55</v>
      </c>
      <c r="AV472" s="1">
        <v>20.25</v>
      </c>
      <c r="AW472" s="1">
        <v>-1.0506165759999999</v>
      </c>
      <c r="AX472" s="1">
        <v>-6.68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5070</v>
      </c>
      <c r="C473" s="3">
        <v>6.31</v>
      </c>
      <c r="D473" s="3">
        <v>6.23</v>
      </c>
      <c r="E473" s="3">
        <v>2.14</v>
      </c>
      <c r="F473" s="1">
        <f>IF(INDEX(董監!D:D,H473)=0,INDEX(董監!C:C,H473),INDEX(董監!D:D,H473))</f>
        <v>40.630000000000003</v>
      </c>
      <c r="G473" s="1">
        <f t="shared" si="28"/>
        <v>44.69</v>
      </c>
      <c r="H473" s="1">
        <f>MATCH(持股比率!A473,董監!A:A,0)</f>
        <v>473</v>
      </c>
      <c r="I473" s="3">
        <v>8450557.1199999992</v>
      </c>
      <c r="J473" s="20">
        <v>2347.2800000000002</v>
      </c>
      <c r="K473" s="20">
        <v>498.99400000000003</v>
      </c>
      <c r="L473" s="29">
        <v>1183.7470000000001</v>
      </c>
      <c r="M473" s="20">
        <v>-461.596</v>
      </c>
      <c r="N473" s="20">
        <v>-2442.547</v>
      </c>
      <c r="O473" s="20">
        <f t="shared" si="29"/>
        <v>377655</v>
      </c>
      <c r="P473" s="19">
        <f t="shared" si="30"/>
        <v>0.3</v>
      </c>
      <c r="Q473" s="3">
        <v>47.5</v>
      </c>
      <c r="R473" s="3">
        <v>47.2</v>
      </c>
      <c r="S473" s="3">
        <v>47.3</v>
      </c>
      <c r="T473" s="3">
        <v>46.2</v>
      </c>
      <c r="U473" s="3">
        <v>45</v>
      </c>
      <c r="V473" s="10">
        <f t="shared" si="31"/>
        <v>0.59799199699999983</v>
      </c>
      <c r="W473" s="3">
        <v>-4.66</v>
      </c>
      <c r="X473" s="3" t="str">
        <f ca="1">IF(COUNTIF(股期對照!A:A,B473)=2,B473&amp;"-●",IF(COUNTIF(股期對照!A:A,B473)=1,B473&amp;"-◎",B473))</f>
        <v>裕民-◎</v>
      </c>
      <c r="Y473" s="3" t="s">
        <v>7024</v>
      </c>
      <c r="AB473" s="1" t="s">
        <v>467</v>
      </c>
      <c r="AC473" s="1" t="s">
        <v>2217</v>
      </c>
      <c r="AD473" s="1">
        <v>6.31</v>
      </c>
      <c r="AE473" s="1">
        <v>6.23</v>
      </c>
      <c r="AF473" s="1">
        <v>2.14</v>
      </c>
      <c r="AG473" s="1">
        <v>40.630000000000003</v>
      </c>
      <c r="AH473" s="1">
        <v>44.69</v>
      </c>
      <c r="AI473" s="1">
        <v>473</v>
      </c>
      <c r="AJ473" s="1">
        <v>8450557.1199999992</v>
      </c>
      <c r="AK473" s="1">
        <v>2347.2800000000002</v>
      </c>
      <c r="AL473" s="1">
        <v>498.99400000000003</v>
      </c>
      <c r="AM473" s="1">
        <v>1183.7470000000001</v>
      </c>
      <c r="AN473" s="1">
        <v>-461.596</v>
      </c>
      <c r="AO473" s="1">
        <v>-2442.547</v>
      </c>
      <c r="AP473" s="1">
        <v>377655</v>
      </c>
      <c r="AQ473" s="1">
        <v>0.3</v>
      </c>
      <c r="AR473" s="1">
        <v>47.5</v>
      </c>
      <c r="AS473" s="1">
        <v>47.2</v>
      </c>
      <c r="AT473" s="1">
        <v>47.3</v>
      </c>
      <c r="AU473" s="1">
        <v>46.2</v>
      </c>
      <c r="AV473" s="1">
        <v>45</v>
      </c>
      <c r="AW473" s="1">
        <v>0.59799199699999983</v>
      </c>
      <c r="AX473" s="1">
        <v>-4.66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6020</v>
      </c>
      <c r="C474" s="3">
        <v>16.760000000000002</v>
      </c>
      <c r="D474" s="3">
        <v>0.33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41.67</v>
      </c>
      <c r="H474" s="1">
        <f>MATCH(持股比率!A474,董監!A:A,0)</f>
        <v>474</v>
      </c>
      <c r="I474" s="3">
        <v>10671410.939999999</v>
      </c>
      <c r="J474" s="20">
        <v>198.70099999999999</v>
      </c>
      <c r="K474" s="20">
        <v>274</v>
      </c>
      <c r="L474" s="29">
        <v>281.97399999999999</v>
      </c>
      <c r="M474" s="20">
        <v>2017.8820000000001</v>
      </c>
      <c r="N474" s="20">
        <v>-637</v>
      </c>
      <c r="O474" s="20">
        <f t="shared" si="29"/>
        <v>444678</v>
      </c>
      <c r="P474" s="19">
        <f t="shared" si="30"/>
        <v>0.5</v>
      </c>
      <c r="Q474" s="3">
        <v>30.8</v>
      </c>
      <c r="R474" s="3">
        <v>30.85</v>
      </c>
      <c r="S474" s="3">
        <v>30.7</v>
      </c>
      <c r="T474" s="3">
        <v>32</v>
      </c>
      <c r="U474" s="3">
        <v>32</v>
      </c>
      <c r="V474" s="10">
        <f t="shared" si="31"/>
        <v>0.67417716599999999</v>
      </c>
      <c r="W474" s="3">
        <v>4.2300000000000004</v>
      </c>
      <c r="X474" s="3" t="str">
        <f ca="1">IF(COUNTIF(股期對照!A:A,B474)=2,B474&amp;"-●",IF(COUNTIF(股期對照!A:A,B474)=1,B474&amp;"-◎",B474))</f>
        <v>榮運</v>
      </c>
      <c r="Y474" s="3" t="s">
        <v>7025</v>
      </c>
      <c r="AB474" s="1" t="s">
        <v>468</v>
      </c>
      <c r="AC474" s="1" t="s">
        <v>2218</v>
      </c>
      <c r="AD474" s="1">
        <v>16.760000000000002</v>
      </c>
      <c r="AE474" s="1">
        <v>0.33</v>
      </c>
      <c r="AF474" s="1">
        <v>0.87</v>
      </c>
      <c r="AG474" s="1">
        <v>40.369999999999997</v>
      </c>
      <c r="AH474" s="1">
        <v>41.67</v>
      </c>
      <c r="AI474" s="1">
        <v>474</v>
      </c>
      <c r="AJ474" s="1">
        <v>10671410.939999999</v>
      </c>
      <c r="AK474" s="1">
        <v>198.70099999999999</v>
      </c>
      <c r="AL474" s="1">
        <v>274</v>
      </c>
      <c r="AM474" s="1">
        <v>281.97399999999999</v>
      </c>
      <c r="AN474" s="1">
        <v>2017.8820000000001</v>
      </c>
      <c r="AO474" s="1">
        <v>-637</v>
      </c>
      <c r="AP474" s="1">
        <v>444678</v>
      </c>
      <c r="AQ474" s="1">
        <v>0.5</v>
      </c>
      <c r="AR474" s="1">
        <v>30.8</v>
      </c>
      <c r="AS474" s="1">
        <v>30.85</v>
      </c>
      <c r="AT474" s="1">
        <v>30.7</v>
      </c>
      <c r="AU474" s="1">
        <v>32</v>
      </c>
      <c r="AV474" s="1">
        <v>32</v>
      </c>
      <c r="AW474" s="1">
        <v>0.67417716599999999</v>
      </c>
      <c r="AX474" s="1">
        <v>4.2300000000000004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5186</v>
      </c>
      <c r="C475" s="3">
        <v>5.13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69</v>
      </c>
      <c r="K475" s="20">
        <v>-8</v>
      </c>
      <c r="L475" s="29">
        <v>26</v>
      </c>
      <c r="M475" s="20">
        <v>54.976999999999997</v>
      </c>
      <c r="N475" s="20">
        <v>-56</v>
      </c>
      <c r="O475" s="20">
        <f t="shared" si="29"/>
        <v>397091</v>
      </c>
      <c r="P475" s="19">
        <f t="shared" si="30"/>
        <v>0</v>
      </c>
      <c r="Q475" s="3">
        <v>37.65</v>
      </c>
      <c r="R475" s="3">
        <v>37.6</v>
      </c>
      <c r="S475" s="3">
        <v>37.65</v>
      </c>
      <c r="T475" s="3">
        <v>37.799999999999997</v>
      </c>
      <c r="U475" s="3">
        <v>37.450000000000003</v>
      </c>
      <c r="V475" s="10">
        <f t="shared" si="31"/>
        <v>3.2568805999999992E-2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7026</v>
      </c>
      <c r="AB475" s="1" t="s">
        <v>469</v>
      </c>
      <c r="AC475" s="1" t="s">
        <v>2219</v>
      </c>
      <c r="AD475" s="1">
        <v>5.13</v>
      </c>
      <c r="AE475" s="1">
        <v>0.03</v>
      </c>
      <c r="AF475" s="1">
        <v>0.71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69</v>
      </c>
      <c r="AL475" s="1">
        <v>-8</v>
      </c>
      <c r="AM475" s="1">
        <v>26</v>
      </c>
      <c r="AN475" s="1">
        <v>54.976999999999997</v>
      </c>
      <c r="AO475" s="1">
        <v>-56</v>
      </c>
      <c r="AP475" s="1">
        <v>397091</v>
      </c>
      <c r="AQ475" s="1">
        <v>0</v>
      </c>
      <c r="AR475" s="1">
        <v>37.65</v>
      </c>
      <c r="AS475" s="1">
        <v>37.6</v>
      </c>
      <c r="AT475" s="1">
        <v>37.65</v>
      </c>
      <c r="AU475" s="1">
        <v>37.799999999999997</v>
      </c>
      <c r="AV475" s="1">
        <v>37.450000000000003</v>
      </c>
      <c r="AW475" s="1">
        <v>3.2568805999999992E-2</v>
      </c>
      <c r="AX475" s="1">
        <v>0.13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5187</v>
      </c>
      <c r="C476" s="3">
        <v>12.39</v>
      </c>
      <c r="D476" s="3">
        <v>1.45</v>
      </c>
      <c r="E476" s="3">
        <v>1.55</v>
      </c>
      <c r="F476" s="1">
        <f>IF(INDEX(董監!D:D,H476)=0,INDEX(董監!C:C,H476),INDEX(董監!D:D,H476))</f>
        <v>32.229999999999997</v>
      </c>
      <c r="G476" s="1">
        <f t="shared" si="28"/>
        <v>52.38</v>
      </c>
      <c r="H476" s="1">
        <f>MATCH(持股比率!A476,董監!A:A,0)</f>
        <v>476</v>
      </c>
      <c r="I476" s="3">
        <v>34921042.700000003</v>
      </c>
      <c r="J476" s="20">
        <v>-1440.566</v>
      </c>
      <c r="K476" s="20">
        <v>867.64499999999998</v>
      </c>
      <c r="L476" s="29">
        <v>-4307.1790000000001</v>
      </c>
      <c r="M476" s="20">
        <v>-929.36300000000006</v>
      </c>
      <c r="N476" s="20">
        <v>-3558.6959999999999</v>
      </c>
      <c r="O476" s="20">
        <f t="shared" si="29"/>
        <v>1829164</v>
      </c>
      <c r="P476" s="19">
        <f t="shared" si="30"/>
        <v>-0.5</v>
      </c>
      <c r="Q476" s="3">
        <v>42.3</v>
      </c>
      <c r="R476" s="3">
        <v>42.25</v>
      </c>
      <c r="S476" s="3">
        <v>41.9</v>
      </c>
      <c r="T476" s="3">
        <v>41.85</v>
      </c>
      <c r="U476" s="3">
        <v>41.3</v>
      </c>
      <c r="V476" s="10">
        <f t="shared" si="31"/>
        <v>-3.9061672699999996</v>
      </c>
      <c r="W476" s="3">
        <v>-4.51</v>
      </c>
      <c r="X476" s="3" t="str">
        <f ca="1">IF(COUNTIF(股期對照!A:A,B476)=2,B476&amp;"-●",IF(COUNTIF(股期對照!A:A,B476)=1,B476&amp;"-◎",B476))</f>
        <v>陽明-◎</v>
      </c>
      <c r="Y476" s="3" t="s">
        <v>7027</v>
      </c>
      <c r="AB476" s="1" t="s">
        <v>470</v>
      </c>
      <c r="AC476" s="1" t="s">
        <v>2220</v>
      </c>
      <c r="AD476" s="1">
        <v>12.39</v>
      </c>
      <c r="AE476" s="1">
        <v>1.45</v>
      </c>
      <c r="AF476" s="1">
        <v>1.55</v>
      </c>
      <c r="AG476" s="1">
        <v>32.229999999999997</v>
      </c>
      <c r="AH476" s="1">
        <v>52.38</v>
      </c>
      <c r="AI476" s="1">
        <v>476</v>
      </c>
      <c r="AJ476" s="1">
        <v>34921042.700000003</v>
      </c>
      <c r="AK476" s="1">
        <v>-1440.566</v>
      </c>
      <c r="AL476" s="1">
        <v>867.64499999999998</v>
      </c>
      <c r="AM476" s="1">
        <v>-4307.1790000000001</v>
      </c>
      <c r="AN476" s="1">
        <v>-929.36300000000006</v>
      </c>
      <c r="AO476" s="1">
        <v>-3558.6959999999999</v>
      </c>
      <c r="AP476" s="1">
        <v>1829164</v>
      </c>
      <c r="AQ476" s="1">
        <v>-0.5</v>
      </c>
      <c r="AR476" s="1">
        <v>42.3</v>
      </c>
      <c r="AS476" s="1">
        <v>42.25</v>
      </c>
      <c r="AT476" s="1">
        <v>41.9</v>
      </c>
      <c r="AU476" s="1">
        <v>41.85</v>
      </c>
      <c r="AV476" s="1">
        <v>41.3</v>
      </c>
      <c r="AW476" s="1">
        <v>-3.9061672699999996</v>
      </c>
      <c r="AX476" s="1">
        <v>-4.51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5336</v>
      </c>
      <c r="C477" s="3">
        <v>12.19</v>
      </c>
      <c r="D477" s="3">
        <v>0.09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48.01</v>
      </c>
      <c r="H477" s="1">
        <f>MATCH(持股比率!A477,董監!A:A,0)</f>
        <v>477</v>
      </c>
      <c r="I477" s="3">
        <v>60236685.780000001</v>
      </c>
      <c r="J477" s="20">
        <v>4464.2709999999997</v>
      </c>
      <c r="K477" s="20">
        <v>-6190.7879999999996</v>
      </c>
      <c r="L477" s="29">
        <v>-3454.8670000000002</v>
      </c>
      <c r="M477" s="20">
        <v>-6949.0720000000001</v>
      </c>
      <c r="N477" s="20">
        <v>-2603.4409999999998</v>
      </c>
      <c r="O477" s="20">
        <f t="shared" si="29"/>
        <v>2891963</v>
      </c>
      <c r="P477" s="19">
        <f t="shared" si="30"/>
        <v>-0.5</v>
      </c>
      <c r="Q477" s="3">
        <v>21.45</v>
      </c>
      <c r="R477" s="3">
        <v>21</v>
      </c>
      <c r="S477" s="3">
        <v>21.15</v>
      </c>
      <c r="T477" s="3">
        <v>20.95</v>
      </c>
      <c r="U477" s="3">
        <v>20.8</v>
      </c>
      <c r="V477" s="10">
        <f t="shared" si="31"/>
        <v>-3.0705300329999998</v>
      </c>
      <c r="W477" s="3">
        <v>-1.65</v>
      </c>
      <c r="X477" s="3" t="str">
        <f ca="1">IF(COUNTIF(股期對照!A:A,B477)=2,B477&amp;"-●",IF(COUNTIF(股期對照!A:A,B477)=1,B477&amp;"-◎",B477))</f>
        <v>華航-◎</v>
      </c>
      <c r="Y477" s="3" t="s">
        <v>7028</v>
      </c>
      <c r="AB477" s="1" t="s">
        <v>471</v>
      </c>
      <c r="AC477" s="1" t="s">
        <v>2221</v>
      </c>
      <c r="AD477" s="1">
        <v>12.19</v>
      </c>
      <c r="AE477" s="1">
        <v>0.09</v>
      </c>
      <c r="AF477" s="1">
        <v>0.26</v>
      </c>
      <c r="AG477" s="1">
        <v>39.450000000000003</v>
      </c>
      <c r="AH477" s="1">
        <v>48.01</v>
      </c>
      <c r="AI477" s="1">
        <v>477</v>
      </c>
      <c r="AJ477" s="1">
        <v>60236685.780000001</v>
      </c>
      <c r="AK477" s="1">
        <v>4464.2709999999997</v>
      </c>
      <c r="AL477" s="1">
        <v>-6190.7879999999996</v>
      </c>
      <c r="AM477" s="1">
        <v>-3454.8670000000002</v>
      </c>
      <c r="AN477" s="1">
        <v>-6949.0720000000001</v>
      </c>
      <c r="AO477" s="1">
        <v>-2603.4409999999998</v>
      </c>
      <c r="AP477" s="1">
        <v>2891963</v>
      </c>
      <c r="AQ477" s="1">
        <v>-0.5</v>
      </c>
      <c r="AR477" s="1">
        <v>21.45</v>
      </c>
      <c r="AS477" s="1">
        <v>21</v>
      </c>
      <c r="AT477" s="1">
        <v>21.15</v>
      </c>
      <c r="AU477" s="1">
        <v>20.95</v>
      </c>
      <c r="AV477" s="1">
        <v>20.8</v>
      </c>
      <c r="AW477" s="1">
        <v>-3.0705300329999998</v>
      </c>
      <c r="AX477" s="1">
        <v>-1.65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6021</v>
      </c>
      <c r="C478" s="3">
        <v>1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71.260000000000005</v>
      </c>
      <c r="H478" s="1">
        <f>MATCH(持股比率!A478,董監!A:A,0)</f>
        <v>478</v>
      </c>
      <c r="I478" s="3">
        <v>1890022.72</v>
      </c>
      <c r="J478" s="20">
        <v>203</v>
      </c>
      <c r="K478" s="20">
        <v>2</v>
      </c>
      <c r="L478" s="29">
        <v>-72</v>
      </c>
      <c r="M478" s="20">
        <v>79</v>
      </c>
      <c r="N478" s="20">
        <v>17.5</v>
      </c>
      <c r="O478" s="20">
        <f t="shared" si="29"/>
        <v>134683</v>
      </c>
      <c r="P478" s="19">
        <f t="shared" si="30"/>
        <v>0.2</v>
      </c>
      <c r="Q478" s="3">
        <v>12.6</v>
      </c>
      <c r="R478" s="3">
        <v>12.65</v>
      </c>
      <c r="S478" s="3">
        <v>12.6</v>
      </c>
      <c r="T478" s="3">
        <v>12.7</v>
      </c>
      <c r="U478" s="3">
        <v>12.75</v>
      </c>
      <c r="V478" s="10">
        <f t="shared" si="31"/>
        <v>2.9023249999999997E-2</v>
      </c>
      <c r="W478" s="3">
        <v>2.82</v>
      </c>
      <c r="X478" s="3" t="str">
        <f ca="1">IF(COUNTIF(股期對照!A:A,B478)=2,B478&amp;"-●",IF(COUNTIF(股期對照!A:A,B478)=1,B478&amp;"-◎",B478))</f>
        <v>志信</v>
      </c>
      <c r="Y478" s="3" t="s">
        <v>7029</v>
      </c>
      <c r="AB478" s="1" t="s">
        <v>472</v>
      </c>
      <c r="AC478" s="1" t="s">
        <v>2222</v>
      </c>
      <c r="AD478" s="1">
        <v>1</v>
      </c>
      <c r="AE478" s="1">
        <v>0.02</v>
      </c>
      <c r="AF478" s="1">
        <v>1.1399999999999999</v>
      </c>
      <c r="AG478" s="1">
        <v>26.58</v>
      </c>
      <c r="AH478" s="1">
        <v>71.260000000000005</v>
      </c>
      <c r="AI478" s="1">
        <v>478</v>
      </c>
      <c r="AJ478" s="1">
        <v>1890022.72</v>
      </c>
      <c r="AK478" s="1">
        <v>203</v>
      </c>
      <c r="AL478" s="1">
        <v>2</v>
      </c>
      <c r="AM478" s="1">
        <v>-72</v>
      </c>
      <c r="AN478" s="1">
        <v>79</v>
      </c>
      <c r="AO478" s="1">
        <v>17.5</v>
      </c>
      <c r="AP478" s="1">
        <v>134683</v>
      </c>
      <c r="AQ478" s="1">
        <v>0.2</v>
      </c>
      <c r="AR478" s="1">
        <v>12.6</v>
      </c>
      <c r="AS478" s="1">
        <v>12.65</v>
      </c>
      <c r="AT478" s="1">
        <v>12.6</v>
      </c>
      <c r="AU478" s="1">
        <v>12.7</v>
      </c>
      <c r="AV478" s="1">
        <v>12.75</v>
      </c>
      <c r="AW478" s="1">
        <v>2.9023249999999997E-2</v>
      </c>
      <c r="AX478" s="1">
        <v>2.82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5666</v>
      </c>
      <c r="C479" s="3">
        <v>1.22</v>
      </c>
      <c r="D479" s="3">
        <v>1.1499999999999999</v>
      </c>
      <c r="E479" s="3">
        <v>0.15</v>
      </c>
      <c r="F479" s="1">
        <f>IF(INDEX(董監!D:D,H479)=0,INDEX(董監!C:C,H479),INDEX(董監!D:D,H479))</f>
        <v>27.16</v>
      </c>
      <c r="G479" s="1">
        <f t="shared" si="28"/>
        <v>70.319999999999993</v>
      </c>
      <c r="H479" s="1">
        <f>MATCH(持股比率!A479,董監!A:A,0)</f>
        <v>479</v>
      </c>
      <c r="I479" s="3">
        <v>1974845.93</v>
      </c>
      <c r="J479" s="20">
        <v>-20</v>
      </c>
      <c r="K479" s="20">
        <v>-62</v>
      </c>
      <c r="L479" s="29">
        <v>-59</v>
      </c>
      <c r="M479" s="20">
        <v>-5.3310000000000004</v>
      </c>
      <c r="N479" s="20">
        <v>-79.021000000000001</v>
      </c>
      <c r="O479" s="20">
        <f t="shared" si="29"/>
        <v>138871</v>
      </c>
      <c r="P479" s="19">
        <f t="shared" si="30"/>
        <v>-0.2</v>
      </c>
      <c r="Q479" s="3">
        <v>40.1</v>
      </c>
      <c r="R479" s="3">
        <v>39.75</v>
      </c>
      <c r="S479" s="3">
        <v>39.65</v>
      </c>
      <c r="T479" s="3">
        <v>39.299999999999997</v>
      </c>
      <c r="U479" s="3">
        <v>39.299999999999997</v>
      </c>
      <c r="V479" s="10">
        <f t="shared" si="31"/>
        <v>-8.9208836000000014E-2</v>
      </c>
      <c r="W479" s="3">
        <v>-1.75</v>
      </c>
      <c r="X479" s="3" t="str">
        <f ca="1">IF(COUNTIF(股期對照!A:A,B479)=2,B479&amp;"-●",IF(COUNTIF(股期對照!A:A,B479)=1,B479&amp;"-◎",B479))</f>
        <v>中航</v>
      </c>
      <c r="Y479" s="3" t="s">
        <v>7029</v>
      </c>
      <c r="AB479" s="1" t="s">
        <v>473</v>
      </c>
      <c r="AC479" s="1" t="s">
        <v>2223</v>
      </c>
      <c r="AD479" s="1">
        <v>1.22</v>
      </c>
      <c r="AE479" s="1">
        <v>1.1499999999999999</v>
      </c>
      <c r="AF479" s="1">
        <v>0.15</v>
      </c>
      <c r="AG479" s="1">
        <v>27.16</v>
      </c>
      <c r="AH479" s="1">
        <v>70.319999999999993</v>
      </c>
      <c r="AI479" s="1">
        <v>479</v>
      </c>
      <c r="AJ479" s="1">
        <v>1974845.93</v>
      </c>
      <c r="AK479" s="1">
        <v>-20</v>
      </c>
      <c r="AL479" s="1">
        <v>-62</v>
      </c>
      <c r="AM479" s="1">
        <v>-59</v>
      </c>
      <c r="AN479" s="1">
        <v>-5.3310000000000004</v>
      </c>
      <c r="AO479" s="1">
        <v>-79.021000000000001</v>
      </c>
      <c r="AP479" s="1">
        <v>138871</v>
      </c>
      <c r="AQ479" s="1">
        <v>-0.2</v>
      </c>
      <c r="AR479" s="1">
        <v>40.1</v>
      </c>
      <c r="AS479" s="1">
        <v>39.75</v>
      </c>
      <c r="AT479" s="1">
        <v>39.65</v>
      </c>
      <c r="AU479" s="1">
        <v>39.299999999999997</v>
      </c>
      <c r="AV479" s="1">
        <v>39.299999999999997</v>
      </c>
      <c r="AW479" s="1">
        <v>-8.9208836000000014E-2</v>
      </c>
      <c r="AX479" s="1">
        <v>-1.75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5522</v>
      </c>
      <c r="C480" s="3">
        <v>0.76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64.849999999999994</v>
      </c>
      <c r="H480" s="1">
        <f>MATCH(持股比率!A480,董監!A:A,0)</f>
        <v>480</v>
      </c>
      <c r="I480" s="3">
        <v>1484234.58</v>
      </c>
      <c r="J480" s="20">
        <v>-0.66400000000000003</v>
      </c>
      <c r="K480" s="20">
        <v>-1</v>
      </c>
      <c r="L480" s="29">
        <v>-1.4670000000000001</v>
      </c>
      <c r="M480" s="20">
        <v>-3.26</v>
      </c>
      <c r="N480" s="20">
        <v>-2.407</v>
      </c>
      <c r="O480" s="20">
        <f t="shared" si="29"/>
        <v>96253</v>
      </c>
      <c r="P480" s="19">
        <f t="shared" si="30"/>
        <v>0</v>
      </c>
      <c r="Q480" s="3">
        <v>20.05</v>
      </c>
      <c r="R480" s="3">
        <v>19.95</v>
      </c>
      <c r="S480" s="3">
        <v>20</v>
      </c>
      <c r="T480" s="3">
        <v>20.05</v>
      </c>
      <c r="U480" s="3">
        <v>20.05</v>
      </c>
      <c r="V480" s="10">
        <f t="shared" si="31"/>
        <v>-1.7622655E-3</v>
      </c>
      <c r="W480" s="3">
        <v>0.5</v>
      </c>
      <c r="X480" s="3" t="str">
        <f ca="1">IF(COUNTIF(股期對照!A:A,B480)=2,B480&amp;"-●",IF(COUNTIF(股期對照!A:A,B480)=1,B480&amp;"-◎",B480))</f>
        <v>中櫃</v>
      </c>
      <c r="Y480" s="3" t="s">
        <v>7030</v>
      </c>
      <c r="AB480" s="1" t="s">
        <v>474</v>
      </c>
      <c r="AC480" s="1" t="s">
        <v>2224</v>
      </c>
      <c r="AD480" s="1">
        <v>0.76</v>
      </c>
      <c r="AE480" s="1">
        <v>0</v>
      </c>
      <c r="AF480" s="1">
        <v>0.39</v>
      </c>
      <c r="AG480" s="1">
        <v>34</v>
      </c>
      <c r="AH480" s="1">
        <v>64.849999999999994</v>
      </c>
      <c r="AI480" s="1">
        <v>480</v>
      </c>
      <c r="AJ480" s="1">
        <v>1484234.58</v>
      </c>
      <c r="AK480" s="1">
        <v>-0.66400000000000003</v>
      </c>
      <c r="AL480" s="1">
        <v>-1</v>
      </c>
      <c r="AM480" s="1">
        <v>-1.4670000000000001</v>
      </c>
      <c r="AN480" s="1">
        <v>-3.26</v>
      </c>
      <c r="AO480" s="1">
        <v>-2.407</v>
      </c>
      <c r="AP480" s="1">
        <v>96253</v>
      </c>
      <c r="AQ480" s="1">
        <v>0</v>
      </c>
      <c r="AR480" s="1">
        <v>20.05</v>
      </c>
      <c r="AS480" s="1">
        <v>19.95</v>
      </c>
      <c r="AT480" s="1">
        <v>20</v>
      </c>
      <c r="AU480" s="1">
        <v>20.05</v>
      </c>
      <c r="AV480" s="1">
        <v>20.05</v>
      </c>
      <c r="AW480" s="1">
        <v>-1.7622655E-3</v>
      </c>
      <c r="AX480" s="1">
        <v>0.5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6600</v>
      </c>
      <c r="C481" s="3">
        <v>2.42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90.49</v>
      </c>
      <c r="H481" s="1">
        <f>MATCH(持股比率!A481,董監!A:A,0)</f>
        <v>481</v>
      </c>
      <c r="I481" s="3">
        <v>3002430.7</v>
      </c>
      <c r="J481" s="20">
        <v>109</v>
      </c>
      <c r="K481" s="20">
        <v>-41</v>
      </c>
      <c r="L481" s="29">
        <v>232</v>
      </c>
      <c r="M481" s="20">
        <v>-80</v>
      </c>
      <c r="N481" s="20">
        <v>-111</v>
      </c>
      <c r="O481" s="20">
        <f t="shared" si="29"/>
        <v>271690</v>
      </c>
      <c r="P481" s="19">
        <f t="shared" si="30"/>
        <v>0</v>
      </c>
      <c r="Q481" s="3">
        <v>22.5</v>
      </c>
      <c r="R481" s="3">
        <v>22.3</v>
      </c>
      <c r="S481" s="3">
        <v>22.6</v>
      </c>
      <c r="T481" s="3">
        <v>22.4</v>
      </c>
      <c r="U481" s="3">
        <v>22.15</v>
      </c>
      <c r="V481" s="10">
        <f t="shared" si="31"/>
        <v>2.5307500000000011E-2</v>
      </c>
      <c r="W481" s="3">
        <v>-1.1200000000000001</v>
      </c>
      <c r="X481" s="3" t="str">
        <f ca="1">IF(COUNTIF(股期對照!A:A,B481)=2,B481&amp;"-●",IF(COUNTIF(股期對照!A:A,B481)=1,B481&amp;"-◎",B481))</f>
        <v>東森</v>
      </c>
      <c r="Y481" s="3" t="s">
        <v>6771</v>
      </c>
      <c r="AB481" s="1" t="s">
        <v>475</v>
      </c>
      <c r="AC481" s="1" t="s">
        <v>2225</v>
      </c>
      <c r="AD481" s="1">
        <v>2.42</v>
      </c>
      <c r="AE481" s="1">
        <v>0</v>
      </c>
      <c r="AF481" s="1">
        <v>1.53</v>
      </c>
      <c r="AG481" s="1">
        <v>5.56</v>
      </c>
      <c r="AH481" s="1">
        <v>90.49</v>
      </c>
      <c r="AI481" s="1">
        <v>481</v>
      </c>
      <c r="AJ481" s="1">
        <v>3002430.7</v>
      </c>
      <c r="AK481" s="1">
        <v>109</v>
      </c>
      <c r="AL481" s="1">
        <v>-41</v>
      </c>
      <c r="AM481" s="1">
        <v>232</v>
      </c>
      <c r="AN481" s="1">
        <v>-80</v>
      </c>
      <c r="AO481" s="1">
        <v>-111</v>
      </c>
      <c r="AP481" s="1">
        <v>271690</v>
      </c>
      <c r="AQ481" s="1">
        <v>0</v>
      </c>
      <c r="AR481" s="1">
        <v>22.5</v>
      </c>
      <c r="AS481" s="1">
        <v>22.3</v>
      </c>
      <c r="AT481" s="1">
        <v>22.6</v>
      </c>
      <c r="AU481" s="1">
        <v>22.4</v>
      </c>
      <c r="AV481" s="1">
        <v>22.15</v>
      </c>
      <c r="AW481" s="1">
        <v>2.5307500000000011E-2</v>
      </c>
      <c r="AX481" s="1">
        <v>-1.1200000000000001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6601</v>
      </c>
      <c r="C482" s="3">
        <v>40.479999999999997</v>
      </c>
      <c r="D482" s="3">
        <v>1.47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54.49</v>
      </c>
      <c r="H482" s="1">
        <f>MATCH(持股比率!A482,董監!A:A,0)</f>
        <v>482</v>
      </c>
      <c r="I482" s="3">
        <v>28061462.93</v>
      </c>
      <c r="J482" s="20">
        <v>922.10400000000004</v>
      </c>
      <c r="K482" s="20">
        <v>-1571.8779999999999</v>
      </c>
      <c r="L482" s="29">
        <v>221</v>
      </c>
      <c r="M482" s="20">
        <v>421.99799999999999</v>
      </c>
      <c r="N482" s="20">
        <v>-3005.279</v>
      </c>
      <c r="O482" s="20">
        <f t="shared" si="29"/>
        <v>1529069</v>
      </c>
      <c r="P482" s="19">
        <f t="shared" si="30"/>
        <v>-0.2</v>
      </c>
      <c r="Q482" s="3">
        <v>47.45</v>
      </c>
      <c r="R482" s="3">
        <v>46.25</v>
      </c>
      <c r="S482" s="3">
        <v>46.1</v>
      </c>
      <c r="T482" s="3">
        <v>46.35</v>
      </c>
      <c r="U482" s="3">
        <v>45</v>
      </c>
      <c r="V482" s="10">
        <f t="shared" si="31"/>
        <v>-1.3443537039999998</v>
      </c>
      <c r="W482" s="3">
        <v>-5.66</v>
      </c>
      <c r="X482" s="3" t="str">
        <f ca="1">IF(COUNTIF(股期對照!A:A,B482)=2,B482&amp;"-●",IF(COUNTIF(股期對照!A:A,B482)=1,B482&amp;"-◎",B482))</f>
        <v>萬海-◎</v>
      </c>
      <c r="Y482" s="3" t="s">
        <v>7026</v>
      </c>
      <c r="AB482" s="1" t="s">
        <v>476</v>
      </c>
      <c r="AC482" s="1" t="s">
        <v>2226</v>
      </c>
      <c r="AD482" s="1">
        <v>40.479999999999997</v>
      </c>
      <c r="AE482" s="1">
        <v>1.47</v>
      </c>
      <c r="AF482" s="1">
        <v>0.77</v>
      </c>
      <c r="AG482" s="1">
        <v>2.79</v>
      </c>
      <c r="AH482" s="1">
        <v>54.49</v>
      </c>
      <c r="AI482" s="1">
        <v>482</v>
      </c>
      <c r="AJ482" s="1">
        <v>28061462.93</v>
      </c>
      <c r="AK482" s="1">
        <v>922.10400000000004</v>
      </c>
      <c r="AL482" s="1">
        <v>-1571.8779999999999</v>
      </c>
      <c r="AM482" s="1">
        <v>221</v>
      </c>
      <c r="AN482" s="1">
        <v>421.99799999999999</v>
      </c>
      <c r="AO482" s="1">
        <v>-3005.279</v>
      </c>
      <c r="AP482" s="1">
        <v>1529069</v>
      </c>
      <c r="AQ482" s="1">
        <v>-0.2</v>
      </c>
      <c r="AR482" s="1">
        <v>47.45</v>
      </c>
      <c r="AS482" s="1">
        <v>46.25</v>
      </c>
      <c r="AT482" s="1">
        <v>46.1</v>
      </c>
      <c r="AU482" s="1">
        <v>46.35</v>
      </c>
      <c r="AV482" s="1">
        <v>45</v>
      </c>
      <c r="AW482" s="1">
        <v>-1.3443537039999998</v>
      </c>
      <c r="AX482" s="1">
        <v>-5.66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6023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22</v>
      </c>
      <c r="K483" s="20">
        <v>-3</v>
      </c>
      <c r="L483" s="29">
        <v>13</v>
      </c>
      <c r="M483" s="20">
        <v>-10</v>
      </c>
      <c r="N483" s="20">
        <v>7</v>
      </c>
      <c r="O483" s="20">
        <f t="shared" si="29"/>
        <v>101081</v>
      </c>
      <c r="P483" s="19">
        <f t="shared" si="30"/>
        <v>0</v>
      </c>
      <c r="Q483" s="3">
        <v>30.45</v>
      </c>
      <c r="R483" s="3">
        <v>30.45</v>
      </c>
      <c r="S483" s="3">
        <v>30.55</v>
      </c>
      <c r="T483" s="3">
        <v>30.7</v>
      </c>
      <c r="U483" s="3">
        <v>30.7</v>
      </c>
      <c r="V483" s="10">
        <f t="shared" si="31"/>
        <v>8.8360000000000001E-3</v>
      </c>
      <c r="W483" s="3">
        <v>0.82</v>
      </c>
      <c r="X483" s="3" t="str">
        <f ca="1">IF(COUNTIF(股期對照!A:A,B483)=2,B483&amp;"-●",IF(COUNTIF(股期對照!A:A,B483)=1,B483&amp;"-◎",B483))</f>
        <v>山隆</v>
      </c>
      <c r="Y483" s="3" t="s">
        <v>7031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23.81</v>
      </c>
      <c r="AH483" s="1">
        <v>73.63</v>
      </c>
      <c r="AI483" s="1">
        <v>483</v>
      </c>
      <c r="AJ483" s="1">
        <v>1372818.27</v>
      </c>
      <c r="AK483" s="1">
        <v>22</v>
      </c>
      <c r="AL483" s="1">
        <v>-3</v>
      </c>
      <c r="AM483" s="1">
        <v>13</v>
      </c>
      <c r="AN483" s="1">
        <v>-10</v>
      </c>
      <c r="AO483" s="1">
        <v>7</v>
      </c>
      <c r="AP483" s="1">
        <v>101081</v>
      </c>
      <c r="AQ483" s="1">
        <v>0</v>
      </c>
      <c r="AR483" s="1">
        <v>30.45</v>
      </c>
      <c r="AS483" s="1">
        <v>30.45</v>
      </c>
      <c r="AT483" s="1">
        <v>30.55</v>
      </c>
      <c r="AU483" s="1">
        <v>30.7</v>
      </c>
      <c r="AV483" s="1">
        <v>30.7</v>
      </c>
      <c r="AW483" s="1">
        <v>8.8360000000000001E-3</v>
      </c>
      <c r="AX483" s="1">
        <v>0.82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6024</v>
      </c>
      <c r="C484" s="3">
        <v>3.53</v>
      </c>
      <c r="D484" s="3">
        <v>0.28000000000000003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52.47</v>
      </c>
      <c r="H484" s="1">
        <f>MATCH(持股比率!A484,董監!A:A,0)</f>
        <v>484</v>
      </c>
      <c r="I484" s="3">
        <v>4172944.87</v>
      </c>
      <c r="J484" s="20">
        <v>8.8059999999999992</v>
      </c>
      <c r="K484" s="20">
        <v>-343.46899999999999</v>
      </c>
      <c r="L484" s="29">
        <v>-80</v>
      </c>
      <c r="M484" s="20">
        <v>294.714</v>
      </c>
      <c r="N484" s="20">
        <v>187.79499999999999</v>
      </c>
      <c r="O484" s="20">
        <f t="shared" si="29"/>
        <v>218954</v>
      </c>
      <c r="P484" s="19">
        <f t="shared" si="30"/>
        <v>0</v>
      </c>
      <c r="Q484" s="3">
        <v>28.7</v>
      </c>
      <c r="R484" s="3">
        <v>28.5</v>
      </c>
      <c r="S484" s="3">
        <v>28.6</v>
      </c>
      <c r="T484" s="3">
        <v>28.65</v>
      </c>
      <c r="U484" s="3">
        <v>28.8</v>
      </c>
      <c r="V484" s="10">
        <f t="shared" si="31"/>
        <v>2.0279178000000002E-2</v>
      </c>
      <c r="W484" s="3">
        <v>1.05</v>
      </c>
      <c r="X484" s="3" t="str">
        <f ca="1">IF(COUNTIF(股期對照!A:A,B484)=2,B484&amp;"-●",IF(COUNTIF(股期對照!A:A,B484)=1,B484&amp;"-◎",B484))</f>
        <v>台航</v>
      </c>
      <c r="Y484" s="3" t="s">
        <v>7032</v>
      </c>
      <c r="AB484" s="1" t="s">
        <v>478</v>
      </c>
      <c r="AC484" s="1" t="s">
        <v>2228</v>
      </c>
      <c r="AD484" s="1">
        <v>3.53</v>
      </c>
      <c r="AE484" s="1">
        <v>0.28000000000000003</v>
      </c>
      <c r="AF484" s="1">
        <v>0.28999999999999998</v>
      </c>
      <c r="AG484" s="1">
        <v>43.43</v>
      </c>
      <c r="AH484" s="1">
        <v>52.47</v>
      </c>
      <c r="AI484" s="1">
        <v>484</v>
      </c>
      <c r="AJ484" s="1">
        <v>4172944.87</v>
      </c>
      <c r="AK484" s="1">
        <v>8.8059999999999992</v>
      </c>
      <c r="AL484" s="1">
        <v>-343.46899999999999</v>
      </c>
      <c r="AM484" s="1">
        <v>-80</v>
      </c>
      <c r="AN484" s="1">
        <v>294.714</v>
      </c>
      <c r="AO484" s="1">
        <v>187.79499999999999</v>
      </c>
      <c r="AP484" s="1">
        <v>218954</v>
      </c>
      <c r="AQ484" s="1">
        <v>0</v>
      </c>
      <c r="AR484" s="1">
        <v>28.7</v>
      </c>
      <c r="AS484" s="1">
        <v>28.5</v>
      </c>
      <c r="AT484" s="1">
        <v>28.6</v>
      </c>
      <c r="AU484" s="1">
        <v>28.65</v>
      </c>
      <c r="AV484" s="1">
        <v>28.8</v>
      </c>
      <c r="AW484" s="1">
        <v>2.0279178000000002E-2</v>
      </c>
      <c r="AX484" s="1">
        <v>1.05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6025</v>
      </c>
      <c r="C485" s="3">
        <v>26.63</v>
      </c>
      <c r="D485" s="3">
        <v>0.5</v>
      </c>
      <c r="E485" s="3">
        <v>1.39</v>
      </c>
      <c r="F485" s="1">
        <f>IF(INDEX(董監!D:D,H485)=0,INDEX(董監!C:C,H485),INDEX(董監!D:D,H485))</f>
        <v>17.29</v>
      </c>
      <c r="G485" s="1">
        <f t="shared" si="28"/>
        <v>54.19</v>
      </c>
      <c r="H485" s="1">
        <f>MATCH(持股比率!A485,董監!A:A,0)</f>
        <v>485</v>
      </c>
      <c r="I485" s="3">
        <v>53993416.399999999</v>
      </c>
      <c r="J485" s="20">
        <v>-23075.598999999998</v>
      </c>
      <c r="K485" s="20">
        <v>-11310.781000000001</v>
      </c>
      <c r="L485" s="29">
        <v>-29791.52</v>
      </c>
      <c r="M485" s="20">
        <v>3999.2640000000001</v>
      </c>
      <c r="N485" s="20">
        <v>-8100.77</v>
      </c>
      <c r="O485" s="20">
        <f t="shared" si="29"/>
        <v>2925903</v>
      </c>
      <c r="P485" s="19">
        <f t="shared" si="30"/>
        <v>-2.2999999999999998</v>
      </c>
      <c r="Q485" s="3">
        <v>30.1</v>
      </c>
      <c r="R485" s="3">
        <v>29.6</v>
      </c>
      <c r="S485" s="3">
        <v>29.25</v>
      </c>
      <c r="T485" s="3">
        <v>29.65</v>
      </c>
      <c r="U485" s="3">
        <v>29.7</v>
      </c>
      <c r="V485" s="10">
        <f t="shared" si="31"/>
        <v>-20.227912988999996</v>
      </c>
      <c r="W485" s="3">
        <v>-1</v>
      </c>
      <c r="X485" s="3" t="str">
        <f ca="1">IF(COUNTIF(股期對照!A:A,B485)=2,B485&amp;"-●",IF(COUNTIF(股期對照!A:A,B485)=1,B485&amp;"-◎",B485))</f>
        <v>長榮航-◎</v>
      </c>
      <c r="Y485" s="3" t="s">
        <v>7033</v>
      </c>
      <c r="AB485" s="1" t="s">
        <v>479</v>
      </c>
      <c r="AC485" s="1" t="s">
        <v>2229</v>
      </c>
      <c r="AD485" s="1">
        <v>26.63</v>
      </c>
      <c r="AE485" s="1">
        <v>0.5</v>
      </c>
      <c r="AF485" s="1">
        <v>1.39</v>
      </c>
      <c r="AG485" s="1">
        <v>17.29</v>
      </c>
      <c r="AH485" s="1">
        <v>54.19</v>
      </c>
      <c r="AI485" s="1">
        <v>485</v>
      </c>
      <c r="AJ485" s="1">
        <v>53993416.399999999</v>
      </c>
      <c r="AK485" s="1">
        <v>-23075.598999999998</v>
      </c>
      <c r="AL485" s="1">
        <v>-11310.781000000001</v>
      </c>
      <c r="AM485" s="1">
        <v>-29791.52</v>
      </c>
      <c r="AN485" s="1">
        <v>3999.2640000000001</v>
      </c>
      <c r="AO485" s="1">
        <v>-8100.77</v>
      </c>
      <c r="AP485" s="1">
        <v>2925903</v>
      </c>
      <c r="AQ485" s="1">
        <v>-2.2999999999999998</v>
      </c>
      <c r="AR485" s="1">
        <v>30.1</v>
      </c>
      <c r="AS485" s="1">
        <v>29.6</v>
      </c>
      <c r="AT485" s="1">
        <v>29.25</v>
      </c>
      <c r="AU485" s="1">
        <v>29.65</v>
      </c>
      <c r="AV485" s="1">
        <v>29.7</v>
      </c>
      <c r="AW485" s="1">
        <v>-20.227912988999996</v>
      </c>
      <c r="AX485" s="1">
        <v>-1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6026</v>
      </c>
      <c r="C486" s="3">
        <v>1.06</v>
      </c>
      <c r="D486" s="3">
        <v>0</v>
      </c>
      <c r="E486" s="3">
        <v>0.14000000000000001</v>
      </c>
      <c r="F486" s="1">
        <f>IF(INDEX(董監!D:D,H486)=0,INDEX(董監!C:C,H486),INDEX(董監!D:D,H486))</f>
        <v>59.18</v>
      </c>
      <c r="G486" s="1">
        <f t="shared" si="28"/>
        <v>39.619999999999997</v>
      </c>
      <c r="H486" s="1">
        <f>MATCH(持股比率!A486,董監!A:A,0)</f>
        <v>486</v>
      </c>
      <c r="I486" s="3">
        <v>2083587.4</v>
      </c>
      <c r="J486" s="20">
        <v>486.358</v>
      </c>
      <c r="K486" s="20">
        <v>-213</v>
      </c>
      <c r="L486" s="29">
        <v>25</v>
      </c>
      <c r="M486" s="20">
        <v>-142</v>
      </c>
      <c r="N486" s="20">
        <v>129</v>
      </c>
      <c r="O486" s="20">
        <f t="shared" si="29"/>
        <v>82552</v>
      </c>
      <c r="P486" s="19">
        <f t="shared" si="30"/>
        <v>0.3</v>
      </c>
      <c r="Q486" s="3">
        <v>33.6</v>
      </c>
      <c r="R486" s="3">
        <v>32.9</v>
      </c>
      <c r="S486" s="3">
        <v>33.15</v>
      </c>
      <c r="T486" s="3">
        <v>32.65</v>
      </c>
      <c r="U486" s="3">
        <v>32.25</v>
      </c>
      <c r="V486" s="10">
        <f t="shared" si="31"/>
        <v>9.6866288000000023E-2</v>
      </c>
      <c r="W486" s="3">
        <v>-2.86</v>
      </c>
      <c r="X486" s="3" t="str">
        <f ca="1">IF(COUNTIF(股期對照!A:A,B486)=2,B486&amp;"-●",IF(COUNTIF(股期對照!A:A,B486)=1,B486&amp;"-◎",B486))</f>
        <v>亞航</v>
      </c>
      <c r="Y486" s="3" t="s">
        <v>7026</v>
      </c>
      <c r="AB486" s="1" t="s">
        <v>480</v>
      </c>
      <c r="AC486" s="1" t="s">
        <v>2230</v>
      </c>
      <c r="AD486" s="1">
        <v>1.06</v>
      </c>
      <c r="AE486" s="1">
        <v>0</v>
      </c>
      <c r="AF486" s="1">
        <v>0.14000000000000001</v>
      </c>
      <c r="AG486" s="1">
        <v>59.18</v>
      </c>
      <c r="AH486" s="1">
        <v>39.619999999999997</v>
      </c>
      <c r="AI486" s="1">
        <v>486</v>
      </c>
      <c r="AJ486" s="1">
        <v>2083587.4</v>
      </c>
      <c r="AK486" s="1">
        <v>486.358</v>
      </c>
      <c r="AL486" s="1">
        <v>-213</v>
      </c>
      <c r="AM486" s="1">
        <v>25</v>
      </c>
      <c r="AN486" s="1">
        <v>-142</v>
      </c>
      <c r="AO486" s="1">
        <v>129</v>
      </c>
      <c r="AP486" s="1">
        <v>82552</v>
      </c>
      <c r="AQ486" s="1">
        <v>0.3</v>
      </c>
      <c r="AR486" s="1">
        <v>33.6</v>
      </c>
      <c r="AS486" s="1">
        <v>32.9</v>
      </c>
      <c r="AT486" s="1">
        <v>33.15</v>
      </c>
      <c r="AU486" s="1">
        <v>32.65</v>
      </c>
      <c r="AV486" s="1">
        <v>32.25</v>
      </c>
      <c r="AW486" s="1">
        <v>9.6866288000000023E-2</v>
      </c>
      <c r="AX486" s="1">
        <v>-2.86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6027</v>
      </c>
      <c r="C487" s="3">
        <v>10.47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1879.473</v>
      </c>
      <c r="K487" s="20">
        <v>1103</v>
      </c>
      <c r="L487" s="29">
        <v>150.43899999999999</v>
      </c>
      <c r="M487" s="20">
        <v>-27.431000000000001</v>
      </c>
      <c r="N487" s="20">
        <v>-124.919</v>
      </c>
      <c r="O487" s="20">
        <f t="shared" si="29"/>
        <v>1553972</v>
      </c>
      <c r="P487" s="19">
        <f t="shared" si="30"/>
        <v>0.2</v>
      </c>
      <c r="Q487" s="3">
        <v>30.15</v>
      </c>
      <c r="R487" s="3">
        <v>30.25</v>
      </c>
      <c r="S487" s="3">
        <v>30.25</v>
      </c>
      <c r="T487" s="3">
        <v>29.85</v>
      </c>
      <c r="U487" s="3">
        <v>29.9</v>
      </c>
      <c r="V487" s="10">
        <f t="shared" si="31"/>
        <v>0.90028747249999996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7023</v>
      </c>
      <c r="AB487" s="1" t="s">
        <v>481</v>
      </c>
      <c r="AC487" s="1" t="s">
        <v>2231</v>
      </c>
      <c r="AD487" s="1">
        <v>10.47</v>
      </c>
      <c r="AE487" s="1">
        <v>0.31</v>
      </c>
      <c r="AF487" s="1">
        <v>0.27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1879.473</v>
      </c>
      <c r="AL487" s="1">
        <v>1103</v>
      </c>
      <c r="AM487" s="1">
        <v>150.43899999999999</v>
      </c>
      <c r="AN487" s="1">
        <v>-27.431000000000001</v>
      </c>
      <c r="AO487" s="1">
        <v>-124.919</v>
      </c>
      <c r="AP487" s="1">
        <v>1553972</v>
      </c>
      <c r="AQ487" s="1">
        <v>0.2</v>
      </c>
      <c r="AR487" s="1">
        <v>30.15</v>
      </c>
      <c r="AS487" s="1">
        <v>30.25</v>
      </c>
      <c r="AT487" s="1">
        <v>30.25</v>
      </c>
      <c r="AU487" s="1">
        <v>29.85</v>
      </c>
      <c r="AV487" s="1">
        <v>29.9</v>
      </c>
      <c r="AW487" s="1">
        <v>0.90028747249999996</v>
      </c>
      <c r="AX487" s="1">
        <v>0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5337</v>
      </c>
      <c r="C488" s="3">
        <v>3.1</v>
      </c>
      <c r="D488" s="3">
        <v>0.33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59.57</v>
      </c>
      <c r="H488" s="1">
        <f>MATCH(持股比率!A488,董監!A:A,0)</f>
        <v>488</v>
      </c>
      <c r="I488" s="3">
        <v>9418671.0099999998</v>
      </c>
      <c r="J488" s="20">
        <v>-1711.566</v>
      </c>
      <c r="K488" s="20">
        <v>-9275.7180000000008</v>
      </c>
      <c r="L488" s="29">
        <v>-1048.8910000000001</v>
      </c>
      <c r="M488" s="20">
        <v>-2386.576</v>
      </c>
      <c r="N488" s="20">
        <v>-2401.1819999999998</v>
      </c>
      <c r="O488" s="20">
        <f t="shared" si="29"/>
        <v>561070</v>
      </c>
      <c r="P488" s="19">
        <f t="shared" si="30"/>
        <v>-3</v>
      </c>
      <c r="Q488" s="3">
        <v>51.6</v>
      </c>
      <c r="R488" s="3">
        <v>49.35</v>
      </c>
      <c r="S488" s="3">
        <v>49.5</v>
      </c>
      <c r="T488" s="3">
        <v>49.1</v>
      </c>
      <c r="U488" s="3">
        <v>48.55</v>
      </c>
      <c r="V488" s="10">
        <f t="shared" si="31"/>
        <v>-8.3175186110000006</v>
      </c>
      <c r="W488" s="3">
        <v>-6.27</v>
      </c>
      <c r="X488" s="3" t="str">
        <f ca="1">IF(COUNTIF(股期對照!A:A,B488)=2,B488&amp;"-●",IF(COUNTIF(股期對照!A:A,B488)=1,B488&amp;"-◎",B488))</f>
        <v>漢翔-◎</v>
      </c>
      <c r="Y488" s="3" t="s">
        <v>7034</v>
      </c>
      <c r="AB488" s="1" t="s">
        <v>482</v>
      </c>
      <c r="AC488" s="1" t="s">
        <v>2232</v>
      </c>
      <c r="AD488" s="1">
        <v>3.1</v>
      </c>
      <c r="AE488" s="1">
        <v>0.33</v>
      </c>
      <c r="AF488" s="1">
        <v>0.65</v>
      </c>
      <c r="AG488" s="1">
        <v>36.35</v>
      </c>
      <c r="AH488" s="1">
        <v>59.57</v>
      </c>
      <c r="AI488" s="1">
        <v>488</v>
      </c>
      <c r="AJ488" s="1">
        <v>9418671.0099999998</v>
      </c>
      <c r="AK488" s="1">
        <v>-1711.566</v>
      </c>
      <c r="AL488" s="1">
        <v>-9275.7180000000008</v>
      </c>
      <c r="AM488" s="1">
        <v>-1048.8910000000001</v>
      </c>
      <c r="AN488" s="1">
        <v>-2386.576</v>
      </c>
      <c r="AO488" s="1">
        <v>-2401.1819999999998</v>
      </c>
      <c r="AP488" s="1">
        <v>561070</v>
      </c>
      <c r="AQ488" s="1">
        <v>-3</v>
      </c>
      <c r="AR488" s="1">
        <v>51.6</v>
      </c>
      <c r="AS488" s="1">
        <v>49.35</v>
      </c>
      <c r="AT488" s="1">
        <v>49.5</v>
      </c>
      <c r="AU488" s="1">
        <v>49.1</v>
      </c>
      <c r="AV488" s="1">
        <v>48.55</v>
      </c>
      <c r="AW488" s="1">
        <v>-8.3175186110000006</v>
      </c>
      <c r="AX488" s="1">
        <v>-6.27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6028</v>
      </c>
      <c r="C489" s="3">
        <v>17.399999999999999</v>
      </c>
      <c r="D489" s="3">
        <v>0.02</v>
      </c>
      <c r="E489" s="3">
        <v>1.82</v>
      </c>
      <c r="F489" s="1">
        <f>IF(INDEX(董監!D:D,H489)=0,INDEX(董監!C:C,H489),INDEX(董監!D:D,H489))</f>
        <v>14.33</v>
      </c>
      <c r="G489" s="1">
        <f t="shared" si="28"/>
        <v>66.430000000000007</v>
      </c>
      <c r="H489" s="1">
        <f>MATCH(持股比率!A489,董監!A:A,0)</f>
        <v>489</v>
      </c>
      <c r="I489" s="3">
        <v>1433912.3</v>
      </c>
      <c r="J489" s="20">
        <v>184.596</v>
      </c>
      <c r="K489" s="20">
        <v>422.37200000000001</v>
      </c>
      <c r="L489" s="29">
        <v>104.7</v>
      </c>
      <c r="M489" s="20">
        <v>107.994</v>
      </c>
      <c r="N489" s="20">
        <v>16.966000000000001</v>
      </c>
      <c r="O489" s="20">
        <f t="shared" si="29"/>
        <v>95255</v>
      </c>
      <c r="P489" s="19">
        <f t="shared" si="30"/>
        <v>0.9</v>
      </c>
      <c r="Q489" s="3">
        <v>75</v>
      </c>
      <c r="R489" s="3">
        <v>76.8</v>
      </c>
      <c r="S489" s="3">
        <v>77.3</v>
      </c>
      <c r="T489" s="3">
        <v>76.900000000000006</v>
      </c>
      <c r="U489" s="3">
        <v>77</v>
      </c>
      <c r="V489" s="10">
        <f t="shared" si="31"/>
        <v>0.63987300199999997</v>
      </c>
      <c r="W489" s="3">
        <v>3.63</v>
      </c>
      <c r="X489" s="3" t="str">
        <f ca="1">IF(COUNTIF(股期對照!A:A,B489)=2,B489&amp;"-●",IF(COUNTIF(股期對照!A:A,B489)=1,B489&amp;"-◎",B489))</f>
        <v>台驊投控</v>
      </c>
      <c r="Y489" s="3" t="s">
        <v>7030</v>
      </c>
      <c r="AB489" s="1" t="s">
        <v>483</v>
      </c>
      <c r="AC489" s="1" t="s">
        <v>2233</v>
      </c>
      <c r="AD489" s="1">
        <v>17.399999999999999</v>
      </c>
      <c r="AE489" s="1">
        <v>0.02</v>
      </c>
      <c r="AF489" s="1">
        <v>1.82</v>
      </c>
      <c r="AG489" s="1">
        <v>14.33</v>
      </c>
      <c r="AH489" s="1">
        <v>66.430000000000007</v>
      </c>
      <c r="AI489" s="1">
        <v>489</v>
      </c>
      <c r="AJ489" s="1">
        <v>1433912.3</v>
      </c>
      <c r="AK489" s="1">
        <v>184.596</v>
      </c>
      <c r="AL489" s="1">
        <v>422.37200000000001</v>
      </c>
      <c r="AM489" s="1">
        <v>104.7</v>
      </c>
      <c r="AN489" s="1">
        <v>107.994</v>
      </c>
      <c r="AO489" s="1">
        <v>16.966000000000001</v>
      </c>
      <c r="AP489" s="1">
        <v>95255</v>
      </c>
      <c r="AQ489" s="1">
        <v>0.9</v>
      </c>
      <c r="AR489" s="1">
        <v>75</v>
      </c>
      <c r="AS489" s="1">
        <v>76.8</v>
      </c>
      <c r="AT489" s="1">
        <v>77.3</v>
      </c>
      <c r="AU489" s="1">
        <v>76.900000000000006</v>
      </c>
      <c r="AV489" s="1">
        <v>77</v>
      </c>
      <c r="AW489" s="1">
        <v>0.63987300199999997</v>
      </c>
      <c r="AX489" s="1">
        <v>3.63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5667</v>
      </c>
      <c r="C490" s="3">
        <v>8.85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62.19</v>
      </c>
      <c r="H490" s="1">
        <f>MATCH(持股比率!A490,董監!A:A,0)</f>
        <v>490</v>
      </c>
      <c r="I490" s="3">
        <v>7464091.9900000002</v>
      </c>
      <c r="J490" s="20">
        <v>42</v>
      </c>
      <c r="K490" s="20">
        <v>-645.05999999999995</v>
      </c>
      <c r="L490" s="29">
        <v>568.50300000000004</v>
      </c>
      <c r="M490" s="20">
        <v>-545.20899999999995</v>
      </c>
      <c r="N490" s="20">
        <v>-547.00199999999995</v>
      </c>
      <c r="O490" s="20">
        <f t="shared" si="29"/>
        <v>464192</v>
      </c>
      <c r="P490" s="19">
        <f t="shared" si="30"/>
        <v>-0.2</v>
      </c>
      <c r="Q490" s="3">
        <v>43.4</v>
      </c>
      <c r="R490" s="3">
        <v>42.85</v>
      </c>
      <c r="S490" s="3">
        <v>43.45</v>
      </c>
      <c r="T490" s="3">
        <v>43</v>
      </c>
      <c r="U490" s="3">
        <v>42.35</v>
      </c>
      <c r="V490" s="10">
        <f t="shared" si="31"/>
        <v>-0.47726087349999996</v>
      </c>
      <c r="W490" s="3">
        <v>-1.97</v>
      </c>
      <c r="X490" s="3" t="str">
        <f ca="1">IF(COUNTIF(股期對照!A:A,B490)=2,B490&amp;"-●",IF(COUNTIF(股期對照!A:A,B490)=1,B490&amp;"-◎",B490))</f>
        <v>慧洋-KY</v>
      </c>
      <c r="Y490" s="3" t="s">
        <v>7023</v>
      </c>
      <c r="AB490" s="1" t="s">
        <v>484</v>
      </c>
      <c r="AC490" s="1" t="s">
        <v>2234</v>
      </c>
      <c r="AD490" s="1">
        <v>8.85</v>
      </c>
      <c r="AE490" s="1">
        <v>0.54</v>
      </c>
      <c r="AF490" s="1">
        <v>0.74</v>
      </c>
      <c r="AG490" s="1">
        <v>27.68</v>
      </c>
      <c r="AH490" s="1">
        <v>62.19</v>
      </c>
      <c r="AI490" s="1">
        <v>490</v>
      </c>
      <c r="AJ490" s="1">
        <v>7464091.9900000002</v>
      </c>
      <c r="AK490" s="1">
        <v>42</v>
      </c>
      <c r="AL490" s="1">
        <v>-645.05999999999995</v>
      </c>
      <c r="AM490" s="1">
        <v>568.50300000000004</v>
      </c>
      <c r="AN490" s="1">
        <v>-545.20899999999995</v>
      </c>
      <c r="AO490" s="1">
        <v>-547.00199999999995</v>
      </c>
      <c r="AP490" s="1">
        <v>464192</v>
      </c>
      <c r="AQ490" s="1">
        <v>-0.2</v>
      </c>
      <c r="AR490" s="1">
        <v>43.4</v>
      </c>
      <c r="AS490" s="1">
        <v>42.85</v>
      </c>
      <c r="AT490" s="1">
        <v>43.45</v>
      </c>
      <c r="AU490" s="1">
        <v>43</v>
      </c>
      <c r="AV490" s="1">
        <v>42.35</v>
      </c>
      <c r="AW490" s="1">
        <v>-0.47726087349999996</v>
      </c>
      <c r="AX490" s="1">
        <v>-1.97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5071</v>
      </c>
      <c r="C491" s="3">
        <v>6.56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61.550000000000004</v>
      </c>
      <c r="H491" s="1">
        <f>MATCH(持股比率!A491,董監!A:A,0)</f>
        <v>491</v>
      </c>
      <c r="I491" s="3">
        <v>592649.56000000006</v>
      </c>
      <c r="J491" s="20">
        <v>-22.994</v>
      </c>
      <c r="K491" s="20">
        <v>13</v>
      </c>
      <c r="L491" s="29">
        <v>5</v>
      </c>
      <c r="M491" s="20">
        <v>4.9939999999999998</v>
      </c>
      <c r="N491" s="20">
        <v>2</v>
      </c>
      <c r="O491" s="20">
        <f t="shared" si="29"/>
        <v>36478</v>
      </c>
      <c r="P491" s="19">
        <f t="shared" si="30"/>
        <v>0</v>
      </c>
      <c r="Q491" s="3">
        <v>108</v>
      </c>
      <c r="R491" s="3">
        <v>108.5</v>
      </c>
      <c r="S491" s="3">
        <v>109</v>
      </c>
      <c r="T491" s="3">
        <v>109</v>
      </c>
      <c r="U491" s="3">
        <v>108.5</v>
      </c>
      <c r="V491" s="10">
        <f t="shared" si="31"/>
        <v>2.3349400000000015E-3</v>
      </c>
      <c r="W491" s="3">
        <v>1.88</v>
      </c>
      <c r="X491" s="3" t="str">
        <f ca="1">IF(COUNTIF(股期對照!A:A,B491)=2,B491&amp;"-●",IF(COUNTIF(股期對照!A:A,B491)=1,B491&amp;"-◎",B491))</f>
        <v>大車隊</v>
      </c>
      <c r="Y491" s="3" t="s">
        <v>7035</v>
      </c>
      <c r="AB491" s="1" t="s">
        <v>485</v>
      </c>
      <c r="AC491" s="1" t="s">
        <v>2235</v>
      </c>
      <c r="AD491" s="1">
        <v>6.56</v>
      </c>
      <c r="AE491" s="1">
        <v>0.25</v>
      </c>
      <c r="AF491" s="1">
        <v>0.08</v>
      </c>
      <c r="AG491" s="1">
        <v>31.56</v>
      </c>
      <c r="AH491" s="1">
        <v>61.550000000000004</v>
      </c>
      <c r="AI491" s="1">
        <v>491</v>
      </c>
      <c r="AJ491" s="1">
        <v>592649.56000000006</v>
      </c>
      <c r="AK491" s="1">
        <v>-22.994</v>
      </c>
      <c r="AL491" s="1">
        <v>13</v>
      </c>
      <c r="AM491" s="1">
        <v>5</v>
      </c>
      <c r="AN491" s="1">
        <v>4.9939999999999998</v>
      </c>
      <c r="AO491" s="1">
        <v>2</v>
      </c>
      <c r="AP491" s="1">
        <v>36478</v>
      </c>
      <c r="AQ491" s="1">
        <v>0</v>
      </c>
      <c r="AR491" s="1">
        <v>108</v>
      </c>
      <c r="AS491" s="1">
        <v>108.5</v>
      </c>
      <c r="AT491" s="1">
        <v>109</v>
      </c>
      <c r="AU491" s="1">
        <v>109</v>
      </c>
      <c r="AV491" s="1">
        <v>108.5</v>
      </c>
      <c r="AW491" s="1">
        <v>2.3349400000000015E-3</v>
      </c>
      <c r="AX491" s="1">
        <v>1.88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6029</v>
      </c>
      <c r="C492" s="3">
        <v>1.45</v>
      </c>
      <c r="D492" s="3">
        <v>0</v>
      </c>
      <c r="E492" s="3">
        <v>2.93</v>
      </c>
      <c r="F492" s="1">
        <f>IF(INDEX(董監!D:D,H492)=0,INDEX(董監!C:C,H492),INDEX(董監!D:D,H492))</f>
        <v>20.72</v>
      </c>
      <c r="G492" s="1">
        <f t="shared" si="28"/>
        <v>74.900000000000006</v>
      </c>
      <c r="H492" s="1">
        <f>MATCH(持股比率!A492,董監!A:A,0)</f>
        <v>492</v>
      </c>
      <c r="I492" s="3">
        <v>2700305.11</v>
      </c>
      <c r="J492" s="20">
        <v>-3</v>
      </c>
      <c r="K492" s="20">
        <v>-208</v>
      </c>
      <c r="L492" s="29">
        <v>-107.29900000000001</v>
      </c>
      <c r="M492" s="20">
        <v>134</v>
      </c>
      <c r="N492" s="20">
        <v>71</v>
      </c>
      <c r="O492" s="20">
        <f t="shared" si="29"/>
        <v>202253</v>
      </c>
      <c r="P492" s="19">
        <f t="shared" si="30"/>
        <v>-0.1</v>
      </c>
      <c r="Q492" s="3">
        <v>16.25</v>
      </c>
      <c r="R492" s="3">
        <v>16.05</v>
      </c>
      <c r="S492" s="3">
        <v>16.05</v>
      </c>
      <c r="T492" s="3">
        <v>16.45</v>
      </c>
      <c r="U492" s="3">
        <v>16.600000000000001</v>
      </c>
      <c r="V492" s="10">
        <f t="shared" si="31"/>
        <v>-1.7263989500000004E-2</v>
      </c>
      <c r="W492" s="3">
        <v>1.84</v>
      </c>
      <c r="X492" s="3" t="str">
        <f ca="1">IF(COUNTIF(股期對照!A:A,B492)=2,B492&amp;"-●",IF(COUNTIF(股期對照!A:A,B492)=1,B492&amp;"-◎",B492))</f>
        <v>正德</v>
      </c>
      <c r="Y492" s="3" t="s">
        <v>7022</v>
      </c>
      <c r="AB492" s="1" t="s">
        <v>486</v>
      </c>
      <c r="AC492" s="1" t="s">
        <v>2236</v>
      </c>
      <c r="AD492" s="1">
        <v>1.45</v>
      </c>
      <c r="AE492" s="1">
        <v>0</v>
      </c>
      <c r="AF492" s="1">
        <v>2.93</v>
      </c>
      <c r="AG492" s="1">
        <v>20.72</v>
      </c>
      <c r="AH492" s="1">
        <v>74.900000000000006</v>
      </c>
      <c r="AI492" s="1">
        <v>492</v>
      </c>
      <c r="AJ492" s="1">
        <v>2700305.11</v>
      </c>
      <c r="AK492" s="1">
        <v>-3</v>
      </c>
      <c r="AL492" s="1">
        <v>-208</v>
      </c>
      <c r="AM492" s="1">
        <v>-107.29900000000001</v>
      </c>
      <c r="AN492" s="1">
        <v>134</v>
      </c>
      <c r="AO492" s="1">
        <v>71</v>
      </c>
      <c r="AP492" s="1">
        <v>202253</v>
      </c>
      <c r="AQ492" s="1">
        <v>-0.1</v>
      </c>
      <c r="AR492" s="1">
        <v>16.25</v>
      </c>
      <c r="AS492" s="1">
        <v>16.05</v>
      </c>
      <c r="AT492" s="1">
        <v>16.05</v>
      </c>
      <c r="AU492" s="1">
        <v>16.45</v>
      </c>
      <c r="AV492" s="1">
        <v>16.600000000000001</v>
      </c>
      <c r="AW492" s="1">
        <v>-1.7263989500000004E-2</v>
      </c>
      <c r="AX492" s="1">
        <v>1.84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4929</v>
      </c>
      <c r="C493" s="3">
        <v>5.27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46.82</v>
      </c>
      <c r="H493" s="1">
        <f>MATCH(持股比率!A493,董監!A:A,0)</f>
        <v>493</v>
      </c>
      <c r="I493" s="3">
        <v>954670</v>
      </c>
      <c r="J493" s="20">
        <v>30</v>
      </c>
      <c r="K493" s="20">
        <v>12</v>
      </c>
      <c r="L493" s="29">
        <v>3</v>
      </c>
      <c r="M493" s="20">
        <v>16</v>
      </c>
      <c r="N493" s="20">
        <v>-12</v>
      </c>
      <c r="O493" s="20">
        <f t="shared" si="29"/>
        <v>44698</v>
      </c>
      <c r="P493" s="19">
        <f t="shared" si="30"/>
        <v>0.1</v>
      </c>
      <c r="Q493" s="3">
        <v>39.950000000000003</v>
      </c>
      <c r="R493" s="3">
        <v>39.65</v>
      </c>
      <c r="S493" s="3">
        <v>39.85</v>
      </c>
      <c r="T493" s="3">
        <v>40.799999999999997</v>
      </c>
      <c r="U493" s="3">
        <v>39.700000000000003</v>
      </c>
      <c r="V493" s="10">
        <f t="shared" si="31"/>
        <v>1.9702499999999994E-2</v>
      </c>
      <c r="W493" s="3">
        <v>0.51</v>
      </c>
      <c r="X493" s="3" t="str">
        <f ca="1">IF(COUNTIF(股期對照!A:A,B493)=2,B493&amp;"-●",IF(COUNTIF(股期對照!A:A,B493)=1,B493&amp;"-◎",B493))</f>
        <v>宅配通</v>
      </c>
      <c r="Y493" s="3" t="s">
        <v>7036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2.0299999999999998</v>
      </c>
      <c r="AG493" s="1">
        <v>45.88</v>
      </c>
      <c r="AH493" s="1">
        <v>46.82</v>
      </c>
      <c r="AI493" s="1">
        <v>493</v>
      </c>
      <c r="AJ493" s="1">
        <v>954670</v>
      </c>
      <c r="AK493" s="1">
        <v>30</v>
      </c>
      <c r="AL493" s="1">
        <v>12</v>
      </c>
      <c r="AM493" s="1">
        <v>3</v>
      </c>
      <c r="AN493" s="1">
        <v>16</v>
      </c>
      <c r="AO493" s="1">
        <v>-12</v>
      </c>
      <c r="AP493" s="1">
        <v>44698</v>
      </c>
      <c r="AQ493" s="1">
        <v>0.1</v>
      </c>
      <c r="AR493" s="1">
        <v>39.950000000000003</v>
      </c>
      <c r="AS493" s="1">
        <v>39.65</v>
      </c>
      <c r="AT493" s="1">
        <v>39.85</v>
      </c>
      <c r="AU493" s="1">
        <v>40.799999999999997</v>
      </c>
      <c r="AV493" s="1">
        <v>39.700000000000003</v>
      </c>
      <c r="AW493" s="1">
        <v>1.9702499999999994E-2</v>
      </c>
      <c r="AX493" s="1">
        <v>0.51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6030</v>
      </c>
      <c r="C494" s="3">
        <v>1.95</v>
      </c>
      <c r="D494" s="3">
        <v>0</v>
      </c>
      <c r="E494" s="3">
        <v>0</v>
      </c>
      <c r="F494" s="1">
        <f>IF(INDEX(董監!D:D,H494)=0,INDEX(董監!C:C,H494),INDEX(董監!D:D,H494))</f>
        <v>37.299999999999997</v>
      </c>
      <c r="G494" s="1">
        <f t="shared" si="28"/>
        <v>60.75</v>
      </c>
      <c r="H494" s="1">
        <f>MATCH(持股比率!A494,董監!A:A,0)</f>
        <v>494</v>
      </c>
      <c r="I494" s="3">
        <v>350000</v>
      </c>
      <c r="J494" s="20">
        <v>-1</v>
      </c>
      <c r="K494" s="20">
        <v>10</v>
      </c>
      <c r="L494" s="29">
        <v>14</v>
      </c>
      <c r="M494" s="20">
        <v>4</v>
      </c>
      <c r="N494" s="20">
        <v>5</v>
      </c>
      <c r="O494" s="20">
        <f t="shared" si="29"/>
        <v>21263</v>
      </c>
      <c r="P494" s="19">
        <f t="shared" si="30"/>
        <v>0.2</v>
      </c>
      <c r="Q494" s="3">
        <v>66.5</v>
      </c>
      <c r="R494" s="3">
        <v>66.599999999999994</v>
      </c>
      <c r="S494" s="3">
        <v>66.900000000000006</v>
      </c>
      <c r="T494" s="3">
        <v>66.7</v>
      </c>
      <c r="U494" s="3">
        <v>66.400000000000006</v>
      </c>
      <c r="V494" s="10">
        <f t="shared" si="31"/>
        <v>2.1349E-2</v>
      </c>
      <c r="W494" s="3">
        <v>-0.15</v>
      </c>
      <c r="X494" s="3" t="str">
        <f ca="1">IF(COUNTIF(股期對照!A:A,B494)=2,B494&amp;"-●",IF(COUNTIF(股期對照!A:A,B494)=1,B494&amp;"-◎",B494))</f>
        <v>捷迅</v>
      </c>
      <c r="Y494" s="3" t="s">
        <v>7023</v>
      </c>
      <c r="AB494" s="1" t="s">
        <v>488</v>
      </c>
      <c r="AC494" s="1" t="s">
        <v>2238</v>
      </c>
      <c r="AD494" s="1">
        <v>1.95</v>
      </c>
      <c r="AE494" s="1">
        <v>0</v>
      </c>
      <c r="AF494" s="1">
        <v>0</v>
      </c>
      <c r="AG494" s="1">
        <v>37.299999999999997</v>
      </c>
      <c r="AH494" s="1">
        <v>60.75</v>
      </c>
      <c r="AI494" s="1">
        <v>494</v>
      </c>
      <c r="AJ494" s="1">
        <v>350000</v>
      </c>
      <c r="AK494" s="1">
        <v>-1</v>
      </c>
      <c r="AL494" s="1">
        <v>10</v>
      </c>
      <c r="AM494" s="1">
        <v>14</v>
      </c>
      <c r="AN494" s="1">
        <v>4</v>
      </c>
      <c r="AO494" s="1">
        <v>5</v>
      </c>
      <c r="AP494" s="1">
        <v>21263</v>
      </c>
      <c r="AQ494" s="1">
        <v>0.2</v>
      </c>
      <c r="AR494" s="1">
        <v>66.5</v>
      </c>
      <c r="AS494" s="1">
        <v>66.599999999999994</v>
      </c>
      <c r="AT494" s="1">
        <v>66.900000000000006</v>
      </c>
      <c r="AU494" s="1">
        <v>66.7</v>
      </c>
      <c r="AV494" s="1">
        <v>66.400000000000006</v>
      </c>
      <c r="AW494" s="1">
        <v>2.1349E-2</v>
      </c>
      <c r="AX494" s="1">
        <v>-0.15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6031</v>
      </c>
      <c r="C495" s="3">
        <v>0.59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142</v>
      </c>
      <c r="K495" s="20">
        <v>37</v>
      </c>
      <c r="L495" s="29">
        <v>43.807000000000002</v>
      </c>
      <c r="M495" s="20">
        <v>25</v>
      </c>
      <c r="N495" s="20">
        <v>29</v>
      </c>
      <c r="O495" s="20">
        <f t="shared" si="29"/>
        <v>357229</v>
      </c>
      <c r="P495" s="19">
        <f t="shared" si="30"/>
        <v>0.1</v>
      </c>
      <c r="Q495" s="3">
        <v>12.4</v>
      </c>
      <c r="R495" s="3">
        <v>12.35</v>
      </c>
      <c r="S495" s="3">
        <v>12.3</v>
      </c>
      <c r="T495" s="3">
        <v>12.35</v>
      </c>
      <c r="U495" s="3">
        <v>12.45</v>
      </c>
      <c r="V495" s="10">
        <f t="shared" si="31"/>
        <v>3.4263761000000004E-2</v>
      </c>
      <c r="W495" s="3">
        <v>0.81</v>
      </c>
      <c r="X495" s="3" t="str">
        <f ca="1">IF(COUNTIF(股期對照!A:A,B495)=2,B495&amp;"-●",IF(COUNTIF(股期對照!A:A,B495)=1,B495&amp;"-◎",B495))</f>
        <v>萬企</v>
      </c>
      <c r="Y495" s="3" t="s">
        <v>7037</v>
      </c>
      <c r="AB495" s="1" t="s">
        <v>489</v>
      </c>
      <c r="AC495" s="1" t="s">
        <v>2239</v>
      </c>
      <c r="AD495" s="1">
        <v>0.59</v>
      </c>
      <c r="AE495" s="1">
        <v>0</v>
      </c>
      <c r="AF495" s="1">
        <v>0.06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142</v>
      </c>
      <c r="AL495" s="1">
        <v>37</v>
      </c>
      <c r="AM495" s="1">
        <v>43.807000000000002</v>
      </c>
      <c r="AN495" s="1">
        <v>25</v>
      </c>
      <c r="AO495" s="1">
        <v>29</v>
      </c>
      <c r="AP495" s="1">
        <v>357229</v>
      </c>
      <c r="AQ495" s="1">
        <v>0.1</v>
      </c>
      <c r="AR495" s="1">
        <v>12.4</v>
      </c>
      <c r="AS495" s="1">
        <v>12.35</v>
      </c>
      <c r="AT495" s="1">
        <v>12.3</v>
      </c>
      <c r="AU495" s="1">
        <v>12.35</v>
      </c>
      <c r="AV495" s="1">
        <v>12.45</v>
      </c>
      <c r="AW495" s="1">
        <v>3.4263761000000004E-2</v>
      </c>
      <c r="AX495" s="1">
        <v>0.81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5188</v>
      </c>
      <c r="C496" s="3">
        <v>39.21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41.35</v>
      </c>
      <c r="H496" s="1">
        <f>MATCH(持股比率!A496,董監!A:A,0)</f>
        <v>496</v>
      </c>
      <c r="I496" s="3">
        <v>1566132.49</v>
      </c>
      <c r="J496" s="20">
        <v>135</v>
      </c>
      <c r="K496" s="20">
        <v>-51</v>
      </c>
      <c r="L496" s="29">
        <v>6</v>
      </c>
      <c r="M496" s="20">
        <v>5</v>
      </c>
      <c r="N496" s="20">
        <v>11</v>
      </c>
      <c r="O496" s="20">
        <f t="shared" si="29"/>
        <v>64760</v>
      </c>
      <c r="P496" s="19">
        <f t="shared" si="30"/>
        <v>0.2</v>
      </c>
      <c r="Q496" s="3">
        <v>20.6</v>
      </c>
      <c r="R496" s="3">
        <v>20.8</v>
      </c>
      <c r="S496" s="3">
        <v>20.45</v>
      </c>
      <c r="T496" s="3">
        <v>20.25</v>
      </c>
      <c r="U496" s="3">
        <v>20.55</v>
      </c>
      <c r="V496" s="10">
        <f t="shared" si="31"/>
        <v>2.1702000000000003E-2</v>
      </c>
      <c r="W496" s="3">
        <v>2.75</v>
      </c>
      <c r="X496" s="3" t="str">
        <f ca="1">IF(COUNTIF(股期對照!A:A,B496)=2,B496&amp;"-●",IF(COUNTIF(股期對照!A:A,B496)=1,B496&amp;"-◎",B496))</f>
        <v>華園</v>
      </c>
      <c r="Y496" s="3" t="s">
        <v>7038</v>
      </c>
      <c r="AB496" s="1" t="s">
        <v>490</v>
      </c>
      <c r="AC496" s="1" t="s">
        <v>2240</v>
      </c>
      <c r="AD496" s="1">
        <v>39.21</v>
      </c>
      <c r="AE496" s="1">
        <v>0</v>
      </c>
      <c r="AF496" s="1">
        <v>0.04</v>
      </c>
      <c r="AG496" s="1">
        <v>19.399999999999999</v>
      </c>
      <c r="AH496" s="1">
        <v>41.35</v>
      </c>
      <c r="AI496" s="1">
        <v>496</v>
      </c>
      <c r="AJ496" s="1">
        <v>1566132.49</v>
      </c>
      <c r="AK496" s="1">
        <v>135</v>
      </c>
      <c r="AL496" s="1">
        <v>-51</v>
      </c>
      <c r="AM496" s="1">
        <v>6</v>
      </c>
      <c r="AN496" s="1">
        <v>5</v>
      </c>
      <c r="AO496" s="1">
        <v>11</v>
      </c>
      <c r="AP496" s="1">
        <v>64760</v>
      </c>
      <c r="AQ496" s="1">
        <v>0.2</v>
      </c>
      <c r="AR496" s="1">
        <v>20.6</v>
      </c>
      <c r="AS496" s="1">
        <v>20.8</v>
      </c>
      <c r="AT496" s="1">
        <v>20.45</v>
      </c>
      <c r="AU496" s="1">
        <v>20.25</v>
      </c>
      <c r="AV496" s="1">
        <v>20.55</v>
      </c>
      <c r="AW496" s="1">
        <v>2.1702000000000003E-2</v>
      </c>
      <c r="AX496" s="1">
        <v>2.75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4868</v>
      </c>
      <c r="C497" s="3">
        <v>11.4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66.930000000000007</v>
      </c>
      <c r="H497" s="1">
        <f>MATCH(持股比率!A497,董監!A:A,0)</f>
        <v>497</v>
      </c>
      <c r="I497" s="3">
        <v>3669233.43</v>
      </c>
      <c r="J497" s="20">
        <v>52</v>
      </c>
      <c r="K497" s="20">
        <v>9</v>
      </c>
      <c r="L497" s="29">
        <v>-7</v>
      </c>
      <c r="M497" s="20">
        <v>66.992000000000004</v>
      </c>
      <c r="N497" s="20">
        <v>-9</v>
      </c>
      <c r="O497" s="20">
        <f t="shared" si="29"/>
        <v>245582</v>
      </c>
      <c r="P497" s="19">
        <f t="shared" si="30"/>
        <v>0</v>
      </c>
      <c r="Q497" s="3">
        <v>49.5</v>
      </c>
      <c r="R497" s="3">
        <v>50.1</v>
      </c>
      <c r="S497" s="3">
        <v>49.85</v>
      </c>
      <c r="T497" s="3">
        <v>49.65</v>
      </c>
      <c r="U497" s="3">
        <v>48.65</v>
      </c>
      <c r="V497" s="10">
        <f t="shared" si="31"/>
        <v>5.5642528000000004E-2</v>
      </c>
      <c r="W497" s="3">
        <v>0.31</v>
      </c>
      <c r="X497" s="3" t="str">
        <f ca="1">IF(COUNTIF(股期對照!A:A,B497)=2,B497&amp;"-●",IF(COUNTIF(股期對照!A:A,B497)=1,B497&amp;"-◎",B497))</f>
        <v>國賓</v>
      </c>
      <c r="Y497" s="3" t="s">
        <v>7039</v>
      </c>
      <c r="AB497" s="1" t="s">
        <v>491</v>
      </c>
      <c r="AC497" s="1" t="s">
        <v>2241</v>
      </c>
      <c r="AD497" s="1">
        <v>11.4</v>
      </c>
      <c r="AE497" s="1">
        <v>0.09</v>
      </c>
      <c r="AF497" s="1">
        <v>0.4</v>
      </c>
      <c r="AG497" s="1">
        <v>21.18</v>
      </c>
      <c r="AH497" s="1">
        <v>66.930000000000007</v>
      </c>
      <c r="AI497" s="1">
        <v>497</v>
      </c>
      <c r="AJ497" s="1">
        <v>3669233.43</v>
      </c>
      <c r="AK497" s="1">
        <v>52</v>
      </c>
      <c r="AL497" s="1">
        <v>9</v>
      </c>
      <c r="AM497" s="1">
        <v>-7</v>
      </c>
      <c r="AN497" s="1">
        <v>66.992000000000004</v>
      </c>
      <c r="AO497" s="1">
        <v>-9</v>
      </c>
      <c r="AP497" s="1">
        <v>245582</v>
      </c>
      <c r="AQ497" s="1">
        <v>0</v>
      </c>
      <c r="AR497" s="1">
        <v>49.5</v>
      </c>
      <c r="AS497" s="1">
        <v>50.1</v>
      </c>
      <c r="AT497" s="1">
        <v>49.85</v>
      </c>
      <c r="AU497" s="1">
        <v>49.65</v>
      </c>
      <c r="AV497" s="1">
        <v>48.65</v>
      </c>
      <c r="AW497" s="1">
        <v>5.5642528000000004E-2</v>
      </c>
      <c r="AX497" s="1">
        <v>0.31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5072</v>
      </c>
      <c r="C498" s="3">
        <v>3.43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83.039999999999992</v>
      </c>
      <c r="H498" s="1">
        <f>MATCH(持股比率!A498,董監!A:A,0)</f>
        <v>498</v>
      </c>
      <c r="I498" s="3">
        <v>1913128.3</v>
      </c>
      <c r="J498" s="20">
        <v>121.93899999999999</v>
      </c>
      <c r="K498" s="20">
        <v>-690</v>
      </c>
      <c r="L498" s="29">
        <v>30</v>
      </c>
      <c r="M498" s="20">
        <v>45.997999999999998</v>
      </c>
      <c r="N498" s="20">
        <v>47</v>
      </c>
      <c r="O498" s="20">
        <f t="shared" si="29"/>
        <v>158866</v>
      </c>
      <c r="P498" s="19">
        <f t="shared" si="30"/>
        <v>-0.3</v>
      </c>
      <c r="Q498" s="3">
        <v>17.5</v>
      </c>
      <c r="R498" s="3">
        <v>17.5</v>
      </c>
      <c r="S498" s="3">
        <v>17.3</v>
      </c>
      <c r="T498" s="3">
        <v>17.2</v>
      </c>
      <c r="U498" s="3">
        <v>17.350000000000001</v>
      </c>
      <c r="V498" s="10">
        <f t="shared" si="31"/>
        <v>-7.8154519000000006E-2</v>
      </c>
      <c r="W498" s="3">
        <v>0.87</v>
      </c>
      <c r="X498" s="3" t="str">
        <f ca="1">IF(COUNTIF(股期對照!A:A,B498)=2,B498&amp;"-●",IF(COUNTIF(股期對照!A:A,B498)=1,B498&amp;"-◎",B498))</f>
        <v>六福</v>
      </c>
      <c r="Y498" s="3" t="s">
        <v>7040</v>
      </c>
      <c r="AB498" s="1" t="s">
        <v>492</v>
      </c>
      <c r="AC498" s="1" t="s">
        <v>2242</v>
      </c>
      <c r="AD498" s="1">
        <v>3.43</v>
      </c>
      <c r="AE498" s="1">
        <v>0</v>
      </c>
      <c r="AF498" s="1">
        <v>0.11</v>
      </c>
      <c r="AG498" s="1">
        <v>13.42</v>
      </c>
      <c r="AH498" s="1">
        <v>83.039999999999992</v>
      </c>
      <c r="AI498" s="1">
        <v>498</v>
      </c>
      <c r="AJ498" s="1">
        <v>1913128.3</v>
      </c>
      <c r="AK498" s="1">
        <v>121.93899999999999</v>
      </c>
      <c r="AL498" s="1">
        <v>-690</v>
      </c>
      <c r="AM498" s="1">
        <v>30</v>
      </c>
      <c r="AN498" s="1">
        <v>45.997999999999998</v>
      </c>
      <c r="AO498" s="1">
        <v>47</v>
      </c>
      <c r="AP498" s="1">
        <v>158866</v>
      </c>
      <c r="AQ498" s="1">
        <v>-0.3</v>
      </c>
      <c r="AR498" s="1">
        <v>17.5</v>
      </c>
      <c r="AS498" s="1">
        <v>17.5</v>
      </c>
      <c r="AT498" s="1">
        <v>17.3</v>
      </c>
      <c r="AU498" s="1">
        <v>17.2</v>
      </c>
      <c r="AV498" s="1">
        <v>17.350000000000001</v>
      </c>
      <c r="AW498" s="1">
        <v>-7.8154519000000006E-2</v>
      </c>
      <c r="AX498" s="1">
        <v>0.87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5668</v>
      </c>
      <c r="C499" s="3">
        <v>2.56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0">
        <v>87.923000000000002</v>
      </c>
      <c r="K499" s="20">
        <v>11</v>
      </c>
      <c r="L499" s="29">
        <v>35</v>
      </c>
      <c r="M499" s="20">
        <v>124</v>
      </c>
      <c r="N499" s="20">
        <v>114</v>
      </c>
      <c r="O499" s="20">
        <f t="shared" si="29"/>
        <v>387849</v>
      </c>
      <c r="P499" s="19">
        <f t="shared" si="30"/>
        <v>0.1</v>
      </c>
      <c r="Q499" s="3">
        <v>15.3</v>
      </c>
      <c r="R499" s="3">
        <v>15.3</v>
      </c>
      <c r="S499" s="3">
        <v>15.25</v>
      </c>
      <c r="T499" s="3">
        <v>15.2</v>
      </c>
      <c r="U499" s="3">
        <v>15.4</v>
      </c>
      <c r="V499" s="10">
        <f t="shared" si="31"/>
        <v>5.6876719000000006E-2</v>
      </c>
      <c r="W499" s="3">
        <v>2.67</v>
      </c>
      <c r="X499" s="3" t="str">
        <f ca="1">IF(COUNTIF(股期對照!A:A,B499)=2,B499&amp;"-●",IF(COUNTIF(股期對照!A:A,B499)=1,B499&amp;"-◎",B499))</f>
        <v>第一店</v>
      </c>
      <c r="Y499" s="3" t="s">
        <v>7041</v>
      </c>
      <c r="AB499" s="1" t="s">
        <v>493</v>
      </c>
      <c r="AC499" s="1" t="s">
        <v>2243</v>
      </c>
      <c r="AD499" s="1">
        <v>2.56</v>
      </c>
      <c r="AE499" s="1">
        <v>0</v>
      </c>
      <c r="AF499" s="1">
        <v>0.06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87.923000000000002</v>
      </c>
      <c r="AL499" s="1">
        <v>11</v>
      </c>
      <c r="AM499" s="1">
        <v>35</v>
      </c>
      <c r="AN499" s="1">
        <v>124</v>
      </c>
      <c r="AO499" s="1">
        <v>114</v>
      </c>
      <c r="AP499" s="1">
        <v>387849</v>
      </c>
      <c r="AQ499" s="1">
        <v>0.1</v>
      </c>
      <c r="AR499" s="1">
        <v>15.3</v>
      </c>
      <c r="AS499" s="1">
        <v>15.3</v>
      </c>
      <c r="AT499" s="1">
        <v>15.25</v>
      </c>
      <c r="AU499" s="1">
        <v>15.2</v>
      </c>
      <c r="AV499" s="1">
        <v>15.4</v>
      </c>
      <c r="AW499" s="1">
        <v>5.6876719000000006E-2</v>
      </c>
      <c r="AX499" s="1">
        <v>2.67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5338</v>
      </c>
      <c r="C500" s="3">
        <v>13.83</v>
      </c>
      <c r="D500" s="3">
        <v>1.98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73.02</v>
      </c>
      <c r="H500" s="1">
        <f>MATCH(持股比率!A500,董監!A:A,0)</f>
        <v>500</v>
      </c>
      <c r="I500" s="3">
        <v>1274032.3799999999</v>
      </c>
      <c r="J500" s="20">
        <v>88.260999999999996</v>
      </c>
      <c r="K500" s="20">
        <v>-208.89599999999999</v>
      </c>
      <c r="L500" s="29">
        <v>139.99799999999999</v>
      </c>
      <c r="M500" s="20">
        <v>-12.087</v>
      </c>
      <c r="N500" s="20">
        <v>-34.771000000000001</v>
      </c>
      <c r="O500" s="20">
        <f t="shared" si="29"/>
        <v>93030</v>
      </c>
      <c r="P500" s="19">
        <f t="shared" si="30"/>
        <v>0</v>
      </c>
      <c r="Q500" s="3">
        <v>215</v>
      </c>
      <c r="R500" s="3">
        <v>213.5</v>
      </c>
      <c r="S500" s="3">
        <v>216.5</v>
      </c>
      <c r="T500" s="3">
        <v>215</v>
      </c>
      <c r="U500" s="3">
        <v>215</v>
      </c>
      <c r="V500" s="10">
        <f t="shared" si="31"/>
        <v>-5.3880839999999978E-2</v>
      </c>
      <c r="W500" s="3">
        <v>2.63</v>
      </c>
      <c r="X500" s="3" t="str">
        <f ca="1">IF(COUNTIF(股期對照!A:A,B500)=2,B500&amp;"-●",IF(COUNTIF(股期對照!A:A,B500)=1,B500&amp;"-◎",B500))</f>
        <v>晶華</v>
      </c>
      <c r="Y500" s="3" t="s">
        <v>7042</v>
      </c>
      <c r="AB500" s="1" t="s">
        <v>494</v>
      </c>
      <c r="AC500" s="1" t="s">
        <v>2244</v>
      </c>
      <c r="AD500" s="1">
        <v>13.83</v>
      </c>
      <c r="AE500" s="1">
        <v>1.98</v>
      </c>
      <c r="AF500" s="1">
        <v>0.68</v>
      </c>
      <c r="AG500" s="1">
        <v>10.49</v>
      </c>
      <c r="AH500" s="1">
        <v>73.02</v>
      </c>
      <c r="AI500" s="1">
        <v>500</v>
      </c>
      <c r="AJ500" s="1">
        <v>1274032.3799999999</v>
      </c>
      <c r="AK500" s="1">
        <v>88.260999999999996</v>
      </c>
      <c r="AL500" s="1">
        <v>-208.89599999999999</v>
      </c>
      <c r="AM500" s="1">
        <v>139.99799999999999</v>
      </c>
      <c r="AN500" s="1">
        <v>-12.087</v>
      </c>
      <c r="AO500" s="1">
        <v>-34.771000000000001</v>
      </c>
      <c r="AP500" s="1">
        <v>93030</v>
      </c>
      <c r="AQ500" s="1">
        <v>0</v>
      </c>
      <c r="AR500" s="1">
        <v>215</v>
      </c>
      <c r="AS500" s="1">
        <v>213.5</v>
      </c>
      <c r="AT500" s="1">
        <v>216.5</v>
      </c>
      <c r="AU500" s="1">
        <v>215</v>
      </c>
      <c r="AV500" s="1">
        <v>215</v>
      </c>
      <c r="AW500" s="1">
        <v>-5.3880839999999978E-2</v>
      </c>
      <c r="AX500" s="1">
        <v>2.63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4930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6</v>
      </c>
      <c r="K501" s="20">
        <v>3</v>
      </c>
      <c r="L501" s="29">
        <v>3</v>
      </c>
      <c r="M501" s="20">
        <v>2</v>
      </c>
      <c r="N501" s="20">
        <v>-4</v>
      </c>
      <c r="O501" s="20">
        <f t="shared" si="29"/>
        <v>51125</v>
      </c>
      <c r="P501" s="19">
        <f t="shared" si="30"/>
        <v>0</v>
      </c>
      <c r="Q501" s="3">
        <v>34.4</v>
      </c>
      <c r="R501" s="3">
        <v>34.65</v>
      </c>
      <c r="S501" s="3">
        <v>34.15</v>
      </c>
      <c r="T501" s="3">
        <v>33.5</v>
      </c>
      <c r="U501" s="3">
        <v>33.6</v>
      </c>
      <c r="V501" s="10">
        <f t="shared" si="31"/>
        <v>3.4539999999999996E-3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7043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6</v>
      </c>
      <c r="AL501" s="1">
        <v>3</v>
      </c>
      <c r="AM501" s="1">
        <v>3</v>
      </c>
      <c r="AN501" s="1">
        <v>2</v>
      </c>
      <c r="AO501" s="1">
        <v>-4</v>
      </c>
      <c r="AP501" s="1">
        <v>51125</v>
      </c>
      <c r="AQ501" s="1">
        <v>0</v>
      </c>
      <c r="AR501" s="1">
        <v>34.4</v>
      </c>
      <c r="AS501" s="1">
        <v>34.65</v>
      </c>
      <c r="AT501" s="1">
        <v>34.15</v>
      </c>
      <c r="AU501" s="1">
        <v>33.5</v>
      </c>
      <c r="AV501" s="1">
        <v>33.6</v>
      </c>
      <c r="AW501" s="1">
        <v>3.4539999999999996E-3</v>
      </c>
      <c r="AX501" s="1">
        <v>0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5339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3</v>
      </c>
      <c r="L502" s="29">
        <v>4</v>
      </c>
      <c r="M502" s="20">
        <v>0</v>
      </c>
      <c r="N502" s="20">
        <v>-5</v>
      </c>
      <c r="O502" s="20">
        <f t="shared" si="29"/>
        <v>79002</v>
      </c>
      <c r="P502" s="19">
        <f t="shared" si="30"/>
        <v>0</v>
      </c>
      <c r="Q502" s="3">
        <v>48.35</v>
      </c>
      <c r="R502" s="3">
        <v>50</v>
      </c>
      <c r="S502" s="3">
        <v>49.55</v>
      </c>
      <c r="T502" s="3">
        <v>49.9</v>
      </c>
      <c r="U502" s="3">
        <v>49.95</v>
      </c>
      <c r="V502" s="10">
        <f t="shared" si="31"/>
        <v>1.4679999999999995E-3</v>
      </c>
      <c r="W502" s="3">
        <v>7.77</v>
      </c>
      <c r="X502" s="3" t="str">
        <f ca="1">IF(COUNTIF(股期對照!A:A,B502)=2,B502&amp;"-●",IF(COUNTIF(股期對照!A:A,B502)=1,B502&amp;"-◎",B502))</f>
        <v>晶悅</v>
      </c>
      <c r="Y502" s="3" t="s">
        <v>7038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3</v>
      </c>
      <c r="AM502" s="1">
        <v>4</v>
      </c>
      <c r="AN502" s="1">
        <v>0</v>
      </c>
      <c r="AO502" s="1">
        <v>-5</v>
      </c>
      <c r="AP502" s="1">
        <v>79002</v>
      </c>
      <c r="AQ502" s="1">
        <v>0</v>
      </c>
      <c r="AR502" s="1">
        <v>48.35</v>
      </c>
      <c r="AS502" s="1">
        <v>50</v>
      </c>
      <c r="AT502" s="1">
        <v>49.55</v>
      </c>
      <c r="AU502" s="1">
        <v>49.9</v>
      </c>
      <c r="AV502" s="1">
        <v>49.95</v>
      </c>
      <c r="AW502" s="1">
        <v>1.4679999999999995E-3</v>
      </c>
      <c r="AX502" s="1">
        <v>7.77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6032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29.934000000000001</v>
      </c>
      <c r="K503" s="20">
        <v>-3.9590000000000001</v>
      </c>
      <c r="L503" s="29">
        <v>-8.0269999999999992</v>
      </c>
      <c r="M503" s="20">
        <v>-8</v>
      </c>
      <c r="N503" s="20">
        <v>13.217000000000001</v>
      </c>
      <c r="O503" s="20">
        <f t="shared" si="29"/>
        <v>63091</v>
      </c>
      <c r="P503" s="19">
        <f t="shared" si="30"/>
        <v>0</v>
      </c>
      <c r="Q503" s="3">
        <v>69.599999999999994</v>
      </c>
      <c r="R503" s="3">
        <v>67.8</v>
      </c>
      <c r="S503" s="3">
        <v>66.7</v>
      </c>
      <c r="T503" s="3">
        <v>64</v>
      </c>
      <c r="U503" s="3">
        <v>65.400000000000006</v>
      </c>
      <c r="V503" s="10">
        <f t="shared" si="31"/>
        <v>1.6319770999999997E-2</v>
      </c>
      <c r="W503" s="3">
        <v>0</v>
      </c>
      <c r="X503" s="3" t="str">
        <f ca="1">IF(COUNTIF(股期對照!A:A,B503)=2,B503&amp;"-●",IF(COUNTIF(股期對照!A:A,B503)=1,B503&amp;"-◎",B503))</f>
        <v>燦星旅</v>
      </c>
      <c r="Y503" s="3" t="s">
        <v>7044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8.0399999999999991</v>
      </c>
      <c r="AH503" s="1">
        <v>91.78</v>
      </c>
      <c r="AI503" s="1">
        <v>503</v>
      </c>
      <c r="AJ503" s="1">
        <v>687421</v>
      </c>
      <c r="AK503" s="1">
        <v>29.934000000000001</v>
      </c>
      <c r="AL503" s="1">
        <v>-3.9590000000000001</v>
      </c>
      <c r="AM503" s="1">
        <v>-8.0269999999999992</v>
      </c>
      <c r="AN503" s="1">
        <v>-8</v>
      </c>
      <c r="AO503" s="1">
        <v>13.217000000000001</v>
      </c>
      <c r="AP503" s="1">
        <v>63091</v>
      </c>
      <c r="AQ503" s="1">
        <v>0</v>
      </c>
      <c r="AR503" s="1">
        <v>69.599999999999994</v>
      </c>
      <c r="AS503" s="1">
        <v>67.8</v>
      </c>
      <c r="AT503" s="1">
        <v>66.7</v>
      </c>
      <c r="AU503" s="1">
        <v>64</v>
      </c>
      <c r="AV503" s="1">
        <v>65.400000000000006</v>
      </c>
      <c r="AW503" s="1">
        <v>1.6319770999999997E-2</v>
      </c>
      <c r="AX503" s="1">
        <v>0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5523</v>
      </c>
      <c r="C504" s="3">
        <v>0.26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41.42</v>
      </c>
      <c r="H504" s="1">
        <f>MATCH(持股比率!A504,董監!A:A,0)</f>
        <v>504</v>
      </c>
      <c r="I504" s="3">
        <v>1182143.3799999999</v>
      </c>
      <c r="J504" s="20">
        <v>88.492999999999995</v>
      </c>
      <c r="K504" s="20">
        <v>-161.64400000000001</v>
      </c>
      <c r="L504" s="29">
        <v>-319.565</v>
      </c>
      <c r="M504" s="20">
        <v>-45.161000000000001</v>
      </c>
      <c r="N504" s="20">
        <v>-88.992000000000004</v>
      </c>
      <c r="O504" s="20">
        <f t="shared" si="29"/>
        <v>48964</v>
      </c>
      <c r="P504" s="19">
        <f t="shared" si="30"/>
        <v>-1.1000000000000001</v>
      </c>
      <c r="Q504" s="3">
        <v>49.25</v>
      </c>
      <c r="R504" s="3">
        <v>54.1</v>
      </c>
      <c r="S504" s="3">
        <v>55.8</v>
      </c>
      <c r="T504" s="3">
        <v>56.4</v>
      </c>
      <c r="U504" s="3">
        <v>56</v>
      </c>
      <c r="V504" s="10">
        <f t="shared" si="31"/>
        <v>-0.2974901955</v>
      </c>
      <c r="W504" s="3">
        <v>25</v>
      </c>
      <c r="X504" s="3" t="str">
        <f ca="1">IF(COUNTIF(股期對照!A:A,B504)=2,B504&amp;"-●",IF(COUNTIF(股期對照!A:A,B504)=1,B504&amp;"-◎",B504))</f>
        <v>夏都</v>
      </c>
      <c r="Y504" s="3" t="s">
        <v>7045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0.41</v>
      </c>
      <c r="AG504" s="1">
        <v>57.91</v>
      </c>
      <c r="AH504" s="1">
        <v>41.42</v>
      </c>
      <c r="AI504" s="1">
        <v>504</v>
      </c>
      <c r="AJ504" s="1">
        <v>1182143.3799999999</v>
      </c>
      <c r="AK504" s="1">
        <v>88.492999999999995</v>
      </c>
      <c r="AL504" s="1">
        <v>-161.64400000000001</v>
      </c>
      <c r="AM504" s="1">
        <v>-319.565</v>
      </c>
      <c r="AN504" s="1">
        <v>-45.161000000000001</v>
      </c>
      <c r="AO504" s="1">
        <v>-88.992000000000004</v>
      </c>
      <c r="AP504" s="1">
        <v>48964</v>
      </c>
      <c r="AQ504" s="1">
        <v>-1.1000000000000001</v>
      </c>
      <c r="AR504" s="1">
        <v>49.25</v>
      </c>
      <c r="AS504" s="1">
        <v>54.1</v>
      </c>
      <c r="AT504" s="1">
        <v>55.8</v>
      </c>
      <c r="AU504" s="1">
        <v>56.4</v>
      </c>
      <c r="AV504" s="1">
        <v>56</v>
      </c>
      <c r="AW504" s="1">
        <v>-0.2974901955</v>
      </c>
      <c r="AX504" s="1">
        <v>25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5073</v>
      </c>
      <c r="C505" s="3">
        <v>56.75</v>
      </c>
      <c r="D505" s="3">
        <v>0.75</v>
      </c>
      <c r="E505" s="3">
        <v>0.32</v>
      </c>
      <c r="F505" s="1">
        <f>IF(INDEX(董監!D:D,H505)=0,INDEX(董監!C:C,H505),INDEX(董監!D:D,H505))</f>
        <v>45.74</v>
      </c>
      <c r="G505" s="1">
        <f t="shared" si="28"/>
        <v>-3.5600000000000023</v>
      </c>
      <c r="H505" s="1">
        <f>MATCH(持股比率!A505,董監!A:A,0)</f>
        <v>505</v>
      </c>
      <c r="I505" s="3">
        <v>1800000</v>
      </c>
      <c r="J505" s="20">
        <v>-40.831000000000003</v>
      </c>
      <c r="K505" s="20">
        <v>-153.47999999999999</v>
      </c>
      <c r="L505" s="29">
        <v>-40.89</v>
      </c>
      <c r="M505" s="20">
        <v>13.586</v>
      </c>
      <c r="N505" s="20">
        <v>-1048.8050000000001</v>
      </c>
      <c r="O505" s="20">
        <f t="shared" si="29"/>
        <v>-6408</v>
      </c>
      <c r="P505" s="19">
        <f t="shared" si="30"/>
        <v>19.8</v>
      </c>
      <c r="Q505" s="3">
        <v>102.5</v>
      </c>
      <c r="R505" s="3">
        <v>102</v>
      </c>
      <c r="S505" s="3">
        <v>100.5</v>
      </c>
      <c r="T505" s="3">
        <v>101.5</v>
      </c>
      <c r="U505" s="3">
        <v>101</v>
      </c>
      <c r="V505" s="10">
        <f t="shared" si="31"/>
        <v>-1.2849990850000002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7046</v>
      </c>
      <c r="AB505" s="1" t="s">
        <v>499</v>
      </c>
      <c r="AC505" s="1" t="s">
        <v>2249</v>
      </c>
      <c r="AD505" s="1">
        <v>56.75</v>
      </c>
      <c r="AE505" s="1">
        <v>0.75</v>
      </c>
      <c r="AF505" s="1">
        <v>0.32</v>
      </c>
      <c r="AG505" s="1">
        <v>45.74</v>
      </c>
      <c r="AH505" s="1">
        <v>-3.5600000000000023</v>
      </c>
      <c r="AI505" s="1">
        <v>505</v>
      </c>
      <c r="AJ505" s="1">
        <v>1800000</v>
      </c>
      <c r="AK505" s="1">
        <v>-40.831000000000003</v>
      </c>
      <c r="AL505" s="1">
        <v>-153.47999999999999</v>
      </c>
      <c r="AM505" s="1">
        <v>-40.89</v>
      </c>
      <c r="AN505" s="1">
        <v>13.586</v>
      </c>
      <c r="AO505" s="1">
        <v>-1048.8050000000001</v>
      </c>
      <c r="AP505" s="1">
        <v>-6408</v>
      </c>
      <c r="AQ505" s="1">
        <v>19.8</v>
      </c>
      <c r="AR505" s="1">
        <v>102.5</v>
      </c>
      <c r="AS505" s="1">
        <v>102</v>
      </c>
      <c r="AT505" s="1">
        <v>100.5</v>
      </c>
      <c r="AU505" s="1">
        <v>101.5</v>
      </c>
      <c r="AV505" s="1">
        <v>101</v>
      </c>
      <c r="AW505" s="1">
        <v>-1.2849990850000002</v>
      </c>
      <c r="AX505" s="1">
        <v>0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6033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13.3</v>
      </c>
      <c r="R506" s="3">
        <v>13.3</v>
      </c>
      <c r="S506" s="3">
        <v>13</v>
      </c>
      <c r="T506" s="3">
        <v>13.15</v>
      </c>
      <c r="U506" s="3">
        <v>13.15</v>
      </c>
      <c r="V506" s="10">
        <f t="shared" si="31"/>
        <v>0</v>
      </c>
      <c r="W506" s="3">
        <v>-1.1299999999999999</v>
      </c>
      <c r="X506" s="3" t="str">
        <f ca="1">IF(COUNTIF(股期對照!A:A,B506)=2,B506&amp;"-●",IF(COUNTIF(股期對照!A:A,B506)=1,B506&amp;"-◎",B506))</f>
        <v>富驛-KY</v>
      </c>
      <c r="Y506" s="3" t="s">
        <v>7047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13.3</v>
      </c>
      <c r="AS506" s="1">
        <v>13.3</v>
      </c>
      <c r="AT506" s="1">
        <v>13</v>
      </c>
      <c r="AU506" s="1">
        <v>13.15</v>
      </c>
      <c r="AV506" s="1">
        <v>13.15</v>
      </c>
      <c r="AW506" s="1">
        <v>0</v>
      </c>
      <c r="AX506" s="1">
        <v>-1.1299999999999999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5340</v>
      </c>
      <c r="C507" s="3">
        <v>33.369999999999997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31.569999999999993</v>
      </c>
      <c r="H507" s="1">
        <f>MATCH(持股比率!A507,董監!A:A,0)</f>
        <v>507</v>
      </c>
      <c r="I507" s="3">
        <v>250000</v>
      </c>
      <c r="J507" s="20">
        <v>0</v>
      </c>
      <c r="K507" s="20">
        <v>0.52100000000000002</v>
      </c>
      <c r="L507" s="29">
        <v>0</v>
      </c>
      <c r="M507" s="20">
        <v>0</v>
      </c>
      <c r="N507" s="20">
        <v>0</v>
      </c>
      <c r="O507" s="20">
        <f t="shared" si="29"/>
        <v>7893</v>
      </c>
      <c r="P507" s="19">
        <f t="shared" si="30"/>
        <v>0</v>
      </c>
      <c r="Q507" s="3">
        <v>31.5</v>
      </c>
      <c r="R507" s="3">
        <v>31.1</v>
      </c>
      <c r="S507" s="3">
        <v>31.05</v>
      </c>
      <c r="T507" s="3">
        <v>30.5</v>
      </c>
      <c r="U507" s="3">
        <v>30.45</v>
      </c>
      <c r="V507" s="10">
        <f t="shared" si="31"/>
        <v>1.6203100000000003E-4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7048</v>
      </c>
      <c r="AB507" s="1" t="s">
        <v>501</v>
      </c>
      <c r="AC507" s="1" t="s">
        <v>2251</v>
      </c>
      <c r="AD507" s="1">
        <v>33.369999999999997</v>
      </c>
      <c r="AE507" s="1">
        <v>0.14000000000000001</v>
      </c>
      <c r="AF507" s="1">
        <v>0</v>
      </c>
      <c r="AG507" s="1">
        <v>34.92</v>
      </c>
      <c r="AH507" s="1">
        <v>31.569999999999993</v>
      </c>
      <c r="AI507" s="1">
        <v>507</v>
      </c>
      <c r="AJ507" s="1">
        <v>250000</v>
      </c>
      <c r="AK507" s="1">
        <v>0</v>
      </c>
      <c r="AL507" s="1">
        <v>0.52100000000000002</v>
      </c>
      <c r="AM507" s="1">
        <v>0</v>
      </c>
      <c r="AN507" s="1">
        <v>0</v>
      </c>
      <c r="AO507" s="1">
        <v>0</v>
      </c>
      <c r="AP507" s="1">
        <v>7893</v>
      </c>
      <c r="AQ507" s="1">
        <v>0</v>
      </c>
      <c r="AR507" s="1">
        <v>31.5</v>
      </c>
      <c r="AS507" s="1">
        <v>31.1</v>
      </c>
      <c r="AT507" s="1">
        <v>31.05</v>
      </c>
      <c r="AU507" s="1">
        <v>30.5</v>
      </c>
      <c r="AV507" s="1">
        <v>30.45</v>
      </c>
      <c r="AW507" s="1">
        <v>1.6203100000000003E-4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6034</v>
      </c>
      <c r="C508" s="3">
        <v>31.6</v>
      </c>
      <c r="D508" s="3">
        <v>1.91</v>
      </c>
      <c r="E508" s="3">
        <v>0.57999999999999996</v>
      </c>
      <c r="F508" s="1">
        <f>IF(INDEX(董監!D:D,H508)=0,INDEX(董監!C:C,H508),INDEX(董監!D:D,H508))</f>
        <v>8.52</v>
      </c>
      <c r="G508" s="1">
        <f t="shared" si="28"/>
        <v>57.39</v>
      </c>
      <c r="H508" s="1">
        <f>MATCH(持股比率!A508,董監!A:A,0)</f>
        <v>508</v>
      </c>
      <c r="I508" s="3">
        <v>844511.09</v>
      </c>
      <c r="J508" s="20">
        <v>-287.673</v>
      </c>
      <c r="K508" s="20">
        <v>91.909000000000006</v>
      </c>
      <c r="L508" s="29">
        <v>-19.553000000000001</v>
      </c>
      <c r="M508" s="20">
        <v>-233</v>
      </c>
      <c r="N508" s="20">
        <v>-235.69399999999999</v>
      </c>
      <c r="O508" s="20">
        <f t="shared" si="29"/>
        <v>48466</v>
      </c>
      <c r="P508" s="19">
        <f t="shared" si="30"/>
        <v>-1.4</v>
      </c>
      <c r="Q508" s="3">
        <v>258</v>
      </c>
      <c r="R508" s="3">
        <v>259</v>
      </c>
      <c r="S508" s="3">
        <v>260</v>
      </c>
      <c r="T508" s="3">
        <v>253.5</v>
      </c>
      <c r="U508" s="3">
        <v>249.5</v>
      </c>
      <c r="V508" s="10">
        <f t="shared" si="31"/>
        <v>-1.73370136</v>
      </c>
      <c r="W508" s="3">
        <v>-4.04</v>
      </c>
      <c r="X508" s="3" t="str">
        <f ca="1">IF(COUNTIF(股期對照!A:A,B508)=2,B508&amp;"-●",IF(COUNTIF(股期對照!A:A,B508)=1,B508&amp;"-◎",B508))</f>
        <v>王品</v>
      </c>
      <c r="Y508" s="3" t="s">
        <v>7049</v>
      </c>
      <c r="AB508" s="1" t="s">
        <v>502</v>
      </c>
      <c r="AC508" s="1" t="s">
        <v>2252</v>
      </c>
      <c r="AD508" s="1">
        <v>31.6</v>
      </c>
      <c r="AE508" s="1">
        <v>1.91</v>
      </c>
      <c r="AF508" s="1">
        <v>0.57999999999999996</v>
      </c>
      <c r="AG508" s="1">
        <v>8.52</v>
      </c>
      <c r="AH508" s="1">
        <v>57.39</v>
      </c>
      <c r="AI508" s="1">
        <v>508</v>
      </c>
      <c r="AJ508" s="1">
        <v>844511.09</v>
      </c>
      <c r="AK508" s="1">
        <v>-287.673</v>
      </c>
      <c r="AL508" s="1">
        <v>91.909000000000006</v>
      </c>
      <c r="AM508" s="1">
        <v>-19.553000000000001</v>
      </c>
      <c r="AN508" s="1">
        <v>-233</v>
      </c>
      <c r="AO508" s="1">
        <v>-235.69399999999999</v>
      </c>
      <c r="AP508" s="1">
        <v>48466</v>
      </c>
      <c r="AQ508" s="1">
        <v>-1.4</v>
      </c>
      <c r="AR508" s="1">
        <v>258</v>
      </c>
      <c r="AS508" s="1">
        <v>259</v>
      </c>
      <c r="AT508" s="1">
        <v>260</v>
      </c>
      <c r="AU508" s="1">
        <v>253.5</v>
      </c>
      <c r="AV508" s="1">
        <v>249.5</v>
      </c>
      <c r="AW508" s="1">
        <v>-1.73370136</v>
      </c>
      <c r="AX508" s="1">
        <v>-4.04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6035</v>
      </c>
      <c r="C509" s="3">
        <v>9.36</v>
      </c>
      <c r="D509" s="3">
        <v>1.4</v>
      </c>
      <c r="E509" s="3">
        <v>0.04</v>
      </c>
      <c r="F509" s="1">
        <f>IF(INDEX(董監!D:D,H509)=0,INDEX(董監!C:C,H509),INDEX(董監!D:D,H509))</f>
        <v>45.45</v>
      </c>
      <c r="G509" s="1">
        <f t="shared" si="28"/>
        <v>43.75</v>
      </c>
      <c r="H509" s="1">
        <f>MATCH(持股比率!A509,董監!A:A,0)</f>
        <v>509</v>
      </c>
      <c r="I509" s="3">
        <v>359438.94</v>
      </c>
      <c r="J509" s="20">
        <v>9.7669999999999995</v>
      </c>
      <c r="K509" s="20">
        <v>18.803000000000001</v>
      </c>
      <c r="L509" s="29">
        <v>-14</v>
      </c>
      <c r="M509" s="20">
        <v>-14.002000000000001</v>
      </c>
      <c r="N509" s="20">
        <v>-103.613</v>
      </c>
      <c r="O509" s="20">
        <f t="shared" si="29"/>
        <v>15725</v>
      </c>
      <c r="P509" s="19">
        <f t="shared" si="30"/>
        <v>-0.7</v>
      </c>
      <c r="Q509" s="3">
        <v>246.5</v>
      </c>
      <c r="R509" s="3">
        <v>247</v>
      </c>
      <c r="S509" s="3">
        <v>246</v>
      </c>
      <c r="T509" s="3">
        <v>244</v>
      </c>
      <c r="U509" s="3">
        <v>234</v>
      </c>
      <c r="V509" s="10">
        <f t="shared" si="31"/>
        <v>-0.24054023499999999</v>
      </c>
      <c r="W509" s="3">
        <v>-4.0999999999999996</v>
      </c>
      <c r="X509" s="3" t="str">
        <f ca="1">IF(COUNTIF(股期對照!A:A,B509)=2,B509&amp;"-●",IF(COUNTIF(股期對照!A:A,B509)=1,B509&amp;"-◎",B509))</f>
        <v>瓦城</v>
      </c>
      <c r="Y509" s="3" t="s">
        <v>7043</v>
      </c>
      <c r="AB509" s="1" t="s">
        <v>503</v>
      </c>
      <c r="AC509" s="1" t="s">
        <v>2253</v>
      </c>
      <c r="AD509" s="1">
        <v>9.36</v>
      </c>
      <c r="AE509" s="1">
        <v>1.4</v>
      </c>
      <c r="AF509" s="1">
        <v>0.04</v>
      </c>
      <c r="AG509" s="1">
        <v>45.45</v>
      </c>
      <c r="AH509" s="1">
        <v>43.75</v>
      </c>
      <c r="AI509" s="1">
        <v>509</v>
      </c>
      <c r="AJ509" s="1">
        <v>359438.94</v>
      </c>
      <c r="AK509" s="1">
        <v>9.7669999999999995</v>
      </c>
      <c r="AL509" s="1">
        <v>18.803000000000001</v>
      </c>
      <c r="AM509" s="1">
        <v>-14</v>
      </c>
      <c r="AN509" s="1">
        <v>-14.002000000000001</v>
      </c>
      <c r="AO509" s="1">
        <v>-103.613</v>
      </c>
      <c r="AP509" s="1">
        <v>15725</v>
      </c>
      <c r="AQ509" s="1">
        <v>-0.7</v>
      </c>
      <c r="AR509" s="1">
        <v>246.5</v>
      </c>
      <c r="AS509" s="1">
        <v>247</v>
      </c>
      <c r="AT509" s="1">
        <v>246</v>
      </c>
      <c r="AU509" s="1">
        <v>244</v>
      </c>
      <c r="AV509" s="1">
        <v>234</v>
      </c>
      <c r="AW509" s="1">
        <v>-0.24054023499999999</v>
      </c>
      <c r="AX509" s="1">
        <v>-4.0999999999999996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5074</v>
      </c>
      <c r="C510" s="3">
        <v>12.61</v>
      </c>
      <c r="D510" s="3">
        <v>7.08</v>
      </c>
      <c r="E510" s="3">
        <v>0.35</v>
      </c>
      <c r="F510" s="1">
        <f>IF(INDEX(董監!D:D,H510)=0,INDEX(董監!C:C,H510),INDEX(董監!D:D,H510))</f>
        <v>17.489999999999998</v>
      </c>
      <c r="G510" s="1">
        <f t="shared" si="28"/>
        <v>62.47</v>
      </c>
      <c r="H510" s="1">
        <f>MATCH(持股比率!A510,董監!A:A,0)</f>
        <v>510</v>
      </c>
      <c r="I510" s="3">
        <v>932202.26</v>
      </c>
      <c r="J510" s="20">
        <v>-436.94600000000003</v>
      </c>
      <c r="K510" s="20">
        <v>293.30900000000003</v>
      </c>
      <c r="L510" s="29">
        <v>-222.405</v>
      </c>
      <c r="M510" s="20">
        <v>-141.727</v>
      </c>
      <c r="N510" s="20">
        <v>-587.74400000000003</v>
      </c>
      <c r="O510" s="20">
        <f t="shared" si="29"/>
        <v>58235</v>
      </c>
      <c r="P510" s="19">
        <f t="shared" si="30"/>
        <v>-1.9</v>
      </c>
      <c r="Q510" s="3">
        <v>137</v>
      </c>
      <c r="R510" s="3">
        <v>138.5</v>
      </c>
      <c r="S510" s="3">
        <v>136</v>
      </c>
      <c r="T510" s="3">
        <v>135.5</v>
      </c>
      <c r="U510" s="3">
        <v>135</v>
      </c>
      <c r="V510" s="10">
        <f t="shared" si="31"/>
        <v>-1.4803483399999999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7050</v>
      </c>
      <c r="AB510" s="1" t="s">
        <v>504</v>
      </c>
      <c r="AC510" s="1" t="s">
        <v>2254</v>
      </c>
      <c r="AD510" s="1">
        <v>12.61</v>
      </c>
      <c r="AE510" s="1">
        <v>7.08</v>
      </c>
      <c r="AF510" s="1">
        <v>0.35</v>
      </c>
      <c r="AG510" s="1">
        <v>17.489999999999998</v>
      </c>
      <c r="AH510" s="1">
        <v>62.47</v>
      </c>
      <c r="AI510" s="1">
        <v>510</v>
      </c>
      <c r="AJ510" s="1">
        <v>932202.26</v>
      </c>
      <c r="AK510" s="1">
        <v>-436.94600000000003</v>
      </c>
      <c r="AL510" s="1">
        <v>293.30900000000003</v>
      </c>
      <c r="AM510" s="1">
        <v>-222.405</v>
      </c>
      <c r="AN510" s="1">
        <v>-141.727</v>
      </c>
      <c r="AO510" s="1">
        <v>-587.74400000000003</v>
      </c>
      <c r="AP510" s="1">
        <v>58235</v>
      </c>
      <c r="AQ510" s="1">
        <v>-1.9</v>
      </c>
      <c r="AR510" s="1">
        <v>137</v>
      </c>
      <c r="AS510" s="1">
        <v>138.5</v>
      </c>
      <c r="AT510" s="1">
        <v>136</v>
      </c>
      <c r="AU510" s="1">
        <v>135.5</v>
      </c>
      <c r="AV510" s="1">
        <v>135</v>
      </c>
      <c r="AW510" s="1">
        <v>-1.4803483399999999</v>
      </c>
      <c r="AX510" s="1">
        <v>0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5261</v>
      </c>
      <c r="C511" s="3">
        <v>7.19</v>
      </c>
      <c r="D511" s="3">
        <v>0</v>
      </c>
      <c r="E511" s="3">
        <v>0.39</v>
      </c>
      <c r="F511" s="1">
        <f>IF(INDEX(董監!D:D,H511)=0,INDEX(董監!C:C,H511),INDEX(董監!D:D,H511))</f>
        <v>30.64</v>
      </c>
      <c r="G511" s="1">
        <f t="shared" si="28"/>
        <v>61.78</v>
      </c>
      <c r="H511" s="1">
        <f>MATCH(持股比率!A511,董監!A:A,0)</f>
        <v>511</v>
      </c>
      <c r="I511" s="3">
        <v>464680.7</v>
      </c>
      <c r="J511" s="20">
        <v>-115.401</v>
      </c>
      <c r="K511" s="20">
        <v>-150.96700000000001</v>
      </c>
      <c r="L511" s="29">
        <v>-42.460999999999999</v>
      </c>
      <c r="M511" s="20">
        <v>-52.655000000000001</v>
      </c>
      <c r="N511" s="20">
        <v>-72.710999999999999</v>
      </c>
      <c r="O511" s="20">
        <f t="shared" si="29"/>
        <v>28708</v>
      </c>
      <c r="P511" s="19">
        <f t="shared" si="30"/>
        <v>-1.5</v>
      </c>
      <c r="Q511" s="3">
        <v>114.5</v>
      </c>
      <c r="R511" s="3">
        <v>112</v>
      </c>
      <c r="S511" s="3">
        <v>111.5</v>
      </c>
      <c r="T511" s="3">
        <v>113</v>
      </c>
      <c r="U511" s="3">
        <v>112.5</v>
      </c>
      <c r="V511" s="10">
        <f t="shared" si="31"/>
        <v>-0.48986122499999996</v>
      </c>
      <c r="W511" s="3">
        <v>1.35</v>
      </c>
      <c r="X511" s="3" t="str">
        <f ca="1">IF(COUNTIF(股期對照!A:A,B511)=2,B511&amp;"-●",IF(COUNTIF(股期對照!A:A,B511)=1,B511&amp;"-◎",B511))</f>
        <v>六角</v>
      </c>
      <c r="Y511" s="3" t="s">
        <v>7039</v>
      </c>
      <c r="AB511" s="1" t="s">
        <v>505</v>
      </c>
      <c r="AC511" s="1" t="s">
        <v>2255</v>
      </c>
      <c r="AD511" s="1">
        <v>7.19</v>
      </c>
      <c r="AE511" s="1">
        <v>0</v>
      </c>
      <c r="AF511" s="1">
        <v>0.39</v>
      </c>
      <c r="AG511" s="1">
        <v>30.64</v>
      </c>
      <c r="AH511" s="1">
        <v>61.78</v>
      </c>
      <c r="AI511" s="1">
        <v>511</v>
      </c>
      <c r="AJ511" s="1">
        <v>464680.7</v>
      </c>
      <c r="AK511" s="1">
        <v>-115.401</v>
      </c>
      <c r="AL511" s="1">
        <v>-150.96700000000001</v>
      </c>
      <c r="AM511" s="1">
        <v>-42.460999999999999</v>
      </c>
      <c r="AN511" s="1">
        <v>-52.655000000000001</v>
      </c>
      <c r="AO511" s="1">
        <v>-72.710999999999999</v>
      </c>
      <c r="AP511" s="1">
        <v>28708</v>
      </c>
      <c r="AQ511" s="1">
        <v>-1.5</v>
      </c>
      <c r="AR511" s="1">
        <v>114.5</v>
      </c>
      <c r="AS511" s="1">
        <v>112</v>
      </c>
      <c r="AT511" s="1">
        <v>111.5</v>
      </c>
      <c r="AU511" s="1">
        <v>113</v>
      </c>
      <c r="AV511" s="1">
        <v>112.5</v>
      </c>
      <c r="AW511" s="1">
        <v>-0.48986122499999996</v>
      </c>
      <c r="AX511" s="1">
        <v>1.35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5075</v>
      </c>
      <c r="C512" s="3">
        <v>7.38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61.81</v>
      </c>
      <c r="H512" s="1">
        <f>MATCH(持股比率!A512,董監!A:A,0)</f>
        <v>512</v>
      </c>
      <c r="I512" s="3">
        <v>422597.6</v>
      </c>
      <c r="J512" s="20">
        <v>11.115</v>
      </c>
      <c r="K512" s="20">
        <v>-159.999</v>
      </c>
      <c r="L512" s="29">
        <v>-22</v>
      </c>
      <c r="M512" s="20">
        <v>-56</v>
      </c>
      <c r="N512" s="20">
        <v>85.641000000000005</v>
      </c>
      <c r="O512" s="20">
        <f t="shared" si="29"/>
        <v>26121</v>
      </c>
      <c r="P512" s="19">
        <f t="shared" si="30"/>
        <v>-0.5</v>
      </c>
      <c r="Q512" s="3">
        <v>44.5</v>
      </c>
      <c r="R512" s="3">
        <v>42.8</v>
      </c>
      <c r="S512" s="3">
        <v>42.6</v>
      </c>
      <c r="T512" s="3">
        <v>41.45</v>
      </c>
      <c r="U512" s="3">
        <v>42.95</v>
      </c>
      <c r="V512" s="10">
        <f t="shared" si="31"/>
        <v>-5.933458749999998E-2</v>
      </c>
      <c r="W512" s="3">
        <v>4.25</v>
      </c>
      <c r="X512" s="3" t="str">
        <f ca="1">IF(COUNTIF(股期對照!A:A,B512)=2,B512&amp;"-●",IF(COUNTIF(股期對照!A:A,B512)=1,B512&amp;"-◎",B512))</f>
        <v>易飛網</v>
      </c>
      <c r="Y512" s="3" t="s">
        <v>7051</v>
      </c>
      <c r="AB512" s="1" t="s">
        <v>506</v>
      </c>
      <c r="AC512" s="1" t="s">
        <v>2256</v>
      </c>
      <c r="AD512" s="1">
        <v>7.38</v>
      </c>
      <c r="AE512" s="1">
        <v>0</v>
      </c>
      <c r="AF512" s="1">
        <v>0</v>
      </c>
      <c r="AG512" s="1">
        <v>30.81</v>
      </c>
      <c r="AH512" s="1">
        <v>61.81</v>
      </c>
      <c r="AI512" s="1">
        <v>512</v>
      </c>
      <c r="AJ512" s="1">
        <v>422597.6</v>
      </c>
      <c r="AK512" s="1">
        <v>11.115</v>
      </c>
      <c r="AL512" s="1">
        <v>-159.999</v>
      </c>
      <c r="AM512" s="1">
        <v>-22</v>
      </c>
      <c r="AN512" s="1">
        <v>-56</v>
      </c>
      <c r="AO512" s="1">
        <v>85.641000000000005</v>
      </c>
      <c r="AP512" s="1">
        <v>26121</v>
      </c>
      <c r="AQ512" s="1">
        <v>-0.5</v>
      </c>
      <c r="AR512" s="1">
        <v>44.5</v>
      </c>
      <c r="AS512" s="1">
        <v>42.8</v>
      </c>
      <c r="AT512" s="1">
        <v>42.6</v>
      </c>
      <c r="AU512" s="1">
        <v>41.45</v>
      </c>
      <c r="AV512" s="1">
        <v>42.95</v>
      </c>
      <c r="AW512" s="1">
        <v>-5.933458749999998E-2</v>
      </c>
      <c r="AX512" s="1">
        <v>4.25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6036</v>
      </c>
      <c r="C513" s="3">
        <v>1.58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71.180000000000007</v>
      </c>
      <c r="H513" s="1">
        <f>MATCH(持股比率!A513,董監!A:A,0)</f>
        <v>513</v>
      </c>
      <c r="I513" s="3">
        <v>499722.3</v>
      </c>
      <c r="J513" s="20">
        <v>-181.24</v>
      </c>
      <c r="K513" s="20">
        <v>-1110.9079999999999</v>
      </c>
      <c r="L513" s="29">
        <v>-297.10199999999998</v>
      </c>
      <c r="M513" s="20">
        <v>-50.762999999999998</v>
      </c>
      <c r="N513" s="20">
        <v>-137.46</v>
      </c>
      <c r="O513" s="20">
        <f t="shared" si="29"/>
        <v>35570</v>
      </c>
      <c r="P513" s="19">
        <f t="shared" si="30"/>
        <v>-5</v>
      </c>
      <c r="Q513" s="3">
        <v>28.05</v>
      </c>
      <c r="R513" s="3">
        <v>28.65</v>
      </c>
      <c r="S513" s="3">
        <v>27.7</v>
      </c>
      <c r="T513" s="3">
        <v>26.7</v>
      </c>
      <c r="U513" s="3">
        <v>28.25</v>
      </c>
      <c r="V513" s="10">
        <f t="shared" si="31"/>
        <v>-0.50379638699999996</v>
      </c>
      <c r="W513" s="3">
        <v>10.78</v>
      </c>
      <c r="X513" s="3" t="str">
        <f ca="1">IF(COUNTIF(股期對照!A:A,B513)=2,B513&amp;"-●",IF(COUNTIF(股期對照!A:A,B513)=1,B513&amp;"-◎",B513))</f>
        <v>富野</v>
      </c>
      <c r="Y513" s="3" t="s">
        <v>7040</v>
      </c>
      <c r="AB513" s="1" t="s">
        <v>507</v>
      </c>
      <c r="AC513" s="1" t="s">
        <v>4500</v>
      </c>
      <c r="AD513" s="1">
        <v>1.58</v>
      </c>
      <c r="AE513" s="1">
        <v>0</v>
      </c>
      <c r="AF513" s="1">
        <v>0.89</v>
      </c>
      <c r="AG513" s="1">
        <v>26.35</v>
      </c>
      <c r="AH513" s="1">
        <v>71.180000000000007</v>
      </c>
      <c r="AI513" s="1">
        <v>513</v>
      </c>
      <c r="AJ513" s="1">
        <v>499722.3</v>
      </c>
      <c r="AK513" s="1">
        <v>-181.24</v>
      </c>
      <c r="AL513" s="1">
        <v>-1110.9079999999999</v>
      </c>
      <c r="AM513" s="1">
        <v>-297.10199999999998</v>
      </c>
      <c r="AN513" s="1">
        <v>-50.762999999999998</v>
      </c>
      <c r="AO513" s="1">
        <v>-137.46</v>
      </c>
      <c r="AP513" s="1">
        <v>35570</v>
      </c>
      <c r="AQ513" s="1">
        <v>-5</v>
      </c>
      <c r="AR513" s="1">
        <v>28.05</v>
      </c>
      <c r="AS513" s="1">
        <v>28.65</v>
      </c>
      <c r="AT513" s="1">
        <v>27.7</v>
      </c>
      <c r="AU513" s="1">
        <v>26.7</v>
      </c>
      <c r="AV513" s="1">
        <v>28.25</v>
      </c>
      <c r="AW513" s="1">
        <v>-0.50379638699999996</v>
      </c>
      <c r="AX513" s="1">
        <v>10.78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4869</v>
      </c>
      <c r="C514" s="3">
        <v>2.25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60.790000000000006</v>
      </c>
      <c r="H514" s="1">
        <f>MATCH(持股比率!A514,董監!A:A,0)</f>
        <v>514</v>
      </c>
      <c r="I514" s="3">
        <v>1015260</v>
      </c>
      <c r="J514" s="20">
        <v>10</v>
      </c>
      <c r="K514" s="20">
        <v>-43</v>
      </c>
      <c r="L514" s="29">
        <v>-207</v>
      </c>
      <c r="M514" s="20">
        <v>-142</v>
      </c>
      <c r="N514" s="20">
        <v>177</v>
      </c>
      <c r="O514" s="20">
        <f t="shared" si="29"/>
        <v>61718</v>
      </c>
      <c r="P514" s="19">
        <f t="shared" si="30"/>
        <v>-0.3</v>
      </c>
      <c r="Q514" s="3">
        <v>43</v>
      </c>
      <c r="R514" s="3">
        <v>47.3</v>
      </c>
      <c r="S514" s="3">
        <v>47.1</v>
      </c>
      <c r="T514" s="3">
        <v>46</v>
      </c>
      <c r="U514" s="3">
        <v>50.6</v>
      </c>
      <c r="V514" s="10">
        <f t="shared" si="31"/>
        <v>-8.9293999999999984E-2</v>
      </c>
      <c r="W514" s="3">
        <v>29.41</v>
      </c>
      <c r="X514" s="3" t="str">
        <f ca="1">IF(COUNTIF(股期對照!A:A,B514)=2,B514&amp;"-●",IF(COUNTIF(股期對照!A:A,B514)=1,B514&amp;"-◎",B514))</f>
        <v>寒舍</v>
      </c>
      <c r="Y514" s="3" t="s">
        <v>7049</v>
      </c>
      <c r="AB514" s="1" t="s">
        <v>508</v>
      </c>
      <c r="AC514" s="1" t="s">
        <v>2257</v>
      </c>
      <c r="AD514" s="1">
        <v>2.25</v>
      </c>
      <c r="AE514" s="1">
        <v>0</v>
      </c>
      <c r="AF514" s="1">
        <v>0.05</v>
      </c>
      <c r="AG514" s="1">
        <v>36.909999999999997</v>
      </c>
      <c r="AH514" s="1">
        <v>60.790000000000006</v>
      </c>
      <c r="AI514" s="1">
        <v>514</v>
      </c>
      <c r="AJ514" s="1">
        <v>1015260</v>
      </c>
      <c r="AK514" s="1">
        <v>10</v>
      </c>
      <c r="AL514" s="1">
        <v>-43</v>
      </c>
      <c r="AM514" s="1">
        <v>-207</v>
      </c>
      <c r="AN514" s="1">
        <v>-142</v>
      </c>
      <c r="AO514" s="1">
        <v>177</v>
      </c>
      <c r="AP514" s="1">
        <v>61718</v>
      </c>
      <c r="AQ514" s="1">
        <v>-0.3</v>
      </c>
      <c r="AR514" s="1">
        <v>43</v>
      </c>
      <c r="AS514" s="1">
        <v>47.3</v>
      </c>
      <c r="AT514" s="1">
        <v>47.1</v>
      </c>
      <c r="AU514" s="1">
        <v>46</v>
      </c>
      <c r="AV514" s="1">
        <v>50.6</v>
      </c>
      <c r="AW514" s="1">
        <v>-8.9293999999999984E-2</v>
      </c>
      <c r="AX514" s="1">
        <v>29.41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5076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42.1</v>
      </c>
      <c r="R515" s="3">
        <v>42</v>
      </c>
      <c r="S515" s="3">
        <v>41.85</v>
      </c>
      <c r="T515" s="3">
        <v>41.85</v>
      </c>
      <c r="U515" s="3">
        <v>41.85</v>
      </c>
      <c r="V515" s="10">
        <f t="shared" si="31"/>
        <v>0</v>
      </c>
      <c r="W515" s="3">
        <v>-1.3</v>
      </c>
      <c r="X515" s="3" t="str">
        <f ca="1">IF(COUNTIF(股期對照!A:A,B515)=2,B515&amp;"-●",IF(COUNTIF(股期對照!A:A,B515)=1,B515&amp;"-◎",B515))</f>
        <v>天蔥</v>
      </c>
      <c r="Y515" s="3" t="s">
        <v>6676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42.1</v>
      </c>
      <c r="AS515" s="1">
        <v>42</v>
      </c>
      <c r="AT515" s="1">
        <v>41.85</v>
      </c>
      <c r="AU515" s="1">
        <v>41.85</v>
      </c>
      <c r="AV515" s="1">
        <v>41.85</v>
      </c>
      <c r="AW515" s="1">
        <v>0</v>
      </c>
      <c r="AX515" s="1">
        <v>-1.3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6037</v>
      </c>
      <c r="C516" s="3">
        <v>0.81</v>
      </c>
      <c r="D516" s="3">
        <v>0</v>
      </c>
      <c r="E516" s="3">
        <v>4.0199999999999996</v>
      </c>
      <c r="F516" s="1">
        <f>IF(INDEX(董監!D:D,H516)=0,INDEX(董監!C:C,H516),INDEX(董監!D:D,H516))</f>
        <v>34.840000000000003</v>
      </c>
      <c r="G516" s="1">
        <f t="shared" si="28"/>
        <v>60.33</v>
      </c>
      <c r="H516" s="1">
        <f>MATCH(持股比率!A516,董監!A:A,0)</f>
        <v>516</v>
      </c>
      <c r="I516" s="3">
        <v>360117</v>
      </c>
      <c r="J516" s="20">
        <v>-75.447000000000003</v>
      </c>
      <c r="K516" s="20">
        <v>-40.011000000000003</v>
      </c>
      <c r="L516" s="29">
        <v>463.17</v>
      </c>
      <c r="M516" s="20">
        <v>-25.498000000000001</v>
      </c>
      <c r="N516" s="20">
        <v>-326.54300000000001</v>
      </c>
      <c r="O516" s="20">
        <f t="shared" si="29"/>
        <v>21726</v>
      </c>
      <c r="P516" s="19">
        <f t="shared" si="30"/>
        <v>0</v>
      </c>
      <c r="Q516" s="3">
        <v>136</v>
      </c>
      <c r="R516" s="3">
        <v>137.5</v>
      </c>
      <c r="S516" s="3">
        <v>144</v>
      </c>
      <c r="T516" s="3">
        <v>139.5</v>
      </c>
      <c r="U516" s="3">
        <v>143</v>
      </c>
      <c r="V516" s="10">
        <f t="shared" si="31"/>
        <v>6.8155550000000217E-3</v>
      </c>
      <c r="W516" s="3">
        <v>15.32</v>
      </c>
      <c r="X516" s="3" t="str">
        <f ca="1">IF(COUNTIF(股期對照!A:A,B516)=2,B516&amp;"-●",IF(COUNTIF(股期對照!A:A,B516)=1,B516&amp;"-◎",B516))</f>
        <v>山富</v>
      </c>
      <c r="Y516" s="3" t="s">
        <v>7052</v>
      </c>
      <c r="AB516" s="1" t="s">
        <v>510</v>
      </c>
      <c r="AC516" s="1" t="s">
        <v>2259</v>
      </c>
      <c r="AD516" s="1">
        <v>0.81</v>
      </c>
      <c r="AE516" s="1">
        <v>0</v>
      </c>
      <c r="AF516" s="1">
        <v>4.0199999999999996</v>
      </c>
      <c r="AG516" s="1">
        <v>34.840000000000003</v>
      </c>
      <c r="AH516" s="1">
        <v>60.33</v>
      </c>
      <c r="AI516" s="1">
        <v>516</v>
      </c>
      <c r="AJ516" s="1">
        <v>360117</v>
      </c>
      <c r="AK516" s="1">
        <v>-75.447000000000003</v>
      </c>
      <c r="AL516" s="1">
        <v>-40.011000000000003</v>
      </c>
      <c r="AM516" s="1">
        <v>463.17</v>
      </c>
      <c r="AN516" s="1">
        <v>-25.498000000000001</v>
      </c>
      <c r="AO516" s="1">
        <v>-326.54300000000001</v>
      </c>
      <c r="AP516" s="1">
        <v>21726</v>
      </c>
      <c r="AQ516" s="1">
        <v>0</v>
      </c>
      <c r="AR516" s="1">
        <v>136</v>
      </c>
      <c r="AS516" s="1">
        <v>137.5</v>
      </c>
      <c r="AT516" s="1">
        <v>144</v>
      </c>
      <c r="AU516" s="1">
        <v>139.5</v>
      </c>
      <c r="AV516" s="1">
        <v>143</v>
      </c>
      <c r="AW516" s="1">
        <v>6.8155550000000217E-3</v>
      </c>
      <c r="AX516" s="1">
        <v>15.32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6602</v>
      </c>
      <c r="C517" s="3">
        <v>2.21</v>
      </c>
      <c r="D517" s="3">
        <v>0</v>
      </c>
      <c r="E517" s="3">
        <v>0.25</v>
      </c>
      <c r="F517" s="1">
        <f>IF(INDEX(董監!D:D,H517)=0,INDEX(董監!C:C,H517),INDEX(董監!D:D,H517))</f>
        <v>28.95</v>
      </c>
      <c r="G517" s="1">
        <f t="shared" si="28"/>
        <v>68.59</v>
      </c>
      <c r="H517" s="1">
        <f>MATCH(持股比率!A517,董監!A:A,0)</f>
        <v>517</v>
      </c>
      <c r="I517" s="3">
        <v>338085.26</v>
      </c>
      <c r="J517" s="20">
        <v>44.597000000000001</v>
      </c>
      <c r="K517" s="20">
        <v>24.861000000000001</v>
      </c>
      <c r="L517" s="29">
        <v>-32.125999999999998</v>
      </c>
      <c r="M517" s="20">
        <v>-78.412000000000006</v>
      </c>
      <c r="N517" s="20">
        <v>155.91900000000001</v>
      </c>
      <c r="O517" s="20">
        <f t="shared" si="29"/>
        <v>23189</v>
      </c>
      <c r="P517" s="19">
        <f t="shared" si="30"/>
        <v>0.5</v>
      </c>
      <c r="Q517" s="3">
        <v>77.5</v>
      </c>
      <c r="R517" s="3">
        <v>78.3</v>
      </c>
      <c r="S517" s="3">
        <v>78.400000000000006</v>
      </c>
      <c r="T517" s="3">
        <v>76.5</v>
      </c>
      <c r="U517" s="3">
        <v>83.8</v>
      </c>
      <c r="V517" s="10">
        <f t="shared" si="31"/>
        <v>9.9516995999999996E-2</v>
      </c>
      <c r="W517" s="3">
        <v>18.87</v>
      </c>
      <c r="X517" s="3" t="str">
        <f ca="1">IF(COUNTIF(股期對照!A:A,B517)=2,B517&amp;"-●",IF(COUNTIF(股期對照!A:A,B517)=1,B517&amp;"-◎",B517))</f>
        <v>五福</v>
      </c>
      <c r="Y517" s="3" t="s">
        <v>7049</v>
      </c>
      <c r="AB517" s="1" t="s">
        <v>511</v>
      </c>
      <c r="AC517" s="1" t="s">
        <v>2260</v>
      </c>
      <c r="AD517" s="1">
        <v>2.21</v>
      </c>
      <c r="AE517" s="1">
        <v>0</v>
      </c>
      <c r="AF517" s="1">
        <v>0.25</v>
      </c>
      <c r="AG517" s="1">
        <v>28.95</v>
      </c>
      <c r="AH517" s="1">
        <v>68.59</v>
      </c>
      <c r="AI517" s="1">
        <v>517</v>
      </c>
      <c r="AJ517" s="1">
        <v>338085.26</v>
      </c>
      <c r="AK517" s="1">
        <v>44.597000000000001</v>
      </c>
      <c r="AL517" s="1">
        <v>24.861000000000001</v>
      </c>
      <c r="AM517" s="1">
        <v>-32.125999999999998</v>
      </c>
      <c r="AN517" s="1">
        <v>-78.412000000000006</v>
      </c>
      <c r="AO517" s="1">
        <v>155.91900000000001</v>
      </c>
      <c r="AP517" s="1">
        <v>23189</v>
      </c>
      <c r="AQ517" s="1">
        <v>0.5</v>
      </c>
      <c r="AR517" s="1">
        <v>77.5</v>
      </c>
      <c r="AS517" s="1">
        <v>78.3</v>
      </c>
      <c r="AT517" s="1">
        <v>78.400000000000006</v>
      </c>
      <c r="AU517" s="1">
        <v>76.5</v>
      </c>
      <c r="AV517" s="1">
        <v>83.8</v>
      </c>
      <c r="AW517" s="1">
        <v>9.9516995999999996E-2</v>
      </c>
      <c r="AX517" s="1">
        <v>18.87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5669</v>
      </c>
      <c r="C518" s="3">
        <v>1.76</v>
      </c>
      <c r="D518" s="3">
        <v>5.03</v>
      </c>
      <c r="E518" s="3">
        <v>0.48</v>
      </c>
      <c r="F518" s="1">
        <f>IF(INDEX(董監!D:D,H518)=0,INDEX(董監!C:C,H518),INDEX(董監!D:D,H518))</f>
        <v>58.56</v>
      </c>
      <c r="G518" s="1">
        <f t="shared" si="28"/>
        <v>34.17</v>
      </c>
      <c r="H518" s="1">
        <f>MATCH(持股比率!A518,董監!A:A,0)</f>
        <v>518</v>
      </c>
      <c r="I518" s="3">
        <v>1037825.87</v>
      </c>
      <c r="J518" s="20">
        <v>611.13</v>
      </c>
      <c r="K518" s="20">
        <v>271.32600000000002</v>
      </c>
      <c r="L518" s="29">
        <v>244</v>
      </c>
      <c r="M518" s="20">
        <v>18</v>
      </c>
      <c r="N518" s="20">
        <v>-247.97300000000001</v>
      </c>
      <c r="O518" s="20">
        <f t="shared" si="29"/>
        <v>35463</v>
      </c>
      <c r="P518" s="19">
        <f t="shared" si="30"/>
        <v>2.5</v>
      </c>
      <c r="Q518" s="3">
        <v>75.099999999999994</v>
      </c>
      <c r="R518" s="3">
        <v>76.599999999999994</v>
      </c>
      <c r="S518" s="3">
        <v>75.7</v>
      </c>
      <c r="T518" s="3">
        <v>74.7</v>
      </c>
      <c r="U518" s="3">
        <v>75.400000000000006</v>
      </c>
      <c r="V518" s="10">
        <f t="shared" si="31"/>
        <v>0.67797670399999999</v>
      </c>
      <c r="W518" s="3">
        <v>7.56</v>
      </c>
      <c r="X518" s="3" t="str">
        <f ca="1">IF(COUNTIF(股期對照!A:A,B518)=2,B518&amp;"-●",IF(COUNTIF(股期對照!A:A,B518)=1,B518&amp;"-◎",B518))</f>
        <v>雲品</v>
      </c>
      <c r="Y518" s="3" t="s">
        <v>7053</v>
      </c>
      <c r="AB518" s="1" t="s">
        <v>512</v>
      </c>
      <c r="AC518" s="1" t="s">
        <v>2261</v>
      </c>
      <c r="AD518" s="1">
        <v>1.76</v>
      </c>
      <c r="AE518" s="1">
        <v>5.03</v>
      </c>
      <c r="AF518" s="1">
        <v>0.48</v>
      </c>
      <c r="AG518" s="1">
        <v>58.56</v>
      </c>
      <c r="AH518" s="1">
        <v>34.17</v>
      </c>
      <c r="AI518" s="1">
        <v>518</v>
      </c>
      <c r="AJ518" s="1">
        <v>1037825.87</v>
      </c>
      <c r="AK518" s="1">
        <v>611.13</v>
      </c>
      <c r="AL518" s="1">
        <v>271.32600000000002</v>
      </c>
      <c r="AM518" s="1">
        <v>244</v>
      </c>
      <c r="AN518" s="1">
        <v>18</v>
      </c>
      <c r="AO518" s="1">
        <v>-247.97300000000001</v>
      </c>
      <c r="AP518" s="1">
        <v>35463</v>
      </c>
      <c r="AQ518" s="1">
        <v>2.5</v>
      </c>
      <c r="AR518" s="1">
        <v>75.099999999999994</v>
      </c>
      <c r="AS518" s="1">
        <v>76.599999999999994</v>
      </c>
      <c r="AT518" s="1">
        <v>75.7</v>
      </c>
      <c r="AU518" s="1">
        <v>74.7</v>
      </c>
      <c r="AV518" s="1">
        <v>75.400000000000006</v>
      </c>
      <c r="AW518" s="1">
        <v>0.67797670399999999</v>
      </c>
      <c r="AX518" s="1">
        <v>7.56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5670</v>
      </c>
      <c r="C519" s="3">
        <v>1.47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75.17</v>
      </c>
      <c r="H519" s="1">
        <f>MATCH(持股比率!A519,董監!A:A,0)</f>
        <v>519</v>
      </c>
      <c r="I519" s="3">
        <v>262673.82</v>
      </c>
      <c r="J519" s="20">
        <v>-1</v>
      </c>
      <c r="K519" s="20">
        <v>-2</v>
      </c>
      <c r="L519" s="29">
        <v>0</v>
      </c>
      <c r="M519" s="20">
        <v>0</v>
      </c>
      <c r="N519" s="20">
        <v>-3</v>
      </c>
      <c r="O519" s="20">
        <f t="shared" ref="O519:O582" si="33">ROUND((I519/10)*(G519/100),0)</f>
        <v>19745</v>
      </c>
      <c r="P519" s="19">
        <f t="shared" ref="P519:P582" si="34">ROUND(SUM(J519:N519)/O519*100,1)</f>
        <v>0</v>
      </c>
      <c r="Q519" s="3">
        <v>256</v>
      </c>
      <c r="R519" s="3">
        <v>251</v>
      </c>
      <c r="S519" s="3">
        <v>251</v>
      </c>
      <c r="T519" s="3">
        <v>255</v>
      </c>
      <c r="U519" s="3">
        <v>258</v>
      </c>
      <c r="V519" s="10">
        <f t="shared" ref="V519:V582" si="35">SUMPRODUCT(J519:N519,Q519:U519)/100000</f>
        <v>-1.532E-2</v>
      </c>
      <c r="W519" s="3">
        <v>1.57</v>
      </c>
      <c r="X519" s="3" t="str">
        <f ca="1">IF(COUNTIF(股期對照!A:A,B519)=2,B519&amp;"-●",IF(COUNTIF(股期對照!A:A,B519)=1,B519&amp;"-◎",B519))</f>
        <v>豆府</v>
      </c>
      <c r="Y519" s="3" t="s">
        <v>7053</v>
      </c>
      <c r="AB519" s="1" t="s">
        <v>513</v>
      </c>
      <c r="AC519" s="1" t="s">
        <v>2262</v>
      </c>
      <c r="AD519" s="1">
        <v>1.47</v>
      </c>
      <c r="AE519" s="1">
        <v>0</v>
      </c>
      <c r="AF519" s="1">
        <v>0.03</v>
      </c>
      <c r="AG519" s="1">
        <v>23.33</v>
      </c>
      <c r="AH519" s="1">
        <v>75.17</v>
      </c>
      <c r="AI519" s="1">
        <v>519</v>
      </c>
      <c r="AJ519" s="1">
        <v>262673.82</v>
      </c>
      <c r="AK519" s="1">
        <v>-1</v>
      </c>
      <c r="AL519" s="1">
        <v>-2</v>
      </c>
      <c r="AM519" s="1">
        <v>0</v>
      </c>
      <c r="AN519" s="1">
        <v>0</v>
      </c>
      <c r="AO519" s="1">
        <v>-3</v>
      </c>
      <c r="AP519" s="1">
        <v>19745</v>
      </c>
      <c r="AQ519" s="1">
        <v>0</v>
      </c>
      <c r="AR519" s="1">
        <v>256</v>
      </c>
      <c r="AS519" s="1">
        <v>251</v>
      </c>
      <c r="AT519" s="1">
        <v>251</v>
      </c>
      <c r="AU519" s="1">
        <v>255</v>
      </c>
      <c r="AV519" s="1">
        <v>258</v>
      </c>
      <c r="AW519" s="1">
        <v>-1.532E-2</v>
      </c>
      <c r="AX519" s="1">
        <v>1.57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5342</v>
      </c>
      <c r="C520" s="3">
        <v>75.510000000000005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-42.760000000000019</v>
      </c>
      <c r="H520" s="1">
        <f>MATCH(持股比率!A520,董監!A:A,0)</f>
        <v>520</v>
      </c>
      <c r="I520" s="3">
        <v>467190</v>
      </c>
      <c r="J520" s="20">
        <v>-3.367</v>
      </c>
      <c r="K520" s="20">
        <v>-41.718000000000004</v>
      </c>
      <c r="L520" s="29">
        <v>-23.279</v>
      </c>
      <c r="M520" s="20">
        <v>-17.065999999999999</v>
      </c>
      <c r="N520" s="20">
        <v>-69.575000000000003</v>
      </c>
      <c r="O520" s="20">
        <f t="shared" si="33"/>
        <v>-19977</v>
      </c>
      <c r="P520" s="19">
        <f t="shared" si="34"/>
        <v>0.8</v>
      </c>
      <c r="Q520" s="3">
        <v>131.5</v>
      </c>
      <c r="R520" s="3">
        <v>128</v>
      </c>
      <c r="S520" s="3">
        <v>127</v>
      </c>
      <c r="T520" s="3">
        <v>129</v>
      </c>
      <c r="U520" s="3">
        <v>121.5</v>
      </c>
      <c r="V520" s="10">
        <f t="shared" si="35"/>
        <v>-0.19393974000000003</v>
      </c>
      <c r="W520" s="3">
        <v>-4.33</v>
      </c>
      <c r="X520" s="3" t="str">
        <f ca="1">IF(COUNTIF(股期對照!A:A,B520)=2,B520&amp;"-●",IF(COUNTIF(股期對照!A:A,B520)=1,B520&amp;"-◎",B520))</f>
        <v>亞洲藏壽司</v>
      </c>
      <c r="Y520" s="3" t="s">
        <v>6675</v>
      </c>
      <c r="AB520" s="1" t="s">
        <v>514</v>
      </c>
      <c r="AC520" s="1" t="s">
        <v>2263</v>
      </c>
      <c r="AD520" s="1">
        <v>75.510000000000005</v>
      </c>
      <c r="AE520" s="1">
        <v>0.04</v>
      </c>
      <c r="AF520" s="1">
        <v>0.4</v>
      </c>
      <c r="AG520" s="1">
        <v>66.81</v>
      </c>
      <c r="AH520" s="1">
        <v>-42.760000000000019</v>
      </c>
      <c r="AI520" s="1">
        <v>520</v>
      </c>
      <c r="AJ520" s="1">
        <v>467190</v>
      </c>
      <c r="AK520" s="1">
        <v>-3.367</v>
      </c>
      <c r="AL520" s="1">
        <v>-41.718000000000004</v>
      </c>
      <c r="AM520" s="1">
        <v>-23.279</v>
      </c>
      <c r="AN520" s="1">
        <v>-17.065999999999999</v>
      </c>
      <c r="AO520" s="1">
        <v>-69.575000000000003</v>
      </c>
      <c r="AP520" s="1">
        <v>-19977</v>
      </c>
      <c r="AQ520" s="1">
        <v>0.8</v>
      </c>
      <c r="AR520" s="1">
        <v>131.5</v>
      </c>
      <c r="AS520" s="1">
        <v>128</v>
      </c>
      <c r="AT520" s="1">
        <v>127</v>
      </c>
      <c r="AU520" s="1">
        <v>129</v>
      </c>
      <c r="AV520" s="1">
        <v>121.5</v>
      </c>
      <c r="AW520" s="1">
        <v>-0.19393974000000003</v>
      </c>
      <c r="AX520" s="1">
        <v>-4.33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5189</v>
      </c>
      <c r="C521" s="3">
        <v>0.59</v>
      </c>
      <c r="D521" s="3">
        <v>0</v>
      </c>
      <c r="E521" s="3">
        <v>0.06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-3.419</v>
      </c>
      <c r="K521" s="20">
        <v>-0.98599999999999999</v>
      </c>
      <c r="L521" s="29">
        <v>2.073</v>
      </c>
      <c r="M521" s="20">
        <v>-1.0489999999999999</v>
      </c>
      <c r="N521" s="20">
        <v>11.935</v>
      </c>
      <c r="O521" s="20">
        <f t="shared" si="33"/>
        <v>23624</v>
      </c>
      <c r="P521" s="19">
        <f t="shared" si="34"/>
        <v>0</v>
      </c>
      <c r="Q521" s="3">
        <v>120</v>
      </c>
      <c r="R521" s="3">
        <v>118</v>
      </c>
      <c r="S521" s="3">
        <v>117</v>
      </c>
      <c r="T521" s="3">
        <v>119.5</v>
      </c>
      <c r="U521" s="3">
        <v>119</v>
      </c>
      <c r="V521" s="10">
        <f t="shared" si="35"/>
        <v>1.0108225E-2</v>
      </c>
      <c r="W521" s="3">
        <v>0.85</v>
      </c>
      <c r="X521" s="3" t="str">
        <f ca="1">IF(COUNTIF(股期對照!A:A,B521)=2,B521&amp;"-●",IF(COUNTIF(股期對照!A:A,B521)=1,B521&amp;"-◎",B521))</f>
        <v>揚秦</v>
      </c>
      <c r="Y521" s="3" t="s">
        <v>7037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0.06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-3.419</v>
      </c>
      <c r="AL521" s="1">
        <v>-0.98599999999999999</v>
      </c>
      <c r="AM521" s="1">
        <v>2.073</v>
      </c>
      <c r="AN521" s="1">
        <v>-1.0489999999999999</v>
      </c>
      <c r="AO521" s="1">
        <v>11.935</v>
      </c>
      <c r="AP521" s="1">
        <v>23624</v>
      </c>
      <c r="AQ521" s="1">
        <v>0</v>
      </c>
      <c r="AR521" s="1">
        <v>120</v>
      </c>
      <c r="AS521" s="1">
        <v>118</v>
      </c>
      <c r="AT521" s="1">
        <v>117</v>
      </c>
      <c r="AU521" s="1">
        <v>119.5</v>
      </c>
      <c r="AV521" s="1">
        <v>119</v>
      </c>
      <c r="AW521" s="1">
        <v>1.0108225E-2</v>
      </c>
      <c r="AX521" s="1">
        <v>0.85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6038</v>
      </c>
      <c r="C522" s="3">
        <v>13.45</v>
      </c>
      <c r="D522" s="3">
        <v>1.53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59.09</v>
      </c>
      <c r="H522" s="1">
        <f>MATCH(持股比率!A522,董監!A:A,0)</f>
        <v>522</v>
      </c>
      <c r="I522" s="3">
        <v>108582929.63</v>
      </c>
      <c r="J522" s="20">
        <v>1397.0119999999999</v>
      </c>
      <c r="K522" s="20">
        <v>1023.256</v>
      </c>
      <c r="L522" s="29">
        <v>112.41500000000001</v>
      </c>
      <c r="M522" s="20">
        <v>-861.58100000000002</v>
      </c>
      <c r="N522" s="20">
        <v>-534.76300000000003</v>
      </c>
      <c r="O522" s="20">
        <f t="shared" si="33"/>
        <v>6416165</v>
      </c>
      <c r="P522" s="19">
        <f t="shared" si="34"/>
        <v>0</v>
      </c>
      <c r="Q522" s="3">
        <v>17.45</v>
      </c>
      <c r="R522" s="3">
        <v>17.45</v>
      </c>
      <c r="S522" s="3">
        <v>17.399999999999999</v>
      </c>
      <c r="T522" s="3">
        <v>17.399999999999999</v>
      </c>
      <c r="U522" s="3">
        <v>17.350000000000001</v>
      </c>
      <c r="V522" s="10">
        <f t="shared" si="35"/>
        <v>0.1992005014999999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7054</v>
      </c>
      <c r="AB522" s="1" t="s">
        <v>516</v>
      </c>
      <c r="AC522" s="1" t="s">
        <v>2265</v>
      </c>
      <c r="AD522" s="1">
        <v>13.45</v>
      </c>
      <c r="AE522" s="1">
        <v>1.53</v>
      </c>
      <c r="AF522" s="1">
        <v>0.81</v>
      </c>
      <c r="AG522" s="1">
        <v>25.12</v>
      </c>
      <c r="AH522" s="1">
        <v>59.09</v>
      </c>
      <c r="AI522" s="1">
        <v>522</v>
      </c>
      <c r="AJ522" s="1">
        <v>108582929.63</v>
      </c>
      <c r="AK522" s="1">
        <v>1397.0119999999999</v>
      </c>
      <c r="AL522" s="1">
        <v>1023.256</v>
      </c>
      <c r="AM522" s="1">
        <v>112.41500000000001</v>
      </c>
      <c r="AN522" s="1">
        <v>-861.58100000000002</v>
      </c>
      <c r="AO522" s="1">
        <v>-534.76300000000003</v>
      </c>
      <c r="AP522" s="1">
        <v>6416165</v>
      </c>
      <c r="AQ522" s="1">
        <v>0</v>
      </c>
      <c r="AR522" s="1">
        <v>17.45</v>
      </c>
      <c r="AS522" s="1">
        <v>17.45</v>
      </c>
      <c r="AT522" s="1">
        <v>17.399999999999999</v>
      </c>
      <c r="AU522" s="1">
        <v>17.399999999999999</v>
      </c>
      <c r="AV522" s="1">
        <v>17.350000000000001</v>
      </c>
      <c r="AW522" s="1">
        <v>0.1992005014999999</v>
      </c>
      <c r="AX522" s="1">
        <v>-0.28999999999999998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5671</v>
      </c>
      <c r="C523" s="3">
        <v>13.67</v>
      </c>
      <c r="D523" s="3">
        <v>5.95</v>
      </c>
      <c r="E523" s="3">
        <v>3.24</v>
      </c>
      <c r="F523" s="1">
        <f>IF(INDEX(董監!D:D,H523)=0,INDEX(董監!C:C,H523),INDEX(董監!D:D,H523))</f>
        <v>4</v>
      </c>
      <c r="G523" s="1">
        <f t="shared" si="32"/>
        <v>73.14</v>
      </c>
      <c r="H523" s="1">
        <f>MATCH(持股比率!A523,董監!A:A,0)</f>
        <v>523</v>
      </c>
      <c r="I523" s="3">
        <v>11112342.65</v>
      </c>
      <c r="J523" s="20">
        <v>157</v>
      </c>
      <c r="K523" s="20">
        <v>268.59399999999999</v>
      </c>
      <c r="L523" s="29">
        <v>1487.143</v>
      </c>
      <c r="M523" s="20">
        <v>-695.55100000000004</v>
      </c>
      <c r="N523" s="20">
        <v>31</v>
      </c>
      <c r="O523" s="20">
        <f t="shared" si="33"/>
        <v>812757</v>
      </c>
      <c r="P523" s="19">
        <f t="shared" si="34"/>
        <v>0.2</v>
      </c>
      <c r="Q523" s="3">
        <v>38</v>
      </c>
      <c r="R523" s="3">
        <v>38.299999999999997</v>
      </c>
      <c r="S523" s="3">
        <v>38.799999999999997</v>
      </c>
      <c r="T523" s="3">
        <v>38.15</v>
      </c>
      <c r="U523" s="3">
        <v>38.4</v>
      </c>
      <c r="V523" s="10">
        <f t="shared" si="35"/>
        <v>0.48609427949999989</v>
      </c>
      <c r="W523" s="3">
        <v>1.72</v>
      </c>
      <c r="X523" s="3" t="str">
        <f ca="1">IF(COUNTIF(股期對照!A:A,B523)=2,B523&amp;"-●",IF(COUNTIF(股期對照!A:A,B523)=1,B523&amp;"-◎",B523))</f>
        <v>京城銀</v>
      </c>
      <c r="Y523" s="3" t="s">
        <v>7055</v>
      </c>
      <c r="AB523" s="1" t="s">
        <v>517</v>
      </c>
      <c r="AC523" s="1" t="s">
        <v>2266</v>
      </c>
      <c r="AD523" s="1">
        <v>13.67</v>
      </c>
      <c r="AE523" s="1">
        <v>5.95</v>
      </c>
      <c r="AF523" s="1">
        <v>3.24</v>
      </c>
      <c r="AG523" s="1">
        <v>4</v>
      </c>
      <c r="AH523" s="1">
        <v>73.14</v>
      </c>
      <c r="AI523" s="1">
        <v>523</v>
      </c>
      <c r="AJ523" s="1">
        <v>11112342.65</v>
      </c>
      <c r="AK523" s="1">
        <v>157</v>
      </c>
      <c r="AL523" s="1">
        <v>268.59399999999999</v>
      </c>
      <c r="AM523" s="1">
        <v>1487.143</v>
      </c>
      <c r="AN523" s="1">
        <v>-695.55100000000004</v>
      </c>
      <c r="AO523" s="1">
        <v>31</v>
      </c>
      <c r="AP523" s="1">
        <v>812757</v>
      </c>
      <c r="AQ523" s="1">
        <v>0.2</v>
      </c>
      <c r="AR523" s="1">
        <v>38</v>
      </c>
      <c r="AS523" s="1">
        <v>38.299999999999997</v>
      </c>
      <c r="AT523" s="1">
        <v>38.799999999999997</v>
      </c>
      <c r="AU523" s="1">
        <v>38.15</v>
      </c>
      <c r="AV523" s="1">
        <v>38.4</v>
      </c>
      <c r="AW523" s="1">
        <v>0.48609427949999989</v>
      </c>
      <c r="AX523" s="1">
        <v>1.72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5343</v>
      </c>
      <c r="C524" s="3">
        <v>9.48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87.03</v>
      </c>
      <c r="H524" s="1">
        <f>MATCH(持股比率!A524,董監!A:A,0)</f>
        <v>524</v>
      </c>
      <c r="I524" s="3">
        <v>52260953.43</v>
      </c>
      <c r="J524" s="20">
        <v>273.06700000000001</v>
      </c>
      <c r="K524" s="20">
        <v>-1072.412</v>
      </c>
      <c r="L524" s="29">
        <v>305.05</v>
      </c>
      <c r="M524" s="20">
        <v>218.30600000000001</v>
      </c>
      <c r="N524" s="20">
        <v>572.01099999999997</v>
      </c>
      <c r="O524" s="20">
        <f t="shared" si="33"/>
        <v>4548271</v>
      </c>
      <c r="P524" s="19">
        <f t="shared" si="34"/>
        <v>0</v>
      </c>
      <c r="Q524" s="3">
        <v>14.9</v>
      </c>
      <c r="R524" s="3">
        <v>14.85</v>
      </c>
      <c r="S524" s="3">
        <v>14.85</v>
      </c>
      <c r="T524" s="3">
        <v>14.9</v>
      </c>
      <c r="U524" s="3">
        <v>14.9</v>
      </c>
      <c r="V524" s="10">
        <f t="shared" si="35"/>
        <v>4.4490959000000004E-2</v>
      </c>
      <c r="W524" s="3">
        <v>0.68</v>
      </c>
      <c r="X524" s="3" t="str">
        <f ca="1">IF(COUNTIF(股期對照!A:A,B524)=2,B524&amp;"-●",IF(COUNTIF(股期對照!A:A,B524)=1,B524&amp;"-◎",B524))</f>
        <v>台中銀</v>
      </c>
      <c r="Y524" s="3" t="s">
        <v>7056</v>
      </c>
      <c r="AB524" s="1" t="s">
        <v>518</v>
      </c>
      <c r="AC524" s="1" t="s">
        <v>2267</v>
      </c>
      <c r="AD524" s="1">
        <v>9.48</v>
      </c>
      <c r="AE524" s="1">
        <v>0.18</v>
      </c>
      <c r="AF524" s="1">
        <v>0.12</v>
      </c>
      <c r="AG524" s="1">
        <v>3.19</v>
      </c>
      <c r="AH524" s="1">
        <v>87.03</v>
      </c>
      <c r="AI524" s="1">
        <v>524</v>
      </c>
      <c r="AJ524" s="1">
        <v>52260953.43</v>
      </c>
      <c r="AK524" s="1">
        <v>273.06700000000001</v>
      </c>
      <c r="AL524" s="1">
        <v>-1072.412</v>
      </c>
      <c r="AM524" s="1">
        <v>305.05</v>
      </c>
      <c r="AN524" s="1">
        <v>218.30600000000001</v>
      </c>
      <c r="AO524" s="1">
        <v>572.01099999999997</v>
      </c>
      <c r="AP524" s="1">
        <v>4548271</v>
      </c>
      <c r="AQ524" s="1">
        <v>0</v>
      </c>
      <c r="AR524" s="1">
        <v>14.9</v>
      </c>
      <c r="AS524" s="1">
        <v>14.85</v>
      </c>
      <c r="AT524" s="1">
        <v>14.85</v>
      </c>
      <c r="AU524" s="1">
        <v>14.9</v>
      </c>
      <c r="AV524" s="1">
        <v>14.9</v>
      </c>
      <c r="AW524" s="1">
        <v>4.4490959000000004E-2</v>
      </c>
      <c r="AX524" s="1">
        <v>0.68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4870</v>
      </c>
      <c r="C525" s="3">
        <v>2.1</v>
      </c>
      <c r="D525" s="3">
        <v>0.08</v>
      </c>
      <c r="E525" s="3">
        <v>0.25</v>
      </c>
      <c r="F525" s="1">
        <f>IF(INDEX(董監!D:D,H525)=0,INDEX(董監!C:C,H525),INDEX(董監!D:D,H525))</f>
        <v>20.88</v>
      </c>
      <c r="G525" s="1">
        <f t="shared" si="32"/>
        <v>76.69</v>
      </c>
      <c r="H525" s="1">
        <f>MATCH(持股比率!A525,董監!A:A,0)</f>
        <v>525</v>
      </c>
      <c r="I525" s="3">
        <v>2236080</v>
      </c>
      <c r="J525" s="20">
        <v>2006.1020000000001</v>
      </c>
      <c r="K525" s="20">
        <v>-776.31600000000003</v>
      </c>
      <c r="L525" s="29">
        <v>-1364.4570000000001</v>
      </c>
      <c r="M525" s="20">
        <v>12.098000000000001</v>
      </c>
      <c r="N525" s="20">
        <v>-454.58300000000003</v>
      </c>
      <c r="O525" s="20">
        <f t="shared" si="33"/>
        <v>171485</v>
      </c>
      <c r="P525" s="19">
        <f t="shared" si="34"/>
        <v>-0.3</v>
      </c>
      <c r="Q525" s="3">
        <v>39.299999999999997</v>
      </c>
      <c r="R525" s="3">
        <v>39.35</v>
      </c>
      <c r="S525" s="3">
        <v>38</v>
      </c>
      <c r="T525" s="3">
        <v>37.25</v>
      </c>
      <c r="U525" s="3">
        <v>36.25</v>
      </c>
      <c r="V525" s="10">
        <f t="shared" si="35"/>
        <v>-0.19585575249999998</v>
      </c>
      <c r="W525" s="3">
        <v>-4.2300000000000004</v>
      </c>
      <c r="X525" s="3" t="str">
        <f ca="1">IF(COUNTIF(股期對照!A:A,B525)=2,B525&amp;"-●",IF(COUNTIF(股期對照!A:A,B525)=1,B525&amp;"-◎",B525))</f>
        <v>旺旺保</v>
      </c>
      <c r="Y525" s="3" t="s">
        <v>7057</v>
      </c>
      <c r="AB525" s="1" t="s">
        <v>519</v>
      </c>
      <c r="AC525" s="1" t="s">
        <v>2268</v>
      </c>
      <c r="AD525" s="1">
        <v>2.1</v>
      </c>
      <c r="AE525" s="1">
        <v>0.08</v>
      </c>
      <c r="AF525" s="1">
        <v>0.25</v>
      </c>
      <c r="AG525" s="1">
        <v>20.88</v>
      </c>
      <c r="AH525" s="1">
        <v>76.69</v>
      </c>
      <c r="AI525" s="1">
        <v>525</v>
      </c>
      <c r="AJ525" s="1">
        <v>2236080</v>
      </c>
      <c r="AK525" s="1">
        <v>2006.1020000000001</v>
      </c>
      <c r="AL525" s="1">
        <v>-776.31600000000003</v>
      </c>
      <c r="AM525" s="1">
        <v>-1364.4570000000001</v>
      </c>
      <c r="AN525" s="1">
        <v>12.098000000000001</v>
      </c>
      <c r="AO525" s="1">
        <v>-454.58300000000003</v>
      </c>
      <c r="AP525" s="1">
        <v>171485</v>
      </c>
      <c r="AQ525" s="1">
        <v>-0.3</v>
      </c>
      <c r="AR525" s="1">
        <v>39.299999999999997</v>
      </c>
      <c r="AS525" s="1">
        <v>39.35</v>
      </c>
      <c r="AT525" s="1">
        <v>38</v>
      </c>
      <c r="AU525" s="1">
        <v>37.25</v>
      </c>
      <c r="AV525" s="1">
        <v>36.25</v>
      </c>
      <c r="AW525" s="1">
        <v>-0.19585575249999998</v>
      </c>
      <c r="AX525" s="1">
        <v>-4.2300000000000004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5672</v>
      </c>
      <c r="C526" s="3">
        <v>6.53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58.44</v>
      </c>
      <c r="H526" s="1">
        <f>MATCH(持股比率!A526,董監!A:A,0)</f>
        <v>526</v>
      </c>
      <c r="I526" s="3">
        <v>13429600</v>
      </c>
      <c r="J526" s="20">
        <v>-138</v>
      </c>
      <c r="K526" s="20">
        <v>-102</v>
      </c>
      <c r="L526" s="29">
        <v>-56.884</v>
      </c>
      <c r="M526" s="20">
        <v>-114</v>
      </c>
      <c r="N526" s="20">
        <v>-166.34800000000001</v>
      </c>
      <c r="O526" s="20">
        <f t="shared" si="33"/>
        <v>784826</v>
      </c>
      <c r="P526" s="19">
        <f t="shared" si="34"/>
        <v>-0.1</v>
      </c>
      <c r="Q526" s="3">
        <v>14.4</v>
      </c>
      <c r="R526" s="3">
        <v>14.35</v>
      </c>
      <c r="S526" s="3">
        <v>14.35</v>
      </c>
      <c r="T526" s="3">
        <v>14.4</v>
      </c>
      <c r="U526" s="3">
        <v>14.3</v>
      </c>
      <c r="V526" s="10">
        <f t="shared" si="35"/>
        <v>-8.2875618000000012E-2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7058</v>
      </c>
      <c r="AB526" s="1" t="s">
        <v>520</v>
      </c>
      <c r="AC526" s="1" t="s">
        <v>2269</v>
      </c>
      <c r="AD526" s="1">
        <v>6.53</v>
      </c>
      <c r="AE526" s="1">
        <v>0.03</v>
      </c>
      <c r="AF526" s="1">
        <v>0.78</v>
      </c>
      <c r="AG526" s="1">
        <v>34.22</v>
      </c>
      <c r="AH526" s="1">
        <v>58.44</v>
      </c>
      <c r="AI526" s="1">
        <v>526</v>
      </c>
      <c r="AJ526" s="1">
        <v>13429600</v>
      </c>
      <c r="AK526" s="1">
        <v>-138</v>
      </c>
      <c r="AL526" s="1">
        <v>-102</v>
      </c>
      <c r="AM526" s="1">
        <v>-56.884</v>
      </c>
      <c r="AN526" s="1">
        <v>-114</v>
      </c>
      <c r="AO526" s="1">
        <v>-166.34800000000001</v>
      </c>
      <c r="AP526" s="1">
        <v>784826</v>
      </c>
      <c r="AQ526" s="1">
        <v>-0.1</v>
      </c>
      <c r="AR526" s="1">
        <v>14.4</v>
      </c>
      <c r="AS526" s="1">
        <v>14.35</v>
      </c>
      <c r="AT526" s="1">
        <v>14.35</v>
      </c>
      <c r="AU526" s="1">
        <v>14.4</v>
      </c>
      <c r="AV526" s="1">
        <v>14.3</v>
      </c>
      <c r="AW526" s="1">
        <v>-8.2875618000000012E-2</v>
      </c>
      <c r="AX526" s="1">
        <v>-0.35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5524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5525</v>
      </c>
      <c r="C528" s="3">
        <v>3.63</v>
      </c>
      <c r="D528" s="3">
        <v>0.02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69.27000000000001</v>
      </c>
      <c r="H528" s="1">
        <f>MATCH(持股比率!A528,董監!A:A,0)</f>
        <v>528</v>
      </c>
      <c r="I528" s="3">
        <v>3622004</v>
      </c>
      <c r="J528" s="20">
        <v>-26</v>
      </c>
      <c r="K528" s="20">
        <v>0</v>
      </c>
      <c r="L528" s="29">
        <v>41.231999999999999</v>
      </c>
      <c r="M528" s="20">
        <v>5</v>
      </c>
      <c r="N528" s="20">
        <v>9</v>
      </c>
      <c r="O528" s="20">
        <f t="shared" si="33"/>
        <v>250896</v>
      </c>
      <c r="P528" s="19">
        <f t="shared" si="34"/>
        <v>0</v>
      </c>
      <c r="Q528" s="3">
        <v>25.05</v>
      </c>
      <c r="R528" s="3">
        <v>25.1</v>
      </c>
      <c r="S528" s="3">
        <v>25</v>
      </c>
      <c r="T528" s="3">
        <v>24.85</v>
      </c>
      <c r="U528" s="3">
        <v>24.85</v>
      </c>
      <c r="V528" s="10">
        <f t="shared" si="35"/>
        <v>7.2739999999999983E-3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7059</v>
      </c>
      <c r="AB528" s="1" t="s">
        <v>522</v>
      </c>
      <c r="AC528" s="1" t="s">
        <v>2270</v>
      </c>
      <c r="AD528" s="1">
        <v>3.63</v>
      </c>
      <c r="AE528" s="1">
        <v>0.02</v>
      </c>
      <c r="AF528" s="1">
        <v>0.43</v>
      </c>
      <c r="AG528" s="1">
        <v>26.65</v>
      </c>
      <c r="AH528" s="1">
        <v>69.27000000000001</v>
      </c>
      <c r="AI528" s="1">
        <v>528</v>
      </c>
      <c r="AJ528" s="1">
        <v>3622004</v>
      </c>
      <c r="AK528" s="1">
        <v>-26</v>
      </c>
      <c r="AL528" s="1">
        <v>0</v>
      </c>
      <c r="AM528" s="1">
        <v>41.231999999999999</v>
      </c>
      <c r="AN528" s="1">
        <v>5</v>
      </c>
      <c r="AO528" s="1">
        <v>9</v>
      </c>
      <c r="AP528" s="1">
        <v>250896</v>
      </c>
      <c r="AQ528" s="1">
        <v>0</v>
      </c>
      <c r="AR528" s="1">
        <v>25.05</v>
      </c>
      <c r="AS528" s="1">
        <v>25.1</v>
      </c>
      <c r="AT528" s="1">
        <v>25</v>
      </c>
      <c r="AU528" s="1">
        <v>24.85</v>
      </c>
      <c r="AV528" s="1">
        <v>24.85</v>
      </c>
      <c r="AW528" s="1">
        <v>7.2739999999999983E-3</v>
      </c>
      <c r="AX528" s="1">
        <v>0.2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6039</v>
      </c>
      <c r="C529" s="3">
        <v>17.16</v>
      </c>
      <c r="D529" s="3">
        <v>0.3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57.82</v>
      </c>
      <c r="H529" s="1">
        <f>MATCH(持股比率!A529,董監!A:A,0)</f>
        <v>529</v>
      </c>
      <c r="I529" s="3">
        <v>82224061.659999996</v>
      </c>
      <c r="J529" s="20">
        <v>1195.694</v>
      </c>
      <c r="K529" s="20">
        <v>141.18799999999999</v>
      </c>
      <c r="L529" s="29">
        <v>-1475.386</v>
      </c>
      <c r="M529" s="20">
        <v>-426.137</v>
      </c>
      <c r="N529" s="20">
        <v>1199.8579999999999</v>
      </c>
      <c r="O529" s="20">
        <f t="shared" si="33"/>
        <v>4754195</v>
      </c>
      <c r="P529" s="19">
        <f t="shared" si="34"/>
        <v>0</v>
      </c>
      <c r="Q529" s="3">
        <v>13.2</v>
      </c>
      <c r="R529" s="3">
        <v>13.15</v>
      </c>
      <c r="S529" s="3">
        <v>13.1</v>
      </c>
      <c r="T529" s="3">
        <v>13.1</v>
      </c>
      <c r="U529" s="3">
        <v>13</v>
      </c>
      <c r="V529" s="10">
        <f t="shared" si="35"/>
        <v>8.3279856999999943E-2</v>
      </c>
      <c r="W529" s="3">
        <v>-0.76</v>
      </c>
      <c r="X529" s="3" t="str">
        <f ca="1">IF(COUNTIF(股期對照!A:A,B529)=2,B529&amp;"-●",IF(COUNTIF(股期對照!A:A,B529)=1,B529&amp;"-◎",B529))</f>
        <v>臺企銀-◎</v>
      </c>
      <c r="Y529" s="3" t="s">
        <v>7060</v>
      </c>
      <c r="AB529" s="1" t="s">
        <v>523</v>
      </c>
      <c r="AC529" s="1" t="s">
        <v>2271</v>
      </c>
      <c r="AD529" s="1">
        <v>17.16</v>
      </c>
      <c r="AE529" s="1">
        <v>0.3</v>
      </c>
      <c r="AF529" s="1">
        <v>0.33</v>
      </c>
      <c r="AG529" s="1">
        <v>24.39</v>
      </c>
      <c r="AH529" s="1">
        <v>57.82</v>
      </c>
      <c r="AI529" s="1">
        <v>529</v>
      </c>
      <c r="AJ529" s="1">
        <v>82224061.659999996</v>
      </c>
      <c r="AK529" s="1">
        <v>1195.694</v>
      </c>
      <c r="AL529" s="1">
        <v>141.18799999999999</v>
      </c>
      <c r="AM529" s="1">
        <v>-1475.386</v>
      </c>
      <c r="AN529" s="1">
        <v>-426.137</v>
      </c>
      <c r="AO529" s="1">
        <v>1199.8579999999999</v>
      </c>
      <c r="AP529" s="1">
        <v>4754195</v>
      </c>
      <c r="AQ529" s="1">
        <v>0</v>
      </c>
      <c r="AR529" s="1">
        <v>13.2</v>
      </c>
      <c r="AS529" s="1">
        <v>13.15</v>
      </c>
      <c r="AT529" s="1">
        <v>13.1</v>
      </c>
      <c r="AU529" s="1">
        <v>13.1</v>
      </c>
      <c r="AV529" s="1">
        <v>13</v>
      </c>
      <c r="AW529" s="1">
        <v>8.3279856999999943E-2</v>
      </c>
      <c r="AX529" s="1">
        <v>-0.76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5077</v>
      </c>
      <c r="C530" s="3">
        <v>6.59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36.42</v>
      </c>
      <c r="H530" s="1">
        <f>MATCH(持股比率!A530,董監!A:A,0)</f>
        <v>530</v>
      </c>
      <c r="I530" s="3">
        <v>12742982.24</v>
      </c>
      <c r="J530" s="20">
        <v>140</v>
      </c>
      <c r="K530" s="20">
        <v>45.000999999999998</v>
      </c>
      <c r="L530" s="29">
        <v>56</v>
      </c>
      <c r="M530" s="20">
        <v>26</v>
      </c>
      <c r="N530" s="20">
        <v>-0.307</v>
      </c>
      <c r="O530" s="20">
        <f t="shared" si="33"/>
        <v>464099</v>
      </c>
      <c r="P530" s="19">
        <f t="shared" si="34"/>
        <v>0.1</v>
      </c>
      <c r="Q530" s="3">
        <v>11.8</v>
      </c>
      <c r="R530" s="3">
        <v>11.8</v>
      </c>
      <c r="S530" s="3">
        <v>11.75</v>
      </c>
      <c r="T530" s="3">
        <v>11.75</v>
      </c>
      <c r="U530" s="3">
        <v>11.75</v>
      </c>
      <c r="V530" s="10">
        <f t="shared" si="35"/>
        <v>3.1429045500000002E-2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7054</v>
      </c>
      <c r="AB530" s="1" t="s">
        <v>524</v>
      </c>
      <c r="AC530" s="1" t="s">
        <v>2272</v>
      </c>
      <c r="AD530" s="1">
        <v>6.59</v>
      </c>
      <c r="AE530" s="1">
        <v>0.32</v>
      </c>
      <c r="AF530" s="1">
        <v>0.18</v>
      </c>
      <c r="AG530" s="1">
        <v>56.49</v>
      </c>
      <c r="AH530" s="1">
        <v>36.42</v>
      </c>
      <c r="AI530" s="1">
        <v>530</v>
      </c>
      <c r="AJ530" s="1">
        <v>12742982.24</v>
      </c>
      <c r="AK530" s="1">
        <v>140</v>
      </c>
      <c r="AL530" s="1">
        <v>45.000999999999998</v>
      </c>
      <c r="AM530" s="1">
        <v>56</v>
      </c>
      <c r="AN530" s="1">
        <v>26</v>
      </c>
      <c r="AO530" s="1">
        <v>-0.307</v>
      </c>
      <c r="AP530" s="1">
        <v>464099</v>
      </c>
      <c r="AQ530" s="1">
        <v>0.1</v>
      </c>
      <c r="AR530" s="1">
        <v>11.8</v>
      </c>
      <c r="AS530" s="1">
        <v>11.8</v>
      </c>
      <c r="AT530" s="1">
        <v>11.75</v>
      </c>
      <c r="AU530" s="1">
        <v>11.75</v>
      </c>
      <c r="AV530" s="1">
        <v>11.75</v>
      </c>
      <c r="AW530" s="1">
        <v>3.1429045500000002E-2</v>
      </c>
      <c r="AX530" s="1">
        <v>0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6040</v>
      </c>
      <c r="C531" s="3">
        <v>3.67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-24.902999999999999</v>
      </c>
      <c r="K531" s="20">
        <v>-134</v>
      </c>
      <c r="L531" s="29">
        <v>-107.634</v>
      </c>
      <c r="M531" s="20">
        <v>-618.40700000000004</v>
      </c>
      <c r="N531" s="20">
        <v>-344.00099999999998</v>
      </c>
      <c r="O531" s="20">
        <f t="shared" si="33"/>
        <v>3392455</v>
      </c>
      <c r="P531" s="19">
        <f t="shared" si="34"/>
        <v>0</v>
      </c>
      <c r="Q531" s="3">
        <v>13.5</v>
      </c>
      <c r="R531" s="3">
        <v>13.5</v>
      </c>
      <c r="S531" s="3">
        <v>13.45</v>
      </c>
      <c r="T531" s="3">
        <v>13.35</v>
      </c>
      <c r="U531" s="3">
        <v>13.3</v>
      </c>
      <c r="V531" s="10">
        <f t="shared" si="35"/>
        <v>-0.16423814549999999</v>
      </c>
      <c r="W531" s="3">
        <v>0.38</v>
      </c>
      <c r="X531" s="3" t="str">
        <f ca="1">IF(COUNTIF(股期對照!A:A,B531)=2,B531&amp;"-●",IF(COUNTIF(股期對照!A:A,B531)=1,B531&amp;"-◎",B531))</f>
        <v>聯邦銀</v>
      </c>
      <c r="Y531" s="3" t="s">
        <v>7061</v>
      </c>
      <c r="AB531" s="1" t="s">
        <v>525</v>
      </c>
      <c r="AC531" s="1" t="s">
        <v>2273</v>
      </c>
      <c r="AD531" s="1">
        <v>3.67</v>
      </c>
      <c r="AE531" s="1">
        <v>0.03</v>
      </c>
      <c r="AF531" s="1">
        <v>0.24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-24.902999999999999</v>
      </c>
      <c r="AL531" s="1">
        <v>-134</v>
      </c>
      <c r="AM531" s="1">
        <v>-107.634</v>
      </c>
      <c r="AN531" s="1">
        <v>-618.40700000000004</v>
      </c>
      <c r="AO531" s="1">
        <v>-344.00099999999998</v>
      </c>
      <c r="AP531" s="1">
        <v>3392455</v>
      </c>
      <c r="AQ531" s="1">
        <v>0</v>
      </c>
      <c r="AR531" s="1">
        <v>13.5</v>
      </c>
      <c r="AS531" s="1">
        <v>13.5</v>
      </c>
      <c r="AT531" s="1">
        <v>13.45</v>
      </c>
      <c r="AU531" s="1">
        <v>13.35</v>
      </c>
      <c r="AV531" s="1">
        <v>13.3</v>
      </c>
      <c r="AW531" s="1">
        <v>-0.16423814549999999</v>
      </c>
      <c r="AX531" s="1">
        <v>0.38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6603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5526</v>
      </c>
      <c r="C533" s="3">
        <v>9.84</v>
      </c>
      <c r="D533" s="3">
        <v>1.97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79.759999999999991</v>
      </c>
      <c r="H533" s="1">
        <f>MATCH(持股比率!A533,董監!A:A,0)</f>
        <v>533</v>
      </c>
      <c r="I533" s="3">
        <v>40694838.549999997</v>
      </c>
      <c r="J533" s="20">
        <v>1090.999</v>
      </c>
      <c r="K533" s="20">
        <v>1686.9760000000001</v>
      </c>
      <c r="L533" s="29">
        <v>257</v>
      </c>
      <c r="M533" s="20">
        <v>841.70799999999997</v>
      </c>
      <c r="N533" s="20">
        <v>-375.25799999999998</v>
      </c>
      <c r="O533" s="20">
        <f t="shared" si="33"/>
        <v>3245820</v>
      </c>
      <c r="P533" s="19">
        <f t="shared" si="34"/>
        <v>0.1</v>
      </c>
      <c r="Q533" s="3">
        <v>11.8</v>
      </c>
      <c r="R533" s="3">
        <v>11.75</v>
      </c>
      <c r="S533" s="3">
        <v>11.75</v>
      </c>
      <c r="T533" s="3">
        <v>11.8</v>
      </c>
      <c r="U533" s="3">
        <v>11.7</v>
      </c>
      <c r="V533" s="10">
        <f t="shared" si="35"/>
        <v>0.41257142000000008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7060</v>
      </c>
      <c r="AB533" s="1" t="s">
        <v>527</v>
      </c>
      <c r="AC533" s="1" t="s">
        <v>2274</v>
      </c>
      <c r="AD533" s="1">
        <v>9.84</v>
      </c>
      <c r="AE533" s="1">
        <v>1.97</v>
      </c>
      <c r="AF533" s="1">
        <v>0.81</v>
      </c>
      <c r="AG533" s="1">
        <v>7.62</v>
      </c>
      <c r="AH533" s="1">
        <v>79.759999999999991</v>
      </c>
      <c r="AI533" s="1">
        <v>533</v>
      </c>
      <c r="AJ533" s="1">
        <v>40694838.549999997</v>
      </c>
      <c r="AK533" s="1">
        <v>1090.999</v>
      </c>
      <c r="AL533" s="1">
        <v>1686.9760000000001</v>
      </c>
      <c r="AM533" s="1">
        <v>257</v>
      </c>
      <c r="AN533" s="1">
        <v>841.70799999999997</v>
      </c>
      <c r="AO533" s="1">
        <v>-375.25799999999998</v>
      </c>
      <c r="AP533" s="1">
        <v>3245820</v>
      </c>
      <c r="AQ533" s="1">
        <v>0.1</v>
      </c>
      <c r="AR533" s="1">
        <v>11.8</v>
      </c>
      <c r="AS533" s="1">
        <v>11.75</v>
      </c>
      <c r="AT533" s="1">
        <v>11.75</v>
      </c>
      <c r="AU533" s="1">
        <v>11.8</v>
      </c>
      <c r="AV533" s="1">
        <v>11.7</v>
      </c>
      <c r="AW533" s="1">
        <v>0.41257142000000008</v>
      </c>
      <c r="AX533" s="1">
        <v>0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6543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111</v>
      </c>
      <c r="K534" s="20">
        <v>-2</v>
      </c>
      <c r="L534" s="29">
        <v>11</v>
      </c>
      <c r="M534" s="20">
        <v>9</v>
      </c>
      <c r="N534" s="20">
        <v>1</v>
      </c>
      <c r="O534" s="20">
        <f t="shared" si="33"/>
        <v>376057</v>
      </c>
      <c r="P534" s="19">
        <f t="shared" si="34"/>
        <v>0</v>
      </c>
      <c r="Q534" s="3">
        <v>14.2</v>
      </c>
      <c r="R534" s="3">
        <v>14.2</v>
      </c>
      <c r="S534" s="3">
        <v>14.15</v>
      </c>
      <c r="T534" s="3">
        <v>14.15</v>
      </c>
      <c r="U534" s="3">
        <v>14.15</v>
      </c>
      <c r="V534" s="10">
        <f t="shared" si="35"/>
        <v>1.8449499999999997E-2</v>
      </c>
      <c r="W534" s="3">
        <v>1.07</v>
      </c>
      <c r="X534" s="3" t="str">
        <f ca="1">IF(COUNTIF(股期對照!A:A,B534)=2,B534&amp;"-●",IF(COUNTIF(股期對照!A:A,B534)=1,B534&amp;"-◎",B534))</f>
        <v>安泰銀</v>
      </c>
      <c r="Y534" s="3" t="s">
        <v>7062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111</v>
      </c>
      <c r="AL534" s="1">
        <v>-2</v>
      </c>
      <c r="AM534" s="1">
        <v>11</v>
      </c>
      <c r="AN534" s="1">
        <v>9</v>
      </c>
      <c r="AO534" s="1">
        <v>1</v>
      </c>
      <c r="AP534" s="1">
        <v>376057</v>
      </c>
      <c r="AQ534" s="1">
        <v>0</v>
      </c>
      <c r="AR534" s="1">
        <v>14.2</v>
      </c>
      <c r="AS534" s="1">
        <v>14.2</v>
      </c>
      <c r="AT534" s="1">
        <v>14.15</v>
      </c>
      <c r="AU534" s="1">
        <v>14.15</v>
      </c>
      <c r="AV534" s="1">
        <v>14.15</v>
      </c>
      <c r="AW534" s="1">
        <v>1.8449499999999997E-2</v>
      </c>
      <c r="AX534" s="1">
        <v>1.07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6544</v>
      </c>
      <c r="C535" s="3">
        <v>10.23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83.35</v>
      </c>
      <c r="H535" s="1">
        <f>MATCH(持股比率!A535,董監!A:A,0)</f>
        <v>535</v>
      </c>
      <c r="I535" s="3">
        <v>3159633</v>
      </c>
      <c r="J535" s="20">
        <v>-110.99299999999999</v>
      </c>
      <c r="K535" s="20">
        <v>223</v>
      </c>
      <c r="L535" s="29">
        <v>-50</v>
      </c>
      <c r="M535" s="20">
        <v>116.96</v>
      </c>
      <c r="N535" s="20">
        <v>297</v>
      </c>
      <c r="O535" s="20">
        <f t="shared" si="33"/>
        <v>263355</v>
      </c>
      <c r="P535" s="19">
        <f t="shared" si="34"/>
        <v>0.2</v>
      </c>
      <c r="Q535" s="3">
        <v>69.2</v>
      </c>
      <c r="R535" s="3">
        <v>70.3</v>
      </c>
      <c r="S535" s="3">
        <v>69.8</v>
      </c>
      <c r="T535" s="3">
        <v>70.3</v>
      </c>
      <c r="U535" s="3">
        <v>71</v>
      </c>
      <c r="V535" s="10">
        <f t="shared" si="35"/>
        <v>0.33815472399999996</v>
      </c>
      <c r="W535" s="3">
        <v>2.4500000000000002</v>
      </c>
      <c r="X535" s="3" t="str">
        <f ca="1">IF(COUNTIF(股期對照!A:A,B535)=2,B535&amp;"-●",IF(COUNTIF(股期對照!A:A,B535)=1,B535&amp;"-◎",B535))</f>
        <v>新產</v>
      </c>
      <c r="Y535" s="3" t="s">
        <v>7063</v>
      </c>
      <c r="AB535" s="1" t="s">
        <v>529</v>
      </c>
      <c r="AC535" s="1" t="s">
        <v>2276</v>
      </c>
      <c r="AD535" s="1">
        <v>10.23</v>
      </c>
      <c r="AE535" s="1">
        <v>0.61</v>
      </c>
      <c r="AF535" s="1">
        <v>1.45</v>
      </c>
      <c r="AG535" s="1">
        <v>4.3600000000000003</v>
      </c>
      <c r="AH535" s="1">
        <v>83.35</v>
      </c>
      <c r="AI535" s="1">
        <v>535</v>
      </c>
      <c r="AJ535" s="1">
        <v>3159633</v>
      </c>
      <c r="AK535" s="1">
        <v>-110.99299999999999</v>
      </c>
      <c r="AL535" s="1">
        <v>223</v>
      </c>
      <c r="AM535" s="1">
        <v>-50</v>
      </c>
      <c r="AN535" s="1">
        <v>116.96</v>
      </c>
      <c r="AO535" s="1">
        <v>297</v>
      </c>
      <c r="AP535" s="1">
        <v>263355</v>
      </c>
      <c r="AQ535" s="1">
        <v>0.2</v>
      </c>
      <c r="AR535" s="1">
        <v>69.2</v>
      </c>
      <c r="AS535" s="1">
        <v>70.3</v>
      </c>
      <c r="AT535" s="1">
        <v>69.8</v>
      </c>
      <c r="AU535" s="1">
        <v>70.3</v>
      </c>
      <c r="AV535" s="1">
        <v>71</v>
      </c>
      <c r="AW535" s="1">
        <v>0.33815472399999996</v>
      </c>
      <c r="AX535" s="1">
        <v>2.4500000000000002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5673</v>
      </c>
      <c r="C536" s="3">
        <v>2.84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</v>
      </c>
      <c r="H536" s="1">
        <f>MATCH(持股比率!A536,董監!A:A,0)</f>
        <v>536</v>
      </c>
      <c r="I536" s="3">
        <v>8003887.5</v>
      </c>
      <c r="J536" s="20">
        <v>106.676</v>
      </c>
      <c r="K536" s="20">
        <v>-27</v>
      </c>
      <c r="L536" s="29">
        <v>-178</v>
      </c>
      <c r="M536" s="20">
        <v>129.827</v>
      </c>
      <c r="N536" s="20">
        <v>-84</v>
      </c>
      <c r="O536" s="20">
        <f t="shared" si="33"/>
        <v>429008</v>
      </c>
      <c r="P536" s="19">
        <f t="shared" si="34"/>
        <v>0</v>
      </c>
      <c r="Q536" s="3">
        <v>23</v>
      </c>
      <c r="R536" s="3">
        <v>23</v>
      </c>
      <c r="S536" s="3">
        <v>22.9</v>
      </c>
      <c r="T536" s="3">
        <v>23.15</v>
      </c>
      <c r="U536" s="3">
        <v>23.25</v>
      </c>
      <c r="V536" s="10">
        <f t="shared" si="35"/>
        <v>-1.1911569499999997E-2</v>
      </c>
      <c r="W536" s="3">
        <v>1.53</v>
      </c>
      <c r="X536" s="3" t="str">
        <f ca="1">IF(COUNTIF(股期對照!A:A,B536)=2,B536&amp;"-●",IF(COUNTIF(股期對照!A:A,B536)=1,B536&amp;"-◎",B536))</f>
        <v>中再保</v>
      </c>
      <c r="Y536" s="3" t="s">
        <v>7064</v>
      </c>
      <c r="AB536" s="1" t="s">
        <v>530</v>
      </c>
      <c r="AC536" s="1" t="s">
        <v>2277</v>
      </c>
      <c r="AD536" s="1">
        <v>2.84</v>
      </c>
      <c r="AE536" s="1">
        <v>0.01</v>
      </c>
      <c r="AF536" s="1">
        <v>0.54</v>
      </c>
      <c r="AG536" s="1">
        <v>43.01</v>
      </c>
      <c r="AH536" s="1">
        <v>53.6</v>
      </c>
      <c r="AI536" s="1">
        <v>536</v>
      </c>
      <c r="AJ536" s="1">
        <v>8003887.5</v>
      </c>
      <c r="AK536" s="1">
        <v>106.676</v>
      </c>
      <c r="AL536" s="1">
        <v>-27</v>
      </c>
      <c r="AM536" s="1">
        <v>-178</v>
      </c>
      <c r="AN536" s="1">
        <v>129.827</v>
      </c>
      <c r="AO536" s="1">
        <v>-84</v>
      </c>
      <c r="AP536" s="1">
        <v>429008</v>
      </c>
      <c r="AQ536" s="1">
        <v>0</v>
      </c>
      <c r="AR536" s="1">
        <v>23</v>
      </c>
      <c r="AS536" s="1">
        <v>23</v>
      </c>
      <c r="AT536" s="1">
        <v>22.9</v>
      </c>
      <c r="AU536" s="1">
        <v>23.15</v>
      </c>
      <c r="AV536" s="1">
        <v>23.25</v>
      </c>
      <c r="AW536" s="1">
        <v>-1.1911569499999997E-2</v>
      </c>
      <c r="AX536" s="1">
        <v>1.53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5674</v>
      </c>
      <c r="C537" s="3">
        <v>3.82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77.569999999999993</v>
      </c>
      <c r="H537" s="1">
        <f>MATCH(持股比率!A537,董監!A:A,0)</f>
        <v>537</v>
      </c>
      <c r="I537" s="3">
        <v>3011637.84</v>
      </c>
      <c r="J537" s="20">
        <v>61.19</v>
      </c>
      <c r="K537" s="20">
        <v>-17</v>
      </c>
      <c r="L537" s="29">
        <v>-10</v>
      </c>
      <c r="M537" s="20">
        <v>51</v>
      </c>
      <c r="N537" s="20">
        <v>45</v>
      </c>
      <c r="O537" s="20">
        <f t="shared" si="33"/>
        <v>233613</v>
      </c>
      <c r="P537" s="19">
        <f t="shared" si="34"/>
        <v>0.1</v>
      </c>
      <c r="Q537" s="3">
        <v>17.3</v>
      </c>
      <c r="R537" s="3">
        <v>17.3</v>
      </c>
      <c r="S537" s="3">
        <v>17.100000000000001</v>
      </c>
      <c r="T537" s="3">
        <v>17.95</v>
      </c>
      <c r="U537" s="3">
        <v>17.899999999999999</v>
      </c>
      <c r="V537" s="10">
        <f t="shared" si="35"/>
        <v>2.3144369999999997E-2</v>
      </c>
      <c r="W537" s="3">
        <v>4.37</v>
      </c>
      <c r="X537" s="3" t="str">
        <f ca="1">IF(COUNTIF(股期對照!A:A,B537)=2,B537&amp;"-●",IF(COUNTIF(股期對照!A:A,B537)=1,B537&amp;"-◎",B537))</f>
        <v>第一保</v>
      </c>
      <c r="Y537" s="3" t="s">
        <v>7063</v>
      </c>
      <c r="AB537" s="1" t="s">
        <v>531</v>
      </c>
      <c r="AC537" s="1" t="s">
        <v>2278</v>
      </c>
      <c r="AD537" s="1">
        <v>3.82</v>
      </c>
      <c r="AE537" s="1">
        <v>0.1</v>
      </c>
      <c r="AF537" s="1">
        <v>0.11</v>
      </c>
      <c r="AG537" s="1">
        <v>18.399999999999999</v>
      </c>
      <c r="AH537" s="1">
        <v>77.569999999999993</v>
      </c>
      <c r="AI537" s="1">
        <v>537</v>
      </c>
      <c r="AJ537" s="1">
        <v>3011637.84</v>
      </c>
      <c r="AK537" s="1">
        <v>61.19</v>
      </c>
      <c r="AL537" s="1">
        <v>-17</v>
      </c>
      <c r="AM537" s="1">
        <v>-10</v>
      </c>
      <c r="AN537" s="1">
        <v>51</v>
      </c>
      <c r="AO537" s="1">
        <v>45</v>
      </c>
      <c r="AP537" s="1">
        <v>233613</v>
      </c>
      <c r="AQ537" s="1">
        <v>0.1</v>
      </c>
      <c r="AR537" s="1">
        <v>17.3</v>
      </c>
      <c r="AS537" s="1">
        <v>17.3</v>
      </c>
      <c r="AT537" s="1">
        <v>17.100000000000001</v>
      </c>
      <c r="AU537" s="1">
        <v>17.95</v>
      </c>
      <c r="AV537" s="1">
        <v>17.899999999999999</v>
      </c>
      <c r="AW537" s="1">
        <v>2.3144369999999997E-2</v>
      </c>
      <c r="AX537" s="1">
        <v>4.37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5344</v>
      </c>
      <c r="C538" s="3">
        <v>8.51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83.97</v>
      </c>
      <c r="H538" s="1">
        <f>MATCH(持股比率!A538,董監!A:A,0)</f>
        <v>538</v>
      </c>
      <c r="I538" s="3">
        <v>14558313.43</v>
      </c>
      <c r="J538" s="20">
        <v>229.89</v>
      </c>
      <c r="K538" s="20">
        <v>58</v>
      </c>
      <c r="L538" s="29">
        <v>-149</v>
      </c>
      <c r="M538" s="20">
        <v>-59</v>
      </c>
      <c r="N538" s="20">
        <v>-153</v>
      </c>
      <c r="O538" s="20">
        <f t="shared" si="33"/>
        <v>1222462</v>
      </c>
      <c r="P538" s="19">
        <f t="shared" si="34"/>
        <v>0</v>
      </c>
      <c r="Q538" s="3">
        <v>18</v>
      </c>
      <c r="R538" s="3">
        <v>18.100000000000001</v>
      </c>
      <c r="S538" s="3">
        <v>17.95</v>
      </c>
      <c r="T538" s="3">
        <v>17.899999999999999</v>
      </c>
      <c r="U538" s="3">
        <v>17.8</v>
      </c>
      <c r="V538" s="10">
        <f t="shared" si="35"/>
        <v>-1.26623E-2</v>
      </c>
      <c r="W538" s="3">
        <v>0.85</v>
      </c>
      <c r="X538" s="3" t="str">
        <f ca="1">IF(COUNTIF(股期對照!A:A,B538)=2,B538&amp;"-●",IF(COUNTIF(股期對照!A:A,B538)=1,B538&amp;"-◎",B538))</f>
        <v>統一證</v>
      </c>
      <c r="Y538" s="3" t="s">
        <v>7065</v>
      </c>
      <c r="AB538" s="1" t="s">
        <v>532</v>
      </c>
      <c r="AC538" s="1" t="s">
        <v>2279</v>
      </c>
      <c r="AD538" s="1">
        <v>8.51</v>
      </c>
      <c r="AE538" s="1">
        <v>0.22</v>
      </c>
      <c r="AF538" s="1">
        <v>0.03</v>
      </c>
      <c r="AG538" s="1">
        <v>7.27</v>
      </c>
      <c r="AH538" s="1">
        <v>83.97</v>
      </c>
      <c r="AI538" s="1">
        <v>538</v>
      </c>
      <c r="AJ538" s="1">
        <v>14558313.43</v>
      </c>
      <c r="AK538" s="1">
        <v>229.89</v>
      </c>
      <c r="AL538" s="1">
        <v>58</v>
      </c>
      <c r="AM538" s="1">
        <v>-149</v>
      </c>
      <c r="AN538" s="1">
        <v>-59</v>
      </c>
      <c r="AO538" s="1">
        <v>-153</v>
      </c>
      <c r="AP538" s="1">
        <v>1222462</v>
      </c>
      <c r="AQ538" s="1">
        <v>0</v>
      </c>
      <c r="AR538" s="1">
        <v>18</v>
      </c>
      <c r="AS538" s="1">
        <v>18.100000000000001</v>
      </c>
      <c r="AT538" s="1">
        <v>17.95</v>
      </c>
      <c r="AU538" s="1">
        <v>17.899999999999999</v>
      </c>
      <c r="AV538" s="1">
        <v>17.8</v>
      </c>
      <c r="AW538" s="1">
        <v>-1.26623E-2</v>
      </c>
      <c r="AX538" s="1">
        <v>0.85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5527</v>
      </c>
      <c r="C539" s="3">
        <v>6.48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58.53</v>
      </c>
      <c r="H539" s="1">
        <f>MATCH(持股比率!A539,董監!A:A,0)</f>
        <v>539</v>
      </c>
      <c r="I539" s="3">
        <v>45995010.439999998</v>
      </c>
      <c r="J539" s="20">
        <v>1186.404</v>
      </c>
      <c r="K539" s="20">
        <v>-454</v>
      </c>
      <c r="L539" s="29">
        <v>-784</v>
      </c>
      <c r="M539" s="20">
        <v>-646</v>
      </c>
      <c r="N539" s="20">
        <v>-1804</v>
      </c>
      <c r="O539" s="20">
        <f t="shared" si="33"/>
        <v>2692088</v>
      </c>
      <c r="P539" s="19">
        <f t="shared" si="34"/>
        <v>-0.1</v>
      </c>
      <c r="Q539" s="3">
        <v>5.09</v>
      </c>
      <c r="R539" s="3">
        <v>5.0599999999999996</v>
      </c>
      <c r="S539" s="3">
        <v>5.05</v>
      </c>
      <c r="T539" s="3">
        <v>5.05</v>
      </c>
      <c r="U539" s="3">
        <v>5.03</v>
      </c>
      <c r="V539" s="10">
        <f t="shared" si="35"/>
        <v>-0.12554063640000002</v>
      </c>
      <c r="W539" s="3">
        <v>-0.98</v>
      </c>
      <c r="X539" s="3" t="str">
        <f ca="1">IF(COUNTIF(股期對照!A:A,B539)=2,B539&amp;"-●",IF(COUNTIF(股期對照!A:A,B539)=1,B539&amp;"-◎",B539))</f>
        <v>三商壽</v>
      </c>
      <c r="Y539" s="3" t="s">
        <v>7066</v>
      </c>
      <c r="AB539" s="1" t="s">
        <v>533</v>
      </c>
      <c r="AC539" s="1" t="s">
        <v>2280</v>
      </c>
      <c r="AD539" s="1">
        <v>6.48</v>
      </c>
      <c r="AE539" s="1">
        <v>0</v>
      </c>
      <c r="AF539" s="1">
        <v>0.74</v>
      </c>
      <c r="AG539" s="1">
        <v>34.25</v>
      </c>
      <c r="AH539" s="1">
        <v>58.53</v>
      </c>
      <c r="AI539" s="1">
        <v>539</v>
      </c>
      <c r="AJ539" s="1">
        <v>45995010.439999998</v>
      </c>
      <c r="AK539" s="1">
        <v>1186.404</v>
      </c>
      <c r="AL539" s="1">
        <v>-454</v>
      </c>
      <c r="AM539" s="1">
        <v>-784</v>
      </c>
      <c r="AN539" s="1">
        <v>-646</v>
      </c>
      <c r="AO539" s="1">
        <v>-1804</v>
      </c>
      <c r="AP539" s="1">
        <v>2692088</v>
      </c>
      <c r="AQ539" s="1">
        <v>-0.1</v>
      </c>
      <c r="AR539" s="1">
        <v>5.09</v>
      </c>
      <c r="AS539" s="1">
        <v>5.0599999999999996</v>
      </c>
      <c r="AT539" s="1">
        <v>5.05</v>
      </c>
      <c r="AU539" s="1">
        <v>5.05</v>
      </c>
      <c r="AV539" s="1">
        <v>5.03</v>
      </c>
      <c r="AW539" s="1">
        <v>-0.12554063640000002</v>
      </c>
      <c r="AX539" s="1">
        <v>-0.98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6041</v>
      </c>
      <c r="C540" s="3">
        <v>17.12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56.79</v>
      </c>
      <c r="H540" s="1">
        <f>MATCH(持股比率!A540,董監!A:A,0)</f>
        <v>540</v>
      </c>
      <c r="I540" s="3">
        <v>136427458.97999999</v>
      </c>
      <c r="J540" s="20">
        <v>5308.24</v>
      </c>
      <c r="K540" s="20">
        <v>-55.747</v>
      </c>
      <c r="L540" s="29">
        <v>-1201.6869999999999</v>
      </c>
      <c r="M540" s="20">
        <v>51.875</v>
      </c>
      <c r="N540" s="20">
        <v>1128.002</v>
      </c>
      <c r="O540" s="20">
        <f t="shared" si="33"/>
        <v>7747715</v>
      </c>
      <c r="P540" s="19">
        <f t="shared" si="34"/>
        <v>0.1</v>
      </c>
      <c r="Q540" s="3">
        <v>20.95</v>
      </c>
      <c r="R540" s="3">
        <v>20.9</v>
      </c>
      <c r="S540" s="3">
        <v>20.85</v>
      </c>
      <c r="T540" s="3">
        <v>20.75</v>
      </c>
      <c r="U540" s="3">
        <v>20.9</v>
      </c>
      <c r="V540" s="10">
        <f t="shared" si="35"/>
        <v>1.0963898980000002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7067</v>
      </c>
      <c r="AB540" s="1" t="s">
        <v>534</v>
      </c>
      <c r="AC540" s="1" t="s">
        <v>2281</v>
      </c>
      <c r="AD540" s="1">
        <v>17.12</v>
      </c>
      <c r="AE540" s="1">
        <v>0.49</v>
      </c>
      <c r="AF540" s="1">
        <v>0.34</v>
      </c>
      <c r="AG540" s="1">
        <v>25.26</v>
      </c>
      <c r="AH540" s="1">
        <v>56.79</v>
      </c>
      <c r="AI540" s="1">
        <v>540</v>
      </c>
      <c r="AJ540" s="1">
        <v>136427458.97999999</v>
      </c>
      <c r="AK540" s="1">
        <v>5308.24</v>
      </c>
      <c r="AL540" s="1">
        <v>-55.747</v>
      </c>
      <c r="AM540" s="1">
        <v>-1201.6869999999999</v>
      </c>
      <c r="AN540" s="1">
        <v>51.875</v>
      </c>
      <c r="AO540" s="1">
        <v>1128.002</v>
      </c>
      <c r="AP540" s="1">
        <v>7747715</v>
      </c>
      <c r="AQ540" s="1">
        <v>0.1</v>
      </c>
      <c r="AR540" s="1">
        <v>20.95</v>
      </c>
      <c r="AS540" s="1">
        <v>20.9</v>
      </c>
      <c r="AT540" s="1">
        <v>20.85</v>
      </c>
      <c r="AU540" s="1">
        <v>20.75</v>
      </c>
      <c r="AV540" s="1">
        <v>20.9</v>
      </c>
      <c r="AW540" s="1">
        <v>1.0963898980000002</v>
      </c>
      <c r="AX540" s="1">
        <v>0.24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6042</v>
      </c>
      <c r="C541" s="3">
        <v>18.66</v>
      </c>
      <c r="D541" s="3">
        <v>1.1499999999999999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55.66</v>
      </c>
      <c r="H541" s="1">
        <f>MATCH(持股比率!A541,董監!A:A,0)</f>
        <v>541</v>
      </c>
      <c r="I541" s="3">
        <v>146149632.43000001</v>
      </c>
      <c r="J541" s="20">
        <v>4135.4620000000004</v>
      </c>
      <c r="K541" s="20">
        <v>-430.34800000000001</v>
      </c>
      <c r="L541" s="29">
        <v>-960.68</v>
      </c>
      <c r="M541" s="20">
        <v>286.47899999999998</v>
      </c>
      <c r="N541" s="20">
        <v>-415.2</v>
      </c>
      <c r="O541" s="20">
        <f t="shared" si="33"/>
        <v>8134689</v>
      </c>
      <c r="P541" s="19">
        <f t="shared" si="34"/>
        <v>0</v>
      </c>
      <c r="Q541" s="3">
        <v>61.5</v>
      </c>
      <c r="R541" s="3">
        <v>61.5</v>
      </c>
      <c r="S541" s="3">
        <v>61.7</v>
      </c>
      <c r="T541" s="3">
        <v>61.7</v>
      </c>
      <c r="U541" s="3">
        <v>61.5</v>
      </c>
      <c r="V541" s="10">
        <f t="shared" si="35"/>
        <v>1.6073150930000004</v>
      </c>
      <c r="W541" s="3">
        <v>0.33</v>
      </c>
      <c r="X541" s="3" t="str">
        <f ca="1">IF(COUNTIF(股期對照!A:A,B541)=2,B541&amp;"-●",IF(COUNTIF(股期對照!A:A,B541)=1,B541&amp;"-◎",B541))</f>
        <v>富邦金-◎</v>
      </c>
      <c r="Y541" s="3" t="s">
        <v>7068</v>
      </c>
      <c r="AB541" s="1" t="s">
        <v>535</v>
      </c>
      <c r="AC541" s="1" t="s">
        <v>2282</v>
      </c>
      <c r="AD541" s="1">
        <v>18.66</v>
      </c>
      <c r="AE541" s="1">
        <v>1.1499999999999999</v>
      </c>
      <c r="AF541" s="1">
        <v>0.73</v>
      </c>
      <c r="AG541" s="1">
        <v>23.8</v>
      </c>
      <c r="AH541" s="1">
        <v>55.66</v>
      </c>
      <c r="AI541" s="1">
        <v>541</v>
      </c>
      <c r="AJ541" s="1">
        <v>146149632.43000001</v>
      </c>
      <c r="AK541" s="1">
        <v>4135.4620000000004</v>
      </c>
      <c r="AL541" s="1">
        <v>-430.34800000000001</v>
      </c>
      <c r="AM541" s="1">
        <v>-960.68</v>
      </c>
      <c r="AN541" s="1">
        <v>286.47899999999998</v>
      </c>
      <c r="AO541" s="1">
        <v>-415.2</v>
      </c>
      <c r="AP541" s="1">
        <v>8134689</v>
      </c>
      <c r="AQ541" s="1">
        <v>0</v>
      </c>
      <c r="AR541" s="1">
        <v>61.5</v>
      </c>
      <c r="AS541" s="1">
        <v>61.5</v>
      </c>
      <c r="AT541" s="1">
        <v>61.7</v>
      </c>
      <c r="AU541" s="1">
        <v>61.7</v>
      </c>
      <c r="AV541" s="1">
        <v>61.5</v>
      </c>
      <c r="AW541" s="1">
        <v>1.6073150930000004</v>
      </c>
      <c r="AX541" s="1">
        <v>0.33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6043</v>
      </c>
      <c r="C542" s="3">
        <v>21.07</v>
      </c>
      <c r="D542" s="3">
        <v>1.5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5056.1710000000003</v>
      </c>
      <c r="K542" s="20">
        <v>-925.42100000000005</v>
      </c>
      <c r="L542" s="29">
        <v>-656.84500000000003</v>
      </c>
      <c r="M542" s="20">
        <v>825.91700000000003</v>
      </c>
      <c r="N542" s="20">
        <v>546.97199999999998</v>
      </c>
      <c r="O542" s="20">
        <f t="shared" si="33"/>
        <v>12250718</v>
      </c>
      <c r="P542" s="19">
        <f t="shared" si="34"/>
        <v>0</v>
      </c>
      <c r="Q542" s="3">
        <v>45.35</v>
      </c>
      <c r="R542" s="3">
        <v>45.2</v>
      </c>
      <c r="S542" s="3">
        <v>45.05</v>
      </c>
      <c r="T542" s="3">
        <v>45.15</v>
      </c>
      <c r="U542" s="3">
        <v>44.95</v>
      </c>
      <c r="V542" s="10">
        <f t="shared" si="35"/>
        <v>2.1975400234999998</v>
      </c>
      <c r="W542" s="3">
        <v>-0.88</v>
      </c>
      <c r="X542" s="3" t="str">
        <f ca="1">IF(COUNTIF(股期對照!A:A,B542)=2,B542&amp;"-●",IF(COUNTIF(股期對照!A:A,B542)=1,B542&amp;"-◎",B542))</f>
        <v>國泰金-◎</v>
      </c>
      <c r="Y542" s="3" t="s">
        <v>7069</v>
      </c>
      <c r="AB542" s="1" t="s">
        <v>536</v>
      </c>
      <c r="AC542" s="1" t="s">
        <v>2283</v>
      </c>
      <c r="AD542" s="1">
        <v>21.07</v>
      </c>
      <c r="AE542" s="1">
        <v>1.5</v>
      </c>
      <c r="AF542" s="1">
        <v>0.66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5056.1710000000003</v>
      </c>
      <c r="AL542" s="1">
        <v>-925.42100000000005</v>
      </c>
      <c r="AM542" s="1">
        <v>-656.84500000000003</v>
      </c>
      <c r="AN542" s="1">
        <v>825.91700000000003</v>
      </c>
      <c r="AO542" s="1">
        <v>546.97199999999998</v>
      </c>
      <c r="AP542" s="1">
        <v>12250718</v>
      </c>
      <c r="AQ542" s="1">
        <v>0</v>
      </c>
      <c r="AR542" s="1">
        <v>45.35</v>
      </c>
      <c r="AS542" s="1">
        <v>45.2</v>
      </c>
      <c r="AT542" s="1">
        <v>45.05</v>
      </c>
      <c r="AU542" s="1">
        <v>45.15</v>
      </c>
      <c r="AV542" s="1">
        <v>44.95</v>
      </c>
      <c r="AW542" s="1">
        <v>2.1975400234999998</v>
      </c>
      <c r="AX542" s="1">
        <v>-0.88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5528</v>
      </c>
      <c r="C543" s="3">
        <v>20.329999999999998</v>
      </c>
      <c r="D543" s="3">
        <v>2.9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74.33</v>
      </c>
      <c r="H543" s="1">
        <f>MATCH(持股比率!A543,董監!A:A,0)</f>
        <v>543</v>
      </c>
      <c r="I543" s="3">
        <v>184167230.05000001</v>
      </c>
      <c r="J543" s="20">
        <v>-85.302999999999997</v>
      </c>
      <c r="K543" s="20">
        <v>-5748.65</v>
      </c>
      <c r="L543" s="29">
        <v>-6315.4290000000001</v>
      </c>
      <c r="M543" s="20">
        <v>-430.34300000000002</v>
      </c>
      <c r="N543" s="20">
        <v>-4053.652</v>
      </c>
      <c r="O543" s="20">
        <f t="shared" si="33"/>
        <v>13689150</v>
      </c>
      <c r="P543" s="19">
        <f t="shared" si="34"/>
        <v>-0.1</v>
      </c>
      <c r="Q543" s="3">
        <v>11.65</v>
      </c>
      <c r="R543" s="3">
        <v>11.5</v>
      </c>
      <c r="S543" s="3">
        <v>11.45</v>
      </c>
      <c r="T543" s="3">
        <v>11.45</v>
      </c>
      <c r="U543" s="3">
        <v>11.45</v>
      </c>
      <c r="V543" s="10">
        <f t="shared" si="35"/>
        <v>-1.9075665975</v>
      </c>
      <c r="W543" s="3">
        <v>-0.87</v>
      </c>
      <c r="X543" s="3" t="str">
        <f ca="1">IF(COUNTIF(股期對照!A:A,B543)=2,B543&amp;"-●",IF(COUNTIF(股期對照!A:A,B543)=1,B543&amp;"-◎",B543))</f>
        <v>開發金-◎</v>
      </c>
      <c r="Y543" s="3" t="s">
        <v>7070</v>
      </c>
      <c r="AB543" s="1" t="s">
        <v>537</v>
      </c>
      <c r="AC543" s="1" t="s">
        <v>2284</v>
      </c>
      <c r="AD543" s="1">
        <v>20.329999999999998</v>
      </c>
      <c r="AE543" s="1">
        <v>2.9</v>
      </c>
      <c r="AF543" s="1">
        <v>1.26</v>
      </c>
      <c r="AG543" s="1">
        <v>1.18</v>
      </c>
      <c r="AH543" s="1">
        <v>74.33</v>
      </c>
      <c r="AI543" s="1">
        <v>543</v>
      </c>
      <c r="AJ543" s="1">
        <v>184167230.05000001</v>
      </c>
      <c r="AK543" s="1">
        <v>-85.302999999999997</v>
      </c>
      <c r="AL543" s="1">
        <v>-5748.65</v>
      </c>
      <c r="AM543" s="1">
        <v>-6315.4290000000001</v>
      </c>
      <c r="AN543" s="1">
        <v>-430.34300000000002</v>
      </c>
      <c r="AO543" s="1">
        <v>-4053.652</v>
      </c>
      <c r="AP543" s="1">
        <v>13689150</v>
      </c>
      <c r="AQ543" s="1">
        <v>-0.1</v>
      </c>
      <c r="AR543" s="1">
        <v>11.65</v>
      </c>
      <c r="AS543" s="1">
        <v>11.5</v>
      </c>
      <c r="AT543" s="1">
        <v>11.45</v>
      </c>
      <c r="AU543" s="1">
        <v>11.45</v>
      </c>
      <c r="AV543" s="1">
        <v>11.45</v>
      </c>
      <c r="AW543" s="1">
        <v>-1.9075665975</v>
      </c>
      <c r="AX543" s="1">
        <v>-0.87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6044</v>
      </c>
      <c r="C544" s="3">
        <v>30.4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66.210000000000008</v>
      </c>
      <c r="H544" s="1">
        <f>MATCH(持股比率!A544,董監!A:A,0)</f>
        <v>544</v>
      </c>
      <c r="I544" s="3">
        <v>156640000</v>
      </c>
      <c r="J544" s="20">
        <v>12304.357</v>
      </c>
      <c r="K544" s="20">
        <v>23.064</v>
      </c>
      <c r="L544" s="29">
        <v>4062.3220000000001</v>
      </c>
      <c r="M544" s="20">
        <v>3418.2820000000002</v>
      </c>
      <c r="N544" s="20">
        <v>9976.009</v>
      </c>
      <c r="O544" s="20">
        <f t="shared" si="33"/>
        <v>10371134</v>
      </c>
      <c r="P544" s="19">
        <f t="shared" si="34"/>
        <v>0.3</v>
      </c>
      <c r="Q544" s="3">
        <v>24.55</v>
      </c>
      <c r="R544" s="3">
        <v>24.5</v>
      </c>
      <c r="S544" s="3">
        <v>24.55</v>
      </c>
      <c r="T544" s="3">
        <v>24.45</v>
      </c>
      <c r="U544" s="3">
        <v>24.5</v>
      </c>
      <c r="V544" s="10">
        <f t="shared" si="35"/>
        <v>7.3035625285000005</v>
      </c>
      <c r="W544" s="3">
        <v>0.62</v>
      </c>
      <c r="X544" s="3" t="str">
        <f ca="1">IF(COUNTIF(股期對照!A:A,B544)=2,B544&amp;"-●",IF(COUNTIF(股期對照!A:A,B544)=1,B544&amp;"-◎",B544))</f>
        <v>玉山金-◎</v>
      </c>
      <c r="Y544" s="3" t="s">
        <v>7071</v>
      </c>
      <c r="AB544" s="1" t="s">
        <v>538</v>
      </c>
      <c r="AC544" s="1" t="s">
        <v>2285</v>
      </c>
      <c r="AD544" s="1">
        <v>30.4</v>
      </c>
      <c r="AE544" s="1">
        <v>1.42</v>
      </c>
      <c r="AF544" s="1">
        <v>0.36</v>
      </c>
      <c r="AG544" s="1">
        <v>1.61</v>
      </c>
      <c r="AH544" s="1">
        <v>66.210000000000008</v>
      </c>
      <c r="AI544" s="1">
        <v>544</v>
      </c>
      <c r="AJ544" s="1">
        <v>156640000</v>
      </c>
      <c r="AK544" s="1">
        <v>12304.357</v>
      </c>
      <c r="AL544" s="1">
        <v>23.064</v>
      </c>
      <c r="AM544" s="1">
        <v>4062.3220000000001</v>
      </c>
      <c r="AN544" s="1">
        <v>3418.2820000000002</v>
      </c>
      <c r="AO544" s="1">
        <v>9976.009</v>
      </c>
      <c r="AP544" s="1">
        <v>10371134</v>
      </c>
      <c r="AQ544" s="1">
        <v>0.3</v>
      </c>
      <c r="AR544" s="1">
        <v>24.55</v>
      </c>
      <c r="AS544" s="1">
        <v>24.5</v>
      </c>
      <c r="AT544" s="1">
        <v>24.55</v>
      </c>
      <c r="AU544" s="1">
        <v>24.45</v>
      </c>
      <c r="AV544" s="1">
        <v>24.5</v>
      </c>
      <c r="AW544" s="1">
        <v>7.3035625285000005</v>
      </c>
      <c r="AX544" s="1">
        <v>0.62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6604</v>
      </c>
      <c r="C545" s="3">
        <v>26.4</v>
      </c>
      <c r="D545" s="3">
        <v>4.4800000000000004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64.099999999999994</v>
      </c>
      <c r="H545" s="1">
        <f>MATCH(持股比率!A545,董監!A:A,0)</f>
        <v>545</v>
      </c>
      <c r="I545" s="3">
        <v>126890823.77</v>
      </c>
      <c r="J545" s="20">
        <v>8791.2389999999996</v>
      </c>
      <c r="K545" s="20">
        <v>2942.723</v>
      </c>
      <c r="L545" s="29">
        <v>-494.55099999999999</v>
      </c>
      <c r="M545" s="20">
        <v>1751.663</v>
      </c>
      <c r="N545" s="20">
        <v>1163.9010000000001</v>
      </c>
      <c r="O545" s="20">
        <f t="shared" si="33"/>
        <v>8133702</v>
      </c>
      <c r="P545" s="19">
        <f t="shared" si="34"/>
        <v>0.2</v>
      </c>
      <c r="Q545" s="3">
        <v>24.9</v>
      </c>
      <c r="R545" s="3">
        <v>25.05</v>
      </c>
      <c r="S545" s="3">
        <v>25</v>
      </c>
      <c r="T545" s="3">
        <v>25</v>
      </c>
      <c r="U545" s="3">
        <v>25</v>
      </c>
      <c r="V545" s="10">
        <f t="shared" si="35"/>
        <v>3.5314238724999996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7072</v>
      </c>
      <c r="AB545" s="1" t="s">
        <v>539</v>
      </c>
      <c r="AC545" s="1" t="s">
        <v>2286</v>
      </c>
      <c r="AD545" s="1">
        <v>26.4</v>
      </c>
      <c r="AE545" s="1">
        <v>4.4800000000000004</v>
      </c>
      <c r="AF545" s="1">
        <v>0.38</v>
      </c>
      <c r="AG545" s="1">
        <v>4.6399999999999997</v>
      </c>
      <c r="AH545" s="1">
        <v>64.099999999999994</v>
      </c>
      <c r="AI545" s="1">
        <v>545</v>
      </c>
      <c r="AJ545" s="1">
        <v>126890823.77</v>
      </c>
      <c r="AK545" s="1">
        <v>8791.2389999999996</v>
      </c>
      <c r="AL545" s="1">
        <v>2942.723</v>
      </c>
      <c r="AM545" s="1">
        <v>-494.55099999999999</v>
      </c>
      <c r="AN545" s="1">
        <v>1751.663</v>
      </c>
      <c r="AO545" s="1">
        <v>1163.9010000000001</v>
      </c>
      <c r="AP545" s="1">
        <v>8133702</v>
      </c>
      <c r="AQ545" s="1">
        <v>0.2</v>
      </c>
      <c r="AR545" s="1">
        <v>24.9</v>
      </c>
      <c r="AS545" s="1">
        <v>25.05</v>
      </c>
      <c r="AT545" s="1">
        <v>25</v>
      </c>
      <c r="AU545" s="1">
        <v>25</v>
      </c>
      <c r="AV545" s="1">
        <v>25</v>
      </c>
      <c r="AW545" s="1">
        <v>3.5314238724999996</v>
      </c>
      <c r="AX545" s="1">
        <v>0.2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6045</v>
      </c>
      <c r="C546" s="3">
        <v>21.25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54.72</v>
      </c>
      <c r="H546" s="1">
        <f>MATCH(持股比率!A546,董監!A:A,0)</f>
        <v>546</v>
      </c>
      <c r="I546" s="3">
        <v>140513381.38</v>
      </c>
      <c r="J546" s="20">
        <v>6801.058</v>
      </c>
      <c r="K546" s="20">
        <v>780.649</v>
      </c>
      <c r="L546" s="29">
        <v>1427.704</v>
      </c>
      <c r="M546" s="20">
        <v>2741.0010000000002</v>
      </c>
      <c r="N546" s="20">
        <v>1596.0989999999999</v>
      </c>
      <c r="O546" s="20">
        <f t="shared" si="33"/>
        <v>7688892</v>
      </c>
      <c r="P546" s="19">
        <f t="shared" si="34"/>
        <v>0.2</v>
      </c>
      <c r="Q546" s="3">
        <v>38.549999999999997</v>
      </c>
      <c r="R546" s="3">
        <v>38.6</v>
      </c>
      <c r="S546" s="3">
        <v>38.6</v>
      </c>
      <c r="T546" s="3">
        <v>38.6</v>
      </c>
      <c r="U546" s="3">
        <v>38.4</v>
      </c>
      <c r="V546" s="10">
        <f t="shared" si="35"/>
        <v>5.145160519</v>
      </c>
      <c r="W546" s="3">
        <v>0.39</v>
      </c>
      <c r="X546" s="3" t="str">
        <f ca="1">IF(COUNTIF(股期對照!A:A,B546)=2,B546&amp;"-●",IF(COUNTIF(股期對照!A:A,B546)=1,B546&amp;"-◎",B546))</f>
        <v>兆豐金-◎</v>
      </c>
      <c r="Y546" s="3" t="s">
        <v>7068</v>
      </c>
      <c r="AB546" s="1" t="s">
        <v>540</v>
      </c>
      <c r="AC546" s="1" t="s">
        <v>2287</v>
      </c>
      <c r="AD546" s="1">
        <v>21.25</v>
      </c>
      <c r="AE546" s="1">
        <v>2.0499999999999998</v>
      </c>
      <c r="AF546" s="1">
        <v>1.39</v>
      </c>
      <c r="AG546" s="1">
        <v>20.59</v>
      </c>
      <c r="AH546" s="1">
        <v>54.72</v>
      </c>
      <c r="AI546" s="1">
        <v>546</v>
      </c>
      <c r="AJ546" s="1">
        <v>140513381.38</v>
      </c>
      <c r="AK546" s="1">
        <v>6801.058</v>
      </c>
      <c r="AL546" s="1">
        <v>780.649</v>
      </c>
      <c r="AM546" s="1">
        <v>1427.704</v>
      </c>
      <c r="AN546" s="1">
        <v>2741.0010000000002</v>
      </c>
      <c r="AO546" s="1">
        <v>1596.0989999999999</v>
      </c>
      <c r="AP546" s="1">
        <v>7688892</v>
      </c>
      <c r="AQ546" s="1">
        <v>0.2</v>
      </c>
      <c r="AR546" s="1">
        <v>38.549999999999997</v>
      </c>
      <c r="AS546" s="1">
        <v>38.6</v>
      </c>
      <c r="AT546" s="1">
        <v>38.6</v>
      </c>
      <c r="AU546" s="1">
        <v>38.6</v>
      </c>
      <c r="AV546" s="1">
        <v>38.4</v>
      </c>
      <c r="AW546" s="1">
        <v>5.145160519</v>
      </c>
      <c r="AX546" s="1">
        <v>0.39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5190</v>
      </c>
      <c r="C547" s="3">
        <v>24.2</v>
      </c>
      <c r="D547" s="3">
        <v>1.1399999999999999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68.540000000000006</v>
      </c>
      <c r="H547" s="1">
        <f>MATCH(持股比率!A547,董監!A:A,0)</f>
        <v>547</v>
      </c>
      <c r="I547" s="3">
        <v>135770618.38</v>
      </c>
      <c r="J547" s="20">
        <v>6959.5889999999999</v>
      </c>
      <c r="K547" s="20">
        <v>-812.45100000000002</v>
      </c>
      <c r="L547" s="29">
        <v>-132.55699999999999</v>
      </c>
      <c r="M547" s="20">
        <v>1139</v>
      </c>
      <c r="N547" s="20">
        <v>-1041.4280000000001</v>
      </c>
      <c r="O547" s="20">
        <f t="shared" si="33"/>
        <v>9305718</v>
      </c>
      <c r="P547" s="19">
        <f t="shared" si="34"/>
        <v>0.1</v>
      </c>
      <c r="Q547" s="3">
        <v>17.850000000000001</v>
      </c>
      <c r="R547" s="3">
        <v>17.8</v>
      </c>
      <c r="S547" s="3">
        <v>17.850000000000001</v>
      </c>
      <c r="T547" s="3">
        <v>17.75</v>
      </c>
      <c r="U547" s="3">
        <v>17.7</v>
      </c>
      <c r="V547" s="10">
        <f t="shared" si="35"/>
        <v>1.0918486780000001</v>
      </c>
      <c r="W547" s="3">
        <v>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7073</v>
      </c>
      <c r="AB547" s="1" t="s">
        <v>541</v>
      </c>
      <c r="AC547" s="1" t="s">
        <v>2288</v>
      </c>
      <c r="AD547" s="1">
        <v>24.2</v>
      </c>
      <c r="AE547" s="1">
        <v>1.1399999999999999</v>
      </c>
      <c r="AF547" s="1">
        <v>2.2200000000000002</v>
      </c>
      <c r="AG547" s="1">
        <v>3.9</v>
      </c>
      <c r="AH547" s="1">
        <v>68.540000000000006</v>
      </c>
      <c r="AI547" s="1">
        <v>547</v>
      </c>
      <c r="AJ547" s="1">
        <v>135770618.38</v>
      </c>
      <c r="AK547" s="1">
        <v>6959.5889999999999</v>
      </c>
      <c r="AL547" s="1">
        <v>-812.45100000000002</v>
      </c>
      <c r="AM547" s="1">
        <v>-132.55699999999999</v>
      </c>
      <c r="AN547" s="1">
        <v>1139</v>
      </c>
      <c r="AO547" s="1">
        <v>-1041.4280000000001</v>
      </c>
      <c r="AP547" s="1">
        <v>9305718</v>
      </c>
      <c r="AQ547" s="1">
        <v>0.1</v>
      </c>
      <c r="AR547" s="1">
        <v>17.850000000000001</v>
      </c>
      <c r="AS547" s="1">
        <v>17.8</v>
      </c>
      <c r="AT547" s="1">
        <v>17.850000000000001</v>
      </c>
      <c r="AU547" s="1">
        <v>17.75</v>
      </c>
      <c r="AV547" s="1">
        <v>17.7</v>
      </c>
      <c r="AW547" s="1">
        <v>1.0918486780000001</v>
      </c>
      <c r="AX547" s="1">
        <v>0.28000000000000003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5345</v>
      </c>
      <c r="C548" s="3">
        <v>17.010000000000002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78.62</v>
      </c>
      <c r="H548" s="1">
        <f>MATCH(持股比率!A548,董監!A:A,0)</f>
        <v>548</v>
      </c>
      <c r="I548" s="3">
        <v>157846182.43000001</v>
      </c>
      <c r="J548" s="20">
        <v>2970.855</v>
      </c>
      <c r="K548" s="20">
        <v>-4916.3019999999997</v>
      </c>
      <c r="L548" s="29">
        <v>1545.3589999999999</v>
      </c>
      <c r="M548" s="20">
        <v>-1066.1880000000001</v>
      </c>
      <c r="N548" s="20">
        <v>-28.54</v>
      </c>
      <c r="O548" s="20">
        <f t="shared" si="33"/>
        <v>12409867</v>
      </c>
      <c r="P548" s="19">
        <f t="shared" si="34"/>
        <v>0</v>
      </c>
      <c r="Q548" s="3">
        <v>9.0299999999999994</v>
      </c>
      <c r="R548" s="3">
        <v>8.9499999999999993</v>
      </c>
      <c r="S548" s="3">
        <v>8.9700000000000006</v>
      </c>
      <c r="T548" s="3">
        <v>8.9600000000000009</v>
      </c>
      <c r="U548" s="3">
        <v>8.92</v>
      </c>
      <c r="V548" s="10">
        <f t="shared" si="35"/>
        <v>-0.13119833299999997</v>
      </c>
      <c r="W548" s="3">
        <v>-0.67</v>
      </c>
      <c r="X548" s="3" t="str">
        <f ca="1">IF(COUNTIF(股期對照!A:A,B548)=2,B548&amp;"-●",IF(COUNTIF(股期對照!A:A,B548)=1,B548&amp;"-◎",B548))</f>
        <v>新光金-◎</v>
      </c>
      <c r="Y548" s="3" t="s">
        <v>7074</v>
      </c>
      <c r="AB548" s="1" t="s">
        <v>542</v>
      </c>
      <c r="AC548" s="1" t="s">
        <v>2289</v>
      </c>
      <c r="AD548" s="1">
        <v>17.010000000000002</v>
      </c>
      <c r="AE548" s="1">
        <v>0.08</v>
      </c>
      <c r="AF548" s="1">
        <v>0.32</v>
      </c>
      <c r="AG548" s="1">
        <v>3.97</v>
      </c>
      <c r="AH548" s="1">
        <v>78.62</v>
      </c>
      <c r="AI548" s="1">
        <v>548</v>
      </c>
      <c r="AJ548" s="1">
        <v>157846182.43000001</v>
      </c>
      <c r="AK548" s="1">
        <v>2970.855</v>
      </c>
      <c r="AL548" s="1">
        <v>-4916.3019999999997</v>
      </c>
      <c r="AM548" s="1">
        <v>1545.3589999999999</v>
      </c>
      <c r="AN548" s="1">
        <v>-1066.1880000000001</v>
      </c>
      <c r="AO548" s="1">
        <v>-28.54</v>
      </c>
      <c r="AP548" s="1">
        <v>12409867</v>
      </c>
      <c r="AQ548" s="1">
        <v>0</v>
      </c>
      <c r="AR548" s="1">
        <v>9.0299999999999994</v>
      </c>
      <c r="AS548" s="1">
        <v>8.9499999999999993</v>
      </c>
      <c r="AT548" s="1">
        <v>8.9700000000000006</v>
      </c>
      <c r="AU548" s="1">
        <v>8.9600000000000009</v>
      </c>
      <c r="AV548" s="1">
        <v>8.92</v>
      </c>
      <c r="AW548" s="1">
        <v>-0.13119833299999997</v>
      </c>
      <c r="AX548" s="1">
        <v>-0.67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6046</v>
      </c>
      <c r="C549" s="3">
        <v>9.32</v>
      </c>
      <c r="D549" s="3">
        <v>0.02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82.09</v>
      </c>
      <c r="H549" s="1">
        <f>MATCH(持股比率!A549,董監!A:A,0)</f>
        <v>549</v>
      </c>
      <c r="I549" s="3">
        <v>34473839.829999998</v>
      </c>
      <c r="J549" s="20">
        <v>-27.504000000000001</v>
      </c>
      <c r="K549" s="20">
        <v>107</v>
      </c>
      <c r="L549" s="29">
        <v>109</v>
      </c>
      <c r="M549" s="20">
        <v>-393</v>
      </c>
      <c r="N549" s="20">
        <v>-676</v>
      </c>
      <c r="O549" s="20">
        <f t="shared" si="33"/>
        <v>2829958</v>
      </c>
      <c r="P549" s="19">
        <f t="shared" si="34"/>
        <v>0</v>
      </c>
      <c r="Q549" s="3">
        <v>11.65</v>
      </c>
      <c r="R549" s="3">
        <v>11.55</v>
      </c>
      <c r="S549" s="3">
        <v>11.6</v>
      </c>
      <c r="T549" s="3">
        <v>11.5</v>
      </c>
      <c r="U549" s="3">
        <v>11.45</v>
      </c>
      <c r="V549" s="10">
        <f t="shared" si="35"/>
        <v>-0.10079871600000001</v>
      </c>
      <c r="W549" s="3">
        <v>-1.29</v>
      </c>
      <c r="X549" s="3" t="str">
        <f ca="1">IF(COUNTIF(股期對照!A:A,B549)=2,B549&amp;"-●",IF(COUNTIF(股期對照!A:A,B549)=1,B549&amp;"-◎",B549))</f>
        <v>國票金</v>
      </c>
      <c r="Y549" s="3" t="s">
        <v>7072</v>
      </c>
      <c r="AB549" s="1" t="s">
        <v>543</v>
      </c>
      <c r="AC549" s="1" t="s">
        <v>2290</v>
      </c>
      <c r="AD549" s="1">
        <v>9.32</v>
      </c>
      <c r="AE549" s="1">
        <v>0.02</v>
      </c>
      <c r="AF549" s="1">
        <v>0.7</v>
      </c>
      <c r="AG549" s="1">
        <v>7.87</v>
      </c>
      <c r="AH549" s="1">
        <v>82.09</v>
      </c>
      <c r="AI549" s="1">
        <v>549</v>
      </c>
      <c r="AJ549" s="1">
        <v>34473839.829999998</v>
      </c>
      <c r="AK549" s="1">
        <v>-27.504000000000001</v>
      </c>
      <c r="AL549" s="1">
        <v>107</v>
      </c>
      <c r="AM549" s="1">
        <v>109</v>
      </c>
      <c r="AN549" s="1">
        <v>-393</v>
      </c>
      <c r="AO549" s="1">
        <v>-676</v>
      </c>
      <c r="AP549" s="1">
        <v>2829958</v>
      </c>
      <c r="AQ549" s="1">
        <v>0</v>
      </c>
      <c r="AR549" s="1">
        <v>11.65</v>
      </c>
      <c r="AS549" s="1">
        <v>11.55</v>
      </c>
      <c r="AT549" s="1">
        <v>11.6</v>
      </c>
      <c r="AU549" s="1">
        <v>11.5</v>
      </c>
      <c r="AV549" s="1">
        <v>11.45</v>
      </c>
      <c r="AW549" s="1">
        <v>-0.10079871600000001</v>
      </c>
      <c r="AX549" s="1">
        <v>-1.29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5262</v>
      </c>
      <c r="C550" s="3">
        <v>25.35</v>
      </c>
      <c r="D550" s="3">
        <v>6.4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64.64</v>
      </c>
      <c r="H550" s="1">
        <f>MATCH(持股比率!A550,董監!A:A,0)</f>
        <v>550</v>
      </c>
      <c r="I550" s="3">
        <v>123864399.41</v>
      </c>
      <c r="J550" s="20">
        <v>3908.252</v>
      </c>
      <c r="K550" s="20">
        <v>-1564.4110000000001</v>
      </c>
      <c r="L550" s="29">
        <v>1108.9069999999999</v>
      </c>
      <c r="M550" s="20">
        <v>2442.2739999999999</v>
      </c>
      <c r="N550" s="20">
        <v>3767.4589999999998</v>
      </c>
      <c r="O550" s="20">
        <f t="shared" si="33"/>
        <v>8006595</v>
      </c>
      <c r="P550" s="19">
        <f t="shared" si="34"/>
        <v>0.1</v>
      </c>
      <c r="Q550" s="3">
        <v>18.45</v>
      </c>
      <c r="R550" s="3">
        <v>18.350000000000001</v>
      </c>
      <c r="S550" s="3">
        <v>18.399999999999999</v>
      </c>
      <c r="T550" s="3">
        <v>18.45</v>
      </c>
      <c r="U550" s="3">
        <v>18.45</v>
      </c>
      <c r="V550" s="10">
        <f t="shared" si="35"/>
        <v>1.7837377019999996</v>
      </c>
      <c r="W550" s="3">
        <v>0.27</v>
      </c>
      <c r="X550" s="3" t="str">
        <f ca="1">IF(COUNTIF(股期對照!A:A,B550)=2,B550&amp;"-●",IF(COUNTIF(股期對照!A:A,B550)=1,B550&amp;"-◎",B550))</f>
        <v>永豐金-◎</v>
      </c>
      <c r="Y550" s="3" t="s">
        <v>7075</v>
      </c>
      <c r="AB550" s="1" t="s">
        <v>544</v>
      </c>
      <c r="AC550" s="1" t="s">
        <v>2291</v>
      </c>
      <c r="AD550" s="1">
        <v>25.35</v>
      </c>
      <c r="AE550" s="1">
        <v>6.4</v>
      </c>
      <c r="AF550" s="1">
        <v>0.78</v>
      </c>
      <c r="AG550" s="1">
        <v>2.83</v>
      </c>
      <c r="AH550" s="1">
        <v>64.64</v>
      </c>
      <c r="AI550" s="1">
        <v>550</v>
      </c>
      <c r="AJ550" s="1">
        <v>123864399.41</v>
      </c>
      <c r="AK550" s="1">
        <v>3908.252</v>
      </c>
      <c r="AL550" s="1">
        <v>-1564.4110000000001</v>
      </c>
      <c r="AM550" s="1">
        <v>1108.9069999999999</v>
      </c>
      <c r="AN550" s="1">
        <v>2442.2739999999999</v>
      </c>
      <c r="AO550" s="1">
        <v>3767.4589999999998</v>
      </c>
      <c r="AP550" s="1">
        <v>8006595</v>
      </c>
      <c r="AQ550" s="1">
        <v>0.1</v>
      </c>
      <c r="AR550" s="1">
        <v>18.45</v>
      </c>
      <c r="AS550" s="1">
        <v>18.350000000000001</v>
      </c>
      <c r="AT550" s="1">
        <v>18.399999999999999</v>
      </c>
      <c r="AU550" s="1">
        <v>18.45</v>
      </c>
      <c r="AV550" s="1">
        <v>18.45</v>
      </c>
      <c r="AW550" s="1">
        <v>1.7837377019999996</v>
      </c>
      <c r="AX550" s="1">
        <v>0.27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5191</v>
      </c>
      <c r="C551" s="3">
        <v>37.28</v>
      </c>
      <c r="D551" s="3">
        <v>3.01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57.36</v>
      </c>
      <c r="H551" s="1">
        <f>MATCH(持股比率!A551,董監!A:A,0)</f>
        <v>551</v>
      </c>
      <c r="I551" s="3">
        <v>200832871.06</v>
      </c>
      <c r="J551" s="20">
        <v>6162.14</v>
      </c>
      <c r="K551" s="20">
        <v>-2945.587</v>
      </c>
      <c r="L551" s="29">
        <v>1912.7329999999999</v>
      </c>
      <c r="M551" s="20">
        <v>12782.918</v>
      </c>
      <c r="N551" s="20">
        <v>9411.8289999999997</v>
      </c>
      <c r="O551" s="20">
        <f t="shared" si="33"/>
        <v>11519773</v>
      </c>
      <c r="P551" s="19">
        <f t="shared" si="34"/>
        <v>0.2</v>
      </c>
      <c r="Q551" s="3">
        <v>25.3</v>
      </c>
      <c r="R551" s="3">
        <v>25.15</v>
      </c>
      <c r="S551" s="3">
        <v>25.1</v>
      </c>
      <c r="T551" s="3">
        <v>25.35</v>
      </c>
      <c r="U551" s="3">
        <v>25.5</v>
      </c>
      <c r="V551" s="10">
        <f t="shared" si="35"/>
        <v>6.938788380500001</v>
      </c>
      <c r="W551" s="3">
        <v>0.59</v>
      </c>
      <c r="X551" s="3" t="str">
        <f ca="1">IF(COUNTIF(股期對照!A:A,B551)=2,B551&amp;"-●",IF(COUNTIF(股期對照!A:A,B551)=1,B551&amp;"-◎",B551))</f>
        <v>中信金-◎</v>
      </c>
      <c r="Y551" s="3" t="s">
        <v>7076</v>
      </c>
      <c r="AB551" s="1" t="s">
        <v>545</v>
      </c>
      <c r="AC551" s="1" t="s">
        <v>2292</v>
      </c>
      <c r="AD551" s="1">
        <v>37.28</v>
      </c>
      <c r="AE551" s="1">
        <v>3.01</v>
      </c>
      <c r="AF551" s="1">
        <v>0.93</v>
      </c>
      <c r="AG551" s="1">
        <v>1.42</v>
      </c>
      <c r="AH551" s="1">
        <v>57.36</v>
      </c>
      <c r="AI551" s="1">
        <v>551</v>
      </c>
      <c r="AJ551" s="1">
        <v>200832871.06</v>
      </c>
      <c r="AK551" s="1">
        <v>6162.14</v>
      </c>
      <c r="AL551" s="1">
        <v>-2945.587</v>
      </c>
      <c r="AM551" s="1">
        <v>1912.7329999999999</v>
      </c>
      <c r="AN551" s="1">
        <v>12782.918</v>
      </c>
      <c r="AO551" s="1">
        <v>9411.8289999999997</v>
      </c>
      <c r="AP551" s="1">
        <v>11519773</v>
      </c>
      <c r="AQ551" s="1">
        <v>0.2</v>
      </c>
      <c r="AR551" s="1">
        <v>25.3</v>
      </c>
      <c r="AS551" s="1">
        <v>25.15</v>
      </c>
      <c r="AT551" s="1">
        <v>25.1</v>
      </c>
      <c r="AU551" s="1">
        <v>25.35</v>
      </c>
      <c r="AV551" s="1">
        <v>25.5</v>
      </c>
      <c r="AW551" s="1">
        <v>6.938788380500001</v>
      </c>
      <c r="AX551" s="1">
        <v>0.59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5346</v>
      </c>
      <c r="C552" s="3">
        <v>23.78</v>
      </c>
      <c r="D552" s="3">
        <v>1.82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55.05</v>
      </c>
      <c r="H552" s="1">
        <f>MATCH(持股比率!A552,董監!A:A,0)</f>
        <v>552</v>
      </c>
      <c r="I552" s="3">
        <v>136201455.37</v>
      </c>
      <c r="J552" s="20">
        <v>7411.7879999999996</v>
      </c>
      <c r="K552" s="20">
        <v>1594.1659999999999</v>
      </c>
      <c r="L552" s="29">
        <v>1607.249</v>
      </c>
      <c r="M552" s="20">
        <v>2552.15</v>
      </c>
      <c r="N552" s="20">
        <v>2676.3960000000002</v>
      </c>
      <c r="O552" s="20">
        <f t="shared" si="33"/>
        <v>7497890</v>
      </c>
      <c r="P552" s="19">
        <f t="shared" si="34"/>
        <v>0.2</v>
      </c>
      <c r="Q552" s="3">
        <v>26.9</v>
      </c>
      <c r="R552" s="3">
        <v>26.85</v>
      </c>
      <c r="S552" s="3">
        <v>26.85</v>
      </c>
      <c r="T552" s="3">
        <v>26.8</v>
      </c>
      <c r="U552" s="3">
        <v>26.85</v>
      </c>
      <c r="V552" s="10">
        <f t="shared" si="35"/>
        <v>4.2559394254999994</v>
      </c>
      <c r="W552" s="3">
        <v>0.56000000000000005</v>
      </c>
      <c r="X552" s="3" t="str">
        <f ca="1">IF(COUNTIF(股期對照!A:A,B552)=2,B552&amp;"-●",IF(COUNTIF(股期對照!A:A,B552)=1,B552&amp;"-◎",B552))</f>
        <v>第一金-◎</v>
      </c>
      <c r="Y552" s="3" t="s">
        <v>7076</v>
      </c>
      <c r="AB552" s="1" t="s">
        <v>546</v>
      </c>
      <c r="AC552" s="1" t="s">
        <v>2293</v>
      </c>
      <c r="AD552" s="1">
        <v>23.78</v>
      </c>
      <c r="AE552" s="1">
        <v>1.82</v>
      </c>
      <c r="AF552" s="1">
        <v>0.36</v>
      </c>
      <c r="AG552" s="1">
        <v>18.989999999999998</v>
      </c>
      <c r="AH552" s="1">
        <v>55.05</v>
      </c>
      <c r="AI552" s="1">
        <v>552</v>
      </c>
      <c r="AJ552" s="1">
        <v>136201455.37</v>
      </c>
      <c r="AK552" s="1">
        <v>7411.7879999999996</v>
      </c>
      <c r="AL552" s="1">
        <v>1594.1659999999999</v>
      </c>
      <c r="AM552" s="1">
        <v>1607.249</v>
      </c>
      <c r="AN552" s="1">
        <v>2552.15</v>
      </c>
      <c r="AO552" s="1">
        <v>2676.3960000000002</v>
      </c>
      <c r="AP552" s="1">
        <v>7497890</v>
      </c>
      <c r="AQ552" s="1">
        <v>0.2</v>
      </c>
      <c r="AR552" s="1">
        <v>26.9</v>
      </c>
      <c r="AS552" s="1">
        <v>26.85</v>
      </c>
      <c r="AT552" s="1">
        <v>26.85</v>
      </c>
      <c r="AU552" s="1">
        <v>26.8</v>
      </c>
      <c r="AV552" s="1">
        <v>26.85</v>
      </c>
      <c r="AW552" s="1">
        <v>4.2559394254999994</v>
      </c>
      <c r="AX552" s="1">
        <v>0.56000000000000005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5192</v>
      </c>
      <c r="C553" s="3">
        <v>6.19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61.290000000000006</v>
      </c>
      <c r="H553" s="1">
        <f>MATCH(持股比率!A553,董監!A:A,0)</f>
        <v>553</v>
      </c>
      <c r="I553" s="3">
        <v>30330063.010000002</v>
      </c>
      <c r="J553" s="20">
        <v>-76.412999999999997</v>
      </c>
      <c r="K553" s="20">
        <v>-141.636</v>
      </c>
      <c r="L553" s="29">
        <v>-139.797</v>
      </c>
      <c r="M553" s="20">
        <v>-328.86700000000002</v>
      </c>
      <c r="N553" s="20">
        <v>185</v>
      </c>
      <c r="O553" s="20">
        <f t="shared" si="33"/>
        <v>1858930</v>
      </c>
      <c r="P553" s="19">
        <f t="shared" si="34"/>
        <v>0</v>
      </c>
      <c r="Q553" s="3">
        <v>9.59</v>
      </c>
      <c r="R553" s="3">
        <v>9.5299999999999994</v>
      </c>
      <c r="S553" s="3">
        <v>9.5</v>
      </c>
      <c r="T553" s="3">
        <v>9.4499999999999993</v>
      </c>
      <c r="U553" s="3">
        <v>9.4499999999999993</v>
      </c>
      <c r="V553" s="10">
        <f t="shared" si="35"/>
        <v>-4.7702064000000002E-2</v>
      </c>
      <c r="W553" s="3">
        <v>-1.05</v>
      </c>
      <c r="X553" s="3" t="str">
        <f ca="1">IF(COUNTIF(股期對照!A:A,B553)=2,B553&amp;"-●",IF(COUNTIF(股期對照!A:A,B553)=1,B553&amp;"-◎",B553))</f>
        <v>王道銀行</v>
      </c>
      <c r="Y553" s="3" t="s">
        <v>7077</v>
      </c>
      <c r="AB553" s="1" t="s">
        <v>547</v>
      </c>
      <c r="AC553" s="1" t="s">
        <v>2294</v>
      </c>
      <c r="AD553" s="1">
        <v>6.19</v>
      </c>
      <c r="AE553" s="1">
        <v>0.05</v>
      </c>
      <c r="AF553" s="1">
        <v>0.24</v>
      </c>
      <c r="AG553" s="1">
        <v>32.229999999999997</v>
      </c>
      <c r="AH553" s="1">
        <v>61.290000000000006</v>
      </c>
      <c r="AI553" s="1">
        <v>553</v>
      </c>
      <c r="AJ553" s="1">
        <v>30330063.010000002</v>
      </c>
      <c r="AK553" s="1">
        <v>-76.412999999999997</v>
      </c>
      <c r="AL553" s="1">
        <v>-141.636</v>
      </c>
      <c r="AM553" s="1">
        <v>-139.797</v>
      </c>
      <c r="AN553" s="1">
        <v>-328.86700000000002</v>
      </c>
      <c r="AO553" s="1">
        <v>185</v>
      </c>
      <c r="AP553" s="1">
        <v>1858930</v>
      </c>
      <c r="AQ553" s="1">
        <v>0</v>
      </c>
      <c r="AR553" s="1">
        <v>9.59</v>
      </c>
      <c r="AS553" s="1">
        <v>9.5299999999999994</v>
      </c>
      <c r="AT553" s="1">
        <v>9.5</v>
      </c>
      <c r="AU553" s="1">
        <v>9.4499999999999993</v>
      </c>
      <c r="AV553" s="1">
        <v>9.4499999999999993</v>
      </c>
      <c r="AW553" s="1">
        <v>-4.7702064000000002E-2</v>
      </c>
      <c r="AX553" s="1">
        <v>-1.05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4931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-1</v>
      </c>
      <c r="L554" s="29">
        <v>-4</v>
      </c>
      <c r="M554" s="20">
        <v>-3</v>
      </c>
      <c r="N554" s="20">
        <v>3</v>
      </c>
      <c r="O554" s="20">
        <f t="shared" si="33"/>
        <v>30569</v>
      </c>
      <c r="P554" s="19">
        <f t="shared" si="34"/>
        <v>0</v>
      </c>
      <c r="Q554" s="3">
        <v>26.5</v>
      </c>
      <c r="R554" s="3">
        <v>26.85</v>
      </c>
      <c r="S554" s="3">
        <v>26.6</v>
      </c>
      <c r="T554" s="3">
        <v>26.35</v>
      </c>
      <c r="U554" s="3">
        <v>26.5</v>
      </c>
      <c r="V554" s="10">
        <f t="shared" si="35"/>
        <v>-1.593E-3</v>
      </c>
      <c r="W554" s="3">
        <v>1.34</v>
      </c>
      <c r="X554" s="3" t="str">
        <f ca="1">IF(COUNTIF(股期對照!A:A,B554)=2,B554&amp;"-●",IF(COUNTIF(股期對照!A:A,B554)=1,B554&amp;"-◎",B554))</f>
        <v>欣欣</v>
      </c>
      <c r="Y554" s="3" t="s">
        <v>7078</v>
      </c>
      <c r="AB554" s="1" t="s">
        <v>548</v>
      </c>
      <c r="AC554" s="1" t="s">
        <v>2295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-1</v>
      </c>
      <c r="AM554" s="1">
        <v>-4</v>
      </c>
      <c r="AN554" s="1">
        <v>-3</v>
      </c>
      <c r="AO554" s="1">
        <v>3</v>
      </c>
      <c r="AP554" s="1">
        <v>30569</v>
      </c>
      <c r="AQ554" s="1">
        <v>0</v>
      </c>
      <c r="AR554" s="1">
        <v>26.5</v>
      </c>
      <c r="AS554" s="1">
        <v>26.85</v>
      </c>
      <c r="AT554" s="1">
        <v>26.6</v>
      </c>
      <c r="AU554" s="1">
        <v>26.35</v>
      </c>
      <c r="AV554" s="1">
        <v>26.5</v>
      </c>
      <c r="AW554" s="1">
        <v>-1.593E-3</v>
      </c>
      <c r="AX554" s="1">
        <v>1.34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4932</v>
      </c>
      <c r="C555" s="3">
        <v>11.17</v>
      </c>
      <c r="D555" s="3">
        <v>2.98</v>
      </c>
      <c r="E555" s="3">
        <v>0.67</v>
      </c>
      <c r="F555" s="1">
        <f>IF(INDEX(董監!D:D,H555)=0,INDEX(董監!C:C,H555),INDEX(董監!D:D,H555))</f>
        <v>17.32</v>
      </c>
      <c r="G555" s="1">
        <f t="shared" si="32"/>
        <v>67.86</v>
      </c>
      <c r="H555" s="1">
        <f>MATCH(持股比率!A555,董監!A:A,0)</f>
        <v>555</v>
      </c>
      <c r="I555" s="3">
        <v>14169405.890000001</v>
      </c>
      <c r="J555" s="20">
        <v>-60</v>
      </c>
      <c r="K555" s="20">
        <v>1438.0409999999999</v>
      </c>
      <c r="L555" s="29">
        <v>1078.999</v>
      </c>
      <c r="M555" s="20">
        <v>638.18299999999999</v>
      </c>
      <c r="N555" s="20">
        <v>-629.65499999999997</v>
      </c>
      <c r="O555" s="20">
        <f t="shared" si="33"/>
        <v>961536</v>
      </c>
      <c r="P555" s="19">
        <f t="shared" si="34"/>
        <v>0.3</v>
      </c>
      <c r="Q555" s="3">
        <v>24.15</v>
      </c>
      <c r="R555" s="3">
        <v>24.5</v>
      </c>
      <c r="S555" s="3">
        <v>24.65</v>
      </c>
      <c r="T555" s="3">
        <v>24.7</v>
      </c>
      <c r="U555" s="3">
        <v>24.25</v>
      </c>
      <c r="V555" s="10">
        <f t="shared" si="35"/>
        <v>0.60874316199999989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7079</v>
      </c>
      <c r="AB555" s="1" t="s">
        <v>549</v>
      </c>
      <c r="AC555" s="1" t="s">
        <v>2296</v>
      </c>
      <c r="AD555" s="1">
        <v>11.17</v>
      </c>
      <c r="AE555" s="1">
        <v>2.98</v>
      </c>
      <c r="AF555" s="1">
        <v>0.67</v>
      </c>
      <c r="AG555" s="1">
        <v>17.32</v>
      </c>
      <c r="AH555" s="1">
        <v>67.86</v>
      </c>
      <c r="AI555" s="1">
        <v>555</v>
      </c>
      <c r="AJ555" s="1">
        <v>14169405.890000001</v>
      </c>
      <c r="AK555" s="1">
        <v>-60</v>
      </c>
      <c r="AL555" s="1">
        <v>1438.0409999999999</v>
      </c>
      <c r="AM555" s="1">
        <v>1078.999</v>
      </c>
      <c r="AN555" s="1">
        <v>638.18299999999999</v>
      </c>
      <c r="AO555" s="1">
        <v>-629.65499999999997</v>
      </c>
      <c r="AP555" s="1">
        <v>961536</v>
      </c>
      <c r="AQ555" s="1">
        <v>0.3</v>
      </c>
      <c r="AR555" s="1">
        <v>24.15</v>
      </c>
      <c r="AS555" s="1">
        <v>24.5</v>
      </c>
      <c r="AT555" s="1">
        <v>24.65</v>
      </c>
      <c r="AU555" s="1">
        <v>24.7</v>
      </c>
      <c r="AV555" s="1">
        <v>24.25</v>
      </c>
      <c r="AW555" s="1">
        <v>0.60874316199999989</v>
      </c>
      <c r="AX555" s="1">
        <v>0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5078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0</v>
      </c>
      <c r="M556" s="20">
        <v>-1</v>
      </c>
      <c r="N556" s="20">
        <v>-13</v>
      </c>
      <c r="O556" s="20">
        <f t="shared" si="33"/>
        <v>45393</v>
      </c>
      <c r="P556" s="19">
        <f t="shared" si="34"/>
        <v>0</v>
      </c>
      <c r="Q556" s="3">
        <v>18.95</v>
      </c>
      <c r="R556" s="3">
        <v>18.95</v>
      </c>
      <c r="S556" s="3">
        <v>18.95</v>
      </c>
      <c r="T556" s="3">
        <v>18.899999999999999</v>
      </c>
      <c r="U556" s="3">
        <v>19</v>
      </c>
      <c r="V556" s="10">
        <f t="shared" si="35"/>
        <v>-2.6589999999999999E-3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7080</v>
      </c>
      <c r="AB556" s="1" t="s">
        <v>550</v>
      </c>
      <c r="AC556" s="1" t="s">
        <v>2297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0</v>
      </c>
      <c r="AL556" s="1">
        <v>0</v>
      </c>
      <c r="AM556" s="1">
        <v>0</v>
      </c>
      <c r="AN556" s="1">
        <v>-1</v>
      </c>
      <c r="AO556" s="1">
        <v>-13</v>
      </c>
      <c r="AP556" s="1">
        <v>45393</v>
      </c>
      <c r="AQ556" s="1">
        <v>0</v>
      </c>
      <c r="AR556" s="1">
        <v>18.95</v>
      </c>
      <c r="AS556" s="1">
        <v>18.95</v>
      </c>
      <c r="AT556" s="1">
        <v>18.95</v>
      </c>
      <c r="AU556" s="1">
        <v>18.899999999999999</v>
      </c>
      <c r="AV556" s="1">
        <v>19</v>
      </c>
      <c r="AW556" s="1">
        <v>-2.6589999999999999E-3</v>
      </c>
      <c r="AX556" s="1">
        <v>0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5347</v>
      </c>
      <c r="C557" s="3">
        <v>4.66</v>
      </c>
      <c r="D557" s="3">
        <v>0</v>
      </c>
      <c r="E557" s="3">
        <v>0.34</v>
      </c>
      <c r="F557" s="1">
        <f>IF(INDEX(董監!D:D,H557)=0,INDEX(董監!C:C,H557),INDEX(董監!D:D,H557))</f>
        <v>30.92</v>
      </c>
      <c r="G557" s="1">
        <f t="shared" si="32"/>
        <v>64.08</v>
      </c>
      <c r="H557" s="1">
        <f>MATCH(持股比率!A557,董監!A:A,0)</f>
        <v>557</v>
      </c>
      <c r="I557" s="3">
        <v>11224957.029999999</v>
      </c>
      <c r="J557" s="20">
        <v>72</v>
      </c>
      <c r="K557" s="20">
        <v>-188</v>
      </c>
      <c r="L557" s="29">
        <v>65</v>
      </c>
      <c r="M557" s="20">
        <v>-195.48099999999999</v>
      </c>
      <c r="N557" s="20">
        <v>-213.005</v>
      </c>
      <c r="O557" s="20">
        <f t="shared" si="33"/>
        <v>719295</v>
      </c>
      <c r="P557" s="19">
        <f t="shared" si="34"/>
        <v>-0.1</v>
      </c>
      <c r="Q557" s="3">
        <v>13.1</v>
      </c>
      <c r="R557" s="3">
        <v>13</v>
      </c>
      <c r="S557" s="3">
        <v>13.05</v>
      </c>
      <c r="T557" s="3">
        <v>13.1</v>
      </c>
      <c r="U557" s="3">
        <v>12.95</v>
      </c>
      <c r="V557" s="10">
        <f t="shared" si="35"/>
        <v>-5.97176585E-2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7081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0.34</v>
      </c>
      <c r="AG557" s="1">
        <v>30.92</v>
      </c>
      <c r="AH557" s="1">
        <v>64.08</v>
      </c>
      <c r="AI557" s="1">
        <v>557</v>
      </c>
      <c r="AJ557" s="1">
        <v>11224957.029999999</v>
      </c>
      <c r="AK557" s="1">
        <v>72</v>
      </c>
      <c r="AL557" s="1">
        <v>-188</v>
      </c>
      <c r="AM557" s="1">
        <v>65</v>
      </c>
      <c r="AN557" s="1">
        <v>-195.48099999999999</v>
      </c>
      <c r="AO557" s="1">
        <v>-213.005</v>
      </c>
      <c r="AP557" s="1">
        <v>719295</v>
      </c>
      <c r="AQ557" s="1">
        <v>-0.1</v>
      </c>
      <c r="AR557" s="1">
        <v>13.1</v>
      </c>
      <c r="AS557" s="1">
        <v>13</v>
      </c>
      <c r="AT557" s="1">
        <v>13.05</v>
      </c>
      <c r="AU557" s="1">
        <v>13.1</v>
      </c>
      <c r="AV557" s="1">
        <v>12.95</v>
      </c>
      <c r="AW557" s="1">
        <v>-5.97176585E-2</v>
      </c>
      <c r="AX557" s="1">
        <v>0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6047</v>
      </c>
      <c r="C558" s="3">
        <v>2.2400000000000002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63.08</v>
      </c>
      <c r="H558" s="1">
        <f>MATCH(持股比率!A558,董監!A:A,0)</f>
        <v>558</v>
      </c>
      <c r="I558" s="3">
        <v>2091110.93</v>
      </c>
      <c r="J558" s="20">
        <v>82</v>
      </c>
      <c r="K558" s="20">
        <v>68.980999999999995</v>
      </c>
      <c r="L558" s="29">
        <v>98</v>
      </c>
      <c r="M558" s="20">
        <v>22</v>
      </c>
      <c r="N558" s="20">
        <v>2.911</v>
      </c>
      <c r="O558" s="20">
        <f t="shared" si="33"/>
        <v>131907</v>
      </c>
      <c r="P558" s="19">
        <f t="shared" si="34"/>
        <v>0.2</v>
      </c>
      <c r="Q558" s="3">
        <v>16.55</v>
      </c>
      <c r="R558" s="3">
        <v>16.399999999999999</v>
      </c>
      <c r="S558" s="3">
        <v>16.649999999999999</v>
      </c>
      <c r="T558" s="3">
        <v>16.5</v>
      </c>
      <c r="U558" s="3">
        <v>16.7</v>
      </c>
      <c r="V558" s="10">
        <f t="shared" si="35"/>
        <v>4.5317020999999992E-2</v>
      </c>
      <c r="W558" s="3">
        <v>2.4500000000000002</v>
      </c>
      <c r="X558" s="3" t="str">
        <f ca="1">IF(COUNTIF(股期對照!A:A,B558)=2,B558&amp;"-●",IF(COUNTIF(股期對照!A:A,B558)=1,B558&amp;"-◎",B558))</f>
        <v>高林</v>
      </c>
      <c r="Y558" s="3" t="s">
        <v>7082</v>
      </c>
      <c r="AB558" s="1" t="s">
        <v>552</v>
      </c>
      <c r="AC558" s="1" t="s">
        <v>2299</v>
      </c>
      <c r="AD558" s="1">
        <v>2.2400000000000002</v>
      </c>
      <c r="AE558" s="1">
        <v>0.03</v>
      </c>
      <c r="AF558" s="1">
        <v>3.24</v>
      </c>
      <c r="AG558" s="1">
        <v>31.41</v>
      </c>
      <c r="AH558" s="1">
        <v>63.08</v>
      </c>
      <c r="AI558" s="1">
        <v>558</v>
      </c>
      <c r="AJ558" s="1">
        <v>2091110.93</v>
      </c>
      <c r="AK558" s="1">
        <v>82</v>
      </c>
      <c r="AL558" s="1">
        <v>68.980999999999995</v>
      </c>
      <c r="AM558" s="1">
        <v>98</v>
      </c>
      <c r="AN558" s="1">
        <v>22</v>
      </c>
      <c r="AO558" s="1">
        <v>2.911</v>
      </c>
      <c r="AP558" s="1">
        <v>131907</v>
      </c>
      <c r="AQ558" s="1">
        <v>0.2</v>
      </c>
      <c r="AR558" s="1">
        <v>16.55</v>
      </c>
      <c r="AS558" s="1">
        <v>16.399999999999999</v>
      </c>
      <c r="AT558" s="1">
        <v>16.649999999999999</v>
      </c>
      <c r="AU558" s="1">
        <v>16.5</v>
      </c>
      <c r="AV558" s="1">
        <v>16.7</v>
      </c>
      <c r="AW558" s="1">
        <v>4.5317020999999992E-2</v>
      </c>
      <c r="AX558" s="1">
        <v>2.4500000000000002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5079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26.391999999999999</v>
      </c>
      <c r="K559" s="20">
        <v>29</v>
      </c>
      <c r="L559" s="29">
        <v>-6</v>
      </c>
      <c r="M559" s="20">
        <v>9.8620000000000001</v>
      </c>
      <c r="N559" s="20">
        <v>-30</v>
      </c>
      <c r="O559" s="20">
        <f t="shared" si="33"/>
        <v>432181</v>
      </c>
      <c r="P559" s="19">
        <f t="shared" si="34"/>
        <v>0</v>
      </c>
      <c r="Q559" s="3">
        <v>20.2</v>
      </c>
      <c r="R559" s="3">
        <v>20.25</v>
      </c>
      <c r="S559" s="3">
        <v>20.6</v>
      </c>
      <c r="T559" s="3">
        <v>20.5</v>
      </c>
      <c r="U559" s="3">
        <v>20.55</v>
      </c>
      <c r="V559" s="10">
        <f t="shared" si="35"/>
        <v>5.8243939999999975E-3</v>
      </c>
      <c r="W559" s="3">
        <v>1.99</v>
      </c>
      <c r="X559" s="3" t="str">
        <f ca="1">IF(COUNTIF(股期對照!A:A,B559)=2,B559&amp;"-●",IF(COUNTIF(股期對照!A:A,B559)=1,B559&amp;"-◎",B559))</f>
        <v>特力</v>
      </c>
      <c r="Y559" s="3" t="s">
        <v>7083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26.391999999999999</v>
      </c>
      <c r="AL559" s="1">
        <v>29</v>
      </c>
      <c r="AM559" s="1">
        <v>-6</v>
      </c>
      <c r="AN559" s="1">
        <v>9.8620000000000001</v>
      </c>
      <c r="AO559" s="1">
        <v>-30</v>
      </c>
      <c r="AP559" s="1">
        <v>432181</v>
      </c>
      <c r="AQ559" s="1">
        <v>0</v>
      </c>
      <c r="AR559" s="1">
        <v>20.2</v>
      </c>
      <c r="AS559" s="1">
        <v>20.25</v>
      </c>
      <c r="AT559" s="1">
        <v>20.6</v>
      </c>
      <c r="AU559" s="1">
        <v>20.5</v>
      </c>
      <c r="AV559" s="1">
        <v>20.55</v>
      </c>
      <c r="AW559" s="1">
        <v>5.8243939999999975E-3</v>
      </c>
      <c r="AX559" s="1">
        <v>1.99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5193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18.86</v>
      </c>
      <c r="G560" s="1">
        <f t="shared" si="32"/>
        <v>81</v>
      </c>
      <c r="H560" s="1">
        <f>MATCH(持股比率!A560,董監!A:A,0)</f>
        <v>560</v>
      </c>
      <c r="I560" s="3">
        <v>2087250</v>
      </c>
      <c r="J560" s="20">
        <v>0</v>
      </c>
      <c r="K560" s="20">
        <v>1</v>
      </c>
      <c r="L560" s="29">
        <v>1</v>
      </c>
      <c r="M560" s="20">
        <v>1</v>
      </c>
      <c r="N560" s="20">
        <v>1</v>
      </c>
      <c r="O560" s="20">
        <f t="shared" si="33"/>
        <v>169067</v>
      </c>
      <c r="P560" s="19">
        <f t="shared" si="34"/>
        <v>0</v>
      </c>
      <c r="Q560" s="3">
        <v>27.85</v>
      </c>
      <c r="R560" s="3">
        <v>28.05</v>
      </c>
      <c r="S560" s="3">
        <v>28.1</v>
      </c>
      <c r="T560" s="3">
        <v>28</v>
      </c>
      <c r="U560" s="3">
        <v>27.85</v>
      </c>
      <c r="V560" s="10">
        <f t="shared" si="35"/>
        <v>1.1199999999999999E-3</v>
      </c>
      <c r="W560" s="3">
        <v>0.54</v>
      </c>
      <c r="X560" s="3" t="str">
        <f ca="1">IF(COUNTIF(股期對照!A:A,B560)=2,B560&amp;"-●",IF(COUNTIF(股期對照!A:A,B560)=1,B560&amp;"-◎",B560))</f>
        <v>統領</v>
      </c>
      <c r="Y560" s="3" t="s">
        <v>7084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18.86</v>
      </c>
      <c r="AH560" s="1">
        <v>81</v>
      </c>
      <c r="AI560" s="1">
        <v>560</v>
      </c>
      <c r="AJ560" s="1">
        <v>2087250</v>
      </c>
      <c r="AK560" s="1">
        <v>0</v>
      </c>
      <c r="AL560" s="1">
        <v>1</v>
      </c>
      <c r="AM560" s="1">
        <v>1</v>
      </c>
      <c r="AN560" s="1">
        <v>1</v>
      </c>
      <c r="AO560" s="1">
        <v>1</v>
      </c>
      <c r="AP560" s="1">
        <v>169067</v>
      </c>
      <c r="AQ560" s="1">
        <v>0</v>
      </c>
      <c r="AR560" s="1">
        <v>27.85</v>
      </c>
      <c r="AS560" s="1">
        <v>28.05</v>
      </c>
      <c r="AT560" s="1">
        <v>28.1</v>
      </c>
      <c r="AU560" s="1">
        <v>28</v>
      </c>
      <c r="AV560" s="1">
        <v>27.85</v>
      </c>
      <c r="AW560" s="1">
        <v>1.1199999999999999E-3</v>
      </c>
      <c r="AX560" s="1">
        <v>0.54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6605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3</v>
      </c>
      <c r="K561" s="20">
        <v>0</v>
      </c>
      <c r="L561" s="29">
        <v>13</v>
      </c>
      <c r="M561" s="20">
        <v>2</v>
      </c>
      <c r="N561" s="20">
        <v>6</v>
      </c>
      <c r="O561" s="20">
        <f t="shared" si="33"/>
        <v>108319</v>
      </c>
      <c r="P561" s="19">
        <f t="shared" si="34"/>
        <v>0</v>
      </c>
      <c r="Q561" s="3">
        <v>6.6</v>
      </c>
      <c r="R561" s="3">
        <v>6.56</v>
      </c>
      <c r="S561" s="3">
        <v>6.56</v>
      </c>
      <c r="T561" s="3">
        <v>6.42</v>
      </c>
      <c r="U561" s="3">
        <v>6.4</v>
      </c>
      <c r="V561" s="10">
        <f t="shared" si="35"/>
        <v>1.5631999999999998E-3</v>
      </c>
      <c r="W561" s="3">
        <v>-1.69</v>
      </c>
      <c r="X561" s="3" t="str">
        <f ca="1">IF(COUNTIF(股期對照!A:A,B561)=2,B561&amp;"-●",IF(COUNTIF(股期對照!A:A,B561)=1,B561&amp;"-◎",B561))</f>
        <v>麗嬰房</v>
      </c>
      <c r="Y561" s="3" t="s">
        <v>7085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3</v>
      </c>
      <c r="AL561" s="1">
        <v>0</v>
      </c>
      <c r="AM561" s="1">
        <v>13</v>
      </c>
      <c r="AN561" s="1">
        <v>2</v>
      </c>
      <c r="AO561" s="1">
        <v>6</v>
      </c>
      <c r="AP561" s="1">
        <v>108319</v>
      </c>
      <c r="AQ561" s="1">
        <v>0</v>
      </c>
      <c r="AR561" s="1">
        <v>6.6</v>
      </c>
      <c r="AS561" s="1">
        <v>6.56</v>
      </c>
      <c r="AT561" s="1">
        <v>6.56</v>
      </c>
      <c r="AU561" s="1">
        <v>6.42</v>
      </c>
      <c r="AV561" s="1">
        <v>6.4</v>
      </c>
      <c r="AW561" s="1">
        <v>1.5631999999999998E-3</v>
      </c>
      <c r="AX561" s="1">
        <v>-1.69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6606</v>
      </c>
      <c r="C562" s="3">
        <v>27.15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25.620000000000005</v>
      </c>
      <c r="H562" s="1">
        <f>MATCH(持股比率!A562,董監!A:A,0)</f>
        <v>562</v>
      </c>
      <c r="I562" s="3">
        <v>10396222.550000001</v>
      </c>
      <c r="J562" s="20">
        <v>255.89</v>
      </c>
      <c r="K562" s="20">
        <v>-69.811999999999998</v>
      </c>
      <c r="L562" s="29">
        <v>227.25700000000001</v>
      </c>
      <c r="M562" s="20">
        <v>-55.697000000000003</v>
      </c>
      <c r="N562" s="20">
        <v>22.259</v>
      </c>
      <c r="O562" s="20">
        <f t="shared" si="33"/>
        <v>266351</v>
      </c>
      <c r="P562" s="19">
        <f t="shared" si="34"/>
        <v>0.1</v>
      </c>
      <c r="Q562" s="3">
        <v>264.5</v>
      </c>
      <c r="R562" s="3">
        <v>265</v>
      </c>
      <c r="S562" s="3">
        <v>267.5</v>
      </c>
      <c r="T562" s="3">
        <v>266</v>
      </c>
      <c r="U562" s="3">
        <v>266</v>
      </c>
      <c r="V562" s="10">
        <f t="shared" si="35"/>
        <v>1.010794645</v>
      </c>
      <c r="W562" s="3">
        <v>1.53</v>
      </c>
      <c r="X562" s="3" t="str">
        <f ca="1">IF(COUNTIF(股期對照!A:A,B562)=2,B562&amp;"-●",IF(COUNTIF(股期對照!A:A,B562)=1,B562&amp;"-◎",B562))</f>
        <v>統一超</v>
      </c>
      <c r="Y562" s="3" t="s">
        <v>7086</v>
      </c>
      <c r="AB562" s="1" t="s">
        <v>556</v>
      </c>
      <c r="AC562" s="1" t="s">
        <v>2303</v>
      </c>
      <c r="AD562" s="1">
        <v>27.15</v>
      </c>
      <c r="AE562" s="1">
        <v>0.75</v>
      </c>
      <c r="AF562" s="1">
        <v>0.57999999999999996</v>
      </c>
      <c r="AG562" s="1">
        <v>45.9</v>
      </c>
      <c r="AH562" s="1">
        <v>25.620000000000005</v>
      </c>
      <c r="AI562" s="1">
        <v>562</v>
      </c>
      <c r="AJ562" s="1">
        <v>10396222.550000001</v>
      </c>
      <c r="AK562" s="1">
        <v>255.89</v>
      </c>
      <c r="AL562" s="1">
        <v>-69.811999999999998</v>
      </c>
      <c r="AM562" s="1">
        <v>227.25700000000001</v>
      </c>
      <c r="AN562" s="1">
        <v>-55.697000000000003</v>
      </c>
      <c r="AO562" s="1">
        <v>22.259</v>
      </c>
      <c r="AP562" s="1">
        <v>266351</v>
      </c>
      <c r="AQ562" s="1">
        <v>0.1</v>
      </c>
      <c r="AR562" s="1">
        <v>264.5</v>
      </c>
      <c r="AS562" s="1">
        <v>265</v>
      </c>
      <c r="AT562" s="1">
        <v>267.5</v>
      </c>
      <c r="AU562" s="1">
        <v>266</v>
      </c>
      <c r="AV562" s="1">
        <v>266</v>
      </c>
      <c r="AW562" s="1">
        <v>1.010794645</v>
      </c>
      <c r="AX562" s="1">
        <v>1.53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5194</v>
      </c>
      <c r="C563" s="3">
        <v>7.99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55.24</v>
      </c>
      <c r="H563" s="1">
        <f>MATCH(持股比率!A563,董監!A:A,0)</f>
        <v>563</v>
      </c>
      <c r="I563" s="3">
        <v>7900000</v>
      </c>
      <c r="J563" s="20">
        <v>638.53</v>
      </c>
      <c r="K563" s="20">
        <v>341</v>
      </c>
      <c r="L563" s="29">
        <v>28.398</v>
      </c>
      <c r="M563" s="20">
        <v>-91.328999999999994</v>
      </c>
      <c r="N563" s="20">
        <v>-187.416</v>
      </c>
      <c r="O563" s="20">
        <f t="shared" si="33"/>
        <v>436396</v>
      </c>
      <c r="P563" s="19">
        <f t="shared" si="34"/>
        <v>0.2</v>
      </c>
      <c r="Q563" s="3">
        <v>21.2</v>
      </c>
      <c r="R563" s="3">
        <v>21</v>
      </c>
      <c r="S563" s="3">
        <v>20.85</v>
      </c>
      <c r="T563" s="3">
        <v>20.75</v>
      </c>
      <c r="U563" s="3">
        <v>20.6</v>
      </c>
      <c r="V563" s="10">
        <f t="shared" si="35"/>
        <v>0.1553408795</v>
      </c>
      <c r="W563" s="3">
        <v>-0.96</v>
      </c>
      <c r="X563" s="3" t="str">
        <f ca="1">IF(COUNTIF(股期對照!A:A,B563)=2,B563&amp;"-●",IF(COUNTIF(股期對照!A:A,B563)=1,B563&amp;"-◎",B563))</f>
        <v>農林-◎</v>
      </c>
      <c r="Y563" s="3" t="s">
        <v>7087</v>
      </c>
      <c r="AB563" s="1" t="s">
        <v>557</v>
      </c>
      <c r="AC563" s="1" t="s">
        <v>2304</v>
      </c>
      <c r="AD563" s="1">
        <v>7.99</v>
      </c>
      <c r="AE563" s="1">
        <v>0</v>
      </c>
      <c r="AF563" s="1">
        <v>0.33</v>
      </c>
      <c r="AG563" s="1">
        <v>36.44</v>
      </c>
      <c r="AH563" s="1">
        <v>55.24</v>
      </c>
      <c r="AI563" s="1">
        <v>563</v>
      </c>
      <c r="AJ563" s="1">
        <v>7900000</v>
      </c>
      <c r="AK563" s="1">
        <v>638.53</v>
      </c>
      <c r="AL563" s="1">
        <v>341</v>
      </c>
      <c r="AM563" s="1">
        <v>28.398</v>
      </c>
      <c r="AN563" s="1">
        <v>-91.328999999999994</v>
      </c>
      <c r="AO563" s="1">
        <v>-187.416</v>
      </c>
      <c r="AP563" s="1">
        <v>436396</v>
      </c>
      <c r="AQ563" s="1">
        <v>0.2</v>
      </c>
      <c r="AR563" s="1">
        <v>21.2</v>
      </c>
      <c r="AS563" s="1">
        <v>21</v>
      </c>
      <c r="AT563" s="1">
        <v>20.85</v>
      </c>
      <c r="AU563" s="1">
        <v>20.75</v>
      </c>
      <c r="AV563" s="1">
        <v>20.6</v>
      </c>
      <c r="AW563" s="1">
        <v>0.1553408795</v>
      </c>
      <c r="AX563" s="1">
        <v>-0.96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6048</v>
      </c>
      <c r="C564" s="3">
        <v>7.86</v>
      </c>
      <c r="D564" s="3">
        <v>4.18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76.759999999999991</v>
      </c>
      <c r="H564" s="1">
        <f>MATCH(持股比率!A564,董監!A:A,0)</f>
        <v>564</v>
      </c>
      <c r="I564" s="3">
        <v>11043187.720000001</v>
      </c>
      <c r="J564" s="20">
        <v>-254.81800000000001</v>
      </c>
      <c r="K564" s="20">
        <v>-144.62899999999999</v>
      </c>
      <c r="L564" s="29">
        <v>194.50700000000001</v>
      </c>
      <c r="M564" s="20">
        <v>-130.19999999999999</v>
      </c>
      <c r="N564" s="20">
        <v>-26.768999999999998</v>
      </c>
      <c r="O564" s="20">
        <f t="shared" si="33"/>
        <v>847675</v>
      </c>
      <c r="P564" s="19">
        <f t="shared" si="34"/>
        <v>0</v>
      </c>
      <c r="Q564" s="3">
        <v>58.7</v>
      </c>
      <c r="R564" s="3">
        <v>58.3</v>
      </c>
      <c r="S564" s="3">
        <v>58.8</v>
      </c>
      <c r="T564" s="3">
        <v>58.6</v>
      </c>
      <c r="U564" s="3">
        <v>58.6</v>
      </c>
      <c r="V564" s="10">
        <f t="shared" si="35"/>
        <v>-0.21151059100000003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7088</v>
      </c>
      <c r="AB564" s="1" t="s">
        <v>558</v>
      </c>
      <c r="AC564" s="1" t="s">
        <v>2305</v>
      </c>
      <c r="AD564" s="1">
        <v>7.86</v>
      </c>
      <c r="AE564" s="1">
        <v>4.18</v>
      </c>
      <c r="AF564" s="1">
        <v>4.4400000000000004</v>
      </c>
      <c r="AG564" s="1">
        <v>6.76</v>
      </c>
      <c r="AH564" s="1">
        <v>76.759999999999991</v>
      </c>
      <c r="AI564" s="1">
        <v>564</v>
      </c>
      <c r="AJ564" s="1">
        <v>11043187.720000001</v>
      </c>
      <c r="AK564" s="1">
        <v>-254.81800000000001</v>
      </c>
      <c r="AL564" s="1">
        <v>-144.62899999999999</v>
      </c>
      <c r="AM564" s="1">
        <v>194.50700000000001</v>
      </c>
      <c r="AN564" s="1">
        <v>-130.19999999999999</v>
      </c>
      <c r="AO564" s="1">
        <v>-26.768999999999998</v>
      </c>
      <c r="AP564" s="1">
        <v>847675</v>
      </c>
      <c r="AQ564" s="1">
        <v>0</v>
      </c>
      <c r="AR564" s="1">
        <v>58.7</v>
      </c>
      <c r="AS564" s="1">
        <v>58.3</v>
      </c>
      <c r="AT564" s="1">
        <v>58.8</v>
      </c>
      <c r="AU564" s="1">
        <v>58.6</v>
      </c>
      <c r="AV564" s="1">
        <v>58.6</v>
      </c>
      <c r="AW564" s="1">
        <v>-0.21151059100000003</v>
      </c>
      <c r="AX564" s="1">
        <v>-0.17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6049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1</v>
      </c>
      <c r="K565" s="20">
        <v>-1</v>
      </c>
      <c r="L565" s="29">
        <v>-7</v>
      </c>
      <c r="M565" s="20">
        <v>-1</v>
      </c>
      <c r="N565" s="20">
        <v>-4</v>
      </c>
      <c r="O565" s="20">
        <f t="shared" si="33"/>
        <v>23774</v>
      </c>
      <c r="P565" s="19">
        <f t="shared" si="34"/>
        <v>-0.1</v>
      </c>
      <c r="Q565" s="3">
        <v>47.6</v>
      </c>
      <c r="R565" s="3">
        <v>47.5</v>
      </c>
      <c r="S565" s="3">
        <v>48.05</v>
      </c>
      <c r="T565" s="3">
        <v>46.65</v>
      </c>
      <c r="U565" s="3">
        <v>46.9</v>
      </c>
      <c r="V565" s="10">
        <f t="shared" si="35"/>
        <v>-5.7049999999999991E-3</v>
      </c>
      <c r="W565" s="3">
        <v>-1.26</v>
      </c>
      <c r="X565" s="3" t="str">
        <f ca="1">IF(COUNTIF(股期對照!A:A,B565)=2,B565&amp;"-●",IF(COUNTIF(股期對照!A:A,B565)=1,B565&amp;"-◎",B565))</f>
        <v>滿心</v>
      </c>
      <c r="Y565" s="3" t="s">
        <v>7079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-7</v>
      </c>
      <c r="AN565" s="1">
        <v>-1</v>
      </c>
      <c r="AO565" s="1">
        <v>-4</v>
      </c>
      <c r="AP565" s="1">
        <v>23774</v>
      </c>
      <c r="AQ565" s="1">
        <v>-0.1</v>
      </c>
      <c r="AR565" s="1">
        <v>47.6</v>
      </c>
      <c r="AS565" s="1">
        <v>47.5</v>
      </c>
      <c r="AT565" s="1">
        <v>48.05</v>
      </c>
      <c r="AU565" s="1">
        <v>46.65</v>
      </c>
      <c r="AV565" s="1">
        <v>46.9</v>
      </c>
      <c r="AW565" s="1">
        <v>-5.7049999999999991E-3</v>
      </c>
      <c r="AX565" s="1">
        <v>-1.26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4933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43</v>
      </c>
      <c r="K566" s="20">
        <v>0</v>
      </c>
      <c r="L566" s="29">
        <v>3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23.75</v>
      </c>
      <c r="R566" s="3">
        <v>23.1</v>
      </c>
      <c r="S566" s="3">
        <v>23.4</v>
      </c>
      <c r="T566" s="3">
        <v>23.45</v>
      </c>
      <c r="U566" s="3">
        <v>22.8</v>
      </c>
      <c r="V566" s="10">
        <f t="shared" si="35"/>
        <v>1.0914500000000001E-2</v>
      </c>
      <c r="W566" s="3">
        <v>0.66</v>
      </c>
      <c r="X566" s="3" t="str">
        <f ca="1">IF(COUNTIF(股期對照!A:A,B566)=2,B566&amp;"-●",IF(COUNTIF(股期對照!A:A,B566)=1,B566&amp;"-◎",B566))</f>
        <v>鼎固-KY</v>
      </c>
      <c r="Y566" s="3" t="s">
        <v>7017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43</v>
      </c>
      <c r="AL566" s="1">
        <v>0</v>
      </c>
      <c r="AM566" s="1">
        <v>3</v>
      </c>
      <c r="AN566" s="1">
        <v>0</v>
      </c>
      <c r="AO566" s="1">
        <v>0</v>
      </c>
      <c r="AP566" s="1">
        <v>-1006588</v>
      </c>
      <c r="AQ566" s="1">
        <v>0</v>
      </c>
      <c r="AR566" s="1">
        <v>23.75</v>
      </c>
      <c r="AS566" s="1">
        <v>23.1</v>
      </c>
      <c r="AT566" s="1">
        <v>23.4</v>
      </c>
      <c r="AU566" s="1">
        <v>23.45</v>
      </c>
      <c r="AV566" s="1">
        <v>22.8</v>
      </c>
      <c r="AW566" s="1">
        <v>1.0914500000000001E-2</v>
      </c>
      <c r="AX566" s="1">
        <v>0.66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4934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27.2</v>
      </c>
      <c r="R567" s="3">
        <v>26.5</v>
      </c>
      <c r="S567" s="3">
        <v>25.85</v>
      </c>
      <c r="T567" s="3">
        <v>25.2</v>
      </c>
      <c r="U567" s="3">
        <v>25.2</v>
      </c>
      <c r="V567" s="10">
        <f t="shared" si="35"/>
        <v>0</v>
      </c>
      <c r="W567" s="3">
        <v>-5.62</v>
      </c>
      <c r="X567" s="3" t="str">
        <f ca="1">IF(COUNTIF(股期對照!A:A,B567)=2,B567&amp;"-●",IF(COUNTIF(股期對照!A:A,B567)=1,B567&amp;"-◎",B567))</f>
        <v>宏太-KY</v>
      </c>
      <c r="Y567" s="3" t="s">
        <v>7089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27.2</v>
      </c>
      <c r="AS567" s="1">
        <v>26.5</v>
      </c>
      <c r="AT567" s="1">
        <v>25.85</v>
      </c>
      <c r="AU567" s="1">
        <v>25.2</v>
      </c>
      <c r="AV567" s="1">
        <v>25.2</v>
      </c>
      <c r="AW567" s="1">
        <v>0</v>
      </c>
      <c r="AX567" s="1">
        <v>-5.62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5676</v>
      </c>
      <c r="C568" s="3">
        <v>11.33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36.909999999999997</v>
      </c>
      <c r="H568" s="1">
        <f>MATCH(持股比率!A568,董監!A:A,0)</f>
        <v>568</v>
      </c>
      <c r="I568" s="3">
        <v>473896.5</v>
      </c>
      <c r="J568" s="20">
        <v>-2</v>
      </c>
      <c r="K568" s="20">
        <v>-4.0259999999999998</v>
      </c>
      <c r="L568" s="29">
        <v>-3.82</v>
      </c>
      <c r="M568" s="20">
        <v>6.5000000000000002E-2</v>
      </c>
      <c r="N568" s="20">
        <v>-5</v>
      </c>
      <c r="O568" s="20">
        <f t="shared" si="33"/>
        <v>17492</v>
      </c>
      <c r="P568" s="19">
        <f t="shared" si="34"/>
        <v>-0.1</v>
      </c>
      <c r="Q568" s="3">
        <v>66.7</v>
      </c>
      <c r="R568" s="3">
        <v>67</v>
      </c>
      <c r="S568" s="3">
        <v>67</v>
      </c>
      <c r="T568" s="3">
        <v>66.3</v>
      </c>
      <c r="U568" s="3">
        <v>66.400000000000006</v>
      </c>
      <c r="V568" s="10">
        <f t="shared" si="35"/>
        <v>-9.8677249999999991E-3</v>
      </c>
      <c r="W568" s="3">
        <v>1.07</v>
      </c>
      <c r="X568" s="3" t="str">
        <f ca="1">IF(COUNTIF(股期對照!A:A,B568)=2,B568&amp;"-●",IF(COUNTIF(股期對照!A:A,B568)=1,B568&amp;"-◎",B568))</f>
        <v>誠品生活</v>
      </c>
      <c r="Y568" s="3" t="s">
        <v>7090</v>
      </c>
      <c r="AB568" s="1" t="s">
        <v>562</v>
      </c>
      <c r="AC568" s="1" t="s">
        <v>2308</v>
      </c>
      <c r="AD568" s="1">
        <v>11.33</v>
      </c>
      <c r="AE568" s="1">
        <v>0.01</v>
      </c>
      <c r="AF568" s="1">
        <v>0</v>
      </c>
      <c r="AG568" s="1">
        <v>51.75</v>
      </c>
      <c r="AH568" s="1">
        <v>36.909999999999997</v>
      </c>
      <c r="AI568" s="1">
        <v>568</v>
      </c>
      <c r="AJ568" s="1">
        <v>473896.5</v>
      </c>
      <c r="AK568" s="1">
        <v>-2</v>
      </c>
      <c r="AL568" s="1">
        <v>-4.0259999999999998</v>
      </c>
      <c r="AM568" s="1">
        <v>-3.82</v>
      </c>
      <c r="AN568" s="1">
        <v>6.5000000000000002E-2</v>
      </c>
      <c r="AO568" s="1">
        <v>-5</v>
      </c>
      <c r="AP568" s="1">
        <v>17492</v>
      </c>
      <c r="AQ568" s="1">
        <v>-0.1</v>
      </c>
      <c r="AR568" s="1">
        <v>66.7</v>
      </c>
      <c r="AS568" s="1">
        <v>67</v>
      </c>
      <c r="AT568" s="1">
        <v>67</v>
      </c>
      <c r="AU568" s="1">
        <v>66.3</v>
      </c>
      <c r="AV568" s="1">
        <v>66.400000000000006</v>
      </c>
      <c r="AW568" s="1">
        <v>-9.8677249999999991E-3</v>
      </c>
      <c r="AX568" s="1">
        <v>1.07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5529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6050</v>
      </c>
      <c r="C570" s="3">
        <v>18.059999999999999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81.710000000000008</v>
      </c>
      <c r="H570" s="1">
        <f>MATCH(持股比率!A570,董監!A:A,0)</f>
        <v>570</v>
      </c>
      <c r="I570" s="3">
        <v>1094938.3799999999</v>
      </c>
      <c r="J570" s="20">
        <v>46</v>
      </c>
      <c r="K570" s="20">
        <v>11</v>
      </c>
      <c r="L570" s="29">
        <v>-56.698999999999998</v>
      </c>
      <c r="M570" s="20">
        <v>31</v>
      </c>
      <c r="N570" s="20">
        <v>-68</v>
      </c>
      <c r="O570" s="20">
        <f t="shared" si="33"/>
        <v>89467</v>
      </c>
      <c r="P570" s="19">
        <f t="shared" si="34"/>
        <v>0</v>
      </c>
      <c r="Q570" s="3">
        <v>11.4</v>
      </c>
      <c r="R570" s="3">
        <v>11.3</v>
      </c>
      <c r="S570" s="3">
        <v>11.25</v>
      </c>
      <c r="T570" s="3">
        <v>11.45</v>
      </c>
      <c r="U570" s="3">
        <v>12.05</v>
      </c>
      <c r="V570" s="10">
        <f t="shared" si="35"/>
        <v>-4.5361375000000006E-3</v>
      </c>
      <c r="W570" s="3">
        <v>6.64</v>
      </c>
      <c r="X570" s="3" t="str">
        <f ca="1">IF(COUNTIF(股期對照!A:A,B570)=2,B570&amp;"-●",IF(COUNTIF(股期對照!A:A,B570)=1,B570&amp;"-◎",B570))</f>
        <v>淘帝-KY</v>
      </c>
      <c r="Y570" s="3" t="s">
        <v>7083</v>
      </c>
      <c r="AB570" s="1" t="s">
        <v>564</v>
      </c>
      <c r="AC570" s="1" t="s">
        <v>2309</v>
      </c>
      <c r="AD570" s="1">
        <v>18.059999999999999</v>
      </c>
      <c r="AE570" s="1">
        <v>0</v>
      </c>
      <c r="AF570" s="1">
        <v>0.23</v>
      </c>
      <c r="AG570" s="1">
        <v>0</v>
      </c>
      <c r="AH570" s="1">
        <v>81.710000000000008</v>
      </c>
      <c r="AI570" s="1">
        <v>570</v>
      </c>
      <c r="AJ570" s="1">
        <v>1094938.3799999999</v>
      </c>
      <c r="AK570" s="1">
        <v>46</v>
      </c>
      <c r="AL570" s="1">
        <v>11</v>
      </c>
      <c r="AM570" s="1">
        <v>-56.698999999999998</v>
      </c>
      <c r="AN570" s="1">
        <v>31</v>
      </c>
      <c r="AO570" s="1">
        <v>-68</v>
      </c>
      <c r="AP570" s="1">
        <v>89467</v>
      </c>
      <c r="AQ570" s="1">
        <v>0</v>
      </c>
      <c r="AR570" s="1">
        <v>11.4</v>
      </c>
      <c r="AS570" s="1">
        <v>11.3</v>
      </c>
      <c r="AT570" s="1">
        <v>11.25</v>
      </c>
      <c r="AU570" s="1">
        <v>11.45</v>
      </c>
      <c r="AV570" s="1">
        <v>12.05</v>
      </c>
      <c r="AW570" s="1">
        <v>-4.5361375000000006E-3</v>
      </c>
      <c r="AX570" s="1">
        <v>6.64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6051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5677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3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30.25</v>
      </c>
      <c r="R572" s="3">
        <v>30.25</v>
      </c>
      <c r="S572" s="3">
        <v>30.2</v>
      </c>
      <c r="T572" s="3">
        <v>29.7</v>
      </c>
      <c r="U572" s="3">
        <v>29.7</v>
      </c>
      <c r="V572" s="10">
        <f t="shared" si="35"/>
        <v>8.9099999999999997E-4</v>
      </c>
      <c r="W572" s="3">
        <v>-1.82</v>
      </c>
      <c r="X572" s="3" t="str">
        <f ca="1">IF(COUNTIF(股期對照!A:A,B572)=2,B572&amp;"-●",IF(COUNTIF(股期對照!A:A,B572)=1,B572&amp;"-◎",B572))</f>
        <v>集雅社</v>
      </c>
      <c r="Y572" s="3" t="s">
        <v>7091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3</v>
      </c>
      <c r="AO572" s="1">
        <v>0</v>
      </c>
      <c r="AP572" s="1">
        <v>29366</v>
      </c>
      <c r="AQ572" s="1">
        <v>0</v>
      </c>
      <c r="AR572" s="1">
        <v>30.25</v>
      </c>
      <c r="AS572" s="1">
        <v>30.25</v>
      </c>
      <c r="AT572" s="1">
        <v>30.2</v>
      </c>
      <c r="AU572" s="1">
        <v>29.7</v>
      </c>
      <c r="AV572" s="1">
        <v>29.7</v>
      </c>
      <c r="AW572" s="1">
        <v>8.9099999999999997E-4</v>
      </c>
      <c r="AX572" s="1">
        <v>-1.82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6052</v>
      </c>
      <c r="C573" s="3">
        <v>28.93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64.16</v>
      </c>
      <c r="H573" s="1">
        <f>MATCH(持股比率!A573,董監!A:A,0)</f>
        <v>573</v>
      </c>
      <c r="I573" s="3">
        <v>455486.65</v>
      </c>
      <c r="J573" s="20">
        <v>-3</v>
      </c>
      <c r="K573" s="20">
        <v>7</v>
      </c>
      <c r="L573" s="29">
        <v>-3.0019999999999998</v>
      </c>
      <c r="M573" s="20">
        <v>-2</v>
      </c>
      <c r="N573" s="20">
        <v>1</v>
      </c>
      <c r="O573" s="20">
        <f t="shared" si="33"/>
        <v>29224</v>
      </c>
      <c r="P573" s="19">
        <f t="shared" si="34"/>
        <v>0</v>
      </c>
      <c r="Q573" s="3">
        <v>30.1</v>
      </c>
      <c r="R573" s="3">
        <v>30.3</v>
      </c>
      <c r="S573" s="3">
        <v>29.9</v>
      </c>
      <c r="T573" s="3">
        <v>29.95</v>
      </c>
      <c r="U573" s="3">
        <v>30</v>
      </c>
      <c r="V573" s="10">
        <f t="shared" si="35"/>
        <v>2.1401999999999999E-5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7021</v>
      </c>
      <c r="AB573" s="1" t="s">
        <v>567</v>
      </c>
      <c r="AC573" s="1" t="s">
        <v>2311</v>
      </c>
      <c r="AD573" s="1">
        <v>28.93</v>
      </c>
      <c r="AE573" s="1">
        <v>0</v>
      </c>
      <c r="AF573" s="1">
        <v>0.4</v>
      </c>
      <c r="AG573" s="1">
        <v>6.51</v>
      </c>
      <c r="AH573" s="1">
        <v>64.16</v>
      </c>
      <c r="AI573" s="1">
        <v>573</v>
      </c>
      <c r="AJ573" s="1">
        <v>455486.65</v>
      </c>
      <c r="AK573" s="1">
        <v>-3</v>
      </c>
      <c r="AL573" s="1">
        <v>7</v>
      </c>
      <c r="AM573" s="1">
        <v>-3.0019999999999998</v>
      </c>
      <c r="AN573" s="1">
        <v>-2</v>
      </c>
      <c r="AO573" s="1">
        <v>1</v>
      </c>
      <c r="AP573" s="1">
        <v>29224</v>
      </c>
      <c r="AQ573" s="1">
        <v>0</v>
      </c>
      <c r="AR573" s="1">
        <v>30.1</v>
      </c>
      <c r="AS573" s="1">
        <v>30.3</v>
      </c>
      <c r="AT573" s="1">
        <v>29.9</v>
      </c>
      <c r="AU573" s="1">
        <v>29.95</v>
      </c>
      <c r="AV573" s="1">
        <v>30</v>
      </c>
      <c r="AW573" s="1">
        <v>2.1401999999999999E-5</v>
      </c>
      <c r="AX573" s="1">
        <v>0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4840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3</v>
      </c>
      <c r="K574" s="20">
        <v>18</v>
      </c>
      <c r="L574" s="29">
        <v>8</v>
      </c>
      <c r="M574" s="20">
        <v>-11</v>
      </c>
      <c r="N574" s="20">
        <v>12</v>
      </c>
      <c r="O574" s="20">
        <f t="shared" si="33"/>
        <v>74746</v>
      </c>
      <c r="P574" s="19">
        <f t="shared" si="34"/>
        <v>0</v>
      </c>
      <c r="Q574" s="3">
        <v>13.1</v>
      </c>
      <c r="R574" s="3">
        <v>13.2</v>
      </c>
      <c r="S574" s="3">
        <v>13.15</v>
      </c>
      <c r="T574" s="3">
        <v>13</v>
      </c>
      <c r="U574" s="3">
        <v>13.05</v>
      </c>
      <c r="V574" s="10">
        <f t="shared" si="35"/>
        <v>3.9569999999999996E-3</v>
      </c>
      <c r="W574" s="3">
        <v>1.95</v>
      </c>
      <c r="X574" s="3" t="str">
        <f ca="1">IF(COUNTIF(股期對照!A:A,B574)=2,B574&amp;"-●",IF(COUNTIF(股期對照!A:A,B574)=1,B574&amp;"-◎",B574))</f>
        <v>歐格</v>
      </c>
      <c r="Y574" s="3" t="s">
        <v>7092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3</v>
      </c>
      <c r="AL574" s="1">
        <v>18</v>
      </c>
      <c r="AM574" s="1">
        <v>8</v>
      </c>
      <c r="AN574" s="1">
        <v>-11</v>
      </c>
      <c r="AO574" s="1">
        <v>12</v>
      </c>
      <c r="AP574" s="1">
        <v>74746</v>
      </c>
      <c r="AQ574" s="1">
        <v>0</v>
      </c>
      <c r="AR574" s="1">
        <v>13.1</v>
      </c>
      <c r="AS574" s="1">
        <v>13.2</v>
      </c>
      <c r="AT574" s="1">
        <v>13.15</v>
      </c>
      <c r="AU574" s="1">
        <v>13</v>
      </c>
      <c r="AV574" s="1">
        <v>13.05</v>
      </c>
      <c r="AW574" s="1">
        <v>3.9569999999999996E-3</v>
      </c>
      <c r="AX574" s="1">
        <v>1.95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6053</v>
      </c>
      <c r="C575" s="3">
        <v>2.48</v>
      </c>
      <c r="D575" s="3">
        <v>0.2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</v>
      </c>
      <c r="H575" s="1">
        <f>MATCH(持股比率!A575,董監!A:A,0)</f>
        <v>575</v>
      </c>
      <c r="I575" s="3">
        <v>1556548.9</v>
      </c>
      <c r="J575" s="20">
        <v>133.99700000000001</v>
      </c>
      <c r="K575" s="20">
        <v>1.4159999999999999</v>
      </c>
      <c r="L575" s="29">
        <v>43.79</v>
      </c>
      <c r="M575" s="20">
        <v>17.954000000000001</v>
      </c>
      <c r="N575" s="20">
        <v>35</v>
      </c>
      <c r="O575" s="20">
        <f t="shared" si="33"/>
        <v>141646</v>
      </c>
      <c r="P575" s="19">
        <f t="shared" si="34"/>
        <v>0.2</v>
      </c>
      <c r="Q575" s="3">
        <v>69</v>
      </c>
      <c r="R575" s="3">
        <v>68.900000000000006</v>
      </c>
      <c r="S575" s="3">
        <v>69.400000000000006</v>
      </c>
      <c r="T575" s="3">
        <v>69.099999999999994</v>
      </c>
      <c r="U575" s="3">
        <v>68.900000000000006</v>
      </c>
      <c r="V575" s="10">
        <f t="shared" si="35"/>
        <v>0.16034502800000003</v>
      </c>
      <c r="W575" s="3">
        <v>0.73</v>
      </c>
      <c r="X575" s="3" t="str">
        <f ca="1">IF(COUNTIF(股期對照!A:A,B575)=2,B575&amp;"-●",IF(COUNTIF(股期對照!A:A,B575)=1,B575&amp;"-◎",B575))</f>
        <v>健和興</v>
      </c>
      <c r="Y575" s="3" t="s">
        <v>6993</v>
      </c>
      <c r="AB575" s="1" t="s">
        <v>569</v>
      </c>
      <c r="AC575" s="1" t="s">
        <v>2313</v>
      </c>
      <c r="AD575" s="1">
        <v>2.48</v>
      </c>
      <c r="AE575" s="1">
        <v>0.2</v>
      </c>
      <c r="AF575" s="1">
        <v>0.31</v>
      </c>
      <c r="AG575" s="1">
        <v>6.01</v>
      </c>
      <c r="AH575" s="1">
        <v>91</v>
      </c>
      <c r="AI575" s="1">
        <v>575</v>
      </c>
      <c r="AJ575" s="1">
        <v>1556548.9</v>
      </c>
      <c r="AK575" s="1">
        <v>133.99700000000001</v>
      </c>
      <c r="AL575" s="1">
        <v>1.4159999999999999</v>
      </c>
      <c r="AM575" s="1">
        <v>43.79</v>
      </c>
      <c r="AN575" s="1">
        <v>17.954000000000001</v>
      </c>
      <c r="AO575" s="1">
        <v>35</v>
      </c>
      <c r="AP575" s="1">
        <v>141646</v>
      </c>
      <c r="AQ575" s="1">
        <v>0.2</v>
      </c>
      <c r="AR575" s="1">
        <v>69</v>
      </c>
      <c r="AS575" s="1">
        <v>68.900000000000006</v>
      </c>
      <c r="AT575" s="1">
        <v>69.400000000000006</v>
      </c>
      <c r="AU575" s="1">
        <v>69.099999999999994</v>
      </c>
      <c r="AV575" s="1">
        <v>68.900000000000006</v>
      </c>
      <c r="AW575" s="1">
        <v>0.16034502800000003</v>
      </c>
      <c r="AX575" s="1">
        <v>0.73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5678</v>
      </c>
      <c r="C576" s="3">
        <v>2.08</v>
      </c>
      <c r="D576" s="3">
        <v>0</v>
      </c>
      <c r="E576" s="3">
        <v>0.37</v>
      </c>
      <c r="F576" s="1">
        <f>IF(INDEX(董監!D:D,H576)=0,INDEX(董監!C:C,H576),INDEX(董監!D:D,H576))</f>
        <v>45.8</v>
      </c>
      <c r="G576" s="1">
        <f t="shared" si="32"/>
        <v>51.75</v>
      </c>
      <c r="H576" s="1">
        <f>MATCH(持股比率!A576,董監!A:A,0)</f>
        <v>576</v>
      </c>
      <c r="I576" s="3">
        <v>533141.55000000005</v>
      </c>
      <c r="J576" s="20">
        <v>53</v>
      </c>
      <c r="K576" s="20">
        <v>-32</v>
      </c>
      <c r="L576" s="29">
        <v>128</v>
      </c>
      <c r="M576" s="20">
        <v>-51</v>
      </c>
      <c r="N576" s="20">
        <v>-50</v>
      </c>
      <c r="O576" s="20">
        <f t="shared" si="33"/>
        <v>27590</v>
      </c>
      <c r="P576" s="19">
        <f t="shared" si="34"/>
        <v>0.2</v>
      </c>
      <c r="Q576" s="3">
        <v>89.3</v>
      </c>
      <c r="R576" s="3">
        <v>88.7</v>
      </c>
      <c r="S576" s="3">
        <v>90.2</v>
      </c>
      <c r="T576" s="3">
        <v>90.3</v>
      </c>
      <c r="U576" s="3">
        <v>88.9</v>
      </c>
      <c r="V576" s="10">
        <f t="shared" si="35"/>
        <v>4.3897999999999993E-2</v>
      </c>
      <c r="W576" s="3">
        <v>0.68</v>
      </c>
      <c r="X576" s="3" t="str">
        <f ca="1">IF(COUNTIF(股期對照!A:A,B576)=2,B576&amp;"-●",IF(COUNTIF(股期對照!A:A,B576)=1,B576&amp;"-◎",B576))</f>
        <v>豐達科</v>
      </c>
      <c r="Y576" s="3" t="s">
        <v>7093</v>
      </c>
      <c r="AB576" s="1" t="s">
        <v>570</v>
      </c>
      <c r="AC576" s="1" t="s">
        <v>2314</v>
      </c>
      <c r="AD576" s="1">
        <v>2.08</v>
      </c>
      <c r="AE576" s="1">
        <v>0</v>
      </c>
      <c r="AF576" s="1">
        <v>0.37</v>
      </c>
      <c r="AG576" s="1">
        <v>45.8</v>
      </c>
      <c r="AH576" s="1">
        <v>51.75</v>
      </c>
      <c r="AI576" s="1">
        <v>576</v>
      </c>
      <c r="AJ576" s="1">
        <v>533141.55000000005</v>
      </c>
      <c r="AK576" s="1">
        <v>53</v>
      </c>
      <c r="AL576" s="1">
        <v>-32</v>
      </c>
      <c r="AM576" s="1">
        <v>128</v>
      </c>
      <c r="AN576" s="1">
        <v>-51</v>
      </c>
      <c r="AO576" s="1">
        <v>-50</v>
      </c>
      <c r="AP576" s="1">
        <v>27590</v>
      </c>
      <c r="AQ576" s="1">
        <v>0.2</v>
      </c>
      <c r="AR576" s="1">
        <v>89.3</v>
      </c>
      <c r="AS576" s="1">
        <v>88.7</v>
      </c>
      <c r="AT576" s="1">
        <v>90.2</v>
      </c>
      <c r="AU576" s="1">
        <v>90.3</v>
      </c>
      <c r="AV576" s="1">
        <v>88.9</v>
      </c>
      <c r="AW576" s="1">
        <v>4.3897999999999993E-2</v>
      </c>
      <c r="AX576" s="1">
        <v>0.68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5348</v>
      </c>
      <c r="C577" s="3">
        <v>34.33</v>
      </c>
      <c r="D577" s="3">
        <v>1.06</v>
      </c>
      <c r="E577" s="3">
        <v>5.21</v>
      </c>
      <c r="F577" s="1">
        <f>IF(INDEX(董監!D:D,H577)=0,INDEX(董監!C:C,H577),INDEX(董監!D:D,H577))</f>
        <v>33.54</v>
      </c>
      <c r="G577" s="1">
        <f t="shared" si="32"/>
        <v>25.86</v>
      </c>
      <c r="H577" s="1">
        <f>MATCH(持股比率!A577,董監!A:A,0)</f>
        <v>577</v>
      </c>
      <c r="I577" s="3">
        <v>6083184</v>
      </c>
      <c r="J577" s="20">
        <v>279.69299999999998</v>
      </c>
      <c r="K577" s="20">
        <v>425.94799999999998</v>
      </c>
      <c r="L577" s="29">
        <v>1412.307</v>
      </c>
      <c r="M577" s="20">
        <v>284.22199999999998</v>
      </c>
      <c r="N577" s="20">
        <v>60.628</v>
      </c>
      <c r="O577" s="20">
        <f t="shared" si="33"/>
        <v>157311</v>
      </c>
      <c r="P577" s="19">
        <f t="shared" si="34"/>
        <v>1.6</v>
      </c>
      <c r="Q577" s="3">
        <v>76.599999999999994</v>
      </c>
      <c r="R577" s="3">
        <v>77.7</v>
      </c>
      <c r="S577" s="3">
        <v>80.8</v>
      </c>
      <c r="T577" s="3">
        <v>79.900000000000006</v>
      </c>
      <c r="U577" s="3">
        <v>79.5</v>
      </c>
      <c r="V577" s="10">
        <f t="shared" si="35"/>
        <v>1.9616431280000002</v>
      </c>
      <c r="W577" s="3">
        <v>5.0199999999999996</v>
      </c>
      <c r="X577" s="3" t="str">
        <f ca="1">IF(COUNTIF(股期對照!A:A,B577)=2,B577&amp;"-●",IF(COUNTIF(股期對照!A:A,B577)=1,B577&amp;"-◎",B577))</f>
        <v>神基</v>
      </c>
      <c r="Y577" s="3" t="s">
        <v>7094</v>
      </c>
      <c r="AB577" s="1" t="s">
        <v>571</v>
      </c>
      <c r="AC577" s="1" t="s">
        <v>2315</v>
      </c>
      <c r="AD577" s="1">
        <v>34.33</v>
      </c>
      <c r="AE577" s="1">
        <v>1.06</v>
      </c>
      <c r="AF577" s="1">
        <v>5.21</v>
      </c>
      <c r="AG577" s="1">
        <v>33.54</v>
      </c>
      <c r="AH577" s="1">
        <v>25.86</v>
      </c>
      <c r="AI577" s="1">
        <v>577</v>
      </c>
      <c r="AJ577" s="1">
        <v>6083184</v>
      </c>
      <c r="AK577" s="1">
        <v>279.69299999999998</v>
      </c>
      <c r="AL577" s="1">
        <v>425.94799999999998</v>
      </c>
      <c r="AM577" s="1">
        <v>1412.307</v>
      </c>
      <c r="AN577" s="1">
        <v>284.22199999999998</v>
      </c>
      <c r="AO577" s="1">
        <v>60.628</v>
      </c>
      <c r="AP577" s="1">
        <v>157311</v>
      </c>
      <c r="AQ577" s="1">
        <v>1.6</v>
      </c>
      <c r="AR577" s="1">
        <v>76.599999999999994</v>
      </c>
      <c r="AS577" s="1">
        <v>77.7</v>
      </c>
      <c r="AT577" s="1">
        <v>80.8</v>
      </c>
      <c r="AU577" s="1">
        <v>79.900000000000006</v>
      </c>
      <c r="AV577" s="1">
        <v>79.5</v>
      </c>
      <c r="AW577" s="1">
        <v>1.9616431280000002</v>
      </c>
      <c r="AX577" s="1">
        <v>5.0199999999999996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6054</v>
      </c>
      <c r="C578" s="3">
        <v>17.579999999999998</v>
      </c>
      <c r="D578" s="3">
        <v>1.2</v>
      </c>
      <c r="E578" s="3">
        <v>3.56</v>
      </c>
      <c r="F578" s="1">
        <f>IF(INDEX(董監!D:D,H578)=0,INDEX(董監!C:C,H578),INDEX(董監!D:D,H578))</f>
        <v>5.29</v>
      </c>
      <c r="G578" s="1">
        <f t="shared" si="32"/>
        <v>72.37</v>
      </c>
      <c r="H578" s="1">
        <f>MATCH(持股比率!A578,董監!A:A,0)</f>
        <v>578</v>
      </c>
      <c r="I578" s="3">
        <v>2861710.7</v>
      </c>
      <c r="J578" s="20">
        <v>716.66099999999994</v>
      </c>
      <c r="K578" s="20">
        <v>996.16700000000003</v>
      </c>
      <c r="L578" s="29">
        <v>-1400.0809999999999</v>
      </c>
      <c r="M578" s="20">
        <v>208.14400000000001</v>
      </c>
      <c r="N578" s="20">
        <v>83.72</v>
      </c>
      <c r="O578" s="20">
        <f t="shared" si="33"/>
        <v>207102</v>
      </c>
      <c r="P578" s="19">
        <f t="shared" si="34"/>
        <v>0.3</v>
      </c>
      <c r="Q578" s="3">
        <v>93.5</v>
      </c>
      <c r="R578" s="3">
        <v>93.9</v>
      </c>
      <c r="S578" s="3">
        <v>91.6</v>
      </c>
      <c r="T578" s="3">
        <v>90.3</v>
      </c>
      <c r="U578" s="3">
        <v>90</v>
      </c>
      <c r="V578" s="10">
        <f t="shared" si="35"/>
        <v>0.58630668400000019</v>
      </c>
      <c r="W578" s="3">
        <v>-2.81</v>
      </c>
      <c r="X578" s="3" t="str">
        <f ca="1">IF(COUNTIF(股期對照!A:A,B578)=2,B578&amp;"-●",IF(COUNTIF(股期對照!A:A,B578)=1,B578&amp;"-◎",B578))</f>
        <v>晶豪科-◎</v>
      </c>
      <c r="Y578" s="3" t="s">
        <v>7095</v>
      </c>
      <c r="AB578" s="1" t="s">
        <v>572</v>
      </c>
      <c r="AC578" s="1" t="s">
        <v>2316</v>
      </c>
      <c r="AD578" s="1">
        <v>17.579999999999998</v>
      </c>
      <c r="AE578" s="1">
        <v>1.2</v>
      </c>
      <c r="AF578" s="1">
        <v>3.56</v>
      </c>
      <c r="AG578" s="1">
        <v>5.29</v>
      </c>
      <c r="AH578" s="1">
        <v>72.37</v>
      </c>
      <c r="AI578" s="1">
        <v>578</v>
      </c>
      <c r="AJ578" s="1">
        <v>2861710.7</v>
      </c>
      <c r="AK578" s="1">
        <v>716.66099999999994</v>
      </c>
      <c r="AL578" s="1">
        <v>996.16700000000003</v>
      </c>
      <c r="AM578" s="1">
        <v>-1400.0809999999999</v>
      </c>
      <c r="AN578" s="1">
        <v>208.14400000000001</v>
      </c>
      <c r="AO578" s="1">
        <v>83.72</v>
      </c>
      <c r="AP578" s="1">
        <v>207102</v>
      </c>
      <c r="AQ578" s="1">
        <v>0.3</v>
      </c>
      <c r="AR578" s="1">
        <v>93.5</v>
      </c>
      <c r="AS578" s="1">
        <v>93.9</v>
      </c>
      <c r="AT578" s="1">
        <v>91.6</v>
      </c>
      <c r="AU578" s="1">
        <v>90.3</v>
      </c>
      <c r="AV578" s="1">
        <v>90</v>
      </c>
      <c r="AW578" s="1">
        <v>0.58630668400000019</v>
      </c>
      <c r="AX578" s="1">
        <v>-2.81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4935</v>
      </c>
      <c r="C579" s="3">
        <v>35.090000000000003</v>
      </c>
      <c r="D579" s="3">
        <v>1.46</v>
      </c>
      <c r="E579" s="3">
        <v>3.45</v>
      </c>
      <c r="F579" s="1">
        <f>IF(INDEX(董監!D:D,H579)=0,INDEX(董監!C:C,H579),INDEX(董監!D:D,H579))</f>
        <v>18.600000000000001</v>
      </c>
      <c r="G579" s="1">
        <f t="shared" si="32"/>
        <v>41.399999999999991</v>
      </c>
      <c r="H579" s="1">
        <f>MATCH(持股比率!A579,董監!A:A,0)</f>
        <v>579</v>
      </c>
      <c r="I579" s="3">
        <v>1334681.97</v>
      </c>
      <c r="J579" s="20">
        <v>205.11699999999999</v>
      </c>
      <c r="K579" s="20">
        <v>121.691</v>
      </c>
      <c r="L579" s="29">
        <v>-92.923000000000002</v>
      </c>
      <c r="M579" s="20">
        <v>-79.037999999999997</v>
      </c>
      <c r="N579" s="20">
        <v>-159.68299999999999</v>
      </c>
      <c r="O579" s="20">
        <f t="shared" si="33"/>
        <v>55256</v>
      </c>
      <c r="P579" s="19">
        <f t="shared" si="34"/>
        <v>0</v>
      </c>
      <c r="Q579" s="3">
        <v>2135</v>
      </c>
      <c r="R579" s="3">
        <v>2150</v>
      </c>
      <c r="S579" s="3">
        <v>2130</v>
      </c>
      <c r="T579" s="3">
        <v>2130</v>
      </c>
      <c r="U579" s="3">
        <v>2095</v>
      </c>
      <c r="V579" s="10">
        <f t="shared" si="35"/>
        <v>-1.2523700000000535E-2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7096</v>
      </c>
      <c r="AB579" s="1" t="s">
        <v>573</v>
      </c>
      <c r="AC579" s="1" t="s">
        <v>2317</v>
      </c>
      <c r="AD579" s="1">
        <v>35.090000000000003</v>
      </c>
      <c r="AE579" s="1">
        <v>1.46</v>
      </c>
      <c r="AF579" s="1">
        <v>3.45</v>
      </c>
      <c r="AG579" s="1">
        <v>18.600000000000001</v>
      </c>
      <c r="AH579" s="1">
        <v>41.399999999999991</v>
      </c>
      <c r="AI579" s="1">
        <v>579</v>
      </c>
      <c r="AJ579" s="1">
        <v>1334681.97</v>
      </c>
      <c r="AK579" s="1">
        <v>205.11699999999999</v>
      </c>
      <c r="AL579" s="1">
        <v>121.691</v>
      </c>
      <c r="AM579" s="1">
        <v>-92.923000000000002</v>
      </c>
      <c r="AN579" s="1">
        <v>-79.037999999999997</v>
      </c>
      <c r="AO579" s="1">
        <v>-159.68299999999999</v>
      </c>
      <c r="AP579" s="1">
        <v>55256</v>
      </c>
      <c r="AQ579" s="1">
        <v>0</v>
      </c>
      <c r="AR579" s="1">
        <v>2135</v>
      </c>
      <c r="AS579" s="1">
        <v>2150</v>
      </c>
      <c r="AT579" s="1">
        <v>2130</v>
      </c>
      <c r="AU579" s="1">
        <v>2130</v>
      </c>
      <c r="AV579" s="1">
        <v>2095</v>
      </c>
      <c r="AW579" s="1">
        <v>-1.2523700000000535E-2</v>
      </c>
      <c r="AX579" s="1">
        <v>-0.24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5349</v>
      </c>
      <c r="C580" s="3">
        <v>12.92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75.930000000000007</v>
      </c>
      <c r="H580" s="1">
        <f>MATCH(持股比率!A580,董監!A:A,0)</f>
        <v>580</v>
      </c>
      <c r="I580" s="3">
        <v>2360179.41</v>
      </c>
      <c r="J580" s="20">
        <v>214.404</v>
      </c>
      <c r="K580" s="20">
        <v>-33.438000000000002</v>
      </c>
      <c r="L580" s="29">
        <v>204</v>
      </c>
      <c r="M580" s="20">
        <v>-85.283000000000001</v>
      </c>
      <c r="N580" s="20">
        <v>29</v>
      </c>
      <c r="O580" s="20">
        <f t="shared" si="33"/>
        <v>179208</v>
      </c>
      <c r="P580" s="19">
        <f t="shared" si="34"/>
        <v>0.2</v>
      </c>
      <c r="Q580" s="3">
        <v>97.5</v>
      </c>
      <c r="R580" s="3">
        <v>97.2</v>
      </c>
      <c r="S580" s="3">
        <v>97.9</v>
      </c>
      <c r="T580" s="3">
        <v>96.2</v>
      </c>
      <c r="U580" s="3">
        <v>96.3</v>
      </c>
      <c r="V580" s="10">
        <f t="shared" si="35"/>
        <v>0.32214291799999994</v>
      </c>
      <c r="W580" s="3">
        <v>0.84</v>
      </c>
      <c r="X580" s="3" t="str">
        <f ca="1">IF(COUNTIF(股期對照!A:A,B580)=2,B580&amp;"-●",IF(COUNTIF(股期對照!A:A,B580)=1,B580&amp;"-◎",B580))</f>
        <v>華立</v>
      </c>
      <c r="Y580" s="3" t="s">
        <v>7097</v>
      </c>
      <c r="AB580" s="1" t="s">
        <v>574</v>
      </c>
      <c r="AC580" s="1" t="s">
        <v>2318</v>
      </c>
      <c r="AD580" s="1">
        <v>12.92</v>
      </c>
      <c r="AE580" s="1">
        <v>0.08</v>
      </c>
      <c r="AF580" s="1">
        <v>0.25</v>
      </c>
      <c r="AG580" s="1">
        <v>10.82</v>
      </c>
      <c r="AH580" s="1">
        <v>75.930000000000007</v>
      </c>
      <c r="AI580" s="1">
        <v>580</v>
      </c>
      <c r="AJ580" s="1">
        <v>2360179.41</v>
      </c>
      <c r="AK580" s="1">
        <v>214.404</v>
      </c>
      <c r="AL580" s="1">
        <v>-33.438000000000002</v>
      </c>
      <c r="AM580" s="1">
        <v>204</v>
      </c>
      <c r="AN580" s="1">
        <v>-85.283000000000001</v>
      </c>
      <c r="AO580" s="1">
        <v>29</v>
      </c>
      <c r="AP580" s="1">
        <v>179208</v>
      </c>
      <c r="AQ580" s="1">
        <v>0.2</v>
      </c>
      <c r="AR580" s="1">
        <v>97.5</v>
      </c>
      <c r="AS580" s="1">
        <v>97.2</v>
      </c>
      <c r="AT580" s="1">
        <v>97.9</v>
      </c>
      <c r="AU580" s="1">
        <v>96.2</v>
      </c>
      <c r="AV580" s="1">
        <v>96.3</v>
      </c>
      <c r="AW580" s="1">
        <v>0.32214291799999994</v>
      </c>
      <c r="AX580" s="1">
        <v>0.84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5350</v>
      </c>
      <c r="C581" s="3">
        <v>2.52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97.01</v>
      </c>
      <c r="H581" s="1">
        <f>MATCH(持股比率!A581,董監!A:A,0)</f>
        <v>581</v>
      </c>
      <c r="I581" s="3">
        <v>1127192.51</v>
      </c>
      <c r="J581" s="20">
        <v>38</v>
      </c>
      <c r="K581" s="20">
        <v>-25</v>
      </c>
      <c r="L581" s="29">
        <v>-23</v>
      </c>
      <c r="M581" s="20">
        <v>-46</v>
      </c>
      <c r="N581" s="20">
        <v>508</v>
      </c>
      <c r="O581" s="20">
        <f t="shared" si="33"/>
        <v>109349</v>
      </c>
      <c r="P581" s="19">
        <f t="shared" si="34"/>
        <v>0.4</v>
      </c>
      <c r="Q581" s="3">
        <v>34.1</v>
      </c>
      <c r="R581" s="3">
        <v>34.299999999999997</v>
      </c>
      <c r="S581" s="3">
        <v>34.299999999999997</v>
      </c>
      <c r="T581" s="3">
        <v>32.950000000000003</v>
      </c>
      <c r="U581" s="3">
        <v>34.700000000000003</v>
      </c>
      <c r="V581" s="10">
        <f t="shared" si="35"/>
        <v>0.15761300000000003</v>
      </c>
      <c r="W581" s="3">
        <v>-0.86</v>
      </c>
      <c r="X581" s="3" t="str">
        <f ca="1">IF(COUNTIF(股期對照!A:A,B581)=2,B581&amp;"-●",IF(COUNTIF(股期對照!A:A,B581)=1,B581&amp;"-◎",B581))</f>
        <v>今皓</v>
      </c>
      <c r="Y581" s="3" t="s">
        <v>7098</v>
      </c>
      <c r="AB581" s="1" t="s">
        <v>575</v>
      </c>
      <c r="AC581" s="1" t="s">
        <v>2319</v>
      </c>
      <c r="AD581" s="1">
        <v>2.52</v>
      </c>
      <c r="AE581" s="1">
        <v>0.03</v>
      </c>
      <c r="AF581" s="1">
        <v>0.39</v>
      </c>
      <c r="AG581" s="1">
        <v>0.05</v>
      </c>
      <c r="AH581" s="1">
        <v>97.01</v>
      </c>
      <c r="AI581" s="1">
        <v>581</v>
      </c>
      <c r="AJ581" s="1">
        <v>1127192.51</v>
      </c>
      <c r="AK581" s="1">
        <v>38</v>
      </c>
      <c r="AL581" s="1">
        <v>-25</v>
      </c>
      <c r="AM581" s="1">
        <v>-23</v>
      </c>
      <c r="AN581" s="1">
        <v>-46</v>
      </c>
      <c r="AO581" s="1">
        <v>508</v>
      </c>
      <c r="AP581" s="1">
        <v>109349</v>
      </c>
      <c r="AQ581" s="1">
        <v>0.4</v>
      </c>
      <c r="AR581" s="1">
        <v>34.1</v>
      </c>
      <c r="AS581" s="1">
        <v>34.299999999999997</v>
      </c>
      <c r="AT581" s="1">
        <v>34.299999999999997</v>
      </c>
      <c r="AU581" s="1">
        <v>32.950000000000003</v>
      </c>
      <c r="AV581" s="1">
        <v>34.700000000000003</v>
      </c>
      <c r="AW581" s="1">
        <v>0.15761300000000003</v>
      </c>
      <c r="AX581" s="1">
        <v>-0.86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5263</v>
      </c>
      <c r="C582" s="3">
        <v>0.95</v>
      </c>
      <c r="D582" s="3">
        <v>0.02</v>
      </c>
      <c r="E582" s="3">
        <v>1.2</v>
      </c>
      <c r="F582" s="1">
        <f>IF(INDEX(董監!D:D,H582)=0,INDEX(董監!C:C,H582),INDEX(董監!D:D,H582))</f>
        <v>19.11</v>
      </c>
      <c r="G582" s="1">
        <f t="shared" si="32"/>
        <v>78.72</v>
      </c>
      <c r="H582" s="1">
        <f>MATCH(持股比率!A582,董監!A:A,0)</f>
        <v>582</v>
      </c>
      <c r="I582" s="3">
        <v>1959350.18</v>
      </c>
      <c r="J582" s="20">
        <v>-625.10400000000004</v>
      </c>
      <c r="K582" s="20">
        <v>796.58900000000006</v>
      </c>
      <c r="L582" s="29">
        <v>1759.7149999999999</v>
      </c>
      <c r="M582" s="20">
        <v>-2357.2959999999998</v>
      </c>
      <c r="N582" s="20">
        <v>157.399</v>
      </c>
      <c r="O582" s="20">
        <f t="shared" si="33"/>
        <v>154240</v>
      </c>
      <c r="P582" s="19">
        <f t="shared" si="34"/>
        <v>-0.2</v>
      </c>
      <c r="Q582" s="3">
        <v>44.3</v>
      </c>
      <c r="R582" s="3">
        <v>45.1</v>
      </c>
      <c r="S582" s="3">
        <v>47.9</v>
      </c>
      <c r="T582" s="3">
        <v>45.8</v>
      </c>
      <c r="U582" s="3">
        <v>44.9</v>
      </c>
      <c r="V582" s="10">
        <f t="shared" si="35"/>
        <v>-8.3725364999999746E-2</v>
      </c>
      <c r="W582" s="3">
        <v>2.5099999999999998</v>
      </c>
      <c r="X582" s="3" t="str">
        <f ca="1">IF(COUNTIF(股期對照!A:A,B582)=2,B582&amp;"-●",IF(COUNTIF(股期對照!A:A,B582)=1,B582&amp;"-◎",B582))</f>
        <v>晟銘電</v>
      </c>
      <c r="Y582" s="3" t="s">
        <v>7099</v>
      </c>
      <c r="AB582" s="1" t="s">
        <v>576</v>
      </c>
      <c r="AC582" s="1" t="s">
        <v>2320</v>
      </c>
      <c r="AD582" s="1">
        <v>0.95</v>
      </c>
      <c r="AE582" s="1">
        <v>0.02</v>
      </c>
      <c r="AF582" s="1">
        <v>1.2</v>
      </c>
      <c r="AG582" s="1">
        <v>19.11</v>
      </c>
      <c r="AH582" s="1">
        <v>78.72</v>
      </c>
      <c r="AI582" s="1">
        <v>582</v>
      </c>
      <c r="AJ582" s="1">
        <v>1959350.18</v>
      </c>
      <c r="AK582" s="1">
        <v>-625.10400000000004</v>
      </c>
      <c r="AL582" s="1">
        <v>796.58900000000006</v>
      </c>
      <c r="AM582" s="1">
        <v>1759.7149999999999</v>
      </c>
      <c r="AN582" s="1">
        <v>-2357.2959999999998</v>
      </c>
      <c r="AO582" s="1">
        <v>157.399</v>
      </c>
      <c r="AP582" s="1">
        <v>154240</v>
      </c>
      <c r="AQ582" s="1">
        <v>-0.2</v>
      </c>
      <c r="AR582" s="1">
        <v>44.3</v>
      </c>
      <c r="AS582" s="1">
        <v>45.1</v>
      </c>
      <c r="AT582" s="1">
        <v>47.9</v>
      </c>
      <c r="AU582" s="1">
        <v>45.8</v>
      </c>
      <c r="AV582" s="1">
        <v>44.9</v>
      </c>
      <c r="AW582" s="1">
        <v>-8.3725364999999746E-2</v>
      </c>
      <c r="AX582" s="1">
        <v>2.5099999999999998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4892</v>
      </c>
      <c r="C583" s="3">
        <v>26.53</v>
      </c>
      <c r="D583" s="3">
        <v>12.23</v>
      </c>
      <c r="E583" s="3">
        <v>0.62</v>
      </c>
      <c r="F583" s="1">
        <f>IF(INDEX(董監!D:D,H583)=0,INDEX(董監!C:C,H583),INDEX(董監!D:D,H583))</f>
        <v>10.1</v>
      </c>
      <c r="G583" s="1">
        <f t="shared" ref="G583:G646" si="36">100-SUM(C583:F583)</f>
        <v>50.519999999999996</v>
      </c>
      <c r="H583" s="1">
        <f>MATCH(持股比率!A583,董監!A:A,0)</f>
        <v>583</v>
      </c>
      <c r="I583" s="3">
        <v>1610801.24</v>
      </c>
      <c r="J583" s="20">
        <v>556.52099999999996</v>
      </c>
      <c r="K583" s="20">
        <v>582.851</v>
      </c>
      <c r="L583" s="29">
        <v>87.045000000000002</v>
      </c>
      <c r="M583" s="20">
        <v>-4669.2510000000002</v>
      </c>
      <c r="N583" s="20">
        <v>-287.85199999999998</v>
      </c>
      <c r="O583" s="20">
        <f t="shared" ref="O583:O646" si="37">ROUND((I583/10)*(G583/100),0)</f>
        <v>81378</v>
      </c>
      <c r="P583" s="19">
        <f t="shared" ref="P583:P646" si="38">ROUND(SUM(J583:N583)/O583*100,1)</f>
        <v>-4.5999999999999996</v>
      </c>
      <c r="Q583" s="3">
        <v>165</v>
      </c>
      <c r="R583" s="3">
        <v>167</v>
      </c>
      <c r="S583" s="3">
        <v>165.5</v>
      </c>
      <c r="T583" s="3">
        <v>151.5</v>
      </c>
      <c r="U583" s="3">
        <v>150</v>
      </c>
      <c r="V583" s="10">
        <f t="shared" ref="V583:V646" si="39">SUMPRODUCT(J583:N583,Q583:U583)/100000</f>
        <v>-5.47001297</v>
      </c>
      <c r="W583" s="3">
        <v>-7.12</v>
      </c>
      <c r="X583" s="3" t="str">
        <f ca="1">IF(COUNTIF(股期對照!A:A,B583)=2,B583&amp;"-●",IF(COUNTIF(股期對照!A:A,B583)=1,B583&amp;"-◎",B583))</f>
        <v>聯陽</v>
      </c>
      <c r="Y583" s="3" t="s">
        <v>7100</v>
      </c>
      <c r="AB583" s="1" t="s">
        <v>577</v>
      </c>
      <c r="AC583" s="1" t="s">
        <v>2321</v>
      </c>
      <c r="AD583" s="1">
        <v>26.53</v>
      </c>
      <c r="AE583" s="1">
        <v>12.23</v>
      </c>
      <c r="AF583" s="1">
        <v>0.62</v>
      </c>
      <c r="AG583" s="1">
        <v>10.1</v>
      </c>
      <c r="AH583" s="1">
        <v>50.519999999999996</v>
      </c>
      <c r="AI583" s="1">
        <v>583</v>
      </c>
      <c r="AJ583" s="1">
        <v>1610801.24</v>
      </c>
      <c r="AK583" s="1">
        <v>556.52099999999996</v>
      </c>
      <c r="AL583" s="1">
        <v>582.851</v>
      </c>
      <c r="AM583" s="1">
        <v>87.045000000000002</v>
      </c>
      <c r="AN583" s="1">
        <v>-4669.2510000000002</v>
      </c>
      <c r="AO583" s="1">
        <v>-287.85199999999998</v>
      </c>
      <c r="AP583" s="1">
        <v>81378</v>
      </c>
      <c r="AQ583" s="1">
        <v>-4.5999999999999996</v>
      </c>
      <c r="AR583" s="1">
        <v>165</v>
      </c>
      <c r="AS583" s="1">
        <v>167</v>
      </c>
      <c r="AT583" s="1">
        <v>165.5</v>
      </c>
      <c r="AU583" s="1">
        <v>151.5</v>
      </c>
      <c r="AV583" s="1">
        <v>150</v>
      </c>
      <c r="AW583" s="1">
        <v>-5.47001297</v>
      </c>
      <c r="AX583" s="1">
        <v>-7.12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6055</v>
      </c>
      <c r="C584" s="3">
        <v>13.66</v>
      </c>
      <c r="D584" s="3">
        <v>7.0000000000000007E-2</v>
      </c>
      <c r="E584" s="3">
        <v>0.2</v>
      </c>
      <c r="F584" s="1">
        <f>IF(INDEX(董監!D:D,H584)=0,INDEX(董監!C:C,H584),INDEX(董監!D:D,H584))</f>
        <v>25.8</v>
      </c>
      <c r="G584" s="1">
        <f t="shared" si="36"/>
        <v>60.269999999999996</v>
      </c>
      <c r="H584" s="1">
        <f>MATCH(持股比率!A584,董監!A:A,0)</f>
        <v>584</v>
      </c>
      <c r="I584" s="3">
        <v>1872619.5</v>
      </c>
      <c r="J584" s="20">
        <v>-20.907</v>
      </c>
      <c r="K584" s="20">
        <v>621.57000000000005</v>
      </c>
      <c r="L584" s="29">
        <v>43.000999999999998</v>
      </c>
      <c r="M584" s="20">
        <v>55.719000000000001</v>
      </c>
      <c r="N584" s="20">
        <v>9.8460000000000001</v>
      </c>
      <c r="O584" s="20">
        <f t="shared" si="37"/>
        <v>112863</v>
      </c>
      <c r="P584" s="19">
        <f t="shared" si="38"/>
        <v>0.6</v>
      </c>
      <c r="Q584" s="3">
        <v>49.65</v>
      </c>
      <c r="R584" s="3">
        <v>51.6</v>
      </c>
      <c r="S584" s="3">
        <v>51.3</v>
      </c>
      <c r="T584" s="3">
        <v>51.3</v>
      </c>
      <c r="U584" s="3">
        <v>51.2</v>
      </c>
      <c r="V584" s="10">
        <f t="shared" si="39"/>
        <v>0.36603430650000002</v>
      </c>
      <c r="W584" s="3">
        <v>4.28</v>
      </c>
      <c r="X584" s="3" t="str">
        <f ca="1">IF(COUNTIF(股期對照!A:A,B584)=2,B584&amp;"-●",IF(COUNTIF(股期對照!A:A,B584)=1,B584&amp;"-◎",B584))</f>
        <v>全漢</v>
      </c>
      <c r="Y584" s="3" t="s">
        <v>7101</v>
      </c>
      <c r="AB584" s="1" t="s">
        <v>578</v>
      </c>
      <c r="AC584" s="1" t="s">
        <v>2322</v>
      </c>
      <c r="AD584" s="1">
        <v>13.66</v>
      </c>
      <c r="AE584" s="1">
        <v>7.0000000000000007E-2</v>
      </c>
      <c r="AF584" s="1">
        <v>0.2</v>
      </c>
      <c r="AG584" s="1">
        <v>25.8</v>
      </c>
      <c r="AH584" s="1">
        <v>60.269999999999996</v>
      </c>
      <c r="AI584" s="1">
        <v>584</v>
      </c>
      <c r="AJ584" s="1">
        <v>1872619.5</v>
      </c>
      <c r="AK584" s="1">
        <v>-20.907</v>
      </c>
      <c r="AL584" s="1">
        <v>621.57000000000005</v>
      </c>
      <c r="AM584" s="1">
        <v>43.000999999999998</v>
      </c>
      <c r="AN584" s="1">
        <v>55.719000000000001</v>
      </c>
      <c r="AO584" s="1">
        <v>9.8460000000000001</v>
      </c>
      <c r="AP584" s="1">
        <v>112863</v>
      </c>
      <c r="AQ584" s="1">
        <v>0.6</v>
      </c>
      <c r="AR584" s="1">
        <v>49.65</v>
      </c>
      <c r="AS584" s="1">
        <v>51.6</v>
      </c>
      <c r="AT584" s="1">
        <v>51.3</v>
      </c>
      <c r="AU584" s="1">
        <v>51.3</v>
      </c>
      <c r="AV584" s="1">
        <v>51.2</v>
      </c>
      <c r="AW584" s="1">
        <v>0.36603430650000002</v>
      </c>
      <c r="AX584" s="1">
        <v>4.28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6056</v>
      </c>
      <c r="C585" s="3">
        <v>1.64</v>
      </c>
      <c r="D585" s="3">
        <v>0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35.450000000000003</v>
      </c>
      <c r="H585" s="1">
        <f>MATCH(持股比率!A585,董監!A:A,0)</f>
        <v>585</v>
      </c>
      <c r="I585" s="3">
        <v>2885393.69</v>
      </c>
      <c r="J585" s="20">
        <v>223.233</v>
      </c>
      <c r="K585" s="20">
        <v>91</v>
      </c>
      <c r="L585" s="29">
        <v>-4</v>
      </c>
      <c r="M585" s="20">
        <v>-7.0069999999999997</v>
      </c>
      <c r="N585" s="20">
        <v>13.999000000000001</v>
      </c>
      <c r="O585" s="20">
        <f t="shared" si="37"/>
        <v>102287</v>
      </c>
      <c r="P585" s="19">
        <f t="shared" si="38"/>
        <v>0.3</v>
      </c>
      <c r="Q585" s="3">
        <v>60.6</v>
      </c>
      <c r="R585" s="3">
        <v>60.9</v>
      </c>
      <c r="S585" s="3">
        <v>60.3</v>
      </c>
      <c r="T585" s="3">
        <v>59.8</v>
      </c>
      <c r="U585" s="3">
        <v>59.7</v>
      </c>
      <c r="V585" s="10">
        <f t="shared" si="39"/>
        <v>0.19245341499999999</v>
      </c>
      <c r="W585" s="3">
        <v>0</v>
      </c>
      <c r="X585" s="3" t="str">
        <f ca="1">IF(COUNTIF(股期對照!A:A,B585)=2,B585&amp;"-●",IF(COUNTIF(股期對照!A:A,B585)=1,B585&amp;"-◎",B585))</f>
        <v>嘉晶</v>
      </c>
      <c r="Y585" s="3" t="s">
        <v>7102</v>
      </c>
      <c r="AB585" s="1" t="s">
        <v>579</v>
      </c>
      <c r="AC585" s="1" t="s">
        <v>2323</v>
      </c>
      <c r="AD585" s="1">
        <v>1.64</v>
      </c>
      <c r="AE585" s="1">
        <v>0</v>
      </c>
      <c r="AF585" s="1">
        <v>0.55000000000000004</v>
      </c>
      <c r="AG585" s="1">
        <v>62.36</v>
      </c>
      <c r="AH585" s="1">
        <v>35.450000000000003</v>
      </c>
      <c r="AI585" s="1">
        <v>585</v>
      </c>
      <c r="AJ585" s="1">
        <v>2885393.69</v>
      </c>
      <c r="AK585" s="1">
        <v>223.233</v>
      </c>
      <c r="AL585" s="1">
        <v>91</v>
      </c>
      <c r="AM585" s="1">
        <v>-4</v>
      </c>
      <c r="AN585" s="1">
        <v>-7.0069999999999997</v>
      </c>
      <c r="AO585" s="1">
        <v>13.999000000000001</v>
      </c>
      <c r="AP585" s="1">
        <v>102287</v>
      </c>
      <c r="AQ585" s="1">
        <v>0.3</v>
      </c>
      <c r="AR585" s="1">
        <v>60.6</v>
      </c>
      <c r="AS585" s="1">
        <v>60.9</v>
      </c>
      <c r="AT585" s="1">
        <v>60.3</v>
      </c>
      <c r="AU585" s="1">
        <v>59.8</v>
      </c>
      <c r="AV585" s="1">
        <v>59.7</v>
      </c>
      <c r="AW585" s="1">
        <v>0.19245341499999999</v>
      </c>
      <c r="AX585" s="1">
        <v>0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5080</v>
      </c>
      <c r="C586" s="3">
        <v>33.14</v>
      </c>
      <c r="D586" s="3">
        <v>18.14</v>
      </c>
      <c r="E586" s="3">
        <v>1.33</v>
      </c>
      <c r="F586" s="1">
        <f>IF(INDEX(董監!D:D,H586)=0,INDEX(董監!C:C,H586),INDEX(董監!D:D,H586))</f>
        <v>16.16</v>
      </c>
      <c r="G586" s="1">
        <f t="shared" si="36"/>
        <v>31.230000000000004</v>
      </c>
      <c r="H586" s="1">
        <f>MATCH(持股比率!A586,董監!A:A,0)</f>
        <v>586</v>
      </c>
      <c r="I586" s="3">
        <v>3833101.57</v>
      </c>
      <c r="J586" s="20">
        <v>1908.8489999999999</v>
      </c>
      <c r="K586" s="20">
        <v>-1795.0920000000001</v>
      </c>
      <c r="L586" s="29">
        <v>-835.303</v>
      </c>
      <c r="M586" s="20">
        <v>693.46199999999999</v>
      </c>
      <c r="N586" s="20">
        <v>-98.236000000000004</v>
      </c>
      <c r="O586" s="20">
        <f t="shared" si="37"/>
        <v>119708</v>
      </c>
      <c r="P586" s="19">
        <f t="shared" si="38"/>
        <v>-0.1</v>
      </c>
      <c r="Q586" s="3">
        <v>315</v>
      </c>
      <c r="R586" s="3">
        <v>311</v>
      </c>
      <c r="S586" s="3">
        <v>313</v>
      </c>
      <c r="T586" s="3">
        <v>316.5</v>
      </c>
      <c r="U586" s="3">
        <v>314.5</v>
      </c>
      <c r="V586" s="10">
        <f t="shared" si="39"/>
        <v>-0.2985051500000015</v>
      </c>
      <c r="W586" s="3">
        <v>5.89</v>
      </c>
      <c r="X586" s="3" t="str">
        <f ca="1">IF(COUNTIF(股期對照!A:A,B586)=2,B586&amp;"-●",IF(COUNTIF(股期對照!A:A,B586)=1,B586&amp;"-◎",B586))</f>
        <v>奇鋐-◎</v>
      </c>
      <c r="Y586" s="3" t="s">
        <v>6694</v>
      </c>
      <c r="AB586" s="1" t="s">
        <v>580</v>
      </c>
      <c r="AC586" s="1" t="s">
        <v>2324</v>
      </c>
      <c r="AD586" s="1">
        <v>33.14</v>
      </c>
      <c r="AE586" s="1">
        <v>18.14</v>
      </c>
      <c r="AF586" s="1">
        <v>1.33</v>
      </c>
      <c r="AG586" s="1">
        <v>16.16</v>
      </c>
      <c r="AH586" s="1">
        <v>31.230000000000004</v>
      </c>
      <c r="AI586" s="1">
        <v>586</v>
      </c>
      <c r="AJ586" s="1">
        <v>3833101.57</v>
      </c>
      <c r="AK586" s="1">
        <v>1908.8489999999999</v>
      </c>
      <c r="AL586" s="1">
        <v>-1795.0920000000001</v>
      </c>
      <c r="AM586" s="1">
        <v>-835.303</v>
      </c>
      <c r="AN586" s="1">
        <v>693.46199999999999</v>
      </c>
      <c r="AO586" s="1">
        <v>-98.236000000000004</v>
      </c>
      <c r="AP586" s="1">
        <v>119708</v>
      </c>
      <c r="AQ586" s="1">
        <v>-0.1</v>
      </c>
      <c r="AR586" s="1">
        <v>315</v>
      </c>
      <c r="AS586" s="1">
        <v>311</v>
      </c>
      <c r="AT586" s="1">
        <v>313</v>
      </c>
      <c r="AU586" s="1">
        <v>316.5</v>
      </c>
      <c r="AV586" s="1">
        <v>314.5</v>
      </c>
      <c r="AW586" s="1">
        <v>-0.2985051500000015</v>
      </c>
      <c r="AX586" s="1">
        <v>5.89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5351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7.38</v>
      </c>
      <c r="R587" s="3">
        <v>7.39</v>
      </c>
      <c r="S587" s="3">
        <v>7.14</v>
      </c>
      <c r="T587" s="3">
        <v>7.12</v>
      </c>
      <c r="U587" s="3">
        <v>7.22</v>
      </c>
      <c r="V587" s="10">
        <f t="shared" si="39"/>
        <v>0</v>
      </c>
      <c r="W587" s="3">
        <v>0.28000000000000003</v>
      </c>
      <c r="X587" s="3" t="str">
        <f ca="1">IF(COUNTIF(股期對照!A:A,B587)=2,B587&amp;"-●",IF(COUNTIF(股期對照!A:A,B587)=1,B587&amp;"-◎",B587))</f>
        <v>隆銘綠能</v>
      </c>
      <c r="Y587" s="3" t="s">
        <v>7103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7.38</v>
      </c>
      <c r="AS587" s="1">
        <v>7.39</v>
      </c>
      <c r="AT587" s="1">
        <v>7.14</v>
      </c>
      <c r="AU587" s="1">
        <v>7.12</v>
      </c>
      <c r="AV587" s="1">
        <v>7.22</v>
      </c>
      <c r="AW587" s="1">
        <v>0</v>
      </c>
      <c r="AX587" s="1">
        <v>0.28000000000000003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4936</v>
      </c>
      <c r="C588" s="3">
        <v>11.64</v>
      </c>
      <c r="D588" s="3">
        <v>0.04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73.52000000000001</v>
      </c>
      <c r="H588" s="1">
        <f>MATCH(持股比率!A588,董監!A:A,0)</f>
        <v>588</v>
      </c>
      <c r="I588" s="3">
        <v>2792439.01</v>
      </c>
      <c r="J588" s="20">
        <v>220</v>
      </c>
      <c r="K588" s="20">
        <v>148.03800000000001</v>
      </c>
      <c r="L588" s="29">
        <v>30.643000000000001</v>
      </c>
      <c r="M588" s="20">
        <v>22.984999999999999</v>
      </c>
      <c r="N588" s="20">
        <v>-23.001000000000001</v>
      </c>
      <c r="O588" s="20">
        <f t="shared" si="37"/>
        <v>205300</v>
      </c>
      <c r="P588" s="19">
        <f t="shared" si="38"/>
        <v>0.2</v>
      </c>
      <c r="Q588" s="3">
        <v>63.3</v>
      </c>
      <c r="R588" s="3">
        <v>63.1</v>
      </c>
      <c r="S588" s="3">
        <v>63.3</v>
      </c>
      <c r="T588" s="3">
        <v>62.4</v>
      </c>
      <c r="U588" s="3">
        <v>62</v>
      </c>
      <c r="V588" s="10">
        <f t="shared" si="39"/>
        <v>0.25215101699999998</v>
      </c>
      <c r="W588" s="3">
        <v>-1.27</v>
      </c>
      <c r="X588" s="3" t="str">
        <f ca="1">IF(COUNTIF(股期對照!A:A,B588)=2,B588&amp;"-●",IF(COUNTIF(股期對照!A:A,B588)=1,B588&amp;"-◎",B588))</f>
        <v>亞光-◎</v>
      </c>
      <c r="Y588" s="3" t="s">
        <v>7104</v>
      </c>
      <c r="AB588" s="1" t="s">
        <v>582</v>
      </c>
      <c r="AC588" s="1" t="s">
        <v>2325</v>
      </c>
      <c r="AD588" s="1">
        <v>11.64</v>
      </c>
      <c r="AE588" s="1">
        <v>0.04</v>
      </c>
      <c r="AF588" s="1">
        <v>1.27</v>
      </c>
      <c r="AG588" s="1">
        <v>13.53</v>
      </c>
      <c r="AH588" s="1">
        <v>73.52000000000001</v>
      </c>
      <c r="AI588" s="1">
        <v>588</v>
      </c>
      <c r="AJ588" s="1">
        <v>2792439.01</v>
      </c>
      <c r="AK588" s="1">
        <v>220</v>
      </c>
      <c r="AL588" s="1">
        <v>148.03800000000001</v>
      </c>
      <c r="AM588" s="1">
        <v>30.643000000000001</v>
      </c>
      <c r="AN588" s="1">
        <v>22.984999999999999</v>
      </c>
      <c r="AO588" s="1">
        <v>-23.001000000000001</v>
      </c>
      <c r="AP588" s="1">
        <v>205300</v>
      </c>
      <c r="AQ588" s="1">
        <v>0.2</v>
      </c>
      <c r="AR588" s="1">
        <v>63.3</v>
      </c>
      <c r="AS588" s="1">
        <v>63.1</v>
      </c>
      <c r="AT588" s="1">
        <v>63.3</v>
      </c>
      <c r="AU588" s="1">
        <v>62.4</v>
      </c>
      <c r="AV588" s="1">
        <v>62</v>
      </c>
      <c r="AW588" s="1">
        <v>0.25215101699999998</v>
      </c>
      <c r="AX588" s="1">
        <v>-1.27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6057</v>
      </c>
      <c r="C589" s="3">
        <v>4.28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75.67</v>
      </c>
      <c r="H589" s="1">
        <f>MATCH(持股比率!A589,董監!A:A,0)</f>
        <v>589</v>
      </c>
      <c r="I589" s="3">
        <v>958900</v>
      </c>
      <c r="J589" s="20">
        <v>10</v>
      </c>
      <c r="K589" s="20">
        <v>37</v>
      </c>
      <c r="L589" s="29">
        <v>4</v>
      </c>
      <c r="M589" s="20">
        <v>10</v>
      </c>
      <c r="N589" s="20">
        <v>-56</v>
      </c>
      <c r="O589" s="20">
        <f t="shared" si="37"/>
        <v>72560</v>
      </c>
      <c r="P589" s="19">
        <f t="shared" si="38"/>
        <v>0</v>
      </c>
      <c r="Q589" s="3">
        <v>21.95</v>
      </c>
      <c r="R589" s="3">
        <v>22.55</v>
      </c>
      <c r="S589" s="3">
        <v>22.35</v>
      </c>
      <c r="T589" s="3">
        <v>21.85</v>
      </c>
      <c r="U589" s="3">
        <v>20.8</v>
      </c>
      <c r="V589" s="10">
        <f t="shared" si="39"/>
        <v>1.9695000000000003E-3</v>
      </c>
      <c r="W589" s="3">
        <v>-4.59</v>
      </c>
      <c r="X589" s="3" t="str">
        <f ca="1">IF(COUNTIF(股期對照!A:A,B589)=2,B589&amp;"-●",IF(COUNTIF(股期對照!A:A,B589)=1,B589&amp;"-◎",B589))</f>
        <v>鴻名</v>
      </c>
      <c r="Y589" s="3" t="s">
        <v>7105</v>
      </c>
      <c r="AB589" s="1" t="s">
        <v>583</v>
      </c>
      <c r="AC589" s="1" t="s">
        <v>2326</v>
      </c>
      <c r="AD589" s="1">
        <v>4.28</v>
      </c>
      <c r="AE589" s="1">
        <v>0.02</v>
      </c>
      <c r="AF589" s="1">
        <v>0.05</v>
      </c>
      <c r="AG589" s="1">
        <v>19.98</v>
      </c>
      <c r="AH589" s="1">
        <v>75.67</v>
      </c>
      <c r="AI589" s="1">
        <v>589</v>
      </c>
      <c r="AJ589" s="1">
        <v>958900</v>
      </c>
      <c r="AK589" s="1">
        <v>10</v>
      </c>
      <c r="AL589" s="1">
        <v>37</v>
      </c>
      <c r="AM589" s="1">
        <v>4</v>
      </c>
      <c r="AN589" s="1">
        <v>10</v>
      </c>
      <c r="AO589" s="1">
        <v>-56</v>
      </c>
      <c r="AP589" s="1">
        <v>72560</v>
      </c>
      <c r="AQ589" s="1">
        <v>0</v>
      </c>
      <c r="AR589" s="1">
        <v>21.95</v>
      </c>
      <c r="AS589" s="1">
        <v>22.55</v>
      </c>
      <c r="AT589" s="1">
        <v>22.35</v>
      </c>
      <c r="AU589" s="1">
        <v>21.85</v>
      </c>
      <c r="AV589" s="1">
        <v>20.8</v>
      </c>
      <c r="AW589" s="1">
        <v>1.9695000000000003E-3</v>
      </c>
      <c r="AX589" s="1">
        <v>-4.59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5679</v>
      </c>
      <c r="C590" s="3">
        <v>19.059999999999999</v>
      </c>
      <c r="D590" s="3">
        <v>0.16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65.72</v>
      </c>
      <c r="H590" s="1">
        <f>MATCH(持股比率!A590,董監!A:A,0)</f>
        <v>590</v>
      </c>
      <c r="I590" s="3">
        <v>1765977.9</v>
      </c>
      <c r="J590" s="20">
        <v>-747.39599999999996</v>
      </c>
      <c r="K590" s="20">
        <v>547.5</v>
      </c>
      <c r="L590" s="29">
        <v>98</v>
      </c>
      <c r="M590" s="20">
        <v>-66</v>
      </c>
      <c r="N590" s="20">
        <v>-53.491</v>
      </c>
      <c r="O590" s="20">
        <f t="shared" si="37"/>
        <v>116060</v>
      </c>
      <c r="P590" s="19">
        <f t="shared" si="38"/>
        <v>-0.2</v>
      </c>
      <c r="Q590" s="3">
        <v>75.2</v>
      </c>
      <c r="R590" s="3">
        <v>76.8</v>
      </c>
      <c r="S590" s="3">
        <v>78.099999999999994</v>
      </c>
      <c r="T590" s="3">
        <v>77.5</v>
      </c>
      <c r="U590" s="3">
        <v>77.400000000000006</v>
      </c>
      <c r="V590" s="10">
        <f t="shared" si="39"/>
        <v>-0.157575826</v>
      </c>
      <c r="W590" s="3">
        <v>10.1</v>
      </c>
      <c r="X590" s="3" t="str">
        <f ca="1">IF(COUNTIF(股期對照!A:A,B590)=2,B590&amp;"-●",IF(COUNTIF(股期對照!A:A,B590)=1,B590&amp;"-◎",B590))</f>
        <v>威強電</v>
      </c>
      <c r="Y590" s="3" t="s">
        <v>7106</v>
      </c>
      <c r="AB590" s="1" t="s">
        <v>584</v>
      </c>
      <c r="AC590" s="1" t="s">
        <v>2327</v>
      </c>
      <c r="AD590" s="1">
        <v>19.059999999999999</v>
      </c>
      <c r="AE590" s="1">
        <v>0.16</v>
      </c>
      <c r="AF590" s="1">
        <v>0.22</v>
      </c>
      <c r="AG590" s="1">
        <v>14.84</v>
      </c>
      <c r="AH590" s="1">
        <v>65.72</v>
      </c>
      <c r="AI590" s="1">
        <v>590</v>
      </c>
      <c r="AJ590" s="1">
        <v>1765977.9</v>
      </c>
      <c r="AK590" s="1">
        <v>-747.39599999999996</v>
      </c>
      <c r="AL590" s="1">
        <v>547.5</v>
      </c>
      <c r="AM590" s="1">
        <v>98</v>
      </c>
      <c r="AN590" s="1">
        <v>-66</v>
      </c>
      <c r="AO590" s="1">
        <v>-53.491</v>
      </c>
      <c r="AP590" s="1">
        <v>116060</v>
      </c>
      <c r="AQ590" s="1">
        <v>-0.2</v>
      </c>
      <c r="AR590" s="1">
        <v>75.2</v>
      </c>
      <c r="AS590" s="1">
        <v>76.8</v>
      </c>
      <c r="AT590" s="1">
        <v>78.099999999999994</v>
      </c>
      <c r="AU590" s="1">
        <v>77.5</v>
      </c>
      <c r="AV590" s="1">
        <v>77.400000000000006</v>
      </c>
      <c r="AW590" s="1">
        <v>-0.157575826</v>
      </c>
      <c r="AX590" s="1">
        <v>10.1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6058</v>
      </c>
      <c r="C591" s="3">
        <v>59.58</v>
      </c>
      <c r="D591" s="3">
        <v>1.55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30.460000000000008</v>
      </c>
      <c r="H591" s="1">
        <f>MATCH(持股比率!A591,董監!A:A,0)</f>
        <v>591</v>
      </c>
      <c r="I591" s="3">
        <v>2395461.66</v>
      </c>
      <c r="J591" s="20">
        <v>-118.985</v>
      </c>
      <c r="K591" s="20">
        <v>-307.28800000000001</v>
      </c>
      <c r="L591" s="29">
        <v>-332.08699999999999</v>
      </c>
      <c r="M591" s="20">
        <v>-132.06899999999999</v>
      </c>
      <c r="N591" s="20">
        <v>-150.417</v>
      </c>
      <c r="O591" s="20">
        <f t="shared" si="37"/>
        <v>72966</v>
      </c>
      <c r="P591" s="19">
        <f t="shared" si="38"/>
        <v>-1.4</v>
      </c>
      <c r="Q591" s="3">
        <v>286.5</v>
      </c>
      <c r="R591" s="3">
        <v>289.5</v>
      </c>
      <c r="S591" s="3">
        <v>288</v>
      </c>
      <c r="T591" s="3">
        <v>285</v>
      </c>
      <c r="U591" s="3">
        <v>282</v>
      </c>
      <c r="V591" s="10">
        <f t="shared" si="39"/>
        <v>-2.9874739349999997</v>
      </c>
      <c r="W591" s="3">
        <v>1.81</v>
      </c>
      <c r="X591" s="3" t="str">
        <f ca="1">IF(COUNTIF(股期對照!A:A,B591)=2,B591&amp;"-●",IF(COUNTIF(股期對照!A:A,B591)=1,B591&amp;"-◎",B591))</f>
        <v>信邦</v>
      </c>
      <c r="Y591" s="3" t="s">
        <v>7105</v>
      </c>
      <c r="AB591" s="1" t="s">
        <v>585</v>
      </c>
      <c r="AC591" s="1" t="s">
        <v>2328</v>
      </c>
      <c r="AD591" s="1">
        <v>59.58</v>
      </c>
      <c r="AE591" s="1">
        <v>1.55</v>
      </c>
      <c r="AF591" s="1">
        <v>0.16</v>
      </c>
      <c r="AG591" s="1">
        <v>8.25</v>
      </c>
      <c r="AH591" s="1">
        <v>30.460000000000008</v>
      </c>
      <c r="AI591" s="1">
        <v>591</v>
      </c>
      <c r="AJ591" s="1">
        <v>2395461.66</v>
      </c>
      <c r="AK591" s="1">
        <v>-118.985</v>
      </c>
      <c r="AL591" s="1">
        <v>-307.28800000000001</v>
      </c>
      <c r="AM591" s="1">
        <v>-332.08699999999999</v>
      </c>
      <c r="AN591" s="1">
        <v>-132.06899999999999</v>
      </c>
      <c r="AO591" s="1">
        <v>-150.417</v>
      </c>
      <c r="AP591" s="1">
        <v>72966</v>
      </c>
      <c r="AQ591" s="1">
        <v>-1.4</v>
      </c>
      <c r="AR591" s="1">
        <v>286.5</v>
      </c>
      <c r="AS591" s="1">
        <v>289.5</v>
      </c>
      <c r="AT591" s="1">
        <v>288</v>
      </c>
      <c r="AU591" s="1">
        <v>285</v>
      </c>
      <c r="AV591" s="1">
        <v>282</v>
      </c>
      <c r="AW591" s="1">
        <v>-2.9874739349999997</v>
      </c>
      <c r="AX591" s="1">
        <v>1.81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6059</v>
      </c>
      <c r="C592" s="3">
        <v>5.09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80.53</v>
      </c>
      <c r="H592" s="1">
        <f>MATCH(持股比率!A592,董監!A:A,0)</f>
        <v>592</v>
      </c>
      <c r="I592" s="3">
        <v>2771574.96</v>
      </c>
      <c r="J592" s="20">
        <v>225</v>
      </c>
      <c r="K592" s="20">
        <v>315</v>
      </c>
      <c r="L592" s="29">
        <v>-8</v>
      </c>
      <c r="M592" s="20">
        <v>199</v>
      </c>
      <c r="N592" s="20">
        <v>-206</v>
      </c>
      <c r="O592" s="20">
        <f t="shared" si="37"/>
        <v>223195</v>
      </c>
      <c r="P592" s="19">
        <f t="shared" si="38"/>
        <v>0.2</v>
      </c>
      <c r="Q592" s="3">
        <v>16.2</v>
      </c>
      <c r="R592" s="3">
        <v>16.649999999999999</v>
      </c>
      <c r="S592" s="3">
        <v>16.8</v>
      </c>
      <c r="T592" s="3">
        <v>16.8</v>
      </c>
      <c r="U592" s="3">
        <v>16.649999999999999</v>
      </c>
      <c r="V592" s="10">
        <f t="shared" si="39"/>
        <v>8.6686500000000014E-2</v>
      </c>
      <c r="W592" s="3">
        <v>6.05</v>
      </c>
      <c r="X592" s="3" t="str">
        <f ca="1">IF(COUNTIF(股期對照!A:A,B592)=2,B592&amp;"-●",IF(COUNTIF(股期對照!A:A,B592)=1,B592&amp;"-◎",B592))</f>
        <v>憶聲</v>
      </c>
      <c r="Y592" s="3" t="s">
        <v>7107</v>
      </c>
      <c r="AB592" s="1" t="s">
        <v>586</v>
      </c>
      <c r="AC592" s="1" t="s">
        <v>2329</v>
      </c>
      <c r="AD592" s="1">
        <v>5.09</v>
      </c>
      <c r="AE592" s="1">
        <v>0.62</v>
      </c>
      <c r="AF592" s="1">
        <v>7.0000000000000007E-2</v>
      </c>
      <c r="AG592" s="1">
        <v>13.69</v>
      </c>
      <c r="AH592" s="1">
        <v>80.53</v>
      </c>
      <c r="AI592" s="1">
        <v>592</v>
      </c>
      <c r="AJ592" s="1">
        <v>2771574.96</v>
      </c>
      <c r="AK592" s="1">
        <v>225</v>
      </c>
      <c r="AL592" s="1">
        <v>315</v>
      </c>
      <c r="AM592" s="1">
        <v>-8</v>
      </c>
      <c r="AN592" s="1">
        <v>199</v>
      </c>
      <c r="AO592" s="1">
        <v>-206</v>
      </c>
      <c r="AP592" s="1">
        <v>223195</v>
      </c>
      <c r="AQ592" s="1">
        <v>0.2</v>
      </c>
      <c r="AR592" s="1">
        <v>16.2</v>
      </c>
      <c r="AS592" s="1">
        <v>16.649999999999999</v>
      </c>
      <c r="AT592" s="1">
        <v>16.8</v>
      </c>
      <c r="AU592" s="1">
        <v>16.8</v>
      </c>
      <c r="AV592" s="1">
        <v>16.649999999999999</v>
      </c>
      <c r="AW592" s="1">
        <v>8.6686500000000014E-2</v>
      </c>
      <c r="AX592" s="1">
        <v>6.05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5530</v>
      </c>
      <c r="C593" s="3">
        <v>1.01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85.63</v>
      </c>
      <c r="H593" s="1">
        <f>MATCH(持股比率!A593,董監!A:A,0)</f>
        <v>593</v>
      </c>
      <c r="I593" s="3">
        <v>567364.4</v>
      </c>
      <c r="J593" s="20">
        <v>132</v>
      </c>
      <c r="K593" s="20">
        <v>508</v>
      </c>
      <c r="L593" s="29">
        <v>-315</v>
      </c>
      <c r="M593" s="20">
        <v>-392</v>
      </c>
      <c r="N593" s="20">
        <v>-137</v>
      </c>
      <c r="O593" s="20">
        <f t="shared" si="37"/>
        <v>48583</v>
      </c>
      <c r="P593" s="19">
        <f t="shared" si="38"/>
        <v>-0.4</v>
      </c>
      <c r="Q593" s="3">
        <v>46.5</v>
      </c>
      <c r="R593" s="3">
        <v>45.35</v>
      </c>
      <c r="S593" s="3">
        <v>44.9</v>
      </c>
      <c r="T593" s="3">
        <v>44.2</v>
      </c>
      <c r="U593" s="3">
        <v>43.55</v>
      </c>
      <c r="V593" s="10">
        <f t="shared" si="39"/>
        <v>-8.2604500000000011E-2</v>
      </c>
      <c r="W593" s="3">
        <v>-2.79</v>
      </c>
      <c r="X593" s="3" t="str">
        <f ca="1">IF(COUNTIF(股期對照!A:A,B593)=2,B593&amp;"-●",IF(COUNTIF(股期對照!A:A,B593)=1,B593&amp;"-◎",B593))</f>
        <v>星通</v>
      </c>
      <c r="Y593" s="3" t="s">
        <v>6995</v>
      </c>
      <c r="AB593" s="1" t="s">
        <v>587</v>
      </c>
      <c r="AC593" s="1" t="s">
        <v>2330</v>
      </c>
      <c r="AD593" s="1">
        <v>1.01</v>
      </c>
      <c r="AE593" s="1">
        <v>0.01</v>
      </c>
      <c r="AF593" s="1">
        <v>0.39</v>
      </c>
      <c r="AG593" s="1">
        <v>12.96</v>
      </c>
      <c r="AH593" s="1">
        <v>85.63</v>
      </c>
      <c r="AI593" s="1">
        <v>593</v>
      </c>
      <c r="AJ593" s="1">
        <v>567364.4</v>
      </c>
      <c r="AK593" s="1">
        <v>132</v>
      </c>
      <c r="AL593" s="1">
        <v>508</v>
      </c>
      <c r="AM593" s="1">
        <v>-315</v>
      </c>
      <c r="AN593" s="1">
        <v>-392</v>
      </c>
      <c r="AO593" s="1">
        <v>-137</v>
      </c>
      <c r="AP593" s="1">
        <v>48583</v>
      </c>
      <c r="AQ593" s="1">
        <v>-0.4</v>
      </c>
      <c r="AR593" s="1">
        <v>46.5</v>
      </c>
      <c r="AS593" s="1">
        <v>45.35</v>
      </c>
      <c r="AT593" s="1">
        <v>44.9</v>
      </c>
      <c r="AU593" s="1">
        <v>44.2</v>
      </c>
      <c r="AV593" s="1">
        <v>43.55</v>
      </c>
      <c r="AW593" s="1">
        <v>-8.2604500000000011E-2</v>
      </c>
      <c r="AX593" s="1">
        <v>-2.79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6060</v>
      </c>
      <c r="C594" s="3">
        <v>11.38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79.539999999999992</v>
      </c>
      <c r="H594" s="1">
        <f>MATCH(持股比率!A594,董監!A:A,0)</f>
        <v>594</v>
      </c>
      <c r="I594" s="3">
        <v>1658903.18</v>
      </c>
      <c r="J594" s="20">
        <v>11.5</v>
      </c>
      <c r="K594" s="20">
        <v>4</v>
      </c>
      <c r="L594" s="29">
        <v>2.9009999999999998</v>
      </c>
      <c r="M594" s="20">
        <v>-10.335000000000001</v>
      </c>
      <c r="N594" s="20">
        <v>-27.023</v>
      </c>
      <c r="O594" s="20">
        <f t="shared" si="37"/>
        <v>131949</v>
      </c>
      <c r="P594" s="19">
        <f t="shared" si="38"/>
        <v>0</v>
      </c>
      <c r="Q594" s="3">
        <v>97</v>
      </c>
      <c r="R594" s="3">
        <v>96.9</v>
      </c>
      <c r="S594" s="3">
        <v>96.7</v>
      </c>
      <c r="T594" s="3">
        <v>95.8</v>
      </c>
      <c r="U594" s="3">
        <v>95.4</v>
      </c>
      <c r="V594" s="10">
        <f t="shared" si="39"/>
        <v>-1.7844605000000003E-2</v>
      </c>
      <c r="W594" s="3">
        <v>-1.34</v>
      </c>
      <c r="X594" s="3" t="str">
        <f ca="1">IF(COUNTIF(股期對照!A:A,B594)=2,B594&amp;"-●",IF(COUNTIF(股期對照!A:A,B594)=1,B594&amp;"-◎",B594))</f>
        <v>禾伸堂</v>
      </c>
      <c r="Y594" s="3" t="s">
        <v>7108</v>
      </c>
      <c r="AB594" s="1" t="s">
        <v>588</v>
      </c>
      <c r="AC594" s="1" t="s">
        <v>2331</v>
      </c>
      <c r="AD594" s="1">
        <v>11.38</v>
      </c>
      <c r="AE594" s="1">
        <v>0</v>
      </c>
      <c r="AF594" s="1">
        <v>0.36</v>
      </c>
      <c r="AG594" s="1">
        <v>8.7200000000000006</v>
      </c>
      <c r="AH594" s="1">
        <v>79.539999999999992</v>
      </c>
      <c r="AI594" s="1">
        <v>594</v>
      </c>
      <c r="AJ594" s="1">
        <v>1658903.18</v>
      </c>
      <c r="AK594" s="1">
        <v>11.5</v>
      </c>
      <c r="AL594" s="1">
        <v>4</v>
      </c>
      <c r="AM594" s="1">
        <v>2.9009999999999998</v>
      </c>
      <c r="AN594" s="1">
        <v>-10.335000000000001</v>
      </c>
      <c r="AO594" s="1">
        <v>-27.023</v>
      </c>
      <c r="AP594" s="1">
        <v>131949</v>
      </c>
      <c r="AQ594" s="1">
        <v>0</v>
      </c>
      <c r="AR594" s="1">
        <v>97</v>
      </c>
      <c r="AS594" s="1">
        <v>96.9</v>
      </c>
      <c r="AT594" s="1">
        <v>96.7</v>
      </c>
      <c r="AU594" s="1">
        <v>95.8</v>
      </c>
      <c r="AV594" s="1">
        <v>95.4</v>
      </c>
      <c r="AW594" s="1">
        <v>-1.7844605000000003E-2</v>
      </c>
      <c r="AX594" s="1">
        <v>-1.34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6061</v>
      </c>
      <c r="C595" s="3">
        <v>1.9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71.27</v>
      </c>
      <c r="H595" s="1">
        <f>MATCH(持股比率!A595,董監!A:A,0)</f>
        <v>595</v>
      </c>
      <c r="I595" s="3">
        <v>1149693.1100000001</v>
      </c>
      <c r="J595" s="20">
        <v>240</v>
      </c>
      <c r="K595" s="20">
        <v>-27</v>
      </c>
      <c r="L595" s="29">
        <v>26</v>
      </c>
      <c r="M595" s="20">
        <v>-132.011</v>
      </c>
      <c r="N595" s="20">
        <v>-23</v>
      </c>
      <c r="O595" s="20">
        <f t="shared" si="37"/>
        <v>81939</v>
      </c>
      <c r="P595" s="19">
        <f t="shared" si="38"/>
        <v>0.1</v>
      </c>
      <c r="Q595" s="3">
        <v>37.1</v>
      </c>
      <c r="R595" s="3">
        <v>37.15</v>
      </c>
      <c r="S595" s="3">
        <v>37.25</v>
      </c>
      <c r="T595" s="3">
        <v>36.6</v>
      </c>
      <c r="U595" s="3">
        <v>36.5</v>
      </c>
      <c r="V595" s="10">
        <f t="shared" si="39"/>
        <v>3.1983474000000005E-2</v>
      </c>
      <c r="W595" s="3">
        <v>0.97</v>
      </c>
      <c r="X595" s="3" t="str">
        <f ca="1">IF(COUNTIF(股期對照!A:A,B595)=2,B595&amp;"-●",IF(COUNTIF(股期對照!A:A,B595)=1,B595&amp;"-◎",B595))</f>
        <v>盛達</v>
      </c>
      <c r="Y595" s="3" t="s">
        <v>7109</v>
      </c>
      <c r="AB595" s="1" t="s">
        <v>589</v>
      </c>
      <c r="AC595" s="1" t="s">
        <v>2332</v>
      </c>
      <c r="AD595" s="1">
        <v>1.9</v>
      </c>
      <c r="AE595" s="1">
        <v>0</v>
      </c>
      <c r="AF595" s="1">
        <v>0.16</v>
      </c>
      <c r="AG595" s="1">
        <v>26.67</v>
      </c>
      <c r="AH595" s="1">
        <v>71.27</v>
      </c>
      <c r="AI595" s="1">
        <v>595</v>
      </c>
      <c r="AJ595" s="1">
        <v>1149693.1100000001</v>
      </c>
      <c r="AK595" s="1">
        <v>240</v>
      </c>
      <c r="AL595" s="1">
        <v>-27</v>
      </c>
      <c r="AM595" s="1">
        <v>26</v>
      </c>
      <c r="AN595" s="1">
        <v>-132.011</v>
      </c>
      <c r="AO595" s="1">
        <v>-23</v>
      </c>
      <c r="AP595" s="1">
        <v>81939</v>
      </c>
      <c r="AQ595" s="1">
        <v>0.1</v>
      </c>
      <c r="AR595" s="1">
        <v>37.1</v>
      </c>
      <c r="AS595" s="1">
        <v>37.15</v>
      </c>
      <c r="AT595" s="1">
        <v>37.25</v>
      </c>
      <c r="AU595" s="1">
        <v>36.6</v>
      </c>
      <c r="AV595" s="1">
        <v>36.5</v>
      </c>
      <c r="AW595" s="1">
        <v>3.1983474000000005E-2</v>
      </c>
      <c r="AX595" s="1">
        <v>0.97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5352</v>
      </c>
      <c r="C596" s="3">
        <v>6.91</v>
      </c>
      <c r="D596" s="3">
        <v>0</v>
      </c>
      <c r="E596" s="3">
        <v>0.06</v>
      </c>
      <c r="F596" s="1">
        <f>IF(INDEX(董監!D:D,H596)=0,INDEX(董監!C:C,H596),INDEX(董監!D:D,H596))</f>
        <v>11.15</v>
      </c>
      <c r="G596" s="1">
        <f t="shared" si="36"/>
        <v>81.88</v>
      </c>
      <c r="H596" s="1">
        <f>MATCH(持股比率!A596,董監!A:A,0)</f>
        <v>596</v>
      </c>
      <c r="I596" s="3">
        <v>2266194.85</v>
      </c>
      <c r="J596" s="20">
        <v>82.472999999999999</v>
      </c>
      <c r="K596" s="20">
        <v>129</v>
      </c>
      <c r="L596" s="29">
        <v>175.07499999999999</v>
      </c>
      <c r="M596" s="20">
        <v>98.468000000000004</v>
      </c>
      <c r="N596" s="20">
        <v>5</v>
      </c>
      <c r="O596" s="20">
        <f t="shared" si="37"/>
        <v>185556</v>
      </c>
      <c r="P596" s="19">
        <f t="shared" si="38"/>
        <v>0.3</v>
      </c>
      <c r="Q596" s="3">
        <v>32.35</v>
      </c>
      <c r="R596" s="3">
        <v>32.5</v>
      </c>
      <c r="S596" s="3">
        <v>32.799999999999997</v>
      </c>
      <c r="T596" s="3">
        <v>32.200000000000003</v>
      </c>
      <c r="U596" s="3">
        <v>32.35</v>
      </c>
      <c r="V596" s="10">
        <f t="shared" si="39"/>
        <v>0.1593538115</v>
      </c>
      <c r="W596" s="3">
        <v>1.25</v>
      </c>
      <c r="X596" s="3" t="str">
        <f ca="1">IF(COUNTIF(股期對照!A:A,B596)=2,B596&amp;"-●",IF(COUNTIF(股期對照!A:A,B596)=1,B596&amp;"-◎",B596))</f>
        <v>增你強</v>
      </c>
      <c r="Y596" s="3" t="s">
        <v>7110</v>
      </c>
      <c r="AB596" s="1" t="s">
        <v>590</v>
      </c>
      <c r="AC596" s="1" t="s">
        <v>2333</v>
      </c>
      <c r="AD596" s="1">
        <v>6.91</v>
      </c>
      <c r="AE596" s="1">
        <v>0</v>
      </c>
      <c r="AF596" s="1">
        <v>0.06</v>
      </c>
      <c r="AG596" s="1">
        <v>11.15</v>
      </c>
      <c r="AH596" s="1">
        <v>81.88</v>
      </c>
      <c r="AI596" s="1">
        <v>596</v>
      </c>
      <c r="AJ596" s="1">
        <v>2266194.85</v>
      </c>
      <c r="AK596" s="1">
        <v>82.472999999999999</v>
      </c>
      <c r="AL596" s="1">
        <v>129</v>
      </c>
      <c r="AM596" s="1">
        <v>175.07499999999999</v>
      </c>
      <c r="AN596" s="1">
        <v>98.468000000000004</v>
      </c>
      <c r="AO596" s="1">
        <v>5</v>
      </c>
      <c r="AP596" s="1">
        <v>185556</v>
      </c>
      <c r="AQ596" s="1">
        <v>0.3</v>
      </c>
      <c r="AR596" s="1">
        <v>32.35</v>
      </c>
      <c r="AS596" s="1">
        <v>32.5</v>
      </c>
      <c r="AT596" s="1">
        <v>32.799999999999997</v>
      </c>
      <c r="AU596" s="1">
        <v>32.200000000000003</v>
      </c>
      <c r="AV596" s="1">
        <v>32.35</v>
      </c>
      <c r="AW596" s="1">
        <v>0.1593538115</v>
      </c>
      <c r="AX596" s="1">
        <v>1.25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6607</v>
      </c>
      <c r="C597" s="3">
        <v>8.09</v>
      </c>
      <c r="D597" s="3">
        <v>0.13</v>
      </c>
      <c r="E597" s="3">
        <v>0.22</v>
      </c>
      <c r="F597" s="1">
        <f>IF(INDEX(董監!D:D,H597)=0,INDEX(董監!C:C,H597),INDEX(董監!D:D,H597))</f>
        <v>6.16</v>
      </c>
      <c r="G597" s="1">
        <f t="shared" si="36"/>
        <v>85.4</v>
      </c>
      <c r="H597" s="1">
        <f>MATCH(持股比率!A597,董監!A:A,0)</f>
        <v>597</v>
      </c>
      <c r="I597" s="3">
        <v>1535797.12</v>
      </c>
      <c r="J597" s="20">
        <v>985.34900000000005</v>
      </c>
      <c r="K597" s="20">
        <v>556</v>
      </c>
      <c r="L597" s="29">
        <v>1651</v>
      </c>
      <c r="M597" s="20">
        <v>758.91200000000003</v>
      </c>
      <c r="N597" s="20">
        <v>189</v>
      </c>
      <c r="O597" s="20">
        <f t="shared" si="37"/>
        <v>131157</v>
      </c>
      <c r="P597" s="19">
        <f t="shared" si="38"/>
        <v>3.2</v>
      </c>
      <c r="Q597" s="3">
        <v>64.3</v>
      </c>
      <c r="R597" s="3">
        <v>64.900000000000006</v>
      </c>
      <c r="S597" s="3">
        <v>65.599999999999994</v>
      </c>
      <c r="T597" s="3">
        <v>65.2</v>
      </c>
      <c r="U597" s="3">
        <v>64.3</v>
      </c>
      <c r="V597" s="10">
        <f t="shared" si="39"/>
        <v>2.693817031</v>
      </c>
      <c r="W597" s="3">
        <v>2.06</v>
      </c>
      <c r="X597" s="3" t="str">
        <f ca="1">IF(COUNTIF(股期對照!A:A,B597)=2,B597&amp;"-●",IF(COUNTIF(股期對照!A:A,B597)=1,B597&amp;"-◎",B597))</f>
        <v>零壹</v>
      </c>
      <c r="Y597" s="3" t="s">
        <v>7111</v>
      </c>
      <c r="AB597" s="1" t="s">
        <v>591</v>
      </c>
      <c r="AC597" s="1" t="s">
        <v>2334</v>
      </c>
      <c r="AD597" s="1">
        <v>8.09</v>
      </c>
      <c r="AE597" s="1">
        <v>0.13</v>
      </c>
      <c r="AF597" s="1">
        <v>0.22</v>
      </c>
      <c r="AG597" s="1">
        <v>6.16</v>
      </c>
      <c r="AH597" s="1">
        <v>85.4</v>
      </c>
      <c r="AI597" s="1">
        <v>597</v>
      </c>
      <c r="AJ597" s="1">
        <v>1535797.12</v>
      </c>
      <c r="AK597" s="1">
        <v>985.34900000000005</v>
      </c>
      <c r="AL597" s="1">
        <v>556</v>
      </c>
      <c r="AM597" s="1">
        <v>1651</v>
      </c>
      <c r="AN597" s="1">
        <v>758.91200000000003</v>
      </c>
      <c r="AO597" s="1">
        <v>189</v>
      </c>
      <c r="AP597" s="1">
        <v>131157</v>
      </c>
      <c r="AQ597" s="1">
        <v>3.2</v>
      </c>
      <c r="AR597" s="1">
        <v>64.3</v>
      </c>
      <c r="AS597" s="1">
        <v>64.900000000000006</v>
      </c>
      <c r="AT597" s="1">
        <v>65.599999999999994</v>
      </c>
      <c r="AU597" s="1">
        <v>65.2</v>
      </c>
      <c r="AV597" s="1">
        <v>64.3</v>
      </c>
      <c r="AW597" s="1">
        <v>2.693817031</v>
      </c>
      <c r="AX597" s="1">
        <v>2.06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5680</v>
      </c>
      <c r="C598" s="3">
        <v>15.41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65.680000000000007</v>
      </c>
      <c r="H598" s="1">
        <f>MATCH(持股比率!A598,董監!A:A,0)</f>
        <v>598</v>
      </c>
      <c r="I598" s="3">
        <v>2362160</v>
      </c>
      <c r="J598" s="20">
        <v>24.914999999999999</v>
      </c>
      <c r="K598" s="20">
        <v>-8</v>
      </c>
      <c r="L598" s="29">
        <v>121.94199999999999</v>
      </c>
      <c r="M598" s="20">
        <v>30</v>
      </c>
      <c r="N598" s="20">
        <v>-6.2439999999999998</v>
      </c>
      <c r="O598" s="20">
        <f t="shared" si="37"/>
        <v>155147</v>
      </c>
      <c r="P598" s="19">
        <f t="shared" si="38"/>
        <v>0.1</v>
      </c>
      <c r="Q598" s="3">
        <v>60</v>
      </c>
      <c r="R598" s="3">
        <v>60.2</v>
      </c>
      <c r="S598" s="3">
        <v>60.7</v>
      </c>
      <c r="T598" s="3">
        <v>60.8</v>
      </c>
      <c r="U598" s="3">
        <v>61</v>
      </c>
      <c r="V598" s="10">
        <f t="shared" si="39"/>
        <v>9.8582953999999987E-2</v>
      </c>
      <c r="W598" s="3">
        <v>1.84</v>
      </c>
      <c r="X598" s="3" t="str">
        <f ca="1">IF(COUNTIF(股期對照!A:A,B598)=2,B598&amp;"-●",IF(COUNTIF(股期對照!A:A,B598)=1,B598&amp;"-◎",B598))</f>
        <v>德律</v>
      </c>
      <c r="Y598" s="3" t="s">
        <v>7112</v>
      </c>
      <c r="AB598" s="1" t="s">
        <v>592</v>
      </c>
      <c r="AC598" s="1" t="s">
        <v>2335</v>
      </c>
      <c r="AD598" s="1">
        <v>15.41</v>
      </c>
      <c r="AE598" s="1">
        <v>0.84</v>
      </c>
      <c r="AF598" s="1">
        <v>0.36</v>
      </c>
      <c r="AG598" s="1">
        <v>17.71</v>
      </c>
      <c r="AH598" s="1">
        <v>65.680000000000007</v>
      </c>
      <c r="AI598" s="1">
        <v>598</v>
      </c>
      <c r="AJ598" s="1">
        <v>2362160</v>
      </c>
      <c r="AK598" s="1">
        <v>24.914999999999999</v>
      </c>
      <c r="AL598" s="1">
        <v>-8</v>
      </c>
      <c r="AM598" s="1">
        <v>121.94199999999999</v>
      </c>
      <c r="AN598" s="1">
        <v>30</v>
      </c>
      <c r="AO598" s="1">
        <v>-6.2439999999999998</v>
      </c>
      <c r="AP598" s="1">
        <v>155147</v>
      </c>
      <c r="AQ598" s="1">
        <v>0.1</v>
      </c>
      <c r="AR598" s="1">
        <v>60</v>
      </c>
      <c r="AS598" s="1">
        <v>60.2</v>
      </c>
      <c r="AT598" s="1">
        <v>60.7</v>
      </c>
      <c r="AU598" s="1">
        <v>60.8</v>
      </c>
      <c r="AV598" s="1">
        <v>61</v>
      </c>
      <c r="AW598" s="1">
        <v>9.8582953999999987E-2</v>
      </c>
      <c r="AX598" s="1">
        <v>1.84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6062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1</v>
      </c>
      <c r="K599" s="20">
        <v>-2</v>
      </c>
      <c r="L599" s="29">
        <v>3</v>
      </c>
      <c r="M599" s="20">
        <v>-3</v>
      </c>
      <c r="N599" s="20">
        <v>2</v>
      </c>
      <c r="O599" s="20">
        <f t="shared" si="37"/>
        <v>110590</v>
      </c>
      <c r="P599" s="19">
        <f t="shared" si="38"/>
        <v>0</v>
      </c>
      <c r="Q599" s="3">
        <v>16.600000000000001</v>
      </c>
      <c r="R599" s="3">
        <v>16.600000000000001</v>
      </c>
      <c r="S599" s="3">
        <v>16.899999999999999</v>
      </c>
      <c r="T599" s="3">
        <v>16.850000000000001</v>
      </c>
      <c r="U599" s="3">
        <v>16.600000000000001</v>
      </c>
      <c r="V599" s="10">
        <f t="shared" si="39"/>
        <v>1.6749999999999992E-4</v>
      </c>
      <c r="W599" s="3">
        <v>0.61</v>
      </c>
      <c r="X599" s="3" t="str">
        <f ca="1">IF(COUNTIF(股期對照!A:A,B599)=2,B599&amp;"-●",IF(COUNTIF(股期對照!A:A,B599)=1,B599&amp;"-◎",B599))</f>
        <v>佰鴻</v>
      </c>
      <c r="Y599" s="3" t="s">
        <v>7113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1</v>
      </c>
      <c r="AL599" s="1">
        <v>-2</v>
      </c>
      <c r="AM599" s="1">
        <v>3</v>
      </c>
      <c r="AN599" s="1">
        <v>-3</v>
      </c>
      <c r="AO599" s="1">
        <v>2</v>
      </c>
      <c r="AP599" s="1">
        <v>110590</v>
      </c>
      <c r="AQ599" s="1">
        <v>0</v>
      </c>
      <c r="AR599" s="1">
        <v>16.600000000000001</v>
      </c>
      <c r="AS599" s="1">
        <v>16.600000000000001</v>
      </c>
      <c r="AT599" s="1">
        <v>16.899999999999999</v>
      </c>
      <c r="AU599" s="1">
        <v>16.850000000000001</v>
      </c>
      <c r="AV599" s="1">
        <v>16.600000000000001</v>
      </c>
      <c r="AW599" s="1">
        <v>1.6749999999999992E-4</v>
      </c>
      <c r="AX599" s="1">
        <v>0.61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6063</v>
      </c>
      <c r="C600" s="3">
        <v>9.3000000000000007</v>
      </c>
      <c r="D600" s="3">
        <v>0.25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62.73</v>
      </c>
      <c r="H600" s="1">
        <f>MATCH(持股比率!A600,董監!A:A,0)</f>
        <v>600</v>
      </c>
      <c r="I600" s="3">
        <v>1132856.26</v>
      </c>
      <c r="J600" s="20">
        <v>104.03</v>
      </c>
      <c r="K600" s="20">
        <v>-347</v>
      </c>
      <c r="L600" s="29">
        <v>67.415999999999997</v>
      </c>
      <c r="M600" s="20">
        <v>-432.733</v>
      </c>
      <c r="N600" s="20">
        <v>-518</v>
      </c>
      <c r="O600" s="20">
        <f t="shared" si="37"/>
        <v>71064</v>
      </c>
      <c r="P600" s="19">
        <f t="shared" si="38"/>
        <v>-1.6</v>
      </c>
      <c r="Q600" s="3">
        <v>67.599999999999994</v>
      </c>
      <c r="R600" s="3">
        <v>67.7</v>
      </c>
      <c r="S600" s="3">
        <v>69.8</v>
      </c>
      <c r="T600" s="3">
        <v>70.3</v>
      </c>
      <c r="U600" s="3">
        <v>69.900000000000006</v>
      </c>
      <c r="V600" s="10">
        <f t="shared" si="39"/>
        <v>-0.78383165100000007</v>
      </c>
      <c r="W600" s="3">
        <v>3.1</v>
      </c>
      <c r="X600" s="3" t="str">
        <f ca="1">IF(COUNTIF(股期對照!A:A,B600)=2,B600&amp;"-●",IF(COUNTIF(股期對照!A:A,B600)=1,B600&amp;"-◎",B600))</f>
        <v>偉訓</v>
      </c>
      <c r="Y600" s="3" t="s">
        <v>6987</v>
      </c>
      <c r="AB600" s="1" t="s">
        <v>594</v>
      </c>
      <c r="AC600" s="1" t="s">
        <v>2337</v>
      </c>
      <c r="AD600" s="1">
        <v>9.3000000000000007</v>
      </c>
      <c r="AE600" s="1">
        <v>0.25</v>
      </c>
      <c r="AF600" s="1">
        <v>0.38</v>
      </c>
      <c r="AG600" s="1">
        <v>27.34</v>
      </c>
      <c r="AH600" s="1">
        <v>62.73</v>
      </c>
      <c r="AI600" s="1">
        <v>600</v>
      </c>
      <c r="AJ600" s="1">
        <v>1132856.26</v>
      </c>
      <c r="AK600" s="1">
        <v>104.03</v>
      </c>
      <c r="AL600" s="1">
        <v>-347</v>
      </c>
      <c r="AM600" s="1">
        <v>67.415999999999997</v>
      </c>
      <c r="AN600" s="1">
        <v>-432.733</v>
      </c>
      <c r="AO600" s="1">
        <v>-518</v>
      </c>
      <c r="AP600" s="1">
        <v>71064</v>
      </c>
      <c r="AQ600" s="1">
        <v>-1.6</v>
      </c>
      <c r="AR600" s="1">
        <v>67.599999999999994</v>
      </c>
      <c r="AS600" s="1">
        <v>67.7</v>
      </c>
      <c r="AT600" s="1">
        <v>69.8</v>
      </c>
      <c r="AU600" s="1">
        <v>70.3</v>
      </c>
      <c r="AV600" s="1">
        <v>69.900000000000006</v>
      </c>
      <c r="AW600" s="1">
        <v>-0.78383165100000007</v>
      </c>
      <c r="AX600" s="1">
        <v>3.1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5353</v>
      </c>
      <c r="C601" s="3">
        <v>7.95</v>
      </c>
      <c r="D601" s="3">
        <v>0.15</v>
      </c>
      <c r="E601" s="3">
        <v>0.24</v>
      </c>
      <c r="F601" s="1">
        <f>IF(INDEX(董監!D:D,H601)=0,INDEX(董監!C:C,H601),INDEX(董監!D:D,H601))</f>
        <v>10.69</v>
      </c>
      <c r="G601" s="1">
        <f t="shared" si="36"/>
        <v>80.97</v>
      </c>
      <c r="H601" s="1">
        <f>MATCH(持股比率!A601,董監!A:A,0)</f>
        <v>601</v>
      </c>
      <c r="I601" s="3">
        <v>4280714.95</v>
      </c>
      <c r="J601" s="20">
        <v>125</v>
      </c>
      <c r="K601" s="20">
        <v>-45.01</v>
      </c>
      <c r="L601" s="29">
        <v>32.997999999999998</v>
      </c>
      <c r="M601" s="20">
        <v>-222.15899999999999</v>
      </c>
      <c r="N601" s="20">
        <v>-206.221</v>
      </c>
      <c r="O601" s="20">
        <f t="shared" si="37"/>
        <v>346609</v>
      </c>
      <c r="P601" s="19">
        <f t="shared" si="38"/>
        <v>-0.1</v>
      </c>
      <c r="Q601" s="3">
        <v>27.6</v>
      </c>
      <c r="R601" s="3">
        <v>27.65</v>
      </c>
      <c r="S601" s="3">
        <v>27.7</v>
      </c>
      <c r="T601" s="3">
        <v>27.45</v>
      </c>
      <c r="U601" s="3">
        <v>27.15</v>
      </c>
      <c r="V601" s="10">
        <f t="shared" si="39"/>
        <v>-8.5776465999999996E-2</v>
      </c>
      <c r="W601" s="3">
        <v>-0.91</v>
      </c>
      <c r="X601" s="3" t="str">
        <f ca="1">IF(COUNTIF(股期對照!A:A,B601)=2,B601&amp;"-●",IF(COUNTIF(股期對照!A:A,B601)=1,B601&amp;"-◎",B601))</f>
        <v>威健</v>
      </c>
      <c r="Y601" s="3" t="s">
        <v>7114</v>
      </c>
      <c r="AB601" s="1" t="s">
        <v>595</v>
      </c>
      <c r="AC601" s="1" t="s">
        <v>2338</v>
      </c>
      <c r="AD601" s="1">
        <v>7.95</v>
      </c>
      <c r="AE601" s="1">
        <v>0.15</v>
      </c>
      <c r="AF601" s="1">
        <v>0.24</v>
      </c>
      <c r="AG601" s="1">
        <v>10.69</v>
      </c>
      <c r="AH601" s="1">
        <v>80.97</v>
      </c>
      <c r="AI601" s="1">
        <v>601</v>
      </c>
      <c r="AJ601" s="1">
        <v>4280714.95</v>
      </c>
      <c r="AK601" s="1">
        <v>125</v>
      </c>
      <c r="AL601" s="1">
        <v>-45.01</v>
      </c>
      <c r="AM601" s="1">
        <v>32.997999999999998</v>
      </c>
      <c r="AN601" s="1">
        <v>-222.15899999999999</v>
      </c>
      <c r="AO601" s="1">
        <v>-206.221</v>
      </c>
      <c r="AP601" s="1">
        <v>346609</v>
      </c>
      <c r="AQ601" s="1">
        <v>-0.1</v>
      </c>
      <c r="AR601" s="1">
        <v>27.6</v>
      </c>
      <c r="AS601" s="1">
        <v>27.65</v>
      </c>
      <c r="AT601" s="1">
        <v>27.7</v>
      </c>
      <c r="AU601" s="1">
        <v>27.45</v>
      </c>
      <c r="AV601" s="1">
        <v>27.15</v>
      </c>
      <c r="AW601" s="1">
        <v>-8.5776465999999996E-2</v>
      </c>
      <c r="AX601" s="1">
        <v>-0.91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6064</v>
      </c>
      <c r="C602" s="3">
        <v>50.64</v>
      </c>
      <c r="D602" s="3">
        <v>4.59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33.94</v>
      </c>
      <c r="H602" s="1">
        <f>MATCH(持股比率!A602,董監!A:A,0)</f>
        <v>602</v>
      </c>
      <c r="I602" s="3">
        <v>6085114.6900000004</v>
      </c>
      <c r="J602" s="20">
        <v>1297.652</v>
      </c>
      <c r="K602" s="20">
        <v>618.88300000000004</v>
      </c>
      <c r="L602" s="29">
        <v>-2594.3270000000002</v>
      </c>
      <c r="M602" s="20">
        <v>867.38199999999995</v>
      </c>
      <c r="N602" s="20">
        <v>795.48900000000003</v>
      </c>
      <c r="O602" s="20">
        <f t="shared" si="37"/>
        <v>206529</v>
      </c>
      <c r="P602" s="19">
        <f t="shared" si="38"/>
        <v>0.5</v>
      </c>
      <c r="Q602" s="3">
        <v>496</v>
      </c>
      <c r="R602" s="3">
        <v>499</v>
      </c>
      <c r="S602" s="3">
        <v>477.5</v>
      </c>
      <c r="T602" s="3">
        <v>483</v>
      </c>
      <c r="U602" s="3">
        <v>481.5</v>
      </c>
      <c r="V602" s="10">
        <f t="shared" si="39"/>
        <v>5.1564032600000003</v>
      </c>
      <c r="W602" s="3">
        <v>0.73</v>
      </c>
      <c r="X602" s="3" t="str">
        <f ca="1">IF(COUNTIF(股期對照!A:A,B602)=2,B602&amp;"-●",IF(COUNTIF(股期對照!A:A,B602)=1,B602&amp;"-◎",B602))</f>
        <v>聯詠-●</v>
      </c>
      <c r="Y602" s="3" t="s">
        <v>7115</v>
      </c>
      <c r="AB602" s="1" t="s">
        <v>596</v>
      </c>
      <c r="AC602" s="1" t="s">
        <v>2339</v>
      </c>
      <c r="AD602" s="1">
        <v>50.64</v>
      </c>
      <c r="AE602" s="1">
        <v>4.59</v>
      </c>
      <c r="AF602" s="1">
        <v>6.34</v>
      </c>
      <c r="AG602" s="1">
        <v>4.49</v>
      </c>
      <c r="AH602" s="1">
        <v>33.94</v>
      </c>
      <c r="AI602" s="1">
        <v>602</v>
      </c>
      <c r="AJ602" s="1">
        <v>6085114.6900000004</v>
      </c>
      <c r="AK602" s="1">
        <v>1297.652</v>
      </c>
      <c r="AL602" s="1">
        <v>618.88300000000004</v>
      </c>
      <c r="AM602" s="1">
        <v>-2594.3270000000002</v>
      </c>
      <c r="AN602" s="1">
        <v>867.38199999999995</v>
      </c>
      <c r="AO602" s="1">
        <v>795.48900000000003</v>
      </c>
      <c r="AP602" s="1">
        <v>206529</v>
      </c>
      <c r="AQ602" s="1">
        <v>0.5</v>
      </c>
      <c r="AR602" s="1">
        <v>496</v>
      </c>
      <c r="AS602" s="1">
        <v>499</v>
      </c>
      <c r="AT602" s="1">
        <v>477.5</v>
      </c>
      <c r="AU602" s="1">
        <v>483</v>
      </c>
      <c r="AV602" s="1">
        <v>481.5</v>
      </c>
      <c r="AW602" s="1">
        <v>5.1564032600000003</v>
      </c>
      <c r="AX602" s="1">
        <v>0.73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6065</v>
      </c>
      <c r="C603" s="3">
        <v>28.28</v>
      </c>
      <c r="D603" s="3">
        <v>13.25</v>
      </c>
      <c r="E603" s="3">
        <v>4.45</v>
      </c>
      <c r="F603" s="1">
        <f>IF(INDEX(董監!D:D,H603)=0,INDEX(董監!C:C,H603),INDEX(董監!D:D,H603))</f>
        <v>14.09</v>
      </c>
      <c r="G603" s="1">
        <f t="shared" si="36"/>
        <v>39.929999999999993</v>
      </c>
      <c r="H603" s="1">
        <f>MATCH(持股比率!A603,董監!A:A,0)</f>
        <v>603</v>
      </c>
      <c r="I603" s="3">
        <v>2485503.13</v>
      </c>
      <c r="J603" s="20">
        <v>-218.36199999999999</v>
      </c>
      <c r="K603" s="20">
        <v>-534.92700000000002</v>
      </c>
      <c r="L603" s="29">
        <v>1646.65</v>
      </c>
      <c r="M603" s="20">
        <v>-402.7</v>
      </c>
      <c r="N603" s="20">
        <v>-1946.4770000000001</v>
      </c>
      <c r="O603" s="20">
        <f t="shared" si="37"/>
        <v>99246</v>
      </c>
      <c r="P603" s="19">
        <f t="shared" si="38"/>
        <v>-1.5</v>
      </c>
      <c r="Q603" s="3">
        <v>332</v>
      </c>
      <c r="R603" s="3">
        <v>328.5</v>
      </c>
      <c r="S603" s="3">
        <v>335.5</v>
      </c>
      <c r="T603" s="3">
        <v>333.5</v>
      </c>
      <c r="U603" s="3">
        <v>323.5</v>
      </c>
      <c r="V603" s="10">
        <f t="shared" si="39"/>
        <v>-4.597543879999999</v>
      </c>
      <c r="W603" s="3">
        <v>0.47</v>
      </c>
      <c r="X603" s="3" t="str">
        <f ca="1">IF(COUNTIF(股期對照!A:A,B603)=2,B603&amp;"-●",IF(COUNTIF(股期對照!A:A,B603)=1,B603&amp;"-◎",B603))</f>
        <v>智原-◎</v>
      </c>
      <c r="Y603" s="3" t="s">
        <v>7116</v>
      </c>
      <c r="AB603" s="1" t="s">
        <v>597</v>
      </c>
      <c r="AC603" s="1" t="s">
        <v>2340</v>
      </c>
      <c r="AD603" s="1">
        <v>28.28</v>
      </c>
      <c r="AE603" s="1">
        <v>13.25</v>
      </c>
      <c r="AF603" s="1">
        <v>4.45</v>
      </c>
      <c r="AG603" s="1">
        <v>14.09</v>
      </c>
      <c r="AH603" s="1">
        <v>39.929999999999993</v>
      </c>
      <c r="AI603" s="1">
        <v>603</v>
      </c>
      <c r="AJ603" s="1">
        <v>2485503.13</v>
      </c>
      <c r="AK603" s="1">
        <v>-218.36199999999999</v>
      </c>
      <c r="AL603" s="1">
        <v>-534.92700000000002</v>
      </c>
      <c r="AM603" s="1">
        <v>1646.65</v>
      </c>
      <c r="AN603" s="1">
        <v>-402.7</v>
      </c>
      <c r="AO603" s="1">
        <v>-1946.4770000000001</v>
      </c>
      <c r="AP603" s="1">
        <v>99246</v>
      </c>
      <c r="AQ603" s="1">
        <v>-1.5</v>
      </c>
      <c r="AR603" s="1">
        <v>332</v>
      </c>
      <c r="AS603" s="1">
        <v>328.5</v>
      </c>
      <c r="AT603" s="1">
        <v>335.5</v>
      </c>
      <c r="AU603" s="1">
        <v>333.5</v>
      </c>
      <c r="AV603" s="1">
        <v>323.5</v>
      </c>
      <c r="AW603" s="1">
        <v>-4.597543879999999</v>
      </c>
      <c r="AX603" s="1">
        <v>0.47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4889</v>
      </c>
      <c r="C604" s="3">
        <v>14.92</v>
      </c>
      <c r="D604" s="3">
        <v>4.3499999999999996</v>
      </c>
      <c r="E604" s="3">
        <v>2.46</v>
      </c>
      <c r="F604" s="1">
        <f>IF(INDEX(董監!D:D,H604)=0,INDEX(董監!C:C,H604),INDEX(董監!D:D,H604))</f>
        <v>19.7</v>
      </c>
      <c r="G604" s="1">
        <f t="shared" si="36"/>
        <v>58.57</v>
      </c>
      <c r="H604" s="1">
        <f>MATCH(持股比率!A604,董監!A:A,0)</f>
        <v>604</v>
      </c>
      <c r="I604" s="3">
        <v>10217971.51</v>
      </c>
      <c r="J604" s="20">
        <v>1290.0409999999999</v>
      </c>
      <c r="K604" s="20">
        <v>1912.3330000000001</v>
      </c>
      <c r="L604" s="29">
        <v>1691.971</v>
      </c>
      <c r="M604" s="20">
        <v>-91.766999999999996</v>
      </c>
      <c r="N604" s="20">
        <v>280.56299999999999</v>
      </c>
      <c r="O604" s="20">
        <f t="shared" si="37"/>
        <v>598467</v>
      </c>
      <c r="P604" s="19">
        <f t="shared" si="38"/>
        <v>0.8</v>
      </c>
      <c r="Q604" s="3">
        <v>135</v>
      </c>
      <c r="R604" s="3">
        <v>148.5</v>
      </c>
      <c r="S604" s="3">
        <v>149.5</v>
      </c>
      <c r="T604" s="3">
        <v>144.5</v>
      </c>
      <c r="U604" s="3">
        <v>138.5</v>
      </c>
      <c r="V604" s="10">
        <f t="shared" si="39"/>
        <v>7.3668429400000024</v>
      </c>
      <c r="W604" s="3">
        <v>10.8</v>
      </c>
      <c r="X604" s="3" t="str">
        <f ca="1">IF(COUNTIF(股期對照!A:A,B604)=2,B604&amp;"-●",IF(COUNTIF(股期對照!A:A,B604)=1,B604&amp;"-◎",B604))</f>
        <v>文曄-◎</v>
      </c>
      <c r="Y604" s="3" t="s">
        <v>7117</v>
      </c>
      <c r="AB604" s="1" t="s">
        <v>598</v>
      </c>
      <c r="AC604" s="1" t="s">
        <v>2341</v>
      </c>
      <c r="AD604" s="1">
        <v>14.92</v>
      </c>
      <c r="AE604" s="1">
        <v>4.3499999999999996</v>
      </c>
      <c r="AF604" s="1">
        <v>2.46</v>
      </c>
      <c r="AG604" s="1">
        <v>19.7</v>
      </c>
      <c r="AH604" s="1">
        <v>58.57</v>
      </c>
      <c r="AI604" s="1">
        <v>604</v>
      </c>
      <c r="AJ604" s="1">
        <v>10217971.51</v>
      </c>
      <c r="AK604" s="1">
        <v>1290.0409999999999</v>
      </c>
      <c r="AL604" s="1">
        <v>1912.3330000000001</v>
      </c>
      <c r="AM604" s="1">
        <v>1691.971</v>
      </c>
      <c r="AN604" s="1">
        <v>-91.766999999999996</v>
      </c>
      <c r="AO604" s="1">
        <v>280.56299999999999</v>
      </c>
      <c r="AP604" s="1">
        <v>598467</v>
      </c>
      <c r="AQ604" s="1">
        <v>0.8</v>
      </c>
      <c r="AR604" s="1">
        <v>135</v>
      </c>
      <c r="AS604" s="1">
        <v>148.5</v>
      </c>
      <c r="AT604" s="1">
        <v>149.5</v>
      </c>
      <c r="AU604" s="1">
        <v>144.5</v>
      </c>
      <c r="AV604" s="1">
        <v>138.5</v>
      </c>
      <c r="AW604" s="1">
        <v>7.3668429400000024</v>
      </c>
      <c r="AX604" s="1">
        <v>10.8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5081</v>
      </c>
      <c r="C605" s="3">
        <v>43.33</v>
      </c>
      <c r="D605" s="3">
        <v>2.5099999999999998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37.580000000000005</v>
      </c>
      <c r="H605" s="1">
        <f>MATCH(持股比率!A605,董監!A:A,0)</f>
        <v>605</v>
      </c>
      <c r="I605" s="3">
        <v>15251301.970000001</v>
      </c>
      <c r="J605" s="20">
        <v>1250.444</v>
      </c>
      <c r="K605" s="20">
        <v>-2757.7330000000002</v>
      </c>
      <c r="L605" s="29">
        <v>-566.06799999999998</v>
      </c>
      <c r="M605" s="20">
        <v>-285.86099999999999</v>
      </c>
      <c r="N605" s="20">
        <v>-946.79399999999998</v>
      </c>
      <c r="O605" s="20">
        <f t="shared" si="37"/>
        <v>573144</v>
      </c>
      <c r="P605" s="19">
        <f t="shared" si="38"/>
        <v>-0.6</v>
      </c>
      <c r="Q605" s="3">
        <v>158</v>
      </c>
      <c r="R605" s="3">
        <v>153.5</v>
      </c>
      <c r="S605" s="3">
        <v>154.5</v>
      </c>
      <c r="T605" s="3">
        <v>154.5</v>
      </c>
      <c r="U605" s="3">
        <v>151</v>
      </c>
      <c r="V605" s="10">
        <f t="shared" si="39"/>
        <v>-5.0033078800000004</v>
      </c>
      <c r="W605" s="3">
        <v>-2.89</v>
      </c>
      <c r="X605" s="3" t="str">
        <f ca="1">IF(COUNTIF(股期對照!A:A,B605)=2,B605&amp;"-●",IF(COUNTIF(股期對照!A:A,B605)=1,B605&amp;"-◎",B605))</f>
        <v>欣興-◎</v>
      </c>
      <c r="Y605" s="3" t="s">
        <v>7118</v>
      </c>
      <c r="AB605" s="1" t="s">
        <v>599</v>
      </c>
      <c r="AC605" s="1" t="s">
        <v>2342</v>
      </c>
      <c r="AD605" s="1">
        <v>43.33</v>
      </c>
      <c r="AE605" s="1">
        <v>2.5099999999999998</v>
      </c>
      <c r="AF605" s="1">
        <v>1.73</v>
      </c>
      <c r="AG605" s="1">
        <v>14.85</v>
      </c>
      <c r="AH605" s="1">
        <v>37.580000000000005</v>
      </c>
      <c r="AI605" s="1">
        <v>605</v>
      </c>
      <c r="AJ605" s="1">
        <v>15251301.970000001</v>
      </c>
      <c r="AK605" s="1">
        <v>1250.444</v>
      </c>
      <c r="AL605" s="1">
        <v>-2757.7330000000002</v>
      </c>
      <c r="AM605" s="1">
        <v>-566.06799999999998</v>
      </c>
      <c r="AN605" s="1">
        <v>-285.86099999999999</v>
      </c>
      <c r="AO605" s="1">
        <v>-946.79399999999998</v>
      </c>
      <c r="AP605" s="1">
        <v>573144</v>
      </c>
      <c r="AQ605" s="1">
        <v>-0.6</v>
      </c>
      <c r="AR605" s="1">
        <v>158</v>
      </c>
      <c r="AS605" s="1">
        <v>153.5</v>
      </c>
      <c r="AT605" s="1">
        <v>154.5</v>
      </c>
      <c r="AU605" s="1">
        <v>154.5</v>
      </c>
      <c r="AV605" s="1">
        <v>151</v>
      </c>
      <c r="AW605" s="1">
        <v>-5.0033078800000004</v>
      </c>
      <c r="AX605" s="1">
        <v>-2.89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5354</v>
      </c>
      <c r="C606" s="3">
        <v>10.17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69.069999999999993</v>
      </c>
      <c r="H606" s="1">
        <f>MATCH(持股比率!A606,董監!A:A,0)</f>
        <v>606</v>
      </c>
      <c r="I606" s="3">
        <v>1574076.03</v>
      </c>
      <c r="J606" s="20">
        <v>-490.09500000000003</v>
      </c>
      <c r="K606" s="20">
        <v>42.972999999999999</v>
      </c>
      <c r="L606" s="29">
        <v>58.213000000000001</v>
      </c>
      <c r="M606" s="20">
        <v>190</v>
      </c>
      <c r="N606" s="20">
        <v>128.893</v>
      </c>
      <c r="O606" s="20">
        <f t="shared" si="37"/>
        <v>108721</v>
      </c>
      <c r="P606" s="19">
        <f t="shared" si="38"/>
        <v>-0.1</v>
      </c>
      <c r="Q606" s="3">
        <v>29.95</v>
      </c>
      <c r="R606" s="3">
        <v>30</v>
      </c>
      <c r="S606" s="3">
        <v>30.05</v>
      </c>
      <c r="T606" s="3">
        <v>29.65</v>
      </c>
      <c r="U606" s="3">
        <v>29.4</v>
      </c>
      <c r="V606" s="10">
        <f t="shared" si="39"/>
        <v>-2.2169003999999992E-2</v>
      </c>
      <c r="W606" s="3">
        <v>-2</v>
      </c>
      <c r="X606" s="3" t="str">
        <f ca="1">IF(COUNTIF(股期對照!A:A,B606)=2,B606&amp;"-●",IF(COUNTIF(股期對照!A:A,B606)=1,B606&amp;"-◎",B606))</f>
        <v>全台</v>
      </c>
      <c r="Y606" s="3" t="s">
        <v>7119</v>
      </c>
      <c r="AB606" s="1" t="s">
        <v>600</v>
      </c>
      <c r="AC606" s="1" t="s">
        <v>2343</v>
      </c>
      <c r="AD606" s="1">
        <v>10.17</v>
      </c>
      <c r="AE606" s="1">
        <v>1.64</v>
      </c>
      <c r="AF606" s="1">
        <v>0.88</v>
      </c>
      <c r="AG606" s="1">
        <v>18.239999999999998</v>
      </c>
      <c r="AH606" s="1">
        <v>69.069999999999993</v>
      </c>
      <c r="AI606" s="1">
        <v>606</v>
      </c>
      <c r="AJ606" s="1">
        <v>1574076.03</v>
      </c>
      <c r="AK606" s="1">
        <v>-490.09500000000003</v>
      </c>
      <c r="AL606" s="1">
        <v>42.972999999999999</v>
      </c>
      <c r="AM606" s="1">
        <v>58.213000000000001</v>
      </c>
      <c r="AN606" s="1">
        <v>190</v>
      </c>
      <c r="AO606" s="1">
        <v>128.893</v>
      </c>
      <c r="AP606" s="1">
        <v>108721</v>
      </c>
      <c r="AQ606" s="1">
        <v>-0.1</v>
      </c>
      <c r="AR606" s="1">
        <v>29.95</v>
      </c>
      <c r="AS606" s="1">
        <v>30</v>
      </c>
      <c r="AT606" s="1">
        <v>30.05</v>
      </c>
      <c r="AU606" s="1">
        <v>29.65</v>
      </c>
      <c r="AV606" s="1">
        <v>29.4</v>
      </c>
      <c r="AW606" s="1">
        <v>-2.2169003999999992E-2</v>
      </c>
      <c r="AX606" s="1">
        <v>-2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5531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61.66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0</v>
      </c>
      <c r="M607" s="20">
        <v>-1</v>
      </c>
      <c r="N607" s="20">
        <v>-1</v>
      </c>
      <c r="O607" s="20">
        <f t="shared" si="37"/>
        <v>38846</v>
      </c>
      <c r="P607" s="19">
        <f t="shared" si="38"/>
        <v>0</v>
      </c>
      <c r="Q607" s="3">
        <v>29.75</v>
      </c>
      <c r="R607" s="3">
        <v>29.65</v>
      </c>
      <c r="S607" s="3">
        <v>29.7</v>
      </c>
      <c r="T607" s="3">
        <v>29.7</v>
      </c>
      <c r="U607" s="3">
        <v>29.65</v>
      </c>
      <c r="V607" s="10">
        <f t="shared" si="39"/>
        <v>-2.9700000000000001E-4</v>
      </c>
      <c r="W607" s="3">
        <v>0.17</v>
      </c>
      <c r="X607" s="3" t="str">
        <f ca="1">IF(COUNTIF(股期對照!A:A,B607)=2,B607&amp;"-●",IF(COUNTIF(股期對照!A:A,B607)=1,B607&amp;"-◎",B607))</f>
        <v>遠見</v>
      </c>
      <c r="Y607" s="3" t="s">
        <v>7120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23.63</v>
      </c>
      <c r="AH607" s="1">
        <v>61.66</v>
      </c>
      <c r="AI607" s="1">
        <v>607</v>
      </c>
      <c r="AJ607" s="1">
        <v>630000</v>
      </c>
      <c r="AK607" s="1">
        <v>0</v>
      </c>
      <c r="AL607" s="1">
        <v>1</v>
      </c>
      <c r="AM607" s="1">
        <v>0</v>
      </c>
      <c r="AN607" s="1">
        <v>-1</v>
      </c>
      <c r="AO607" s="1">
        <v>-1</v>
      </c>
      <c r="AP607" s="1">
        <v>38846</v>
      </c>
      <c r="AQ607" s="1">
        <v>0</v>
      </c>
      <c r="AR607" s="1">
        <v>29.75</v>
      </c>
      <c r="AS607" s="1">
        <v>29.65</v>
      </c>
      <c r="AT607" s="1">
        <v>29.7</v>
      </c>
      <c r="AU607" s="1">
        <v>29.7</v>
      </c>
      <c r="AV607" s="1">
        <v>29.65</v>
      </c>
      <c r="AW607" s="1">
        <v>-2.9700000000000001E-4</v>
      </c>
      <c r="AX607" s="1">
        <v>0.17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6066</v>
      </c>
      <c r="C608" s="3">
        <v>10</v>
      </c>
      <c r="D608" s="3">
        <v>0.31</v>
      </c>
      <c r="E608" s="3">
        <v>0.99</v>
      </c>
      <c r="F608" s="1">
        <f>IF(INDEX(董監!D:D,H608)=0,INDEX(董監!C:C,H608),INDEX(董監!D:D,H608))</f>
        <v>1.22</v>
      </c>
      <c r="G608" s="1">
        <f t="shared" si="36"/>
        <v>87.48</v>
      </c>
      <c r="H608" s="1">
        <f>MATCH(持股比率!A608,董監!A:A,0)</f>
        <v>608</v>
      </c>
      <c r="I608" s="3">
        <v>1939617.46</v>
      </c>
      <c r="J608" s="20">
        <v>-75.994</v>
      </c>
      <c r="K608" s="20">
        <v>-644.56200000000001</v>
      </c>
      <c r="L608" s="29">
        <v>-468.27199999999999</v>
      </c>
      <c r="M608" s="20">
        <v>-2942.3620000000001</v>
      </c>
      <c r="N608" s="20">
        <v>-596.72</v>
      </c>
      <c r="O608" s="20">
        <f t="shared" si="37"/>
        <v>169678</v>
      </c>
      <c r="P608" s="19">
        <f t="shared" si="38"/>
        <v>-2.8</v>
      </c>
      <c r="Q608" s="3">
        <v>25.25</v>
      </c>
      <c r="R608" s="3">
        <v>27.75</v>
      </c>
      <c r="S608" s="3">
        <v>26.6</v>
      </c>
      <c r="T608" s="3">
        <v>24.75</v>
      </c>
      <c r="U608" s="3">
        <v>23.6</v>
      </c>
      <c r="V608" s="10">
        <f t="shared" si="39"/>
        <v>-1.1916753070000001</v>
      </c>
      <c r="W608" s="3">
        <v>-1.87</v>
      </c>
      <c r="X608" s="3" t="str">
        <f ca="1">IF(COUNTIF(股期對照!A:A,B608)=2,B608&amp;"-●",IF(COUNTIF(股期對照!A:A,B608)=1,B608&amp;"-◎",B608))</f>
        <v>揚智</v>
      </c>
      <c r="Y608" s="3" t="s">
        <v>7121</v>
      </c>
      <c r="AB608" s="1" t="s">
        <v>602</v>
      </c>
      <c r="AC608" s="1" t="s">
        <v>2345</v>
      </c>
      <c r="AD608" s="1">
        <v>10</v>
      </c>
      <c r="AE608" s="1">
        <v>0.31</v>
      </c>
      <c r="AF608" s="1">
        <v>0.99</v>
      </c>
      <c r="AG608" s="1">
        <v>1.22</v>
      </c>
      <c r="AH608" s="1">
        <v>87.48</v>
      </c>
      <c r="AI608" s="1">
        <v>608</v>
      </c>
      <c r="AJ608" s="1">
        <v>1939617.46</v>
      </c>
      <c r="AK608" s="1">
        <v>-75.994</v>
      </c>
      <c r="AL608" s="1">
        <v>-644.56200000000001</v>
      </c>
      <c r="AM608" s="1">
        <v>-468.27199999999999</v>
      </c>
      <c r="AN608" s="1">
        <v>-2942.3620000000001</v>
      </c>
      <c r="AO608" s="1">
        <v>-596.72</v>
      </c>
      <c r="AP608" s="1">
        <v>169678</v>
      </c>
      <c r="AQ608" s="1">
        <v>-2.8</v>
      </c>
      <c r="AR608" s="1">
        <v>25.25</v>
      </c>
      <c r="AS608" s="1">
        <v>27.75</v>
      </c>
      <c r="AT608" s="1">
        <v>26.6</v>
      </c>
      <c r="AU608" s="1">
        <v>24.75</v>
      </c>
      <c r="AV608" s="1">
        <v>23.6</v>
      </c>
      <c r="AW608" s="1">
        <v>-1.1916753070000001</v>
      </c>
      <c r="AX608" s="1">
        <v>-1.87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5082</v>
      </c>
      <c r="C609" s="3">
        <v>18.66</v>
      </c>
      <c r="D609" s="3">
        <v>3.9</v>
      </c>
      <c r="E609" s="3">
        <v>1.66</v>
      </c>
      <c r="F609" s="1">
        <f>IF(INDEX(董監!D:D,H609)=0,INDEX(董監!C:C,H609),INDEX(董監!D:D,H609))</f>
        <v>6.4</v>
      </c>
      <c r="G609" s="1">
        <f t="shared" si="36"/>
        <v>69.38</v>
      </c>
      <c r="H609" s="1">
        <f>MATCH(持股比率!A609,董監!A:A,0)</f>
        <v>609</v>
      </c>
      <c r="I609" s="3">
        <v>3097570.4</v>
      </c>
      <c r="J609" s="20">
        <v>24.295999999999999</v>
      </c>
      <c r="K609" s="20">
        <v>342.73</v>
      </c>
      <c r="L609" s="29">
        <v>-169.39099999999999</v>
      </c>
      <c r="M609" s="20">
        <v>294.88799999999998</v>
      </c>
      <c r="N609" s="20">
        <v>-1077.6849999999999</v>
      </c>
      <c r="O609" s="20">
        <f t="shared" si="37"/>
        <v>214909</v>
      </c>
      <c r="P609" s="19">
        <f t="shared" si="38"/>
        <v>-0.3</v>
      </c>
      <c r="Q609" s="3">
        <v>98.3</v>
      </c>
      <c r="R609" s="3">
        <v>98.4</v>
      </c>
      <c r="S609" s="3">
        <v>97.7</v>
      </c>
      <c r="T609" s="3">
        <v>98</v>
      </c>
      <c r="U609" s="3">
        <v>96.1</v>
      </c>
      <c r="V609" s="10">
        <f t="shared" si="39"/>
        <v>-0.55103076399999973</v>
      </c>
      <c r="W609" s="3">
        <v>-1.74</v>
      </c>
      <c r="X609" s="3" t="str">
        <f ca="1">IF(COUNTIF(股期對照!A:A,B609)=2,B609&amp;"-●",IF(COUNTIF(股期對照!A:A,B609)=1,B609&amp;"-◎",B609))</f>
        <v>晶技-◎</v>
      </c>
      <c r="Y609" s="3" t="s">
        <v>7122</v>
      </c>
      <c r="AB609" s="1" t="s">
        <v>603</v>
      </c>
      <c r="AC609" s="1" t="s">
        <v>2346</v>
      </c>
      <c r="AD609" s="1">
        <v>18.66</v>
      </c>
      <c r="AE609" s="1">
        <v>3.9</v>
      </c>
      <c r="AF609" s="1">
        <v>1.66</v>
      </c>
      <c r="AG609" s="1">
        <v>6.4</v>
      </c>
      <c r="AH609" s="1">
        <v>69.38</v>
      </c>
      <c r="AI609" s="1">
        <v>609</v>
      </c>
      <c r="AJ609" s="1">
        <v>3097570.4</v>
      </c>
      <c r="AK609" s="1">
        <v>24.295999999999999</v>
      </c>
      <c r="AL609" s="1">
        <v>342.73</v>
      </c>
      <c r="AM609" s="1">
        <v>-169.39099999999999</v>
      </c>
      <c r="AN609" s="1">
        <v>294.88799999999998</v>
      </c>
      <c r="AO609" s="1">
        <v>-1077.6849999999999</v>
      </c>
      <c r="AP609" s="1">
        <v>214909</v>
      </c>
      <c r="AQ609" s="1">
        <v>-0.3</v>
      </c>
      <c r="AR609" s="1">
        <v>98.3</v>
      </c>
      <c r="AS609" s="1">
        <v>98.4</v>
      </c>
      <c r="AT609" s="1">
        <v>97.7</v>
      </c>
      <c r="AU609" s="1">
        <v>98</v>
      </c>
      <c r="AV609" s="1">
        <v>96.1</v>
      </c>
      <c r="AW609" s="1">
        <v>-0.55103076399999973</v>
      </c>
      <c r="AX609" s="1">
        <v>-1.74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6067</v>
      </c>
      <c r="C610" s="3">
        <v>0.73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97.64</v>
      </c>
      <c r="H610" s="1">
        <f>MATCH(持股比率!A610,董監!A:A,0)</f>
        <v>610</v>
      </c>
      <c r="I610" s="3">
        <v>389756.34</v>
      </c>
      <c r="J610" s="20">
        <v>17.036999999999999</v>
      </c>
      <c r="K610" s="20">
        <v>-47</v>
      </c>
      <c r="L610" s="29">
        <v>-295</v>
      </c>
      <c r="M610" s="20">
        <v>-336.29500000000002</v>
      </c>
      <c r="N610" s="20">
        <v>-76</v>
      </c>
      <c r="O610" s="20">
        <f t="shared" si="37"/>
        <v>38056</v>
      </c>
      <c r="P610" s="19">
        <f t="shared" si="38"/>
        <v>-1.9</v>
      </c>
      <c r="Q610" s="3">
        <v>36.35</v>
      </c>
      <c r="R610" s="3">
        <v>36.200000000000003</v>
      </c>
      <c r="S610" s="3">
        <v>39.799999999999997</v>
      </c>
      <c r="T610" s="3">
        <v>40.6</v>
      </c>
      <c r="U610" s="3">
        <v>38.549999999999997</v>
      </c>
      <c r="V610" s="10">
        <f t="shared" si="39"/>
        <v>-0.29406482050000005</v>
      </c>
      <c r="W610" s="3">
        <v>8.59</v>
      </c>
      <c r="X610" s="3" t="str">
        <f ca="1">IF(COUNTIF(股期對照!A:A,B610)=2,B610&amp;"-●",IF(COUNTIF(股期對照!A:A,B610)=1,B610&amp;"-◎",B610))</f>
        <v>科風</v>
      </c>
      <c r="Y610" s="3" t="s">
        <v>7123</v>
      </c>
      <c r="AB610" s="1" t="s">
        <v>604</v>
      </c>
      <c r="AC610" s="1" t="s">
        <v>2347</v>
      </c>
      <c r="AD610" s="1">
        <v>0.73</v>
      </c>
      <c r="AE610" s="1">
        <v>0</v>
      </c>
      <c r="AF610" s="1">
        <v>0.48</v>
      </c>
      <c r="AG610" s="1">
        <v>1.1499999999999999</v>
      </c>
      <c r="AH610" s="1">
        <v>97.64</v>
      </c>
      <c r="AI610" s="1">
        <v>610</v>
      </c>
      <c r="AJ610" s="1">
        <v>389756.34</v>
      </c>
      <c r="AK610" s="1">
        <v>17.036999999999999</v>
      </c>
      <c r="AL610" s="1">
        <v>-47</v>
      </c>
      <c r="AM610" s="1">
        <v>-295</v>
      </c>
      <c r="AN610" s="1">
        <v>-336.29500000000002</v>
      </c>
      <c r="AO610" s="1">
        <v>-76</v>
      </c>
      <c r="AP610" s="1">
        <v>38056</v>
      </c>
      <c r="AQ610" s="1">
        <v>-1.9</v>
      </c>
      <c r="AR610" s="1">
        <v>36.35</v>
      </c>
      <c r="AS610" s="1">
        <v>36.200000000000003</v>
      </c>
      <c r="AT610" s="1">
        <v>39.799999999999997</v>
      </c>
      <c r="AU610" s="1">
        <v>40.6</v>
      </c>
      <c r="AV610" s="1">
        <v>38.549999999999997</v>
      </c>
      <c r="AW610" s="1">
        <v>-0.29406482050000005</v>
      </c>
      <c r="AX610" s="1">
        <v>8.59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6068</v>
      </c>
      <c r="C611" s="3">
        <v>41.54</v>
      </c>
      <c r="D611" s="3">
        <v>10.25</v>
      </c>
      <c r="E611" s="3">
        <v>6.73</v>
      </c>
      <c r="F611" s="1">
        <f>IF(INDEX(董監!D:D,H611)=0,INDEX(董監!C:C,H611),INDEX(董監!D:D,H611))</f>
        <v>4.92</v>
      </c>
      <c r="G611" s="1">
        <f t="shared" si="36"/>
        <v>36.56</v>
      </c>
      <c r="H611" s="1">
        <f>MATCH(持股比率!A611,董監!A:A,0)</f>
        <v>611</v>
      </c>
      <c r="I611" s="3">
        <v>5256058.9800000004</v>
      </c>
      <c r="J611" s="20">
        <v>-458.79899999999998</v>
      </c>
      <c r="K611" s="20">
        <v>-427.78899999999999</v>
      </c>
      <c r="L611" s="29">
        <v>-236.898</v>
      </c>
      <c r="M611" s="20">
        <v>-1119.5360000000001</v>
      </c>
      <c r="N611" s="20">
        <v>4791.88</v>
      </c>
      <c r="O611" s="20">
        <f t="shared" si="37"/>
        <v>192162</v>
      </c>
      <c r="P611" s="19">
        <f t="shared" si="38"/>
        <v>1.3</v>
      </c>
      <c r="Q611" s="3">
        <v>180.5</v>
      </c>
      <c r="R611" s="3">
        <v>180</v>
      </c>
      <c r="S611" s="3">
        <v>182</v>
      </c>
      <c r="T611" s="3">
        <v>186.5</v>
      </c>
      <c r="U611" s="3">
        <v>196</v>
      </c>
      <c r="V611" s="10">
        <f t="shared" si="39"/>
        <v>5.2748434049999995</v>
      </c>
      <c r="W611" s="3">
        <v>10.11</v>
      </c>
      <c r="X611" s="3" t="str">
        <f ca="1">IF(COUNTIF(股期對照!A:A,B611)=2,B611&amp;"-●",IF(COUNTIF(股期對照!A:A,B611)=1,B611&amp;"-◎",B611))</f>
        <v>健鼎-◎</v>
      </c>
      <c r="Y611" s="3" t="s">
        <v>7124</v>
      </c>
      <c r="AB611" s="1" t="s">
        <v>605</v>
      </c>
      <c r="AC611" s="1" t="s">
        <v>2348</v>
      </c>
      <c r="AD611" s="1">
        <v>41.54</v>
      </c>
      <c r="AE611" s="1">
        <v>10.25</v>
      </c>
      <c r="AF611" s="1">
        <v>6.73</v>
      </c>
      <c r="AG611" s="1">
        <v>4.92</v>
      </c>
      <c r="AH611" s="1">
        <v>36.56</v>
      </c>
      <c r="AI611" s="1">
        <v>611</v>
      </c>
      <c r="AJ611" s="1">
        <v>5256058.9800000004</v>
      </c>
      <c r="AK611" s="1">
        <v>-458.79899999999998</v>
      </c>
      <c r="AL611" s="1">
        <v>-427.78899999999999</v>
      </c>
      <c r="AM611" s="1">
        <v>-236.898</v>
      </c>
      <c r="AN611" s="1">
        <v>-1119.5360000000001</v>
      </c>
      <c r="AO611" s="1">
        <v>4791.88</v>
      </c>
      <c r="AP611" s="1">
        <v>192162</v>
      </c>
      <c r="AQ611" s="1">
        <v>1.3</v>
      </c>
      <c r="AR611" s="1">
        <v>180.5</v>
      </c>
      <c r="AS611" s="1">
        <v>180</v>
      </c>
      <c r="AT611" s="1">
        <v>182</v>
      </c>
      <c r="AU611" s="1">
        <v>186.5</v>
      </c>
      <c r="AV611" s="1">
        <v>196</v>
      </c>
      <c r="AW611" s="1">
        <v>5.2748434049999995</v>
      </c>
      <c r="AX611" s="1">
        <v>10.11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6608</v>
      </c>
      <c r="C612" s="3">
        <v>15.11</v>
      </c>
      <c r="D612" s="3">
        <v>2.94</v>
      </c>
      <c r="E612" s="3">
        <v>0.27</v>
      </c>
      <c r="F612" s="1">
        <f>IF(INDEX(董監!D:D,H612)=0,INDEX(董監!C:C,H612),INDEX(董監!D:D,H612))</f>
        <v>2.65</v>
      </c>
      <c r="G612" s="1">
        <f t="shared" si="36"/>
        <v>79.03</v>
      </c>
      <c r="H612" s="1">
        <f>MATCH(持股比率!A612,董監!A:A,0)</f>
        <v>612</v>
      </c>
      <c r="I612" s="3">
        <v>35192336.030000001</v>
      </c>
      <c r="J612" s="20">
        <v>1899.64</v>
      </c>
      <c r="K612" s="20">
        <v>165.726</v>
      </c>
      <c r="L612" s="29">
        <v>2151.8820000000001</v>
      </c>
      <c r="M612" s="20">
        <v>715.01400000000001</v>
      </c>
      <c r="N612" s="20">
        <v>633.63099999999997</v>
      </c>
      <c r="O612" s="20">
        <f t="shared" si="37"/>
        <v>2781250</v>
      </c>
      <c r="P612" s="19">
        <f t="shared" si="38"/>
        <v>0.2</v>
      </c>
      <c r="Q612" s="3">
        <v>97.7</v>
      </c>
      <c r="R612" s="3">
        <v>97.2</v>
      </c>
      <c r="S612" s="3">
        <v>98.3</v>
      </c>
      <c r="T612" s="3">
        <v>98.4</v>
      </c>
      <c r="U612" s="3">
        <v>97.9</v>
      </c>
      <c r="V612" s="10">
        <f t="shared" si="39"/>
        <v>5.456232483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7125</v>
      </c>
      <c r="AB612" s="1" t="s">
        <v>606</v>
      </c>
      <c r="AC612" s="1" t="s">
        <v>2349</v>
      </c>
      <c r="AD612" s="1">
        <v>15.11</v>
      </c>
      <c r="AE612" s="1">
        <v>2.94</v>
      </c>
      <c r="AF612" s="1">
        <v>0.27</v>
      </c>
      <c r="AG612" s="1">
        <v>2.65</v>
      </c>
      <c r="AH612" s="1">
        <v>79.03</v>
      </c>
      <c r="AI612" s="1">
        <v>612</v>
      </c>
      <c r="AJ612" s="1">
        <v>35192336.030000001</v>
      </c>
      <c r="AK612" s="1">
        <v>1899.64</v>
      </c>
      <c r="AL612" s="1">
        <v>165.726</v>
      </c>
      <c r="AM612" s="1">
        <v>2151.8820000000001</v>
      </c>
      <c r="AN612" s="1">
        <v>715.01400000000001</v>
      </c>
      <c r="AO612" s="1">
        <v>633.63099999999997</v>
      </c>
      <c r="AP612" s="1">
        <v>2781250</v>
      </c>
      <c r="AQ612" s="1">
        <v>0.2</v>
      </c>
      <c r="AR612" s="1">
        <v>97.7</v>
      </c>
      <c r="AS612" s="1">
        <v>97.2</v>
      </c>
      <c r="AT612" s="1">
        <v>98.3</v>
      </c>
      <c r="AU612" s="1">
        <v>98.4</v>
      </c>
      <c r="AV612" s="1">
        <v>97.9</v>
      </c>
      <c r="AW612" s="1">
        <v>5.456232483</v>
      </c>
      <c r="AX612" s="1">
        <v>0.93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5195</v>
      </c>
      <c r="C613" s="3">
        <v>1.71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54.309999999999995</v>
      </c>
      <c r="H613" s="1">
        <f>MATCH(持股比率!A613,董監!A:A,0)</f>
        <v>613</v>
      </c>
      <c r="I613" s="3">
        <v>784480.13</v>
      </c>
      <c r="J613" s="20">
        <v>80.841999999999999</v>
      </c>
      <c r="K613" s="20">
        <v>-84.731999999999999</v>
      </c>
      <c r="L613" s="29">
        <v>87.816999999999993</v>
      </c>
      <c r="M613" s="20">
        <v>-8.1140000000000008</v>
      </c>
      <c r="N613" s="20">
        <v>0.26900000000000002</v>
      </c>
      <c r="O613" s="20">
        <f t="shared" si="37"/>
        <v>42605</v>
      </c>
      <c r="P613" s="19">
        <f t="shared" si="38"/>
        <v>0.2</v>
      </c>
      <c r="Q613" s="3">
        <v>65.3</v>
      </c>
      <c r="R613" s="3">
        <v>62.8</v>
      </c>
      <c r="S613" s="3">
        <v>63</v>
      </c>
      <c r="T613" s="3">
        <v>61.8</v>
      </c>
      <c r="U613" s="3">
        <v>61.9</v>
      </c>
      <c r="V613" s="10">
        <f t="shared" si="39"/>
        <v>5.0054898999999993E-2</v>
      </c>
      <c r="W613" s="3">
        <v>-2.98</v>
      </c>
      <c r="X613" s="3" t="str">
        <f ca="1">IF(COUNTIF(股期對照!A:A,B613)=2,B613&amp;"-●",IF(COUNTIF(股期對照!A:A,B613)=1,B613&amp;"-◎",B613))</f>
        <v>建碁</v>
      </c>
      <c r="Y613" s="3" t="s">
        <v>7126</v>
      </c>
      <c r="AB613" s="1" t="s">
        <v>607</v>
      </c>
      <c r="AC613" s="1" t="s">
        <v>2350</v>
      </c>
      <c r="AD613" s="1">
        <v>1.71</v>
      </c>
      <c r="AE613" s="1">
        <v>0</v>
      </c>
      <c r="AF613" s="1">
        <v>0.28000000000000003</v>
      </c>
      <c r="AG613" s="1">
        <v>43.7</v>
      </c>
      <c r="AH613" s="1">
        <v>54.309999999999995</v>
      </c>
      <c r="AI613" s="1">
        <v>613</v>
      </c>
      <c r="AJ613" s="1">
        <v>784480.13</v>
      </c>
      <c r="AK613" s="1">
        <v>80.841999999999999</v>
      </c>
      <c r="AL613" s="1">
        <v>-84.731999999999999</v>
      </c>
      <c r="AM613" s="1">
        <v>87.816999999999993</v>
      </c>
      <c r="AN613" s="1">
        <v>-8.1140000000000008</v>
      </c>
      <c r="AO613" s="1">
        <v>0.26900000000000002</v>
      </c>
      <c r="AP613" s="1">
        <v>42605</v>
      </c>
      <c r="AQ613" s="1">
        <v>0.2</v>
      </c>
      <c r="AR613" s="1">
        <v>65.3</v>
      </c>
      <c r="AS613" s="1">
        <v>62.8</v>
      </c>
      <c r="AT613" s="1">
        <v>63</v>
      </c>
      <c r="AU613" s="1">
        <v>61.8</v>
      </c>
      <c r="AV613" s="1">
        <v>61.9</v>
      </c>
      <c r="AW613" s="1">
        <v>5.0054898999999993E-2</v>
      </c>
      <c r="AX613" s="1">
        <v>-2.98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6069</v>
      </c>
      <c r="C614" s="3">
        <v>1.77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92.45</v>
      </c>
      <c r="H614" s="1">
        <f>MATCH(持股比率!A614,董監!A:A,0)</f>
        <v>614</v>
      </c>
      <c r="I614" s="3">
        <v>2122859.65</v>
      </c>
      <c r="J614" s="20">
        <v>214</v>
      </c>
      <c r="K614" s="20">
        <v>-23.050999999999998</v>
      </c>
      <c r="L614" s="29">
        <v>181</v>
      </c>
      <c r="M614" s="20">
        <v>-60</v>
      </c>
      <c r="N614" s="20">
        <v>-226</v>
      </c>
      <c r="O614" s="20">
        <f t="shared" si="37"/>
        <v>196258</v>
      </c>
      <c r="P614" s="19">
        <f t="shared" si="38"/>
        <v>0</v>
      </c>
      <c r="Q614" s="3">
        <v>13.65</v>
      </c>
      <c r="R614" s="3">
        <v>13.55</v>
      </c>
      <c r="S614" s="3">
        <v>13.55</v>
      </c>
      <c r="T614" s="3">
        <v>13.45</v>
      </c>
      <c r="U614" s="3">
        <v>13.2</v>
      </c>
      <c r="V614" s="10">
        <f t="shared" si="39"/>
        <v>1.2711089500000007E-2</v>
      </c>
      <c r="W614" s="3">
        <v>-1.49</v>
      </c>
      <c r="X614" s="3" t="str">
        <f ca="1">IF(COUNTIF(股期對照!A:A,B614)=2,B614&amp;"-●",IF(COUNTIF(股期對照!A:A,B614)=1,B614&amp;"-◎",B614))</f>
        <v>訊舟</v>
      </c>
      <c r="Y614" s="3" t="s">
        <v>7127</v>
      </c>
      <c r="AB614" s="1" t="s">
        <v>608</v>
      </c>
      <c r="AC614" s="1" t="s">
        <v>2351</v>
      </c>
      <c r="AD614" s="1">
        <v>1.77</v>
      </c>
      <c r="AE614" s="1">
        <v>0.17</v>
      </c>
      <c r="AF614" s="1">
        <v>0.06</v>
      </c>
      <c r="AG614" s="1">
        <v>5.55</v>
      </c>
      <c r="AH614" s="1">
        <v>92.45</v>
      </c>
      <c r="AI614" s="1">
        <v>614</v>
      </c>
      <c r="AJ614" s="1">
        <v>2122859.65</v>
      </c>
      <c r="AK614" s="1">
        <v>214</v>
      </c>
      <c r="AL614" s="1">
        <v>-23.050999999999998</v>
      </c>
      <c r="AM614" s="1">
        <v>181</v>
      </c>
      <c r="AN614" s="1">
        <v>-60</v>
      </c>
      <c r="AO614" s="1">
        <v>-226</v>
      </c>
      <c r="AP614" s="1">
        <v>196258</v>
      </c>
      <c r="AQ614" s="1">
        <v>0</v>
      </c>
      <c r="AR614" s="1">
        <v>13.65</v>
      </c>
      <c r="AS614" s="1">
        <v>13.55</v>
      </c>
      <c r="AT614" s="1">
        <v>13.55</v>
      </c>
      <c r="AU614" s="1">
        <v>13.45</v>
      </c>
      <c r="AV614" s="1">
        <v>13.2</v>
      </c>
      <c r="AW614" s="1">
        <v>1.2711089500000007E-2</v>
      </c>
      <c r="AX614" s="1">
        <v>-1.49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6070</v>
      </c>
      <c r="C615" s="3">
        <v>2.65</v>
      </c>
      <c r="D615" s="3">
        <v>0.04</v>
      </c>
      <c r="E615" s="3">
        <v>0.14000000000000001</v>
      </c>
      <c r="F615" s="1">
        <f>IF(INDEX(董監!D:D,H615)=0,INDEX(董監!C:C,H615),INDEX(董監!D:D,H615))</f>
        <v>19.79</v>
      </c>
      <c r="G615" s="1">
        <f t="shared" si="36"/>
        <v>77.38</v>
      </c>
      <c r="H615" s="1">
        <f>MATCH(持股比率!A615,董監!A:A,0)</f>
        <v>615</v>
      </c>
      <c r="I615" s="3">
        <v>2698297.94</v>
      </c>
      <c r="J615" s="20">
        <v>106</v>
      </c>
      <c r="K615" s="20">
        <v>-16.507999999999999</v>
      </c>
      <c r="L615" s="29">
        <v>129</v>
      </c>
      <c r="M615" s="20">
        <v>47.999000000000002</v>
      </c>
      <c r="N615" s="20">
        <v>78.674000000000007</v>
      </c>
      <c r="O615" s="20">
        <f t="shared" si="37"/>
        <v>208794</v>
      </c>
      <c r="P615" s="19">
        <f t="shared" si="38"/>
        <v>0.2</v>
      </c>
      <c r="Q615" s="3">
        <v>23</v>
      </c>
      <c r="R615" s="3">
        <v>22.95</v>
      </c>
      <c r="S615" s="3">
        <v>23.3</v>
      </c>
      <c r="T615" s="3">
        <v>23.75</v>
      </c>
      <c r="U615" s="3">
        <v>23.85</v>
      </c>
      <c r="V615" s="10">
        <f t="shared" si="39"/>
        <v>8.081192550000002E-2</v>
      </c>
      <c r="W615" s="3">
        <v>3.7</v>
      </c>
      <c r="X615" s="3" t="str">
        <f ca="1">IF(COUNTIF(股期對照!A:A,B615)=2,B615&amp;"-●",IF(COUNTIF(股期對照!A:A,B615)=1,B615&amp;"-◎",B615))</f>
        <v>益登</v>
      </c>
      <c r="Y615" s="3" t="s">
        <v>7128</v>
      </c>
      <c r="AB615" s="1" t="s">
        <v>609</v>
      </c>
      <c r="AC615" s="1" t="s">
        <v>2352</v>
      </c>
      <c r="AD615" s="1">
        <v>2.65</v>
      </c>
      <c r="AE615" s="1">
        <v>0.04</v>
      </c>
      <c r="AF615" s="1">
        <v>0.14000000000000001</v>
      </c>
      <c r="AG615" s="1">
        <v>19.79</v>
      </c>
      <c r="AH615" s="1">
        <v>77.38</v>
      </c>
      <c r="AI615" s="1">
        <v>615</v>
      </c>
      <c r="AJ615" s="1">
        <v>2698297.94</v>
      </c>
      <c r="AK615" s="1">
        <v>106</v>
      </c>
      <c r="AL615" s="1">
        <v>-16.507999999999999</v>
      </c>
      <c r="AM615" s="1">
        <v>129</v>
      </c>
      <c r="AN615" s="1">
        <v>47.999000000000002</v>
      </c>
      <c r="AO615" s="1">
        <v>78.674000000000007</v>
      </c>
      <c r="AP615" s="1">
        <v>208794</v>
      </c>
      <c r="AQ615" s="1">
        <v>0.2</v>
      </c>
      <c r="AR615" s="1">
        <v>23</v>
      </c>
      <c r="AS615" s="1">
        <v>22.95</v>
      </c>
      <c r="AT615" s="1">
        <v>23.3</v>
      </c>
      <c r="AU615" s="1">
        <v>23.75</v>
      </c>
      <c r="AV615" s="1">
        <v>23.85</v>
      </c>
      <c r="AW615" s="1">
        <v>8.081192550000002E-2</v>
      </c>
      <c r="AX615" s="1">
        <v>3.7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5083</v>
      </c>
      <c r="C616" s="3">
        <v>5.04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86.6</v>
      </c>
      <c r="H616" s="1">
        <f>MATCH(持股比率!A616,董監!A:A,0)</f>
        <v>616</v>
      </c>
      <c r="I616" s="3">
        <v>8050475.29</v>
      </c>
      <c r="J616" s="20">
        <v>259</v>
      </c>
      <c r="K616" s="20">
        <v>-154</v>
      </c>
      <c r="L616" s="29">
        <v>102.001</v>
      </c>
      <c r="M616" s="20">
        <v>-1043.002</v>
      </c>
      <c r="N616" s="20">
        <v>-544</v>
      </c>
      <c r="O616" s="20">
        <f t="shared" si="37"/>
        <v>697171</v>
      </c>
      <c r="P616" s="19">
        <f t="shared" si="38"/>
        <v>-0.2</v>
      </c>
      <c r="Q616" s="3">
        <v>9.1999999999999993</v>
      </c>
      <c r="R616" s="3">
        <v>9.18</v>
      </c>
      <c r="S616" s="3">
        <v>9.4700000000000006</v>
      </c>
      <c r="T616" s="3">
        <v>9.4700000000000006</v>
      </c>
      <c r="U616" s="3">
        <v>9.31</v>
      </c>
      <c r="V616" s="10">
        <f t="shared" si="39"/>
        <v>-0.13006839470000003</v>
      </c>
      <c r="W616" s="3">
        <v>1.2</v>
      </c>
      <c r="X616" s="3" t="str">
        <f ca="1">IF(COUNTIF(股期對照!A:A,B616)=2,B616&amp;"-●",IF(COUNTIF(股期對照!A:A,B616)=1,B616&amp;"-◎",B616))</f>
        <v>精金</v>
      </c>
      <c r="Y616" s="3" t="s">
        <v>7129</v>
      </c>
      <c r="AB616" s="1" t="s">
        <v>610</v>
      </c>
      <c r="AC616" s="1" t="s">
        <v>4751</v>
      </c>
      <c r="AD616" s="1">
        <v>5.04</v>
      </c>
      <c r="AE616" s="1">
        <v>0.01</v>
      </c>
      <c r="AF616" s="1">
        <v>0.13</v>
      </c>
      <c r="AG616" s="1">
        <v>8.2200000000000006</v>
      </c>
      <c r="AH616" s="1">
        <v>86.6</v>
      </c>
      <c r="AI616" s="1">
        <v>616</v>
      </c>
      <c r="AJ616" s="1">
        <v>8050475.29</v>
      </c>
      <c r="AK616" s="1">
        <v>259</v>
      </c>
      <c r="AL616" s="1">
        <v>-154</v>
      </c>
      <c r="AM616" s="1">
        <v>102.001</v>
      </c>
      <c r="AN616" s="1">
        <v>-1043.002</v>
      </c>
      <c r="AO616" s="1">
        <v>-544</v>
      </c>
      <c r="AP616" s="1">
        <v>697171</v>
      </c>
      <c r="AQ616" s="1">
        <v>-0.2</v>
      </c>
      <c r="AR616" s="1">
        <v>9.1999999999999993</v>
      </c>
      <c r="AS616" s="1">
        <v>9.18</v>
      </c>
      <c r="AT616" s="1">
        <v>9.4700000000000006</v>
      </c>
      <c r="AU616" s="1">
        <v>9.4700000000000006</v>
      </c>
      <c r="AV616" s="1">
        <v>9.31</v>
      </c>
      <c r="AW616" s="1">
        <v>-0.13006839470000003</v>
      </c>
      <c r="AX616" s="1">
        <v>1.2</v>
      </c>
      <c r="AY616" s="1" t="s">
        <v>4751</v>
      </c>
      <c r="AZ616" s="1" t="s">
        <v>3506</v>
      </c>
    </row>
    <row r="617" spans="1:52" x14ac:dyDescent="0.25">
      <c r="A617" s="2" t="s">
        <v>611</v>
      </c>
      <c r="B617" s="3" t="s">
        <v>5532</v>
      </c>
      <c r="C617" s="3">
        <v>7.83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69.52</v>
      </c>
      <c r="H617" s="1">
        <f>MATCH(持股比率!A617,董監!A:A,0)</f>
        <v>617</v>
      </c>
      <c r="I617" s="3">
        <v>1459844.5</v>
      </c>
      <c r="J617" s="20">
        <v>-3</v>
      </c>
      <c r="K617" s="20">
        <v>24</v>
      </c>
      <c r="L617" s="29">
        <v>33</v>
      </c>
      <c r="M617" s="20">
        <v>75</v>
      </c>
      <c r="N617" s="20">
        <v>-23</v>
      </c>
      <c r="O617" s="20">
        <f t="shared" si="37"/>
        <v>101488</v>
      </c>
      <c r="P617" s="19">
        <f t="shared" si="38"/>
        <v>0.1</v>
      </c>
      <c r="Q617" s="3">
        <v>15.6</v>
      </c>
      <c r="R617" s="3">
        <v>15.7</v>
      </c>
      <c r="S617" s="3">
        <v>15.7</v>
      </c>
      <c r="T617" s="3">
        <v>15.5</v>
      </c>
      <c r="U617" s="3">
        <v>15.4</v>
      </c>
      <c r="V617" s="10">
        <f t="shared" si="39"/>
        <v>1.6563999999999999E-2</v>
      </c>
      <c r="W617" s="3">
        <v>-1.28</v>
      </c>
      <c r="X617" s="3" t="str">
        <f ca="1">IF(COUNTIF(股期對照!A:A,B617)=2,B617&amp;"-●",IF(COUNTIF(股期對照!A:A,B617)=1,B617&amp;"-◎",B617))</f>
        <v>鈺德</v>
      </c>
      <c r="Y617" s="3" t="s">
        <v>7130</v>
      </c>
      <c r="AB617" s="1" t="s">
        <v>611</v>
      </c>
      <c r="AC617" s="1" t="s">
        <v>2353</v>
      </c>
      <c r="AD617" s="1">
        <v>7.83</v>
      </c>
      <c r="AE617" s="1">
        <v>0</v>
      </c>
      <c r="AF617" s="1">
        <v>0.4</v>
      </c>
      <c r="AG617" s="1">
        <v>22.25</v>
      </c>
      <c r="AH617" s="1">
        <v>69.52</v>
      </c>
      <c r="AI617" s="1">
        <v>617</v>
      </c>
      <c r="AJ617" s="1">
        <v>1459844.5</v>
      </c>
      <c r="AK617" s="1">
        <v>-3</v>
      </c>
      <c r="AL617" s="1">
        <v>24</v>
      </c>
      <c r="AM617" s="1">
        <v>33</v>
      </c>
      <c r="AN617" s="1">
        <v>75</v>
      </c>
      <c r="AO617" s="1">
        <v>-23</v>
      </c>
      <c r="AP617" s="1">
        <v>101488</v>
      </c>
      <c r="AQ617" s="1">
        <v>0.1</v>
      </c>
      <c r="AR617" s="1">
        <v>15.6</v>
      </c>
      <c r="AS617" s="1">
        <v>15.7</v>
      </c>
      <c r="AT617" s="1">
        <v>15.7</v>
      </c>
      <c r="AU617" s="1">
        <v>15.5</v>
      </c>
      <c r="AV617" s="1">
        <v>15.4</v>
      </c>
      <c r="AW617" s="1">
        <v>1.6563999999999999E-2</v>
      </c>
      <c r="AX617" s="1">
        <v>-1.28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6071</v>
      </c>
      <c r="C618" s="3">
        <v>0.98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87.27</v>
      </c>
      <c r="H618" s="1">
        <f>MATCH(持股比率!A618,董監!A:A,0)</f>
        <v>618</v>
      </c>
      <c r="I618" s="3">
        <v>1700000</v>
      </c>
      <c r="J618" s="20">
        <v>584</v>
      </c>
      <c r="K618" s="20">
        <v>-490</v>
      </c>
      <c r="L618" s="29">
        <v>-274</v>
      </c>
      <c r="M618" s="20">
        <v>-189.03899999999999</v>
      </c>
      <c r="N618" s="20">
        <v>-158</v>
      </c>
      <c r="O618" s="20">
        <f t="shared" si="37"/>
        <v>148359</v>
      </c>
      <c r="P618" s="19">
        <f t="shared" si="38"/>
        <v>-0.4</v>
      </c>
      <c r="Q618" s="3">
        <v>32.65</v>
      </c>
      <c r="R618" s="3">
        <v>32.65</v>
      </c>
      <c r="S618" s="3">
        <v>31.8</v>
      </c>
      <c r="T618" s="3">
        <v>31.75</v>
      </c>
      <c r="U618" s="3">
        <v>32.1</v>
      </c>
      <c r="V618" s="10">
        <f t="shared" si="39"/>
        <v>-0.16717888249999999</v>
      </c>
      <c r="W618" s="3">
        <v>-1.53</v>
      </c>
      <c r="X618" s="3" t="str">
        <f ca="1">IF(COUNTIF(股期對照!A:A,B618)=2,B618&amp;"-●",IF(COUNTIF(股期對照!A:A,B618)=1,B618&amp;"-◎",B618))</f>
        <v>力特</v>
      </c>
      <c r="Y618" s="3" t="s">
        <v>7131</v>
      </c>
      <c r="AB618" s="1" t="s">
        <v>612</v>
      </c>
      <c r="AC618" s="1" t="s">
        <v>2354</v>
      </c>
      <c r="AD618" s="1">
        <v>0.98</v>
      </c>
      <c r="AE618" s="1">
        <v>0.17</v>
      </c>
      <c r="AF618" s="1">
        <v>0.21</v>
      </c>
      <c r="AG618" s="1">
        <v>11.37</v>
      </c>
      <c r="AH618" s="1">
        <v>87.27</v>
      </c>
      <c r="AI618" s="1">
        <v>618</v>
      </c>
      <c r="AJ618" s="1">
        <v>1700000</v>
      </c>
      <c r="AK618" s="1">
        <v>584</v>
      </c>
      <c r="AL618" s="1">
        <v>-490</v>
      </c>
      <c r="AM618" s="1">
        <v>-274</v>
      </c>
      <c r="AN618" s="1">
        <v>-189.03899999999999</v>
      </c>
      <c r="AO618" s="1">
        <v>-158</v>
      </c>
      <c r="AP618" s="1">
        <v>148359</v>
      </c>
      <c r="AQ618" s="1">
        <v>-0.4</v>
      </c>
      <c r="AR618" s="1">
        <v>32.65</v>
      </c>
      <c r="AS618" s="1">
        <v>32.65</v>
      </c>
      <c r="AT618" s="1">
        <v>31.8</v>
      </c>
      <c r="AU618" s="1">
        <v>31.75</v>
      </c>
      <c r="AV618" s="1">
        <v>32.1</v>
      </c>
      <c r="AW618" s="1">
        <v>-0.16717888249999999</v>
      </c>
      <c r="AX618" s="1">
        <v>-1.53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6072</v>
      </c>
      <c r="C619" s="3">
        <v>2.17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89.75</v>
      </c>
      <c r="H619" s="1">
        <f>MATCH(持股比率!A619,董監!A:A,0)</f>
        <v>619</v>
      </c>
      <c r="I619" s="3">
        <v>2306723.25</v>
      </c>
      <c r="J619" s="20">
        <v>-18</v>
      </c>
      <c r="K619" s="20">
        <v>-35</v>
      </c>
      <c r="L619" s="29">
        <v>-21</v>
      </c>
      <c r="M619" s="20">
        <v>-20</v>
      </c>
      <c r="N619" s="20">
        <v>-11</v>
      </c>
      <c r="O619" s="20">
        <f t="shared" si="37"/>
        <v>207028</v>
      </c>
      <c r="P619" s="19">
        <f t="shared" si="38"/>
        <v>-0.1</v>
      </c>
      <c r="Q619" s="3">
        <v>11.3</v>
      </c>
      <c r="R619" s="3">
        <v>11.35</v>
      </c>
      <c r="S619" s="3">
        <v>11.35</v>
      </c>
      <c r="T619" s="3">
        <v>11.35</v>
      </c>
      <c r="U619" s="3">
        <v>11.2</v>
      </c>
      <c r="V619" s="10">
        <f t="shared" si="39"/>
        <v>-1.1892E-2</v>
      </c>
      <c r="W619" s="3">
        <v>-0.44</v>
      </c>
      <c r="X619" s="3" t="str">
        <f ca="1">IF(COUNTIF(股期對照!A:A,B619)=2,B619&amp;"-●",IF(COUNTIF(股期對照!A:A,B619)=1,B619&amp;"-◎",B619))</f>
        <v>夆典</v>
      </c>
      <c r="Y619" s="3" t="s">
        <v>7132</v>
      </c>
      <c r="AB619" s="1" t="s">
        <v>613</v>
      </c>
      <c r="AC619" s="1" t="s">
        <v>2355</v>
      </c>
      <c r="AD619" s="1">
        <v>2.17</v>
      </c>
      <c r="AE619" s="1">
        <v>0</v>
      </c>
      <c r="AF619" s="1">
        <v>0.22</v>
      </c>
      <c r="AG619" s="1">
        <v>7.86</v>
      </c>
      <c r="AH619" s="1">
        <v>89.75</v>
      </c>
      <c r="AI619" s="1">
        <v>619</v>
      </c>
      <c r="AJ619" s="1">
        <v>2306723.25</v>
      </c>
      <c r="AK619" s="1">
        <v>-18</v>
      </c>
      <c r="AL619" s="1">
        <v>-35</v>
      </c>
      <c r="AM619" s="1">
        <v>-21</v>
      </c>
      <c r="AN619" s="1">
        <v>-20</v>
      </c>
      <c r="AO619" s="1">
        <v>-11</v>
      </c>
      <c r="AP619" s="1">
        <v>207028</v>
      </c>
      <c r="AQ619" s="1">
        <v>-0.1</v>
      </c>
      <c r="AR619" s="1">
        <v>11.3</v>
      </c>
      <c r="AS619" s="1">
        <v>11.35</v>
      </c>
      <c r="AT619" s="1">
        <v>11.35</v>
      </c>
      <c r="AU619" s="1">
        <v>11.35</v>
      </c>
      <c r="AV619" s="1">
        <v>11.2</v>
      </c>
      <c r="AW619" s="1">
        <v>-1.1892E-2</v>
      </c>
      <c r="AX619" s="1">
        <v>-0.44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5355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1</v>
      </c>
      <c r="K620" s="20">
        <v>0</v>
      </c>
      <c r="L620" s="29">
        <v>-1</v>
      </c>
      <c r="M620" s="20">
        <v>1</v>
      </c>
      <c r="N620" s="20">
        <v>-1</v>
      </c>
      <c r="O620" s="20">
        <f t="shared" si="37"/>
        <v>35466</v>
      </c>
      <c r="P620" s="19">
        <f t="shared" si="38"/>
        <v>0</v>
      </c>
      <c r="Q620" s="3">
        <v>20.3</v>
      </c>
      <c r="R620" s="3">
        <v>20.5</v>
      </c>
      <c r="S620" s="3">
        <v>20.399999999999999</v>
      </c>
      <c r="T620" s="3">
        <v>20.5</v>
      </c>
      <c r="U620" s="3">
        <v>20.7</v>
      </c>
      <c r="V620" s="10">
        <f t="shared" si="39"/>
        <v>-2.9999999999999717E-6</v>
      </c>
      <c r="W620" s="3">
        <v>3.5</v>
      </c>
      <c r="X620" s="3" t="str">
        <f ca="1">IF(COUNTIF(股期對照!A:A,B620)=2,B620&amp;"-●",IF(COUNTIF(股期對照!A:A,B620)=1,B620&amp;"-◎",B620))</f>
        <v>立萬利</v>
      </c>
      <c r="Y620" s="3" t="s">
        <v>7133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1</v>
      </c>
      <c r="AL620" s="1">
        <v>0</v>
      </c>
      <c r="AM620" s="1">
        <v>-1</v>
      </c>
      <c r="AN620" s="1">
        <v>1</v>
      </c>
      <c r="AO620" s="1">
        <v>-1</v>
      </c>
      <c r="AP620" s="1">
        <v>35466</v>
      </c>
      <c r="AQ620" s="1">
        <v>0</v>
      </c>
      <c r="AR620" s="1">
        <v>20.3</v>
      </c>
      <c r="AS620" s="1">
        <v>20.5</v>
      </c>
      <c r="AT620" s="1">
        <v>20.399999999999999</v>
      </c>
      <c r="AU620" s="1">
        <v>20.5</v>
      </c>
      <c r="AV620" s="1">
        <v>20.7</v>
      </c>
      <c r="AW620" s="1">
        <v>-2.9999999999999717E-6</v>
      </c>
      <c r="AX620" s="1">
        <v>3.5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6073</v>
      </c>
      <c r="C621" s="3">
        <v>2.08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67.84</v>
      </c>
      <c r="H621" s="1">
        <f>MATCH(持股比率!A621,董監!A:A,0)</f>
        <v>621</v>
      </c>
      <c r="I621" s="3">
        <v>1187419.18</v>
      </c>
      <c r="J621" s="20">
        <v>35.036999999999999</v>
      </c>
      <c r="K621" s="20">
        <v>-204.6</v>
      </c>
      <c r="L621" s="29">
        <v>-87.92</v>
      </c>
      <c r="M621" s="20">
        <v>20.207999999999998</v>
      </c>
      <c r="N621" s="20">
        <v>27.001999999999999</v>
      </c>
      <c r="O621" s="20">
        <f t="shared" si="37"/>
        <v>80555</v>
      </c>
      <c r="P621" s="19">
        <f t="shared" si="38"/>
        <v>-0.3</v>
      </c>
      <c r="Q621" s="3">
        <v>39.85</v>
      </c>
      <c r="R621" s="3">
        <v>39.200000000000003</v>
      </c>
      <c r="S621" s="3">
        <v>39.049999999999997</v>
      </c>
      <c r="T621" s="3">
        <v>39.049999999999997</v>
      </c>
      <c r="U621" s="3">
        <v>38.9</v>
      </c>
      <c r="V621" s="10">
        <f t="shared" si="39"/>
        <v>-8.21787135E-2</v>
      </c>
      <c r="W621" s="3">
        <v>-3.83</v>
      </c>
      <c r="X621" s="3" t="str">
        <f ca="1">IF(COUNTIF(股期對照!A:A,B621)=2,B621&amp;"-●",IF(COUNTIF(股期對照!A:A,B621)=1,B621&amp;"-◎",B621))</f>
        <v>蔚華科</v>
      </c>
      <c r="Y621" s="3" t="s">
        <v>6954</v>
      </c>
      <c r="AB621" s="1" t="s">
        <v>615</v>
      </c>
      <c r="AC621" s="1" t="s">
        <v>2357</v>
      </c>
      <c r="AD621" s="1">
        <v>2.08</v>
      </c>
      <c r="AE621" s="1">
        <v>0.08</v>
      </c>
      <c r="AF621" s="1">
        <v>0.05</v>
      </c>
      <c r="AG621" s="1">
        <v>29.95</v>
      </c>
      <c r="AH621" s="1">
        <v>67.84</v>
      </c>
      <c r="AI621" s="1">
        <v>621</v>
      </c>
      <c r="AJ621" s="1">
        <v>1187419.18</v>
      </c>
      <c r="AK621" s="1">
        <v>35.036999999999999</v>
      </c>
      <c r="AL621" s="1">
        <v>-204.6</v>
      </c>
      <c r="AM621" s="1">
        <v>-87.92</v>
      </c>
      <c r="AN621" s="1">
        <v>20.207999999999998</v>
      </c>
      <c r="AO621" s="1">
        <v>27.001999999999999</v>
      </c>
      <c r="AP621" s="1">
        <v>80555</v>
      </c>
      <c r="AQ621" s="1">
        <v>-0.3</v>
      </c>
      <c r="AR621" s="1">
        <v>39.85</v>
      </c>
      <c r="AS621" s="1">
        <v>39.200000000000003</v>
      </c>
      <c r="AT621" s="1">
        <v>39.049999999999997</v>
      </c>
      <c r="AU621" s="1">
        <v>39.049999999999997</v>
      </c>
      <c r="AV621" s="1">
        <v>38.9</v>
      </c>
      <c r="AW621" s="1">
        <v>-8.21787135E-2</v>
      </c>
      <c r="AX621" s="1">
        <v>-3.83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4832</v>
      </c>
      <c r="C622" s="3">
        <v>3.18</v>
      </c>
      <c r="D622" s="3">
        <v>0.06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82.95</v>
      </c>
      <c r="H622" s="1">
        <f>MATCH(持股比率!A622,董監!A:A,0)</f>
        <v>622</v>
      </c>
      <c r="I622" s="3">
        <v>3422756.78</v>
      </c>
      <c r="J622" s="20">
        <v>-122.724</v>
      </c>
      <c r="K622" s="20">
        <v>-38.935000000000002</v>
      </c>
      <c r="L622" s="29">
        <v>-235.16800000000001</v>
      </c>
      <c r="M622" s="20">
        <v>285.75099999999998</v>
      </c>
      <c r="N622" s="20">
        <v>-564.11400000000003</v>
      </c>
      <c r="O622" s="20">
        <f t="shared" si="37"/>
        <v>283918</v>
      </c>
      <c r="P622" s="19">
        <f t="shared" si="38"/>
        <v>-0.2</v>
      </c>
      <c r="Q622" s="3">
        <v>26.6</v>
      </c>
      <c r="R622" s="3">
        <v>26.6</v>
      </c>
      <c r="S622" s="3">
        <v>26.25</v>
      </c>
      <c r="T622" s="3">
        <v>26.45</v>
      </c>
      <c r="U622" s="3">
        <v>26.25</v>
      </c>
      <c r="V622" s="10">
        <f t="shared" si="39"/>
        <v>-0.17723167950000002</v>
      </c>
      <c r="W622" s="3">
        <v>-2.0499999999999998</v>
      </c>
      <c r="X622" s="3" t="str">
        <f ca="1">IF(COUNTIF(股期對照!A:A,B622)=2,B622&amp;"-●",IF(COUNTIF(股期對照!A:A,B622)=1,B622&amp;"-◎",B622))</f>
        <v>富華新</v>
      </c>
      <c r="Y622" s="3" t="s">
        <v>7134</v>
      </c>
      <c r="AB622" s="1" t="s">
        <v>616</v>
      </c>
      <c r="AC622" s="1" t="s">
        <v>4744</v>
      </c>
      <c r="AD622" s="1">
        <v>3.18</v>
      </c>
      <c r="AE622" s="1">
        <v>0.06</v>
      </c>
      <c r="AF622" s="1">
        <v>0.44</v>
      </c>
      <c r="AG622" s="1">
        <v>13.37</v>
      </c>
      <c r="AH622" s="1">
        <v>82.95</v>
      </c>
      <c r="AI622" s="1">
        <v>622</v>
      </c>
      <c r="AJ622" s="1">
        <v>3422756.78</v>
      </c>
      <c r="AK622" s="1">
        <v>-122.724</v>
      </c>
      <c r="AL622" s="1">
        <v>-38.935000000000002</v>
      </c>
      <c r="AM622" s="1">
        <v>-235.16800000000001</v>
      </c>
      <c r="AN622" s="1">
        <v>285.75099999999998</v>
      </c>
      <c r="AO622" s="1">
        <v>-564.11400000000003</v>
      </c>
      <c r="AP622" s="1">
        <v>283918</v>
      </c>
      <c r="AQ622" s="1">
        <v>-0.2</v>
      </c>
      <c r="AR622" s="1">
        <v>26.6</v>
      </c>
      <c r="AS622" s="1">
        <v>26.6</v>
      </c>
      <c r="AT622" s="1">
        <v>26.25</v>
      </c>
      <c r="AU622" s="1">
        <v>26.45</v>
      </c>
      <c r="AV622" s="1">
        <v>26.25</v>
      </c>
      <c r="AW622" s="1">
        <v>-0.17723167950000002</v>
      </c>
      <c r="AX622" s="1">
        <v>-2.0499999999999998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6074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13</v>
      </c>
      <c r="K623" s="20">
        <v>7</v>
      </c>
      <c r="L623" s="29">
        <v>3.1</v>
      </c>
      <c r="M623" s="20">
        <v>-2</v>
      </c>
      <c r="N623" s="20">
        <v>7</v>
      </c>
      <c r="O623" s="20">
        <f t="shared" si="37"/>
        <v>77878</v>
      </c>
      <c r="P623" s="19">
        <f t="shared" si="38"/>
        <v>0</v>
      </c>
      <c r="Q623" s="3">
        <v>11.4</v>
      </c>
      <c r="R623" s="3">
        <v>11.45</v>
      </c>
      <c r="S623" s="3">
        <v>11.35</v>
      </c>
      <c r="T623" s="3">
        <v>11.3</v>
      </c>
      <c r="U623" s="3">
        <v>11.4</v>
      </c>
      <c r="V623" s="10">
        <f t="shared" si="39"/>
        <v>3.2073500000000003E-3</v>
      </c>
      <c r="W623" s="3">
        <v>0.88</v>
      </c>
      <c r="X623" s="3" t="str">
        <f ca="1">IF(COUNTIF(股期對照!A:A,B623)=2,B623&amp;"-●",IF(COUNTIF(股期對照!A:A,B623)=1,B623&amp;"-◎",B623))</f>
        <v>喬鼎</v>
      </c>
      <c r="Y623" s="3" t="s">
        <v>7135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13</v>
      </c>
      <c r="AL623" s="1">
        <v>7</v>
      </c>
      <c r="AM623" s="1">
        <v>3.1</v>
      </c>
      <c r="AN623" s="1">
        <v>-2</v>
      </c>
      <c r="AO623" s="1">
        <v>7</v>
      </c>
      <c r="AP623" s="1">
        <v>77878</v>
      </c>
      <c r="AQ623" s="1">
        <v>0</v>
      </c>
      <c r="AR623" s="1">
        <v>11.4</v>
      </c>
      <c r="AS623" s="1">
        <v>11.45</v>
      </c>
      <c r="AT623" s="1">
        <v>11.35</v>
      </c>
      <c r="AU623" s="1">
        <v>11.3</v>
      </c>
      <c r="AV623" s="1">
        <v>11.4</v>
      </c>
      <c r="AW623" s="1">
        <v>3.2073500000000003E-3</v>
      </c>
      <c r="AX623" s="1">
        <v>0.88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4937</v>
      </c>
      <c r="C624" s="3">
        <v>1.42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94.53</v>
      </c>
      <c r="H624" s="1">
        <f>MATCH(持股比率!A624,董監!A:A,0)</f>
        <v>624</v>
      </c>
      <c r="I624" s="3">
        <v>1663627.79</v>
      </c>
      <c r="J624" s="20">
        <v>164</v>
      </c>
      <c r="K624" s="20">
        <v>-14</v>
      </c>
      <c r="L624" s="29">
        <v>212</v>
      </c>
      <c r="M624" s="20">
        <v>-123</v>
      </c>
      <c r="N624" s="20">
        <v>-23</v>
      </c>
      <c r="O624" s="20">
        <f t="shared" si="37"/>
        <v>157263</v>
      </c>
      <c r="P624" s="19">
        <f t="shared" si="38"/>
        <v>0.1</v>
      </c>
      <c r="Q624" s="3">
        <v>19.7</v>
      </c>
      <c r="R624" s="3">
        <v>19.25</v>
      </c>
      <c r="S624" s="3">
        <v>20.100000000000001</v>
      </c>
      <c r="T624" s="3">
        <v>19.649999999999999</v>
      </c>
      <c r="U624" s="3">
        <v>19.399999999999999</v>
      </c>
      <c r="V624" s="10">
        <f t="shared" si="39"/>
        <v>4.35935E-2</v>
      </c>
      <c r="W624" s="3">
        <v>1.31</v>
      </c>
      <c r="X624" s="3" t="str">
        <f ca="1">IF(COUNTIF(股期對照!A:A,B624)=2,B624&amp;"-●",IF(COUNTIF(股期對照!A:A,B624)=1,B624&amp;"-◎",B624))</f>
        <v>立德</v>
      </c>
      <c r="Y624" s="3" t="s">
        <v>7136</v>
      </c>
      <c r="AB624" s="1" t="s">
        <v>618</v>
      </c>
      <c r="AC624" s="1" t="s">
        <v>2359</v>
      </c>
      <c r="AD624" s="1">
        <v>1.42</v>
      </c>
      <c r="AE624" s="1">
        <v>0</v>
      </c>
      <c r="AF624" s="1">
        <v>0.09</v>
      </c>
      <c r="AG624" s="1">
        <v>3.96</v>
      </c>
      <c r="AH624" s="1">
        <v>94.53</v>
      </c>
      <c r="AI624" s="1">
        <v>624</v>
      </c>
      <c r="AJ624" s="1">
        <v>1663627.79</v>
      </c>
      <c r="AK624" s="1">
        <v>164</v>
      </c>
      <c r="AL624" s="1">
        <v>-14</v>
      </c>
      <c r="AM624" s="1">
        <v>212</v>
      </c>
      <c r="AN624" s="1">
        <v>-123</v>
      </c>
      <c r="AO624" s="1">
        <v>-23</v>
      </c>
      <c r="AP624" s="1">
        <v>157263</v>
      </c>
      <c r="AQ624" s="1">
        <v>0.1</v>
      </c>
      <c r="AR624" s="1">
        <v>19.7</v>
      </c>
      <c r="AS624" s="1">
        <v>19.25</v>
      </c>
      <c r="AT624" s="1">
        <v>20.100000000000001</v>
      </c>
      <c r="AU624" s="1">
        <v>19.649999999999999</v>
      </c>
      <c r="AV624" s="1">
        <v>19.399999999999999</v>
      </c>
      <c r="AW624" s="1">
        <v>4.35935E-2</v>
      </c>
      <c r="AX624" s="1">
        <v>1.31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4938</v>
      </c>
      <c r="C625" s="3">
        <v>11.78</v>
      </c>
      <c r="D625" s="3">
        <v>0.32</v>
      </c>
      <c r="E625" s="3">
        <v>0.59</v>
      </c>
      <c r="F625" s="1">
        <f>IF(INDEX(董監!D:D,H625)=0,INDEX(董監!C:C,H625),INDEX(董監!D:D,H625))</f>
        <v>5.81</v>
      </c>
      <c r="G625" s="1">
        <f t="shared" si="36"/>
        <v>81.5</v>
      </c>
      <c r="H625" s="1">
        <f>MATCH(持股比率!A625,董監!A:A,0)</f>
        <v>625</v>
      </c>
      <c r="I625" s="3">
        <v>2788000.25</v>
      </c>
      <c r="J625" s="20">
        <v>589</v>
      </c>
      <c r="K625" s="20">
        <v>-131</v>
      </c>
      <c r="L625" s="29">
        <v>30.864000000000001</v>
      </c>
      <c r="M625" s="20">
        <v>-405.48500000000001</v>
      </c>
      <c r="N625" s="20">
        <v>-521.77</v>
      </c>
      <c r="O625" s="20">
        <f t="shared" si="37"/>
        <v>227222</v>
      </c>
      <c r="P625" s="19">
        <f t="shared" si="38"/>
        <v>-0.2</v>
      </c>
      <c r="Q625" s="3">
        <v>34.1</v>
      </c>
      <c r="R625" s="3">
        <v>33.9</v>
      </c>
      <c r="S625" s="3">
        <v>33.700000000000003</v>
      </c>
      <c r="T625" s="3">
        <v>33.450000000000003</v>
      </c>
      <c r="U625" s="3">
        <v>33.1</v>
      </c>
      <c r="V625" s="10">
        <f t="shared" si="39"/>
        <v>-0.14149943449999997</v>
      </c>
      <c r="W625" s="3">
        <v>-1.93</v>
      </c>
      <c r="X625" s="3" t="str">
        <f ca="1">IF(COUNTIF(股期對照!A:A,B625)=2,B625&amp;"-●",IF(COUNTIF(股期對照!A:A,B625)=1,B625&amp;"-◎",B625))</f>
        <v>華晶科</v>
      </c>
      <c r="Y625" s="3" t="s">
        <v>7137</v>
      </c>
      <c r="AB625" s="1" t="s">
        <v>619</v>
      </c>
      <c r="AC625" s="1" t="s">
        <v>2360</v>
      </c>
      <c r="AD625" s="1">
        <v>11.78</v>
      </c>
      <c r="AE625" s="1">
        <v>0.32</v>
      </c>
      <c r="AF625" s="1">
        <v>0.59</v>
      </c>
      <c r="AG625" s="1">
        <v>5.81</v>
      </c>
      <c r="AH625" s="1">
        <v>81.5</v>
      </c>
      <c r="AI625" s="1">
        <v>625</v>
      </c>
      <c r="AJ625" s="1">
        <v>2788000.25</v>
      </c>
      <c r="AK625" s="1">
        <v>589</v>
      </c>
      <c r="AL625" s="1">
        <v>-131</v>
      </c>
      <c r="AM625" s="1">
        <v>30.864000000000001</v>
      </c>
      <c r="AN625" s="1">
        <v>-405.48500000000001</v>
      </c>
      <c r="AO625" s="1">
        <v>-521.77</v>
      </c>
      <c r="AP625" s="1">
        <v>227222</v>
      </c>
      <c r="AQ625" s="1">
        <v>-0.2</v>
      </c>
      <c r="AR625" s="1">
        <v>34.1</v>
      </c>
      <c r="AS625" s="1">
        <v>33.9</v>
      </c>
      <c r="AT625" s="1">
        <v>33.700000000000003</v>
      </c>
      <c r="AU625" s="1">
        <v>33.450000000000003</v>
      </c>
      <c r="AV625" s="1">
        <v>33.1</v>
      </c>
      <c r="AW625" s="1">
        <v>-0.14149943449999997</v>
      </c>
      <c r="AX625" s="1">
        <v>-1.93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5533</v>
      </c>
      <c r="C626" s="3">
        <v>7.21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88.99</v>
      </c>
      <c r="H626" s="1">
        <f>MATCH(持股比率!A626,董監!A:A,0)</f>
        <v>626</v>
      </c>
      <c r="I626" s="3">
        <v>1375631.9</v>
      </c>
      <c r="J626" s="20">
        <v>206.904</v>
      </c>
      <c r="K626" s="20">
        <v>475.00299999999999</v>
      </c>
      <c r="L626" s="29">
        <v>-283</v>
      </c>
      <c r="M626" s="20">
        <v>-131</v>
      </c>
      <c r="N626" s="20">
        <v>-240.643</v>
      </c>
      <c r="O626" s="20">
        <f t="shared" si="37"/>
        <v>122417</v>
      </c>
      <c r="P626" s="19">
        <f t="shared" si="38"/>
        <v>0</v>
      </c>
      <c r="Q626" s="3">
        <v>19.8</v>
      </c>
      <c r="R626" s="3">
        <v>20.55</v>
      </c>
      <c r="S626" s="3">
        <v>20.05</v>
      </c>
      <c r="T626" s="3">
        <v>19.8</v>
      </c>
      <c r="U626" s="3">
        <v>19.3</v>
      </c>
      <c r="V626" s="10">
        <f t="shared" si="39"/>
        <v>9.4565094999999738E-3</v>
      </c>
      <c r="W626" s="3">
        <v>-2.0299999999999998</v>
      </c>
      <c r="X626" s="3" t="str">
        <f ca="1">IF(COUNTIF(股期對照!A:A,B626)=2,B626&amp;"-●",IF(COUNTIF(股期對照!A:A,B626)=1,B626&amp;"-◎",B626))</f>
        <v>銘異</v>
      </c>
      <c r="Y626" s="3" t="s">
        <v>6772</v>
      </c>
      <c r="AB626" s="1" t="s">
        <v>620</v>
      </c>
      <c r="AC626" s="1" t="s">
        <v>2361</v>
      </c>
      <c r="AD626" s="1">
        <v>7.21</v>
      </c>
      <c r="AE626" s="1">
        <v>0.62</v>
      </c>
      <c r="AF626" s="1">
        <v>1.22</v>
      </c>
      <c r="AG626" s="1">
        <v>1.96</v>
      </c>
      <c r="AH626" s="1">
        <v>88.99</v>
      </c>
      <c r="AI626" s="1">
        <v>626</v>
      </c>
      <c r="AJ626" s="1">
        <v>1375631.9</v>
      </c>
      <c r="AK626" s="1">
        <v>206.904</v>
      </c>
      <c r="AL626" s="1">
        <v>475.00299999999999</v>
      </c>
      <c r="AM626" s="1">
        <v>-283</v>
      </c>
      <c r="AN626" s="1">
        <v>-131</v>
      </c>
      <c r="AO626" s="1">
        <v>-240.643</v>
      </c>
      <c r="AP626" s="1">
        <v>122417</v>
      </c>
      <c r="AQ626" s="1">
        <v>0</v>
      </c>
      <c r="AR626" s="1">
        <v>19.8</v>
      </c>
      <c r="AS626" s="1">
        <v>20.55</v>
      </c>
      <c r="AT626" s="1">
        <v>20.05</v>
      </c>
      <c r="AU626" s="1">
        <v>19.8</v>
      </c>
      <c r="AV626" s="1">
        <v>19.3</v>
      </c>
      <c r="AW626" s="1">
        <v>9.4565094999999738E-3</v>
      </c>
      <c r="AX626" s="1">
        <v>-2.0299999999999998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4939</v>
      </c>
      <c r="C627" s="3">
        <v>13.62</v>
      </c>
      <c r="D627" s="3">
        <v>0.26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81.55</v>
      </c>
      <c r="H627" s="1">
        <f>MATCH(持股比率!A627,董監!A:A,0)</f>
        <v>627</v>
      </c>
      <c r="I627" s="3">
        <v>3302254.18</v>
      </c>
      <c r="J627" s="20">
        <v>619.13699999999994</v>
      </c>
      <c r="K627" s="20">
        <v>157</v>
      </c>
      <c r="L627" s="29">
        <v>-347</v>
      </c>
      <c r="M627" s="20">
        <v>-247.137</v>
      </c>
      <c r="N627" s="20">
        <v>-846</v>
      </c>
      <c r="O627" s="20">
        <f t="shared" si="37"/>
        <v>269299</v>
      </c>
      <c r="P627" s="19">
        <f t="shared" si="38"/>
        <v>-0.2</v>
      </c>
      <c r="Q627" s="3">
        <v>23.25</v>
      </c>
      <c r="R627" s="3">
        <v>23.1</v>
      </c>
      <c r="S627" s="3">
        <v>22.9</v>
      </c>
      <c r="T627" s="3">
        <v>22.7</v>
      </c>
      <c r="U627" s="3">
        <v>21.95</v>
      </c>
      <c r="V627" s="10">
        <f t="shared" si="39"/>
        <v>-0.14104374650000001</v>
      </c>
      <c r="W627" s="3">
        <v>-4.3600000000000003</v>
      </c>
      <c r="X627" s="3" t="str">
        <f ca="1">IF(COUNTIF(股期對照!A:A,B627)=2,B627&amp;"-●",IF(COUNTIF(股期對照!A:A,B627)=1,B627&amp;"-◎",B627))</f>
        <v>建漢</v>
      </c>
      <c r="Y627" s="3" t="s">
        <v>7138</v>
      </c>
      <c r="AB627" s="1" t="s">
        <v>621</v>
      </c>
      <c r="AC627" s="1" t="s">
        <v>2362</v>
      </c>
      <c r="AD627" s="1">
        <v>13.62</v>
      </c>
      <c r="AE627" s="1">
        <v>0.26</v>
      </c>
      <c r="AF627" s="1">
        <v>1.53</v>
      </c>
      <c r="AG627" s="1">
        <v>3.04</v>
      </c>
      <c r="AH627" s="1">
        <v>81.55</v>
      </c>
      <c r="AI627" s="1">
        <v>627</v>
      </c>
      <c r="AJ627" s="1">
        <v>3302254.18</v>
      </c>
      <c r="AK627" s="1">
        <v>619.13699999999994</v>
      </c>
      <c r="AL627" s="1">
        <v>157</v>
      </c>
      <c r="AM627" s="1">
        <v>-347</v>
      </c>
      <c r="AN627" s="1">
        <v>-247.137</v>
      </c>
      <c r="AO627" s="1">
        <v>-846</v>
      </c>
      <c r="AP627" s="1">
        <v>269299</v>
      </c>
      <c r="AQ627" s="1">
        <v>-0.2</v>
      </c>
      <c r="AR627" s="1">
        <v>23.25</v>
      </c>
      <c r="AS627" s="1">
        <v>23.1</v>
      </c>
      <c r="AT627" s="1">
        <v>22.9</v>
      </c>
      <c r="AU627" s="1">
        <v>22.7</v>
      </c>
      <c r="AV627" s="1">
        <v>21.95</v>
      </c>
      <c r="AW627" s="1">
        <v>-0.14104374650000001</v>
      </c>
      <c r="AX627" s="1">
        <v>-4.3600000000000003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5356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</v>
      </c>
      <c r="R628" s="3">
        <v>12.15</v>
      </c>
      <c r="S628" s="3">
        <v>11.8</v>
      </c>
      <c r="T628" s="3">
        <v>11.8</v>
      </c>
      <c r="U628" s="3">
        <v>11.9</v>
      </c>
      <c r="V628" s="10">
        <f t="shared" si="39"/>
        <v>0</v>
      </c>
      <c r="W628" s="3">
        <v>0.42</v>
      </c>
      <c r="X628" s="3" t="str">
        <f ca="1">IF(COUNTIF(股期對照!A:A,B628)=2,B628&amp;"-●",IF(COUNTIF(股期對照!A:A,B628)=1,B628&amp;"-◎",B628))</f>
        <v>泰偉</v>
      </c>
      <c r="Y628" s="3" t="s">
        <v>7139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</v>
      </c>
      <c r="AS628" s="1">
        <v>12.15</v>
      </c>
      <c r="AT628" s="1">
        <v>11.8</v>
      </c>
      <c r="AU628" s="1">
        <v>11.8</v>
      </c>
      <c r="AV628" s="1">
        <v>11.9</v>
      </c>
      <c r="AW628" s="1">
        <v>0</v>
      </c>
      <c r="AX628" s="1">
        <v>0.42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5357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-2</v>
      </c>
      <c r="K629" s="20">
        <v>0</v>
      </c>
      <c r="L629" s="29">
        <v>0</v>
      </c>
      <c r="M629" s="20">
        <v>4</v>
      </c>
      <c r="N629" s="20">
        <v>-1</v>
      </c>
      <c r="O629" s="20">
        <f t="shared" si="37"/>
        <v>60957</v>
      </c>
      <c r="P629" s="19">
        <f t="shared" si="38"/>
        <v>0</v>
      </c>
      <c r="Q629" s="3">
        <v>16.899999999999999</v>
      </c>
      <c r="R629" s="3">
        <v>16.7</v>
      </c>
      <c r="S629" s="3">
        <v>16.75</v>
      </c>
      <c r="T629" s="3">
        <v>16.5</v>
      </c>
      <c r="U629" s="3">
        <v>16.45</v>
      </c>
      <c r="V629" s="10">
        <f t="shared" si="39"/>
        <v>1.5750000000000003E-4</v>
      </c>
      <c r="W629" s="3">
        <v>-1.5</v>
      </c>
      <c r="X629" s="3" t="str">
        <f ca="1">IF(COUNTIF(股期對照!A:A,B629)=2,B629&amp;"-●",IF(COUNTIF(股期對照!A:A,B629)=1,B629&amp;"-◎",B629))</f>
        <v>李洲</v>
      </c>
      <c r="Y629" s="3" t="s">
        <v>6902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-2</v>
      </c>
      <c r="AL629" s="1">
        <v>0</v>
      </c>
      <c r="AM629" s="1">
        <v>0</v>
      </c>
      <c r="AN629" s="1">
        <v>4</v>
      </c>
      <c r="AO629" s="1">
        <v>-1</v>
      </c>
      <c r="AP629" s="1">
        <v>60957</v>
      </c>
      <c r="AQ629" s="1">
        <v>0</v>
      </c>
      <c r="AR629" s="1">
        <v>16.899999999999999</v>
      </c>
      <c r="AS629" s="1">
        <v>16.7</v>
      </c>
      <c r="AT629" s="1">
        <v>16.75</v>
      </c>
      <c r="AU629" s="1">
        <v>16.5</v>
      </c>
      <c r="AV629" s="1">
        <v>16.45</v>
      </c>
      <c r="AW629" s="1">
        <v>1.5750000000000003E-4</v>
      </c>
      <c r="AX629" s="1">
        <v>-1.5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5681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-1E-3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36.9</v>
      </c>
      <c r="R630" s="3">
        <v>37</v>
      </c>
      <c r="S630" s="3">
        <v>38.5</v>
      </c>
      <c r="T630" s="3">
        <v>38</v>
      </c>
      <c r="U630" s="3">
        <v>36.85</v>
      </c>
      <c r="V630" s="10">
        <f t="shared" si="39"/>
        <v>-3.6900000000000004E-7</v>
      </c>
      <c r="W630" s="3">
        <v>-5.03</v>
      </c>
      <c r="X630" s="3" t="str">
        <f ca="1">IF(COUNTIF(股期對照!A:A,B630)=2,B630&amp;"-●",IF(COUNTIF(股期對照!A:A,B630)=1,B630&amp;"-◎",B630))</f>
        <v>全域</v>
      </c>
      <c r="Y630" s="3" t="s">
        <v>7140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-1E-3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36.9</v>
      </c>
      <c r="AS630" s="1">
        <v>37</v>
      </c>
      <c r="AT630" s="1">
        <v>38.5</v>
      </c>
      <c r="AU630" s="1">
        <v>38</v>
      </c>
      <c r="AV630" s="1">
        <v>36.85</v>
      </c>
      <c r="AW630" s="1">
        <v>-3.6900000000000004E-7</v>
      </c>
      <c r="AX630" s="1">
        <v>-5.03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5534</v>
      </c>
      <c r="C631" s="3">
        <v>1.41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60.89</v>
      </c>
      <c r="H631" s="1">
        <f>MATCH(持股比率!A631,董監!A:A,0)</f>
        <v>631</v>
      </c>
      <c r="I631" s="3">
        <v>1100000</v>
      </c>
      <c r="J631" s="20">
        <v>53.987000000000002</v>
      </c>
      <c r="K631" s="20">
        <v>-63.106000000000002</v>
      </c>
      <c r="L631" s="29">
        <v>101.765</v>
      </c>
      <c r="M631" s="20">
        <v>-5.3639999999999999</v>
      </c>
      <c r="N631" s="20">
        <v>75.150999999999996</v>
      </c>
      <c r="O631" s="20">
        <f t="shared" si="37"/>
        <v>66979</v>
      </c>
      <c r="P631" s="19">
        <f t="shared" si="38"/>
        <v>0.2</v>
      </c>
      <c r="Q631" s="3">
        <v>33.950000000000003</v>
      </c>
      <c r="R631" s="3">
        <v>33.65</v>
      </c>
      <c r="S631" s="3">
        <v>34.15</v>
      </c>
      <c r="T631" s="3">
        <v>33.200000000000003</v>
      </c>
      <c r="U631" s="3">
        <v>32.65</v>
      </c>
      <c r="V631" s="10">
        <f t="shared" si="39"/>
        <v>5.4602118499999998E-2</v>
      </c>
      <c r="W631" s="3">
        <v>-1.21</v>
      </c>
      <c r="X631" s="3" t="str">
        <f ca="1">IF(COUNTIF(股期對照!A:A,B631)=2,B631&amp;"-●",IF(COUNTIF(股期對照!A:A,B631)=1,B631&amp;"-◎",B631))</f>
        <v>協禧</v>
      </c>
      <c r="Y631" s="3" t="s">
        <v>7141</v>
      </c>
      <c r="AB631" s="1" t="s">
        <v>625</v>
      </c>
      <c r="AC631" s="1" t="s">
        <v>2366</v>
      </c>
      <c r="AD631" s="1">
        <v>1.41</v>
      </c>
      <c r="AE631" s="1">
        <v>0</v>
      </c>
      <c r="AF631" s="1">
        <v>0.1</v>
      </c>
      <c r="AG631" s="1">
        <v>37.6</v>
      </c>
      <c r="AH631" s="1">
        <v>60.89</v>
      </c>
      <c r="AI631" s="1">
        <v>631</v>
      </c>
      <c r="AJ631" s="1">
        <v>1100000</v>
      </c>
      <c r="AK631" s="1">
        <v>53.987000000000002</v>
      </c>
      <c r="AL631" s="1">
        <v>-63.106000000000002</v>
      </c>
      <c r="AM631" s="1">
        <v>101.765</v>
      </c>
      <c r="AN631" s="1">
        <v>-5.3639999999999999</v>
      </c>
      <c r="AO631" s="1">
        <v>75.150999999999996</v>
      </c>
      <c r="AP631" s="1">
        <v>66979</v>
      </c>
      <c r="AQ631" s="1">
        <v>0.2</v>
      </c>
      <c r="AR631" s="1">
        <v>33.950000000000003</v>
      </c>
      <c r="AS631" s="1">
        <v>33.65</v>
      </c>
      <c r="AT631" s="1">
        <v>34.15</v>
      </c>
      <c r="AU631" s="1">
        <v>33.200000000000003</v>
      </c>
      <c r="AV631" s="1">
        <v>32.65</v>
      </c>
      <c r="AW631" s="1">
        <v>5.4602118499999998E-2</v>
      </c>
      <c r="AX631" s="1">
        <v>-1.21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6075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3</v>
      </c>
      <c r="M632" s="20">
        <v>-1</v>
      </c>
      <c r="N632" s="20">
        <v>-8</v>
      </c>
      <c r="O632" s="20">
        <f t="shared" si="37"/>
        <v>28437</v>
      </c>
      <c r="P632" s="19">
        <f t="shared" si="38"/>
        <v>0</v>
      </c>
      <c r="Q632" s="3">
        <v>25.35</v>
      </c>
      <c r="R632" s="3">
        <v>25.95</v>
      </c>
      <c r="S632" s="3">
        <v>24.25</v>
      </c>
      <c r="T632" s="3">
        <v>24.9</v>
      </c>
      <c r="U632" s="3">
        <v>26.85</v>
      </c>
      <c r="V632" s="10">
        <f t="shared" si="39"/>
        <v>-1.9290000000000002E-3</v>
      </c>
      <c r="W632" s="3">
        <v>5.92</v>
      </c>
      <c r="X632" s="3" t="str">
        <f ca="1">IF(COUNTIF(股期對照!A:A,B632)=2,B632&amp;"-●",IF(COUNTIF(股期對照!A:A,B632)=1,B632&amp;"-◎",B632))</f>
        <v>天方能源</v>
      </c>
      <c r="Y632" s="3" t="s">
        <v>7142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3</v>
      </c>
      <c r="AN632" s="1">
        <v>-1</v>
      </c>
      <c r="AO632" s="1">
        <v>-8</v>
      </c>
      <c r="AP632" s="1">
        <v>28437</v>
      </c>
      <c r="AQ632" s="1">
        <v>0</v>
      </c>
      <c r="AR632" s="1">
        <v>25.35</v>
      </c>
      <c r="AS632" s="1">
        <v>25.95</v>
      </c>
      <c r="AT632" s="1">
        <v>24.25</v>
      </c>
      <c r="AU632" s="1">
        <v>24.9</v>
      </c>
      <c r="AV632" s="1">
        <v>26.85</v>
      </c>
      <c r="AW632" s="1">
        <v>-1.9290000000000002E-3</v>
      </c>
      <c r="AX632" s="1">
        <v>5.92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6076</v>
      </c>
      <c r="C633" s="3">
        <v>10.5</v>
      </c>
      <c r="D633" s="3">
        <v>0.3</v>
      </c>
      <c r="E633" s="3">
        <v>1.81</v>
      </c>
      <c r="F633" s="1">
        <f>IF(INDEX(董監!D:D,H633)=0,INDEX(董監!C:C,H633),INDEX(董監!D:D,H633))</f>
        <v>10.29</v>
      </c>
      <c r="G633" s="1">
        <f t="shared" si="36"/>
        <v>77.099999999999994</v>
      </c>
      <c r="H633" s="1">
        <f>MATCH(持股比率!A633,董監!A:A,0)</f>
        <v>633</v>
      </c>
      <c r="I633" s="3">
        <v>2273910.64</v>
      </c>
      <c r="J633" s="20">
        <v>-110</v>
      </c>
      <c r="K633" s="20">
        <v>2675</v>
      </c>
      <c r="L633" s="29">
        <v>-176.84800000000001</v>
      </c>
      <c r="M633" s="20">
        <v>-603.55899999999997</v>
      </c>
      <c r="N633" s="20">
        <v>1622.021</v>
      </c>
      <c r="O633" s="20">
        <f t="shared" si="37"/>
        <v>175319</v>
      </c>
      <c r="P633" s="19">
        <f t="shared" si="38"/>
        <v>1.9</v>
      </c>
      <c r="Q633" s="3">
        <v>83.5</v>
      </c>
      <c r="R633" s="3">
        <v>84.8</v>
      </c>
      <c r="S633" s="3">
        <v>84.7</v>
      </c>
      <c r="T633" s="3">
        <v>84.2</v>
      </c>
      <c r="U633" s="3">
        <v>84.9</v>
      </c>
      <c r="V633" s="10">
        <f t="shared" si="39"/>
        <v>2.8956588950000004</v>
      </c>
      <c r="W633" s="3">
        <v>2.17</v>
      </c>
      <c r="X633" s="3" t="str">
        <f ca="1">IF(COUNTIF(股期對照!A:A,B633)=2,B633&amp;"-●",IF(COUNTIF(股期對照!A:A,B633)=1,B633&amp;"-◎",B633))</f>
        <v>僑威-◎</v>
      </c>
      <c r="Y633" s="3" t="s">
        <v>7143</v>
      </c>
      <c r="AB633" s="1" t="s">
        <v>627</v>
      </c>
      <c r="AC633" s="1" t="s">
        <v>2368</v>
      </c>
      <c r="AD633" s="1">
        <v>10.5</v>
      </c>
      <c r="AE633" s="1">
        <v>0.3</v>
      </c>
      <c r="AF633" s="1">
        <v>1.81</v>
      </c>
      <c r="AG633" s="1">
        <v>10.29</v>
      </c>
      <c r="AH633" s="1">
        <v>77.099999999999994</v>
      </c>
      <c r="AI633" s="1">
        <v>633</v>
      </c>
      <c r="AJ633" s="1">
        <v>2273910.64</v>
      </c>
      <c r="AK633" s="1">
        <v>-110</v>
      </c>
      <c r="AL633" s="1">
        <v>2675</v>
      </c>
      <c r="AM633" s="1">
        <v>-176.84800000000001</v>
      </c>
      <c r="AN633" s="1">
        <v>-603.55899999999997</v>
      </c>
      <c r="AO633" s="1">
        <v>1622.021</v>
      </c>
      <c r="AP633" s="1">
        <v>175319</v>
      </c>
      <c r="AQ633" s="1">
        <v>1.9</v>
      </c>
      <c r="AR633" s="1">
        <v>83.5</v>
      </c>
      <c r="AS633" s="1">
        <v>84.8</v>
      </c>
      <c r="AT633" s="1">
        <v>84.7</v>
      </c>
      <c r="AU633" s="1">
        <v>84.2</v>
      </c>
      <c r="AV633" s="1">
        <v>84.9</v>
      </c>
      <c r="AW633" s="1">
        <v>2.8956588950000004</v>
      </c>
      <c r="AX633" s="1">
        <v>2.17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6077</v>
      </c>
      <c r="C634" s="3">
        <v>15.15</v>
      </c>
      <c r="D634" s="3">
        <v>0.56999999999999995</v>
      </c>
      <c r="E634" s="3">
        <v>1.65</v>
      </c>
      <c r="F634" s="1">
        <f>IF(INDEX(董監!D:D,H634)=0,INDEX(董監!C:C,H634),INDEX(董監!D:D,H634))</f>
        <v>8.69</v>
      </c>
      <c r="G634" s="1">
        <f t="shared" si="36"/>
        <v>73.94</v>
      </c>
      <c r="H634" s="1">
        <f>MATCH(持股比率!A634,董監!A:A,0)</f>
        <v>634</v>
      </c>
      <c r="I634" s="3">
        <v>918616.77</v>
      </c>
      <c r="J634" s="20">
        <v>211.12700000000001</v>
      </c>
      <c r="K634" s="20">
        <v>-4.6609999999999996</v>
      </c>
      <c r="L634" s="29">
        <v>-73.459000000000003</v>
      </c>
      <c r="M634" s="20">
        <v>424.75599999999997</v>
      </c>
      <c r="N634" s="20">
        <v>-205.97</v>
      </c>
      <c r="O634" s="20">
        <f t="shared" si="37"/>
        <v>67923</v>
      </c>
      <c r="P634" s="19">
        <f t="shared" si="38"/>
        <v>0.5</v>
      </c>
      <c r="Q634" s="3">
        <v>101</v>
      </c>
      <c r="R634" s="3">
        <v>101</v>
      </c>
      <c r="S634" s="3">
        <v>100.5</v>
      </c>
      <c r="T634" s="3">
        <v>102</v>
      </c>
      <c r="U634" s="3">
        <v>100</v>
      </c>
      <c r="V634" s="10">
        <f t="shared" si="39"/>
        <v>0.361985485</v>
      </c>
      <c r="W634" s="3">
        <v>1.63</v>
      </c>
      <c r="X634" s="3" t="str">
        <f ca="1">IF(COUNTIF(股期對照!A:A,B634)=2,B634&amp;"-●",IF(COUNTIF(股期對照!A:A,B634)=1,B634&amp;"-◎",B634))</f>
        <v>聯亞-◎</v>
      </c>
      <c r="Y634" s="3" t="s">
        <v>6891</v>
      </c>
      <c r="AB634" s="1" t="s">
        <v>628</v>
      </c>
      <c r="AC634" s="1" t="s">
        <v>2369</v>
      </c>
      <c r="AD634" s="1">
        <v>15.15</v>
      </c>
      <c r="AE634" s="1">
        <v>0.56999999999999995</v>
      </c>
      <c r="AF634" s="1">
        <v>1.65</v>
      </c>
      <c r="AG634" s="1">
        <v>8.69</v>
      </c>
      <c r="AH634" s="1">
        <v>73.94</v>
      </c>
      <c r="AI634" s="1">
        <v>634</v>
      </c>
      <c r="AJ634" s="1">
        <v>918616.77</v>
      </c>
      <c r="AK634" s="1">
        <v>211.12700000000001</v>
      </c>
      <c r="AL634" s="1">
        <v>-4.6609999999999996</v>
      </c>
      <c r="AM634" s="1">
        <v>-73.459000000000003</v>
      </c>
      <c r="AN634" s="1">
        <v>424.75599999999997</v>
      </c>
      <c r="AO634" s="1">
        <v>-205.97</v>
      </c>
      <c r="AP634" s="1">
        <v>67923</v>
      </c>
      <c r="AQ634" s="1">
        <v>0.5</v>
      </c>
      <c r="AR634" s="1">
        <v>101</v>
      </c>
      <c r="AS634" s="1">
        <v>101</v>
      </c>
      <c r="AT634" s="1">
        <v>100.5</v>
      </c>
      <c r="AU634" s="1">
        <v>102</v>
      </c>
      <c r="AV634" s="1">
        <v>100</v>
      </c>
      <c r="AW634" s="1">
        <v>0.361985485</v>
      </c>
      <c r="AX634" s="1">
        <v>1.63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6545</v>
      </c>
      <c r="C635" s="3">
        <v>2.4500000000000002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43.959999999999994</v>
      </c>
      <c r="H635" s="1">
        <f>MATCH(持股比率!A635,董監!A:A,0)</f>
        <v>635</v>
      </c>
      <c r="I635" s="3">
        <v>864361.08</v>
      </c>
      <c r="J635" s="20">
        <v>135</v>
      </c>
      <c r="K635" s="20">
        <v>36</v>
      </c>
      <c r="L635" s="29">
        <v>105</v>
      </c>
      <c r="M635" s="20">
        <v>-12</v>
      </c>
      <c r="N635" s="20">
        <v>28</v>
      </c>
      <c r="O635" s="20">
        <f t="shared" si="37"/>
        <v>37997</v>
      </c>
      <c r="P635" s="19">
        <f t="shared" si="38"/>
        <v>0.8</v>
      </c>
      <c r="Q635" s="3">
        <v>48.5</v>
      </c>
      <c r="R635" s="3">
        <v>48.4</v>
      </c>
      <c r="S635" s="3">
        <v>49.35</v>
      </c>
      <c r="T635" s="3">
        <v>47.75</v>
      </c>
      <c r="U635" s="3">
        <v>47.3</v>
      </c>
      <c r="V635" s="10">
        <f t="shared" si="39"/>
        <v>0.14223049999999998</v>
      </c>
      <c r="W635" s="3">
        <v>-0.42</v>
      </c>
      <c r="X635" s="3" t="str">
        <f ca="1">IF(COUNTIF(股期對照!A:A,B635)=2,B635&amp;"-●",IF(COUNTIF(股期對照!A:A,B635)=1,B635&amp;"-◎",B635))</f>
        <v>網龍</v>
      </c>
      <c r="Y635" s="3" t="s">
        <v>7144</v>
      </c>
      <c r="AB635" s="1" t="s">
        <v>629</v>
      </c>
      <c r="AC635" s="1" t="s">
        <v>2370</v>
      </c>
      <c r="AD635" s="1">
        <v>2.4500000000000002</v>
      </c>
      <c r="AE635" s="1">
        <v>0</v>
      </c>
      <c r="AF635" s="1">
        <v>0.64</v>
      </c>
      <c r="AG635" s="1">
        <v>52.95</v>
      </c>
      <c r="AH635" s="1">
        <v>43.959999999999994</v>
      </c>
      <c r="AI635" s="1">
        <v>635</v>
      </c>
      <c r="AJ635" s="1">
        <v>864361.08</v>
      </c>
      <c r="AK635" s="1">
        <v>135</v>
      </c>
      <c r="AL635" s="1">
        <v>36</v>
      </c>
      <c r="AM635" s="1">
        <v>105</v>
      </c>
      <c r="AN635" s="1">
        <v>-12</v>
      </c>
      <c r="AO635" s="1">
        <v>28</v>
      </c>
      <c r="AP635" s="1">
        <v>37997</v>
      </c>
      <c r="AQ635" s="1">
        <v>0.8</v>
      </c>
      <c r="AR635" s="1">
        <v>48.5</v>
      </c>
      <c r="AS635" s="1">
        <v>48.4</v>
      </c>
      <c r="AT635" s="1">
        <v>49.35</v>
      </c>
      <c r="AU635" s="1">
        <v>47.75</v>
      </c>
      <c r="AV635" s="1">
        <v>47.3</v>
      </c>
      <c r="AW635" s="1">
        <v>0.14223049999999998</v>
      </c>
      <c r="AX635" s="1">
        <v>-0.42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5196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15.55</v>
      </c>
      <c r="R636" s="3">
        <v>15.45</v>
      </c>
      <c r="S636" s="3">
        <v>15.95</v>
      </c>
      <c r="T636" s="3">
        <v>15.75</v>
      </c>
      <c r="U636" s="3">
        <v>14.55</v>
      </c>
      <c r="V636" s="10">
        <f t="shared" si="39"/>
        <v>0</v>
      </c>
      <c r="W636" s="3">
        <v>-7.91</v>
      </c>
      <c r="X636" s="3" t="str">
        <f ca="1">IF(COUNTIF(股期對照!A:A,B636)=2,B636&amp;"-●",IF(COUNTIF(股期對照!A:A,B636)=1,B636&amp;"-◎",B636))</f>
        <v>新零售</v>
      </c>
      <c r="Y636" s="3" t="s">
        <v>7145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15.55</v>
      </c>
      <c r="AS636" s="1">
        <v>15.45</v>
      </c>
      <c r="AT636" s="1">
        <v>15.95</v>
      </c>
      <c r="AU636" s="1">
        <v>15.75</v>
      </c>
      <c r="AV636" s="1">
        <v>14.55</v>
      </c>
      <c r="AW636" s="1">
        <v>0</v>
      </c>
      <c r="AX636" s="1">
        <v>-7.91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5197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1</v>
      </c>
      <c r="K637" s="20">
        <v>60</v>
      </c>
      <c r="L637" s="29">
        <v>188</v>
      </c>
      <c r="M637" s="20">
        <v>-16</v>
      </c>
      <c r="N637" s="20">
        <v>3</v>
      </c>
      <c r="O637" s="20">
        <f t="shared" si="37"/>
        <v>2536</v>
      </c>
      <c r="P637" s="19">
        <f t="shared" si="38"/>
        <v>9.3000000000000007</v>
      </c>
      <c r="Q637" s="3">
        <v>66.099999999999994</v>
      </c>
      <c r="R637" s="3">
        <v>72.7</v>
      </c>
      <c r="S637" s="3">
        <v>79.900000000000006</v>
      </c>
      <c r="T637" s="3">
        <v>77.400000000000006</v>
      </c>
      <c r="U637" s="3">
        <v>73.599999999999994</v>
      </c>
      <c r="V637" s="10">
        <f t="shared" si="39"/>
        <v>0.18431700000000001</v>
      </c>
      <c r="W637" s="3">
        <v>11.35</v>
      </c>
      <c r="X637" s="3" t="str">
        <f ca="1">IF(COUNTIF(股期對照!A:A,B637)=2,B637&amp;"-●",IF(COUNTIF(股期對照!A:A,B637)=1,B637&amp;"-◎",B637))</f>
        <v>華義</v>
      </c>
      <c r="Y637" s="3" t="s">
        <v>7139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1</v>
      </c>
      <c r="AL637" s="1">
        <v>60</v>
      </c>
      <c r="AM637" s="1">
        <v>188</v>
      </c>
      <c r="AN637" s="1">
        <v>-16</v>
      </c>
      <c r="AO637" s="1">
        <v>3</v>
      </c>
      <c r="AP637" s="1">
        <v>2536</v>
      </c>
      <c r="AQ637" s="1">
        <v>9.3000000000000007</v>
      </c>
      <c r="AR637" s="1">
        <v>66.099999999999994</v>
      </c>
      <c r="AS637" s="1">
        <v>72.7</v>
      </c>
      <c r="AT637" s="1">
        <v>79.900000000000006</v>
      </c>
      <c r="AU637" s="1">
        <v>77.400000000000006</v>
      </c>
      <c r="AV637" s="1">
        <v>73.599999999999994</v>
      </c>
      <c r="AW637" s="1">
        <v>0.18431700000000001</v>
      </c>
      <c r="AX637" s="1">
        <v>11.35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6078</v>
      </c>
      <c r="C638" s="3">
        <v>9.76</v>
      </c>
      <c r="D638" s="3">
        <v>0.33</v>
      </c>
      <c r="E638" s="3">
        <v>0.47</v>
      </c>
      <c r="F638" s="1">
        <f>IF(INDEX(董監!D:D,H638)=0,INDEX(董監!C:C,H638),INDEX(董監!D:D,H638))</f>
        <v>31.4</v>
      </c>
      <c r="G638" s="1">
        <f t="shared" si="36"/>
        <v>58.04</v>
      </c>
      <c r="H638" s="1">
        <f>MATCH(持股比率!A638,董監!A:A,0)</f>
        <v>638</v>
      </c>
      <c r="I638" s="3">
        <v>1014234.32</v>
      </c>
      <c r="J638" s="20">
        <v>-83.856999999999999</v>
      </c>
      <c r="K638" s="20">
        <v>16.716999999999999</v>
      </c>
      <c r="L638" s="29">
        <v>362.64400000000001</v>
      </c>
      <c r="M638" s="20">
        <v>56</v>
      </c>
      <c r="N638" s="20">
        <v>-39.194000000000003</v>
      </c>
      <c r="O638" s="20">
        <f t="shared" si="37"/>
        <v>58866</v>
      </c>
      <c r="P638" s="19">
        <f t="shared" si="38"/>
        <v>0.5</v>
      </c>
      <c r="Q638" s="3">
        <v>83.5</v>
      </c>
      <c r="R638" s="3">
        <v>82.9</v>
      </c>
      <c r="S638" s="3">
        <v>84.8</v>
      </c>
      <c r="T638" s="3">
        <v>85</v>
      </c>
      <c r="U638" s="3">
        <v>84.4</v>
      </c>
      <c r="V638" s="10">
        <f t="shared" si="39"/>
        <v>0.26588017399999997</v>
      </c>
      <c r="W638" s="3">
        <v>1.2</v>
      </c>
      <c r="X638" s="3" t="str">
        <f ca="1">IF(COUNTIF(股期對照!A:A,B638)=2,B638&amp;"-●",IF(COUNTIF(股期對照!A:A,B638)=1,B638&amp;"-◎",B638))</f>
        <v>艾訊</v>
      </c>
      <c r="Y638" s="3" t="s">
        <v>6939</v>
      </c>
      <c r="AB638" s="1" t="s">
        <v>632</v>
      </c>
      <c r="AC638" s="1" t="s">
        <v>2373</v>
      </c>
      <c r="AD638" s="1">
        <v>9.76</v>
      </c>
      <c r="AE638" s="1">
        <v>0.33</v>
      </c>
      <c r="AF638" s="1">
        <v>0.47</v>
      </c>
      <c r="AG638" s="1">
        <v>31.4</v>
      </c>
      <c r="AH638" s="1">
        <v>58.04</v>
      </c>
      <c r="AI638" s="1">
        <v>638</v>
      </c>
      <c r="AJ638" s="1">
        <v>1014234.32</v>
      </c>
      <c r="AK638" s="1">
        <v>-83.856999999999999</v>
      </c>
      <c r="AL638" s="1">
        <v>16.716999999999999</v>
      </c>
      <c r="AM638" s="1">
        <v>362.64400000000001</v>
      </c>
      <c r="AN638" s="1">
        <v>56</v>
      </c>
      <c r="AO638" s="1">
        <v>-39.194000000000003</v>
      </c>
      <c r="AP638" s="1">
        <v>58866</v>
      </c>
      <c r="AQ638" s="1">
        <v>0.5</v>
      </c>
      <c r="AR638" s="1">
        <v>83.5</v>
      </c>
      <c r="AS638" s="1">
        <v>82.9</v>
      </c>
      <c r="AT638" s="1">
        <v>84.8</v>
      </c>
      <c r="AU638" s="1">
        <v>85</v>
      </c>
      <c r="AV638" s="1">
        <v>84.4</v>
      </c>
      <c r="AW638" s="1">
        <v>0.26588017399999997</v>
      </c>
      <c r="AX638" s="1">
        <v>1.2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5682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7146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5084</v>
      </c>
      <c r="C640" s="3">
        <v>10.88</v>
      </c>
      <c r="D640" s="3">
        <v>0.1</v>
      </c>
      <c r="E640" s="3">
        <v>0.23</v>
      </c>
      <c r="F640" s="1">
        <f>IF(INDEX(董監!D:D,H640)=0,INDEX(董監!C:C,H640),INDEX(董監!D:D,H640))</f>
        <v>4.95</v>
      </c>
      <c r="G640" s="1">
        <f t="shared" si="36"/>
        <v>83.84</v>
      </c>
      <c r="H640" s="1">
        <f>MATCH(持股比率!A640,董監!A:A,0)</f>
        <v>640</v>
      </c>
      <c r="I640" s="3">
        <v>2126571.5</v>
      </c>
      <c r="J640" s="20">
        <v>-16.559000000000001</v>
      </c>
      <c r="K640" s="20">
        <v>-104.09399999999999</v>
      </c>
      <c r="L640" s="29">
        <v>-134.53800000000001</v>
      </c>
      <c r="M640" s="20">
        <v>-71.563999999999993</v>
      </c>
      <c r="N640" s="20">
        <v>-133.99100000000001</v>
      </c>
      <c r="O640" s="20">
        <f t="shared" si="37"/>
        <v>178292</v>
      </c>
      <c r="P640" s="19">
        <f t="shared" si="38"/>
        <v>-0.3</v>
      </c>
      <c r="Q640" s="3">
        <v>57.4</v>
      </c>
      <c r="R640" s="3">
        <v>58.2</v>
      </c>
      <c r="S640" s="3">
        <v>57.9</v>
      </c>
      <c r="T640" s="3">
        <v>57.2</v>
      </c>
      <c r="U640" s="3">
        <v>56.8</v>
      </c>
      <c r="V640" s="10">
        <f t="shared" si="39"/>
        <v>-0.26502657200000002</v>
      </c>
      <c r="W640" s="3">
        <v>-0.7</v>
      </c>
      <c r="X640" s="3" t="str">
        <f ca="1">IF(COUNTIF(股期對照!A:A,B640)=2,B640&amp;"-●",IF(COUNTIF(股期對照!A:A,B640)=1,B640&amp;"-◎",B640))</f>
        <v>日電貿</v>
      </c>
      <c r="Y640" s="3" t="s">
        <v>7147</v>
      </c>
      <c r="AB640" s="1" t="s">
        <v>634</v>
      </c>
      <c r="AC640" s="1" t="s">
        <v>2374</v>
      </c>
      <c r="AD640" s="1">
        <v>10.88</v>
      </c>
      <c r="AE640" s="1">
        <v>0.1</v>
      </c>
      <c r="AF640" s="1">
        <v>0.23</v>
      </c>
      <c r="AG640" s="1">
        <v>4.95</v>
      </c>
      <c r="AH640" s="1">
        <v>83.84</v>
      </c>
      <c r="AI640" s="1">
        <v>640</v>
      </c>
      <c r="AJ640" s="1">
        <v>2126571.5</v>
      </c>
      <c r="AK640" s="1">
        <v>-16.559000000000001</v>
      </c>
      <c r="AL640" s="1">
        <v>-104.09399999999999</v>
      </c>
      <c r="AM640" s="1">
        <v>-134.53800000000001</v>
      </c>
      <c r="AN640" s="1">
        <v>-71.563999999999993</v>
      </c>
      <c r="AO640" s="1">
        <v>-133.99100000000001</v>
      </c>
      <c r="AP640" s="1">
        <v>178292</v>
      </c>
      <c r="AQ640" s="1">
        <v>-0.3</v>
      </c>
      <c r="AR640" s="1">
        <v>57.4</v>
      </c>
      <c r="AS640" s="1">
        <v>58.2</v>
      </c>
      <c r="AT640" s="1">
        <v>57.9</v>
      </c>
      <c r="AU640" s="1">
        <v>57.2</v>
      </c>
      <c r="AV640" s="1">
        <v>56.8</v>
      </c>
      <c r="AW640" s="1">
        <v>-0.26502657200000002</v>
      </c>
      <c r="AX640" s="1">
        <v>-0.7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5085</v>
      </c>
      <c r="C641" s="3">
        <v>0.81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90.77</v>
      </c>
      <c r="H641" s="1">
        <f>MATCH(持股比率!A641,董監!A:A,0)</f>
        <v>641</v>
      </c>
      <c r="I641" s="3">
        <v>1065492.53</v>
      </c>
      <c r="J641" s="20">
        <v>13</v>
      </c>
      <c r="K641" s="20">
        <v>49</v>
      </c>
      <c r="L641" s="29">
        <v>16</v>
      </c>
      <c r="M641" s="20">
        <v>-35</v>
      </c>
      <c r="N641" s="20">
        <v>0</v>
      </c>
      <c r="O641" s="20">
        <f t="shared" si="37"/>
        <v>96715</v>
      </c>
      <c r="P641" s="19">
        <f t="shared" si="38"/>
        <v>0</v>
      </c>
      <c r="Q641" s="3">
        <v>35.35</v>
      </c>
      <c r="R641" s="3">
        <v>35.5</v>
      </c>
      <c r="S641" s="3">
        <v>35.5</v>
      </c>
      <c r="T641" s="3">
        <v>35.1</v>
      </c>
      <c r="U641" s="3">
        <v>34.85</v>
      </c>
      <c r="V641" s="10">
        <f t="shared" si="39"/>
        <v>1.5385500000000002E-2</v>
      </c>
      <c r="W641" s="3">
        <v>-0.85</v>
      </c>
      <c r="X641" s="3" t="str">
        <f ca="1">IF(COUNTIF(股期對照!A:A,B641)=2,B641&amp;"-●",IF(COUNTIF(股期對照!A:A,B641)=1,B641&amp;"-◎",B641))</f>
        <v>鴻碩</v>
      </c>
      <c r="Y641" s="3" t="s">
        <v>7148</v>
      </c>
      <c r="AB641" s="1" t="s">
        <v>635</v>
      </c>
      <c r="AC641" s="1" t="s">
        <v>2375</v>
      </c>
      <c r="AD641" s="1">
        <v>0.81</v>
      </c>
      <c r="AE641" s="1">
        <v>0.01</v>
      </c>
      <c r="AF641" s="1">
        <v>0.13</v>
      </c>
      <c r="AG641" s="1">
        <v>8.2799999999999994</v>
      </c>
      <c r="AH641" s="1">
        <v>90.77</v>
      </c>
      <c r="AI641" s="1">
        <v>641</v>
      </c>
      <c r="AJ641" s="1">
        <v>1065492.53</v>
      </c>
      <c r="AK641" s="1">
        <v>13</v>
      </c>
      <c r="AL641" s="1">
        <v>49</v>
      </c>
      <c r="AM641" s="1">
        <v>16</v>
      </c>
      <c r="AN641" s="1">
        <v>-35</v>
      </c>
      <c r="AO641" s="1">
        <v>0</v>
      </c>
      <c r="AP641" s="1">
        <v>96715</v>
      </c>
      <c r="AQ641" s="1">
        <v>0</v>
      </c>
      <c r="AR641" s="1">
        <v>35.35</v>
      </c>
      <c r="AS641" s="1">
        <v>35.5</v>
      </c>
      <c r="AT641" s="1">
        <v>35.5</v>
      </c>
      <c r="AU641" s="1">
        <v>35.1</v>
      </c>
      <c r="AV641" s="1">
        <v>34.85</v>
      </c>
      <c r="AW641" s="1">
        <v>1.5385500000000002E-2</v>
      </c>
      <c r="AX641" s="1">
        <v>-0.85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5358</v>
      </c>
      <c r="C642" s="3">
        <v>68.319999999999993</v>
      </c>
      <c r="D642" s="3">
        <v>0</v>
      </c>
      <c r="E642" s="3">
        <v>0.01</v>
      </c>
      <c r="F642" s="1">
        <f>IF(INDEX(董監!D:D,H642)=0,INDEX(董監!C:C,H642),INDEX(董監!D:D,H642))</f>
        <v>69.06</v>
      </c>
      <c r="G642" s="1">
        <f t="shared" si="36"/>
        <v>-37.389999999999986</v>
      </c>
      <c r="H642" s="1">
        <f>MATCH(持股比率!A642,董監!A:A,0)</f>
        <v>642</v>
      </c>
      <c r="I642" s="3">
        <v>362888.94</v>
      </c>
      <c r="J642" s="20">
        <v>3</v>
      </c>
      <c r="K642" s="20">
        <v>-13</v>
      </c>
      <c r="L642" s="29">
        <v>10</v>
      </c>
      <c r="M642" s="20">
        <v>11.988</v>
      </c>
      <c r="N642" s="20">
        <v>-19</v>
      </c>
      <c r="O642" s="20">
        <f t="shared" si="37"/>
        <v>-13568</v>
      </c>
      <c r="P642" s="19">
        <f t="shared" si="38"/>
        <v>0.1</v>
      </c>
      <c r="Q642" s="3">
        <v>30.8</v>
      </c>
      <c r="R642" s="3">
        <v>30.55</v>
      </c>
      <c r="S642" s="3">
        <v>31.2</v>
      </c>
      <c r="T642" s="3">
        <v>30.85</v>
      </c>
      <c r="U642" s="3">
        <v>30.45</v>
      </c>
      <c r="V642" s="10">
        <f t="shared" si="39"/>
        <v>-2.0147019999999997E-3</v>
      </c>
      <c r="W642" s="3">
        <v>0.5</v>
      </c>
      <c r="X642" s="3" t="str">
        <f ca="1">IF(COUNTIF(股期對照!A:A,B642)=2,B642&amp;"-●",IF(COUNTIF(股期對照!A:A,B642)=1,B642&amp;"-◎",B642))</f>
        <v>港建*</v>
      </c>
      <c r="Y642" s="3" t="s">
        <v>7149</v>
      </c>
      <c r="AB642" s="1" t="s">
        <v>636</v>
      </c>
      <c r="AC642" s="1" t="s">
        <v>4628</v>
      </c>
      <c r="AD642" s="1">
        <v>68.319999999999993</v>
      </c>
      <c r="AE642" s="1">
        <v>0</v>
      </c>
      <c r="AF642" s="1">
        <v>0.01</v>
      </c>
      <c r="AG642" s="1">
        <v>69.06</v>
      </c>
      <c r="AH642" s="1">
        <v>-37.389999999999986</v>
      </c>
      <c r="AI642" s="1">
        <v>642</v>
      </c>
      <c r="AJ642" s="1">
        <v>362888.94</v>
      </c>
      <c r="AK642" s="1">
        <v>3</v>
      </c>
      <c r="AL642" s="1">
        <v>-13</v>
      </c>
      <c r="AM642" s="1">
        <v>10</v>
      </c>
      <c r="AN642" s="1">
        <v>11.988</v>
      </c>
      <c r="AO642" s="1">
        <v>-19</v>
      </c>
      <c r="AP642" s="1">
        <v>-13568</v>
      </c>
      <c r="AQ642" s="1">
        <v>0.1</v>
      </c>
      <c r="AR642" s="1">
        <v>30.8</v>
      </c>
      <c r="AS642" s="1">
        <v>30.55</v>
      </c>
      <c r="AT642" s="1">
        <v>31.2</v>
      </c>
      <c r="AU642" s="1">
        <v>30.85</v>
      </c>
      <c r="AV642" s="1">
        <v>30.45</v>
      </c>
      <c r="AW642" s="1">
        <v>-2.0147019999999997E-3</v>
      </c>
      <c r="AX642" s="1">
        <v>0.5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5086</v>
      </c>
      <c r="C643" s="3">
        <v>2.88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86.56</v>
      </c>
      <c r="H643" s="1">
        <f>MATCH(持股比率!A643,董監!A:A,0)</f>
        <v>643</v>
      </c>
      <c r="I643" s="3">
        <v>831170.89</v>
      </c>
      <c r="J643" s="20">
        <v>-462.99799999999999</v>
      </c>
      <c r="K643" s="20">
        <v>216.001</v>
      </c>
      <c r="L643" s="29">
        <v>-482.58600000000001</v>
      </c>
      <c r="M643" s="20">
        <v>-233.53899999999999</v>
      </c>
      <c r="N643" s="20">
        <v>-488.363</v>
      </c>
      <c r="O643" s="20">
        <f t="shared" si="37"/>
        <v>71946</v>
      </c>
      <c r="P643" s="19">
        <f t="shared" si="38"/>
        <v>-2</v>
      </c>
      <c r="Q643" s="3">
        <v>38.950000000000003</v>
      </c>
      <c r="R643" s="3">
        <v>38.700000000000003</v>
      </c>
      <c r="S643" s="3">
        <v>37.5</v>
      </c>
      <c r="T643" s="3">
        <v>36.200000000000003</v>
      </c>
      <c r="U643" s="3">
        <v>35.85</v>
      </c>
      <c r="V643" s="10">
        <f t="shared" si="39"/>
        <v>-0.53733433750000004</v>
      </c>
      <c r="W643" s="3">
        <v>-6.88</v>
      </c>
      <c r="X643" s="3" t="str">
        <f ca="1">IF(COUNTIF(股期對照!A:A,B643)=2,B643&amp;"-●",IF(COUNTIF(股期對照!A:A,B643)=1,B643&amp;"-◎",B643))</f>
        <v>聯傑</v>
      </c>
      <c r="Y643" s="3" t="s">
        <v>7116</v>
      </c>
      <c r="AB643" s="1" t="s">
        <v>637</v>
      </c>
      <c r="AC643" s="1" t="s">
        <v>2376</v>
      </c>
      <c r="AD643" s="1">
        <v>2.88</v>
      </c>
      <c r="AE643" s="1">
        <v>0</v>
      </c>
      <c r="AF643" s="1">
        <v>0.17</v>
      </c>
      <c r="AG643" s="1">
        <v>10.39</v>
      </c>
      <c r="AH643" s="1">
        <v>86.56</v>
      </c>
      <c r="AI643" s="1">
        <v>643</v>
      </c>
      <c r="AJ643" s="1">
        <v>831170.89</v>
      </c>
      <c r="AK643" s="1">
        <v>-462.99799999999999</v>
      </c>
      <c r="AL643" s="1">
        <v>216.001</v>
      </c>
      <c r="AM643" s="1">
        <v>-482.58600000000001</v>
      </c>
      <c r="AN643" s="1">
        <v>-233.53899999999999</v>
      </c>
      <c r="AO643" s="1">
        <v>-488.363</v>
      </c>
      <c r="AP643" s="1">
        <v>71946</v>
      </c>
      <c r="AQ643" s="1">
        <v>-2</v>
      </c>
      <c r="AR643" s="1">
        <v>38.950000000000003</v>
      </c>
      <c r="AS643" s="1">
        <v>38.700000000000003</v>
      </c>
      <c r="AT643" s="1">
        <v>37.5</v>
      </c>
      <c r="AU643" s="1">
        <v>36.200000000000003</v>
      </c>
      <c r="AV643" s="1">
        <v>35.85</v>
      </c>
      <c r="AW643" s="1">
        <v>-0.53733433750000004</v>
      </c>
      <c r="AX643" s="1">
        <v>-6.88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6079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26.3</v>
      </c>
      <c r="R644" s="3">
        <v>26.4</v>
      </c>
      <c r="S644" s="3">
        <v>27.75</v>
      </c>
      <c r="T644" s="3">
        <v>28</v>
      </c>
      <c r="U644" s="3">
        <v>28.2</v>
      </c>
      <c r="V644" s="10">
        <f t="shared" si="39"/>
        <v>0</v>
      </c>
      <c r="W644" s="3">
        <v>6.82</v>
      </c>
      <c r="X644" s="3" t="str">
        <f ca="1">IF(COUNTIF(股期對照!A:A,B644)=2,B644&amp;"-●",IF(COUNTIF(股期對照!A:A,B644)=1,B644&amp;"-◎",B644))</f>
        <v>及成</v>
      </c>
      <c r="Y644" s="3" t="s">
        <v>7150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26.3</v>
      </c>
      <c r="AS644" s="1">
        <v>26.4</v>
      </c>
      <c r="AT644" s="1">
        <v>27.75</v>
      </c>
      <c r="AU644" s="1">
        <v>28</v>
      </c>
      <c r="AV644" s="1">
        <v>28.2</v>
      </c>
      <c r="AW644" s="1">
        <v>0</v>
      </c>
      <c r="AX644" s="1">
        <v>6.82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6080</v>
      </c>
      <c r="C645" s="3">
        <v>25.37</v>
      </c>
      <c r="D645" s="3">
        <v>0.84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66.400000000000006</v>
      </c>
      <c r="H645" s="1">
        <f>MATCH(持股比率!A645,董監!A:A,0)</f>
        <v>645</v>
      </c>
      <c r="I645" s="3">
        <v>4239403.84</v>
      </c>
      <c r="J645" s="20">
        <v>1829.38</v>
      </c>
      <c r="K645" s="20">
        <v>-1608.8320000000001</v>
      </c>
      <c r="L645" s="29">
        <v>1055.7950000000001</v>
      </c>
      <c r="M645" s="20">
        <v>1007.9690000000001</v>
      </c>
      <c r="N645" s="20">
        <v>1602.7049999999999</v>
      </c>
      <c r="O645" s="20">
        <f t="shared" si="37"/>
        <v>281496</v>
      </c>
      <c r="P645" s="19">
        <f t="shared" si="38"/>
        <v>1.4</v>
      </c>
      <c r="Q645" s="3">
        <v>155</v>
      </c>
      <c r="R645" s="3">
        <v>153</v>
      </c>
      <c r="S645" s="3">
        <v>152</v>
      </c>
      <c r="T645" s="3">
        <v>154.5</v>
      </c>
      <c r="U645" s="3">
        <v>156.5</v>
      </c>
      <c r="V645" s="10">
        <f t="shared" si="39"/>
        <v>6.0443798700000011</v>
      </c>
      <c r="W645" s="3">
        <v>3.99</v>
      </c>
      <c r="X645" s="3" t="str">
        <f ca="1">IF(COUNTIF(股期對照!A:A,B645)=2,B645&amp;"-●",IF(COUNTIF(股期對照!A:A,B645)=1,B645&amp;"-◎",B645))</f>
        <v>穩懋-●</v>
      </c>
      <c r="Y645" s="3" t="s">
        <v>6897</v>
      </c>
      <c r="AB645" s="1" t="s">
        <v>639</v>
      </c>
      <c r="AC645" s="1" t="s">
        <v>2378</v>
      </c>
      <c r="AD645" s="1">
        <v>25.37</v>
      </c>
      <c r="AE645" s="1">
        <v>0.84</v>
      </c>
      <c r="AF645" s="1">
        <v>1.85</v>
      </c>
      <c r="AG645" s="1">
        <v>5.54</v>
      </c>
      <c r="AH645" s="1">
        <v>66.400000000000006</v>
      </c>
      <c r="AI645" s="1">
        <v>645</v>
      </c>
      <c r="AJ645" s="1">
        <v>4239403.84</v>
      </c>
      <c r="AK645" s="1">
        <v>1829.38</v>
      </c>
      <c r="AL645" s="1">
        <v>-1608.8320000000001</v>
      </c>
      <c r="AM645" s="1">
        <v>1055.7950000000001</v>
      </c>
      <c r="AN645" s="1">
        <v>1007.9690000000001</v>
      </c>
      <c r="AO645" s="1">
        <v>1602.7049999999999</v>
      </c>
      <c r="AP645" s="1">
        <v>281496</v>
      </c>
      <c r="AQ645" s="1">
        <v>1.4</v>
      </c>
      <c r="AR645" s="1">
        <v>155</v>
      </c>
      <c r="AS645" s="1">
        <v>153</v>
      </c>
      <c r="AT645" s="1">
        <v>152</v>
      </c>
      <c r="AU645" s="1">
        <v>154.5</v>
      </c>
      <c r="AV645" s="1">
        <v>156.5</v>
      </c>
      <c r="AW645" s="1">
        <v>6.0443798700000011</v>
      </c>
      <c r="AX645" s="1">
        <v>3.99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5535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-1</v>
      </c>
      <c r="L646" s="29">
        <v>4</v>
      </c>
      <c r="M646" s="20">
        <v>-1</v>
      </c>
      <c r="N646" s="20">
        <v>3</v>
      </c>
      <c r="O646" s="20">
        <f t="shared" si="37"/>
        <v>54025</v>
      </c>
      <c r="P646" s="19">
        <f t="shared" si="38"/>
        <v>0</v>
      </c>
      <c r="Q646" s="3">
        <v>26.6</v>
      </c>
      <c r="R646" s="3">
        <v>26.5</v>
      </c>
      <c r="S646" s="3">
        <v>26.55</v>
      </c>
      <c r="T646" s="3">
        <v>26.2</v>
      </c>
      <c r="U646" s="3">
        <v>26.2</v>
      </c>
      <c r="V646" s="10">
        <f t="shared" si="39"/>
        <v>1.3209999999999999E-3</v>
      </c>
      <c r="W646" s="3">
        <v>-0.76</v>
      </c>
      <c r="X646" s="3" t="str">
        <f ca="1">IF(COUNTIF(股期對照!A:A,B646)=2,B646&amp;"-●",IF(COUNTIF(股期對照!A:A,B646)=1,B646&amp;"-◎",B646))</f>
        <v>好德</v>
      </c>
      <c r="Y646" s="3" t="s">
        <v>7151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15.77</v>
      </c>
      <c r="AH646" s="1">
        <v>82.95</v>
      </c>
      <c r="AI646" s="1">
        <v>646</v>
      </c>
      <c r="AJ646" s="1">
        <v>651297.92000000004</v>
      </c>
      <c r="AK646" s="1">
        <v>0</v>
      </c>
      <c r="AL646" s="1">
        <v>-1</v>
      </c>
      <c r="AM646" s="1">
        <v>4</v>
      </c>
      <c r="AN646" s="1">
        <v>-1</v>
      </c>
      <c r="AO646" s="1">
        <v>3</v>
      </c>
      <c r="AP646" s="1">
        <v>54025</v>
      </c>
      <c r="AQ646" s="1">
        <v>0</v>
      </c>
      <c r="AR646" s="1">
        <v>26.6</v>
      </c>
      <c r="AS646" s="1">
        <v>26.5</v>
      </c>
      <c r="AT646" s="1">
        <v>26.55</v>
      </c>
      <c r="AU646" s="1">
        <v>26.2</v>
      </c>
      <c r="AV646" s="1">
        <v>26.2</v>
      </c>
      <c r="AW646" s="1">
        <v>1.3209999999999999E-3</v>
      </c>
      <c r="AX646" s="1">
        <v>-0.76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6081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10.9</v>
      </c>
      <c r="S647" s="3">
        <v>10.4</v>
      </c>
      <c r="T647" s="3">
        <v>10.5</v>
      </c>
      <c r="U647" s="3">
        <v>10.95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7152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10.9</v>
      </c>
      <c r="AT647" s="1">
        <v>10.4</v>
      </c>
      <c r="AU647" s="1">
        <v>10.5</v>
      </c>
      <c r="AV647" s="1">
        <v>10.95</v>
      </c>
      <c r="AW647" s="1">
        <v>0</v>
      </c>
      <c r="AX647" s="1">
        <v>0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5359</v>
      </c>
      <c r="C648" s="3">
        <v>2.14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79.86</v>
      </c>
      <c r="H648" s="1">
        <f>MATCH(持股比率!A648,董監!A:A,0)</f>
        <v>648</v>
      </c>
      <c r="I648" s="3">
        <v>324528.59999999998</v>
      </c>
      <c r="J648" s="20">
        <v>-8</v>
      </c>
      <c r="K648" s="20">
        <v>-1</v>
      </c>
      <c r="L648" s="29">
        <v>-8</v>
      </c>
      <c r="M648" s="20">
        <v>-4</v>
      </c>
      <c r="N648" s="20">
        <v>-3</v>
      </c>
      <c r="O648" s="20">
        <f t="shared" si="41"/>
        <v>25917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</v>
      </c>
      <c r="U648" s="3">
        <v>30</v>
      </c>
      <c r="V648" s="10">
        <f t="shared" si="43"/>
        <v>-7.1999999999999998E-3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7153</v>
      </c>
      <c r="AB648" s="1" t="s">
        <v>642</v>
      </c>
      <c r="AC648" s="1" t="s">
        <v>2380</v>
      </c>
      <c r="AD648" s="1">
        <v>2.14</v>
      </c>
      <c r="AE648" s="1">
        <v>0</v>
      </c>
      <c r="AF648" s="1">
        <v>0</v>
      </c>
      <c r="AG648" s="1">
        <v>18</v>
      </c>
      <c r="AH648" s="1">
        <v>79.86</v>
      </c>
      <c r="AI648" s="1">
        <v>648</v>
      </c>
      <c r="AJ648" s="1">
        <v>324528.59999999998</v>
      </c>
      <c r="AK648" s="1">
        <v>-8</v>
      </c>
      <c r="AL648" s="1">
        <v>-1</v>
      </c>
      <c r="AM648" s="1">
        <v>-8</v>
      </c>
      <c r="AN648" s="1">
        <v>-4</v>
      </c>
      <c r="AO648" s="1">
        <v>-3</v>
      </c>
      <c r="AP648" s="1">
        <v>25917</v>
      </c>
      <c r="AQ648" s="1">
        <v>-0.1</v>
      </c>
      <c r="AR648" s="1">
        <v>30</v>
      </c>
      <c r="AS648" s="1">
        <v>30</v>
      </c>
      <c r="AT648" s="1">
        <v>30</v>
      </c>
      <c r="AU648" s="1">
        <v>30</v>
      </c>
      <c r="AV648" s="1">
        <v>30</v>
      </c>
      <c r="AW648" s="1">
        <v>-7.1999999999999998E-3</v>
      </c>
      <c r="AX648" s="1">
        <v>0.17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5198</v>
      </c>
      <c r="C649" s="3">
        <v>2.75</v>
      </c>
      <c r="D649" s="3">
        <v>0</v>
      </c>
      <c r="E649" s="3">
        <v>2.82</v>
      </c>
      <c r="F649" s="1">
        <f>IF(INDEX(董監!D:D,H649)=0,INDEX(董監!C:C,H649),INDEX(董監!D:D,H649))</f>
        <v>13.38</v>
      </c>
      <c r="G649" s="1">
        <f t="shared" si="40"/>
        <v>81.05</v>
      </c>
      <c r="H649" s="1">
        <f>MATCH(持股比率!A649,董監!A:A,0)</f>
        <v>649</v>
      </c>
      <c r="I649" s="3">
        <v>396089.34</v>
      </c>
      <c r="J649" s="20">
        <v>253</v>
      </c>
      <c r="K649" s="20">
        <v>164</v>
      </c>
      <c r="L649" s="29">
        <v>1638</v>
      </c>
      <c r="M649" s="20">
        <v>-852</v>
      </c>
      <c r="N649" s="20">
        <v>-647.20000000000005</v>
      </c>
      <c r="O649" s="20">
        <f t="shared" si="41"/>
        <v>32103</v>
      </c>
      <c r="P649" s="19">
        <f t="shared" si="42"/>
        <v>1.7</v>
      </c>
      <c r="Q649" s="3">
        <v>45.2</v>
      </c>
      <c r="R649" s="3">
        <v>45.55</v>
      </c>
      <c r="S649" s="3">
        <v>50.1</v>
      </c>
      <c r="T649" s="3">
        <v>47.25</v>
      </c>
      <c r="U649" s="3">
        <v>46.15</v>
      </c>
      <c r="V649" s="10">
        <f t="shared" si="43"/>
        <v>0.30844320000000003</v>
      </c>
      <c r="W649" s="3">
        <v>1.43</v>
      </c>
      <c r="X649" s="3" t="str">
        <f ca="1">IF(COUNTIF(股期對照!A:A,B649)=2,B649&amp;"-●",IF(COUNTIF(股期對照!A:A,B649)=1,B649&amp;"-◎",B649))</f>
        <v>笙泉</v>
      </c>
      <c r="Y649" s="3" t="s">
        <v>7116</v>
      </c>
      <c r="AB649" s="1" t="s">
        <v>643</v>
      </c>
      <c r="AC649" s="1" t="s">
        <v>2381</v>
      </c>
      <c r="AD649" s="1">
        <v>2.75</v>
      </c>
      <c r="AE649" s="1">
        <v>0</v>
      </c>
      <c r="AF649" s="1">
        <v>2.82</v>
      </c>
      <c r="AG649" s="1">
        <v>13.38</v>
      </c>
      <c r="AH649" s="1">
        <v>81.05</v>
      </c>
      <c r="AI649" s="1">
        <v>649</v>
      </c>
      <c r="AJ649" s="1">
        <v>396089.34</v>
      </c>
      <c r="AK649" s="1">
        <v>253</v>
      </c>
      <c r="AL649" s="1">
        <v>164</v>
      </c>
      <c r="AM649" s="1">
        <v>1638</v>
      </c>
      <c r="AN649" s="1">
        <v>-852</v>
      </c>
      <c r="AO649" s="1">
        <v>-647.20000000000005</v>
      </c>
      <c r="AP649" s="1">
        <v>32103</v>
      </c>
      <c r="AQ649" s="1">
        <v>1.7</v>
      </c>
      <c r="AR649" s="1">
        <v>45.2</v>
      </c>
      <c r="AS649" s="1">
        <v>45.55</v>
      </c>
      <c r="AT649" s="1">
        <v>50.1</v>
      </c>
      <c r="AU649" s="1">
        <v>47.25</v>
      </c>
      <c r="AV649" s="1">
        <v>46.15</v>
      </c>
      <c r="AW649" s="1">
        <v>0.30844320000000003</v>
      </c>
      <c r="AX649" s="1">
        <v>1.43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6082</v>
      </c>
      <c r="C650" s="3">
        <v>1.8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77.900000000000006</v>
      </c>
      <c r="H650" s="1">
        <f>MATCH(持股比率!A650,董監!A:A,0)</f>
        <v>650</v>
      </c>
      <c r="I650" s="3">
        <v>420000</v>
      </c>
      <c r="J650" s="20">
        <v>-14</v>
      </c>
      <c r="K650" s="20">
        <v>-7.782</v>
      </c>
      <c r="L650" s="29">
        <v>-61.965000000000003</v>
      </c>
      <c r="M650" s="20">
        <v>4</v>
      </c>
      <c r="N650" s="20">
        <v>4</v>
      </c>
      <c r="O650" s="20">
        <f t="shared" si="41"/>
        <v>32718</v>
      </c>
      <c r="P650" s="19">
        <f t="shared" si="42"/>
        <v>-0.2</v>
      </c>
      <c r="Q650" s="3">
        <v>30.05</v>
      </c>
      <c r="R650" s="3">
        <v>30.35</v>
      </c>
      <c r="S650" s="3">
        <v>30.25</v>
      </c>
      <c r="T650" s="3">
        <v>30.15</v>
      </c>
      <c r="U650" s="3">
        <v>30.15</v>
      </c>
      <c r="V650" s="10">
        <f t="shared" si="43"/>
        <v>-2.2901249500000005E-2</v>
      </c>
      <c r="W650" s="3">
        <v>3.97</v>
      </c>
      <c r="X650" s="3" t="str">
        <f ca="1">IF(COUNTIF(股期對照!A:A,B650)=2,B650&amp;"-●",IF(COUNTIF(股期對照!A:A,B650)=1,B650&amp;"-◎",B650))</f>
        <v>昇銳</v>
      </c>
      <c r="Y650" s="3" t="s">
        <v>7154</v>
      </c>
      <c r="AB650" s="1" t="s">
        <v>644</v>
      </c>
      <c r="AC650" s="1" t="s">
        <v>2382</v>
      </c>
      <c r="AD650" s="1">
        <v>1.8</v>
      </c>
      <c r="AE650" s="1">
        <v>0</v>
      </c>
      <c r="AF650" s="1">
        <v>0.26</v>
      </c>
      <c r="AG650" s="1">
        <v>20.04</v>
      </c>
      <c r="AH650" s="1">
        <v>77.900000000000006</v>
      </c>
      <c r="AI650" s="1">
        <v>650</v>
      </c>
      <c r="AJ650" s="1">
        <v>420000</v>
      </c>
      <c r="AK650" s="1">
        <v>-14</v>
      </c>
      <c r="AL650" s="1">
        <v>-7.782</v>
      </c>
      <c r="AM650" s="1">
        <v>-61.965000000000003</v>
      </c>
      <c r="AN650" s="1">
        <v>4</v>
      </c>
      <c r="AO650" s="1">
        <v>4</v>
      </c>
      <c r="AP650" s="1">
        <v>32718</v>
      </c>
      <c r="AQ650" s="1">
        <v>-0.2</v>
      </c>
      <c r="AR650" s="1">
        <v>30.05</v>
      </c>
      <c r="AS650" s="1">
        <v>30.35</v>
      </c>
      <c r="AT650" s="1">
        <v>30.25</v>
      </c>
      <c r="AU650" s="1">
        <v>30.15</v>
      </c>
      <c r="AV650" s="1">
        <v>30.15</v>
      </c>
      <c r="AW650" s="1">
        <v>-2.2901249500000005E-2</v>
      </c>
      <c r="AX650" s="1">
        <v>3.97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5087</v>
      </c>
      <c r="C651" s="3">
        <v>33.58</v>
      </c>
      <c r="D651" s="3">
        <v>0</v>
      </c>
      <c r="E651" s="3">
        <v>0.19</v>
      </c>
      <c r="F651" s="1">
        <f>IF(INDEX(董監!D:D,H651)=0,INDEX(董監!C:C,H651),INDEX(董監!D:D,H651))</f>
        <v>14.71</v>
      </c>
      <c r="G651" s="1">
        <f t="shared" si="40"/>
        <v>51.52</v>
      </c>
      <c r="H651" s="1">
        <f>MATCH(持股比率!A651,董監!A:A,0)</f>
        <v>651</v>
      </c>
      <c r="I651" s="3">
        <v>331907</v>
      </c>
      <c r="J651" s="20">
        <v>-14.675000000000001</v>
      </c>
      <c r="K651" s="20">
        <v>-11.003</v>
      </c>
      <c r="L651" s="29">
        <v>-11.132</v>
      </c>
      <c r="M651" s="20">
        <v>-3</v>
      </c>
      <c r="N651" s="20">
        <v>-15.137</v>
      </c>
      <c r="O651" s="20">
        <f t="shared" si="41"/>
        <v>17100</v>
      </c>
      <c r="P651" s="19">
        <f t="shared" si="42"/>
        <v>-0.3</v>
      </c>
      <c r="Q651" s="3">
        <v>202</v>
      </c>
      <c r="R651" s="3">
        <v>203</v>
      </c>
      <c r="S651" s="3">
        <v>203.5</v>
      </c>
      <c r="T651" s="3">
        <v>203.5</v>
      </c>
      <c r="U651" s="3">
        <v>205</v>
      </c>
      <c r="V651" s="10">
        <f t="shared" si="43"/>
        <v>-0.11176906</v>
      </c>
      <c r="W651" s="3">
        <v>2.2400000000000002</v>
      </c>
      <c r="X651" s="3" t="str">
        <f ca="1">IF(COUNTIF(股期對照!A:A,B651)=2,B651&amp;"-●",IF(COUNTIF(股期對照!A:A,B651)=1,B651&amp;"-◎",B651))</f>
        <v>一零四</v>
      </c>
      <c r="Y651" s="3" t="s">
        <v>7155</v>
      </c>
      <c r="AB651" s="1" t="s">
        <v>645</v>
      </c>
      <c r="AC651" s="1" t="s">
        <v>2383</v>
      </c>
      <c r="AD651" s="1">
        <v>33.58</v>
      </c>
      <c r="AE651" s="1">
        <v>0</v>
      </c>
      <c r="AF651" s="1">
        <v>0.19</v>
      </c>
      <c r="AG651" s="1">
        <v>14.71</v>
      </c>
      <c r="AH651" s="1">
        <v>51.52</v>
      </c>
      <c r="AI651" s="1">
        <v>651</v>
      </c>
      <c r="AJ651" s="1">
        <v>331907</v>
      </c>
      <c r="AK651" s="1">
        <v>-14.675000000000001</v>
      </c>
      <c r="AL651" s="1">
        <v>-11.003</v>
      </c>
      <c r="AM651" s="1">
        <v>-11.132</v>
      </c>
      <c r="AN651" s="1">
        <v>-3</v>
      </c>
      <c r="AO651" s="1">
        <v>-15.137</v>
      </c>
      <c r="AP651" s="1">
        <v>17100</v>
      </c>
      <c r="AQ651" s="1">
        <v>-0.3</v>
      </c>
      <c r="AR651" s="1">
        <v>202</v>
      </c>
      <c r="AS651" s="1">
        <v>203</v>
      </c>
      <c r="AT651" s="1">
        <v>203.5</v>
      </c>
      <c r="AU651" s="1">
        <v>203.5</v>
      </c>
      <c r="AV651" s="1">
        <v>205</v>
      </c>
      <c r="AW651" s="1">
        <v>-0.11176906</v>
      </c>
      <c r="AX651" s="1">
        <v>2.2400000000000002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4940</v>
      </c>
      <c r="C652" s="3">
        <v>14.34</v>
      </c>
      <c r="D652" s="3">
        <v>7.2</v>
      </c>
      <c r="E652" s="3">
        <v>0.71</v>
      </c>
      <c r="F652" s="1">
        <f>IF(INDEX(董監!D:D,H652)=0,INDEX(董監!C:C,H652),INDEX(董監!D:D,H652))</f>
        <v>19.97</v>
      </c>
      <c r="G652" s="1">
        <f t="shared" si="40"/>
        <v>57.78</v>
      </c>
      <c r="H652" s="1">
        <f>MATCH(持股比率!A652,董監!A:A,0)</f>
        <v>652</v>
      </c>
      <c r="I652" s="3">
        <v>292160.15000000002</v>
      </c>
      <c r="J652" s="20">
        <v>-1</v>
      </c>
      <c r="K652" s="20">
        <v>58</v>
      </c>
      <c r="L652" s="29">
        <v>-25</v>
      </c>
      <c r="M652" s="20">
        <v>-59.462000000000003</v>
      </c>
      <c r="N652" s="20">
        <v>46.453000000000003</v>
      </c>
      <c r="O652" s="20">
        <f t="shared" si="41"/>
        <v>16881</v>
      </c>
      <c r="P652" s="19">
        <f t="shared" si="42"/>
        <v>0.1</v>
      </c>
      <c r="Q652" s="3">
        <v>468</v>
      </c>
      <c r="R652" s="3">
        <v>473</v>
      </c>
      <c r="S652" s="3">
        <v>472</v>
      </c>
      <c r="T652" s="3">
        <v>467</v>
      </c>
      <c r="U652" s="3">
        <v>475</v>
      </c>
      <c r="V652" s="10">
        <f t="shared" si="43"/>
        <v>9.4624210000000014E-2</v>
      </c>
      <c r="W652" s="3">
        <v>2.48</v>
      </c>
      <c r="X652" s="3" t="str">
        <f ca="1">IF(COUNTIF(股期對照!A:A,B652)=2,B652&amp;"-●",IF(COUNTIF(股期對照!A:A,B652)=1,B652&amp;"-◎",B652))</f>
        <v>弘塑</v>
      </c>
      <c r="Y652" s="3" t="s">
        <v>7156</v>
      </c>
      <c r="AB652" s="1" t="s">
        <v>646</v>
      </c>
      <c r="AC652" s="1" t="s">
        <v>2384</v>
      </c>
      <c r="AD652" s="1">
        <v>14.34</v>
      </c>
      <c r="AE652" s="1">
        <v>7.2</v>
      </c>
      <c r="AF652" s="1">
        <v>0.71</v>
      </c>
      <c r="AG652" s="1">
        <v>19.97</v>
      </c>
      <c r="AH652" s="1">
        <v>57.78</v>
      </c>
      <c r="AI652" s="1">
        <v>652</v>
      </c>
      <c r="AJ652" s="1">
        <v>292160.15000000002</v>
      </c>
      <c r="AK652" s="1">
        <v>-1</v>
      </c>
      <c r="AL652" s="1">
        <v>58</v>
      </c>
      <c r="AM652" s="1">
        <v>-25</v>
      </c>
      <c r="AN652" s="1">
        <v>-59.462000000000003</v>
      </c>
      <c r="AO652" s="1">
        <v>46.453000000000003</v>
      </c>
      <c r="AP652" s="1">
        <v>16881</v>
      </c>
      <c r="AQ652" s="1">
        <v>0.1</v>
      </c>
      <c r="AR652" s="1">
        <v>468</v>
      </c>
      <c r="AS652" s="1">
        <v>473</v>
      </c>
      <c r="AT652" s="1">
        <v>472</v>
      </c>
      <c r="AU652" s="1">
        <v>467</v>
      </c>
      <c r="AV652" s="1">
        <v>475</v>
      </c>
      <c r="AW652" s="1">
        <v>9.4624210000000014E-2</v>
      </c>
      <c r="AX652" s="1">
        <v>2.48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5360</v>
      </c>
      <c r="C653" s="3">
        <v>2.02</v>
      </c>
      <c r="D653" s="3">
        <v>0</v>
      </c>
      <c r="E653" s="3">
        <v>0.86</v>
      </c>
      <c r="F653" s="1">
        <f>IF(INDEX(董監!D:D,H653)=0,INDEX(董監!C:C,H653),INDEX(董監!D:D,H653))</f>
        <v>13.32</v>
      </c>
      <c r="G653" s="1">
        <f t="shared" si="40"/>
        <v>83.8</v>
      </c>
      <c r="H653" s="1">
        <f>MATCH(持股比率!A653,董監!A:A,0)</f>
        <v>653</v>
      </c>
      <c r="I653" s="3">
        <v>468003.63</v>
      </c>
      <c r="J653" s="20">
        <v>23</v>
      </c>
      <c r="K653" s="20">
        <v>43</v>
      </c>
      <c r="L653" s="29">
        <v>-4</v>
      </c>
      <c r="M653" s="20">
        <v>-29</v>
      </c>
      <c r="N653" s="20">
        <v>-44</v>
      </c>
      <c r="O653" s="20">
        <f t="shared" si="41"/>
        <v>39219</v>
      </c>
      <c r="P653" s="19">
        <f t="shared" si="42"/>
        <v>0</v>
      </c>
      <c r="Q653" s="3">
        <v>149</v>
      </c>
      <c r="R653" s="3">
        <v>151</v>
      </c>
      <c r="S653" s="3">
        <v>150</v>
      </c>
      <c r="T653" s="3">
        <v>149</v>
      </c>
      <c r="U653" s="3">
        <v>148</v>
      </c>
      <c r="V653" s="10">
        <f t="shared" si="43"/>
        <v>-1.5129999999999999E-2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7157</v>
      </c>
      <c r="AB653" s="1" t="s">
        <v>647</v>
      </c>
      <c r="AC653" s="1" t="s">
        <v>2385</v>
      </c>
      <c r="AD653" s="1">
        <v>2.02</v>
      </c>
      <c r="AE653" s="1">
        <v>0</v>
      </c>
      <c r="AF653" s="1">
        <v>0.86</v>
      </c>
      <c r="AG653" s="1">
        <v>13.32</v>
      </c>
      <c r="AH653" s="1">
        <v>83.8</v>
      </c>
      <c r="AI653" s="1">
        <v>653</v>
      </c>
      <c r="AJ653" s="1">
        <v>468003.63</v>
      </c>
      <c r="AK653" s="1">
        <v>23</v>
      </c>
      <c r="AL653" s="1">
        <v>43</v>
      </c>
      <c r="AM653" s="1">
        <v>-4</v>
      </c>
      <c r="AN653" s="1">
        <v>-29</v>
      </c>
      <c r="AO653" s="1">
        <v>-44</v>
      </c>
      <c r="AP653" s="1">
        <v>39219</v>
      </c>
      <c r="AQ653" s="1">
        <v>0</v>
      </c>
      <c r="AR653" s="1">
        <v>149</v>
      </c>
      <c r="AS653" s="1">
        <v>151</v>
      </c>
      <c r="AT653" s="1">
        <v>150</v>
      </c>
      <c r="AU653" s="1">
        <v>149</v>
      </c>
      <c r="AV653" s="1">
        <v>148</v>
      </c>
      <c r="AW653" s="1">
        <v>-1.5129999999999999E-2</v>
      </c>
      <c r="AX653" s="1">
        <v>0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5536</v>
      </c>
      <c r="C654" s="3">
        <v>6.72</v>
      </c>
      <c r="D654" s="3">
        <v>0</v>
      </c>
      <c r="E654" s="3">
        <v>2.36</v>
      </c>
      <c r="F654" s="1">
        <f>IF(INDEX(董監!D:D,H654)=0,INDEX(董監!C:C,H654),INDEX(董監!D:D,H654))</f>
        <v>2.2599999999999998</v>
      </c>
      <c r="G654" s="1">
        <f t="shared" si="40"/>
        <v>88.66</v>
      </c>
      <c r="H654" s="1">
        <f>MATCH(持股比率!A654,董監!A:A,0)</f>
        <v>654</v>
      </c>
      <c r="I654" s="3">
        <v>750969.78</v>
      </c>
      <c r="J654" s="20">
        <v>450.4</v>
      </c>
      <c r="K654" s="20">
        <v>82</v>
      </c>
      <c r="L654" s="29">
        <v>389.86399999999998</v>
      </c>
      <c r="M654" s="20">
        <v>239.18799999999999</v>
      </c>
      <c r="N654" s="20">
        <v>-388.68599999999998</v>
      </c>
      <c r="O654" s="20">
        <f t="shared" si="41"/>
        <v>66581</v>
      </c>
      <c r="P654" s="19">
        <f t="shared" si="42"/>
        <v>1.2</v>
      </c>
      <c r="Q654" s="3">
        <v>93.2</v>
      </c>
      <c r="R654" s="3">
        <v>92.4</v>
      </c>
      <c r="S654" s="3">
        <v>94.7</v>
      </c>
      <c r="T654" s="3">
        <v>97.8</v>
      </c>
      <c r="U654" s="3">
        <v>96.4</v>
      </c>
      <c r="V654" s="10">
        <f t="shared" si="43"/>
        <v>0.72397456799999982</v>
      </c>
      <c r="W654" s="3">
        <v>5.01</v>
      </c>
      <c r="X654" s="3" t="str">
        <f ca="1">IF(COUNTIF(股期對照!A:A,B654)=2,B654&amp;"-●",IF(COUNTIF(股期對照!A:A,B654)=1,B654&amp;"-◎",B654))</f>
        <v>晶宏</v>
      </c>
      <c r="Y654" s="3" t="s">
        <v>7158</v>
      </c>
      <c r="AB654" s="1" t="s">
        <v>648</v>
      </c>
      <c r="AC654" s="1" t="s">
        <v>2386</v>
      </c>
      <c r="AD654" s="1">
        <v>6.72</v>
      </c>
      <c r="AE654" s="1">
        <v>0</v>
      </c>
      <c r="AF654" s="1">
        <v>2.36</v>
      </c>
      <c r="AG654" s="1">
        <v>2.2599999999999998</v>
      </c>
      <c r="AH654" s="1">
        <v>88.66</v>
      </c>
      <c r="AI654" s="1">
        <v>654</v>
      </c>
      <c r="AJ654" s="1">
        <v>750969.78</v>
      </c>
      <c r="AK654" s="1">
        <v>450.4</v>
      </c>
      <c r="AL654" s="1">
        <v>82</v>
      </c>
      <c r="AM654" s="1">
        <v>389.86399999999998</v>
      </c>
      <c r="AN654" s="1">
        <v>239.18799999999999</v>
      </c>
      <c r="AO654" s="1">
        <v>-388.68599999999998</v>
      </c>
      <c r="AP654" s="1">
        <v>66581</v>
      </c>
      <c r="AQ654" s="1">
        <v>1.2</v>
      </c>
      <c r="AR654" s="1">
        <v>93.2</v>
      </c>
      <c r="AS654" s="1">
        <v>92.4</v>
      </c>
      <c r="AT654" s="1">
        <v>94.7</v>
      </c>
      <c r="AU654" s="1">
        <v>97.8</v>
      </c>
      <c r="AV654" s="1">
        <v>96.4</v>
      </c>
      <c r="AW654" s="1">
        <v>0.72397456799999982</v>
      </c>
      <c r="AX654" s="1">
        <v>5.01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5264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6083</v>
      </c>
      <c r="C656" s="3">
        <v>3.05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82.009999999999991</v>
      </c>
      <c r="H656" s="1">
        <f>MATCH(持股比率!A656,董監!A:A,0)</f>
        <v>656</v>
      </c>
      <c r="I656" s="3">
        <v>390060.99</v>
      </c>
      <c r="J656" s="20">
        <v>77</v>
      </c>
      <c r="K656" s="20">
        <v>43</v>
      </c>
      <c r="L656" s="29">
        <v>-7</v>
      </c>
      <c r="M656" s="20">
        <v>-29</v>
      </c>
      <c r="N656" s="20">
        <v>-42</v>
      </c>
      <c r="O656" s="20">
        <f t="shared" si="41"/>
        <v>31989</v>
      </c>
      <c r="P656" s="19">
        <f t="shared" si="42"/>
        <v>0.1</v>
      </c>
      <c r="Q656" s="3">
        <v>77.599999999999994</v>
      </c>
      <c r="R656" s="3">
        <v>77</v>
      </c>
      <c r="S656" s="3">
        <v>76.900000000000006</v>
      </c>
      <c r="T656" s="3">
        <v>73.7</v>
      </c>
      <c r="U656" s="3">
        <v>74.8</v>
      </c>
      <c r="V656" s="10">
        <f t="shared" si="43"/>
        <v>3.4690000000000012E-2</v>
      </c>
      <c r="W656" s="3">
        <v>-3.86</v>
      </c>
      <c r="X656" s="3" t="str">
        <f ca="1">IF(COUNTIF(股期對照!A:A,B656)=2,B656&amp;"-●",IF(COUNTIF(股期對照!A:A,B656)=1,B656&amp;"-◎",B656))</f>
        <v>大綜</v>
      </c>
      <c r="Y656" s="3" t="s">
        <v>6958</v>
      </c>
      <c r="AB656" s="1" t="s">
        <v>650</v>
      </c>
      <c r="AC656" s="1" t="s">
        <v>2387</v>
      </c>
      <c r="AD656" s="1">
        <v>3.05</v>
      </c>
      <c r="AE656" s="1">
        <v>0</v>
      </c>
      <c r="AF656" s="1">
        <v>0.7</v>
      </c>
      <c r="AG656" s="1">
        <v>14.24</v>
      </c>
      <c r="AH656" s="1">
        <v>82.009999999999991</v>
      </c>
      <c r="AI656" s="1">
        <v>656</v>
      </c>
      <c r="AJ656" s="1">
        <v>390060.99</v>
      </c>
      <c r="AK656" s="1">
        <v>77</v>
      </c>
      <c r="AL656" s="1">
        <v>43</v>
      </c>
      <c r="AM656" s="1">
        <v>-7</v>
      </c>
      <c r="AN656" s="1">
        <v>-29</v>
      </c>
      <c r="AO656" s="1">
        <v>-42</v>
      </c>
      <c r="AP656" s="1">
        <v>31989</v>
      </c>
      <c r="AQ656" s="1">
        <v>0.1</v>
      </c>
      <c r="AR656" s="1">
        <v>77.599999999999994</v>
      </c>
      <c r="AS656" s="1">
        <v>77</v>
      </c>
      <c r="AT656" s="1">
        <v>76.900000000000006</v>
      </c>
      <c r="AU656" s="1">
        <v>73.7</v>
      </c>
      <c r="AV656" s="1">
        <v>74.8</v>
      </c>
      <c r="AW656" s="1">
        <v>3.4690000000000012E-2</v>
      </c>
      <c r="AX656" s="1">
        <v>-3.86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6084</v>
      </c>
      <c r="C657" s="3">
        <v>1.63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95.85</v>
      </c>
      <c r="H657" s="1">
        <f>MATCH(持股比率!A657,董監!A:A,0)</f>
        <v>657</v>
      </c>
      <c r="I657" s="3">
        <v>1443296.04</v>
      </c>
      <c r="J657" s="20">
        <v>52.713999999999999</v>
      </c>
      <c r="K657" s="20">
        <v>-5</v>
      </c>
      <c r="L657" s="29">
        <v>-15</v>
      </c>
      <c r="M657" s="20">
        <v>-39</v>
      </c>
      <c r="N657" s="20">
        <v>18</v>
      </c>
      <c r="O657" s="20">
        <f t="shared" si="41"/>
        <v>138340</v>
      </c>
      <c r="P657" s="19">
        <f t="shared" si="42"/>
        <v>0</v>
      </c>
      <c r="Q657" s="3">
        <v>17.2</v>
      </c>
      <c r="R657" s="3">
        <v>17.100000000000001</v>
      </c>
      <c r="S657" s="3">
        <v>17</v>
      </c>
      <c r="T657" s="3">
        <v>16.899999999999999</v>
      </c>
      <c r="U657" s="3">
        <v>17.149999999999999</v>
      </c>
      <c r="V657" s="10">
        <f t="shared" si="43"/>
        <v>2.1578080000000006E-3</v>
      </c>
      <c r="W657" s="3">
        <v>0.88</v>
      </c>
      <c r="X657" s="3" t="str">
        <f ca="1">IF(COUNTIF(股期對照!A:A,B657)=2,B657&amp;"-●",IF(COUNTIF(股期對照!A:A,B657)=1,B657&amp;"-◎",B657))</f>
        <v>正達</v>
      </c>
      <c r="Y657" s="3" t="s">
        <v>7159</v>
      </c>
      <c r="AB657" s="1" t="s">
        <v>651</v>
      </c>
      <c r="AC657" s="1" t="s">
        <v>2388</v>
      </c>
      <c r="AD657" s="1">
        <v>1.63</v>
      </c>
      <c r="AE657" s="1">
        <v>0</v>
      </c>
      <c r="AF657" s="1">
        <v>0</v>
      </c>
      <c r="AG657" s="1">
        <v>2.52</v>
      </c>
      <c r="AH657" s="1">
        <v>95.85</v>
      </c>
      <c r="AI657" s="1">
        <v>657</v>
      </c>
      <c r="AJ657" s="1">
        <v>1443296.04</v>
      </c>
      <c r="AK657" s="1">
        <v>52.713999999999999</v>
      </c>
      <c r="AL657" s="1">
        <v>-5</v>
      </c>
      <c r="AM657" s="1">
        <v>-15</v>
      </c>
      <c r="AN657" s="1">
        <v>-39</v>
      </c>
      <c r="AO657" s="1">
        <v>18</v>
      </c>
      <c r="AP657" s="1">
        <v>138340</v>
      </c>
      <c r="AQ657" s="1">
        <v>0</v>
      </c>
      <c r="AR657" s="1">
        <v>17.2</v>
      </c>
      <c r="AS657" s="1">
        <v>17.100000000000001</v>
      </c>
      <c r="AT657" s="1">
        <v>17</v>
      </c>
      <c r="AU657" s="1">
        <v>16.899999999999999</v>
      </c>
      <c r="AV657" s="1">
        <v>17.149999999999999</v>
      </c>
      <c r="AW657" s="1">
        <v>2.1578080000000006E-3</v>
      </c>
      <c r="AX657" s="1">
        <v>0.88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6085</v>
      </c>
      <c r="C658" s="3">
        <v>17.829999999999998</v>
      </c>
      <c r="D658" s="3">
        <v>1.22</v>
      </c>
      <c r="E658" s="3">
        <v>1.1299999999999999</v>
      </c>
      <c r="F658" s="1">
        <f>IF(INDEX(董監!D:D,H658)=0,INDEX(董監!C:C,H658),INDEX(董監!D:D,H658))</f>
        <v>21.56</v>
      </c>
      <c r="G658" s="1">
        <f t="shared" si="40"/>
        <v>58.260000000000005</v>
      </c>
      <c r="H658" s="1">
        <f>MATCH(持股比率!A658,董監!A:A,0)</f>
        <v>658</v>
      </c>
      <c r="I658" s="3">
        <v>690162</v>
      </c>
      <c r="J658" s="20">
        <v>84.864000000000004</v>
      </c>
      <c r="K658" s="20">
        <v>18.484000000000002</v>
      </c>
      <c r="L658" s="29">
        <v>-34.137</v>
      </c>
      <c r="M658" s="20">
        <v>16.8</v>
      </c>
      <c r="N658" s="20">
        <v>-3.2</v>
      </c>
      <c r="O658" s="20">
        <f t="shared" si="41"/>
        <v>40209</v>
      </c>
      <c r="P658" s="19">
        <f t="shared" si="42"/>
        <v>0.2</v>
      </c>
      <c r="Q658" s="3">
        <v>226</v>
      </c>
      <c r="R658" s="3">
        <v>227</v>
      </c>
      <c r="S658" s="3">
        <v>220</v>
      </c>
      <c r="T658" s="3">
        <v>223</v>
      </c>
      <c r="U658" s="3">
        <v>217</v>
      </c>
      <c r="V658" s="10">
        <f t="shared" si="43"/>
        <v>0.18916991999999999</v>
      </c>
      <c r="W658" s="3">
        <v>0.93</v>
      </c>
      <c r="X658" s="3" t="str">
        <f ca="1">IF(COUNTIF(股期對照!A:A,B658)=2,B658&amp;"-●",IF(COUNTIF(股期對照!A:A,B658)=1,B658&amp;"-◎",B658))</f>
        <v>璟德-◎</v>
      </c>
      <c r="Y658" s="3" t="s">
        <v>7160</v>
      </c>
      <c r="AB658" s="1" t="s">
        <v>652</v>
      </c>
      <c r="AC658" s="1" t="s">
        <v>2389</v>
      </c>
      <c r="AD658" s="1">
        <v>17.829999999999998</v>
      </c>
      <c r="AE658" s="1">
        <v>1.22</v>
      </c>
      <c r="AF658" s="1">
        <v>1.1299999999999999</v>
      </c>
      <c r="AG658" s="1">
        <v>21.56</v>
      </c>
      <c r="AH658" s="1">
        <v>58.260000000000005</v>
      </c>
      <c r="AI658" s="1">
        <v>658</v>
      </c>
      <c r="AJ658" s="1">
        <v>690162</v>
      </c>
      <c r="AK658" s="1">
        <v>84.864000000000004</v>
      </c>
      <c r="AL658" s="1">
        <v>18.484000000000002</v>
      </c>
      <c r="AM658" s="1">
        <v>-34.137</v>
      </c>
      <c r="AN658" s="1">
        <v>16.8</v>
      </c>
      <c r="AO658" s="1">
        <v>-3.2</v>
      </c>
      <c r="AP658" s="1">
        <v>40209</v>
      </c>
      <c r="AQ658" s="1">
        <v>0.2</v>
      </c>
      <c r="AR658" s="1">
        <v>226</v>
      </c>
      <c r="AS658" s="1">
        <v>227</v>
      </c>
      <c r="AT658" s="1">
        <v>220</v>
      </c>
      <c r="AU658" s="1">
        <v>223</v>
      </c>
      <c r="AV658" s="1">
        <v>217</v>
      </c>
      <c r="AW658" s="1">
        <v>0.18916991999999999</v>
      </c>
      <c r="AX658" s="1">
        <v>0.93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5361</v>
      </c>
      <c r="C659" s="3">
        <v>45.08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17.909999999999997</v>
      </c>
      <c r="H659" s="1">
        <f>MATCH(持股比率!A659,董監!A:A,0)</f>
        <v>659</v>
      </c>
      <c r="I659" s="3">
        <v>1306344.42</v>
      </c>
      <c r="J659" s="20">
        <v>67.801000000000002</v>
      </c>
      <c r="K659" s="20">
        <v>37</v>
      </c>
      <c r="L659" s="29">
        <v>95.527000000000001</v>
      </c>
      <c r="M659" s="20">
        <v>78.001000000000005</v>
      </c>
      <c r="N659" s="20">
        <v>41.000999999999998</v>
      </c>
      <c r="O659" s="20">
        <f t="shared" si="41"/>
        <v>23397</v>
      </c>
      <c r="P659" s="19">
        <f t="shared" si="42"/>
        <v>1.4</v>
      </c>
      <c r="Q659" s="3">
        <v>44.45</v>
      </c>
      <c r="R659" s="3">
        <v>44.5</v>
      </c>
      <c r="S659" s="3">
        <v>45.1</v>
      </c>
      <c r="T659" s="3">
        <v>45.85</v>
      </c>
      <c r="U659" s="3">
        <v>46</v>
      </c>
      <c r="V659" s="10">
        <f t="shared" si="43"/>
        <v>0.14430914</v>
      </c>
      <c r="W659" s="3">
        <v>5.38</v>
      </c>
      <c r="X659" s="3" t="str">
        <f ca="1">IF(COUNTIF(股期對照!A:A,B659)=2,B659&amp;"-●",IF(COUNTIF(股期對照!A:A,B659)=1,B659&amp;"-◎",B659))</f>
        <v>精確</v>
      </c>
      <c r="Y659" s="3" t="s">
        <v>7161</v>
      </c>
      <c r="AB659" s="1" t="s">
        <v>653</v>
      </c>
      <c r="AC659" s="1" t="s">
        <v>2390</v>
      </c>
      <c r="AD659" s="1">
        <v>45.08</v>
      </c>
      <c r="AE659" s="1">
        <v>0.14000000000000001</v>
      </c>
      <c r="AF659" s="1">
        <v>0.72</v>
      </c>
      <c r="AG659" s="1">
        <v>36.15</v>
      </c>
      <c r="AH659" s="1">
        <v>17.909999999999997</v>
      </c>
      <c r="AI659" s="1">
        <v>659</v>
      </c>
      <c r="AJ659" s="1">
        <v>1306344.42</v>
      </c>
      <c r="AK659" s="1">
        <v>67.801000000000002</v>
      </c>
      <c r="AL659" s="1">
        <v>37</v>
      </c>
      <c r="AM659" s="1">
        <v>95.527000000000001</v>
      </c>
      <c r="AN659" s="1">
        <v>78.001000000000005</v>
      </c>
      <c r="AO659" s="1">
        <v>41.000999999999998</v>
      </c>
      <c r="AP659" s="1">
        <v>23397</v>
      </c>
      <c r="AQ659" s="1">
        <v>1.4</v>
      </c>
      <c r="AR659" s="1">
        <v>44.45</v>
      </c>
      <c r="AS659" s="1">
        <v>44.5</v>
      </c>
      <c r="AT659" s="1">
        <v>45.1</v>
      </c>
      <c r="AU659" s="1">
        <v>45.85</v>
      </c>
      <c r="AV659" s="1">
        <v>46</v>
      </c>
      <c r="AW659" s="1">
        <v>0.14430914</v>
      </c>
      <c r="AX659" s="1">
        <v>5.38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5088</v>
      </c>
      <c r="C660" s="3">
        <v>5</v>
      </c>
      <c r="D660" s="3">
        <v>0</v>
      </c>
      <c r="E660" s="3">
        <v>0.34</v>
      </c>
      <c r="F660" s="1">
        <f>IF(INDEX(董監!D:D,H660)=0,INDEX(董監!C:C,H660),INDEX(董監!D:D,H660))</f>
        <v>9.3000000000000007</v>
      </c>
      <c r="G660" s="1">
        <f t="shared" si="40"/>
        <v>85.36</v>
      </c>
      <c r="H660" s="1">
        <f>MATCH(持股比率!A660,董監!A:A,0)</f>
        <v>660</v>
      </c>
      <c r="I660" s="3">
        <v>752868.99</v>
      </c>
      <c r="J660" s="20">
        <v>8.0609999999999999</v>
      </c>
      <c r="K660" s="20">
        <v>-96.093000000000004</v>
      </c>
      <c r="L660" s="29">
        <v>40.255000000000003</v>
      </c>
      <c r="M660" s="20">
        <v>-854.649</v>
      </c>
      <c r="N660" s="20">
        <v>116.27200000000001</v>
      </c>
      <c r="O660" s="20">
        <f t="shared" si="41"/>
        <v>64265</v>
      </c>
      <c r="P660" s="19">
        <f t="shared" si="42"/>
        <v>-1.2</v>
      </c>
      <c r="Q660" s="3">
        <v>91.1</v>
      </c>
      <c r="R660" s="3">
        <v>89.7</v>
      </c>
      <c r="S660" s="3">
        <v>90.3</v>
      </c>
      <c r="T660" s="3">
        <v>87.7</v>
      </c>
      <c r="U660" s="3">
        <v>86.1</v>
      </c>
      <c r="V660" s="10">
        <f t="shared" si="43"/>
        <v>-0.69191856600000012</v>
      </c>
      <c r="W660" s="3">
        <v>-4.2300000000000004</v>
      </c>
      <c r="X660" s="3" t="str">
        <f ca="1">IF(COUNTIF(股期對照!A:A,B660)=2,B660&amp;"-●",IF(COUNTIF(股期對照!A:A,B660)=1,B660&amp;"-◎",B660))</f>
        <v>波若威</v>
      </c>
      <c r="Y660" s="3" t="s">
        <v>7162</v>
      </c>
      <c r="AB660" s="1" t="s">
        <v>654</v>
      </c>
      <c r="AC660" s="1" t="s">
        <v>2391</v>
      </c>
      <c r="AD660" s="1">
        <v>5</v>
      </c>
      <c r="AE660" s="1">
        <v>0</v>
      </c>
      <c r="AF660" s="1">
        <v>0.34</v>
      </c>
      <c r="AG660" s="1">
        <v>9.3000000000000007</v>
      </c>
      <c r="AH660" s="1">
        <v>85.36</v>
      </c>
      <c r="AI660" s="1">
        <v>660</v>
      </c>
      <c r="AJ660" s="1">
        <v>752868.99</v>
      </c>
      <c r="AK660" s="1">
        <v>8.0609999999999999</v>
      </c>
      <c r="AL660" s="1">
        <v>-96.093000000000004</v>
      </c>
      <c r="AM660" s="1">
        <v>40.255000000000003</v>
      </c>
      <c r="AN660" s="1">
        <v>-854.649</v>
      </c>
      <c r="AO660" s="1">
        <v>116.27200000000001</v>
      </c>
      <c r="AP660" s="1">
        <v>64265</v>
      </c>
      <c r="AQ660" s="1">
        <v>-1.2</v>
      </c>
      <c r="AR660" s="1">
        <v>91.1</v>
      </c>
      <c r="AS660" s="1">
        <v>89.7</v>
      </c>
      <c r="AT660" s="1">
        <v>90.3</v>
      </c>
      <c r="AU660" s="1">
        <v>87.7</v>
      </c>
      <c r="AV660" s="1">
        <v>86.1</v>
      </c>
      <c r="AW660" s="1">
        <v>-0.69191856600000012</v>
      </c>
      <c r="AX660" s="1">
        <v>-4.2300000000000004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6546</v>
      </c>
      <c r="C661" s="3">
        <v>0.97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85.18</v>
      </c>
      <c r="H661" s="1">
        <f>MATCH(持股比率!A661,董監!A:A,0)</f>
        <v>661</v>
      </c>
      <c r="I661" s="3">
        <v>865113.64</v>
      </c>
      <c r="J661" s="20">
        <v>1</v>
      </c>
      <c r="K661" s="20">
        <v>0</v>
      </c>
      <c r="L661" s="29">
        <v>1</v>
      </c>
      <c r="M661" s="20">
        <v>-1</v>
      </c>
      <c r="N661" s="20">
        <v>0</v>
      </c>
      <c r="O661" s="20">
        <f t="shared" si="41"/>
        <v>73690</v>
      </c>
      <c r="P661" s="19">
        <f t="shared" si="42"/>
        <v>0</v>
      </c>
      <c r="Q661" s="3">
        <v>23.2</v>
      </c>
      <c r="R661" s="3">
        <v>23.4</v>
      </c>
      <c r="S661" s="3">
        <v>23.5</v>
      </c>
      <c r="T661" s="3">
        <v>23.25</v>
      </c>
      <c r="U661" s="3">
        <v>23.4</v>
      </c>
      <c r="V661" s="10">
        <f t="shared" si="43"/>
        <v>2.3450000000000004E-4</v>
      </c>
      <c r="W661" s="3">
        <v>1.3</v>
      </c>
      <c r="X661" s="3" t="str">
        <f ca="1">IF(COUNTIF(股期對照!A:A,B661)=2,B661&amp;"-●",IF(COUNTIF(股期對照!A:A,B661)=1,B661&amp;"-◎",B661))</f>
        <v>景岳</v>
      </c>
      <c r="Y661" s="3" t="s">
        <v>6804</v>
      </c>
      <c r="AB661" s="1" t="s">
        <v>655</v>
      </c>
      <c r="AC661" s="1" t="s">
        <v>2392</v>
      </c>
      <c r="AD661" s="1">
        <v>0.97</v>
      </c>
      <c r="AE661" s="1">
        <v>0.22</v>
      </c>
      <c r="AF661" s="1">
        <v>7.0000000000000007E-2</v>
      </c>
      <c r="AG661" s="1">
        <v>13.56</v>
      </c>
      <c r="AH661" s="1">
        <v>85.18</v>
      </c>
      <c r="AI661" s="1">
        <v>661</v>
      </c>
      <c r="AJ661" s="1">
        <v>865113.64</v>
      </c>
      <c r="AK661" s="1">
        <v>1</v>
      </c>
      <c r="AL661" s="1">
        <v>0</v>
      </c>
      <c r="AM661" s="1">
        <v>1</v>
      </c>
      <c r="AN661" s="1">
        <v>-1</v>
      </c>
      <c r="AO661" s="1">
        <v>0</v>
      </c>
      <c r="AP661" s="1">
        <v>73690</v>
      </c>
      <c r="AQ661" s="1">
        <v>0</v>
      </c>
      <c r="AR661" s="1">
        <v>23.2</v>
      </c>
      <c r="AS661" s="1">
        <v>23.4</v>
      </c>
      <c r="AT661" s="1">
        <v>23.5</v>
      </c>
      <c r="AU661" s="1">
        <v>23.25</v>
      </c>
      <c r="AV661" s="1">
        <v>23.4</v>
      </c>
      <c r="AW661" s="1">
        <v>2.3450000000000004E-4</v>
      </c>
      <c r="AX661" s="1">
        <v>1.3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6086</v>
      </c>
      <c r="C662" s="3">
        <v>1.32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84.24</v>
      </c>
      <c r="H662" s="1">
        <f>MATCH(持股比率!A662,董監!A:A,0)</f>
        <v>662</v>
      </c>
      <c r="I662" s="3">
        <v>825381.4</v>
      </c>
      <c r="J662" s="20">
        <v>-2</v>
      </c>
      <c r="K662" s="20">
        <v>-111.22199999999999</v>
      </c>
      <c r="L662" s="29">
        <v>-7.65</v>
      </c>
      <c r="M662" s="20">
        <v>4.4930000000000003</v>
      </c>
      <c r="N662" s="20">
        <v>14.923</v>
      </c>
      <c r="O662" s="20">
        <f t="shared" si="41"/>
        <v>69530</v>
      </c>
      <c r="P662" s="19">
        <f t="shared" si="42"/>
        <v>-0.1</v>
      </c>
      <c r="Q662" s="3">
        <v>49.9</v>
      </c>
      <c r="R662" s="3">
        <v>48.5</v>
      </c>
      <c r="S662" s="3">
        <v>49.2</v>
      </c>
      <c r="T662" s="3">
        <v>48.4</v>
      </c>
      <c r="U662" s="3">
        <v>48.4</v>
      </c>
      <c r="V662" s="10">
        <f t="shared" si="43"/>
        <v>-4.9307126000000007E-2</v>
      </c>
      <c r="W662" s="3">
        <v>6.61</v>
      </c>
      <c r="X662" s="3" t="str">
        <f ca="1">IF(COUNTIF(股期對照!A:A,B662)=2,B662&amp;"-●",IF(COUNTIF(股期對照!A:A,B662)=1,B662&amp;"-◎",B662))</f>
        <v>大量</v>
      </c>
      <c r="Y662" s="3" t="s">
        <v>6754</v>
      </c>
      <c r="AB662" s="1" t="s">
        <v>656</v>
      </c>
      <c r="AC662" s="1" t="s">
        <v>2393</v>
      </c>
      <c r="AD662" s="1">
        <v>1.32</v>
      </c>
      <c r="AE662" s="1">
        <v>0</v>
      </c>
      <c r="AF662" s="1">
        <v>0.27</v>
      </c>
      <c r="AG662" s="1">
        <v>14.17</v>
      </c>
      <c r="AH662" s="1">
        <v>84.24</v>
      </c>
      <c r="AI662" s="1">
        <v>662</v>
      </c>
      <c r="AJ662" s="1">
        <v>825381.4</v>
      </c>
      <c r="AK662" s="1">
        <v>-2</v>
      </c>
      <c r="AL662" s="1">
        <v>-111.22199999999999</v>
      </c>
      <c r="AM662" s="1">
        <v>-7.65</v>
      </c>
      <c r="AN662" s="1">
        <v>4.4930000000000003</v>
      </c>
      <c r="AO662" s="1">
        <v>14.923</v>
      </c>
      <c r="AP662" s="1">
        <v>69530</v>
      </c>
      <c r="AQ662" s="1">
        <v>-0.1</v>
      </c>
      <c r="AR662" s="1">
        <v>49.9</v>
      </c>
      <c r="AS662" s="1">
        <v>48.5</v>
      </c>
      <c r="AT662" s="1">
        <v>49.2</v>
      </c>
      <c r="AU662" s="1">
        <v>48.4</v>
      </c>
      <c r="AV662" s="1">
        <v>48.4</v>
      </c>
      <c r="AW662" s="1">
        <v>-4.9307126000000007E-2</v>
      </c>
      <c r="AX662" s="1">
        <v>6.61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5683</v>
      </c>
      <c r="C663" s="3">
        <v>2.66</v>
      </c>
      <c r="D663" s="3">
        <v>0.02</v>
      </c>
      <c r="E663" s="3">
        <v>0.74</v>
      </c>
      <c r="F663" s="1">
        <f>IF(INDEX(董監!D:D,H663)=0,INDEX(董監!C:C,H663),INDEX(董監!D:D,H663))</f>
        <v>22.5</v>
      </c>
      <c r="G663" s="1">
        <f t="shared" si="40"/>
        <v>74.08</v>
      </c>
      <c r="H663" s="1">
        <f>MATCH(持股比率!A663,董監!A:A,0)</f>
        <v>663</v>
      </c>
      <c r="I663" s="3">
        <v>627769.81000000006</v>
      </c>
      <c r="J663" s="20">
        <v>55.997999999999998</v>
      </c>
      <c r="K663" s="20">
        <v>81.549000000000007</v>
      </c>
      <c r="L663" s="29">
        <v>-77.572000000000003</v>
      </c>
      <c r="M663" s="20">
        <v>-302.74700000000001</v>
      </c>
      <c r="N663" s="20">
        <v>-111.18899999999999</v>
      </c>
      <c r="O663" s="20">
        <f t="shared" si="41"/>
        <v>46505</v>
      </c>
      <c r="P663" s="19">
        <f t="shared" si="42"/>
        <v>-0.8</v>
      </c>
      <c r="Q663" s="3">
        <v>126</v>
      </c>
      <c r="R663" s="3">
        <v>127</v>
      </c>
      <c r="S663" s="3">
        <v>124</v>
      </c>
      <c r="T663" s="3">
        <v>121</v>
      </c>
      <c r="U663" s="3">
        <v>120</v>
      </c>
      <c r="V663" s="10">
        <f t="shared" si="43"/>
        <v>-0.42181524000000004</v>
      </c>
      <c r="W663" s="3">
        <v>-4</v>
      </c>
      <c r="X663" s="3" t="str">
        <f ca="1">IF(COUNTIF(股期對照!A:A,B663)=2,B663&amp;"-●",IF(COUNTIF(股期對照!A:A,B663)=1,B663&amp;"-◎",B663))</f>
        <v>亞信</v>
      </c>
      <c r="Y663" s="3" t="s">
        <v>7163</v>
      </c>
      <c r="AB663" s="1" t="s">
        <v>657</v>
      </c>
      <c r="AC663" s="1" t="s">
        <v>2394</v>
      </c>
      <c r="AD663" s="1">
        <v>2.66</v>
      </c>
      <c r="AE663" s="1">
        <v>0.02</v>
      </c>
      <c r="AF663" s="1">
        <v>0.74</v>
      </c>
      <c r="AG663" s="1">
        <v>22.5</v>
      </c>
      <c r="AH663" s="1">
        <v>74.08</v>
      </c>
      <c r="AI663" s="1">
        <v>663</v>
      </c>
      <c r="AJ663" s="1">
        <v>627769.81000000006</v>
      </c>
      <c r="AK663" s="1">
        <v>55.997999999999998</v>
      </c>
      <c r="AL663" s="1">
        <v>81.549000000000007</v>
      </c>
      <c r="AM663" s="1">
        <v>-77.572000000000003</v>
      </c>
      <c r="AN663" s="1">
        <v>-302.74700000000001</v>
      </c>
      <c r="AO663" s="1">
        <v>-111.18899999999999</v>
      </c>
      <c r="AP663" s="1">
        <v>46505</v>
      </c>
      <c r="AQ663" s="1">
        <v>-0.8</v>
      </c>
      <c r="AR663" s="1">
        <v>126</v>
      </c>
      <c r="AS663" s="1">
        <v>127</v>
      </c>
      <c r="AT663" s="1">
        <v>124</v>
      </c>
      <c r="AU663" s="1">
        <v>121</v>
      </c>
      <c r="AV663" s="1">
        <v>120</v>
      </c>
      <c r="AW663" s="1">
        <v>-0.42181524000000004</v>
      </c>
      <c r="AX663" s="1">
        <v>-4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6087</v>
      </c>
      <c r="C664" s="3">
        <v>0.13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63.769999999999996</v>
      </c>
      <c r="H664" s="1">
        <f>MATCH(持股比率!A664,董監!A:A,0)</f>
        <v>664</v>
      </c>
      <c r="I664" s="3">
        <v>667035.15</v>
      </c>
      <c r="J664" s="20">
        <v>12</v>
      </c>
      <c r="K664" s="20">
        <v>-66</v>
      </c>
      <c r="L664" s="29">
        <v>-19</v>
      </c>
      <c r="M664" s="20">
        <v>0</v>
      </c>
      <c r="N664" s="20">
        <v>25</v>
      </c>
      <c r="O664" s="20">
        <f t="shared" si="41"/>
        <v>42537</v>
      </c>
      <c r="P664" s="19">
        <f t="shared" si="42"/>
        <v>-0.1</v>
      </c>
      <c r="Q664" s="3">
        <v>17.95</v>
      </c>
      <c r="R664" s="3">
        <v>18</v>
      </c>
      <c r="S664" s="3">
        <v>18.100000000000001</v>
      </c>
      <c r="T664" s="3">
        <v>17.95</v>
      </c>
      <c r="U664" s="3">
        <v>18.350000000000001</v>
      </c>
      <c r="V664" s="10">
        <f t="shared" si="43"/>
        <v>-8.5775000000000001E-3</v>
      </c>
      <c r="W664" s="3">
        <v>2.23</v>
      </c>
      <c r="X664" s="3" t="str">
        <f ca="1">IF(COUNTIF(股期對照!A:A,B664)=2,B664&amp;"-●",IF(COUNTIF(股期對照!A:A,B664)=1,B664&amp;"-◎",B664))</f>
        <v>新洲</v>
      </c>
      <c r="Y664" s="3" t="s">
        <v>6674</v>
      </c>
      <c r="AB664" s="1" t="s">
        <v>658</v>
      </c>
      <c r="AC664" s="1" t="s">
        <v>2395</v>
      </c>
      <c r="AD664" s="1">
        <v>0.13</v>
      </c>
      <c r="AE664" s="1">
        <v>0</v>
      </c>
      <c r="AF664" s="1">
        <v>0</v>
      </c>
      <c r="AG664" s="1">
        <v>36.1</v>
      </c>
      <c r="AH664" s="1">
        <v>63.769999999999996</v>
      </c>
      <c r="AI664" s="1">
        <v>664</v>
      </c>
      <c r="AJ664" s="1">
        <v>667035.15</v>
      </c>
      <c r="AK664" s="1">
        <v>12</v>
      </c>
      <c r="AL664" s="1">
        <v>-66</v>
      </c>
      <c r="AM664" s="1">
        <v>-19</v>
      </c>
      <c r="AN664" s="1">
        <v>0</v>
      </c>
      <c r="AO664" s="1">
        <v>25</v>
      </c>
      <c r="AP664" s="1">
        <v>42537</v>
      </c>
      <c r="AQ664" s="1">
        <v>-0.1</v>
      </c>
      <c r="AR664" s="1">
        <v>17.95</v>
      </c>
      <c r="AS664" s="1">
        <v>18</v>
      </c>
      <c r="AT664" s="1">
        <v>18.100000000000001</v>
      </c>
      <c r="AU664" s="1">
        <v>17.95</v>
      </c>
      <c r="AV664" s="1">
        <v>18.350000000000001</v>
      </c>
      <c r="AW664" s="1">
        <v>-8.5775000000000001E-3</v>
      </c>
      <c r="AX664" s="1">
        <v>2.23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4941</v>
      </c>
      <c r="C665" s="3">
        <v>5.42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78.289999999999992</v>
      </c>
      <c r="H665" s="1">
        <f>MATCH(持股比率!A665,董監!A:A,0)</f>
        <v>665</v>
      </c>
      <c r="I665" s="3">
        <v>1393462.55</v>
      </c>
      <c r="J665" s="20">
        <v>314</v>
      </c>
      <c r="K665" s="20">
        <v>153</v>
      </c>
      <c r="L665" s="29">
        <v>621</v>
      </c>
      <c r="M665" s="20">
        <v>-145</v>
      </c>
      <c r="N665" s="20">
        <v>15</v>
      </c>
      <c r="O665" s="20">
        <f t="shared" si="41"/>
        <v>109094</v>
      </c>
      <c r="P665" s="19">
        <f t="shared" si="42"/>
        <v>0.9</v>
      </c>
      <c r="Q665" s="3">
        <v>61</v>
      </c>
      <c r="R665" s="3">
        <v>61</v>
      </c>
      <c r="S665" s="3">
        <v>56.8</v>
      </c>
      <c r="T665" s="3">
        <v>59.9</v>
      </c>
      <c r="U665" s="3">
        <v>54.4</v>
      </c>
      <c r="V665" s="10">
        <f t="shared" si="43"/>
        <v>0.55890299999999993</v>
      </c>
      <c r="W665" s="3">
        <v>-2.16</v>
      </c>
      <c r="X665" s="3" t="str">
        <f ca="1">IF(COUNTIF(股期對照!A:A,B665)=2,B665&amp;"-●",IF(COUNTIF(股期對照!A:A,B665)=1,B665&amp;"-◎",B665))</f>
        <v>基亞</v>
      </c>
      <c r="Y665" s="3" t="s">
        <v>6804</v>
      </c>
      <c r="AB665" s="1" t="s">
        <v>659</v>
      </c>
      <c r="AC665" s="1" t="s">
        <v>2396</v>
      </c>
      <c r="AD665" s="1">
        <v>5.42</v>
      </c>
      <c r="AE665" s="1">
        <v>0</v>
      </c>
      <c r="AF665" s="1">
        <v>0</v>
      </c>
      <c r="AG665" s="1">
        <v>16.29</v>
      </c>
      <c r="AH665" s="1">
        <v>78.289999999999992</v>
      </c>
      <c r="AI665" s="1">
        <v>665</v>
      </c>
      <c r="AJ665" s="1">
        <v>1393462.55</v>
      </c>
      <c r="AK665" s="1">
        <v>314</v>
      </c>
      <c r="AL665" s="1">
        <v>153</v>
      </c>
      <c r="AM665" s="1">
        <v>621</v>
      </c>
      <c r="AN665" s="1">
        <v>-145</v>
      </c>
      <c r="AO665" s="1">
        <v>15</v>
      </c>
      <c r="AP665" s="1">
        <v>109094</v>
      </c>
      <c r="AQ665" s="1">
        <v>0.9</v>
      </c>
      <c r="AR665" s="1">
        <v>61</v>
      </c>
      <c r="AS665" s="1">
        <v>61</v>
      </c>
      <c r="AT665" s="1">
        <v>56.8</v>
      </c>
      <c r="AU665" s="1">
        <v>59.9</v>
      </c>
      <c r="AV665" s="1">
        <v>54.4</v>
      </c>
      <c r="AW665" s="1">
        <v>0.55890299999999993</v>
      </c>
      <c r="AX665" s="1">
        <v>-2.16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5265</v>
      </c>
      <c r="C666" s="3">
        <v>0.72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60.64</v>
      </c>
      <c r="H666" s="1">
        <f>MATCH(持股比率!A666,董監!A:A,0)</f>
        <v>666</v>
      </c>
      <c r="I666" s="3">
        <v>450500</v>
      </c>
      <c r="J666" s="20">
        <v>103</v>
      </c>
      <c r="K666" s="20">
        <v>50</v>
      </c>
      <c r="L666" s="29">
        <v>-4</v>
      </c>
      <c r="M666" s="20">
        <v>-22.01</v>
      </c>
      <c r="N666" s="20">
        <v>-17.010000000000002</v>
      </c>
      <c r="O666" s="20">
        <f t="shared" si="41"/>
        <v>27318</v>
      </c>
      <c r="P666" s="19">
        <f t="shared" si="42"/>
        <v>0.4</v>
      </c>
      <c r="Q666" s="3">
        <v>83.1</v>
      </c>
      <c r="R666" s="3">
        <v>83.3</v>
      </c>
      <c r="S666" s="3">
        <v>83.1</v>
      </c>
      <c r="T666" s="3">
        <v>82.1</v>
      </c>
      <c r="U666" s="3">
        <v>81.900000000000006</v>
      </c>
      <c r="V666" s="10">
        <f t="shared" si="43"/>
        <v>9.1917599999999988E-2</v>
      </c>
      <c r="W666" s="3">
        <v>-0.36</v>
      </c>
      <c r="X666" s="3" t="str">
        <f ca="1">IF(COUNTIF(股期對照!A:A,B666)=2,B666&amp;"-●",IF(COUNTIF(股期對照!A:A,B666)=1,B666&amp;"-◎",B666))</f>
        <v>公準</v>
      </c>
      <c r="Y666" s="3" t="s">
        <v>6763</v>
      </c>
      <c r="AB666" s="1" t="s">
        <v>660</v>
      </c>
      <c r="AC666" s="1" t="s">
        <v>2397</v>
      </c>
      <c r="AD666" s="1">
        <v>0.72</v>
      </c>
      <c r="AE666" s="1">
        <v>0</v>
      </c>
      <c r="AF666" s="1">
        <v>0.15</v>
      </c>
      <c r="AG666" s="1">
        <v>38.49</v>
      </c>
      <c r="AH666" s="1">
        <v>60.64</v>
      </c>
      <c r="AI666" s="1">
        <v>666</v>
      </c>
      <c r="AJ666" s="1">
        <v>450500</v>
      </c>
      <c r="AK666" s="1">
        <v>103</v>
      </c>
      <c r="AL666" s="1">
        <v>50</v>
      </c>
      <c r="AM666" s="1">
        <v>-4</v>
      </c>
      <c r="AN666" s="1">
        <v>-22.01</v>
      </c>
      <c r="AO666" s="1">
        <v>-17.010000000000002</v>
      </c>
      <c r="AP666" s="1">
        <v>27318</v>
      </c>
      <c r="AQ666" s="1">
        <v>0.4</v>
      </c>
      <c r="AR666" s="1">
        <v>83.1</v>
      </c>
      <c r="AS666" s="1">
        <v>83.3</v>
      </c>
      <c r="AT666" s="1">
        <v>83.1</v>
      </c>
      <c r="AU666" s="1">
        <v>82.1</v>
      </c>
      <c r="AV666" s="1">
        <v>81.900000000000006</v>
      </c>
      <c r="AW666" s="1">
        <v>9.1917599999999988E-2</v>
      </c>
      <c r="AX666" s="1">
        <v>-0.36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5089</v>
      </c>
      <c r="C667" s="3">
        <v>0.72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70.400000000000006</v>
      </c>
      <c r="H667" s="1">
        <f>MATCH(持股比率!A667,董監!A:A,0)</f>
        <v>667</v>
      </c>
      <c r="I667" s="3">
        <v>1863098.76</v>
      </c>
      <c r="J667" s="20">
        <v>6</v>
      </c>
      <c r="K667" s="20">
        <v>29</v>
      </c>
      <c r="L667" s="29">
        <v>-5</v>
      </c>
      <c r="M667" s="20">
        <v>2</v>
      </c>
      <c r="N667" s="20">
        <v>15</v>
      </c>
      <c r="O667" s="20">
        <f t="shared" si="41"/>
        <v>131162</v>
      </c>
      <c r="P667" s="19">
        <f t="shared" si="42"/>
        <v>0</v>
      </c>
      <c r="Q667" s="3">
        <v>16.399999999999999</v>
      </c>
      <c r="R667" s="3">
        <v>16.05</v>
      </c>
      <c r="S667" s="3">
        <v>15.95</v>
      </c>
      <c r="T667" s="3">
        <v>15.7</v>
      </c>
      <c r="U667" s="3">
        <v>15.75</v>
      </c>
      <c r="V667" s="10">
        <f t="shared" si="43"/>
        <v>7.5174999999999999E-3</v>
      </c>
      <c r="W667" s="3">
        <v>-1.56</v>
      </c>
      <c r="X667" s="3" t="str">
        <f ca="1">IF(COUNTIF(股期對照!A:A,B667)=2,B667&amp;"-●",IF(COUNTIF(股期對照!A:A,B667)=1,B667&amp;"-◎",B667))</f>
        <v>鑫龍騰</v>
      </c>
      <c r="Y667" s="3" t="s">
        <v>7007</v>
      </c>
      <c r="AB667" s="1" t="s">
        <v>661</v>
      </c>
      <c r="AC667" s="1" t="s">
        <v>2398</v>
      </c>
      <c r="AD667" s="1">
        <v>0.72</v>
      </c>
      <c r="AE667" s="1">
        <v>0</v>
      </c>
      <c r="AF667" s="1">
        <v>0.04</v>
      </c>
      <c r="AG667" s="1">
        <v>28.84</v>
      </c>
      <c r="AH667" s="1">
        <v>70.400000000000006</v>
      </c>
      <c r="AI667" s="1">
        <v>667</v>
      </c>
      <c r="AJ667" s="1">
        <v>1863098.76</v>
      </c>
      <c r="AK667" s="1">
        <v>6</v>
      </c>
      <c r="AL667" s="1">
        <v>29</v>
      </c>
      <c r="AM667" s="1">
        <v>-5</v>
      </c>
      <c r="AN667" s="1">
        <v>2</v>
      </c>
      <c r="AO667" s="1">
        <v>15</v>
      </c>
      <c r="AP667" s="1">
        <v>131162</v>
      </c>
      <c r="AQ667" s="1">
        <v>0</v>
      </c>
      <c r="AR667" s="1">
        <v>16.399999999999999</v>
      </c>
      <c r="AS667" s="1">
        <v>16.05</v>
      </c>
      <c r="AT667" s="1">
        <v>15.95</v>
      </c>
      <c r="AU667" s="1">
        <v>15.7</v>
      </c>
      <c r="AV667" s="1">
        <v>15.75</v>
      </c>
      <c r="AW667" s="1">
        <v>7.5174999999999999E-3</v>
      </c>
      <c r="AX667" s="1">
        <v>-1.56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5684</v>
      </c>
      <c r="C668" s="3">
        <v>9.42</v>
      </c>
      <c r="D668" s="3">
        <v>9.26</v>
      </c>
      <c r="E668" s="3">
        <v>1.37</v>
      </c>
      <c r="F668" s="1">
        <f>IF(INDEX(董監!D:D,H668)=0,INDEX(董監!C:C,H668),INDEX(董監!D:D,H668))</f>
        <v>25.32</v>
      </c>
      <c r="G668" s="1">
        <f t="shared" si="40"/>
        <v>54.629999999999995</v>
      </c>
      <c r="H668" s="1">
        <f>MATCH(持股比率!A668,董監!A:A,0)</f>
        <v>668</v>
      </c>
      <c r="I668" s="3">
        <v>4544745.5999999996</v>
      </c>
      <c r="J668" s="20">
        <v>-838.79499999999996</v>
      </c>
      <c r="K668" s="20">
        <v>-1310.953</v>
      </c>
      <c r="L668" s="29">
        <v>-647.06299999999999</v>
      </c>
      <c r="M668" s="20">
        <v>-426.82600000000002</v>
      </c>
      <c r="N668" s="20">
        <v>-1316.33</v>
      </c>
      <c r="O668" s="20">
        <f t="shared" si="41"/>
        <v>248279</v>
      </c>
      <c r="P668" s="19">
        <f t="shared" si="42"/>
        <v>-1.8</v>
      </c>
      <c r="Q668" s="3">
        <v>97.8</v>
      </c>
      <c r="R668" s="3">
        <v>95.5</v>
      </c>
      <c r="S668" s="3">
        <v>95.4</v>
      </c>
      <c r="T668" s="3">
        <v>94.6</v>
      </c>
      <c r="U668" s="3">
        <v>92.9</v>
      </c>
      <c r="V668" s="10">
        <f t="shared" si="43"/>
        <v>-4.3162476930000002</v>
      </c>
      <c r="W668" s="3">
        <v>-5.88</v>
      </c>
      <c r="X668" s="3" t="str">
        <f ca="1">IF(COUNTIF(股期對照!A:A,B668)=2,B668&amp;"-●",IF(COUNTIF(股期對照!A:A,B668)=1,B668&amp;"-◎",B668))</f>
        <v>景碩-◎</v>
      </c>
      <c r="Y668" s="3" t="s">
        <v>7164</v>
      </c>
      <c r="AB668" s="1" t="s">
        <v>662</v>
      </c>
      <c r="AC668" s="1" t="s">
        <v>2399</v>
      </c>
      <c r="AD668" s="1">
        <v>9.42</v>
      </c>
      <c r="AE668" s="1">
        <v>9.26</v>
      </c>
      <c r="AF668" s="1">
        <v>1.37</v>
      </c>
      <c r="AG668" s="1">
        <v>25.32</v>
      </c>
      <c r="AH668" s="1">
        <v>54.629999999999995</v>
      </c>
      <c r="AI668" s="1">
        <v>668</v>
      </c>
      <c r="AJ668" s="1">
        <v>4544745.5999999996</v>
      </c>
      <c r="AK668" s="1">
        <v>-838.79499999999996</v>
      </c>
      <c r="AL668" s="1">
        <v>-1310.953</v>
      </c>
      <c r="AM668" s="1">
        <v>-647.06299999999999</v>
      </c>
      <c r="AN668" s="1">
        <v>-426.82600000000002</v>
      </c>
      <c r="AO668" s="1">
        <v>-1316.33</v>
      </c>
      <c r="AP668" s="1">
        <v>248279</v>
      </c>
      <c r="AQ668" s="1">
        <v>-1.8</v>
      </c>
      <c r="AR668" s="1">
        <v>97.8</v>
      </c>
      <c r="AS668" s="1">
        <v>95.5</v>
      </c>
      <c r="AT668" s="1">
        <v>95.4</v>
      </c>
      <c r="AU668" s="1">
        <v>94.6</v>
      </c>
      <c r="AV668" s="1">
        <v>92.9</v>
      </c>
      <c r="AW668" s="1">
        <v>-4.3162476930000002</v>
      </c>
      <c r="AX668" s="1">
        <v>-5.88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6088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1</v>
      </c>
      <c r="K669" s="20">
        <v>0</v>
      </c>
      <c r="L669" s="29">
        <v>0</v>
      </c>
      <c r="M669" s="20">
        <v>1</v>
      </c>
      <c r="N669" s="20">
        <v>5</v>
      </c>
      <c r="O669" s="20">
        <f t="shared" si="41"/>
        <v>85024</v>
      </c>
      <c r="P669" s="19">
        <f t="shared" si="42"/>
        <v>0</v>
      </c>
      <c r="Q669" s="3">
        <v>11.1</v>
      </c>
      <c r="R669" s="3">
        <v>11.1</v>
      </c>
      <c r="S669" s="3">
        <v>11.45</v>
      </c>
      <c r="T669" s="3">
        <v>11.3</v>
      </c>
      <c r="U669" s="3">
        <v>11.4</v>
      </c>
      <c r="V669" s="10">
        <f t="shared" si="43"/>
        <v>7.9400000000000011E-4</v>
      </c>
      <c r="W669" s="3">
        <v>1.79</v>
      </c>
      <c r="X669" s="3" t="str">
        <f ca="1">IF(COUNTIF(股期對照!A:A,B669)=2,B669&amp;"-●",IF(COUNTIF(股期對照!A:A,B669)=1,B669&amp;"-◎",B669))</f>
        <v>和進</v>
      </c>
      <c r="Y669" s="3" t="s">
        <v>7136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1</v>
      </c>
      <c r="AL669" s="1">
        <v>0</v>
      </c>
      <c r="AM669" s="1">
        <v>0</v>
      </c>
      <c r="AN669" s="1">
        <v>1</v>
      </c>
      <c r="AO669" s="1">
        <v>5</v>
      </c>
      <c r="AP669" s="1">
        <v>85024</v>
      </c>
      <c r="AQ669" s="1">
        <v>0</v>
      </c>
      <c r="AR669" s="1">
        <v>11.1</v>
      </c>
      <c r="AS669" s="1">
        <v>11.1</v>
      </c>
      <c r="AT669" s="1">
        <v>11.45</v>
      </c>
      <c r="AU669" s="1">
        <v>11.3</v>
      </c>
      <c r="AV669" s="1">
        <v>11.4</v>
      </c>
      <c r="AW669" s="1">
        <v>7.9400000000000011E-4</v>
      </c>
      <c r="AX669" s="1">
        <v>1.79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5362</v>
      </c>
      <c r="C670" s="3">
        <v>1.51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86.57</v>
      </c>
      <c r="H670" s="1">
        <f>MATCH(持股比率!A670,董監!A:A,0)</f>
        <v>670</v>
      </c>
      <c r="I670" s="3">
        <v>1220448.7</v>
      </c>
      <c r="J670" s="20">
        <v>86</v>
      </c>
      <c r="K670" s="20">
        <v>0</v>
      </c>
      <c r="L670" s="29">
        <v>19</v>
      </c>
      <c r="M670" s="20">
        <v>133</v>
      </c>
      <c r="N670" s="20">
        <v>-107</v>
      </c>
      <c r="O670" s="20">
        <f t="shared" si="41"/>
        <v>105654</v>
      </c>
      <c r="P670" s="19">
        <f t="shared" si="42"/>
        <v>0.1</v>
      </c>
      <c r="Q670" s="3">
        <v>16</v>
      </c>
      <c r="R670" s="3">
        <v>15.95</v>
      </c>
      <c r="S670" s="3">
        <v>16.05</v>
      </c>
      <c r="T670" s="3">
        <v>16.95</v>
      </c>
      <c r="U670" s="3">
        <v>16.5</v>
      </c>
      <c r="V670" s="10">
        <f t="shared" si="43"/>
        <v>2.1698000000000002E-2</v>
      </c>
      <c r="W670" s="3">
        <v>4.43</v>
      </c>
      <c r="X670" s="3" t="str">
        <f ca="1">IF(COUNTIF(股期對照!A:A,B670)=2,B670&amp;"-●",IF(COUNTIF(股期對照!A:A,B670)=1,B670&amp;"-◎",B670))</f>
        <v>樺晟</v>
      </c>
      <c r="Y670" s="3" t="s">
        <v>7165</v>
      </c>
      <c r="AB670" s="1" t="s">
        <v>664</v>
      </c>
      <c r="AC670" s="1" t="s">
        <v>2401</v>
      </c>
      <c r="AD670" s="1">
        <v>1.51</v>
      </c>
      <c r="AE670" s="1">
        <v>0</v>
      </c>
      <c r="AF670" s="1">
        <v>0.61</v>
      </c>
      <c r="AG670" s="1">
        <v>11.31</v>
      </c>
      <c r="AH670" s="1">
        <v>86.57</v>
      </c>
      <c r="AI670" s="1">
        <v>670</v>
      </c>
      <c r="AJ670" s="1">
        <v>1220448.7</v>
      </c>
      <c r="AK670" s="1">
        <v>86</v>
      </c>
      <c r="AL670" s="1">
        <v>0</v>
      </c>
      <c r="AM670" s="1">
        <v>19</v>
      </c>
      <c r="AN670" s="1">
        <v>133</v>
      </c>
      <c r="AO670" s="1">
        <v>-107</v>
      </c>
      <c r="AP670" s="1">
        <v>105654</v>
      </c>
      <c r="AQ670" s="1">
        <v>0.1</v>
      </c>
      <c r="AR670" s="1">
        <v>16</v>
      </c>
      <c r="AS670" s="1">
        <v>15.95</v>
      </c>
      <c r="AT670" s="1">
        <v>16.05</v>
      </c>
      <c r="AU670" s="1">
        <v>16.95</v>
      </c>
      <c r="AV670" s="1">
        <v>16.5</v>
      </c>
      <c r="AW670" s="1">
        <v>2.1698000000000002E-2</v>
      </c>
      <c r="AX670" s="1">
        <v>4.43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6089</v>
      </c>
      <c r="C671" s="3">
        <v>10.56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78.539999999999992</v>
      </c>
      <c r="H671" s="1">
        <f>MATCH(持股比率!A671,董監!A:A,0)</f>
        <v>671</v>
      </c>
      <c r="I671" s="3">
        <v>325456.31</v>
      </c>
      <c r="J671" s="20">
        <v>42</v>
      </c>
      <c r="K671" s="20">
        <v>-33</v>
      </c>
      <c r="L671" s="29">
        <v>17</v>
      </c>
      <c r="M671" s="20">
        <v>149</v>
      </c>
      <c r="N671" s="20">
        <v>-177</v>
      </c>
      <c r="O671" s="20">
        <f t="shared" si="41"/>
        <v>25561</v>
      </c>
      <c r="P671" s="19">
        <f t="shared" si="42"/>
        <v>0</v>
      </c>
      <c r="Q671" s="3">
        <v>45.4</v>
      </c>
      <c r="R671" s="3">
        <v>45.9</v>
      </c>
      <c r="S671" s="3">
        <v>45.2</v>
      </c>
      <c r="T671" s="3">
        <v>49.7</v>
      </c>
      <c r="U671" s="3">
        <v>49.05</v>
      </c>
      <c r="V671" s="10">
        <f t="shared" si="43"/>
        <v>-1.1605000000000109E-3</v>
      </c>
      <c r="W671" s="3">
        <v>10.72</v>
      </c>
      <c r="X671" s="3" t="str">
        <f ca="1">IF(COUNTIF(股期對照!A:A,B671)=2,B671&amp;"-●",IF(COUNTIF(股期對照!A:A,B671)=1,B671&amp;"-◎",B671))</f>
        <v>佰研</v>
      </c>
      <c r="Y671" s="3" t="s">
        <v>7166</v>
      </c>
      <c r="AB671" s="1" t="s">
        <v>665</v>
      </c>
      <c r="AC671" s="1" t="s">
        <v>2402</v>
      </c>
      <c r="AD671" s="1">
        <v>10.56</v>
      </c>
      <c r="AE671" s="1">
        <v>0</v>
      </c>
      <c r="AF671" s="1">
        <v>0.18</v>
      </c>
      <c r="AG671" s="1">
        <v>10.72</v>
      </c>
      <c r="AH671" s="1">
        <v>78.539999999999992</v>
      </c>
      <c r="AI671" s="1">
        <v>671</v>
      </c>
      <c r="AJ671" s="1">
        <v>325456.31</v>
      </c>
      <c r="AK671" s="1">
        <v>42</v>
      </c>
      <c r="AL671" s="1">
        <v>-33</v>
      </c>
      <c r="AM671" s="1">
        <v>17</v>
      </c>
      <c r="AN671" s="1">
        <v>149</v>
      </c>
      <c r="AO671" s="1">
        <v>-177</v>
      </c>
      <c r="AP671" s="1">
        <v>25561</v>
      </c>
      <c r="AQ671" s="1">
        <v>0</v>
      </c>
      <c r="AR671" s="1">
        <v>45.4</v>
      </c>
      <c r="AS671" s="1">
        <v>45.9</v>
      </c>
      <c r="AT671" s="1">
        <v>45.2</v>
      </c>
      <c r="AU671" s="1">
        <v>49.7</v>
      </c>
      <c r="AV671" s="1">
        <v>49.05</v>
      </c>
      <c r="AW671" s="1">
        <v>-1.1605000000000109E-3</v>
      </c>
      <c r="AX671" s="1">
        <v>10.72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6609</v>
      </c>
      <c r="C672" s="3">
        <v>6.05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73.41</v>
      </c>
      <c r="H672" s="1">
        <f>MATCH(持股比率!A672,董監!A:A,0)</f>
        <v>672</v>
      </c>
      <c r="I672" s="3">
        <v>589166.21</v>
      </c>
      <c r="J672" s="20">
        <v>14</v>
      </c>
      <c r="K672" s="20">
        <v>8</v>
      </c>
      <c r="L672" s="29">
        <v>74</v>
      </c>
      <c r="M672" s="20">
        <v>148</v>
      </c>
      <c r="N672" s="20">
        <v>17</v>
      </c>
      <c r="O672" s="20">
        <f t="shared" si="41"/>
        <v>43251</v>
      </c>
      <c r="P672" s="19">
        <f t="shared" si="42"/>
        <v>0.6</v>
      </c>
      <c r="Q672" s="3">
        <v>45.15</v>
      </c>
      <c r="R672" s="3">
        <v>45.35</v>
      </c>
      <c r="S672" s="3">
        <v>45.8</v>
      </c>
      <c r="T672" s="3">
        <v>46.35</v>
      </c>
      <c r="U672" s="3">
        <v>46.2</v>
      </c>
      <c r="V672" s="10">
        <f t="shared" si="43"/>
        <v>0.12029300000000001</v>
      </c>
      <c r="W672" s="3">
        <v>3.94</v>
      </c>
      <c r="X672" s="3" t="str">
        <f ca="1">IF(COUNTIF(股期對照!A:A,B672)=2,B672&amp;"-●",IF(COUNTIF(股期對照!A:A,B672)=1,B672&amp;"-◎",B672))</f>
        <v>志豐</v>
      </c>
      <c r="Y672" s="3" t="s">
        <v>7167</v>
      </c>
      <c r="AB672" s="1" t="s">
        <v>666</v>
      </c>
      <c r="AC672" s="1" t="s">
        <v>2403</v>
      </c>
      <c r="AD672" s="1">
        <v>6.05</v>
      </c>
      <c r="AE672" s="1">
        <v>0</v>
      </c>
      <c r="AF672" s="1">
        <v>0</v>
      </c>
      <c r="AG672" s="1">
        <v>20.54</v>
      </c>
      <c r="AH672" s="1">
        <v>73.41</v>
      </c>
      <c r="AI672" s="1">
        <v>672</v>
      </c>
      <c r="AJ672" s="1">
        <v>589166.21</v>
      </c>
      <c r="AK672" s="1">
        <v>14</v>
      </c>
      <c r="AL672" s="1">
        <v>8</v>
      </c>
      <c r="AM672" s="1">
        <v>74</v>
      </c>
      <c r="AN672" s="1">
        <v>148</v>
      </c>
      <c r="AO672" s="1">
        <v>17</v>
      </c>
      <c r="AP672" s="1">
        <v>43251</v>
      </c>
      <c r="AQ672" s="1">
        <v>0.6</v>
      </c>
      <c r="AR672" s="1">
        <v>45.15</v>
      </c>
      <c r="AS672" s="1">
        <v>45.35</v>
      </c>
      <c r="AT672" s="1">
        <v>45.8</v>
      </c>
      <c r="AU672" s="1">
        <v>46.35</v>
      </c>
      <c r="AV672" s="1">
        <v>46.2</v>
      </c>
      <c r="AW672" s="1">
        <v>0.12029300000000001</v>
      </c>
      <c r="AX672" s="1">
        <v>3.94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5537</v>
      </c>
      <c r="C673" s="3">
        <v>1.35</v>
      </c>
      <c r="D673" s="3">
        <v>0</v>
      </c>
      <c r="E673" s="3">
        <v>0.51</v>
      </c>
      <c r="F673" s="1">
        <f>IF(INDEX(董監!D:D,H673)=0,INDEX(董監!C:C,H673),INDEX(董監!D:D,H673))</f>
        <v>11.06</v>
      </c>
      <c r="G673" s="1">
        <f t="shared" si="40"/>
        <v>87.08</v>
      </c>
      <c r="H673" s="1">
        <f>MATCH(持股比率!A673,董監!A:A,0)</f>
        <v>673</v>
      </c>
      <c r="I673" s="3">
        <v>607703.41</v>
      </c>
      <c r="J673" s="20">
        <v>143.20500000000001</v>
      </c>
      <c r="K673" s="20">
        <v>-50</v>
      </c>
      <c r="L673" s="29">
        <v>-14.148</v>
      </c>
      <c r="M673" s="20">
        <v>-13.63</v>
      </c>
      <c r="N673" s="20">
        <v>-143.98699999999999</v>
      </c>
      <c r="O673" s="20">
        <f t="shared" si="41"/>
        <v>52919</v>
      </c>
      <c r="P673" s="19">
        <f t="shared" si="42"/>
        <v>-0.1</v>
      </c>
      <c r="Q673" s="3">
        <v>70.8</v>
      </c>
      <c r="R673" s="3">
        <v>69</v>
      </c>
      <c r="S673" s="3">
        <v>67.400000000000006</v>
      </c>
      <c r="T673" s="3">
        <v>67.3</v>
      </c>
      <c r="U673" s="3">
        <v>65.900000000000006</v>
      </c>
      <c r="V673" s="10">
        <f t="shared" si="43"/>
        <v>-4.6707034999999994E-2</v>
      </c>
      <c r="W673" s="3">
        <v>-1.93</v>
      </c>
      <c r="X673" s="3" t="str">
        <f ca="1">IF(COUNTIF(股期對照!A:A,B673)=2,B673&amp;"-●",IF(COUNTIF(股期對照!A:A,B673)=1,B673&amp;"-◎",B673))</f>
        <v>耀勝</v>
      </c>
      <c r="Y673" s="3" t="s">
        <v>7168</v>
      </c>
      <c r="AB673" s="1" t="s">
        <v>667</v>
      </c>
      <c r="AC673" s="1" t="s">
        <v>2404</v>
      </c>
      <c r="AD673" s="1">
        <v>1.35</v>
      </c>
      <c r="AE673" s="1">
        <v>0</v>
      </c>
      <c r="AF673" s="1">
        <v>0.51</v>
      </c>
      <c r="AG673" s="1">
        <v>11.06</v>
      </c>
      <c r="AH673" s="1">
        <v>87.08</v>
      </c>
      <c r="AI673" s="1">
        <v>673</v>
      </c>
      <c r="AJ673" s="1">
        <v>607703.41</v>
      </c>
      <c r="AK673" s="1">
        <v>143.20500000000001</v>
      </c>
      <c r="AL673" s="1">
        <v>-50</v>
      </c>
      <c r="AM673" s="1">
        <v>-14.148</v>
      </c>
      <c r="AN673" s="1">
        <v>-13.63</v>
      </c>
      <c r="AO673" s="1">
        <v>-143.98699999999999</v>
      </c>
      <c r="AP673" s="1">
        <v>52919</v>
      </c>
      <c r="AQ673" s="1">
        <v>-0.1</v>
      </c>
      <c r="AR673" s="1">
        <v>70.8</v>
      </c>
      <c r="AS673" s="1">
        <v>69</v>
      </c>
      <c r="AT673" s="1">
        <v>67.400000000000006</v>
      </c>
      <c r="AU673" s="1">
        <v>67.3</v>
      </c>
      <c r="AV673" s="1">
        <v>65.900000000000006</v>
      </c>
      <c r="AW673" s="1">
        <v>-4.6707034999999994E-2</v>
      </c>
      <c r="AX673" s="1">
        <v>-1.93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6090</v>
      </c>
      <c r="C674" s="3">
        <v>2.66</v>
      </c>
      <c r="D674" s="3">
        <v>0</v>
      </c>
      <c r="E674" s="3">
        <v>0.24</v>
      </c>
      <c r="F674" s="1">
        <f>IF(INDEX(董監!D:D,H674)=0,INDEX(董監!C:C,H674),INDEX(董監!D:D,H674))</f>
        <v>7.29</v>
      </c>
      <c r="G674" s="1">
        <f t="shared" si="40"/>
        <v>89.81</v>
      </c>
      <c r="H674" s="1">
        <f>MATCH(持股比率!A674,董監!A:A,0)</f>
        <v>674</v>
      </c>
      <c r="I674" s="3">
        <v>2300291.69</v>
      </c>
      <c r="J674" s="20">
        <v>234</v>
      </c>
      <c r="K674" s="20">
        <v>44.392000000000003</v>
      </c>
      <c r="L674" s="29">
        <v>59</v>
      </c>
      <c r="M674" s="20">
        <v>-39.024000000000001</v>
      </c>
      <c r="N674" s="20">
        <v>291</v>
      </c>
      <c r="O674" s="20">
        <f t="shared" si="41"/>
        <v>206589</v>
      </c>
      <c r="P674" s="19">
        <f t="shared" si="42"/>
        <v>0.3</v>
      </c>
      <c r="Q674" s="3">
        <v>34.549999999999997</v>
      </c>
      <c r="R674" s="3">
        <v>34.700000000000003</v>
      </c>
      <c r="S674" s="3">
        <v>34.799999999999997</v>
      </c>
      <c r="T674" s="3">
        <v>34.450000000000003</v>
      </c>
      <c r="U674" s="3">
        <v>35.15</v>
      </c>
      <c r="V674" s="10">
        <f t="shared" si="43"/>
        <v>0.20562575599999999</v>
      </c>
      <c r="W674" s="3">
        <v>2.63</v>
      </c>
      <c r="X674" s="3" t="str">
        <f ca="1">IF(COUNTIF(股期對照!A:A,B674)=2,B674&amp;"-●",IF(COUNTIF(股期對照!A:A,B674)=1,B674&amp;"-◎",B674))</f>
        <v>全科</v>
      </c>
      <c r="Y674" s="3" t="s">
        <v>7169</v>
      </c>
      <c r="AB674" s="1" t="s">
        <v>668</v>
      </c>
      <c r="AC674" s="1" t="s">
        <v>2405</v>
      </c>
      <c r="AD674" s="1">
        <v>2.66</v>
      </c>
      <c r="AE674" s="1">
        <v>0</v>
      </c>
      <c r="AF674" s="1">
        <v>0.24</v>
      </c>
      <c r="AG674" s="1">
        <v>7.29</v>
      </c>
      <c r="AH674" s="1">
        <v>89.81</v>
      </c>
      <c r="AI674" s="1">
        <v>674</v>
      </c>
      <c r="AJ674" s="1">
        <v>2300291.69</v>
      </c>
      <c r="AK674" s="1">
        <v>234</v>
      </c>
      <c r="AL674" s="1">
        <v>44.392000000000003</v>
      </c>
      <c r="AM674" s="1">
        <v>59</v>
      </c>
      <c r="AN674" s="1">
        <v>-39.024000000000001</v>
      </c>
      <c r="AO674" s="1">
        <v>291</v>
      </c>
      <c r="AP674" s="1">
        <v>206589</v>
      </c>
      <c r="AQ674" s="1">
        <v>0.3</v>
      </c>
      <c r="AR674" s="1">
        <v>34.549999999999997</v>
      </c>
      <c r="AS674" s="1">
        <v>34.700000000000003</v>
      </c>
      <c r="AT674" s="1">
        <v>34.799999999999997</v>
      </c>
      <c r="AU674" s="1">
        <v>34.450000000000003</v>
      </c>
      <c r="AV674" s="1">
        <v>35.15</v>
      </c>
      <c r="AW674" s="1">
        <v>0.20562575599999999</v>
      </c>
      <c r="AX674" s="1">
        <v>2.63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6091</v>
      </c>
      <c r="C675" s="3">
        <v>12.19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79.44</v>
      </c>
      <c r="H675" s="1">
        <f>MATCH(持股比率!A675,董監!A:A,0)</f>
        <v>675</v>
      </c>
      <c r="I675" s="3">
        <v>1505960.21</v>
      </c>
      <c r="J675" s="20">
        <v>59</v>
      </c>
      <c r="K675" s="20">
        <v>-47</v>
      </c>
      <c r="L675" s="29">
        <v>-24</v>
      </c>
      <c r="M675" s="20">
        <v>-2</v>
      </c>
      <c r="N675" s="20">
        <v>-38</v>
      </c>
      <c r="O675" s="20">
        <f t="shared" si="41"/>
        <v>119633</v>
      </c>
      <c r="P675" s="19">
        <f t="shared" si="42"/>
        <v>0</v>
      </c>
      <c r="Q675" s="3">
        <v>79</v>
      </c>
      <c r="R675" s="3">
        <v>79</v>
      </c>
      <c r="S675" s="3">
        <v>79</v>
      </c>
      <c r="T675" s="3">
        <v>79</v>
      </c>
      <c r="U675" s="3">
        <v>78.8</v>
      </c>
      <c r="V675" s="10">
        <f t="shared" si="43"/>
        <v>-4.1003999999999999E-2</v>
      </c>
      <c r="W675" s="3">
        <v>0.25</v>
      </c>
      <c r="X675" s="3" t="str">
        <f ca="1">IF(COUNTIF(股期對照!A:A,B675)=2,B675&amp;"-●",IF(COUNTIF(股期對照!A:A,B675)=1,B675&amp;"-◎",B675))</f>
        <v>順達</v>
      </c>
      <c r="Y675" s="3" t="s">
        <v>7170</v>
      </c>
      <c r="AB675" s="1" t="s">
        <v>669</v>
      </c>
      <c r="AC675" s="1" t="s">
        <v>2406</v>
      </c>
      <c r="AD675" s="1">
        <v>12.19</v>
      </c>
      <c r="AE675" s="1">
        <v>0.85</v>
      </c>
      <c r="AF675" s="1">
        <v>1.03</v>
      </c>
      <c r="AG675" s="1">
        <v>6.49</v>
      </c>
      <c r="AH675" s="1">
        <v>79.44</v>
      </c>
      <c r="AI675" s="1">
        <v>675</v>
      </c>
      <c r="AJ675" s="1">
        <v>1505960.21</v>
      </c>
      <c r="AK675" s="1">
        <v>59</v>
      </c>
      <c r="AL675" s="1">
        <v>-47</v>
      </c>
      <c r="AM675" s="1">
        <v>-24</v>
      </c>
      <c r="AN675" s="1">
        <v>-2</v>
      </c>
      <c r="AO675" s="1">
        <v>-38</v>
      </c>
      <c r="AP675" s="1">
        <v>119633</v>
      </c>
      <c r="AQ675" s="1">
        <v>0</v>
      </c>
      <c r="AR675" s="1">
        <v>79</v>
      </c>
      <c r="AS675" s="1">
        <v>79</v>
      </c>
      <c r="AT675" s="1">
        <v>79</v>
      </c>
      <c r="AU675" s="1">
        <v>79</v>
      </c>
      <c r="AV675" s="1">
        <v>78.8</v>
      </c>
      <c r="AW675" s="1">
        <v>-4.1003999999999999E-2</v>
      </c>
      <c r="AX675" s="1">
        <v>0.25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5363</v>
      </c>
      <c r="C676" s="3">
        <v>7.06</v>
      </c>
      <c r="D676" s="3">
        <v>0.01</v>
      </c>
      <c r="E676" s="3">
        <v>0.45</v>
      </c>
      <c r="F676" s="1">
        <f>IF(INDEX(董監!D:D,H676)=0,INDEX(董監!C:C,H676),INDEX(董監!D:D,H676))</f>
        <v>10.74</v>
      </c>
      <c r="G676" s="1">
        <f t="shared" si="40"/>
        <v>81.740000000000009</v>
      </c>
      <c r="H676" s="1">
        <f>MATCH(持股比率!A676,董監!A:A,0)</f>
        <v>676</v>
      </c>
      <c r="I676" s="3">
        <v>586855.47</v>
      </c>
      <c r="J676" s="20">
        <v>-277</v>
      </c>
      <c r="K676" s="20">
        <v>-205</v>
      </c>
      <c r="L676" s="29">
        <v>-235.09700000000001</v>
      </c>
      <c r="M676" s="20">
        <v>-94.26</v>
      </c>
      <c r="N676" s="20">
        <v>-66.259</v>
      </c>
      <c r="O676" s="20">
        <f t="shared" si="41"/>
        <v>47970</v>
      </c>
      <c r="P676" s="19">
        <f t="shared" si="42"/>
        <v>-1.8</v>
      </c>
      <c r="Q676" s="3">
        <v>71.2</v>
      </c>
      <c r="R676" s="3">
        <v>70.5</v>
      </c>
      <c r="S676" s="3">
        <v>68.900000000000006</v>
      </c>
      <c r="T676" s="3">
        <v>68.099999999999994</v>
      </c>
      <c r="U676" s="3">
        <v>68.5</v>
      </c>
      <c r="V676" s="10">
        <f t="shared" si="43"/>
        <v>-0.61330930800000005</v>
      </c>
      <c r="W676" s="3">
        <v>-2.84</v>
      </c>
      <c r="X676" s="3" t="str">
        <f ca="1">IF(COUNTIF(股期對照!A:A,B676)=2,B676&amp;"-●",IF(COUNTIF(股期對照!A:A,B676)=1,B676&amp;"-◎",B676))</f>
        <v>茂訊</v>
      </c>
      <c r="Y676" s="3" t="s">
        <v>7171</v>
      </c>
      <c r="AB676" s="1" t="s">
        <v>670</v>
      </c>
      <c r="AC676" s="1" t="s">
        <v>2407</v>
      </c>
      <c r="AD676" s="1">
        <v>7.06</v>
      </c>
      <c r="AE676" s="1">
        <v>0.01</v>
      </c>
      <c r="AF676" s="1">
        <v>0.45</v>
      </c>
      <c r="AG676" s="1">
        <v>10.74</v>
      </c>
      <c r="AH676" s="1">
        <v>81.740000000000009</v>
      </c>
      <c r="AI676" s="1">
        <v>676</v>
      </c>
      <c r="AJ676" s="1">
        <v>586855.47</v>
      </c>
      <c r="AK676" s="1">
        <v>-277</v>
      </c>
      <c r="AL676" s="1">
        <v>-205</v>
      </c>
      <c r="AM676" s="1">
        <v>-235.09700000000001</v>
      </c>
      <c r="AN676" s="1">
        <v>-94.26</v>
      </c>
      <c r="AO676" s="1">
        <v>-66.259</v>
      </c>
      <c r="AP676" s="1">
        <v>47970</v>
      </c>
      <c r="AQ676" s="1">
        <v>-1.8</v>
      </c>
      <c r="AR676" s="1">
        <v>71.2</v>
      </c>
      <c r="AS676" s="1">
        <v>70.5</v>
      </c>
      <c r="AT676" s="1">
        <v>68.900000000000006</v>
      </c>
      <c r="AU676" s="1">
        <v>68.099999999999994</v>
      </c>
      <c r="AV676" s="1">
        <v>68.5</v>
      </c>
      <c r="AW676" s="1">
        <v>-0.61330930800000005</v>
      </c>
      <c r="AX676" s="1">
        <v>-2.84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6092</v>
      </c>
      <c r="C677" s="3">
        <v>15.16</v>
      </c>
      <c r="D677" s="3">
        <v>9.98</v>
      </c>
      <c r="E677" s="3">
        <v>1.1599999999999999</v>
      </c>
      <c r="F677" s="1">
        <f>IF(INDEX(董監!D:D,H677)=0,INDEX(董監!C:C,H677),INDEX(董監!D:D,H677))</f>
        <v>12.71</v>
      </c>
      <c r="G677" s="1">
        <f t="shared" si="40"/>
        <v>60.989999999999995</v>
      </c>
      <c r="H677" s="1">
        <f>MATCH(持股比率!A677,董監!A:A,0)</f>
        <v>677</v>
      </c>
      <c r="I677" s="3">
        <v>901042.03</v>
      </c>
      <c r="J677" s="20">
        <v>684.76599999999996</v>
      </c>
      <c r="K677" s="20">
        <v>7275.21</v>
      </c>
      <c r="L677" s="29">
        <v>1672.751</v>
      </c>
      <c r="M677" s="20">
        <v>655.00300000000004</v>
      </c>
      <c r="N677" s="20">
        <v>588.85799999999995</v>
      </c>
      <c r="O677" s="20">
        <f t="shared" si="41"/>
        <v>54955</v>
      </c>
      <c r="P677" s="19">
        <f t="shared" si="42"/>
        <v>19.8</v>
      </c>
      <c r="Q677" s="3">
        <v>135.5</v>
      </c>
      <c r="R677" s="3">
        <v>149</v>
      </c>
      <c r="S677" s="3">
        <v>153</v>
      </c>
      <c r="T677" s="3">
        <v>153</v>
      </c>
      <c r="U677" s="3">
        <v>156</v>
      </c>
      <c r="V677" s="10">
        <f t="shared" si="43"/>
        <v>16.248002930000002</v>
      </c>
      <c r="W677" s="3">
        <v>20.46</v>
      </c>
      <c r="X677" s="3" t="str">
        <f ca="1">IF(COUNTIF(股期對照!A:A,B677)=2,B677&amp;"-●",IF(COUNTIF(股期對照!A:A,B677)=1,B677&amp;"-◎",B677))</f>
        <v>優群</v>
      </c>
      <c r="Y677" s="3" t="s">
        <v>6937</v>
      </c>
      <c r="AB677" s="1" t="s">
        <v>671</v>
      </c>
      <c r="AC677" s="1" t="s">
        <v>2408</v>
      </c>
      <c r="AD677" s="1">
        <v>15.16</v>
      </c>
      <c r="AE677" s="1">
        <v>9.98</v>
      </c>
      <c r="AF677" s="1">
        <v>1.1599999999999999</v>
      </c>
      <c r="AG677" s="1">
        <v>12.71</v>
      </c>
      <c r="AH677" s="1">
        <v>60.989999999999995</v>
      </c>
      <c r="AI677" s="1">
        <v>677</v>
      </c>
      <c r="AJ677" s="1">
        <v>901042.03</v>
      </c>
      <c r="AK677" s="1">
        <v>684.76599999999996</v>
      </c>
      <c r="AL677" s="1">
        <v>7275.21</v>
      </c>
      <c r="AM677" s="1">
        <v>1672.751</v>
      </c>
      <c r="AN677" s="1">
        <v>655.00300000000004</v>
      </c>
      <c r="AO677" s="1">
        <v>588.85799999999995</v>
      </c>
      <c r="AP677" s="1">
        <v>54955</v>
      </c>
      <c r="AQ677" s="1">
        <v>19.8</v>
      </c>
      <c r="AR677" s="1">
        <v>135.5</v>
      </c>
      <c r="AS677" s="1">
        <v>149</v>
      </c>
      <c r="AT677" s="1">
        <v>153</v>
      </c>
      <c r="AU677" s="1">
        <v>153</v>
      </c>
      <c r="AV677" s="1">
        <v>156</v>
      </c>
      <c r="AW677" s="1">
        <v>16.248002930000002</v>
      </c>
      <c r="AX677" s="1">
        <v>20.46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5090</v>
      </c>
      <c r="C678" s="3">
        <v>29.18</v>
      </c>
      <c r="D678" s="3">
        <v>1.66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59.910000000000004</v>
      </c>
      <c r="H678" s="1">
        <f>MATCH(持股比率!A678,董監!A:A,0)</f>
        <v>678</v>
      </c>
      <c r="I678" s="3">
        <v>847248.99</v>
      </c>
      <c r="J678" s="20">
        <v>-11.766</v>
      </c>
      <c r="K678" s="20">
        <v>-140.934</v>
      </c>
      <c r="L678" s="29">
        <v>-23.071000000000002</v>
      </c>
      <c r="M678" s="20">
        <v>-66.388999999999996</v>
      </c>
      <c r="N678" s="20">
        <v>-136.72</v>
      </c>
      <c r="O678" s="20">
        <f t="shared" si="41"/>
        <v>50759</v>
      </c>
      <c r="P678" s="19">
        <f t="shared" si="42"/>
        <v>-0.7</v>
      </c>
      <c r="Q678" s="3">
        <v>306.5</v>
      </c>
      <c r="R678" s="3">
        <v>301.5</v>
      </c>
      <c r="S678" s="3">
        <v>303</v>
      </c>
      <c r="T678" s="3">
        <v>303</v>
      </c>
      <c r="U678" s="3">
        <v>297.5</v>
      </c>
      <c r="V678" s="10">
        <f t="shared" si="43"/>
        <v>-1.1387846000000001</v>
      </c>
      <c r="W678" s="3">
        <v>-1.33</v>
      </c>
      <c r="X678" s="3" t="str">
        <f ca="1">IF(COUNTIF(股期對照!A:A,B678)=2,B678&amp;"-●",IF(COUNTIF(股期對照!A:A,B678)=1,B678&amp;"-◎",B678))</f>
        <v>大學光</v>
      </c>
      <c r="Y678" s="3" t="s">
        <v>7172</v>
      </c>
      <c r="AB678" s="1" t="s">
        <v>672</v>
      </c>
      <c r="AC678" s="1" t="s">
        <v>2409</v>
      </c>
      <c r="AD678" s="1">
        <v>29.18</v>
      </c>
      <c r="AE678" s="1">
        <v>1.66</v>
      </c>
      <c r="AF678" s="1">
        <v>0.38</v>
      </c>
      <c r="AG678" s="1">
        <v>8.8699999999999992</v>
      </c>
      <c r="AH678" s="1">
        <v>59.910000000000004</v>
      </c>
      <c r="AI678" s="1">
        <v>678</v>
      </c>
      <c r="AJ678" s="1">
        <v>847248.99</v>
      </c>
      <c r="AK678" s="1">
        <v>-11.766</v>
      </c>
      <c r="AL678" s="1">
        <v>-140.934</v>
      </c>
      <c r="AM678" s="1">
        <v>-23.071000000000002</v>
      </c>
      <c r="AN678" s="1">
        <v>-66.388999999999996</v>
      </c>
      <c r="AO678" s="1">
        <v>-136.72</v>
      </c>
      <c r="AP678" s="1">
        <v>50759</v>
      </c>
      <c r="AQ678" s="1">
        <v>-0.7</v>
      </c>
      <c r="AR678" s="1">
        <v>306.5</v>
      </c>
      <c r="AS678" s="1">
        <v>301.5</v>
      </c>
      <c r="AT678" s="1">
        <v>303</v>
      </c>
      <c r="AU678" s="1">
        <v>303</v>
      </c>
      <c r="AV678" s="1">
        <v>297.5</v>
      </c>
      <c r="AW678" s="1">
        <v>-1.1387846000000001</v>
      </c>
      <c r="AX678" s="1">
        <v>-1.33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5538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46.85</v>
      </c>
      <c r="R679" s="3">
        <v>47</v>
      </c>
      <c r="S679" s="3">
        <v>47</v>
      </c>
      <c r="T679" s="3">
        <v>47.05</v>
      </c>
      <c r="U679" s="3">
        <v>45.95</v>
      </c>
      <c r="V679" s="10">
        <f t="shared" si="43"/>
        <v>0</v>
      </c>
      <c r="W679" s="3">
        <v>-2.85</v>
      </c>
      <c r="X679" s="3" t="str">
        <f ca="1">IF(COUNTIF(股期對照!A:A,B679)=2,B679&amp;"-●",IF(COUNTIF(股期對照!A:A,B679)=1,B679&amp;"-◎",B679))</f>
        <v>倚強科</v>
      </c>
      <c r="Y679" s="3" t="s">
        <v>7173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46.85</v>
      </c>
      <c r="AS679" s="1">
        <v>47</v>
      </c>
      <c r="AT679" s="1">
        <v>47</v>
      </c>
      <c r="AU679" s="1">
        <v>47.05</v>
      </c>
      <c r="AV679" s="1">
        <v>45.95</v>
      </c>
      <c r="AW679" s="1">
        <v>0</v>
      </c>
      <c r="AX679" s="1">
        <v>-2.85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6093</v>
      </c>
      <c r="C680" s="3">
        <v>3.92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88.24</v>
      </c>
      <c r="H680" s="1">
        <f>MATCH(持股比率!A680,董監!A:A,0)</f>
        <v>680</v>
      </c>
      <c r="I680" s="3">
        <v>1040294.1</v>
      </c>
      <c r="J680" s="20">
        <v>192</v>
      </c>
      <c r="K680" s="20">
        <v>513</v>
      </c>
      <c r="L680" s="29">
        <v>-429</v>
      </c>
      <c r="M680" s="20">
        <v>81</v>
      </c>
      <c r="N680" s="20">
        <v>9</v>
      </c>
      <c r="O680" s="20">
        <f t="shared" si="41"/>
        <v>91796</v>
      </c>
      <c r="P680" s="19">
        <f t="shared" si="42"/>
        <v>0.4</v>
      </c>
      <c r="Q680" s="3">
        <v>27.75</v>
      </c>
      <c r="R680" s="3">
        <v>29.15</v>
      </c>
      <c r="S680" s="3">
        <v>29.05</v>
      </c>
      <c r="T680" s="3">
        <v>28.2</v>
      </c>
      <c r="U680" s="3">
        <v>27.65</v>
      </c>
      <c r="V680" s="10">
        <f t="shared" si="43"/>
        <v>0.10352549999999998</v>
      </c>
      <c r="W680" s="3">
        <v>1.47</v>
      </c>
      <c r="X680" s="3" t="str">
        <f ca="1">IF(COUNTIF(股期對照!A:A,B680)=2,B680&amp;"-●",IF(COUNTIF(股期對照!A:A,B680)=1,B680&amp;"-◎",B680))</f>
        <v>台嘉碩</v>
      </c>
      <c r="Y680" s="3" t="s">
        <v>6894</v>
      </c>
      <c r="AB680" s="1" t="s">
        <v>674</v>
      </c>
      <c r="AC680" s="1" t="s">
        <v>2410</v>
      </c>
      <c r="AD680" s="1">
        <v>3.92</v>
      </c>
      <c r="AE680" s="1">
        <v>0</v>
      </c>
      <c r="AF680" s="1">
        <v>0.11</v>
      </c>
      <c r="AG680" s="1">
        <v>7.73</v>
      </c>
      <c r="AH680" s="1">
        <v>88.24</v>
      </c>
      <c r="AI680" s="1">
        <v>680</v>
      </c>
      <c r="AJ680" s="1">
        <v>1040294.1</v>
      </c>
      <c r="AK680" s="1">
        <v>192</v>
      </c>
      <c r="AL680" s="1">
        <v>513</v>
      </c>
      <c r="AM680" s="1">
        <v>-429</v>
      </c>
      <c r="AN680" s="1">
        <v>81</v>
      </c>
      <c r="AO680" s="1">
        <v>9</v>
      </c>
      <c r="AP680" s="1">
        <v>91796</v>
      </c>
      <c r="AQ680" s="1">
        <v>0.4</v>
      </c>
      <c r="AR680" s="1">
        <v>27.75</v>
      </c>
      <c r="AS680" s="1">
        <v>29.15</v>
      </c>
      <c r="AT680" s="1">
        <v>29.05</v>
      </c>
      <c r="AU680" s="1">
        <v>28.2</v>
      </c>
      <c r="AV680" s="1">
        <v>27.65</v>
      </c>
      <c r="AW680" s="1">
        <v>0.10352549999999998</v>
      </c>
      <c r="AX680" s="1">
        <v>1.47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5685</v>
      </c>
      <c r="C681" s="3">
        <v>1.95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83.16</v>
      </c>
      <c r="H681" s="1">
        <f>MATCH(持股比率!A681,董監!A:A,0)</f>
        <v>681</v>
      </c>
      <c r="I681" s="3">
        <v>681726.48</v>
      </c>
      <c r="J681" s="20">
        <v>35</v>
      </c>
      <c r="K681" s="20">
        <v>30</v>
      </c>
      <c r="L681" s="29">
        <v>-7</v>
      </c>
      <c r="M681" s="20">
        <v>-1</v>
      </c>
      <c r="N681" s="20">
        <v>-5</v>
      </c>
      <c r="O681" s="20">
        <f t="shared" si="41"/>
        <v>56692</v>
      </c>
      <c r="P681" s="19">
        <f t="shared" si="42"/>
        <v>0.1</v>
      </c>
      <c r="Q681" s="3">
        <v>47.25</v>
      </c>
      <c r="R681" s="3">
        <v>47.65</v>
      </c>
      <c r="S681" s="3">
        <v>46.95</v>
      </c>
      <c r="T681" s="3">
        <v>47.2</v>
      </c>
      <c r="U681" s="3">
        <v>46.65</v>
      </c>
      <c r="V681" s="10">
        <f t="shared" si="43"/>
        <v>2.47415E-2</v>
      </c>
      <c r="W681" s="3">
        <v>1.41</v>
      </c>
      <c r="X681" s="3" t="str">
        <f ca="1">IF(COUNTIF(股期對照!A:A,B681)=2,B681&amp;"-●",IF(COUNTIF(股期對照!A:A,B681)=1,B681&amp;"-◎",B681))</f>
        <v>三顧</v>
      </c>
      <c r="Y681" s="3" t="s">
        <v>7174</v>
      </c>
      <c r="AB681" s="1" t="s">
        <v>675</v>
      </c>
      <c r="AC681" s="1" t="s">
        <v>2411</v>
      </c>
      <c r="AD681" s="1">
        <v>1.95</v>
      </c>
      <c r="AE681" s="1">
        <v>0</v>
      </c>
      <c r="AF681" s="1">
        <v>0.08</v>
      </c>
      <c r="AG681" s="1">
        <v>14.81</v>
      </c>
      <c r="AH681" s="1">
        <v>83.16</v>
      </c>
      <c r="AI681" s="1">
        <v>681</v>
      </c>
      <c r="AJ681" s="1">
        <v>681726.48</v>
      </c>
      <c r="AK681" s="1">
        <v>35</v>
      </c>
      <c r="AL681" s="1">
        <v>30</v>
      </c>
      <c r="AM681" s="1">
        <v>-7</v>
      </c>
      <c r="AN681" s="1">
        <v>-1</v>
      </c>
      <c r="AO681" s="1">
        <v>-5</v>
      </c>
      <c r="AP681" s="1">
        <v>56692</v>
      </c>
      <c r="AQ681" s="1">
        <v>0.1</v>
      </c>
      <c r="AR681" s="1">
        <v>47.25</v>
      </c>
      <c r="AS681" s="1">
        <v>47.65</v>
      </c>
      <c r="AT681" s="1">
        <v>46.95</v>
      </c>
      <c r="AU681" s="1">
        <v>47.2</v>
      </c>
      <c r="AV681" s="1">
        <v>46.65</v>
      </c>
      <c r="AW681" s="1">
        <v>2.47415E-2</v>
      </c>
      <c r="AX681" s="1">
        <v>1.41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6094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53.3</v>
      </c>
      <c r="R682" s="3">
        <v>52.5</v>
      </c>
      <c r="S682" s="3">
        <v>54</v>
      </c>
      <c r="T682" s="3">
        <v>55.8</v>
      </c>
      <c r="U682" s="3">
        <v>57</v>
      </c>
      <c r="V682" s="10">
        <f t="shared" si="43"/>
        <v>0</v>
      </c>
      <c r="W682" s="3">
        <v>9.4</v>
      </c>
      <c r="X682" s="3" t="str">
        <f ca="1">IF(COUNTIF(股期對照!A:A,B682)=2,B682&amp;"-●",IF(COUNTIF(股期對照!A:A,B682)=1,B682&amp;"-◎",B682))</f>
        <v>至寶電</v>
      </c>
      <c r="Y682" s="3" t="s">
        <v>7175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53.3</v>
      </c>
      <c r="AS682" s="1">
        <v>52.5</v>
      </c>
      <c r="AT682" s="1">
        <v>54</v>
      </c>
      <c r="AU682" s="1">
        <v>55.8</v>
      </c>
      <c r="AV682" s="1">
        <v>57</v>
      </c>
      <c r="AW682" s="1">
        <v>0</v>
      </c>
      <c r="AX682" s="1">
        <v>9.4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5539</v>
      </c>
      <c r="C683" s="3">
        <v>18.86</v>
      </c>
      <c r="D683" s="3">
        <v>0.86</v>
      </c>
      <c r="E683" s="3">
        <v>2.67</v>
      </c>
      <c r="F683" s="1">
        <f>IF(INDEX(董監!D:D,H683)=0,INDEX(董監!C:C,H683),INDEX(董監!D:D,H683))</f>
        <v>6.34</v>
      </c>
      <c r="G683" s="1">
        <f t="shared" si="40"/>
        <v>71.27</v>
      </c>
      <c r="H683" s="1">
        <f>MATCH(持股比率!A683,董監!A:A,0)</f>
        <v>683</v>
      </c>
      <c r="I683" s="3">
        <v>1461013.63</v>
      </c>
      <c r="J683" s="20">
        <v>-268.745</v>
      </c>
      <c r="K683" s="20">
        <v>125.416</v>
      </c>
      <c r="L683" s="29">
        <v>1247.3779999999999</v>
      </c>
      <c r="M683" s="20">
        <v>-1653.9349999999999</v>
      </c>
      <c r="N683" s="20">
        <v>871.94799999999998</v>
      </c>
      <c r="O683" s="20">
        <f t="shared" si="41"/>
        <v>104126</v>
      </c>
      <c r="P683" s="19">
        <f t="shared" si="42"/>
        <v>0.3</v>
      </c>
      <c r="Q683" s="3">
        <v>127</v>
      </c>
      <c r="R683" s="3">
        <v>127.5</v>
      </c>
      <c r="S683" s="3">
        <v>138</v>
      </c>
      <c r="T683" s="3">
        <v>139</v>
      </c>
      <c r="U683" s="3">
        <v>139</v>
      </c>
      <c r="V683" s="10">
        <f t="shared" si="43"/>
        <v>0.4530189599999998</v>
      </c>
      <c r="W683" s="3">
        <v>9.02</v>
      </c>
      <c r="X683" s="3" t="str">
        <f ca="1">IF(COUNTIF(股期對照!A:A,B683)=2,B683&amp;"-●",IF(COUNTIF(股期對照!A:A,B683)=1,B683&amp;"-◎",B683))</f>
        <v>原相-◎</v>
      </c>
      <c r="Y683" s="3" t="s">
        <v>6975</v>
      </c>
      <c r="AB683" s="1" t="s">
        <v>677</v>
      </c>
      <c r="AC683" s="1" t="s">
        <v>2413</v>
      </c>
      <c r="AD683" s="1">
        <v>18.86</v>
      </c>
      <c r="AE683" s="1">
        <v>0.86</v>
      </c>
      <c r="AF683" s="1">
        <v>2.67</v>
      </c>
      <c r="AG683" s="1">
        <v>6.34</v>
      </c>
      <c r="AH683" s="1">
        <v>71.27</v>
      </c>
      <c r="AI683" s="1">
        <v>683</v>
      </c>
      <c r="AJ683" s="1">
        <v>1461013.63</v>
      </c>
      <c r="AK683" s="1">
        <v>-268.745</v>
      </c>
      <c r="AL683" s="1">
        <v>125.416</v>
      </c>
      <c r="AM683" s="1">
        <v>1247.3779999999999</v>
      </c>
      <c r="AN683" s="1">
        <v>-1653.9349999999999</v>
      </c>
      <c r="AO683" s="1">
        <v>871.94799999999998</v>
      </c>
      <c r="AP683" s="1">
        <v>104126</v>
      </c>
      <c r="AQ683" s="1">
        <v>0.3</v>
      </c>
      <c r="AR683" s="1">
        <v>127</v>
      </c>
      <c r="AS683" s="1">
        <v>127.5</v>
      </c>
      <c r="AT683" s="1">
        <v>138</v>
      </c>
      <c r="AU683" s="1">
        <v>139</v>
      </c>
      <c r="AV683" s="1">
        <v>139</v>
      </c>
      <c r="AW683" s="1">
        <v>0.4530189599999998</v>
      </c>
      <c r="AX683" s="1">
        <v>9.02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6095</v>
      </c>
      <c r="C684" s="3">
        <v>5.13</v>
      </c>
      <c r="D684" s="3">
        <v>0</v>
      </c>
      <c r="E684" s="3">
        <v>2.44</v>
      </c>
      <c r="F684" s="1">
        <f>IF(INDEX(董監!D:D,H684)=0,INDEX(董監!C:C,H684),INDEX(董監!D:D,H684))</f>
        <v>12.83</v>
      </c>
      <c r="G684" s="1">
        <f t="shared" si="40"/>
        <v>79.599999999999994</v>
      </c>
      <c r="H684" s="1">
        <f>MATCH(持股比率!A684,董監!A:A,0)</f>
        <v>684</v>
      </c>
      <c r="I684" s="3">
        <v>698264.95</v>
      </c>
      <c r="J684" s="20">
        <v>-91.786000000000001</v>
      </c>
      <c r="K684" s="20">
        <v>182.995</v>
      </c>
      <c r="L684" s="29">
        <v>-313.90199999999999</v>
      </c>
      <c r="M684" s="20">
        <v>133.952</v>
      </c>
      <c r="N684" s="20">
        <v>103.221</v>
      </c>
      <c r="O684" s="20">
        <f t="shared" si="41"/>
        <v>55582</v>
      </c>
      <c r="P684" s="19">
        <f t="shared" si="42"/>
        <v>0</v>
      </c>
      <c r="Q684" s="3">
        <v>144</v>
      </c>
      <c r="R684" s="3">
        <v>147.5</v>
      </c>
      <c r="S684" s="3">
        <v>139</v>
      </c>
      <c r="T684" s="3">
        <v>152.5</v>
      </c>
      <c r="U684" s="3">
        <v>165</v>
      </c>
      <c r="V684" s="10">
        <f t="shared" si="43"/>
        <v>7.6013455000000035E-2</v>
      </c>
      <c r="W684" s="3">
        <v>25.95</v>
      </c>
      <c r="X684" s="3" t="str">
        <f ca="1">IF(COUNTIF(股期對照!A:A,B684)=2,B684&amp;"-●",IF(COUNTIF(股期對照!A:A,B684)=1,B684&amp;"-◎",B684))</f>
        <v>金麗科</v>
      </c>
      <c r="Y684" s="3" t="s">
        <v>7176</v>
      </c>
      <c r="AB684" s="1" t="s">
        <v>678</v>
      </c>
      <c r="AC684" s="1" t="s">
        <v>2414</v>
      </c>
      <c r="AD684" s="1">
        <v>5.13</v>
      </c>
      <c r="AE684" s="1">
        <v>0</v>
      </c>
      <c r="AF684" s="1">
        <v>2.44</v>
      </c>
      <c r="AG684" s="1">
        <v>12.83</v>
      </c>
      <c r="AH684" s="1">
        <v>79.599999999999994</v>
      </c>
      <c r="AI684" s="1">
        <v>684</v>
      </c>
      <c r="AJ684" s="1">
        <v>698264.95</v>
      </c>
      <c r="AK684" s="1">
        <v>-91.786000000000001</v>
      </c>
      <c r="AL684" s="1">
        <v>182.995</v>
      </c>
      <c r="AM684" s="1">
        <v>-313.90199999999999</v>
      </c>
      <c r="AN684" s="1">
        <v>133.952</v>
      </c>
      <c r="AO684" s="1">
        <v>103.221</v>
      </c>
      <c r="AP684" s="1">
        <v>55582</v>
      </c>
      <c r="AQ684" s="1">
        <v>0</v>
      </c>
      <c r="AR684" s="1">
        <v>144</v>
      </c>
      <c r="AS684" s="1">
        <v>147.5</v>
      </c>
      <c r="AT684" s="1">
        <v>139</v>
      </c>
      <c r="AU684" s="1">
        <v>152.5</v>
      </c>
      <c r="AV684" s="1">
        <v>165</v>
      </c>
      <c r="AW684" s="1">
        <v>7.6013455000000035E-2</v>
      </c>
      <c r="AX684" s="1">
        <v>25.95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5540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-1</v>
      </c>
      <c r="L685" s="29">
        <v>0</v>
      </c>
      <c r="M685" s="20">
        <v>2</v>
      </c>
      <c r="N685" s="20">
        <v>-1</v>
      </c>
      <c r="O685" s="20">
        <f t="shared" si="41"/>
        <v>39740</v>
      </c>
      <c r="P685" s="19">
        <f t="shared" si="42"/>
        <v>0</v>
      </c>
      <c r="Q685" s="3">
        <v>14.5</v>
      </c>
      <c r="R685" s="3">
        <v>14.5</v>
      </c>
      <c r="S685" s="3">
        <v>14.5</v>
      </c>
      <c r="T685" s="3">
        <v>14.25</v>
      </c>
      <c r="U685" s="3">
        <v>14.35</v>
      </c>
      <c r="V685" s="10">
        <f t="shared" si="43"/>
        <v>-3.4999999999999966E-6</v>
      </c>
      <c r="W685" s="3">
        <v>-0.35</v>
      </c>
      <c r="X685" s="3" t="str">
        <f ca="1">IF(COUNTIF(股期對照!A:A,B685)=2,B685&amp;"-●",IF(COUNTIF(股期對照!A:A,B685)=1,B685&amp;"-◎",B685))</f>
        <v>晟鈦</v>
      </c>
      <c r="Y685" s="3" t="s">
        <v>7152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-1</v>
      </c>
      <c r="AM685" s="1">
        <v>0</v>
      </c>
      <c r="AN685" s="1">
        <v>2</v>
      </c>
      <c r="AO685" s="1">
        <v>-1</v>
      </c>
      <c r="AP685" s="1">
        <v>39740</v>
      </c>
      <c r="AQ685" s="1">
        <v>0</v>
      </c>
      <c r="AR685" s="1">
        <v>14.5</v>
      </c>
      <c r="AS685" s="1">
        <v>14.5</v>
      </c>
      <c r="AT685" s="1">
        <v>14.5</v>
      </c>
      <c r="AU685" s="1">
        <v>14.25</v>
      </c>
      <c r="AV685" s="1">
        <v>14.35</v>
      </c>
      <c r="AW685" s="1">
        <v>-3.4999999999999966E-6</v>
      </c>
      <c r="AX685" s="1">
        <v>-0.35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4943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-2</v>
      </c>
      <c r="K686" s="20">
        <v>10</v>
      </c>
      <c r="L686" s="29">
        <v>-1</v>
      </c>
      <c r="M686" s="20">
        <v>-3</v>
      </c>
      <c r="N686" s="20">
        <v>0</v>
      </c>
      <c r="O686" s="20">
        <f t="shared" si="41"/>
        <v>63100</v>
      </c>
      <c r="P686" s="19">
        <f t="shared" si="42"/>
        <v>0</v>
      </c>
      <c r="Q686" s="3">
        <v>8.9499999999999993</v>
      </c>
      <c r="R686" s="3">
        <v>8.8800000000000008</v>
      </c>
      <c r="S686" s="3">
        <v>8.9</v>
      </c>
      <c r="T686" s="3">
        <v>8.9700000000000006</v>
      </c>
      <c r="U686" s="3">
        <v>9</v>
      </c>
      <c r="V686" s="10">
        <f t="shared" si="43"/>
        <v>3.5090000000000002E-4</v>
      </c>
      <c r="W686" s="3">
        <v>0.78</v>
      </c>
      <c r="X686" s="3" t="str">
        <f ca="1">IF(COUNTIF(股期對照!A:A,B686)=2,B686&amp;"-●",IF(COUNTIF(股期對照!A:A,B686)=1,B686&amp;"-◎",B686))</f>
        <v>錦明</v>
      </c>
      <c r="Y686" s="3" t="s">
        <v>6912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-2</v>
      </c>
      <c r="AL686" s="1">
        <v>10</v>
      </c>
      <c r="AM686" s="1">
        <v>-1</v>
      </c>
      <c r="AN686" s="1">
        <v>-3</v>
      </c>
      <c r="AO686" s="1">
        <v>0</v>
      </c>
      <c r="AP686" s="1">
        <v>63100</v>
      </c>
      <c r="AQ686" s="1">
        <v>0</v>
      </c>
      <c r="AR686" s="1">
        <v>8.9499999999999993</v>
      </c>
      <c r="AS686" s="1">
        <v>8.8800000000000008</v>
      </c>
      <c r="AT686" s="1">
        <v>8.9</v>
      </c>
      <c r="AU686" s="1">
        <v>8.9700000000000006</v>
      </c>
      <c r="AV686" s="1">
        <v>9</v>
      </c>
      <c r="AW686" s="1">
        <v>3.5090000000000002E-4</v>
      </c>
      <c r="AX686" s="1">
        <v>0.78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6547</v>
      </c>
      <c r="C687" s="3">
        <v>32.04</v>
      </c>
      <c r="D687" s="3">
        <v>6.11</v>
      </c>
      <c r="E687" s="3">
        <v>9.4600000000000009</v>
      </c>
      <c r="F687" s="1">
        <f>IF(INDEX(董監!D:D,H687)=0,INDEX(董監!C:C,H687),INDEX(董監!D:D,H687))</f>
        <v>2.88</v>
      </c>
      <c r="G687" s="1">
        <f t="shared" si="40"/>
        <v>49.51</v>
      </c>
      <c r="H687" s="1">
        <f>MATCH(持股比率!A687,董監!A:A,0)</f>
        <v>687</v>
      </c>
      <c r="I687" s="3">
        <v>28998060.5</v>
      </c>
      <c r="J687" s="20">
        <v>3066.38</v>
      </c>
      <c r="K687" s="20">
        <v>3248.1010000000001</v>
      </c>
      <c r="L687" s="29">
        <v>-10359.025</v>
      </c>
      <c r="M687" s="20">
        <v>-4550.0969999999998</v>
      </c>
      <c r="N687" s="20">
        <v>-17901.796999999999</v>
      </c>
      <c r="O687" s="20">
        <f t="shared" si="41"/>
        <v>1435694</v>
      </c>
      <c r="P687" s="19">
        <f t="shared" si="42"/>
        <v>-1.8</v>
      </c>
      <c r="Q687" s="3">
        <v>92.1</v>
      </c>
      <c r="R687" s="3">
        <v>93.4</v>
      </c>
      <c r="S687" s="3">
        <v>97.3</v>
      </c>
      <c r="T687" s="3">
        <v>98.6</v>
      </c>
      <c r="U687" s="3">
        <v>98.1</v>
      </c>
      <c r="V687" s="10">
        <f t="shared" si="43"/>
        <v>-26.269527509999993</v>
      </c>
      <c r="W687" s="3">
        <v>7.57</v>
      </c>
      <c r="X687" s="3" t="str">
        <f ca="1">IF(COUNTIF(股期對照!A:A,B687)=2,B687&amp;"-●",IF(COUNTIF(股期對照!A:A,B687)=1,B687&amp;"-◎",B687))</f>
        <v>緯創-◎</v>
      </c>
      <c r="Y687" s="3" t="s">
        <v>7177</v>
      </c>
      <c r="AB687" s="1" t="s">
        <v>681</v>
      </c>
      <c r="AC687" s="1" t="s">
        <v>2417</v>
      </c>
      <c r="AD687" s="1">
        <v>32.04</v>
      </c>
      <c r="AE687" s="1">
        <v>6.11</v>
      </c>
      <c r="AF687" s="1">
        <v>9.4600000000000009</v>
      </c>
      <c r="AG687" s="1">
        <v>2.88</v>
      </c>
      <c r="AH687" s="1">
        <v>49.51</v>
      </c>
      <c r="AI687" s="1">
        <v>687</v>
      </c>
      <c r="AJ687" s="1">
        <v>28998060.5</v>
      </c>
      <c r="AK687" s="1">
        <v>3066.38</v>
      </c>
      <c r="AL687" s="1">
        <v>3248.1010000000001</v>
      </c>
      <c r="AM687" s="1">
        <v>-10359.025</v>
      </c>
      <c r="AN687" s="1">
        <v>-4550.0969999999998</v>
      </c>
      <c r="AO687" s="1">
        <v>-17901.796999999999</v>
      </c>
      <c r="AP687" s="1">
        <v>1435694</v>
      </c>
      <c r="AQ687" s="1">
        <v>-1.8</v>
      </c>
      <c r="AR687" s="1">
        <v>92.1</v>
      </c>
      <c r="AS687" s="1">
        <v>93.4</v>
      </c>
      <c r="AT687" s="1">
        <v>97.3</v>
      </c>
      <c r="AU687" s="1">
        <v>98.6</v>
      </c>
      <c r="AV687" s="1">
        <v>98.1</v>
      </c>
      <c r="AW687" s="1">
        <v>-26.269527509999993</v>
      </c>
      <c r="AX687" s="1">
        <v>7.57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6096</v>
      </c>
      <c r="C688" s="3">
        <v>7.86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70.59</v>
      </c>
      <c r="H688" s="1">
        <f>MATCH(持股比率!A688,董監!A:A,0)</f>
        <v>688</v>
      </c>
      <c r="I688" s="3">
        <v>465678.65</v>
      </c>
      <c r="J688" s="20">
        <v>15</v>
      </c>
      <c r="K688" s="20">
        <v>1</v>
      </c>
      <c r="L688" s="29">
        <v>0</v>
      </c>
      <c r="M688" s="20">
        <v>-1</v>
      </c>
      <c r="N688" s="20">
        <v>-1</v>
      </c>
      <c r="O688" s="20">
        <f t="shared" si="41"/>
        <v>32872</v>
      </c>
      <c r="P688" s="19">
        <f t="shared" si="42"/>
        <v>0</v>
      </c>
      <c r="Q688" s="3">
        <v>22.6</v>
      </c>
      <c r="R688" s="3">
        <v>22.7</v>
      </c>
      <c r="S688" s="3">
        <v>22.55</v>
      </c>
      <c r="T688" s="3">
        <v>22.4</v>
      </c>
      <c r="U688" s="3">
        <v>22.5</v>
      </c>
      <c r="V688" s="10">
        <f t="shared" si="43"/>
        <v>3.1680000000000002E-3</v>
      </c>
      <c r="W688" s="3">
        <v>-0.44</v>
      </c>
      <c r="X688" s="3" t="str">
        <f ca="1">IF(COUNTIF(股期對照!A:A,B688)=2,B688&amp;"-●",IF(COUNTIF(股期對照!A:A,B688)=1,B688&amp;"-◎",B688))</f>
        <v>昱捷</v>
      </c>
      <c r="Y688" s="3" t="s">
        <v>7178</v>
      </c>
      <c r="AB688" s="1" t="s">
        <v>682</v>
      </c>
      <c r="AC688" s="1" t="s">
        <v>2418</v>
      </c>
      <c r="AD688" s="1">
        <v>7.86</v>
      </c>
      <c r="AE688" s="1">
        <v>0.04</v>
      </c>
      <c r="AF688" s="1">
        <v>0.32</v>
      </c>
      <c r="AG688" s="1">
        <v>21.19</v>
      </c>
      <c r="AH688" s="1">
        <v>70.59</v>
      </c>
      <c r="AI688" s="1">
        <v>688</v>
      </c>
      <c r="AJ688" s="1">
        <v>465678.65</v>
      </c>
      <c r="AK688" s="1">
        <v>15</v>
      </c>
      <c r="AL688" s="1">
        <v>1</v>
      </c>
      <c r="AM688" s="1">
        <v>0</v>
      </c>
      <c r="AN688" s="1">
        <v>-1</v>
      </c>
      <c r="AO688" s="1">
        <v>-1</v>
      </c>
      <c r="AP688" s="1">
        <v>32872</v>
      </c>
      <c r="AQ688" s="1">
        <v>0</v>
      </c>
      <c r="AR688" s="1">
        <v>22.6</v>
      </c>
      <c r="AS688" s="1">
        <v>22.7</v>
      </c>
      <c r="AT688" s="1">
        <v>22.55</v>
      </c>
      <c r="AU688" s="1">
        <v>22.4</v>
      </c>
      <c r="AV688" s="1">
        <v>22.5</v>
      </c>
      <c r="AW688" s="1">
        <v>3.1680000000000002E-3</v>
      </c>
      <c r="AX688" s="1">
        <v>-0.44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5686</v>
      </c>
      <c r="C689" s="3">
        <v>1.32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91.539999999999992</v>
      </c>
      <c r="H689" s="1">
        <f>MATCH(持股比率!A689,董監!A:A,0)</f>
        <v>689</v>
      </c>
      <c r="I689" s="3">
        <v>964746.92</v>
      </c>
      <c r="J689" s="20">
        <v>120</v>
      </c>
      <c r="K689" s="20">
        <v>-4</v>
      </c>
      <c r="L689" s="29">
        <v>19.143999999999998</v>
      </c>
      <c r="M689" s="20">
        <v>126</v>
      </c>
      <c r="N689" s="20">
        <v>-41</v>
      </c>
      <c r="O689" s="20">
        <f t="shared" si="41"/>
        <v>88313</v>
      </c>
      <c r="P689" s="19">
        <f t="shared" si="42"/>
        <v>0.2</v>
      </c>
      <c r="Q689" s="3">
        <v>28.7</v>
      </c>
      <c r="R689" s="3">
        <v>28.25</v>
      </c>
      <c r="S689" s="3">
        <v>28.4</v>
      </c>
      <c r="T689" s="3">
        <v>27.75</v>
      </c>
      <c r="U689" s="3">
        <v>27.1</v>
      </c>
      <c r="V689" s="10">
        <f t="shared" si="43"/>
        <v>6.2600895999999989E-2</v>
      </c>
      <c r="W689" s="3">
        <v>-5.9</v>
      </c>
      <c r="X689" s="3" t="str">
        <f ca="1">IF(COUNTIF(股期對照!A:A,B689)=2,B689&amp;"-●",IF(COUNTIF(股期對照!A:A,B689)=1,B689&amp;"-◎",B689))</f>
        <v>光環</v>
      </c>
      <c r="Y689" s="3" t="s">
        <v>7179</v>
      </c>
      <c r="AB689" s="1" t="s">
        <v>683</v>
      </c>
      <c r="AC689" s="1" t="s">
        <v>2419</v>
      </c>
      <c r="AD689" s="1">
        <v>1.32</v>
      </c>
      <c r="AE689" s="1">
        <v>0</v>
      </c>
      <c r="AF689" s="1">
        <v>2.13</v>
      </c>
      <c r="AG689" s="1">
        <v>5.01</v>
      </c>
      <c r="AH689" s="1">
        <v>91.539999999999992</v>
      </c>
      <c r="AI689" s="1">
        <v>689</v>
      </c>
      <c r="AJ689" s="1">
        <v>964746.92</v>
      </c>
      <c r="AK689" s="1">
        <v>120</v>
      </c>
      <c r="AL689" s="1">
        <v>-4</v>
      </c>
      <c r="AM689" s="1">
        <v>19.143999999999998</v>
      </c>
      <c r="AN689" s="1">
        <v>126</v>
      </c>
      <c r="AO689" s="1">
        <v>-41</v>
      </c>
      <c r="AP689" s="1">
        <v>88313</v>
      </c>
      <c r="AQ689" s="1">
        <v>0.2</v>
      </c>
      <c r="AR689" s="1">
        <v>28.7</v>
      </c>
      <c r="AS689" s="1">
        <v>28.25</v>
      </c>
      <c r="AT689" s="1">
        <v>28.4</v>
      </c>
      <c r="AU689" s="1">
        <v>27.75</v>
      </c>
      <c r="AV689" s="1">
        <v>27.1</v>
      </c>
      <c r="AW689" s="1">
        <v>6.2600895999999989E-2</v>
      </c>
      <c r="AX689" s="1">
        <v>-5.9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5199</v>
      </c>
      <c r="C690" s="3">
        <v>11.46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69.849999999999994</v>
      </c>
      <c r="H690" s="1">
        <f>MATCH(持股比率!A690,董監!A:A,0)</f>
        <v>690</v>
      </c>
      <c r="I690" s="3">
        <v>1050006.1299999999</v>
      </c>
      <c r="J690" s="20">
        <v>-33</v>
      </c>
      <c r="K690" s="20">
        <v>3</v>
      </c>
      <c r="L690" s="29">
        <v>-6</v>
      </c>
      <c r="M690" s="20">
        <v>-37</v>
      </c>
      <c r="N690" s="20">
        <v>-8</v>
      </c>
      <c r="O690" s="20">
        <f t="shared" si="41"/>
        <v>73343</v>
      </c>
      <c r="P690" s="19">
        <f t="shared" si="42"/>
        <v>-0.1</v>
      </c>
      <c r="Q690" s="3">
        <v>24</v>
      </c>
      <c r="R690" s="3">
        <v>23.8</v>
      </c>
      <c r="S690" s="3">
        <v>23.65</v>
      </c>
      <c r="T690" s="3">
        <v>23.5</v>
      </c>
      <c r="U690" s="3">
        <v>23.2</v>
      </c>
      <c r="V690" s="10">
        <f t="shared" si="43"/>
        <v>-1.9175999999999999E-2</v>
      </c>
      <c r="W690" s="3">
        <v>-2.93</v>
      </c>
      <c r="X690" s="3" t="str">
        <f ca="1">IF(COUNTIF(股期對照!A:A,B690)=2,B690&amp;"-●",IF(COUNTIF(股期對照!A:A,B690)=1,B690&amp;"-◎",B690))</f>
        <v>千如</v>
      </c>
      <c r="Y690" s="3" t="s">
        <v>7180</v>
      </c>
      <c r="AB690" s="1" t="s">
        <v>684</v>
      </c>
      <c r="AC690" s="1" t="s">
        <v>2420</v>
      </c>
      <c r="AD690" s="1">
        <v>11.46</v>
      </c>
      <c r="AE690" s="1">
        <v>0</v>
      </c>
      <c r="AF690" s="1">
        <v>0.04</v>
      </c>
      <c r="AG690" s="1">
        <v>18.649999999999999</v>
      </c>
      <c r="AH690" s="1">
        <v>69.849999999999994</v>
      </c>
      <c r="AI690" s="1">
        <v>690</v>
      </c>
      <c r="AJ690" s="1">
        <v>1050006.1299999999</v>
      </c>
      <c r="AK690" s="1">
        <v>-33</v>
      </c>
      <c r="AL690" s="1">
        <v>3</v>
      </c>
      <c r="AM690" s="1">
        <v>-6</v>
      </c>
      <c r="AN690" s="1">
        <v>-37</v>
      </c>
      <c r="AO690" s="1">
        <v>-8</v>
      </c>
      <c r="AP690" s="1">
        <v>73343</v>
      </c>
      <c r="AQ690" s="1">
        <v>-0.1</v>
      </c>
      <c r="AR690" s="1">
        <v>24</v>
      </c>
      <c r="AS690" s="1">
        <v>23.8</v>
      </c>
      <c r="AT690" s="1">
        <v>23.65</v>
      </c>
      <c r="AU690" s="1">
        <v>23.5</v>
      </c>
      <c r="AV690" s="1">
        <v>23.2</v>
      </c>
      <c r="AW690" s="1">
        <v>-1.9175999999999999E-2</v>
      </c>
      <c r="AX690" s="1">
        <v>-2.93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6097</v>
      </c>
      <c r="C691" s="3">
        <v>7.32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74.81</v>
      </c>
      <c r="H691" s="1">
        <f>MATCH(持股比率!A691,董監!A:A,0)</f>
        <v>691</v>
      </c>
      <c r="I691" s="3">
        <v>501957.54</v>
      </c>
      <c r="J691" s="20">
        <v>60.237000000000002</v>
      </c>
      <c r="K691" s="20">
        <v>-40.454000000000001</v>
      </c>
      <c r="L691" s="29">
        <v>-30</v>
      </c>
      <c r="M691" s="20">
        <v>-9.0020000000000007</v>
      </c>
      <c r="N691" s="20">
        <v>-29.972999999999999</v>
      </c>
      <c r="O691" s="20">
        <f t="shared" si="41"/>
        <v>37551</v>
      </c>
      <c r="P691" s="19">
        <f t="shared" si="42"/>
        <v>-0.1</v>
      </c>
      <c r="Q691" s="3">
        <v>21.55</v>
      </c>
      <c r="R691" s="3">
        <v>21.55</v>
      </c>
      <c r="S691" s="3">
        <v>21.25</v>
      </c>
      <c r="T691" s="3">
        <v>20.8</v>
      </c>
      <c r="U691" s="3">
        <v>20.9</v>
      </c>
      <c r="V691" s="10">
        <f t="shared" si="43"/>
        <v>-1.0248536500000001E-2</v>
      </c>
      <c r="W691" s="3">
        <v>-0.95</v>
      </c>
      <c r="X691" s="3" t="str">
        <f ca="1">IF(COUNTIF(股期對照!A:A,B691)=2,B691&amp;"-●",IF(COUNTIF(股期對照!A:A,B691)=1,B691&amp;"-◎",B691))</f>
        <v>海灣</v>
      </c>
      <c r="Y691" s="3" t="s">
        <v>7041</v>
      </c>
      <c r="AB691" s="1" t="s">
        <v>685</v>
      </c>
      <c r="AC691" s="1" t="s">
        <v>2421</v>
      </c>
      <c r="AD691" s="1">
        <v>7.32</v>
      </c>
      <c r="AE691" s="1">
        <v>0</v>
      </c>
      <c r="AF691" s="1">
        <v>0.32</v>
      </c>
      <c r="AG691" s="1">
        <v>17.55</v>
      </c>
      <c r="AH691" s="1">
        <v>74.81</v>
      </c>
      <c r="AI691" s="1">
        <v>691</v>
      </c>
      <c r="AJ691" s="1">
        <v>501957.54</v>
      </c>
      <c r="AK691" s="1">
        <v>60.237000000000002</v>
      </c>
      <c r="AL691" s="1">
        <v>-40.454000000000001</v>
      </c>
      <c r="AM691" s="1">
        <v>-30</v>
      </c>
      <c r="AN691" s="1">
        <v>-9.0020000000000007</v>
      </c>
      <c r="AO691" s="1">
        <v>-29.972999999999999</v>
      </c>
      <c r="AP691" s="1">
        <v>37551</v>
      </c>
      <c r="AQ691" s="1">
        <v>-0.1</v>
      </c>
      <c r="AR691" s="1">
        <v>21.55</v>
      </c>
      <c r="AS691" s="1">
        <v>21.55</v>
      </c>
      <c r="AT691" s="1">
        <v>21.25</v>
      </c>
      <c r="AU691" s="1">
        <v>20.8</v>
      </c>
      <c r="AV691" s="1">
        <v>20.9</v>
      </c>
      <c r="AW691" s="1">
        <v>-1.0248536500000001E-2</v>
      </c>
      <c r="AX691" s="1">
        <v>-0.95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5541</v>
      </c>
      <c r="C692" s="3">
        <v>8.84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54.19</v>
      </c>
      <c r="H692" s="1">
        <f>MATCH(持股比率!A692,董監!A:A,0)</f>
        <v>692</v>
      </c>
      <c r="I692" s="3">
        <v>799865.9</v>
      </c>
      <c r="J692" s="20">
        <v>70</v>
      </c>
      <c r="K692" s="20">
        <v>7.9</v>
      </c>
      <c r="L692" s="29">
        <v>126.27200000000001</v>
      </c>
      <c r="M692" s="20">
        <v>-96.004999999999995</v>
      </c>
      <c r="N692" s="20">
        <v>-91.67</v>
      </c>
      <c r="O692" s="20">
        <f t="shared" si="41"/>
        <v>43345</v>
      </c>
      <c r="P692" s="19">
        <f t="shared" si="42"/>
        <v>0</v>
      </c>
      <c r="Q692" s="3">
        <v>71.3</v>
      </c>
      <c r="R692" s="3">
        <v>70.599999999999994</v>
      </c>
      <c r="S692" s="3">
        <v>71.400000000000006</v>
      </c>
      <c r="T692" s="3">
        <v>70.3</v>
      </c>
      <c r="U692" s="3">
        <v>68.900000000000006</v>
      </c>
      <c r="V692" s="10">
        <f t="shared" si="43"/>
        <v>1.4993463000000011E-2</v>
      </c>
      <c r="W692" s="3">
        <v>-2.13</v>
      </c>
      <c r="X692" s="3" t="str">
        <f ca="1">IF(COUNTIF(股期對照!A:A,B692)=2,B692&amp;"-●",IF(COUNTIF(股期對照!A:A,B692)=1,B692&amp;"-◎",B692))</f>
        <v>虹冠電</v>
      </c>
      <c r="Y692" s="3" t="s">
        <v>7181</v>
      </c>
      <c r="AB692" s="1" t="s">
        <v>686</v>
      </c>
      <c r="AC692" s="1" t="s">
        <v>2422</v>
      </c>
      <c r="AD692" s="1">
        <v>8.84</v>
      </c>
      <c r="AE692" s="1">
        <v>0</v>
      </c>
      <c r="AF692" s="1">
        <v>0.73</v>
      </c>
      <c r="AG692" s="1">
        <v>36.24</v>
      </c>
      <c r="AH692" s="1">
        <v>54.19</v>
      </c>
      <c r="AI692" s="1">
        <v>692</v>
      </c>
      <c r="AJ692" s="1">
        <v>799865.9</v>
      </c>
      <c r="AK692" s="1">
        <v>70</v>
      </c>
      <c r="AL692" s="1">
        <v>7.9</v>
      </c>
      <c r="AM692" s="1">
        <v>126.27200000000001</v>
      </c>
      <c r="AN692" s="1">
        <v>-96.004999999999995</v>
      </c>
      <c r="AO692" s="1">
        <v>-91.67</v>
      </c>
      <c r="AP692" s="1">
        <v>43345</v>
      </c>
      <c r="AQ692" s="1">
        <v>0</v>
      </c>
      <c r="AR692" s="1">
        <v>71.3</v>
      </c>
      <c r="AS692" s="1">
        <v>70.599999999999994</v>
      </c>
      <c r="AT692" s="1">
        <v>71.400000000000006</v>
      </c>
      <c r="AU692" s="1">
        <v>70.3</v>
      </c>
      <c r="AV692" s="1">
        <v>68.900000000000006</v>
      </c>
      <c r="AW692" s="1">
        <v>1.4993463000000011E-2</v>
      </c>
      <c r="AX692" s="1">
        <v>-2.13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6098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5</v>
      </c>
      <c r="K693" s="20">
        <v>0</v>
      </c>
      <c r="L693" s="29">
        <v>-2</v>
      </c>
      <c r="M693" s="20">
        <v>-3</v>
      </c>
      <c r="N693" s="20">
        <v>-3</v>
      </c>
      <c r="O693" s="20">
        <f t="shared" si="41"/>
        <v>32686</v>
      </c>
      <c r="P693" s="19">
        <f t="shared" si="42"/>
        <v>0</v>
      </c>
      <c r="Q693" s="3">
        <v>24.5</v>
      </c>
      <c r="R693" s="3">
        <v>24.65</v>
      </c>
      <c r="S693" s="3">
        <v>24.7</v>
      </c>
      <c r="T693" s="3">
        <v>24.1</v>
      </c>
      <c r="U693" s="3">
        <v>23.8</v>
      </c>
      <c r="V693" s="10">
        <f t="shared" si="43"/>
        <v>-7.0600000000000025E-4</v>
      </c>
      <c r="W693" s="3">
        <v>-0.83</v>
      </c>
      <c r="X693" s="3" t="str">
        <f ca="1">IF(COUNTIF(股期對照!A:A,B693)=2,B693&amp;"-●",IF(COUNTIF(股期對照!A:A,B693)=1,B693&amp;"-◎",B693))</f>
        <v>鑫創</v>
      </c>
      <c r="Y693" s="3" t="s">
        <v>6920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5</v>
      </c>
      <c r="AL693" s="1">
        <v>0</v>
      </c>
      <c r="AM693" s="1">
        <v>-2</v>
      </c>
      <c r="AN693" s="1">
        <v>-3</v>
      </c>
      <c r="AO693" s="1">
        <v>-3</v>
      </c>
      <c r="AP693" s="1">
        <v>32686</v>
      </c>
      <c r="AQ693" s="1">
        <v>0</v>
      </c>
      <c r="AR693" s="1">
        <v>24.5</v>
      </c>
      <c r="AS693" s="1">
        <v>24.65</v>
      </c>
      <c r="AT693" s="1">
        <v>24.7</v>
      </c>
      <c r="AU693" s="1">
        <v>24.1</v>
      </c>
      <c r="AV693" s="1">
        <v>23.8</v>
      </c>
      <c r="AW693" s="1">
        <v>-7.0600000000000025E-4</v>
      </c>
      <c r="AX693" s="1">
        <v>-0.83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5364</v>
      </c>
      <c r="C694" s="3">
        <v>18.34</v>
      </c>
      <c r="D694" s="3">
        <v>7.59</v>
      </c>
      <c r="E694" s="3">
        <v>3.76</v>
      </c>
      <c r="F694" s="1">
        <f>IF(INDEX(董監!D:D,H694)=0,INDEX(董監!C:C,H694),INDEX(董監!D:D,H694))</f>
        <v>5.52</v>
      </c>
      <c r="G694" s="1">
        <f t="shared" si="40"/>
        <v>64.790000000000006</v>
      </c>
      <c r="H694" s="1">
        <f>MATCH(持股比率!A694,董監!A:A,0)</f>
        <v>694</v>
      </c>
      <c r="I694" s="3">
        <v>2934654.48</v>
      </c>
      <c r="J694" s="20">
        <v>-2825.076</v>
      </c>
      <c r="K694" s="20">
        <v>3308.51</v>
      </c>
      <c r="L694" s="29">
        <v>-2149.3119999999999</v>
      </c>
      <c r="M694" s="20">
        <v>-2212.2849999999999</v>
      </c>
      <c r="N694" s="20">
        <v>1875.972</v>
      </c>
      <c r="O694" s="20">
        <f t="shared" si="41"/>
        <v>190136</v>
      </c>
      <c r="P694" s="19">
        <f t="shared" si="42"/>
        <v>-1.1000000000000001</v>
      </c>
      <c r="Q694" s="3">
        <v>101.5</v>
      </c>
      <c r="R694" s="3">
        <v>105</v>
      </c>
      <c r="S694" s="3">
        <v>103</v>
      </c>
      <c r="T694" s="3">
        <v>101</v>
      </c>
      <c r="U694" s="3">
        <v>101.5</v>
      </c>
      <c r="V694" s="10">
        <f t="shared" si="43"/>
        <v>-1.9376042699999991</v>
      </c>
      <c r="W694" s="3">
        <v>1</v>
      </c>
      <c r="X694" s="3" t="str">
        <f ca="1">IF(COUNTIF(股期對照!A:A,B694)=2,B694&amp;"-●",IF(COUNTIF(股期對照!A:A,B694)=1,B694&amp;"-◎",B694))</f>
        <v>威剛-◎</v>
      </c>
      <c r="Y694" s="3" t="s">
        <v>7182</v>
      </c>
      <c r="AB694" s="1" t="s">
        <v>688</v>
      </c>
      <c r="AC694" s="1" t="s">
        <v>2424</v>
      </c>
      <c r="AD694" s="1">
        <v>18.34</v>
      </c>
      <c r="AE694" s="1">
        <v>7.59</v>
      </c>
      <c r="AF694" s="1">
        <v>3.76</v>
      </c>
      <c r="AG694" s="1">
        <v>5.52</v>
      </c>
      <c r="AH694" s="1">
        <v>64.790000000000006</v>
      </c>
      <c r="AI694" s="1">
        <v>694</v>
      </c>
      <c r="AJ694" s="1">
        <v>2934654.48</v>
      </c>
      <c r="AK694" s="1">
        <v>-2825.076</v>
      </c>
      <c r="AL694" s="1">
        <v>3308.51</v>
      </c>
      <c r="AM694" s="1">
        <v>-2149.3119999999999</v>
      </c>
      <c r="AN694" s="1">
        <v>-2212.2849999999999</v>
      </c>
      <c r="AO694" s="1">
        <v>1875.972</v>
      </c>
      <c r="AP694" s="1">
        <v>190136</v>
      </c>
      <c r="AQ694" s="1">
        <v>-1.1000000000000001</v>
      </c>
      <c r="AR694" s="1">
        <v>101.5</v>
      </c>
      <c r="AS694" s="1">
        <v>105</v>
      </c>
      <c r="AT694" s="1">
        <v>103</v>
      </c>
      <c r="AU694" s="1">
        <v>101</v>
      </c>
      <c r="AV694" s="1">
        <v>101.5</v>
      </c>
      <c r="AW694" s="1">
        <v>-1.9376042699999991</v>
      </c>
      <c r="AX694" s="1">
        <v>1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6099</v>
      </c>
      <c r="C695" s="3">
        <v>23.52</v>
      </c>
      <c r="D695" s="3">
        <v>13.09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48.93</v>
      </c>
      <c r="H695" s="1">
        <f>MATCH(持股比率!A695,董監!A:A,0)</f>
        <v>695</v>
      </c>
      <c r="I695" s="3">
        <v>4901700.76</v>
      </c>
      <c r="J695" s="20">
        <v>-500.55399999999997</v>
      </c>
      <c r="K695" s="20">
        <v>529.11599999999999</v>
      </c>
      <c r="L695" s="29">
        <v>539.63400000000001</v>
      </c>
      <c r="M695" s="20">
        <v>571.36699999999996</v>
      </c>
      <c r="N695" s="20">
        <v>936.63</v>
      </c>
      <c r="O695" s="20">
        <f t="shared" si="41"/>
        <v>239840</v>
      </c>
      <c r="P695" s="19">
        <f t="shared" si="42"/>
        <v>0.9</v>
      </c>
      <c r="Q695" s="3">
        <v>67.900000000000006</v>
      </c>
      <c r="R695" s="3">
        <v>67.8</v>
      </c>
      <c r="S695" s="3">
        <v>67.599999999999994</v>
      </c>
      <c r="T695" s="3">
        <v>67.099999999999994</v>
      </c>
      <c r="U695" s="3">
        <v>67.8</v>
      </c>
      <c r="V695" s="10">
        <f t="shared" si="43"/>
        <v>1.4020794629999997</v>
      </c>
      <c r="W695" s="3">
        <v>1.35</v>
      </c>
      <c r="X695" s="3" t="str">
        <f ca="1">IF(COUNTIF(股期對照!A:A,B695)=2,B695&amp;"-●",IF(COUNTIF(股期對照!A:A,B695)=1,B695&amp;"-◎",B695))</f>
        <v>欣銓-◎</v>
      </c>
      <c r="Y695" s="3" t="s">
        <v>7183</v>
      </c>
      <c r="AB695" s="1" t="s">
        <v>689</v>
      </c>
      <c r="AC695" s="1" t="s">
        <v>2425</v>
      </c>
      <c r="AD695" s="1">
        <v>23.52</v>
      </c>
      <c r="AE695" s="1">
        <v>13.09</v>
      </c>
      <c r="AF695" s="1">
        <v>0.84</v>
      </c>
      <c r="AG695" s="1">
        <v>13.62</v>
      </c>
      <c r="AH695" s="1">
        <v>48.93</v>
      </c>
      <c r="AI695" s="1">
        <v>695</v>
      </c>
      <c r="AJ695" s="1">
        <v>4901700.76</v>
      </c>
      <c r="AK695" s="1">
        <v>-500.55399999999997</v>
      </c>
      <c r="AL695" s="1">
        <v>529.11599999999999</v>
      </c>
      <c r="AM695" s="1">
        <v>539.63400000000001</v>
      </c>
      <c r="AN695" s="1">
        <v>571.36699999999996</v>
      </c>
      <c r="AO695" s="1">
        <v>936.63</v>
      </c>
      <c r="AP695" s="1">
        <v>239840</v>
      </c>
      <c r="AQ695" s="1">
        <v>0.9</v>
      </c>
      <c r="AR695" s="1">
        <v>67.900000000000006</v>
      </c>
      <c r="AS695" s="1">
        <v>67.8</v>
      </c>
      <c r="AT695" s="1">
        <v>67.599999999999994</v>
      </c>
      <c r="AU695" s="1">
        <v>67.099999999999994</v>
      </c>
      <c r="AV695" s="1">
        <v>67.8</v>
      </c>
      <c r="AW695" s="1">
        <v>1.4020794629999997</v>
      </c>
      <c r="AX695" s="1">
        <v>1.35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5687</v>
      </c>
      <c r="C696" s="3">
        <v>2.76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43.349999999999994</v>
      </c>
      <c r="H696" s="1">
        <f>MATCH(持股比率!A696,董監!A:A,0)</f>
        <v>696</v>
      </c>
      <c r="I696" s="3">
        <v>1362616.59</v>
      </c>
      <c r="J696" s="20">
        <v>308</v>
      </c>
      <c r="K696" s="20">
        <v>-456.827</v>
      </c>
      <c r="L696" s="29">
        <v>-335.67700000000002</v>
      </c>
      <c r="M696" s="20">
        <v>-506.99099999999999</v>
      </c>
      <c r="N696" s="20">
        <v>-168.55099999999999</v>
      </c>
      <c r="O696" s="20">
        <f t="shared" si="41"/>
        <v>59069</v>
      </c>
      <c r="P696" s="19">
        <f t="shared" si="42"/>
        <v>-2</v>
      </c>
      <c r="Q696" s="3">
        <v>85.9</v>
      </c>
      <c r="R696" s="3">
        <v>82.7</v>
      </c>
      <c r="S696" s="3">
        <v>82.6</v>
      </c>
      <c r="T696" s="3">
        <v>81.3</v>
      </c>
      <c r="U696" s="3">
        <v>80.8</v>
      </c>
      <c r="V696" s="10">
        <f t="shared" si="43"/>
        <v>-0.93886602199999991</v>
      </c>
      <c r="W696" s="3">
        <v>-5.16</v>
      </c>
      <c r="X696" s="3" t="str">
        <f ca="1">IF(COUNTIF(股期對照!A:A,B696)=2,B696&amp;"-●",IF(COUNTIF(股期對照!A:A,B696)=1,B696&amp;"-◎",B696))</f>
        <v>台星科</v>
      </c>
      <c r="Y696" s="3" t="s">
        <v>7184</v>
      </c>
      <c r="AB696" s="1" t="s">
        <v>690</v>
      </c>
      <c r="AC696" s="1" t="s">
        <v>2426</v>
      </c>
      <c r="AD696" s="1">
        <v>2.76</v>
      </c>
      <c r="AE696" s="1">
        <v>0.48</v>
      </c>
      <c r="AF696" s="1">
        <v>1.1000000000000001</v>
      </c>
      <c r="AG696" s="1">
        <v>52.31</v>
      </c>
      <c r="AH696" s="1">
        <v>43.349999999999994</v>
      </c>
      <c r="AI696" s="1">
        <v>696</v>
      </c>
      <c r="AJ696" s="1">
        <v>1362616.59</v>
      </c>
      <c r="AK696" s="1">
        <v>308</v>
      </c>
      <c r="AL696" s="1">
        <v>-456.827</v>
      </c>
      <c r="AM696" s="1">
        <v>-335.67700000000002</v>
      </c>
      <c r="AN696" s="1">
        <v>-506.99099999999999</v>
      </c>
      <c r="AO696" s="1">
        <v>-168.55099999999999</v>
      </c>
      <c r="AP696" s="1">
        <v>59069</v>
      </c>
      <c r="AQ696" s="1">
        <v>-2</v>
      </c>
      <c r="AR696" s="1">
        <v>85.9</v>
      </c>
      <c r="AS696" s="1">
        <v>82.7</v>
      </c>
      <c r="AT696" s="1">
        <v>82.6</v>
      </c>
      <c r="AU696" s="1">
        <v>81.3</v>
      </c>
      <c r="AV696" s="1">
        <v>80.8</v>
      </c>
      <c r="AW696" s="1">
        <v>-0.93886602199999991</v>
      </c>
      <c r="AX696" s="1">
        <v>-5.16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5365</v>
      </c>
      <c r="C697" s="3">
        <v>7.08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0">
        <v>5</v>
      </c>
      <c r="K697" s="20">
        <v>0</v>
      </c>
      <c r="L697" s="29">
        <v>0</v>
      </c>
      <c r="M697" s="20">
        <v>0</v>
      </c>
      <c r="N697" s="20">
        <v>13.269</v>
      </c>
      <c r="O697" s="20">
        <f t="shared" si="41"/>
        <v>281288</v>
      </c>
      <c r="P697" s="19">
        <f t="shared" si="42"/>
        <v>0</v>
      </c>
      <c r="Q697" s="3">
        <v>13.6</v>
      </c>
      <c r="R697" s="3">
        <v>13.6</v>
      </c>
      <c r="S697" s="3">
        <v>13.6</v>
      </c>
      <c r="T697" s="3">
        <v>13.85</v>
      </c>
      <c r="U697" s="3">
        <v>14.1</v>
      </c>
      <c r="V697" s="10">
        <f t="shared" si="43"/>
        <v>2.550929E-3</v>
      </c>
      <c r="W697" s="3">
        <v>4.0599999999999996</v>
      </c>
      <c r="X697" s="3" t="str">
        <f ca="1">IF(COUNTIF(股期對照!A:A,B697)=2,B697&amp;"-●",IF(COUNTIF(股期對照!A:A,B697)=1,B697&amp;"-◎",B697))</f>
        <v>昇陽</v>
      </c>
      <c r="Y697" s="3" t="s">
        <v>7185</v>
      </c>
      <c r="AB697" s="1" t="s">
        <v>691</v>
      </c>
      <c r="AC697" s="1" t="s">
        <v>2427</v>
      </c>
      <c r="AD697" s="1">
        <v>7.08</v>
      </c>
      <c r="AE697" s="1">
        <v>0.02</v>
      </c>
      <c r="AF697" s="1">
        <v>0.05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5</v>
      </c>
      <c r="AL697" s="1">
        <v>0</v>
      </c>
      <c r="AM697" s="1">
        <v>0</v>
      </c>
      <c r="AN697" s="1">
        <v>0</v>
      </c>
      <c r="AO697" s="1">
        <v>13.269</v>
      </c>
      <c r="AP697" s="1">
        <v>281288</v>
      </c>
      <c r="AQ697" s="1">
        <v>0</v>
      </c>
      <c r="AR697" s="1">
        <v>13.6</v>
      </c>
      <c r="AS697" s="1">
        <v>13.6</v>
      </c>
      <c r="AT697" s="1">
        <v>13.6</v>
      </c>
      <c r="AU697" s="1">
        <v>13.85</v>
      </c>
      <c r="AV697" s="1">
        <v>14.1</v>
      </c>
      <c r="AW697" s="1">
        <v>2.550929E-3</v>
      </c>
      <c r="AX697" s="1">
        <v>4.0599999999999996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4944</v>
      </c>
      <c r="C698" s="3">
        <v>0.44</v>
      </c>
      <c r="D698" s="3">
        <v>0</v>
      </c>
      <c r="E698" s="3">
        <v>7.0000000000000007E-2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9</v>
      </c>
      <c r="K698" s="20">
        <v>5</v>
      </c>
      <c r="L698" s="29">
        <v>4</v>
      </c>
      <c r="M698" s="20">
        <v>-3</v>
      </c>
      <c r="N698" s="20">
        <v>-1</v>
      </c>
      <c r="O698" s="20">
        <f t="shared" si="41"/>
        <v>28696</v>
      </c>
      <c r="P698" s="19">
        <f t="shared" si="42"/>
        <v>0</v>
      </c>
      <c r="Q698" s="3">
        <v>24.35</v>
      </c>
      <c r="R698" s="3">
        <v>24.65</v>
      </c>
      <c r="S698" s="3">
        <v>24.9</v>
      </c>
      <c r="T698" s="3">
        <v>24.5</v>
      </c>
      <c r="U698" s="3">
        <v>23.8</v>
      </c>
      <c r="V698" s="10">
        <f t="shared" si="43"/>
        <v>3.447E-3</v>
      </c>
      <c r="W698" s="3">
        <v>-3.25</v>
      </c>
      <c r="X698" s="3" t="str">
        <f ca="1">IF(COUNTIF(股期對照!A:A,B698)=2,B698&amp;"-●",IF(COUNTIF(股期對照!A:A,B698)=1,B698&amp;"-◎",B698))</f>
        <v>海德威</v>
      </c>
      <c r="Y698" s="3" t="s">
        <v>7186</v>
      </c>
      <c r="AB698" s="1" t="s">
        <v>692</v>
      </c>
      <c r="AC698" s="1" t="s">
        <v>2428</v>
      </c>
      <c r="AD698" s="1">
        <v>0.44</v>
      </c>
      <c r="AE698" s="1">
        <v>0</v>
      </c>
      <c r="AF698" s="1">
        <v>7.0000000000000007E-2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9</v>
      </c>
      <c r="AL698" s="1">
        <v>5</v>
      </c>
      <c r="AM698" s="1">
        <v>4</v>
      </c>
      <c r="AN698" s="1">
        <v>-3</v>
      </c>
      <c r="AO698" s="1">
        <v>-1</v>
      </c>
      <c r="AP698" s="1">
        <v>28696</v>
      </c>
      <c r="AQ698" s="1">
        <v>0</v>
      </c>
      <c r="AR698" s="1">
        <v>24.35</v>
      </c>
      <c r="AS698" s="1">
        <v>24.65</v>
      </c>
      <c r="AT698" s="1">
        <v>24.9</v>
      </c>
      <c r="AU698" s="1">
        <v>24.5</v>
      </c>
      <c r="AV698" s="1">
        <v>23.8</v>
      </c>
      <c r="AW698" s="1">
        <v>3.447E-3</v>
      </c>
      <c r="AX698" s="1">
        <v>-3.25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6100</v>
      </c>
      <c r="C699" s="3">
        <v>0.41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74.33</v>
      </c>
      <c r="H699" s="1">
        <f>MATCH(持股比率!A699,董監!A:A,0)</f>
        <v>699</v>
      </c>
      <c r="I699" s="3">
        <v>611680.18000000005</v>
      </c>
      <c r="J699" s="20">
        <v>14</v>
      </c>
      <c r="K699" s="20">
        <v>2</v>
      </c>
      <c r="L699" s="29">
        <v>16</v>
      </c>
      <c r="M699" s="20">
        <v>-10</v>
      </c>
      <c r="N699" s="20">
        <v>-1</v>
      </c>
      <c r="O699" s="20">
        <f t="shared" si="41"/>
        <v>45466</v>
      </c>
      <c r="P699" s="19">
        <f t="shared" si="42"/>
        <v>0</v>
      </c>
      <c r="Q699" s="3">
        <v>33.85</v>
      </c>
      <c r="R699" s="3">
        <v>33.9</v>
      </c>
      <c r="S699" s="3">
        <v>34.25</v>
      </c>
      <c r="T699" s="3">
        <v>33.6</v>
      </c>
      <c r="U699" s="3">
        <v>33.1</v>
      </c>
      <c r="V699" s="10">
        <f t="shared" si="43"/>
        <v>7.2060000000000006E-3</v>
      </c>
      <c r="W699" s="3">
        <v>-2.0699999999999998</v>
      </c>
      <c r="X699" s="3" t="str">
        <f ca="1">IF(COUNTIF(股期對照!A:A,B699)=2,B699&amp;"-●",IF(COUNTIF(股期對照!A:A,B699)=1,B699&amp;"-◎",B699))</f>
        <v>東碩</v>
      </c>
      <c r="Y699" s="3" t="s">
        <v>7165</v>
      </c>
      <c r="AB699" s="1" t="s">
        <v>693</v>
      </c>
      <c r="AC699" s="1" t="s">
        <v>2429</v>
      </c>
      <c r="AD699" s="1">
        <v>0.41</v>
      </c>
      <c r="AE699" s="1">
        <v>7.0000000000000007E-2</v>
      </c>
      <c r="AF699" s="1">
        <v>0.17</v>
      </c>
      <c r="AG699" s="1">
        <v>25.02</v>
      </c>
      <c r="AH699" s="1">
        <v>74.33</v>
      </c>
      <c r="AI699" s="1">
        <v>699</v>
      </c>
      <c r="AJ699" s="1">
        <v>611680.18000000005</v>
      </c>
      <c r="AK699" s="1">
        <v>14</v>
      </c>
      <c r="AL699" s="1">
        <v>2</v>
      </c>
      <c r="AM699" s="1">
        <v>16</v>
      </c>
      <c r="AN699" s="1">
        <v>-10</v>
      </c>
      <c r="AO699" s="1">
        <v>-1</v>
      </c>
      <c r="AP699" s="1">
        <v>45466</v>
      </c>
      <c r="AQ699" s="1">
        <v>0</v>
      </c>
      <c r="AR699" s="1">
        <v>33.85</v>
      </c>
      <c r="AS699" s="1">
        <v>33.9</v>
      </c>
      <c r="AT699" s="1">
        <v>34.25</v>
      </c>
      <c r="AU699" s="1">
        <v>33.6</v>
      </c>
      <c r="AV699" s="1">
        <v>33.1</v>
      </c>
      <c r="AW699" s="1">
        <v>7.2060000000000006E-3</v>
      </c>
      <c r="AX699" s="1">
        <v>-2.0699999999999998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6101</v>
      </c>
      <c r="C700" s="3">
        <v>0.93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54.85</v>
      </c>
      <c r="H700" s="1">
        <f>MATCH(持股比率!A700,董監!A:A,0)</f>
        <v>700</v>
      </c>
      <c r="I700" s="3">
        <v>697126.66</v>
      </c>
      <c r="J700" s="20">
        <v>528</v>
      </c>
      <c r="K700" s="20">
        <v>-541</v>
      </c>
      <c r="L700" s="29">
        <v>130</v>
      </c>
      <c r="M700" s="20">
        <v>-389</v>
      </c>
      <c r="N700" s="20">
        <v>434</v>
      </c>
      <c r="O700" s="20">
        <f t="shared" si="41"/>
        <v>38237</v>
      </c>
      <c r="P700" s="19">
        <f t="shared" si="42"/>
        <v>0.4</v>
      </c>
      <c r="Q700" s="3">
        <v>23</v>
      </c>
      <c r="R700" s="3">
        <v>22.95</v>
      </c>
      <c r="S700" s="3">
        <v>23.9</v>
      </c>
      <c r="T700" s="3">
        <v>23.35</v>
      </c>
      <c r="U700" s="3">
        <v>23.85</v>
      </c>
      <c r="V700" s="10">
        <f t="shared" si="43"/>
        <v>4.1028000000000009E-2</v>
      </c>
      <c r="W700" s="3">
        <v>7.19</v>
      </c>
      <c r="X700" s="3" t="str">
        <f ca="1">IF(COUNTIF(股期對照!A:A,B700)=2,B700&amp;"-●",IF(COUNTIF(股期對照!A:A,B700)=1,B700&amp;"-◎",B700))</f>
        <v>宇環</v>
      </c>
      <c r="Y700" s="3" t="s">
        <v>7164</v>
      </c>
      <c r="AB700" s="1" t="s">
        <v>694</v>
      </c>
      <c r="AC700" s="1" t="s">
        <v>2430</v>
      </c>
      <c r="AD700" s="1">
        <v>0.93</v>
      </c>
      <c r="AE700" s="1">
        <v>0</v>
      </c>
      <c r="AF700" s="1">
        <v>0</v>
      </c>
      <c r="AG700" s="1">
        <v>44.22</v>
      </c>
      <c r="AH700" s="1">
        <v>54.85</v>
      </c>
      <c r="AI700" s="1">
        <v>700</v>
      </c>
      <c r="AJ700" s="1">
        <v>697126.66</v>
      </c>
      <c r="AK700" s="1">
        <v>528</v>
      </c>
      <c r="AL700" s="1">
        <v>-541</v>
      </c>
      <c r="AM700" s="1">
        <v>130</v>
      </c>
      <c r="AN700" s="1">
        <v>-389</v>
      </c>
      <c r="AO700" s="1">
        <v>434</v>
      </c>
      <c r="AP700" s="1">
        <v>38237</v>
      </c>
      <c r="AQ700" s="1">
        <v>0.4</v>
      </c>
      <c r="AR700" s="1">
        <v>23</v>
      </c>
      <c r="AS700" s="1">
        <v>22.95</v>
      </c>
      <c r="AT700" s="1">
        <v>23.9</v>
      </c>
      <c r="AU700" s="1">
        <v>23.35</v>
      </c>
      <c r="AV700" s="1">
        <v>23.85</v>
      </c>
      <c r="AW700" s="1">
        <v>4.1028000000000009E-2</v>
      </c>
      <c r="AX700" s="1">
        <v>7.19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6102</v>
      </c>
      <c r="C701" s="3">
        <v>1.92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</v>
      </c>
      <c r="H701" s="1">
        <f>MATCH(持股比率!A701,董監!A:A,0)</f>
        <v>701</v>
      </c>
      <c r="I701" s="3">
        <v>888414.08</v>
      </c>
      <c r="J701" s="20">
        <v>-1</v>
      </c>
      <c r="K701" s="20">
        <v>6</v>
      </c>
      <c r="L701" s="29">
        <v>-2</v>
      </c>
      <c r="M701" s="20">
        <v>0</v>
      </c>
      <c r="N701" s="20">
        <v>15</v>
      </c>
      <c r="O701" s="20">
        <f t="shared" si="41"/>
        <v>61549</v>
      </c>
      <c r="P701" s="19">
        <f t="shared" si="42"/>
        <v>0</v>
      </c>
      <c r="Q701" s="3">
        <v>16.7</v>
      </c>
      <c r="R701" s="3">
        <v>16.649999999999999</v>
      </c>
      <c r="S701" s="3">
        <v>16.7</v>
      </c>
      <c r="T701" s="3">
        <v>16.8</v>
      </c>
      <c r="U701" s="3">
        <v>16.8</v>
      </c>
      <c r="V701" s="10">
        <f t="shared" si="43"/>
        <v>3.0180000000000003E-3</v>
      </c>
      <c r="W701" s="3">
        <v>1.82</v>
      </c>
      <c r="X701" s="3" t="str">
        <f ca="1">IF(COUNTIF(股期對照!A:A,B701)=2,B701&amp;"-●",IF(COUNTIF(股期對照!A:A,B701)=1,B701&amp;"-◎",B701))</f>
        <v>太普高</v>
      </c>
      <c r="Y701" s="3" t="s">
        <v>7187</v>
      </c>
      <c r="AB701" s="1" t="s">
        <v>695</v>
      </c>
      <c r="AC701" s="1" t="s">
        <v>2431</v>
      </c>
      <c r="AD701" s="1">
        <v>1.92</v>
      </c>
      <c r="AE701" s="1">
        <v>0</v>
      </c>
      <c r="AF701" s="1">
        <v>0.11</v>
      </c>
      <c r="AG701" s="1">
        <v>28.69</v>
      </c>
      <c r="AH701" s="1">
        <v>69.28</v>
      </c>
      <c r="AI701" s="1">
        <v>701</v>
      </c>
      <c r="AJ701" s="1">
        <v>888414.08</v>
      </c>
      <c r="AK701" s="1">
        <v>-1</v>
      </c>
      <c r="AL701" s="1">
        <v>6</v>
      </c>
      <c r="AM701" s="1">
        <v>-2</v>
      </c>
      <c r="AN701" s="1">
        <v>0</v>
      </c>
      <c r="AO701" s="1">
        <v>15</v>
      </c>
      <c r="AP701" s="1">
        <v>61549</v>
      </c>
      <c r="AQ701" s="1">
        <v>0</v>
      </c>
      <c r="AR701" s="1">
        <v>16.7</v>
      </c>
      <c r="AS701" s="1">
        <v>16.649999999999999</v>
      </c>
      <c r="AT701" s="1">
        <v>16.7</v>
      </c>
      <c r="AU701" s="1">
        <v>16.8</v>
      </c>
      <c r="AV701" s="1">
        <v>16.8</v>
      </c>
      <c r="AW701" s="1">
        <v>3.0180000000000003E-3</v>
      </c>
      <c r="AX701" s="1">
        <v>1.82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4945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0</v>
      </c>
      <c r="K702" s="20">
        <v>2</v>
      </c>
      <c r="L702" s="29">
        <v>0</v>
      </c>
      <c r="M702" s="20">
        <v>0</v>
      </c>
      <c r="N702" s="20">
        <v>0</v>
      </c>
      <c r="O702" s="20">
        <f t="shared" si="41"/>
        <v>31496</v>
      </c>
      <c r="P702" s="19">
        <f t="shared" si="42"/>
        <v>0</v>
      </c>
      <c r="Q702" s="3">
        <v>22.55</v>
      </c>
      <c r="R702" s="3">
        <v>22.55</v>
      </c>
      <c r="S702" s="3">
        <v>22.5</v>
      </c>
      <c r="T702" s="3">
        <v>22.6</v>
      </c>
      <c r="U702" s="3">
        <v>22.4</v>
      </c>
      <c r="V702" s="10">
        <f t="shared" si="43"/>
        <v>4.5100000000000001E-4</v>
      </c>
      <c r="W702" s="3">
        <v>-1.75</v>
      </c>
      <c r="X702" s="3" t="str">
        <f ca="1">IF(COUNTIF(股期對照!A:A,B702)=2,B702&amp;"-●",IF(COUNTIF(股期對照!A:A,B702)=1,B702&amp;"-◎",B702))</f>
        <v>微端</v>
      </c>
      <c r="Y702" s="3" t="s">
        <v>7188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0</v>
      </c>
      <c r="AL702" s="1">
        <v>2</v>
      </c>
      <c r="AM702" s="1">
        <v>0</v>
      </c>
      <c r="AN702" s="1">
        <v>0</v>
      </c>
      <c r="AO702" s="1">
        <v>0</v>
      </c>
      <c r="AP702" s="1">
        <v>31496</v>
      </c>
      <c r="AQ702" s="1">
        <v>0</v>
      </c>
      <c r="AR702" s="1">
        <v>22.55</v>
      </c>
      <c r="AS702" s="1">
        <v>22.55</v>
      </c>
      <c r="AT702" s="1">
        <v>22.5</v>
      </c>
      <c r="AU702" s="1">
        <v>22.6</v>
      </c>
      <c r="AV702" s="1">
        <v>22.4</v>
      </c>
      <c r="AW702" s="1">
        <v>4.5100000000000001E-4</v>
      </c>
      <c r="AX702" s="1">
        <v>-1.75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6103</v>
      </c>
      <c r="C703" s="3">
        <v>2.17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57.839999999999996</v>
      </c>
      <c r="H703" s="1">
        <f>MATCH(持股比率!A703,董監!A:A,0)</f>
        <v>703</v>
      </c>
      <c r="I703" s="3">
        <v>439704.83</v>
      </c>
      <c r="J703" s="20">
        <v>141</v>
      </c>
      <c r="K703" s="20">
        <v>68</v>
      </c>
      <c r="L703" s="29">
        <v>49</v>
      </c>
      <c r="M703" s="20">
        <v>34</v>
      </c>
      <c r="N703" s="20">
        <v>-67</v>
      </c>
      <c r="O703" s="20">
        <f t="shared" si="41"/>
        <v>25433</v>
      </c>
      <c r="P703" s="19">
        <f t="shared" si="42"/>
        <v>0.9</v>
      </c>
      <c r="Q703" s="3">
        <v>23</v>
      </c>
      <c r="R703" s="3">
        <v>23.35</v>
      </c>
      <c r="S703" s="3">
        <v>23.7</v>
      </c>
      <c r="T703" s="3">
        <v>24.3</v>
      </c>
      <c r="U703" s="3">
        <v>23.15</v>
      </c>
      <c r="V703" s="10">
        <f t="shared" si="43"/>
        <v>5.2672499999999997E-2</v>
      </c>
      <c r="W703" s="3">
        <v>0.65</v>
      </c>
      <c r="X703" s="3" t="str">
        <f ca="1">IF(COUNTIF(股期對照!A:A,B703)=2,B703&amp;"-●",IF(COUNTIF(股期對照!A:A,B703)=1,B703&amp;"-◎",B703))</f>
        <v>廣寰科</v>
      </c>
      <c r="Y703" s="3" t="s">
        <v>7189</v>
      </c>
      <c r="AB703" s="1" t="s">
        <v>697</v>
      </c>
      <c r="AC703" s="1" t="s">
        <v>2433</v>
      </c>
      <c r="AD703" s="1">
        <v>2.17</v>
      </c>
      <c r="AE703" s="1">
        <v>0</v>
      </c>
      <c r="AF703" s="1">
        <v>0</v>
      </c>
      <c r="AG703" s="1">
        <v>39.99</v>
      </c>
      <c r="AH703" s="1">
        <v>57.839999999999996</v>
      </c>
      <c r="AI703" s="1">
        <v>703</v>
      </c>
      <c r="AJ703" s="1">
        <v>439704.83</v>
      </c>
      <c r="AK703" s="1">
        <v>141</v>
      </c>
      <c r="AL703" s="1">
        <v>68</v>
      </c>
      <c r="AM703" s="1">
        <v>49</v>
      </c>
      <c r="AN703" s="1">
        <v>34</v>
      </c>
      <c r="AO703" s="1">
        <v>-67</v>
      </c>
      <c r="AP703" s="1">
        <v>25433</v>
      </c>
      <c r="AQ703" s="1">
        <v>0.9</v>
      </c>
      <c r="AR703" s="1">
        <v>23</v>
      </c>
      <c r="AS703" s="1">
        <v>23.35</v>
      </c>
      <c r="AT703" s="1">
        <v>23.7</v>
      </c>
      <c r="AU703" s="1">
        <v>24.3</v>
      </c>
      <c r="AV703" s="1">
        <v>23.15</v>
      </c>
      <c r="AW703" s="1">
        <v>5.2672499999999997E-2</v>
      </c>
      <c r="AX703" s="1">
        <v>0.65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6104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20.95</v>
      </c>
      <c r="R704" s="3">
        <v>20.95</v>
      </c>
      <c r="S704" s="3">
        <v>21.05</v>
      </c>
      <c r="T704" s="3">
        <v>20.6</v>
      </c>
      <c r="U704" s="3">
        <v>21.1</v>
      </c>
      <c r="V704" s="10">
        <f t="shared" si="43"/>
        <v>0</v>
      </c>
      <c r="W704" s="3">
        <v>0.72</v>
      </c>
      <c r="X704" s="3" t="str">
        <f ca="1">IF(COUNTIF(股期對照!A:A,B704)=2,B704&amp;"-●",IF(COUNTIF(股期對照!A:A,B704)=1,B704&amp;"-◎",B704))</f>
        <v>點晶</v>
      </c>
      <c r="Y704" s="3" t="s">
        <v>6978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20.95</v>
      </c>
      <c r="AS704" s="1">
        <v>20.95</v>
      </c>
      <c r="AT704" s="1">
        <v>21.05</v>
      </c>
      <c r="AU704" s="1">
        <v>20.6</v>
      </c>
      <c r="AV704" s="1">
        <v>21.1</v>
      </c>
      <c r="AW704" s="1">
        <v>0</v>
      </c>
      <c r="AX704" s="1">
        <v>0.72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5688</v>
      </c>
      <c r="C705" s="3">
        <v>7.16</v>
      </c>
      <c r="D705" s="3">
        <v>0.77</v>
      </c>
      <c r="E705" s="3">
        <v>0.6</v>
      </c>
      <c r="F705" s="1">
        <f>IF(INDEX(董監!D:D,H705)=0,INDEX(董監!C:C,H705),INDEX(董監!D:D,H705))</f>
        <v>9.99</v>
      </c>
      <c r="G705" s="1">
        <f t="shared" si="40"/>
        <v>81.48</v>
      </c>
      <c r="H705" s="1">
        <f>MATCH(持股比率!A705,董監!A:A,0)</f>
        <v>705</v>
      </c>
      <c r="I705" s="3">
        <v>753067.21</v>
      </c>
      <c r="J705" s="20">
        <v>47</v>
      </c>
      <c r="K705" s="20">
        <v>-203.01</v>
      </c>
      <c r="L705" s="29">
        <v>-191.21199999999999</v>
      </c>
      <c r="M705" s="20">
        <v>0.98099999999999998</v>
      </c>
      <c r="N705" s="20">
        <v>-149.65100000000001</v>
      </c>
      <c r="O705" s="20">
        <f t="shared" si="41"/>
        <v>61360</v>
      </c>
      <c r="P705" s="19">
        <f t="shared" si="42"/>
        <v>-0.8</v>
      </c>
      <c r="Q705" s="3">
        <v>89.31</v>
      </c>
      <c r="R705" s="3">
        <v>89.7</v>
      </c>
      <c r="S705" s="3">
        <v>89.3</v>
      </c>
      <c r="T705" s="3">
        <v>88.9</v>
      </c>
      <c r="U705" s="3">
        <v>87.9</v>
      </c>
      <c r="V705" s="10">
        <f t="shared" si="43"/>
        <v>-0.44154770600000004</v>
      </c>
      <c r="W705" s="3">
        <v>1.45</v>
      </c>
      <c r="X705" s="3" t="str">
        <f ca="1">IF(COUNTIF(股期對照!A:A,B705)=2,B705&amp;"-●",IF(COUNTIF(股期對照!A:A,B705)=1,B705&amp;"-◎",B705))</f>
        <v>宜特</v>
      </c>
      <c r="Y705" s="3" t="s">
        <v>7190</v>
      </c>
      <c r="AB705" s="1" t="s">
        <v>699</v>
      </c>
      <c r="AC705" s="1" t="s">
        <v>2435</v>
      </c>
      <c r="AD705" s="1">
        <v>7.16</v>
      </c>
      <c r="AE705" s="1">
        <v>0.77</v>
      </c>
      <c r="AF705" s="1">
        <v>0.6</v>
      </c>
      <c r="AG705" s="1">
        <v>9.99</v>
      </c>
      <c r="AH705" s="1">
        <v>81.48</v>
      </c>
      <c r="AI705" s="1">
        <v>705</v>
      </c>
      <c r="AJ705" s="1">
        <v>753067.21</v>
      </c>
      <c r="AK705" s="1">
        <v>47</v>
      </c>
      <c r="AL705" s="1">
        <v>-203.01</v>
      </c>
      <c r="AM705" s="1">
        <v>-191.21199999999999</v>
      </c>
      <c r="AN705" s="1">
        <v>0.98099999999999998</v>
      </c>
      <c r="AO705" s="1">
        <v>-149.65100000000001</v>
      </c>
      <c r="AP705" s="1">
        <v>61360</v>
      </c>
      <c r="AQ705" s="1">
        <v>-0.8</v>
      </c>
      <c r="AR705" s="1">
        <v>89.31</v>
      </c>
      <c r="AS705" s="1">
        <v>89.7</v>
      </c>
      <c r="AT705" s="1">
        <v>89.3</v>
      </c>
      <c r="AU705" s="1">
        <v>88.9</v>
      </c>
      <c r="AV705" s="1">
        <v>87.9</v>
      </c>
      <c r="AW705" s="1">
        <v>-0.44154770600000004</v>
      </c>
      <c r="AX705" s="1">
        <v>1.45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6105</v>
      </c>
      <c r="C706" s="3">
        <v>2.4</v>
      </c>
      <c r="D706" s="3">
        <v>0</v>
      </c>
      <c r="E706" s="3">
        <v>0.26</v>
      </c>
      <c r="F706" s="1">
        <f>IF(INDEX(董監!D:D,H706)=0,INDEX(董監!C:C,H706),INDEX(董監!D:D,H706))</f>
        <v>8.69</v>
      </c>
      <c r="G706" s="1">
        <f t="shared" si="40"/>
        <v>88.65</v>
      </c>
      <c r="H706" s="1">
        <f>MATCH(持股比率!A706,董監!A:A,0)</f>
        <v>706</v>
      </c>
      <c r="I706" s="3">
        <v>1054801.24</v>
      </c>
      <c r="J706" s="20">
        <v>-351.04</v>
      </c>
      <c r="K706" s="20">
        <v>-14</v>
      </c>
      <c r="L706" s="29">
        <v>-85.204999999999998</v>
      </c>
      <c r="M706" s="20">
        <v>160.50700000000001</v>
      </c>
      <c r="N706" s="20">
        <v>-100</v>
      </c>
      <c r="O706" s="20">
        <f t="shared" si="41"/>
        <v>93508</v>
      </c>
      <c r="P706" s="19">
        <f t="shared" si="42"/>
        <v>-0.4</v>
      </c>
      <c r="Q706" s="3">
        <v>27.85</v>
      </c>
      <c r="R706" s="3">
        <v>28</v>
      </c>
      <c r="S706" s="3">
        <v>27.8</v>
      </c>
      <c r="T706" s="3">
        <v>27.65</v>
      </c>
      <c r="U706" s="3">
        <v>27.65</v>
      </c>
      <c r="V706" s="10">
        <f t="shared" si="43"/>
        <v>-0.10864144450000003</v>
      </c>
      <c r="W706" s="3">
        <v>-1.25</v>
      </c>
      <c r="X706" s="3" t="str">
        <f ca="1">IF(COUNTIF(股期對照!A:A,B706)=2,B706&amp;"-●",IF(COUNTIF(股期對照!A:A,B706)=1,B706&amp;"-◎",B706))</f>
        <v>東浦</v>
      </c>
      <c r="Y706" s="3" t="s">
        <v>6960</v>
      </c>
      <c r="AB706" s="1" t="s">
        <v>700</v>
      </c>
      <c r="AC706" s="1" t="s">
        <v>2436</v>
      </c>
      <c r="AD706" s="1">
        <v>2.4</v>
      </c>
      <c r="AE706" s="1">
        <v>0</v>
      </c>
      <c r="AF706" s="1">
        <v>0.26</v>
      </c>
      <c r="AG706" s="1">
        <v>8.69</v>
      </c>
      <c r="AH706" s="1">
        <v>88.65</v>
      </c>
      <c r="AI706" s="1">
        <v>706</v>
      </c>
      <c r="AJ706" s="1">
        <v>1054801.24</v>
      </c>
      <c r="AK706" s="1">
        <v>-351.04</v>
      </c>
      <c r="AL706" s="1">
        <v>-14</v>
      </c>
      <c r="AM706" s="1">
        <v>-85.204999999999998</v>
      </c>
      <c r="AN706" s="1">
        <v>160.50700000000001</v>
      </c>
      <c r="AO706" s="1">
        <v>-100</v>
      </c>
      <c r="AP706" s="1">
        <v>93508</v>
      </c>
      <c r="AQ706" s="1">
        <v>-0.4</v>
      </c>
      <c r="AR706" s="1">
        <v>27.85</v>
      </c>
      <c r="AS706" s="1">
        <v>28</v>
      </c>
      <c r="AT706" s="1">
        <v>27.8</v>
      </c>
      <c r="AU706" s="1">
        <v>27.65</v>
      </c>
      <c r="AV706" s="1">
        <v>27.65</v>
      </c>
      <c r="AW706" s="1">
        <v>-0.10864144450000003</v>
      </c>
      <c r="AX706" s="1">
        <v>-1.25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4946</v>
      </c>
      <c r="C707" s="3">
        <v>36.03</v>
      </c>
      <c r="D707" s="3">
        <v>3.93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46.5</v>
      </c>
      <c r="H707" s="1">
        <f>MATCH(持股比率!A707,董監!A:A,0)</f>
        <v>707</v>
      </c>
      <c r="I707" s="3">
        <v>1409007.8</v>
      </c>
      <c r="J707" s="20">
        <v>133.697</v>
      </c>
      <c r="K707" s="20">
        <v>183.13</v>
      </c>
      <c r="L707" s="29">
        <v>150.70099999999999</v>
      </c>
      <c r="M707" s="20">
        <v>167.60499999999999</v>
      </c>
      <c r="N707" s="20">
        <v>42.415999999999997</v>
      </c>
      <c r="O707" s="20">
        <f t="shared" si="41"/>
        <v>65519</v>
      </c>
      <c r="P707" s="19">
        <f t="shared" si="42"/>
        <v>1</v>
      </c>
      <c r="Q707" s="3">
        <v>647</v>
      </c>
      <c r="R707" s="3">
        <v>652</v>
      </c>
      <c r="S707" s="3">
        <v>651</v>
      </c>
      <c r="T707" s="3">
        <v>658</v>
      </c>
      <c r="U707" s="3">
        <v>653</v>
      </c>
      <c r="V707" s="10">
        <f t="shared" si="43"/>
        <v>4.419908079999999</v>
      </c>
      <c r="W707" s="3">
        <v>1.56</v>
      </c>
      <c r="X707" s="3" t="str">
        <f ca="1">IF(COUNTIF(股期對照!A:A,B707)=2,B707&amp;"-●",IF(COUNTIF(股期對照!A:A,B707)=1,B707&amp;"-◎",B707))</f>
        <v>鈊象-●</v>
      </c>
      <c r="Y707" s="3" t="s">
        <v>7191</v>
      </c>
      <c r="AB707" s="1" t="s">
        <v>701</v>
      </c>
      <c r="AC707" s="1" t="s">
        <v>2437</v>
      </c>
      <c r="AD707" s="1">
        <v>36.03</v>
      </c>
      <c r="AE707" s="1">
        <v>3.93</v>
      </c>
      <c r="AF707" s="1">
        <v>3.78</v>
      </c>
      <c r="AG707" s="1">
        <v>9.76</v>
      </c>
      <c r="AH707" s="1">
        <v>46.5</v>
      </c>
      <c r="AI707" s="1">
        <v>707</v>
      </c>
      <c r="AJ707" s="1">
        <v>1409007.8</v>
      </c>
      <c r="AK707" s="1">
        <v>133.697</v>
      </c>
      <c r="AL707" s="1">
        <v>183.13</v>
      </c>
      <c r="AM707" s="1">
        <v>150.70099999999999</v>
      </c>
      <c r="AN707" s="1">
        <v>167.60499999999999</v>
      </c>
      <c r="AO707" s="1">
        <v>42.415999999999997</v>
      </c>
      <c r="AP707" s="1">
        <v>65519</v>
      </c>
      <c r="AQ707" s="1">
        <v>1</v>
      </c>
      <c r="AR707" s="1">
        <v>647</v>
      </c>
      <c r="AS707" s="1">
        <v>652</v>
      </c>
      <c r="AT707" s="1">
        <v>651</v>
      </c>
      <c r="AU707" s="1">
        <v>658</v>
      </c>
      <c r="AV707" s="1">
        <v>653</v>
      </c>
      <c r="AW707" s="1">
        <v>4.419908079999999</v>
      </c>
      <c r="AX707" s="1">
        <v>1.56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6106</v>
      </c>
      <c r="C708" s="3">
        <v>8.26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57.260000000000005</v>
      </c>
      <c r="H708" s="1">
        <f>MATCH(持股比率!A708,董監!A:A,0)</f>
        <v>708</v>
      </c>
      <c r="I708" s="3">
        <v>1320159.19</v>
      </c>
      <c r="J708" s="20">
        <v>31</v>
      </c>
      <c r="K708" s="20">
        <v>13.05</v>
      </c>
      <c r="L708" s="29">
        <v>4</v>
      </c>
      <c r="M708" s="20">
        <v>-9</v>
      </c>
      <c r="N708" s="20">
        <v>-16</v>
      </c>
      <c r="O708" s="20">
        <f t="shared" si="41"/>
        <v>75592</v>
      </c>
      <c r="P708" s="19">
        <f t="shared" si="42"/>
        <v>0</v>
      </c>
      <c r="Q708" s="3">
        <v>20.05</v>
      </c>
      <c r="R708" s="3">
        <v>19.75</v>
      </c>
      <c r="S708" s="3">
        <v>19.75</v>
      </c>
      <c r="T708" s="3">
        <v>19.75</v>
      </c>
      <c r="U708" s="3">
        <v>19.3</v>
      </c>
      <c r="V708" s="10">
        <f t="shared" si="43"/>
        <v>4.7173750000000011E-3</v>
      </c>
      <c r="W708" s="3">
        <v>-3.26</v>
      </c>
      <c r="X708" s="3" t="str">
        <f ca="1">IF(COUNTIF(股期對照!A:A,B708)=2,B708&amp;"-●",IF(COUNTIF(股期對照!A:A,B708)=1,B708&amp;"-◎",B708))</f>
        <v>英濟</v>
      </c>
      <c r="Y708" s="3" t="s">
        <v>7192</v>
      </c>
      <c r="AB708" s="1" t="s">
        <v>702</v>
      </c>
      <c r="AC708" s="1" t="s">
        <v>2438</v>
      </c>
      <c r="AD708" s="1">
        <v>8.26</v>
      </c>
      <c r="AE708" s="1">
        <v>0</v>
      </c>
      <c r="AF708" s="1">
        <v>0.15</v>
      </c>
      <c r="AG708" s="1">
        <v>34.33</v>
      </c>
      <c r="AH708" s="1">
        <v>57.260000000000005</v>
      </c>
      <c r="AI708" s="1">
        <v>708</v>
      </c>
      <c r="AJ708" s="1">
        <v>1320159.19</v>
      </c>
      <c r="AK708" s="1">
        <v>31</v>
      </c>
      <c r="AL708" s="1">
        <v>13.05</v>
      </c>
      <c r="AM708" s="1">
        <v>4</v>
      </c>
      <c r="AN708" s="1">
        <v>-9</v>
      </c>
      <c r="AO708" s="1">
        <v>-16</v>
      </c>
      <c r="AP708" s="1">
        <v>75592</v>
      </c>
      <c r="AQ708" s="1">
        <v>0</v>
      </c>
      <c r="AR708" s="1">
        <v>20.05</v>
      </c>
      <c r="AS708" s="1">
        <v>19.75</v>
      </c>
      <c r="AT708" s="1">
        <v>19.75</v>
      </c>
      <c r="AU708" s="1">
        <v>19.75</v>
      </c>
      <c r="AV708" s="1">
        <v>19.3</v>
      </c>
      <c r="AW708" s="1">
        <v>4.7173750000000011E-3</v>
      </c>
      <c r="AX708" s="1">
        <v>-3.26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6107</v>
      </c>
      <c r="C709" s="3">
        <v>3.12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84.98</v>
      </c>
      <c r="H709" s="1">
        <f>MATCH(持股比率!A709,董監!A:A,0)</f>
        <v>709</v>
      </c>
      <c r="I709" s="3">
        <v>967244.5</v>
      </c>
      <c r="J709" s="20">
        <v>13.05</v>
      </c>
      <c r="K709" s="20">
        <v>114</v>
      </c>
      <c r="L709" s="29">
        <v>3</v>
      </c>
      <c r="M709" s="20">
        <v>47</v>
      </c>
      <c r="N709" s="20">
        <v>-57</v>
      </c>
      <c r="O709" s="20">
        <f t="shared" si="41"/>
        <v>82196</v>
      </c>
      <c r="P709" s="19">
        <f t="shared" si="42"/>
        <v>0.1</v>
      </c>
      <c r="Q709" s="3">
        <v>15.65</v>
      </c>
      <c r="R709" s="3">
        <v>15.75</v>
      </c>
      <c r="S709" s="3">
        <v>15.8</v>
      </c>
      <c r="T709" s="3">
        <v>15.85</v>
      </c>
      <c r="U709" s="3">
        <v>15.6</v>
      </c>
      <c r="V709" s="10">
        <f t="shared" si="43"/>
        <v>1.9028825000000003E-2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7193</v>
      </c>
      <c r="AB709" s="1" t="s">
        <v>703</v>
      </c>
      <c r="AC709" s="1" t="s">
        <v>2439</v>
      </c>
      <c r="AD709" s="1">
        <v>3.12</v>
      </c>
      <c r="AE709" s="1">
        <v>0.26</v>
      </c>
      <c r="AF709" s="1">
        <v>0.03</v>
      </c>
      <c r="AG709" s="1">
        <v>11.61</v>
      </c>
      <c r="AH709" s="1">
        <v>84.98</v>
      </c>
      <c r="AI709" s="1">
        <v>709</v>
      </c>
      <c r="AJ709" s="1">
        <v>967244.5</v>
      </c>
      <c r="AK709" s="1">
        <v>13.05</v>
      </c>
      <c r="AL709" s="1">
        <v>114</v>
      </c>
      <c r="AM709" s="1">
        <v>3</v>
      </c>
      <c r="AN709" s="1">
        <v>47</v>
      </c>
      <c r="AO709" s="1">
        <v>-57</v>
      </c>
      <c r="AP709" s="1">
        <v>82196</v>
      </c>
      <c r="AQ709" s="1">
        <v>0.1</v>
      </c>
      <c r="AR709" s="1">
        <v>15.65</v>
      </c>
      <c r="AS709" s="1">
        <v>15.75</v>
      </c>
      <c r="AT709" s="1">
        <v>15.8</v>
      </c>
      <c r="AU709" s="1">
        <v>15.85</v>
      </c>
      <c r="AV709" s="1">
        <v>15.6</v>
      </c>
      <c r="AW709" s="1">
        <v>1.9028825000000003E-2</v>
      </c>
      <c r="AX709" s="1">
        <v>0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6108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-2</v>
      </c>
      <c r="K710" s="20">
        <v>0</v>
      </c>
      <c r="L710" s="29">
        <v>6</v>
      </c>
      <c r="M710" s="20">
        <v>-1</v>
      </c>
      <c r="N710" s="20">
        <v>-6</v>
      </c>
      <c r="O710" s="20">
        <f t="shared" si="41"/>
        <v>27574</v>
      </c>
      <c r="P710" s="19">
        <f t="shared" si="42"/>
        <v>0</v>
      </c>
      <c r="Q710" s="3">
        <v>16.75</v>
      </c>
      <c r="R710" s="3">
        <v>16.75</v>
      </c>
      <c r="S710" s="3">
        <v>17.05</v>
      </c>
      <c r="T710" s="3">
        <v>17.05</v>
      </c>
      <c r="U710" s="3">
        <v>17.100000000000001</v>
      </c>
      <c r="V710" s="10">
        <f t="shared" si="43"/>
        <v>-5.0849999999999995E-4</v>
      </c>
      <c r="W710" s="3">
        <v>3.64</v>
      </c>
      <c r="X710" s="3" t="str">
        <f ca="1">IF(COUNTIF(股期對照!A:A,B710)=2,B710&amp;"-●",IF(COUNTIF(股期對照!A:A,B710)=1,B710&amp;"-◎",B710))</f>
        <v>杭特</v>
      </c>
      <c r="Y710" s="3" t="s">
        <v>7194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-2</v>
      </c>
      <c r="AL710" s="1">
        <v>0</v>
      </c>
      <c r="AM710" s="1">
        <v>6</v>
      </c>
      <c r="AN710" s="1">
        <v>-1</v>
      </c>
      <c r="AO710" s="1">
        <v>-6</v>
      </c>
      <c r="AP710" s="1">
        <v>27574</v>
      </c>
      <c r="AQ710" s="1">
        <v>0</v>
      </c>
      <c r="AR710" s="1">
        <v>16.75</v>
      </c>
      <c r="AS710" s="1">
        <v>16.75</v>
      </c>
      <c r="AT710" s="1">
        <v>17.05</v>
      </c>
      <c r="AU710" s="1">
        <v>17.05</v>
      </c>
      <c r="AV710" s="1">
        <v>17.100000000000001</v>
      </c>
      <c r="AW710" s="1">
        <v>-5.0849999999999995E-4</v>
      </c>
      <c r="AX710" s="1">
        <v>3.64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5366</v>
      </c>
      <c r="C711" s="3">
        <v>3.7</v>
      </c>
      <c r="D711" s="3">
        <v>7.0000000000000007E-2</v>
      </c>
      <c r="E711" s="3">
        <v>0.06</v>
      </c>
      <c r="F711" s="1">
        <f>IF(INDEX(董監!D:D,H711)=0,INDEX(董監!C:C,H711),INDEX(董監!D:D,H711))</f>
        <v>22.05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-5.92</v>
      </c>
      <c r="K711" s="20">
        <v>-1</v>
      </c>
      <c r="L711" s="29">
        <v>-2</v>
      </c>
      <c r="M711" s="20">
        <v>-4.6130000000000004</v>
      </c>
      <c r="N711" s="20">
        <v>8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27.4</v>
      </c>
      <c r="R711" s="3">
        <v>27.3</v>
      </c>
      <c r="S711" s="3">
        <v>27.5</v>
      </c>
      <c r="T711" s="3">
        <v>27.5</v>
      </c>
      <c r="U711" s="3">
        <v>27.45</v>
      </c>
      <c r="V711" s="10">
        <f t="shared" ref="V711:V774" si="47">SUMPRODUCT(J711:N711,Q711:U711)/100000</f>
        <v>-1.5176550000000001E-3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7195</v>
      </c>
      <c r="AB711" s="1" t="s">
        <v>705</v>
      </c>
      <c r="AC711" s="1" t="s">
        <v>2441</v>
      </c>
      <c r="AD711" s="1">
        <v>3.7</v>
      </c>
      <c r="AE711" s="1">
        <v>7.0000000000000007E-2</v>
      </c>
      <c r="AF711" s="1">
        <v>0.06</v>
      </c>
      <c r="AG711" s="1">
        <v>22.05</v>
      </c>
      <c r="AH711" s="1">
        <v>74.12</v>
      </c>
      <c r="AI711" s="1">
        <v>711</v>
      </c>
      <c r="AJ711" s="1">
        <v>940906.07</v>
      </c>
      <c r="AK711" s="1">
        <v>-5.92</v>
      </c>
      <c r="AL711" s="1">
        <v>-1</v>
      </c>
      <c r="AM711" s="1">
        <v>-2</v>
      </c>
      <c r="AN711" s="1">
        <v>-4.6130000000000004</v>
      </c>
      <c r="AO711" s="1">
        <v>8</v>
      </c>
      <c r="AP711" s="1">
        <v>69740</v>
      </c>
      <c r="AQ711" s="1">
        <v>0</v>
      </c>
      <c r="AR711" s="1">
        <v>27.4</v>
      </c>
      <c r="AS711" s="1">
        <v>27.3</v>
      </c>
      <c r="AT711" s="1">
        <v>27.5</v>
      </c>
      <c r="AU711" s="1">
        <v>27.5</v>
      </c>
      <c r="AV711" s="1">
        <v>27.45</v>
      </c>
      <c r="AW711" s="1">
        <v>-1.5176550000000001E-3</v>
      </c>
      <c r="AX711" s="1">
        <v>0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6109</v>
      </c>
      <c r="C712" s="3">
        <v>3.52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86.28</v>
      </c>
      <c r="H712" s="1">
        <f>MATCH(持股比率!A712,董監!A:A,0)</f>
        <v>712</v>
      </c>
      <c r="I712" s="3">
        <v>1342374.74</v>
      </c>
      <c r="J712" s="20">
        <v>555.00800000000004</v>
      </c>
      <c r="K712" s="20">
        <v>28.151</v>
      </c>
      <c r="L712" s="29">
        <v>146.06100000000001</v>
      </c>
      <c r="M712" s="20">
        <v>224.001</v>
      </c>
      <c r="N712" s="20">
        <v>-56.320999999999998</v>
      </c>
      <c r="O712" s="20">
        <f t="shared" si="45"/>
        <v>115820</v>
      </c>
      <c r="P712" s="19">
        <f t="shared" si="46"/>
        <v>0.8</v>
      </c>
      <c r="Q712" s="3">
        <v>61.6</v>
      </c>
      <c r="R712" s="3">
        <v>61.2</v>
      </c>
      <c r="S712" s="3">
        <v>61.8</v>
      </c>
      <c r="T712" s="3">
        <v>61.9</v>
      </c>
      <c r="U712" s="3">
        <v>61.1</v>
      </c>
      <c r="V712" s="10">
        <f t="shared" si="47"/>
        <v>0.55362352599999998</v>
      </c>
      <c r="W712" s="3">
        <v>0.99</v>
      </c>
      <c r="X712" s="3" t="str">
        <f ca="1">IF(COUNTIF(股期對照!A:A,B712)=2,B712&amp;"-●",IF(COUNTIF(股期對照!A:A,B712)=1,B712&amp;"-◎",B712))</f>
        <v>昇貿</v>
      </c>
      <c r="Y712" s="3" t="s">
        <v>6951</v>
      </c>
      <c r="AB712" s="1" t="s">
        <v>706</v>
      </c>
      <c r="AC712" s="1" t="s">
        <v>2442</v>
      </c>
      <c r="AD712" s="1">
        <v>3.52</v>
      </c>
      <c r="AE712" s="1">
        <v>0.08</v>
      </c>
      <c r="AF712" s="1">
        <v>0.34</v>
      </c>
      <c r="AG712" s="1">
        <v>9.7799999999999994</v>
      </c>
      <c r="AH712" s="1">
        <v>86.28</v>
      </c>
      <c r="AI712" s="1">
        <v>712</v>
      </c>
      <c r="AJ712" s="1">
        <v>1342374.74</v>
      </c>
      <c r="AK712" s="1">
        <v>555.00800000000004</v>
      </c>
      <c r="AL712" s="1">
        <v>28.151</v>
      </c>
      <c r="AM712" s="1">
        <v>146.06100000000001</v>
      </c>
      <c r="AN712" s="1">
        <v>224.001</v>
      </c>
      <c r="AO712" s="1">
        <v>-56.320999999999998</v>
      </c>
      <c r="AP712" s="1">
        <v>115820</v>
      </c>
      <c r="AQ712" s="1">
        <v>0.8</v>
      </c>
      <c r="AR712" s="1">
        <v>61.6</v>
      </c>
      <c r="AS712" s="1">
        <v>61.2</v>
      </c>
      <c r="AT712" s="1">
        <v>61.8</v>
      </c>
      <c r="AU712" s="1">
        <v>61.9</v>
      </c>
      <c r="AV712" s="1">
        <v>61.1</v>
      </c>
      <c r="AW712" s="1">
        <v>0.55362352599999998</v>
      </c>
      <c r="AX712" s="1">
        <v>0.99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5091</v>
      </c>
      <c r="C713" s="3">
        <v>1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61.089999999999996</v>
      </c>
      <c r="H713" s="1">
        <f>MATCH(持股比率!A713,董監!A:A,0)</f>
        <v>713</v>
      </c>
      <c r="I713" s="3">
        <v>506077.02</v>
      </c>
      <c r="J713" s="20">
        <v>-146.25299999999999</v>
      </c>
      <c r="K713" s="20">
        <v>-184.929</v>
      </c>
      <c r="L713" s="29">
        <v>83.793999999999997</v>
      </c>
      <c r="M713" s="20">
        <v>-331.72399999999999</v>
      </c>
      <c r="N713" s="20">
        <v>-201.37100000000001</v>
      </c>
      <c r="O713" s="20">
        <f t="shared" si="45"/>
        <v>30916</v>
      </c>
      <c r="P713" s="19">
        <f t="shared" si="46"/>
        <v>-2.5</v>
      </c>
      <c r="Q713" s="3">
        <v>48.5</v>
      </c>
      <c r="R713" s="3">
        <v>48.45</v>
      </c>
      <c r="S713" s="3">
        <v>48.7</v>
      </c>
      <c r="T713" s="3">
        <v>50.4</v>
      </c>
      <c r="U713" s="3">
        <v>48.55</v>
      </c>
      <c r="V713" s="10">
        <f t="shared" si="47"/>
        <v>-0.38467764399999999</v>
      </c>
      <c r="W713" s="3">
        <v>6.24</v>
      </c>
      <c r="X713" s="3" t="str">
        <f ca="1">IF(COUNTIF(股期對照!A:A,B713)=2,B713&amp;"-●",IF(COUNTIF(股期對照!A:A,B713)=1,B713&amp;"-◎",B713))</f>
        <v>鼎天</v>
      </c>
      <c r="Y713" s="3" t="s">
        <v>7196</v>
      </c>
      <c r="AB713" s="1" t="s">
        <v>707</v>
      </c>
      <c r="AC713" s="1" t="s">
        <v>2443</v>
      </c>
      <c r="AD713" s="1">
        <v>1</v>
      </c>
      <c r="AE713" s="1">
        <v>0</v>
      </c>
      <c r="AF713" s="1">
        <v>1.1000000000000001</v>
      </c>
      <c r="AG713" s="1">
        <v>36.81</v>
      </c>
      <c r="AH713" s="1">
        <v>61.089999999999996</v>
      </c>
      <c r="AI713" s="1">
        <v>713</v>
      </c>
      <c r="AJ713" s="1">
        <v>506077.02</v>
      </c>
      <c r="AK713" s="1">
        <v>-146.25299999999999</v>
      </c>
      <c r="AL713" s="1">
        <v>-184.929</v>
      </c>
      <c r="AM713" s="1">
        <v>83.793999999999997</v>
      </c>
      <c r="AN713" s="1">
        <v>-331.72399999999999</v>
      </c>
      <c r="AO713" s="1">
        <v>-201.37100000000001</v>
      </c>
      <c r="AP713" s="1">
        <v>30916</v>
      </c>
      <c r="AQ713" s="1">
        <v>-2.5</v>
      </c>
      <c r="AR713" s="1">
        <v>48.5</v>
      </c>
      <c r="AS713" s="1">
        <v>48.45</v>
      </c>
      <c r="AT713" s="1">
        <v>48.7</v>
      </c>
      <c r="AU713" s="1">
        <v>50.4</v>
      </c>
      <c r="AV713" s="1">
        <v>48.55</v>
      </c>
      <c r="AW713" s="1">
        <v>-0.38467764399999999</v>
      </c>
      <c r="AX713" s="1">
        <v>6.24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5367</v>
      </c>
      <c r="C714" s="3">
        <v>0.94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74.42</v>
      </c>
      <c r="H714" s="1">
        <f>MATCH(持股比率!A714,董監!A:A,0)</f>
        <v>714</v>
      </c>
      <c r="I714" s="3">
        <v>701207.9</v>
      </c>
      <c r="J714" s="20">
        <v>84</v>
      </c>
      <c r="K714" s="20">
        <v>-24</v>
      </c>
      <c r="L714" s="29">
        <v>-47</v>
      </c>
      <c r="M714" s="20">
        <v>0</v>
      </c>
      <c r="N714" s="20">
        <v>64</v>
      </c>
      <c r="O714" s="20">
        <f t="shared" si="45"/>
        <v>52184</v>
      </c>
      <c r="P714" s="19">
        <f t="shared" si="46"/>
        <v>0.1</v>
      </c>
      <c r="Q714" s="3">
        <v>40.799999999999997</v>
      </c>
      <c r="R714" s="3">
        <v>40.6</v>
      </c>
      <c r="S714" s="3">
        <v>42.45</v>
      </c>
      <c r="T714" s="3">
        <v>38.25</v>
      </c>
      <c r="U714" s="3">
        <v>34.450000000000003</v>
      </c>
      <c r="V714" s="10">
        <f t="shared" si="47"/>
        <v>2.6624499999999999E-2</v>
      </c>
      <c r="W714" s="3">
        <v>-15.56</v>
      </c>
      <c r="X714" s="3" t="str">
        <f ca="1">IF(COUNTIF(股期對照!A:A,B714)=2,B714&amp;"-●",IF(COUNTIF(股期對照!A:A,B714)=1,B714&amp;"-◎",B714))</f>
        <v>聯德</v>
      </c>
      <c r="Y714" s="3" t="s">
        <v>7197</v>
      </c>
      <c r="AB714" s="1" t="s">
        <v>708</v>
      </c>
      <c r="AC714" s="1" t="s">
        <v>2444</v>
      </c>
      <c r="AD714" s="1">
        <v>0.94</v>
      </c>
      <c r="AE714" s="1">
        <v>0</v>
      </c>
      <c r="AF714" s="1">
        <v>0.05</v>
      </c>
      <c r="AG714" s="1">
        <v>24.59</v>
      </c>
      <c r="AH714" s="1">
        <v>74.42</v>
      </c>
      <c r="AI714" s="1">
        <v>714</v>
      </c>
      <c r="AJ714" s="1">
        <v>701207.9</v>
      </c>
      <c r="AK714" s="1">
        <v>84</v>
      </c>
      <c r="AL714" s="1">
        <v>-24</v>
      </c>
      <c r="AM714" s="1">
        <v>-47</v>
      </c>
      <c r="AN714" s="1">
        <v>0</v>
      </c>
      <c r="AO714" s="1">
        <v>64</v>
      </c>
      <c r="AP714" s="1">
        <v>52184</v>
      </c>
      <c r="AQ714" s="1">
        <v>0.1</v>
      </c>
      <c r="AR714" s="1">
        <v>40.799999999999997</v>
      </c>
      <c r="AS714" s="1">
        <v>40.6</v>
      </c>
      <c r="AT714" s="1">
        <v>42.45</v>
      </c>
      <c r="AU714" s="1">
        <v>38.25</v>
      </c>
      <c r="AV714" s="1">
        <v>34.450000000000003</v>
      </c>
      <c r="AW714" s="1">
        <v>2.6624499999999999E-2</v>
      </c>
      <c r="AX714" s="1">
        <v>-15.56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6110</v>
      </c>
      <c r="C715" s="3">
        <v>0.27</v>
      </c>
      <c r="D715" s="3">
        <v>0</v>
      </c>
      <c r="E715" s="3">
        <v>1.41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0</v>
      </c>
      <c r="K715" s="20">
        <v>-1</v>
      </c>
      <c r="L715" s="29">
        <v>-1</v>
      </c>
      <c r="M715" s="20">
        <v>1</v>
      </c>
      <c r="N715" s="20">
        <v>0</v>
      </c>
      <c r="O715" s="20">
        <f t="shared" si="45"/>
        <v>52092</v>
      </c>
      <c r="P715" s="19">
        <f t="shared" si="46"/>
        <v>0</v>
      </c>
      <c r="Q715" s="3">
        <v>90.4</v>
      </c>
      <c r="R715" s="3">
        <v>89.4</v>
      </c>
      <c r="S715" s="3">
        <v>89.9</v>
      </c>
      <c r="T715" s="3">
        <v>90</v>
      </c>
      <c r="U715" s="3">
        <v>90.6</v>
      </c>
      <c r="V715" s="10">
        <f t="shared" si="47"/>
        <v>-8.9300000000000013E-4</v>
      </c>
      <c r="W715" s="3">
        <v>-0.44</v>
      </c>
      <c r="X715" s="3" t="str">
        <f ca="1">IF(COUNTIF(股期對照!A:A,B715)=2,B715&amp;"-●",IF(COUNTIF(股期對照!A:A,B715)=1,B715&amp;"-◎",B715))</f>
        <v>佳穎</v>
      </c>
      <c r="Y715" s="3" t="s">
        <v>6967</v>
      </c>
      <c r="AB715" s="1" t="s">
        <v>709</v>
      </c>
      <c r="AC715" s="1" t="s">
        <v>2445</v>
      </c>
      <c r="AD715" s="1">
        <v>0.27</v>
      </c>
      <c r="AE715" s="1">
        <v>0</v>
      </c>
      <c r="AF715" s="1">
        <v>1.41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0</v>
      </c>
      <c r="AL715" s="1">
        <v>-1</v>
      </c>
      <c r="AM715" s="1">
        <v>-1</v>
      </c>
      <c r="AN715" s="1">
        <v>1</v>
      </c>
      <c r="AO715" s="1">
        <v>0</v>
      </c>
      <c r="AP715" s="1">
        <v>52092</v>
      </c>
      <c r="AQ715" s="1">
        <v>0</v>
      </c>
      <c r="AR715" s="1">
        <v>90.4</v>
      </c>
      <c r="AS715" s="1">
        <v>89.4</v>
      </c>
      <c r="AT715" s="1">
        <v>89.9</v>
      </c>
      <c r="AU715" s="1">
        <v>90</v>
      </c>
      <c r="AV715" s="1">
        <v>90.6</v>
      </c>
      <c r="AW715" s="1">
        <v>-8.9300000000000013E-4</v>
      </c>
      <c r="AX715" s="1">
        <v>-0.44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6111</v>
      </c>
      <c r="C716" s="3">
        <v>1.22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56.52</v>
      </c>
      <c r="H716" s="1">
        <f>MATCH(持股比率!A716,董監!A:A,0)</f>
        <v>716</v>
      </c>
      <c r="I716" s="3">
        <v>680000</v>
      </c>
      <c r="J716" s="20">
        <v>71.685000000000002</v>
      </c>
      <c r="K716" s="20">
        <v>-31.722999999999999</v>
      </c>
      <c r="L716" s="29">
        <v>-9.0039999999999996</v>
      </c>
      <c r="M716" s="20">
        <v>-128.57599999999999</v>
      </c>
      <c r="N716" s="20">
        <v>-35.408999999999999</v>
      </c>
      <c r="O716" s="20">
        <f t="shared" si="45"/>
        <v>38434</v>
      </c>
      <c r="P716" s="19">
        <f t="shared" si="46"/>
        <v>-0.3</v>
      </c>
      <c r="Q716" s="3">
        <v>37.049999999999997</v>
      </c>
      <c r="R716" s="3">
        <v>37</v>
      </c>
      <c r="S716" s="3">
        <v>37.15</v>
      </c>
      <c r="T716" s="3">
        <v>36.549999999999997</v>
      </c>
      <c r="U716" s="3">
        <v>36.1</v>
      </c>
      <c r="V716" s="10">
        <f t="shared" si="47"/>
        <v>-4.830038049999999E-2</v>
      </c>
      <c r="W716" s="3">
        <v>-1.9</v>
      </c>
      <c r="X716" s="3" t="str">
        <f ca="1">IF(COUNTIF(股期對照!A:A,B716)=2,B716&amp;"-●",IF(COUNTIF(股期對照!A:A,B716)=1,B716&amp;"-◎",B716))</f>
        <v>閎暉</v>
      </c>
      <c r="Y716" s="3" t="s">
        <v>7198</v>
      </c>
      <c r="AB716" s="1" t="s">
        <v>710</v>
      </c>
      <c r="AC716" s="1" t="s">
        <v>2446</v>
      </c>
      <c r="AD716" s="1">
        <v>1.22</v>
      </c>
      <c r="AE716" s="1">
        <v>0</v>
      </c>
      <c r="AF716" s="1">
        <v>0.6</v>
      </c>
      <c r="AG716" s="1">
        <v>41.66</v>
      </c>
      <c r="AH716" s="1">
        <v>56.52</v>
      </c>
      <c r="AI716" s="1">
        <v>716</v>
      </c>
      <c r="AJ716" s="1">
        <v>680000</v>
      </c>
      <c r="AK716" s="1">
        <v>71.685000000000002</v>
      </c>
      <c r="AL716" s="1">
        <v>-31.722999999999999</v>
      </c>
      <c r="AM716" s="1">
        <v>-9.0039999999999996</v>
      </c>
      <c r="AN716" s="1">
        <v>-128.57599999999999</v>
      </c>
      <c r="AO716" s="1">
        <v>-35.408999999999999</v>
      </c>
      <c r="AP716" s="1">
        <v>38434</v>
      </c>
      <c r="AQ716" s="1">
        <v>-0.3</v>
      </c>
      <c r="AR716" s="1">
        <v>37.049999999999997</v>
      </c>
      <c r="AS716" s="1">
        <v>37</v>
      </c>
      <c r="AT716" s="1">
        <v>37.15</v>
      </c>
      <c r="AU716" s="1">
        <v>36.549999999999997</v>
      </c>
      <c r="AV716" s="1">
        <v>36.1</v>
      </c>
      <c r="AW716" s="1">
        <v>-4.830038049999999E-2</v>
      </c>
      <c r="AX716" s="1">
        <v>-1.9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5689</v>
      </c>
      <c r="C717" s="3">
        <v>2.85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10.705</v>
      </c>
      <c r="K717" s="20">
        <v>21</v>
      </c>
      <c r="L717" s="29">
        <v>47.649000000000001</v>
      </c>
      <c r="M717" s="20">
        <v>-16.004000000000001</v>
      </c>
      <c r="N717" s="20">
        <v>-93.067999999999998</v>
      </c>
      <c r="O717" s="20">
        <f t="shared" si="45"/>
        <v>104958</v>
      </c>
      <c r="P717" s="19">
        <f t="shared" si="46"/>
        <v>0</v>
      </c>
      <c r="Q717" s="3">
        <v>19.149999999999999</v>
      </c>
      <c r="R717" s="3">
        <v>19.100000000000001</v>
      </c>
      <c r="S717" s="3">
        <v>19.149999999999999</v>
      </c>
      <c r="T717" s="3">
        <v>19.100000000000001</v>
      </c>
      <c r="U717" s="3">
        <v>20.55</v>
      </c>
      <c r="V717" s="10">
        <f t="shared" si="47"/>
        <v>-6.9964470000000003E-3</v>
      </c>
      <c r="W717" s="3">
        <v>7.03</v>
      </c>
      <c r="X717" s="3" t="str">
        <f ca="1">IF(COUNTIF(股期對照!A:A,B717)=2,B717&amp;"-●",IF(COUNTIF(股期對照!A:A,B717)=1,B717&amp;"-◎",B717))</f>
        <v>弘憶股</v>
      </c>
      <c r="Y717" s="3" t="s">
        <v>7199</v>
      </c>
      <c r="AB717" s="1" t="s">
        <v>711</v>
      </c>
      <c r="AC717" s="1" t="s">
        <v>2447</v>
      </c>
      <c r="AD717" s="1">
        <v>2.85</v>
      </c>
      <c r="AE717" s="1">
        <v>0</v>
      </c>
      <c r="AF717" s="1">
        <v>7.0000000000000007E-2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10.705</v>
      </c>
      <c r="AL717" s="1">
        <v>21</v>
      </c>
      <c r="AM717" s="1">
        <v>47.649000000000001</v>
      </c>
      <c r="AN717" s="1">
        <v>-16.004000000000001</v>
      </c>
      <c r="AO717" s="1">
        <v>-93.067999999999998</v>
      </c>
      <c r="AP717" s="1">
        <v>104958</v>
      </c>
      <c r="AQ717" s="1">
        <v>0</v>
      </c>
      <c r="AR717" s="1">
        <v>19.149999999999999</v>
      </c>
      <c r="AS717" s="1">
        <v>19.100000000000001</v>
      </c>
      <c r="AT717" s="1">
        <v>19.149999999999999</v>
      </c>
      <c r="AU717" s="1">
        <v>19.100000000000001</v>
      </c>
      <c r="AV717" s="1">
        <v>20.55</v>
      </c>
      <c r="AW717" s="1">
        <v>-6.9964470000000003E-3</v>
      </c>
      <c r="AX717" s="1">
        <v>7.03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6548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7.8440000000000003</v>
      </c>
      <c r="K718" s="20">
        <v>5.7240000000000002</v>
      </c>
      <c r="L718" s="29">
        <v>4.0179999999999998</v>
      </c>
      <c r="M718" s="20">
        <v>-0.73199999999999998</v>
      </c>
      <c r="N718" s="20">
        <v>18.079999999999998</v>
      </c>
      <c r="O718" s="20">
        <f t="shared" si="45"/>
        <v>127253</v>
      </c>
      <c r="P718" s="19">
        <f t="shared" si="46"/>
        <v>0</v>
      </c>
      <c r="Q718" s="3">
        <v>10.8</v>
      </c>
      <c r="R718" s="3">
        <v>10.8</v>
      </c>
      <c r="S718" s="3">
        <v>10.85</v>
      </c>
      <c r="T718" s="3">
        <v>10.85</v>
      </c>
      <c r="U718" s="3">
        <v>11.15</v>
      </c>
      <c r="V718" s="10">
        <f t="shared" si="47"/>
        <v>3.8377949999999997E-3</v>
      </c>
      <c r="W718" s="3">
        <v>4.21</v>
      </c>
      <c r="X718" s="3" t="str">
        <f ca="1">IF(COUNTIF(股期對照!A:A,B718)=2,B718&amp;"-●",IF(COUNTIF(股期對照!A:A,B718)=1,B718&amp;"-◎",B718))</f>
        <v>斐成</v>
      </c>
      <c r="Y718" s="3" t="s">
        <v>6666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7.8440000000000003</v>
      </c>
      <c r="AL718" s="1">
        <v>5.7240000000000002</v>
      </c>
      <c r="AM718" s="1">
        <v>4.0179999999999998</v>
      </c>
      <c r="AN718" s="1">
        <v>-0.73199999999999998</v>
      </c>
      <c r="AO718" s="1">
        <v>18.079999999999998</v>
      </c>
      <c r="AP718" s="1">
        <v>127253</v>
      </c>
      <c r="AQ718" s="1">
        <v>0</v>
      </c>
      <c r="AR718" s="1">
        <v>10.8</v>
      </c>
      <c r="AS718" s="1">
        <v>10.8</v>
      </c>
      <c r="AT718" s="1">
        <v>10.85</v>
      </c>
      <c r="AU718" s="1">
        <v>10.85</v>
      </c>
      <c r="AV718" s="1">
        <v>11.15</v>
      </c>
      <c r="AW718" s="1">
        <v>3.8377949999999997E-3</v>
      </c>
      <c r="AX718" s="1">
        <v>4.21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5368</v>
      </c>
      <c r="C719" s="3">
        <v>3.99</v>
      </c>
      <c r="D719" s="3">
        <v>0</v>
      </c>
      <c r="E719" s="3">
        <v>0.59</v>
      </c>
      <c r="F719" s="1">
        <f>IF(INDEX(董監!D:D,H719)=0,INDEX(董監!C:C,H719),INDEX(董監!D:D,H719))</f>
        <v>9.5500000000000007</v>
      </c>
      <c r="G719" s="1">
        <f t="shared" si="44"/>
        <v>85.87</v>
      </c>
      <c r="H719" s="1">
        <f>MATCH(持股比率!A719,董監!A:A,0)</f>
        <v>719</v>
      </c>
      <c r="I719" s="3">
        <v>710517.98</v>
      </c>
      <c r="J719" s="20">
        <v>112</v>
      </c>
      <c r="K719" s="20">
        <v>415.89</v>
      </c>
      <c r="L719" s="29">
        <v>-1849.1210000000001</v>
      </c>
      <c r="M719" s="20">
        <v>-215.465</v>
      </c>
      <c r="N719" s="20">
        <v>42.978999999999999</v>
      </c>
      <c r="O719" s="20">
        <f t="shared" si="45"/>
        <v>61012</v>
      </c>
      <c r="P719" s="19">
        <f t="shared" si="46"/>
        <v>-2.4</v>
      </c>
      <c r="Q719" s="3">
        <v>59.5</v>
      </c>
      <c r="R719" s="3">
        <v>62.3</v>
      </c>
      <c r="S719" s="3">
        <v>56.9</v>
      </c>
      <c r="T719" s="3">
        <v>55.6</v>
      </c>
      <c r="U719" s="3">
        <v>56</v>
      </c>
      <c r="V719" s="10">
        <f t="shared" si="47"/>
        <v>-0.8221406790000001</v>
      </c>
      <c r="W719" s="3">
        <v>-4.2699999999999996</v>
      </c>
      <c r="X719" s="3" t="str">
        <f ca="1">IF(COUNTIF(股期對照!A:A,B719)=2,B719&amp;"-●",IF(COUNTIF(股期對照!A:A,B719)=1,B719&amp;"-◎",B719))</f>
        <v>尼克森</v>
      </c>
      <c r="Y719" s="3" t="s">
        <v>7200</v>
      </c>
      <c r="AB719" s="1" t="s">
        <v>713</v>
      </c>
      <c r="AC719" s="1" t="s">
        <v>2449</v>
      </c>
      <c r="AD719" s="1">
        <v>3.99</v>
      </c>
      <c r="AE719" s="1">
        <v>0</v>
      </c>
      <c r="AF719" s="1">
        <v>0.59</v>
      </c>
      <c r="AG719" s="1">
        <v>9.5500000000000007</v>
      </c>
      <c r="AH719" s="1">
        <v>85.87</v>
      </c>
      <c r="AI719" s="1">
        <v>719</v>
      </c>
      <c r="AJ719" s="1">
        <v>710517.98</v>
      </c>
      <c r="AK719" s="1">
        <v>112</v>
      </c>
      <c r="AL719" s="1">
        <v>415.89</v>
      </c>
      <c r="AM719" s="1">
        <v>-1849.1210000000001</v>
      </c>
      <c r="AN719" s="1">
        <v>-215.465</v>
      </c>
      <c r="AO719" s="1">
        <v>42.978999999999999</v>
      </c>
      <c r="AP719" s="1">
        <v>61012</v>
      </c>
      <c r="AQ719" s="1">
        <v>-2.4</v>
      </c>
      <c r="AR719" s="1">
        <v>59.5</v>
      </c>
      <c r="AS719" s="1">
        <v>62.3</v>
      </c>
      <c r="AT719" s="1">
        <v>56.9</v>
      </c>
      <c r="AU719" s="1">
        <v>55.6</v>
      </c>
      <c r="AV719" s="1">
        <v>56</v>
      </c>
      <c r="AW719" s="1">
        <v>-0.8221406790000001</v>
      </c>
      <c r="AX719" s="1">
        <v>-4.2699999999999996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5690</v>
      </c>
      <c r="C720" s="3">
        <v>0.18</v>
      </c>
      <c r="D720" s="3">
        <v>0</v>
      </c>
      <c r="E720" s="3">
        <v>0.01</v>
      </c>
      <c r="F720" s="1">
        <f>IF(INDEX(董監!D:D,H720)=0,INDEX(董監!C:C,H720),INDEX(董監!D:D,H720))</f>
        <v>16.739999999999998</v>
      </c>
      <c r="G720" s="1">
        <f t="shared" si="44"/>
        <v>83.07</v>
      </c>
      <c r="H720" s="1">
        <f>MATCH(持股比率!A720,董監!A:A,0)</f>
        <v>720</v>
      </c>
      <c r="I720" s="3">
        <v>671597.93</v>
      </c>
      <c r="J720" s="20">
        <v>-1</v>
      </c>
      <c r="K720" s="20">
        <v>14</v>
      </c>
      <c r="L720" s="29">
        <v>24</v>
      </c>
      <c r="M720" s="20">
        <v>-8</v>
      </c>
      <c r="N720" s="20">
        <v>9</v>
      </c>
      <c r="O720" s="20">
        <f t="shared" si="45"/>
        <v>55790</v>
      </c>
      <c r="P720" s="19">
        <f t="shared" si="46"/>
        <v>0.1</v>
      </c>
      <c r="Q720" s="3">
        <v>15.95</v>
      </c>
      <c r="R720" s="3">
        <v>15.75</v>
      </c>
      <c r="S720" s="3">
        <v>15.9</v>
      </c>
      <c r="T720" s="3">
        <v>15.85</v>
      </c>
      <c r="U720" s="3">
        <v>15.75</v>
      </c>
      <c r="V720" s="10">
        <f t="shared" si="47"/>
        <v>6.0110000000000016E-3</v>
      </c>
      <c r="W720" s="3">
        <v>-4.55</v>
      </c>
      <c r="X720" s="3" t="str">
        <f ca="1">IF(COUNTIF(股期對照!A:A,B720)=2,B720&amp;"-●",IF(COUNTIF(股期對照!A:A,B720)=1,B720&amp;"-◎",B720))</f>
        <v>同泰</v>
      </c>
      <c r="Y720" s="3" t="s">
        <v>6923</v>
      </c>
      <c r="AB720" s="1" t="s">
        <v>714</v>
      </c>
      <c r="AC720" s="1" t="s">
        <v>2450</v>
      </c>
      <c r="AD720" s="1">
        <v>0.18</v>
      </c>
      <c r="AE720" s="1">
        <v>0</v>
      </c>
      <c r="AF720" s="1">
        <v>0.01</v>
      </c>
      <c r="AG720" s="1">
        <v>16.739999999999998</v>
      </c>
      <c r="AH720" s="1">
        <v>83.07</v>
      </c>
      <c r="AI720" s="1">
        <v>720</v>
      </c>
      <c r="AJ720" s="1">
        <v>671597.93</v>
      </c>
      <c r="AK720" s="1">
        <v>-1</v>
      </c>
      <c r="AL720" s="1">
        <v>14</v>
      </c>
      <c r="AM720" s="1">
        <v>24</v>
      </c>
      <c r="AN720" s="1">
        <v>-8</v>
      </c>
      <c r="AO720" s="1">
        <v>9</v>
      </c>
      <c r="AP720" s="1">
        <v>55790</v>
      </c>
      <c r="AQ720" s="1">
        <v>0.1</v>
      </c>
      <c r="AR720" s="1">
        <v>15.95</v>
      </c>
      <c r="AS720" s="1">
        <v>15.75</v>
      </c>
      <c r="AT720" s="1">
        <v>15.9</v>
      </c>
      <c r="AU720" s="1">
        <v>15.85</v>
      </c>
      <c r="AV720" s="1">
        <v>15.75</v>
      </c>
      <c r="AW720" s="1">
        <v>6.0110000000000016E-3</v>
      </c>
      <c r="AX720" s="1">
        <v>-4.55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5092</v>
      </c>
      <c r="C721" s="3">
        <v>5.97</v>
      </c>
      <c r="D721" s="3">
        <v>0</v>
      </c>
      <c r="E721" s="3">
        <v>0.03</v>
      </c>
      <c r="F721" s="1">
        <f>IF(INDEX(董監!D:D,H721)=0,INDEX(董監!C:C,H721),INDEX(董監!D:D,H721))</f>
        <v>9.2100000000000009</v>
      </c>
      <c r="G721" s="1">
        <f t="shared" si="44"/>
        <v>84.789999999999992</v>
      </c>
      <c r="H721" s="1">
        <f>MATCH(持股比率!A721,董監!A:A,0)</f>
        <v>721</v>
      </c>
      <c r="I721" s="3">
        <v>1075065.3700000001</v>
      </c>
      <c r="J721" s="20">
        <v>197</v>
      </c>
      <c r="K721" s="20">
        <v>431</v>
      </c>
      <c r="L721" s="29">
        <v>404.9</v>
      </c>
      <c r="M721" s="20">
        <v>-304</v>
      </c>
      <c r="N721" s="20">
        <v>521</v>
      </c>
      <c r="O721" s="20">
        <f t="shared" si="45"/>
        <v>91155</v>
      </c>
      <c r="P721" s="19">
        <f t="shared" si="46"/>
        <v>1.4</v>
      </c>
      <c r="Q721" s="3">
        <v>25</v>
      </c>
      <c r="R721" s="3">
        <v>25.05</v>
      </c>
      <c r="S721" s="3">
        <v>25.1</v>
      </c>
      <c r="T721" s="3">
        <v>24.5</v>
      </c>
      <c r="U721" s="3">
        <v>25.15</v>
      </c>
      <c r="V721" s="10">
        <f t="shared" si="47"/>
        <v>0.31539690000000004</v>
      </c>
      <c r="W721" s="3">
        <v>0.2</v>
      </c>
      <c r="X721" s="3" t="str">
        <f ca="1">IF(COUNTIF(股期對照!A:A,B721)=2,B721&amp;"-●",IF(COUNTIF(股期對照!A:A,B721)=1,B721&amp;"-◎",B721))</f>
        <v>建舜電</v>
      </c>
      <c r="Y721" s="3" t="s">
        <v>7201</v>
      </c>
      <c r="AB721" s="1" t="s">
        <v>715</v>
      </c>
      <c r="AC721" s="1" t="s">
        <v>2451</v>
      </c>
      <c r="AD721" s="1">
        <v>5.97</v>
      </c>
      <c r="AE721" s="1">
        <v>0</v>
      </c>
      <c r="AF721" s="1">
        <v>0.03</v>
      </c>
      <c r="AG721" s="1">
        <v>9.2100000000000009</v>
      </c>
      <c r="AH721" s="1">
        <v>84.789999999999992</v>
      </c>
      <c r="AI721" s="1">
        <v>721</v>
      </c>
      <c r="AJ721" s="1">
        <v>1075065.3700000001</v>
      </c>
      <c r="AK721" s="1">
        <v>197</v>
      </c>
      <c r="AL721" s="1">
        <v>431</v>
      </c>
      <c r="AM721" s="1">
        <v>404.9</v>
      </c>
      <c r="AN721" s="1">
        <v>-304</v>
      </c>
      <c r="AO721" s="1">
        <v>521</v>
      </c>
      <c r="AP721" s="1">
        <v>91155</v>
      </c>
      <c r="AQ721" s="1">
        <v>1.4</v>
      </c>
      <c r="AR721" s="1">
        <v>25</v>
      </c>
      <c r="AS721" s="1">
        <v>25.05</v>
      </c>
      <c r="AT721" s="1">
        <v>25.1</v>
      </c>
      <c r="AU721" s="1">
        <v>24.5</v>
      </c>
      <c r="AV721" s="1">
        <v>25.15</v>
      </c>
      <c r="AW721" s="1">
        <v>0.31539690000000004</v>
      </c>
      <c r="AX721" s="1">
        <v>0.2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5200</v>
      </c>
      <c r="C722" s="3">
        <v>3.29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</v>
      </c>
      <c r="H722" s="1">
        <f>MATCH(持股比率!A722,董監!A:A,0)</f>
        <v>722</v>
      </c>
      <c r="I722" s="3">
        <v>883059.14</v>
      </c>
      <c r="J722" s="20">
        <v>35</v>
      </c>
      <c r="K722" s="20">
        <v>-1</v>
      </c>
      <c r="L722" s="29">
        <v>12</v>
      </c>
      <c r="M722" s="20">
        <v>-9</v>
      </c>
      <c r="N722" s="20">
        <v>0</v>
      </c>
      <c r="O722" s="20">
        <f t="shared" si="45"/>
        <v>74795</v>
      </c>
      <c r="P722" s="19">
        <f t="shared" si="46"/>
        <v>0</v>
      </c>
      <c r="Q722" s="3">
        <v>28.6</v>
      </c>
      <c r="R722" s="3">
        <v>28.5</v>
      </c>
      <c r="S722" s="3">
        <v>28.4</v>
      </c>
      <c r="T722" s="3">
        <v>28.3</v>
      </c>
      <c r="U722" s="3">
        <v>28.3</v>
      </c>
      <c r="V722" s="10">
        <f t="shared" si="47"/>
        <v>1.0586E-2</v>
      </c>
      <c r="W722" s="3">
        <v>-0.53</v>
      </c>
      <c r="X722" s="3" t="str">
        <f ca="1">IF(COUNTIF(股期對照!A:A,B722)=2,B722&amp;"-●",IF(COUNTIF(股期對照!A:A,B722)=1,B722&amp;"-◎",B722))</f>
        <v>加百裕</v>
      </c>
      <c r="Y722" s="3" t="s">
        <v>7202</v>
      </c>
      <c r="AB722" s="1" t="s">
        <v>716</v>
      </c>
      <c r="AC722" s="1" t="s">
        <v>2452</v>
      </c>
      <c r="AD722" s="1">
        <v>3.29</v>
      </c>
      <c r="AE722" s="1">
        <v>0.16</v>
      </c>
      <c r="AF722" s="1">
        <v>0.3</v>
      </c>
      <c r="AG722" s="1">
        <v>11.55</v>
      </c>
      <c r="AH722" s="1">
        <v>84.7</v>
      </c>
      <c r="AI722" s="1">
        <v>722</v>
      </c>
      <c r="AJ722" s="1">
        <v>883059.14</v>
      </c>
      <c r="AK722" s="1">
        <v>35</v>
      </c>
      <c r="AL722" s="1">
        <v>-1</v>
      </c>
      <c r="AM722" s="1">
        <v>12</v>
      </c>
      <c r="AN722" s="1">
        <v>-9</v>
      </c>
      <c r="AO722" s="1">
        <v>0</v>
      </c>
      <c r="AP722" s="1">
        <v>74795</v>
      </c>
      <c r="AQ722" s="1">
        <v>0</v>
      </c>
      <c r="AR722" s="1">
        <v>28.6</v>
      </c>
      <c r="AS722" s="1">
        <v>28.5</v>
      </c>
      <c r="AT722" s="1">
        <v>28.4</v>
      </c>
      <c r="AU722" s="1">
        <v>28.3</v>
      </c>
      <c r="AV722" s="1">
        <v>28.3</v>
      </c>
      <c r="AW722" s="1">
        <v>1.0586E-2</v>
      </c>
      <c r="AX722" s="1">
        <v>-0.53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6112</v>
      </c>
      <c r="C723" s="3">
        <v>20.91</v>
      </c>
      <c r="D723" s="3">
        <v>9.65</v>
      </c>
      <c r="E723" s="3">
        <v>1.54</v>
      </c>
      <c r="F723" s="1">
        <f>IF(INDEX(董監!D:D,H723)=0,INDEX(董監!C:C,H723),INDEX(董監!D:D,H723))</f>
        <v>20.03</v>
      </c>
      <c r="G723" s="1">
        <f t="shared" si="44"/>
        <v>47.87</v>
      </c>
      <c r="H723" s="1">
        <f>MATCH(持股比率!A723,董監!A:A,0)</f>
        <v>723</v>
      </c>
      <c r="I723" s="3">
        <v>883940.92</v>
      </c>
      <c r="J723" s="20">
        <v>1181.482</v>
      </c>
      <c r="K723" s="20">
        <v>-108.30800000000001</v>
      </c>
      <c r="L723" s="29">
        <v>1222.95</v>
      </c>
      <c r="M723" s="20">
        <v>2392.9569999999999</v>
      </c>
      <c r="N723" s="20">
        <v>191.96899999999999</v>
      </c>
      <c r="O723" s="20">
        <f t="shared" si="45"/>
        <v>42314</v>
      </c>
      <c r="P723" s="19">
        <f t="shared" si="46"/>
        <v>11.5</v>
      </c>
      <c r="Q723" s="3">
        <v>313</v>
      </c>
      <c r="R723" s="3">
        <v>316.5</v>
      </c>
      <c r="S723" s="3">
        <v>330</v>
      </c>
      <c r="T723" s="3">
        <v>334</v>
      </c>
      <c r="U723" s="3">
        <v>330</v>
      </c>
      <c r="V723" s="10">
        <f t="shared" si="47"/>
        <v>16.016952919999998</v>
      </c>
      <c r="W723" s="3">
        <v>11.11</v>
      </c>
      <c r="X723" s="3" t="str">
        <f ca="1">IF(COUNTIF(股期對照!A:A,B723)=2,B723&amp;"-●",IF(COUNTIF(股期對照!A:A,B723)=1,B723&amp;"-◎",B723))</f>
        <v>雙鴻-◎</v>
      </c>
      <c r="Y723" s="3" t="s">
        <v>7203</v>
      </c>
      <c r="AB723" s="1" t="s">
        <v>717</v>
      </c>
      <c r="AC723" s="1" t="s">
        <v>2453</v>
      </c>
      <c r="AD723" s="1">
        <v>20.91</v>
      </c>
      <c r="AE723" s="1">
        <v>9.65</v>
      </c>
      <c r="AF723" s="1">
        <v>1.54</v>
      </c>
      <c r="AG723" s="1">
        <v>20.03</v>
      </c>
      <c r="AH723" s="1">
        <v>47.87</v>
      </c>
      <c r="AI723" s="1">
        <v>723</v>
      </c>
      <c r="AJ723" s="1">
        <v>883940.92</v>
      </c>
      <c r="AK723" s="1">
        <v>1181.482</v>
      </c>
      <c r="AL723" s="1">
        <v>-108.30800000000001</v>
      </c>
      <c r="AM723" s="1">
        <v>1222.95</v>
      </c>
      <c r="AN723" s="1">
        <v>2392.9569999999999</v>
      </c>
      <c r="AO723" s="1">
        <v>191.96899999999999</v>
      </c>
      <c r="AP723" s="1">
        <v>42314</v>
      </c>
      <c r="AQ723" s="1">
        <v>11.5</v>
      </c>
      <c r="AR723" s="1">
        <v>313</v>
      </c>
      <c r="AS723" s="1">
        <v>316.5</v>
      </c>
      <c r="AT723" s="1">
        <v>330</v>
      </c>
      <c r="AU723" s="1">
        <v>334</v>
      </c>
      <c r="AV723" s="1">
        <v>330</v>
      </c>
      <c r="AW723" s="1">
        <v>16.016952919999998</v>
      </c>
      <c r="AX723" s="1">
        <v>11.11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5691</v>
      </c>
      <c r="C724" s="3">
        <v>1.63</v>
      </c>
      <c r="D724" s="3">
        <v>0.04</v>
      </c>
      <c r="E724" s="3">
        <v>1.01</v>
      </c>
      <c r="F724" s="1">
        <f>IF(INDEX(董監!D:D,H724)=0,INDEX(董監!C:C,H724),INDEX(董監!D:D,H724))</f>
        <v>11.52</v>
      </c>
      <c r="G724" s="1">
        <f t="shared" si="44"/>
        <v>85.8</v>
      </c>
      <c r="H724" s="1">
        <f>MATCH(持股比率!A724,董監!A:A,0)</f>
        <v>724</v>
      </c>
      <c r="I724" s="3">
        <v>846345.79</v>
      </c>
      <c r="J724" s="20">
        <v>-21</v>
      </c>
      <c r="K724" s="20">
        <v>-320</v>
      </c>
      <c r="L724" s="29">
        <v>177.726</v>
      </c>
      <c r="M724" s="20">
        <v>-578.52599999999995</v>
      </c>
      <c r="N724" s="20">
        <v>176.53899999999999</v>
      </c>
      <c r="O724" s="20">
        <f t="shared" si="45"/>
        <v>72616</v>
      </c>
      <c r="P724" s="19">
        <f t="shared" si="46"/>
        <v>-0.8</v>
      </c>
      <c r="Q724" s="3">
        <v>31.8</v>
      </c>
      <c r="R724" s="3">
        <v>31.4</v>
      </c>
      <c r="S724" s="3">
        <v>32.200000000000003</v>
      </c>
      <c r="T724" s="3">
        <v>31.65</v>
      </c>
      <c r="U724" s="3">
        <v>30.7</v>
      </c>
      <c r="V724" s="10">
        <f t="shared" si="47"/>
        <v>-0.17883623399999996</v>
      </c>
      <c r="W724" s="3">
        <v>-2.54</v>
      </c>
      <c r="X724" s="3" t="str">
        <f ca="1">IF(COUNTIF(股期對照!A:A,B724)=2,B724&amp;"-●",IF(COUNTIF(股期對照!A:A,B724)=1,B724&amp;"-◎",B724))</f>
        <v>旭品</v>
      </c>
      <c r="Y724" s="3" t="s">
        <v>7204</v>
      </c>
      <c r="AB724" s="1" t="s">
        <v>718</v>
      </c>
      <c r="AC724" s="1" t="s">
        <v>2454</v>
      </c>
      <c r="AD724" s="1">
        <v>1.63</v>
      </c>
      <c r="AE724" s="1">
        <v>0.04</v>
      </c>
      <c r="AF724" s="1">
        <v>1.01</v>
      </c>
      <c r="AG724" s="1">
        <v>11.52</v>
      </c>
      <c r="AH724" s="1">
        <v>85.8</v>
      </c>
      <c r="AI724" s="1">
        <v>724</v>
      </c>
      <c r="AJ724" s="1">
        <v>846345.79</v>
      </c>
      <c r="AK724" s="1">
        <v>-21</v>
      </c>
      <c r="AL724" s="1">
        <v>-320</v>
      </c>
      <c r="AM724" s="1">
        <v>177.726</v>
      </c>
      <c r="AN724" s="1">
        <v>-578.52599999999995</v>
      </c>
      <c r="AO724" s="1">
        <v>176.53899999999999</v>
      </c>
      <c r="AP724" s="1">
        <v>72616</v>
      </c>
      <c r="AQ724" s="1">
        <v>-0.8</v>
      </c>
      <c r="AR724" s="1">
        <v>31.8</v>
      </c>
      <c r="AS724" s="1">
        <v>31.4</v>
      </c>
      <c r="AT724" s="1">
        <v>32.200000000000003</v>
      </c>
      <c r="AU724" s="1">
        <v>31.65</v>
      </c>
      <c r="AV724" s="1">
        <v>30.7</v>
      </c>
      <c r="AW724" s="1">
        <v>-0.17883623399999996</v>
      </c>
      <c r="AX724" s="1">
        <v>-2.54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5692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43.9</v>
      </c>
      <c r="R725" s="3">
        <v>43.85</v>
      </c>
      <c r="S725" s="3">
        <v>42.95</v>
      </c>
      <c r="T725" s="3">
        <v>43</v>
      </c>
      <c r="U725" s="3">
        <v>42.6</v>
      </c>
      <c r="V725" s="10">
        <f t="shared" si="47"/>
        <v>0</v>
      </c>
      <c r="W725" s="3">
        <v>-0.81</v>
      </c>
      <c r="X725" s="3" t="str">
        <f ca="1">IF(COUNTIF(股期對照!A:A,B725)=2,B725&amp;"-●",IF(COUNTIF(股期對照!A:A,B725)=1,B725&amp;"-◎",B725))</f>
        <v>幸康</v>
      </c>
      <c r="Y725" s="3" t="s">
        <v>7205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30157</v>
      </c>
      <c r="AQ725" s="1">
        <v>0</v>
      </c>
      <c r="AR725" s="1">
        <v>43.9</v>
      </c>
      <c r="AS725" s="1">
        <v>43.85</v>
      </c>
      <c r="AT725" s="1">
        <v>42.95</v>
      </c>
      <c r="AU725" s="1">
        <v>43</v>
      </c>
      <c r="AV725" s="1">
        <v>42.6</v>
      </c>
      <c r="AW725" s="1">
        <v>0</v>
      </c>
      <c r="AX725" s="1">
        <v>-0.81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6113</v>
      </c>
      <c r="C726" s="3">
        <v>10.75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85.42</v>
      </c>
      <c r="H726" s="1">
        <f>MATCH(持股比率!A726,董監!A:A,0)</f>
        <v>726</v>
      </c>
      <c r="I726" s="3">
        <v>879081.41</v>
      </c>
      <c r="J726" s="20">
        <v>-82</v>
      </c>
      <c r="K726" s="20">
        <v>151.09899999999999</v>
      </c>
      <c r="L726" s="29">
        <v>97.233000000000004</v>
      </c>
      <c r="M726" s="20">
        <v>442.37400000000002</v>
      </c>
      <c r="N726" s="20">
        <v>19</v>
      </c>
      <c r="O726" s="20">
        <f t="shared" si="45"/>
        <v>75091</v>
      </c>
      <c r="P726" s="19">
        <f t="shared" si="46"/>
        <v>0.8</v>
      </c>
      <c r="Q726" s="3">
        <v>58.7</v>
      </c>
      <c r="R726" s="3">
        <v>59.5</v>
      </c>
      <c r="S726" s="3">
        <v>59.5</v>
      </c>
      <c r="T726" s="3">
        <v>60.4</v>
      </c>
      <c r="U726" s="3">
        <v>59.8</v>
      </c>
      <c r="V726" s="10">
        <f t="shared" si="47"/>
        <v>0.37817943599999998</v>
      </c>
      <c r="W726" s="3">
        <v>3.1</v>
      </c>
      <c r="X726" s="3" t="str">
        <f ca="1">IF(COUNTIF(股期對照!A:A,B726)=2,B726&amp;"-●",IF(COUNTIF(股期對照!A:A,B726)=1,B726&amp;"-◎",B726))</f>
        <v>泰碩</v>
      </c>
      <c r="Y726" s="3" t="s">
        <v>7206</v>
      </c>
      <c r="AB726" s="1" t="s">
        <v>720</v>
      </c>
      <c r="AC726" s="1" t="s">
        <v>2456</v>
      </c>
      <c r="AD726" s="1">
        <v>10.75</v>
      </c>
      <c r="AE726" s="1">
        <v>0</v>
      </c>
      <c r="AF726" s="1">
        <v>0.34</v>
      </c>
      <c r="AG726" s="1">
        <v>3.49</v>
      </c>
      <c r="AH726" s="1">
        <v>85.42</v>
      </c>
      <c r="AI726" s="1">
        <v>726</v>
      </c>
      <c r="AJ726" s="1">
        <v>879081.41</v>
      </c>
      <c r="AK726" s="1">
        <v>-82</v>
      </c>
      <c r="AL726" s="1">
        <v>151.09899999999999</v>
      </c>
      <c r="AM726" s="1">
        <v>97.233000000000004</v>
      </c>
      <c r="AN726" s="1">
        <v>442.37400000000002</v>
      </c>
      <c r="AO726" s="1">
        <v>19</v>
      </c>
      <c r="AP726" s="1">
        <v>75091</v>
      </c>
      <c r="AQ726" s="1">
        <v>0.8</v>
      </c>
      <c r="AR726" s="1">
        <v>58.7</v>
      </c>
      <c r="AS726" s="1">
        <v>59.5</v>
      </c>
      <c r="AT726" s="1">
        <v>59.5</v>
      </c>
      <c r="AU726" s="1">
        <v>60.4</v>
      </c>
      <c r="AV726" s="1">
        <v>59.8</v>
      </c>
      <c r="AW726" s="1">
        <v>0.37817943599999998</v>
      </c>
      <c r="AX726" s="1">
        <v>3.1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6114</v>
      </c>
      <c r="C727" s="3">
        <v>2.93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85.039999999999992</v>
      </c>
      <c r="H727" s="1">
        <f>MATCH(持股比率!A727,董監!A:A,0)</f>
        <v>727</v>
      </c>
      <c r="I727" s="3">
        <v>516312.76</v>
      </c>
      <c r="J727" s="20">
        <v>49</v>
      </c>
      <c r="K727" s="20">
        <v>36</v>
      </c>
      <c r="L727" s="29">
        <v>-75</v>
      </c>
      <c r="M727" s="20">
        <v>-23</v>
      </c>
      <c r="N727" s="20">
        <v>-110</v>
      </c>
      <c r="O727" s="20">
        <f t="shared" si="45"/>
        <v>43907</v>
      </c>
      <c r="P727" s="19">
        <f t="shared" si="46"/>
        <v>-0.3</v>
      </c>
      <c r="Q727" s="3">
        <v>18.45</v>
      </c>
      <c r="R727" s="3">
        <v>18.399999999999999</v>
      </c>
      <c r="S727" s="3">
        <v>17.75</v>
      </c>
      <c r="T727" s="3">
        <v>17.850000000000001</v>
      </c>
      <c r="U727" s="3">
        <v>18.45</v>
      </c>
      <c r="V727" s="10">
        <f t="shared" si="47"/>
        <v>-2.2048500000000002E-2</v>
      </c>
      <c r="W727" s="3">
        <v>-4.16</v>
      </c>
      <c r="X727" s="3" t="str">
        <f ca="1">IF(COUNTIF(股期對照!A:A,B727)=2,B727&amp;"-●",IF(COUNTIF(股期對照!A:A,B727)=1,B727&amp;"-◎",B727))</f>
        <v>泰谷</v>
      </c>
      <c r="Y727" s="3" t="s">
        <v>7207</v>
      </c>
      <c r="AB727" s="1" t="s">
        <v>721</v>
      </c>
      <c r="AC727" s="1" t="s">
        <v>2457</v>
      </c>
      <c r="AD727" s="1">
        <v>2.93</v>
      </c>
      <c r="AE727" s="1">
        <v>0.03</v>
      </c>
      <c r="AF727" s="1">
        <v>0.75</v>
      </c>
      <c r="AG727" s="1">
        <v>11.25</v>
      </c>
      <c r="AH727" s="1">
        <v>85.039999999999992</v>
      </c>
      <c r="AI727" s="1">
        <v>727</v>
      </c>
      <c r="AJ727" s="1">
        <v>516312.76</v>
      </c>
      <c r="AK727" s="1">
        <v>49</v>
      </c>
      <c r="AL727" s="1">
        <v>36</v>
      </c>
      <c r="AM727" s="1">
        <v>-75</v>
      </c>
      <c r="AN727" s="1">
        <v>-23</v>
      </c>
      <c r="AO727" s="1">
        <v>-110</v>
      </c>
      <c r="AP727" s="1">
        <v>43907</v>
      </c>
      <c r="AQ727" s="1">
        <v>-0.3</v>
      </c>
      <c r="AR727" s="1">
        <v>18.45</v>
      </c>
      <c r="AS727" s="1">
        <v>18.399999999999999</v>
      </c>
      <c r="AT727" s="1">
        <v>17.75</v>
      </c>
      <c r="AU727" s="1">
        <v>17.850000000000001</v>
      </c>
      <c r="AV727" s="1">
        <v>18.45</v>
      </c>
      <c r="AW727" s="1">
        <v>-2.2048500000000002E-2</v>
      </c>
      <c r="AX727" s="1">
        <v>-4.16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6115</v>
      </c>
      <c r="C728" s="3">
        <v>9.68</v>
      </c>
      <c r="D728" s="3">
        <v>0</v>
      </c>
      <c r="E728" s="3">
        <v>0.11</v>
      </c>
      <c r="F728" s="1">
        <f>IF(INDEX(董監!D:D,H728)=0,INDEX(董監!C:C,H728),INDEX(董監!D:D,H728))</f>
        <v>5.21</v>
      </c>
      <c r="G728" s="1">
        <f t="shared" si="44"/>
        <v>85</v>
      </c>
      <c r="H728" s="1">
        <f>MATCH(持股比率!A728,董監!A:A,0)</f>
        <v>728</v>
      </c>
      <c r="I728" s="3">
        <v>1081327.53</v>
      </c>
      <c r="J728" s="20">
        <v>-12</v>
      </c>
      <c r="K728" s="20">
        <v>-237</v>
      </c>
      <c r="L728" s="29">
        <v>-301</v>
      </c>
      <c r="M728" s="20">
        <v>-1699</v>
      </c>
      <c r="N728" s="20">
        <v>-938.5</v>
      </c>
      <c r="O728" s="20">
        <f t="shared" si="45"/>
        <v>91913</v>
      </c>
      <c r="P728" s="19">
        <f t="shared" si="46"/>
        <v>-3.5</v>
      </c>
      <c r="Q728" s="3">
        <v>48.55</v>
      </c>
      <c r="R728" s="3">
        <v>48.2</v>
      </c>
      <c r="S728" s="3">
        <v>48.75</v>
      </c>
      <c r="T728" s="3">
        <v>47.4</v>
      </c>
      <c r="U728" s="3">
        <v>45.8</v>
      </c>
      <c r="V728" s="10">
        <f t="shared" si="47"/>
        <v>-1.5019564999999999</v>
      </c>
      <c r="W728" s="3">
        <v>-4.28</v>
      </c>
      <c r="X728" s="3" t="str">
        <f ca="1">IF(COUNTIF(股期對照!A:A,B728)=2,B728&amp;"-●",IF(COUNTIF(股期對照!A:A,B728)=1,B728&amp;"-◎",B728))</f>
        <v>麗清</v>
      </c>
      <c r="Y728" s="3" t="s">
        <v>6740</v>
      </c>
      <c r="AB728" s="1" t="s">
        <v>722</v>
      </c>
      <c r="AC728" s="1" t="s">
        <v>2458</v>
      </c>
      <c r="AD728" s="1">
        <v>9.68</v>
      </c>
      <c r="AE728" s="1">
        <v>0</v>
      </c>
      <c r="AF728" s="1">
        <v>0.11</v>
      </c>
      <c r="AG728" s="1">
        <v>5.21</v>
      </c>
      <c r="AH728" s="1">
        <v>85</v>
      </c>
      <c r="AI728" s="1">
        <v>728</v>
      </c>
      <c r="AJ728" s="1">
        <v>1081327.53</v>
      </c>
      <c r="AK728" s="1">
        <v>-12</v>
      </c>
      <c r="AL728" s="1">
        <v>-237</v>
      </c>
      <c r="AM728" s="1">
        <v>-301</v>
      </c>
      <c r="AN728" s="1">
        <v>-1699</v>
      </c>
      <c r="AO728" s="1">
        <v>-938.5</v>
      </c>
      <c r="AP728" s="1">
        <v>91913</v>
      </c>
      <c r="AQ728" s="1">
        <v>-3.5</v>
      </c>
      <c r="AR728" s="1">
        <v>48.55</v>
      </c>
      <c r="AS728" s="1">
        <v>48.2</v>
      </c>
      <c r="AT728" s="1">
        <v>48.75</v>
      </c>
      <c r="AU728" s="1">
        <v>47.4</v>
      </c>
      <c r="AV728" s="1">
        <v>45.8</v>
      </c>
      <c r="AW728" s="1">
        <v>-1.5019564999999999</v>
      </c>
      <c r="AX728" s="1">
        <v>-4.28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6116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0</v>
      </c>
      <c r="M729" s="20">
        <v>-1</v>
      </c>
      <c r="N729" s="20">
        <v>-3</v>
      </c>
      <c r="O729" s="20">
        <f t="shared" si="45"/>
        <v>43421</v>
      </c>
      <c r="P729" s="19">
        <f t="shared" si="46"/>
        <v>0</v>
      </c>
      <c r="Q729" s="3">
        <v>14.15</v>
      </c>
      <c r="R729" s="3">
        <v>14.1</v>
      </c>
      <c r="S729" s="3">
        <v>14.1</v>
      </c>
      <c r="T729" s="3">
        <v>14.2</v>
      </c>
      <c r="U729" s="3">
        <v>14.35</v>
      </c>
      <c r="V729" s="10">
        <f t="shared" si="47"/>
        <v>-7.1349999999999994E-4</v>
      </c>
      <c r="W729" s="3">
        <v>1.06</v>
      </c>
      <c r="X729" s="3" t="str">
        <f ca="1">IF(COUNTIF(股期對照!A:A,B729)=2,B729&amp;"-●",IF(COUNTIF(股期對照!A:A,B729)=1,B729&amp;"-◎",B729))</f>
        <v>律勝</v>
      </c>
      <c r="Y729" s="3" t="s">
        <v>6924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0</v>
      </c>
      <c r="AN729" s="1">
        <v>-1</v>
      </c>
      <c r="AO729" s="1">
        <v>-3</v>
      </c>
      <c r="AP729" s="1">
        <v>43421</v>
      </c>
      <c r="AQ729" s="1">
        <v>0</v>
      </c>
      <c r="AR729" s="1">
        <v>14.15</v>
      </c>
      <c r="AS729" s="1">
        <v>14.1</v>
      </c>
      <c r="AT729" s="1">
        <v>14.1</v>
      </c>
      <c r="AU729" s="1">
        <v>14.2</v>
      </c>
      <c r="AV729" s="1">
        <v>14.35</v>
      </c>
      <c r="AW729" s="1">
        <v>-7.1349999999999994E-4</v>
      </c>
      <c r="AX729" s="1">
        <v>1.06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5369</v>
      </c>
      <c r="C730" s="3">
        <v>3.03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</v>
      </c>
      <c r="H730" s="1">
        <f>MATCH(持股比率!A730,董監!A:A,0)</f>
        <v>730</v>
      </c>
      <c r="I730" s="3">
        <v>898221.03</v>
      </c>
      <c r="J730" s="20">
        <v>76.302000000000007</v>
      </c>
      <c r="K730" s="20">
        <v>-13.244</v>
      </c>
      <c r="L730" s="29">
        <v>13.098000000000001</v>
      </c>
      <c r="M730" s="20">
        <v>-147.291</v>
      </c>
      <c r="N730" s="20">
        <v>-31.562000000000001</v>
      </c>
      <c r="O730" s="20">
        <f t="shared" si="45"/>
        <v>70061</v>
      </c>
      <c r="P730" s="19">
        <f t="shared" si="46"/>
        <v>-0.1</v>
      </c>
      <c r="Q730" s="3">
        <v>41.7</v>
      </c>
      <c r="R730" s="3">
        <v>41.45</v>
      </c>
      <c r="S730" s="3">
        <v>42.3</v>
      </c>
      <c r="T730" s="3">
        <v>41.7</v>
      </c>
      <c r="U730" s="3">
        <v>41.1</v>
      </c>
      <c r="V730" s="10">
        <f t="shared" si="47"/>
        <v>-4.2523578999999999E-2</v>
      </c>
      <c r="W730" s="3">
        <v>0.49</v>
      </c>
      <c r="X730" s="3" t="str">
        <f ca="1">IF(COUNTIF(股期對照!A:A,B730)=2,B730&amp;"-●",IF(COUNTIF(股期對照!A:A,B730)=1,B730&amp;"-◎",B730))</f>
        <v>奇偶</v>
      </c>
      <c r="Y730" s="3" t="s">
        <v>6936</v>
      </c>
      <c r="AB730" s="1" t="s">
        <v>724</v>
      </c>
      <c r="AC730" s="1" t="s">
        <v>2460</v>
      </c>
      <c r="AD730" s="1">
        <v>3.03</v>
      </c>
      <c r="AE730" s="1">
        <v>0</v>
      </c>
      <c r="AF730" s="1">
        <v>0.24</v>
      </c>
      <c r="AG730" s="1">
        <v>18.73</v>
      </c>
      <c r="AH730" s="1">
        <v>78</v>
      </c>
      <c r="AI730" s="1">
        <v>730</v>
      </c>
      <c r="AJ730" s="1">
        <v>898221.03</v>
      </c>
      <c r="AK730" s="1">
        <v>76.302000000000007</v>
      </c>
      <c r="AL730" s="1">
        <v>-13.244</v>
      </c>
      <c r="AM730" s="1">
        <v>13.098000000000001</v>
      </c>
      <c r="AN730" s="1">
        <v>-147.291</v>
      </c>
      <c r="AO730" s="1">
        <v>-31.562000000000001</v>
      </c>
      <c r="AP730" s="1">
        <v>70061</v>
      </c>
      <c r="AQ730" s="1">
        <v>-0.1</v>
      </c>
      <c r="AR730" s="1">
        <v>41.7</v>
      </c>
      <c r="AS730" s="1">
        <v>41.45</v>
      </c>
      <c r="AT730" s="1">
        <v>42.3</v>
      </c>
      <c r="AU730" s="1">
        <v>41.7</v>
      </c>
      <c r="AV730" s="1">
        <v>41.1</v>
      </c>
      <c r="AW730" s="1">
        <v>-4.2523578999999999E-2</v>
      </c>
      <c r="AX730" s="1">
        <v>0.49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4947</v>
      </c>
      <c r="C731" s="3">
        <v>11.77</v>
      </c>
      <c r="D731" s="3">
        <v>0</v>
      </c>
      <c r="E731" s="3">
        <v>0.04</v>
      </c>
      <c r="F731" s="1">
        <f>IF(INDEX(董監!D:D,H731)=0,INDEX(董監!C:C,H731),INDEX(董監!D:D,H731))</f>
        <v>27.66</v>
      </c>
      <c r="G731" s="1">
        <f t="shared" si="44"/>
        <v>60.53</v>
      </c>
      <c r="H731" s="1">
        <f>MATCH(持股比率!A731,董監!A:A,0)</f>
        <v>731</v>
      </c>
      <c r="I731" s="3">
        <v>1020340</v>
      </c>
      <c r="J731" s="20">
        <v>12.000999999999999</v>
      </c>
      <c r="K731" s="20">
        <v>-32</v>
      </c>
      <c r="L731" s="29">
        <v>23</v>
      </c>
      <c r="M731" s="20">
        <v>-49</v>
      </c>
      <c r="N731" s="20">
        <v>-45</v>
      </c>
      <c r="O731" s="20">
        <f t="shared" si="45"/>
        <v>61761</v>
      </c>
      <c r="P731" s="19">
        <f t="shared" si="46"/>
        <v>-0.1</v>
      </c>
      <c r="Q731" s="3">
        <v>107.5</v>
      </c>
      <c r="R731" s="3">
        <v>106.5</v>
      </c>
      <c r="S731" s="3">
        <v>109</v>
      </c>
      <c r="T731" s="3">
        <v>105.5</v>
      </c>
      <c r="U731" s="3">
        <v>104.5</v>
      </c>
      <c r="V731" s="10">
        <f t="shared" si="47"/>
        <v>-9.4828924999999994E-2</v>
      </c>
      <c r="W731" s="3">
        <v>-0.95</v>
      </c>
      <c r="X731" s="3" t="str">
        <f ca="1">IF(COUNTIF(股期對照!A:A,B731)=2,B731&amp;"-●",IF(COUNTIF(股期對照!A:A,B731)=1,B731&amp;"-◎",B731))</f>
        <v>臺慶科</v>
      </c>
      <c r="Y731" s="3" t="s">
        <v>7208</v>
      </c>
      <c r="AB731" s="1" t="s">
        <v>725</v>
      </c>
      <c r="AC731" s="1" t="s">
        <v>2461</v>
      </c>
      <c r="AD731" s="1">
        <v>11.77</v>
      </c>
      <c r="AE731" s="1">
        <v>0</v>
      </c>
      <c r="AF731" s="1">
        <v>0.04</v>
      </c>
      <c r="AG731" s="1">
        <v>27.66</v>
      </c>
      <c r="AH731" s="1">
        <v>60.53</v>
      </c>
      <c r="AI731" s="1">
        <v>731</v>
      </c>
      <c r="AJ731" s="1">
        <v>1020340</v>
      </c>
      <c r="AK731" s="1">
        <v>12.000999999999999</v>
      </c>
      <c r="AL731" s="1">
        <v>-32</v>
      </c>
      <c r="AM731" s="1">
        <v>23</v>
      </c>
      <c r="AN731" s="1">
        <v>-49</v>
      </c>
      <c r="AO731" s="1">
        <v>-45</v>
      </c>
      <c r="AP731" s="1">
        <v>61761</v>
      </c>
      <c r="AQ731" s="1">
        <v>-0.1</v>
      </c>
      <c r="AR731" s="1">
        <v>107.5</v>
      </c>
      <c r="AS731" s="1">
        <v>106.5</v>
      </c>
      <c r="AT731" s="1">
        <v>109</v>
      </c>
      <c r="AU731" s="1">
        <v>105.5</v>
      </c>
      <c r="AV731" s="1">
        <v>104.5</v>
      </c>
      <c r="AW731" s="1">
        <v>-9.4828924999999994E-2</v>
      </c>
      <c r="AX731" s="1">
        <v>-0.95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5693</v>
      </c>
      <c r="C732" s="3">
        <v>0.94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91.64</v>
      </c>
      <c r="H732" s="1">
        <f>MATCH(持股比率!A732,董監!A:A,0)</f>
        <v>732</v>
      </c>
      <c r="I732" s="3">
        <v>764022.44</v>
      </c>
      <c r="J732" s="20">
        <v>-1</v>
      </c>
      <c r="K732" s="20">
        <v>0</v>
      </c>
      <c r="L732" s="29">
        <v>-1</v>
      </c>
      <c r="M732" s="20">
        <v>-2</v>
      </c>
      <c r="N732" s="20">
        <v>-11</v>
      </c>
      <c r="O732" s="20">
        <f t="shared" si="45"/>
        <v>70015</v>
      </c>
      <c r="P732" s="19">
        <f t="shared" si="46"/>
        <v>0</v>
      </c>
      <c r="Q732" s="3">
        <v>11.9</v>
      </c>
      <c r="R732" s="3">
        <v>11.95</v>
      </c>
      <c r="S732" s="3">
        <v>12</v>
      </c>
      <c r="T732" s="3">
        <v>11.95</v>
      </c>
      <c r="U732" s="3">
        <v>11.95</v>
      </c>
      <c r="V732" s="10">
        <f t="shared" si="47"/>
        <v>-1.7925E-3</v>
      </c>
      <c r="W732" s="3">
        <v>0.42</v>
      </c>
      <c r="X732" s="3" t="str">
        <f ca="1">IF(COUNTIF(股期對照!A:A,B732)=2,B732&amp;"-●",IF(COUNTIF(股期對照!A:A,B732)=1,B732&amp;"-◎",B732))</f>
        <v>尚立</v>
      </c>
      <c r="Y732" s="3" t="s">
        <v>7209</v>
      </c>
      <c r="AB732" s="1" t="s">
        <v>726</v>
      </c>
      <c r="AC732" s="1" t="s">
        <v>2462</v>
      </c>
      <c r="AD732" s="1">
        <v>0.94</v>
      </c>
      <c r="AE732" s="1">
        <v>0</v>
      </c>
      <c r="AF732" s="1">
        <v>0</v>
      </c>
      <c r="AG732" s="1">
        <v>7.42</v>
      </c>
      <c r="AH732" s="1">
        <v>91.64</v>
      </c>
      <c r="AI732" s="1">
        <v>732</v>
      </c>
      <c r="AJ732" s="1">
        <v>764022.44</v>
      </c>
      <c r="AK732" s="1">
        <v>-1</v>
      </c>
      <c r="AL732" s="1">
        <v>0</v>
      </c>
      <c r="AM732" s="1">
        <v>-1</v>
      </c>
      <c r="AN732" s="1">
        <v>-2</v>
      </c>
      <c r="AO732" s="1">
        <v>-11</v>
      </c>
      <c r="AP732" s="1">
        <v>70015</v>
      </c>
      <c r="AQ732" s="1">
        <v>0</v>
      </c>
      <c r="AR732" s="1">
        <v>11.9</v>
      </c>
      <c r="AS732" s="1">
        <v>11.95</v>
      </c>
      <c r="AT732" s="1">
        <v>12</v>
      </c>
      <c r="AU732" s="1">
        <v>11.95</v>
      </c>
      <c r="AV732" s="1">
        <v>11.95</v>
      </c>
      <c r="AW732" s="1">
        <v>-1.7925E-3</v>
      </c>
      <c r="AX732" s="1">
        <v>0.42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5370</v>
      </c>
      <c r="C733" s="3">
        <v>2.12</v>
      </c>
      <c r="D733" s="3">
        <v>0.94</v>
      </c>
      <c r="E733" s="3">
        <v>3.17</v>
      </c>
      <c r="F733" s="1">
        <f>IF(INDEX(董監!D:D,H733)=0,INDEX(董監!C:C,H733),INDEX(董監!D:D,H733))</f>
        <v>15.12</v>
      </c>
      <c r="G733" s="1">
        <f t="shared" si="44"/>
        <v>78.650000000000006</v>
      </c>
      <c r="H733" s="1">
        <f>MATCH(持股比率!A733,董監!A:A,0)</f>
        <v>733</v>
      </c>
      <c r="I733" s="3">
        <v>1424598.8</v>
      </c>
      <c r="J733" s="20">
        <v>-130.74600000000001</v>
      </c>
      <c r="K733" s="20">
        <v>112.09699999999999</v>
      </c>
      <c r="L733" s="29">
        <v>-98.823999999999998</v>
      </c>
      <c r="M733" s="20">
        <v>-356.50400000000002</v>
      </c>
      <c r="N733" s="20">
        <v>-295.25200000000001</v>
      </c>
      <c r="O733" s="20">
        <f t="shared" si="45"/>
        <v>112045</v>
      </c>
      <c r="P733" s="19">
        <f t="shared" si="46"/>
        <v>-0.7</v>
      </c>
      <c r="Q733" s="3">
        <v>140.5</v>
      </c>
      <c r="R733" s="3">
        <v>141</v>
      </c>
      <c r="S733" s="3">
        <v>140.5</v>
      </c>
      <c r="T733" s="3">
        <v>139</v>
      </c>
      <c r="U733" s="3">
        <v>137</v>
      </c>
      <c r="V733" s="10">
        <f t="shared" si="47"/>
        <v>-1.0645248800000002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7210</v>
      </c>
      <c r="AB733" s="1" t="s">
        <v>727</v>
      </c>
      <c r="AC733" s="1" t="s">
        <v>2463</v>
      </c>
      <c r="AD733" s="1">
        <v>2.12</v>
      </c>
      <c r="AE733" s="1">
        <v>0.94</v>
      </c>
      <c r="AF733" s="1">
        <v>3.17</v>
      </c>
      <c r="AG733" s="1">
        <v>15.12</v>
      </c>
      <c r="AH733" s="1">
        <v>78.650000000000006</v>
      </c>
      <c r="AI733" s="1">
        <v>733</v>
      </c>
      <c r="AJ733" s="1">
        <v>1424598.8</v>
      </c>
      <c r="AK733" s="1">
        <v>-130.74600000000001</v>
      </c>
      <c r="AL733" s="1">
        <v>112.09699999999999</v>
      </c>
      <c r="AM733" s="1">
        <v>-98.823999999999998</v>
      </c>
      <c r="AN733" s="1">
        <v>-356.50400000000002</v>
      </c>
      <c r="AO733" s="1">
        <v>-295.25200000000001</v>
      </c>
      <c r="AP733" s="1">
        <v>112045</v>
      </c>
      <c r="AQ733" s="1">
        <v>-0.7</v>
      </c>
      <c r="AR733" s="1">
        <v>140.5</v>
      </c>
      <c r="AS733" s="1">
        <v>141</v>
      </c>
      <c r="AT733" s="1">
        <v>140.5</v>
      </c>
      <c r="AU733" s="1">
        <v>139</v>
      </c>
      <c r="AV733" s="1">
        <v>137</v>
      </c>
      <c r="AW733" s="1">
        <v>-1.0645248800000002</v>
      </c>
      <c r="AX733" s="1">
        <v>0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5694</v>
      </c>
      <c r="C734" s="3">
        <v>4.17</v>
      </c>
      <c r="D734" s="3">
        <v>0.46</v>
      </c>
      <c r="E734" s="3">
        <v>0.55000000000000004</v>
      </c>
      <c r="F734" s="1">
        <f>IF(INDEX(董監!D:D,H734)=0,INDEX(董監!C:C,H734),INDEX(董監!D:D,H734))</f>
        <v>8.48</v>
      </c>
      <c r="G734" s="1">
        <f t="shared" si="44"/>
        <v>86.34</v>
      </c>
      <c r="H734" s="1">
        <f>MATCH(持股比率!A734,董監!A:A,0)</f>
        <v>734</v>
      </c>
      <c r="I734" s="3">
        <v>886405.67</v>
      </c>
      <c r="J734" s="20">
        <v>-180.90899999999999</v>
      </c>
      <c r="K734" s="20">
        <v>-785.35400000000004</v>
      </c>
      <c r="L734" s="29">
        <v>54.773000000000003</v>
      </c>
      <c r="M734" s="20">
        <v>-359.05799999999999</v>
      </c>
      <c r="N734" s="20">
        <v>-434.56200000000001</v>
      </c>
      <c r="O734" s="20">
        <f t="shared" si="45"/>
        <v>76532</v>
      </c>
      <c r="P734" s="19">
        <f t="shared" si="46"/>
        <v>-2.2000000000000002</v>
      </c>
      <c r="Q734" s="3">
        <v>70.099999999999994</v>
      </c>
      <c r="R734" s="3">
        <v>67.7</v>
      </c>
      <c r="S734" s="3">
        <v>69.3</v>
      </c>
      <c r="T734" s="3">
        <v>67.2</v>
      </c>
      <c r="U734" s="3">
        <v>64.5</v>
      </c>
      <c r="V734" s="10">
        <f t="shared" si="47"/>
        <v>-1.142123644</v>
      </c>
      <c r="W734" s="3">
        <v>-6.79</v>
      </c>
      <c r="X734" s="3" t="str">
        <f ca="1">IF(COUNTIF(股期對照!A:A,B734)=2,B734&amp;"-●",IF(COUNTIF(股期對照!A:A,B734)=1,B734&amp;"-◎",B734))</f>
        <v>上詮</v>
      </c>
      <c r="Y734" s="3" t="s">
        <v>7211</v>
      </c>
      <c r="AB734" s="1" t="s">
        <v>728</v>
      </c>
      <c r="AC734" s="1" t="s">
        <v>2464</v>
      </c>
      <c r="AD734" s="1">
        <v>4.17</v>
      </c>
      <c r="AE734" s="1">
        <v>0.46</v>
      </c>
      <c r="AF734" s="1">
        <v>0.55000000000000004</v>
      </c>
      <c r="AG734" s="1">
        <v>8.48</v>
      </c>
      <c r="AH734" s="1">
        <v>86.34</v>
      </c>
      <c r="AI734" s="1">
        <v>734</v>
      </c>
      <c r="AJ734" s="1">
        <v>886405.67</v>
      </c>
      <c r="AK734" s="1">
        <v>-180.90899999999999</v>
      </c>
      <c r="AL734" s="1">
        <v>-785.35400000000004</v>
      </c>
      <c r="AM734" s="1">
        <v>54.773000000000003</v>
      </c>
      <c r="AN734" s="1">
        <v>-359.05799999999999</v>
      </c>
      <c r="AO734" s="1">
        <v>-434.56200000000001</v>
      </c>
      <c r="AP734" s="1">
        <v>76532</v>
      </c>
      <c r="AQ734" s="1">
        <v>-2.2000000000000002</v>
      </c>
      <c r="AR734" s="1">
        <v>70.099999999999994</v>
      </c>
      <c r="AS734" s="1">
        <v>67.7</v>
      </c>
      <c r="AT734" s="1">
        <v>69.3</v>
      </c>
      <c r="AU734" s="1">
        <v>67.2</v>
      </c>
      <c r="AV734" s="1">
        <v>64.5</v>
      </c>
      <c r="AW734" s="1">
        <v>-1.142123644</v>
      </c>
      <c r="AX734" s="1">
        <v>-6.79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5266</v>
      </c>
      <c r="C735" s="3">
        <v>1.38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91.26</v>
      </c>
      <c r="H735" s="1">
        <f>MATCH(持股比率!A735,董監!A:A,0)</f>
        <v>735</v>
      </c>
      <c r="I735" s="3">
        <v>1753400</v>
      </c>
      <c r="J735" s="20">
        <v>55</v>
      </c>
      <c r="K735" s="20">
        <v>72</v>
      </c>
      <c r="L735" s="29">
        <v>169</v>
      </c>
      <c r="M735" s="20">
        <v>0</v>
      </c>
      <c r="N735" s="20">
        <v>-30</v>
      </c>
      <c r="O735" s="20">
        <f t="shared" si="45"/>
        <v>160015</v>
      </c>
      <c r="P735" s="19">
        <f t="shared" si="46"/>
        <v>0.2</v>
      </c>
      <c r="Q735" s="3">
        <v>14.6</v>
      </c>
      <c r="R735" s="3">
        <v>14.3</v>
      </c>
      <c r="S735" s="3">
        <v>14.25</v>
      </c>
      <c r="T735" s="3">
        <v>13.8</v>
      </c>
      <c r="U735" s="3">
        <v>13.6</v>
      </c>
      <c r="V735" s="10">
        <f t="shared" si="47"/>
        <v>3.8328500000000001E-2</v>
      </c>
      <c r="W735" s="3">
        <v>-6.85</v>
      </c>
      <c r="X735" s="3" t="str">
        <f ca="1">IF(COUNTIF(股期對照!A:A,B735)=2,B735&amp;"-●",IF(COUNTIF(股期對照!A:A,B735)=1,B735&amp;"-◎",B735))</f>
        <v>典範</v>
      </c>
      <c r="Y735" s="3" t="s">
        <v>7212</v>
      </c>
      <c r="AB735" s="1" t="s">
        <v>729</v>
      </c>
      <c r="AC735" s="1" t="s">
        <v>2465</v>
      </c>
      <c r="AD735" s="1">
        <v>1.38</v>
      </c>
      <c r="AE735" s="1">
        <v>0.02</v>
      </c>
      <c r="AF735" s="1">
        <v>0.08</v>
      </c>
      <c r="AG735" s="1">
        <v>7.26</v>
      </c>
      <c r="AH735" s="1">
        <v>91.26</v>
      </c>
      <c r="AI735" s="1">
        <v>735</v>
      </c>
      <c r="AJ735" s="1">
        <v>1753400</v>
      </c>
      <c r="AK735" s="1">
        <v>55</v>
      </c>
      <c r="AL735" s="1">
        <v>72</v>
      </c>
      <c r="AM735" s="1">
        <v>169</v>
      </c>
      <c r="AN735" s="1">
        <v>0</v>
      </c>
      <c r="AO735" s="1">
        <v>-30</v>
      </c>
      <c r="AP735" s="1">
        <v>160015</v>
      </c>
      <c r="AQ735" s="1">
        <v>0.2</v>
      </c>
      <c r="AR735" s="1">
        <v>14.6</v>
      </c>
      <c r="AS735" s="1">
        <v>14.3</v>
      </c>
      <c r="AT735" s="1">
        <v>14.25</v>
      </c>
      <c r="AU735" s="1">
        <v>13.8</v>
      </c>
      <c r="AV735" s="1">
        <v>13.6</v>
      </c>
      <c r="AW735" s="1">
        <v>3.8328500000000001E-2</v>
      </c>
      <c r="AX735" s="1">
        <v>-6.85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5093</v>
      </c>
      <c r="C736" s="3">
        <v>0.61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69.819999999999993</v>
      </c>
      <c r="H736" s="1">
        <f>MATCH(持股比率!A736,董監!A:A,0)</f>
        <v>736</v>
      </c>
      <c r="I736" s="3">
        <v>432898.01</v>
      </c>
      <c r="J736" s="20">
        <v>2</v>
      </c>
      <c r="K736" s="20">
        <v>1</v>
      </c>
      <c r="L736" s="29">
        <v>6</v>
      </c>
      <c r="M736" s="20">
        <v>-1</v>
      </c>
      <c r="N736" s="20">
        <v>10</v>
      </c>
      <c r="O736" s="20">
        <f t="shared" si="45"/>
        <v>30225</v>
      </c>
      <c r="P736" s="19">
        <f t="shared" si="46"/>
        <v>0.1</v>
      </c>
      <c r="Q736" s="3">
        <v>21.8</v>
      </c>
      <c r="R736" s="3">
        <v>21.45</v>
      </c>
      <c r="S736" s="3">
        <v>21.7</v>
      </c>
      <c r="T736" s="3">
        <v>21.3</v>
      </c>
      <c r="U736" s="3">
        <v>21.35</v>
      </c>
      <c r="V736" s="10">
        <f t="shared" si="47"/>
        <v>3.8744999999999999E-3</v>
      </c>
      <c r="W736" s="3">
        <v>-4.47</v>
      </c>
      <c r="X736" s="3" t="str">
        <f ca="1">IF(COUNTIF(股期對照!A:A,B736)=2,B736&amp;"-●",IF(COUNTIF(股期對照!A:A,B736)=1,B736&amp;"-◎",B736))</f>
        <v>熱映</v>
      </c>
      <c r="Y736" s="3" t="s">
        <v>7213</v>
      </c>
      <c r="AB736" s="1" t="s">
        <v>730</v>
      </c>
      <c r="AC736" s="1" t="s">
        <v>2466</v>
      </c>
      <c r="AD736" s="1">
        <v>0.61</v>
      </c>
      <c r="AE736" s="1">
        <v>0</v>
      </c>
      <c r="AF736" s="1">
        <v>5.32</v>
      </c>
      <c r="AG736" s="1">
        <v>24.25</v>
      </c>
      <c r="AH736" s="1">
        <v>69.819999999999993</v>
      </c>
      <c r="AI736" s="1">
        <v>736</v>
      </c>
      <c r="AJ736" s="1">
        <v>432898.01</v>
      </c>
      <c r="AK736" s="1">
        <v>2</v>
      </c>
      <c r="AL736" s="1">
        <v>1</v>
      </c>
      <c r="AM736" s="1">
        <v>6</v>
      </c>
      <c r="AN736" s="1">
        <v>-1</v>
      </c>
      <c r="AO736" s="1">
        <v>10</v>
      </c>
      <c r="AP736" s="1">
        <v>30225</v>
      </c>
      <c r="AQ736" s="1">
        <v>0.1</v>
      </c>
      <c r="AR736" s="1">
        <v>21.8</v>
      </c>
      <c r="AS736" s="1">
        <v>21.45</v>
      </c>
      <c r="AT736" s="1">
        <v>21.7</v>
      </c>
      <c r="AU736" s="1">
        <v>21.3</v>
      </c>
      <c r="AV736" s="1">
        <v>21.35</v>
      </c>
      <c r="AW736" s="1">
        <v>3.8744999999999999E-3</v>
      </c>
      <c r="AX736" s="1">
        <v>-4.47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5267</v>
      </c>
      <c r="C737" s="3">
        <v>7.72</v>
      </c>
      <c r="D737" s="3">
        <v>0.59</v>
      </c>
      <c r="E737" s="3">
        <v>1.37</v>
      </c>
      <c r="F737" s="1">
        <f>IF(INDEX(董監!D:D,H737)=0,INDEX(董監!C:C,H737),INDEX(董監!D:D,H737))</f>
        <v>41</v>
      </c>
      <c r="G737" s="1">
        <f t="shared" si="44"/>
        <v>49.32</v>
      </c>
      <c r="H737" s="1">
        <f>MATCH(持股比率!A737,董監!A:A,0)</f>
        <v>737</v>
      </c>
      <c r="I737" s="3">
        <v>2713643.16</v>
      </c>
      <c r="J737" s="20">
        <v>1193.568</v>
      </c>
      <c r="K737" s="20">
        <v>-318.85899999999998</v>
      </c>
      <c r="L737" s="29">
        <v>825.64300000000003</v>
      </c>
      <c r="M737" s="20">
        <v>101.672</v>
      </c>
      <c r="N737" s="20">
        <v>-368.48500000000001</v>
      </c>
      <c r="O737" s="20">
        <f t="shared" si="45"/>
        <v>133837</v>
      </c>
      <c r="P737" s="19">
        <f t="shared" si="46"/>
        <v>1.1000000000000001</v>
      </c>
      <c r="Q737" s="3">
        <v>128</v>
      </c>
      <c r="R737" s="3">
        <v>130</v>
      </c>
      <c r="S737" s="3">
        <v>128.5</v>
      </c>
      <c r="T737" s="3">
        <v>129</v>
      </c>
      <c r="U737" s="3">
        <v>127</v>
      </c>
      <c r="V737" s="10">
        <f t="shared" si="47"/>
        <v>1.837382525</v>
      </c>
      <c r="W737" s="3">
        <v>4.96</v>
      </c>
      <c r="X737" s="3" t="str">
        <f ca="1">IF(COUNTIF(股期對照!A:A,B737)=2,B737&amp;"-●",IF(COUNTIF(股期對照!A:A,B737)=1,B737&amp;"-◎",B737))</f>
        <v>精材-◎</v>
      </c>
      <c r="Y737" s="3" t="s">
        <v>7214</v>
      </c>
      <c r="AB737" s="1" t="s">
        <v>731</v>
      </c>
      <c r="AC737" s="1" t="s">
        <v>2467</v>
      </c>
      <c r="AD737" s="1">
        <v>7.72</v>
      </c>
      <c r="AE737" s="1">
        <v>0.59</v>
      </c>
      <c r="AF737" s="1">
        <v>1.37</v>
      </c>
      <c r="AG737" s="1">
        <v>41</v>
      </c>
      <c r="AH737" s="1">
        <v>49.32</v>
      </c>
      <c r="AI737" s="1">
        <v>737</v>
      </c>
      <c r="AJ737" s="1">
        <v>2713643.16</v>
      </c>
      <c r="AK737" s="1">
        <v>1193.568</v>
      </c>
      <c r="AL737" s="1">
        <v>-318.85899999999998</v>
      </c>
      <c r="AM737" s="1">
        <v>825.64300000000003</v>
      </c>
      <c r="AN737" s="1">
        <v>101.672</v>
      </c>
      <c r="AO737" s="1">
        <v>-368.48500000000001</v>
      </c>
      <c r="AP737" s="1">
        <v>133837</v>
      </c>
      <c r="AQ737" s="1">
        <v>1.1000000000000001</v>
      </c>
      <c r="AR737" s="1">
        <v>128</v>
      </c>
      <c r="AS737" s="1">
        <v>130</v>
      </c>
      <c r="AT737" s="1">
        <v>128.5</v>
      </c>
      <c r="AU737" s="1">
        <v>129</v>
      </c>
      <c r="AV737" s="1">
        <v>127</v>
      </c>
      <c r="AW737" s="1">
        <v>1.837382525</v>
      </c>
      <c r="AX737" s="1">
        <v>4.96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6117</v>
      </c>
      <c r="C738" s="3">
        <v>22.37</v>
      </c>
      <c r="D738" s="3">
        <v>2.87</v>
      </c>
      <c r="E738" s="3">
        <v>0.64</v>
      </c>
      <c r="F738" s="1">
        <f>IF(INDEX(董監!D:D,H738)=0,INDEX(董監!C:C,H738),INDEX(董監!D:D,H738))</f>
        <v>9.36</v>
      </c>
      <c r="G738" s="1">
        <f t="shared" si="44"/>
        <v>64.759999999999991</v>
      </c>
      <c r="H738" s="1">
        <f>MATCH(持股比率!A738,董監!A:A,0)</f>
        <v>738</v>
      </c>
      <c r="I738" s="3">
        <v>1877483.46</v>
      </c>
      <c r="J738" s="20">
        <v>-817.69200000000001</v>
      </c>
      <c r="K738" s="20">
        <v>1277.1679999999999</v>
      </c>
      <c r="L738" s="29">
        <v>191.05099999999999</v>
      </c>
      <c r="M738" s="20">
        <v>2385.1280000000002</v>
      </c>
      <c r="N738" s="20">
        <v>1479.29</v>
      </c>
      <c r="O738" s="20">
        <f t="shared" si="45"/>
        <v>121586</v>
      </c>
      <c r="P738" s="19">
        <f t="shared" si="46"/>
        <v>3.7</v>
      </c>
      <c r="Q738" s="3">
        <v>98.8</v>
      </c>
      <c r="R738" s="3">
        <v>102.5</v>
      </c>
      <c r="S738" s="3">
        <v>107</v>
      </c>
      <c r="T738" s="3">
        <v>113</v>
      </c>
      <c r="U738" s="3">
        <v>112</v>
      </c>
      <c r="V738" s="10">
        <f t="shared" si="47"/>
        <v>5.0576415140000002</v>
      </c>
      <c r="W738" s="3">
        <v>15.35</v>
      </c>
      <c r="X738" s="3" t="str">
        <f ca="1">IF(COUNTIF(股期對照!A:A,B738)=2,B738&amp;"-●",IF(COUNTIF(股期對照!A:A,B738)=1,B738&amp;"-◎",B738))</f>
        <v>新日興-◎</v>
      </c>
      <c r="Y738" s="3" t="s">
        <v>7215</v>
      </c>
      <c r="AB738" s="1" t="s">
        <v>732</v>
      </c>
      <c r="AC738" s="1" t="s">
        <v>2468</v>
      </c>
      <c r="AD738" s="1">
        <v>22.37</v>
      </c>
      <c r="AE738" s="1">
        <v>2.87</v>
      </c>
      <c r="AF738" s="1">
        <v>0.64</v>
      </c>
      <c r="AG738" s="1">
        <v>9.36</v>
      </c>
      <c r="AH738" s="1">
        <v>64.759999999999991</v>
      </c>
      <c r="AI738" s="1">
        <v>738</v>
      </c>
      <c r="AJ738" s="1">
        <v>1877483.46</v>
      </c>
      <c r="AK738" s="1">
        <v>-817.69200000000001</v>
      </c>
      <c r="AL738" s="1">
        <v>1277.1679999999999</v>
      </c>
      <c r="AM738" s="1">
        <v>191.05099999999999</v>
      </c>
      <c r="AN738" s="1">
        <v>2385.1280000000002</v>
      </c>
      <c r="AO738" s="1">
        <v>1479.29</v>
      </c>
      <c r="AP738" s="1">
        <v>121586</v>
      </c>
      <c r="AQ738" s="1">
        <v>3.7</v>
      </c>
      <c r="AR738" s="1">
        <v>98.8</v>
      </c>
      <c r="AS738" s="1">
        <v>102.5</v>
      </c>
      <c r="AT738" s="1">
        <v>107</v>
      </c>
      <c r="AU738" s="1">
        <v>113</v>
      </c>
      <c r="AV738" s="1">
        <v>112</v>
      </c>
      <c r="AW738" s="1">
        <v>5.0576415140000002</v>
      </c>
      <c r="AX738" s="1">
        <v>15.35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5542</v>
      </c>
      <c r="C739" s="3">
        <v>0.48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82.94</v>
      </c>
      <c r="H739" s="1">
        <f>MATCH(持股比率!A739,董監!A:A,0)</f>
        <v>739</v>
      </c>
      <c r="I739" s="3">
        <v>380417.48</v>
      </c>
      <c r="J739" s="20">
        <v>12</v>
      </c>
      <c r="K739" s="20">
        <v>-7</v>
      </c>
      <c r="L739" s="29">
        <v>15</v>
      </c>
      <c r="M739" s="20">
        <v>-2</v>
      </c>
      <c r="N739" s="20">
        <v>-2</v>
      </c>
      <c r="O739" s="20">
        <f t="shared" si="45"/>
        <v>31552</v>
      </c>
      <c r="P739" s="19">
        <f t="shared" si="46"/>
        <v>0.1</v>
      </c>
      <c r="Q739" s="3">
        <v>14.15</v>
      </c>
      <c r="R739" s="3">
        <v>14.1</v>
      </c>
      <c r="S739" s="3">
        <v>14.15</v>
      </c>
      <c r="T739" s="3">
        <v>14.05</v>
      </c>
      <c r="U739" s="3">
        <v>14</v>
      </c>
      <c r="V739" s="10">
        <f t="shared" si="47"/>
        <v>2.2725000000000002E-3</v>
      </c>
      <c r="W739" s="3">
        <v>-0.36</v>
      </c>
      <c r="X739" s="3" t="str">
        <f ca="1">IF(COUNTIF(股期對照!A:A,B739)=2,B739&amp;"-●",IF(COUNTIF(股期對照!A:A,B739)=1,B739&amp;"-◎",B739))</f>
        <v>彬台</v>
      </c>
      <c r="Y739" s="3" t="s">
        <v>7216</v>
      </c>
      <c r="AB739" s="1" t="s">
        <v>733</v>
      </c>
      <c r="AC739" s="1" t="s">
        <v>2469</v>
      </c>
      <c r="AD739" s="1">
        <v>0.48</v>
      </c>
      <c r="AE739" s="1">
        <v>0.04</v>
      </c>
      <c r="AF739" s="1">
        <v>0.16</v>
      </c>
      <c r="AG739" s="1">
        <v>16.38</v>
      </c>
      <c r="AH739" s="1">
        <v>82.94</v>
      </c>
      <c r="AI739" s="1">
        <v>739</v>
      </c>
      <c r="AJ739" s="1">
        <v>380417.48</v>
      </c>
      <c r="AK739" s="1">
        <v>12</v>
      </c>
      <c r="AL739" s="1">
        <v>-7</v>
      </c>
      <c r="AM739" s="1">
        <v>15</v>
      </c>
      <c r="AN739" s="1">
        <v>-2</v>
      </c>
      <c r="AO739" s="1">
        <v>-2</v>
      </c>
      <c r="AP739" s="1">
        <v>31552</v>
      </c>
      <c r="AQ739" s="1">
        <v>0.1</v>
      </c>
      <c r="AR739" s="1">
        <v>14.15</v>
      </c>
      <c r="AS739" s="1">
        <v>14.1</v>
      </c>
      <c r="AT739" s="1">
        <v>14.15</v>
      </c>
      <c r="AU739" s="1">
        <v>14.05</v>
      </c>
      <c r="AV739" s="1">
        <v>14</v>
      </c>
      <c r="AW739" s="1">
        <v>2.2725000000000002E-3</v>
      </c>
      <c r="AX739" s="1">
        <v>-0.36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6118</v>
      </c>
      <c r="C740" s="3">
        <v>11.82</v>
      </c>
      <c r="D740" s="3">
        <v>0.02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33.340000000000003</v>
      </c>
      <c r="H740" s="1">
        <f>MATCH(持股比率!A740,董監!A:A,0)</f>
        <v>740</v>
      </c>
      <c r="I740" s="3">
        <v>5417184.5999999996</v>
      </c>
      <c r="J740" s="20">
        <v>-60.829000000000001</v>
      </c>
      <c r="K740" s="20">
        <v>-1133.92</v>
      </c>
      <c r="L740" s="29">
        <v>-5.4009999999999998</v>
      </c>
      <c r="M740" s="20">
        <v>-1130.028</v>
      </c>
      <c r="N740" s="20">
        <v>-33.033999999999999</v>
      </c>
      <c r="O740" s="20">
        <f t="shared" si="45"/>
        <v>180609</v>
      </c>
      <c r="P740" s="19">
        <f t="shared" si="46"/>
        <v>-1.3</v>
      </c>
      <c r="Q740" s="3">
        <v>34.549999999999997</v>
      </c>
      <c r="R740" s="3">
        <v>33.549999999999997</v>
      </c>
      <c r="S740" s="3">
        <v>33.75</v>
      </c>
      <c r="T740" s="3">
        <v>32.700000000000003</v>
      </c>
      <c r="U740" s="3">
        <v>32.4</v>
      </c>
      <c r="V740" s="10">
        <f t="shared" si="47"/>
        <v>-0.78349158900000004</v>
      </c>
      <c r="W740" s="3">
        <v>-5.81</v>
      </c>
      <c r="X740" s="3" t="str">
        <f ca="1">IF(COUNTIF(股期對照!A:A,B740)=2,B740&amp;"-●",IF(COUNTIF(股期對照!A:A,B740)=1,B740&amp;"-◎",B740))</f>
        <v>明泰-◎</v>
      </c>
      <c r="Y740" s="3" t="s">
        <v>7217</v>
      </c>
      <c r="AB740" s="1" t="s">
        <v>734</v>
      </c>
      <c r="AC740" s="1" t="s">
        <v>2470</v>
      </c>
      <c r="AD740" s="1">
        <v>11.82</v>
      </c>
      <c r="AE740" s="1">
        <v>0.02</v>
      </c>
      <c r="AF740" s="1">
        <v>0.21</v>
      </c>
      <c r="AG740" s="1">
        <v>54.61</v>
      </c>
      <c r="AH740" s="1">
        <v>33.340000000000003</v>
      </c>
      <c r="AI740" s="1">
        <v>740</v>
      </c>
      <c r="AJ740" s="1">
        <v>5417184.5999999996</v>
      </c>
      <c r="AK740" s="1">
        <v>-60.829000000000001</v>
      </c>
      <c r="AL740" s="1">
        <v>-1133.92</v>
      </c>
      <c r="AM740" s="1">
        <v>-5.4009999999999998</v>
      </c>
      <c r="AN740" s="1">
        <v>-1130.028</v>
      </c>
      <c r="AO740" s="1">
        <v>-33.033999999999999</v>
      </c>
      <c r="AP740" s="1">
        <v>180609</v>
      </c>
      <c r="AQ740" s="1">
        <v>-1.3</v>
      </c>
      <c r="AR740" s="1">
        <v>34.549999999999997</v>
      </c>
      <c r="AS740" s="1">
        <v>33.549999999999997</v>
      </c>
      <c r="AT740" s="1">
        <v>33.75</v>
      </c>
      <c r="AU740" s="1">
        <v>32.700000000000003</v>
      </c>
      <c r="AV740" s="1">
        <v>32.4</v>
      </c>
      <c r="AW740" s="1">
        <v>-0.78349158900000004</v>
      </c>
      <c r="AX740" s="1">
        <v>-5.81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4948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5371</v>
      </c>
      <c r="C742" s="3">
        <v>6.54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-1.28</v>
      </c>
      <c r="K742" s="20">
        <v>-3</v>
      </c>
      <c r="L742" s="29">
        <v>-5.327</v>
      </c>
      <c r="M742" s="20">
        <v>-5</v>
      </c>
      <c r="N742" s="20">
        <v>-5</v>
      </c>
      <c r="O742" s="20">
        <f t="shared" si="45"/>
        <v>44956</v>
      </c>
      <c r="P742" s="19">
        <f t="shared" si="46"/>
        <v>0</v>
      </c>
      <c r="Q742" s="3">
        <v>69.5</v>
      </c>
      <c r="R742" s="3">
        <v>69.599999999999994</v>
      </c>
      <c r="S742" s="3">
        <v>69.7</v>
      </c>
      <c r="T742" s="3">
        <v>69.7</v>
      </c>
      <c r="U742" s="3">
        <v>69.5</v>
      </c>
      <c r="V742" s="10">
        <f t="shared" si="47"/>
        <v>-1.3650519E-2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6889</v>
      </c>
      <c r="AB742" s="1" t="s">
        <v>736</v>
      </c>
      <c r="AC742" s="1" t="s">
        <v>2471</v>
      </c>
      <c r="AD742" s="1">
        <v>6.54</v>
      </c>
      <c r="AE742" s="1">
        <v>0</v>
      </c>
      <c r="AF742" s="1">
        <v>0.19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-1.28</v>
      </c>
      <c r="AL742" s="1">
        <v>-3</v>
      </c>
      <c r="AM742" s="1">
        <v>-5.327</v>
      </c>
      <c r="AN742" s="1">
        <v>-5</v>
      </c>
      <c r="AO742" s="1">
        <v>-5</v>
      </c>
      <c r="AP742" s="1">
        <v>44956</v>
      </c>
      <c r="AQ742" s="1">
        <v>0</v>
      </c>
      <c r="AR742" s="1">
        <v>69.5</v>
      </c>
      <c r="AS742" s="1">
        <v>69.599999999999994</v>
      </c>
      <c r="AT742" s="1">
        <v>69.7</v>
      </c>
      <c r="AU742" s="1">
        <v>69.7</v>
      </c>
      <c r="AV742" s="1">
        <v>69.5</v>
      </c>
      <c r="AW742" s="1">
        <v>-1.3650519E-2</v>
      </c>
      <c r="AX742" s="1">
        <v>0.43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5372</v>
      </c>
      <c r="C743" s="3">
        <v>1.2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80.16</v>
      </c>
      <c r="H743" s="1">
        <f>MATCH(持股比率!A743,董監!A:A,0)</f>
        <v>743</v>
      </c>
      <c r="I743" s="3">
        <v>686550.59</v>
      </c>
      <c r="J743" s="20">
        <v>-16</v>
      </c>
      <c r="K743" s="20">
        <v>7.05</v>
      </c>
      <c r="L743" s="29">
        <v>-13</v>
      </c>
      <c r="M743" s="20">
        <v>-3</v>
      </c>
      <c r="N743" s="20">
        <v>9</v>
      </c>
      <c r="O743" s="20">
        <f t="shared" si="45"/>
        <v>55034</v>
      </c>
      <c r="P743" s="19">
        <f t="shared" si="46"/>
        <v>0</v>
      </c>
      <c r="Q743" s="3">
        <v>18.850000000000001</v>
      </c>
      <c r="R743" s="3">
        <v>18.899999999999999</v>
      </c>
      <c r="S743" s="3">
        <v>18.55</v>
      </c>
      <c r="T743" s="3">
        <v>18.600000000000001</v>
      </c>
      <c r="U743" s="3">
        <v>18.7</v>
      </c>
      <c r="V743" s="10">
        <f t="shared" si="47"/>
        <v>-2.970050000000001E-3</v>
      </c>
      <c r="W743" s="3">
        <v>5.65</v>
      </c>
      <c r="X743" s="3" t="str">
        <f ca="1">IF(COUNTIF(股期對照!A:A,B743)=2,B743&amp;"-●",IF(COUNTIF(股期對照!A:A,B743)=1,B743&amp;"-◎",B743))</f>
        <v>旭軟</v>
      </c>
      <c r="Y743" s="3" t="s">
        <v>7218</v>
      </c>
      <c r="AB743" s="1" t="s">
        <v>737</v>
      </c>
      <c r="AC743" s="1" t="s">
        <v>2472</v>
      </c>
      <c r="AD743" s="1">
        <v>1.2</v>
      </c>
      <c r="AE743" s="1">
        <v>0</v>
      </c>
      <c r="AF743" s="1">
        <v>0.01</v>
      </c>
      <c r="AG743" s="1">
        <v>18.63</v>
      </c>
      <c r="AH743" s="1">
        <v>80.16</v>
      </c>
      <c r="AI743" s="1">
        <v>743</v>
      </c>
      <c r="AJ743" s="1">
        <v>686550.59</v>
      </c>
      <c r="AK743" s="1">
        <v>-16</v>
      </c>
      <c r="AL743" s="1">
        <v>7.05</v>
      </c>
      <c r="AM743" s="1">
        <v>-13</v>
      </c>
      <c r="AN743" s="1">
        <v>-3</v>
      </c>
      <c r="AO743" s="1">
        <v>9</v>
      </c>
      <c r="AP743" s="1">
        <v>55034</v>
      </c>
      <c r="AQ743" s="1">
        <v>0</v>
      </c>
      <c r="AR743" s="1">
        <v>18.850000000000001</v>
      </c>
      <c r="AS743" s="1">
        <v>18.899999999999999</v>
      </c>
      <c r="AT743" s="1">
        <v>18.55</v>
      </c>
      <c r="AU743" s="1">
        <v>18.600000000000001</v>
      </c>
      <c r="AV743" s="1">
        <v>18.7</v>
      </c>
      <c r="AW743" s="1">
        <v>-2.970050000000001E-3</v>
      </c>
      <c r="AX743" s="1">
        <v>5.65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5695</v>
      </c>
      <c r="C744" s="3">
        <v>4.6399999999999997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74.849999999999994</v>
      </c>
      <c r="H744" s="1">
        <f>MATCH(持股比率!A744,董監!A:A,0)</f>
        <v>744</v>
      </c>
      <c r="I744" s="3">
        <v>730476.92</v>
      </c>
      <c r="J744" s="20">
        <v>38</v>
      </c>
      <c r="K744" s="20">
        <v>22</v>
      </c>
      <c r="L744" s="29">
        <v>37</v>
      </c>
      <c r="M744" s="20">
        <v>31</v>
      </c>
      <c r="N744" s="20">
        <v>98</v>
      </c>
      <c r="O744" s="20">
        <f t="shared" si="45"/>
        <v>54676</v>
      </c>
      <c r="P744" s="19">
        <f t="shared" si="46"/>
        <v>0.4</v>
      </c>
      <c r="Q744" s="3">
        <v>49.9</v>
      </c>
      <c r="R744" s="3">
        <v>49.8</v>
      </c>
      <c r="S744" s="3">
        <v>50</v>
      </c>
      <c r="T744" s="3">
        <v>49.85</v>
      </c>
      <c r="U744" s="3">
        <v>50.7</v>
      </c>
      <c r="V744" s="10">
        <f t="shared" si="47"/>
        <v>0.11355750000000001</v>
      </c>
      <c r="W744" s="3">
        <v>2.2200000000000002</v>
      </c>
      <c r="X744" s="3" t="str">
        <f ca="1">IF(COUNTIF(股期對照!A:A,B744)=2,B744&amp;"-●",IF(COUNTIF(股期對照!A:A,B744)=1,B744&amp;"-◎",B744))</f>
        <v>漢科</v>
      </c>
      <c r="Y744" s="3" t="s">
        <v>7219</v>
      </c>
      <c r="AB744" s="1" t="s">
        <v>738</v>
      </c>
      <c r="AC744" s="1" t="s">
        <v>2473</v>
      </c>
      <c r="AD744" s="1">
        <v>4.6399999999999997</v>
      </c>
      <c r="AE744" s="1">
        <v>0.02</v>
      </c>
      <c r="AF744" s="1">
        <v>0.01</v>
      </c>
      <c r="AG744" s="1">
        <v>20.48</v>
      </c>
      <c r="AH744" s="1">
        <v>74.849999999999994</v>
      </c>
      <c r="AI744" s="1">
        <v>744</v>
      </c>
      <c r="AJ744" s="1">
        <v>730476.92</v>
      </c>
      <c r="AK744" s="1">
        <v>38</v>
      </c>
      <c r="AL744" s="1">
        <v>22</v>
      </c>
      <c r="AM744" s="1">
        <v>37</v>
      </c>
      <c r="AN744" s="1">
        <v>31</v>
      </c>
      <c r="AO744" s="1">
        <v>98</v>
      </c>
      <c r="AP744" s="1">
        <v>54676</v>
      </c>
      <c r="AQ744" s="1">
        <v>0.4</v>
      </c>
      <c r="AR744" s="1">
        <v>49.9</v>
      </c>
      <c r="AS744" s="1">
        <v>49.8</v>
      </c>
      <c r="AT744" s="1">
        <v>50</v>
      </c>
      <c r="AU744" s="1">
        <v>49.85</v>
      </c>
      <c r="AV744" s="1">
        <v>50.7</v>
      </c>
      <c r="AW744" s="1">
        <v>0.11355750000000001</v>
      </c>
      <c r="AX744" s="1">
        <v>2.2200000000000002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5268</v>
      </c>
      <c r="C745" s="3">
        <v>18.97</v>
      </c>
      <c r="D745" s="3">
        <v>1.0900000000000001</v>
      </c>
      <c r="E745" s="3">
        <v>7.37</v>
      </c>
      <c r="F745" s="1">
        <f>IF(INDEX(董監!D:D,H745)=0,INDEX(董監!C:C,H745),INDEX(董監!D:D,H745))</f>
        <v>8.01</v>
      </c>
      <c r="G745" s="1">
        <f t="shared" si="44"/>
        <v>64.56</v>
      </c>
      <c r="H745" s="1">
        <f>MATCH(持股比率!A745,董監!A:A,0)</f>
        <v>745</v>
      </c>
      <c r="I745" s="3">
        <v>1127430.6299999999</v>
      </c>
      <c r="J745" s="20">
        <v>230.636</v>
      </c>
      <c r="K745" s="20">
        <v>166.124</v>
      </c>
      <c r="L745" s="29">
        <v>-415.63600000000002</v>
      </c>
      <c r="M745" s="20">
        <v>816.30700000000002</v>
      </c>
      <c r="N745" s="20">
        <v>-308.06</v>
      </c>
      <c r="O745" s="20">
        <f t="shared" si="45"/>
        <v>72787</v>
      </c>
      <c r="P745" s="19">
        <f t="shared" si="46"/>
        <v>0.7</v>
      </c>
      <c r="Q745" s="3">
        <v>390.5</v>
      </c>
      <c r="R745" s="3">
        <v>392</v>
      </c>
      <c r="S745" s="3">
        <v>384</v>
      </c>
      <c r="T745" s="3">
        <v>390</v>
      </c>
      <c r="U745" s="3">
        <v>385.5</v>
      </c>
      <c r="V745" s="10">
        <f t="shared" si="47"/>
        <v>1.9518234199999995</v>
      </c>
      <c r="W745" s="3">
        <v>-0.13</v>
      </c>
      <c r="X745" s="3" t="str">
        <f ca="1">IF(COUNTIF(股期對照!A:A,B745)=2,B745&amp;"-●",IF(COUNTIF(股期對照!A:A,B745)=1,B745&amp;"-◎",B745))</f>
        <v>玉晶光-●</v>
      </c>
      <c r="Y745" s="3" t="s">
        <v>7220</v>
      </c>
      <c r="AB745" s="1" t="s">
        <v>739</v>
      </c>
      <c r="AC745" s="1" t="s">
        <v>2474</v>
      </c>
      <c r="AD745" s="1">
        <v>18.97</v>
      </c>
      <c r="AE745" s="1">
        <v>1.0900000000000001</v>
      </c>
      <c r="AF745" s="1">
        <v>7.37</v>
      </c>
      <c r="AG745" s="1">
        <v>8.01</v>
      </c>
      <c r="AH745" s="1">
        <v>64.56</v>
      </c>
      <c r="AI745" s="1">
        <v>745</v>
      </c>
      <c r="AJ745" s="1">
        <v>1127430.6299999999</v>
      </c>
      <c r="AK745" s="1">
        <v>230.636</v>
      </c>
      <c r="AL745" s="1">
        <v>166.124</v>
      </c>
      <c r="AM745" s="1">
        <v>-415.63600000000002</v>
      </c>
      <c r="AN745" s="1">
        <v>816.30700000000002</v>
      </c>
      <c r="AO745" s="1">
        <v>-308.06</v>
      </c>
      <c r="AP745" s="1">
        <v>72787</v>
      </c>
      <c r="AQ745" s="1">
        <v>0.7</v>
      </c>
      <c r="AR745" s="1">
        <v>390.5</v>
      </c>
      <c r="AS745" s="1">
        <v>392</v>
      </c>
      <c r="AT745" s="1">
        <v>384</v>
      </c>
      <c r="AU745" s="1">
        <v>390</v>
      </c>
      <c r="AV745" s="1">
        <v>385.5</v>
      </c>
      <c r="AW745" s="1">
        <v>1.9518234199999995</v>
      </c>
      <c r="AX745" s="1">
        <v>-0.13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5373</v>
      </c>
      <c r="C746" s="3">
        <v>24.01</v>
      </c>
      <c r="D746" s="3">
        <v>0.53</v>
      </c>
      <c r="E746" s="3">
        <v>0.88</v>
      </c>
      <c r="F746" s="1">
        <f>IF(INDEX(董監!D:D,H746)=0,INDEX(董監!C:C,H746),INDEX(董監!D:D,H746))</f>
        <v>7.29</v>
      </c>
      <c r="G746" s="1">
        <f t="shared" si="44"/>
        <v>67.289999999999992</v>
      </c>
      <c r="H746" s="1">
        <f>MATCH(持股比率!A746,董監!A:A,0)</f>
        <v>746</v>
      </c>
      <c r="I746" s="3">
        <v>971595.46</v>
      </c>
      <c r="J746" s="20">
        <v>46.283000000000001</v>
      </c>
      <c r="K746" s="20">
        <v>-7.8929999999999998</v>
      </c>
      <c r="L746" s="29">
        <v>29</v>
      </c>
      <c r="M746" s="20">
        <v>-9.3979999999999997</v>
      </c>
      <c r="N746" s="20">
        <v>-56.771999999999998</v>
      </c>
      <c r="O746" s="20">
        <f t="shared" si="45"/>
        <v>65379</v>
      </c>
      <c r="P746" s="19">
        <f t="shared" si="46"/>
        <v>0</v>
      </c>
      <c r="Q746" s="3">
        <v>187.5</v>
      </c>
      <c r="R746" s="3">
        <v>186</v>
      </c>
      <c r="S746" s="3">
        <v>187</v>
      </c>
      <c r="T746" s="3">
        <v>186.5</v>
      </c>
      <c r="U746" s="3">
        <v>185</v>
      </c>
      <c r="V746" s="10">
        <f t="shared" si="47"/>
        <v>3.7741749999999955E-3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7221</v>
      </c>
      <c r="AB746" s="1" t="s">
        <v>740</v>
      </c>
      <c r="AC746" s="1" t="s">
        <v>2475</v>
      </c>
      <c r="AD746" s="1">
        <v>24.01</v>
      </c>
      <c r="AE746" s="1">
        <v>0.53</v>
      </c>
      <c r="AF746" s="1">
        <v>0.88</v>
      </c>
      <c r="AG746" s="1">
        <v>7.29</v>
      </c>
      <c r="AH746" s="1">
        <v>67.289999999999992</v>
      </c>
      <c r="AI746" s="1">
        <v>746</v>
      </c>
      <c r="AJ746" s="1">
        <v>971595.46</v>
      </c>
      <c r="AK746" s="1">
        <v>46.283000000000001</v>
      </c>
      <c r="AL746" s="1">
        <v>-7.8929999999999998</v>
      </c>
      <c r="AM746" s="1">
        <v>29</v>
      </c>
      <c r="AN746" s="1">
        <v>-9.3979999999999997</v>
      </c>
      <c r="AO746" s="1">
        <v>-56.771999999999998</v>
      </c>
      <c r="AP746" s="1">
        <v>65379</v>
      </c>
      <c r="AQ746" s="1">
        <v>0</v>
      </c>
      <c r="AR746" s="1">
        <v>187.5</v>
      </c>
      <c r="AS746" s="1">
        <v>186</v>
      </c>
      <c r="AT746" s="1">
        <v>187</v>
      </c>
      <c r="AU746" s="1">
        <v>186.5</v>
      </c>
      <c r="AV746" s="1">
        <v>185</v>
      </c>
      <c r="AW746" s="1">
        <v>3.7741749999999955E-3</v>
      </c>
      <c r="AX746" s="1">
        <v>0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6610</v>
      </c>
      <c r="C747" s="3">
        <v>4.24</v>
      </c>
      <c r="D747" s="3">
        <v>0.02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53.849999999999994</v>
      </c>
      <c r="H747" s="1">
        <f>MATCH(持股比率!A747,董監!A:A,0)</f>
        <v>747</v>
      </c>
      <c r="I747" s="3">
        <v>768329.98</v>
      </c>
      <c r="J747" s="20">
        <v>59</v>
      </c>
      <c r="K747" s="20">
        <v>1</v>
      </c>
      <c r="L747" s="29">
        <v>3</v>
      </c>
      <c r="M747" s="20">
        <v>-5</v>
      </c>
      <c r="N747" s="20">
        <v>-2</v>
      </c>
      <c r="O747" s="20">
        <f t="shared" si="45"/>
        <v>41375</v>
      </c>
      <c r="P747" s="19">
        <f t="shared" si="46"/>
        <v>0.1</v>
      </c>
      <c r="Q747" s="3">
        <v>115.5</v>
      </c>
      <c r="R747" s="3">
        <v>116</v>
      </c>
      <c r="S747" s="3">
        <v>115</v>
      </c>
      <c r="T747" s="3">
        <v>115</v>
      </c>
      <c r="U747" s="3">
        <v>114.5</v>
      </c>
      <c r="V747" s="10">
        <f t="shared" si="47"/>
        <v>6.4714999999999995E-2</v>
      </c>
      <c r="W747" s="3">
        <v>0.88</v>
      </c>
      <c r="X747" s="3" t="str">
        <f ca="1">IF(COUNTIF(股期對照!A:A,B747)=2,B747&amp;"-●",IF(COUNTIF(股期對照!A:A,B747)=1,B747&amp;"-◎",B747))</f>
        <v>融程電</v>
      </c>
      <c r="Y747" s="3" t="s">
        <v>7222</v>
      </c>
      <c r="AB747" s="1" t="s">
        <v>741</v>
      </c>
      <c r="AC747" s="1" t="s">
        <v>2476</v>
      </c>
      <c r="AD747" s="1">
        <v>4.24</v>
      </c>
      <c r="AE747" s="1">
        <v>0.02</v>
      </c>
      <c r="AF747" s="1">
        <v>0.05</v>
      </c>
      <c r="AG747" s="1">
        <v>41.84</v>
      </c>
      <c r="AH747" s="1">
        <v>53.849999999999994</v>
      </c>
      <c r="AI747" s="1">
        <v>747</v>
      </c>
      <c r="AJ747" s="1">
        <v>768329.98</v>
      </c>
      <c r="AK747" s="1">
        <v>59</v>
      </c>
      <c r="AL747" s="1">
        <v>1</v>
      </c>
      <c r="AM747" s="1">
        <v>3</v>
      </c>
      <c r="AN747" s="1">
        <v>-5</v>
      </c>
      <c r="AO747" s="1">
        <v>-2</v>
      </c>
      <c r="AP747" s="1">
        <v>41375</v>
      </c>
      <c r="AQ747" s="1">
        <v>0.1</v>
      </c>
      <c r="AR747" s="1">
        <v>115.5</v>
      </c>
      <c r="AS747" s="1">
        <v>116</v>
      </c>
      <c r="AT747" s="1">
        <v>115</v>
      </c>
      <c r="AU747" s="1">
        <v>115</v>
      </c>
      <c r="AV747" s="1">
        <v>114.5</v>
      </c>
      <c r="AW747" s="1">
        <v>6.4714999999999995E-2</v>
      </c>
      <c r="AX747" s="1">
        <v>0.88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6611</v>
      </c>
      <c r="C748" s="3">
        <v>2.65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86.16</v>
      </c>
      <c r="H748" s="1">
        <f>MATCH(持股比率!A748,董監!A:A,0)</f>
        <v>748</v>
      </c>
      <c r="I748" s="3">
        <v>1204804.17</v>
      </c>
      <c r="J748" s="20">
        <v>159</v>
      </c>
      <c r="K748" s="20">
        <v>59</v>
      </c>
      <c r="L748" s="29">
        <v>114</v>
      </c>
      <c r="M748" s="20">
        <v>-9</v>
      </c>
      <c r="N748" s="20">
        <v>-14</v>
      </c>
      <c r="O748" s="20">
        <f t="shared" si="45"/>
        <v>103806</v>
      </c>
      <c r="P748" s="19">
        <f t="shared" si="46"/>
        <v>0.3</v>
      </c>
      <c r="Q748" s="3">
        <v>18.95</v>
      </c>
      <c r="R748" s="3">
        <v>18.8</v>
      </c>
      <c r="S748" s="3">
        <v>19.05</v>
      </c>
      <c r="T748" s="3">
        <v>19.05</v>
      </c>
      <c r="U748" s="3">
        <v>18.7</v>
      </c>
      <c r="V748" s="10">
        <f t="shared" si="47"/>
        <v>5.8607000000000006E-2</v>
      </c>
      <c r="W748" s="3">
        <v>1.08</v>
      </c>
      <c r="X748" s="3" t="str">
        <f ca="1">IF(COUNTIF(股期對照!A:A,B748)=2,B748&amp;"-●",IF(COUNTIF(股期對照!A:A,B748)=1,B748&amp;"-◎",B748))</f>
        <v>譁裕</v>
      </c>
      <c r="Y748" s="3" t="s">
        <v>7223</v>
      </c>
      <c r="AB748" s="1" t="s">
        <v>742</v>
      </c>
      <c r="AC748" s="1" t="s">
        <v>2477</v>
      </c>
      <c r="AD748" s="1">
        <v>2.65</v>
      </c>
      <c r="AE748" s="1">
        <v>0</v>
      </c>
      <c r="AF748" s="1">
        <v>0.39</v>
      </c>
      <c r="AG748" s="1">
        <v>10.8</v>
      </c>
      <c r="AH748" s="1">
        <v>86.16</v>
      </c>
      <c r="AI748" s="1">
        <v>748</v>
      </c>
      <c r="AJ748" s="1">
        <v>1204804.17</v>
      </c>
      <c r="AK748" s="1">
        <v>159</v>
      </c>
      <c r="AL748" s="1">
        <v>59</v>
      </c>
      <c r="AM748" s="1">
        <v>114</v>
      </c>
      <c r="AN748" s="1">
        <v>-9</v>
      </c>
      <c r="AO748" s="1">
        <v>-14</v>
      </c>
      <c r="AP748" s="1">
        <v>103806</v>
      </c>
      <c r="AQ748" s="1">
        <v>0.3</v>
      </c>
      <c r="AR748" s="1">
        <v>18.95</v>
      </c>
      <c r="AS748" s="1">
        <v>18.8</v>
      </c>
      <c r="AT748" s="1">
        <v>19.05</v>
      </c>
      <c r="AU748" s="1">
        <v>19.05</v>
      </c>
      <c r="AV748" s="1">
        <v>18.7</v>
      </c>
      <c r="AW748" s="1">
        <v>5.8607000000000006E-2</v>
      </c>
      <c r="AX748" s="1">
        <v>1.08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5696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1</v>
      </c>
      <c r="M749" s="20">
        <v>-1</v>
      </c>
      <c r="N749" s="20">
        <v>-1</v>
      </c>
      <c r="O749" s="20">
        <f t="shared" si="45"/>
        <v>12738</v>
      </c>
      <c r="P749" s="19">
        <f t="shared" si="46"/>
        <v>0</v>
      </c>
      <c r="Q749" s="3">
        <v>37.15</v>
      </c>
      <c r="R749" s="3">
        <v>37.4</v>
      </c>
      <c r="S749" s="3">
        <v>37.450000000000003</v>
      </c>
      <c r="T749" s="3">
        <v>37.1</v>
      </c>
      <c r="U749" s="3">
        <v>37.25</v>
      </c>
      <c r="V749" s="10">
        <f t="shared" si="47"/>
        <v>-1.1144999999999998E-3</v>
      </c>
      <c r="W749" s="3">
        <v>-0.67</v>
      </c>
      <c r="X749" s="3" t="str">
        <f ca="1">IF(COUNTIF(股期對照!A:A,B749)=2,B749&amp;"-●",IF(COUNTIF(股期對照!A:A,B749)=1,B749&amp;"-◎",B749))</f>
        <v>台興</v>
      </c>
      <c r="Y749" s="3" t="s">
        <v>6771</v>
      </c>
      <c r="AB749" s="1" t="s">
        <v>743</v>
      </c>
      <c r="AC749" s="1" t="s">
        <v>2478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-1</v>
      </c>
      <c r="AL749" s="1">
        <v>-1</v>
      </c>
      <c r="AM749" s="1">
        <v>1</v>
      </c>
      <c r="AN749" s="1">
        <v>-1</v>
      </c>
      <c r="AO749" s="1">
        <v>-1</v>
      </c>
      <c r="AP749" s="1">
        <v>12738</v>
      </c>
      <c r="AQ749" s="1">
        <v>0</v>
      </c>
      <c r="AR749" s="1">
        <v>37.15</v>
      </c>
      <c r="AS749" s="1">
        <v>37.4</v>
      </c>
      <c r="AT749" s="1">
        <v>37.450000000000003</v>
      </c>
      <c r="AU749" s="1">
        <v>37.1</v>
      </c>
      <c r="AV749" s="1">
        <v>37.25</v>
      </c>
      <c r="AW749" s="1">
        <v>-1.1144999999999998E-3</v>
      </c>
      <c r="AX749" s="1">
        <v>-0.67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5374</v>
      </c>
      <c r="C750" s="3">
        <v>5.03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75.709999999999994</v>
      </c>
      <c r="H750" s="1">
        <f>MATCH(持股比率!A750,董監!A:A,0)</f>
        <v>750</v>
      </c>
      <c r="I750" s="3">
        <v>665860</v>
      </c>
      <c r="J750" s="20">
        <v>9</v>
      </c>
      <c r="K750" s="20">
        <v>10</v>
      </c>
      <c r="L750" s="29">
        <v>24</v>
      </c>
      <c r="M750" s="20">
        <v>1</v>
      </c>
      <c r="N750" s="20">
        <v>9</v>
      </c>
      <c r="O750" s="20">
        <f t="shared" si="45"/>
        <v>50412</v>
      </c>
      <c r="P750" s="19">
        <f t="shared" si="46"/>
        <v>0.1</v>
      </c>
      <c r="Q750" s="3">
        <v>10.95</v>
      </c>
      <c r="R750" s="3">
        <v>10.85</v>
      </c>
      <c r="S750" s="3">
        <v>10.95</v>
      </c>
      <c r="T750" s="3">
        <v>10.9</v>
      </c>
      <c r="U750" s="3">
        <v>10.95</v>
      </c>
      <c r="V750" s="10">
        <f t="shared" si="47"/>
        <v>5.7929999999999995E-3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7105</v>
      </c>
      <c r="AB750" s="1" t="s">
        <v>744</v>
      </c>
      <c r="AC750" s="1" t="s">
        <v>2479</v>
      </c>
      <c r="AD750" s="1">
        <v>5.03</v>
      </c>
      <c r="AE750" s="1">
        <v>0</v>
      </c>
      <c r="AF750" s="1">
        <v>0.91</v>
      </c>
      <c r="AG750" s="1">
        <v>18.350000000000001</v>
      </c>
      <c r="AH750" s="1">
        <v>75.709999999999994</v>
      </c>
      <c r="AI750" s="1">
        <v>750</v>
      </c>
      <c r="AJ750" s="1">
        <v>665860</v>
      </c>
      <c r="AK750" s="1">
        <v>9</v>
      </c>
      <c r="AL750" s="1">
        <v>10</v>
      </c>
      <c r="AM750" s="1">
        <v>24</v>
      </c>
      <c r="AN750" s="1">
        <v>1</v>
      </c>
      <c r="AO750" s="1">
        <v>9</v>
      </c>
      <c r="AP750" s="1">
        <v>50412</v>
      </c>
      <c r="AQ750" s="1">
        <v>0.1</v>
      </c>
      <c r="AR750" s="1">
        <v>10.95</v>
      </c>
      <c r="AS750" s="1">
        <v>10.85</v>
      </c>
      <c r="AT750" s="1">
        <v>10.95</v>
      </c>
      <c r="AU750" s="1">
        <v>10.9</v>
      </c>
      <c r="AV750" s="1">
        <v>10.95</v>
      </c>
      <c r="AW750" s="1">
        <v>5.7929999999999995E-3</v>
      </c>
      <c r="AX750" s="1">
        <v>0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6120</v>
      </c>
      <c r="C751" s="3">
        <v>1.33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78.22999999999999</v>
      </c>
      <c r="H751" s="1">
        <f>MATCH(持股比率!A751,董監!A:A,0)</f>
        <v>751</v>
      </c>
      <c r="I751" s="3">
        <v>270800</v>
      </c>
      <c r="J751" s="20">
        <v>-2</v>
      </c>
      <c r="K751" s="20">
        <v>0</v>
      </c>
      <c r="L751" s="29">
        <v>-3</v>
      </c>
      <c r="M751" s="20">
        <v>-3</v>
      </c>
      <c r="N751" s="20">
        <v>-1</v>
      </c>
      <c r="O751" s="20">
        <f t="shared" si="45"/>
        <v>21185</v>
      </c>
      <c r="P751" s="19">
        <f t="shared" si="46"/>
        <v>0</v>
      </c>
      <c r="Q751" s="3">
        <v>27.5</v>
      </c>
      <c r="R751" s="3">
        <v>27.5</v>
      </c>
      <c r="S751" s="3">
        <v>27.3</v>
      </c>
      <c r="T751" s="3">
        <v>27.25</v>
      </c>
      <c r="U751" s="3">
        <v>27.25</v>
      </c>
      <c r="V751" s="10">
        <f t="shared" si="47"/>
        <v>-2.4590000000000002E-3</v>
      </c>
      <c r="W751" s="3">
        <v>-1.45</v>
      </c>
      <c r="X751" s="3" t="str">
        <f ca="1">IF(COUNTIF(股期對照!A:A,B751)=2,B751&amp;"-●",IF(COUNTIF(股期對照!A:A,B751)=1,B751&amp;"-◎",B751))</f>
        <v>哲固</v>
      </c>
      <c r="Y751" s="3" t="s">
        <v>7154</v>
      </c>
      <c r="AB751" s="1" t="s">
        <v>745</v>
      </c>
      <c r="AC751" s="1" t="s">
        <v>2480</v>
      </c>
      <c r="AD751" s="1">
        <v>1.33</v>
      </c>
      <c r="AE751" s="1">
        <v>0</v>
      </c>
      <c r="AF751" s="1">
        <v>0</v>
      </c>
      <c r="AG751" s="1">
        <v>20.440000000000001</v>
      </c>
      <c r="AH751" s="1">
        <v>78.22999999999999</v>
      </c>
      <c r="AI751" s="1">
        <v>751</v>
      </c>
      <c r="AJ751" s="1">
        <v>270800</v>
      </c>
      <c r="AK751" s="1">
        <v>-2</v>
      </c>
      <c r="AL751" s="1">
        <v>0</v>
      </c>
      <c r="AM751" s="1">
        <v>-3</v>
      </c>
      <c r="AN751" s="1">
        <v>-3</v>
      </c>
      <c r="AO751" s="1">
        <v>-1</v>
      </c>
      <c r="AP751" s="1">
        <v>21185</v>
      </c>
      <c r="AQ751" s="1">
        <v>0</v>
      </c>
      <c r="AR751" s="1">
        <v>27.5</v>
      </c>
      <c r="AS751" s="1">
        <v>27.5</v>
      </c>
      <c r="AT751" s="1">
        <v>27.3</v>
      </c>
      <c r="AU751" s="1">
        <v>27.25</v>
      </c>
      <c r="AV751" s="1">
        <v>27.25</v>
      </c>
      <c r="AW751" s="1">
        <v>-2.4590000000000002E-3</v>
      </c>
      <c r="AX751" s="1">
        <v>-1.45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5697</v>
      </c>
      <c r="C752" s="3">
        <v>4.59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92.14</v>
      </c>
      <c r="H752" s="1">
        <f>MATCH(持股比率!A752,董監!A:A,0)</f>
        <v>752</v>
      </c>
      <c r="I752" s="3">
        <v>1445480</v>
      </c>
      <c r="J752" s="20">
        <v>114.143</v>
      </c>
      <c r="K752" s="20">
        <v>34</v>
      </c>
      <c r="L752" s="29">
        <v>13</v>
      </c>
      <c r="M752" s="20">
        <v>24.036000000000001</v>
      </c>
      <c r="N752" s="20">
        <v>9</v>
      </c>
      <c r="O752" s="20">
        <f t="shared" si="45"/>
        <v>133187</v>
      </c>
      <c r="P752" s="19">
        <f t="shared" si="46"/>
        <v>0.1</v>
      </c>
      <c r="Q752" s="3">
        <v>18.45</v>
      </c>
      <c r="R752" s="3">
        <v>18.7</v>
      </c>
      <c r="S752" s="3">
        <v>18.55</v>
      </c>
      <c r="T752" s="3">
        <v>18.75</v>
      </c>
      <c r="U752" s="3">
        <v>18.2</v>
      </c>
      <c r="V752" s="10">
        <f t="shared" si="47"/>
        <v>3.5973633499999998E-2</v>
      </c>
      <c r="W752" s="3">
        <v>0</v>
      </c>
      <c r="X752" s="3" t="str">
        <f ca="1">IF(COUNTIF(股期對照!A:A,B752)=2,B752&amp;"-●",IF(COUNTIF(股期對照!A:A,B752)=1,B752&amp;"-◎",B752))</f>
        <v>榮創</v>
      </c>
      <c r="Y752" s="3" t="s">
        <v>7224</v>
      </c>
      <c r="AB752" s="1" t="s">
        <v>746</v>
      </c>
      <c r="AC752" s="1" t="s">
        <v>2481</v>
      </c>
      <c r="AD752" s="1">
        <v>4.59</v>
      </c>
      <c r="AE752" s="1">
        <v>0.01</v>
      </c>
      <c r="AF752" s="1">
        <v>0.3</v>
      </c>
      <c r="AG752" s="1">
        <v>2.96</v>
      </c>
      <c r="AH752" s="1">
        <v>92.14</v>
      </c>
      <c r="AI752" s="1">
        <v>752</v>
      </c>
      <c r="AJ752" s="1">
        <v>1445480</v>
      </c>
      <c r="AK752" s="1">
        <v>114.143</v>
      </c>
      <c r="AL752" s="1">
        <v>34</v>
      </c>
      <c r="AM752" s="1">
        <v>13</v>
      </c>
      <c r="AN752" s="1">
        <v>24.036000000000001</v>
      </c>
      <c r="AO752" s="1">
        <v>9</v>
      </c>
      <c r="AP752" s="1">
        <v>133187</v>
      </c>
      <c r="AQ752" s="1">
        <v>0.1</v>
      </c>
      <c r="AR752" s="1">
        <v>18.45</v>
      </c>
      <c r="AS752" s="1">
        <v>18.7</v>
      </c>
      <c r="AT752" s="1">
        <v>18.55</v>
      </c>
      <c r="AU752" s="1">
        <v>18.75</v>
      </c>
      <c r="AV752" s="1">
        <v>18.2</v>
      </c>
      <c r="AW752" s="1">
        <v>3.5973633499999998E-2</v>
      </c>
      <c r="AX752" s="1">
        <v>0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6121</v>
      </c>
      <c r="C753" s="3">
        <v>3.85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48.29</v>
      </c>
      <c r="H753" s="1">
        <f>MATCH(持股比率!A753,董監!A:A,0)</f>
        <v>753</v>
      </c>
      <c r="I753" s="3">
        <v>471658.15</v>
      </c>
      <c r="J753" s="20">
        <v>27</v>
      </c>
      <c r="K753" s="20">
        <v>-17</v>
      </c>
      <c r="L753" s="29">
        <v>-137</v>
      </c>
      <c r="M753" s="20">
        <v>-196</v>
      </c>
      <c r="N753" s="20">
        <v>-121</v>
      </c>
      <c r="O753" s="20">
        <f t="shared" si="45"/>
        <v>22776</v>
      </c>
      <c r="P753" s="19">
        <f t="shared" si="46"/>
        <v>-1.9</v>
      </c>
      <c r="Q753" s="3">
        <v>70.900000000000006</v>
      </c>
      <c r="R753" s="3">
        <v>70.2</v>
      </c>
      <c r="S753" s="3">
        <v>70.099999999999994</v>
      </c>
      <c r="T753" s="3">
        <v>68.099999999999994</v>
      </c>
      <c r="U753" s="3">
        <v>66.900000000000006</v>
      </c>
      <c r="V753" s="10">
        <f t="shared" si="47"/>
        <v>-0.30325299999999999</v>
      </c>
      <c r="W753" s="3">
        <v>-4.1500000000000004</v>
      </c>
      <c r="X753" s="3" t="str">
        <f ca="1">IF(COUNTIF(股期對照!A:A,B753)=2,B753&amp;"-●",IF(COUNTIF(股期對照!A:A,B753)=1,B753&amp;"-◎",B753))</f>
        <v>類比科</v>
      </c>
      <c r="Y753" s="3" t="s">
        <v>7225</v>
      </c>
      <c r="AB753" s="1" t="s">
        <v>747</v>
      </c>
      <c r="AC753" s="1" t="s">
        <v>2482</v>
      </c>
      <c r="AD753" s="1">
        <v>3.85</v>
      </c>
      <c r="AE753" s="1">
        <v>0</v>
      </c>
      <c r="AF753" s="1">
        <v>3.29</v>
      </c>
      <c r="AG753" s="1">
        <v>44.57</v>
      </c>
      <c r="AH753" s="1">
        <v>48.29</v>
      </c>
      <c r="AI753" s="1">
        <v>753</v>
      </c>
      <c r="AJ753" s="1">
        <v>471658.15</v>
      </c>
      <c r="AK753" s="1">
        <v>27</v>
      </c>
      <c r="AL753" s="1">
        <v>-17</v>
      </c>
      <c r="AM753" s="1">
        <v>-137</v>
      </c>
      <c r="AN753" s="1">
        <v>-196</v>
      </c>
      <c r="AO753" s="1">
        <v>-121</v>
      </c>
      <c r="AP753" s="1">
        <v>22776</v>
      </c>
      <c r="AQ753" s="1">
        <v>-1.9</v>
      </c>
      <c r="AR753" s="1">
        <v>70.900000000000006</v>
      </c>
      <c r="AS753" s="1">
        <v>70.2</v>
      </c>
      <c r="AT753" s="1">
        <v>70.099999999999994</v>
      </c>
      <c r="AU753" s="1">
        <v>68.099999999999994</v>
      </c>
      <c r="AV753" s="1">
        <v>66.900000000000006</v>
      </c>
      <c r="AW753" s="1">
        <v>-0.30325299999999999</v>
      </c>
      <c r="AX753" s="1">
        <v>-4.1500000000000004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6549</v>
      </c>
      <c r="C754" s="3">
        <v>1.92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82.67</v>
      </c>
      <c r="H754" s="1">
        <f>MATCH(持股比率!A754,董監!A:A,0)</f>
        <v>754</v>
      </c>
      <c r="I754" s="3">
        <v>400399.2</v>
      </c>
      <c r="J754" s="20">
        <v>34</v>
      </c>
      <c r="K754" s="20">
        <v>30.84</v>
      </c>
      <c r="L754" s="29">
        <v>24</v>
      </c>
      <c r="M754" s="20">
        <v>1.875</v>
      </c>
      <c r="N754" s="20">
        <v>-26.010999999999999</v>
      </c>
      <c r="O754" s="20">
        <f t="shared" si="45"/>
        <v>33101</v>
      </c>
      <c r="P754" s="19">
        <f t="shared" si="46"/>
        <v>0.2</v>
      </c>
      <c r="Q754" s="3">
        <v>38</v>
      </c>
      <c r="R754" s="3">
        <v>37.700000000000003</v>
      </c>
      <c r="S754" s="3">
        <v>37.700000000000003</v>
      </c>
      <c r="T754" s="3">
        <v>37.4</v>
      </c>
      <c r="U754" s="3">
        <v>36.9</v>
      </c>
      <c r="V754" s="10">
        <f t="shared" si="47"/>
        <v>2.4697871000000003E-2</v>
      </c>
      <c r="W754" s="3">
        <v>-1.47</v>
      </c>
      <c r="X754" s="3" t="str">
        <f ca="1">IF(COUNTIF(股期對照!A:A,B754)=2,B754&amp;"-●",IF(COUNTIF(股期對照!A:A,B754)=1,B754&amp;"-◎",B754))</f>
        <v>聯一光</v>
      </c>
      <c r="Y754" s="3" t="s">
        <v>7226</v>
      </c>
      <c r="AB754" s="1" t="s">
        <v>748</v>
      </c>
      <c r="AC754" s="1" t="s">
        <v>2483</v>
      </c>
      <c r="AD754" s="1">
        <v>1.92</v>
      </c>
      <c r="AE754" s="1">
        <v>0</v>
      </c>
      <c r="AF754" s="1">
        <v>0.25</v>
      </c>
      <c r="AG754" s="1">
        <v>15.16</v>
      </c>
      <c r="AH754" s="1">
        <v>82.67</v>
      </c>
      <c r="AI754" s="1">
        <v>754</v>
      </c>
      <c r="AJ754" s="1">
        <v>400399.2</v>
      </c>
      <c r="AK754" s="1">
        <v>34</v>
      </c>
      <c r="AL754" s="1">
        <v>30.84</v>
      </c>
      <c r="AM754" s="1">
        <v>24</v>
      </c>
      <c r="AN754" s="1">
        <v>1.875</v>
      </c>
      <c r="AO754" s="1">
        <v>-26.010999999999999</v>
      </c>
      <c r="AP754" s="1">
        <v>33101</v>
      </c>
      <c r="AQ754" s="1">
        <v>0.2</v>
      </c>
      <c r="AR754" s="1">
        <v>38</v>
      </c>
      <c r="AS754" s="1">
        <v>37.700000000000003</v>
      </c>
      <c r="AT754" s="1">
        <v>37.700000000000003</v>
      </c>
      <c r="AU754" s="1">
        <v>37.4</v>
      </c>
      <c r="AV754" s="1">
        <v>36.9</v>
      </c>
      <c r="AW754" s="1">
        <v>2.4697871000000003E-2</v>
      </c>
      <c r="AX754" s="1">
        <v>-1.47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6122</v>
      </c>
      <c r="C755" s="3">
        <v>28.64</v>
      </c>
      <c r="D755" s="3">
        <v>8.1300000000000008</v>
      </c>
      <c r="E755" s="3">
        <v>5.33</v>
      </c>
      <c r="F755" s="1">
        <f>IF(INDEX(董監!D:D,H755)=0,INDEX(董監!C:C,H755),INDEX(董監!D:D,H755))</f>
        <v>34.840000000000003</v>
      </c>
      <c r="G755" s="1">
        <f t="shared" si="44"/>
        <v>23.060000000000002</v>
      </c>
      <c r="H755" s="1">
        <f>MATCH(持股比率!A755,董監!A:A,0)</f>
        <v>755</v>
      </c>
      <c r="I755" s="3">
        <v>1340119.1100000001</v>
      </c>
      <c r="J755" s="20">
        <v>-216.15100000000001</v>
      </c>
      <c r="K755" s="20">
        <v>272.262</v>
      </c>
      <c r="L755" s="29">
        <v>328.38299999999998</v>
      </c>
      <c r="M755" s="20">
        <v>11.702</v>
      </c>
      <c r="N755" s="20">
        <v>7.601</v>
      </c>
      <c r="O755" s="20">
        <f t="shared" si="45"/>
        <v>30903</v>
      </c>
      <c r="P755" s="19">
        <f t="shared" si="46"/>
        <v>1.3</v>
      </c>
      <c r="Q755" s="3">
        <v>1560</v>
      </c>
      <c r="R755" s="3">
        <v>1555</v>
      </c>
      <c r="S755" s="3">
        <v>1620</v>
      </c>
      <c r="T755" s="3">
        <v>1665</v>
      </c>
      <c r="U755" s="3">
        <v>1670</v>
      </c>
      <c r="V755" s="10">
        <f t="shared" si="47"/>
        <v>6.5032980999999994</v>
      </c>
      <c r="W755" s="3">
        <v>9.51</v>
      </c>
      <c r="X755" s="3" t="str">
        <f ca="1">IF(COUNTIF(股期對照!A:A,B755)=2,B755&amp;"-●",IF(COUNTIF(股期對照!A:A,B755)=1,B755&amp;"-◎",B755))</f>
        <v>創意-●</v>
      </c>
      <c r="Y755" s="3" t="s">
        <v>7227</v>
      </c>
      <c r="AB755" s="1" t="s">
        <v>749</v>
      </c>
      <c r="AC755" s="1" t="s">
        <v>2484</v>
      </c>
      <c r="AD755" s="1">
        <v>28.64</v>
      </c>
      <c r="AE755" s="1">
        <v>8.1300000000000008</v>
      </c>
      <c r="AF755" s="1">
        <v>5.33</v>
      </c>
      <c r="AG755" s="1">
        <v>34.840000000000003</v>
      </c>
      <c r="AH755" s="1">
        <v>23.060000000000002</v>
      </c>
      <c r="AI755" s="1">
        <v>755</v>
      </c>
      <c r="AJ755" s="1">
        <v>1340119.1100000001</v>
      </c>
      <c r="AK755" s="1">
        <v>-216.15100000000001</v>
      </c>
      <c r="AL755" s="1">
        <v>272.262</v>
      </c>
      <c r="AM755" s="1">
        <v>328.38299999999998</v>
      </c>
      <c r="AN755" s="1">
        <v>11.702</v>
      </c>
      <c r="AO755" s="1">
        <v>7.601</v>
      </c>
      <c r="AP755" s="1">
        <v>30903</v>
      </c>
      <c r="AQ755" s="1">
        <v>1.3</v>
      </c>
      <c r="AR755" s="1">
        <v>1560</v>
      </c>
      <c r="AS755" s="1">
        <v>1555</v>
      </c>
      <c r="AT755" s="1">
        <v>1620</v>
      </c>
      <c r="AU755" s="1">
        <v>1665</v>
      </c>
      <c r="AV755" s="1">
        <v>1670</v>
      </c>
      <c r="AW755" s="1">
        <v>6.5032980999999994</v>
      </c>
      <c r="AX755" s="1">
        <v>9.51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6123</v>
      </c>
      <c r="C756" s="3">
        <v>12.75</v>
      </c>
      <c r="D756" s="3">
        <v>0</v>
      </c>
      <c r="E756" s="3">
        <v>2.08</v>
      </c>
      <c r="F756" s="1">
        <f>IF(INDEX(董監!D:D,H756)=0,INDEX(董監!C:C,H756),INDEX(董監!D:D,H756))</f>
        <v>12.22</v>
      </c>
      <c r="G756" s="1">
        <f t="shared" si="44"/>
        <v>72.95</v>
      </c>
      <c r="H756" s="1">
        <f>MATCH(持股比率!A756,董監!A:A,0)</f>
        <v>756</v>
      </c>
      <c r="I756" s="3">
        <v>441145.86</v>
      </c>
      <c r="J756" s="20">
        <v>-49.365000000000002</v>
      </c>
      <c r="K756" s="20">
        <v>893.096</v>
      </c>
      <c r="L756" s="29">
        <v>-141.411</v>
      </c>
      <c r="M756" s="20">
        <v>-160.607</v>
      </c>
      <c r="N756" s="20">
        <v>-77</v>
      </c>
      <c r="O756" s="20">
        <f t="shared" si="45"/>
        <v>32182</v>
      </c>
      <c r="P756" s="19">
        <f t="shared" si="46"/>
        <v>1.4</v>
      </c>
      <c r="Q756" s="3">
        <v>112.5</v>
      </c>
      <c r="R756" s="3">
        <v>117</v>
      </c>
      <c r="S756" s="3">
        <v>115.5</v>
      </c>
      <c r="T756" s="3">
        <v>112.5</v>
      </c>
      <c r="U756" s="3">
        <v>108</v>
      </c>
      <c r="V756" s="10">
        <f t="shared" si="47"/>
        <v>0.56221411500000007</v>
      </c>
      <c r="W756" s="3">
        <v>0</v>
      </c>
      <c r="X756" s="3" t="str">
        <f ca="1">IF(COUNTIF(股期對照!A:A,B756)=2,B756&amp;"-●",IF(COUNTIF(股期對照!A:A,B756)=1,B756&amp;"-◎",B756))</f>
        <v>利機</v>
      </c>
      <c r="Y756" s="3" t="s">
        <v>6918</v>
      </c>
      <c r="AB756" s="1" t="s">
        <v>750</v>
      </c>
      <c r="AC756" s="1" t="s">
        <v>2485</v>
      </c>
      <c r="AD756" s="1">
        <v>12.75</v>
      </c>
      <c r="AE756" s="1">
        <v>0</v>
      </c>
      <c r="AF756" s="1">
        <v>2.08</v>
      </c>
      <c r="AG756" s="1">
        <v>12.22</v>
      </c>
      <c r="AH756" s="1">
        <v>72.95</v>
      </c>
      <c r="AI756" s="1">
        <v>756</v>
      </c>
      <c r="AJ756" s="1">
        <v>441145.86</v>
      </c>
      <c r="AK756" s="1">
        <v>-49.365000000000002</v>
      </c>
      <c r="AL756" s="1">
        <v>893.096</v>
      </c>
      <c r="AM756" s="1">
        <v>-141.411</v>
      </c>
      <c r="AN756" s="1">
        <v>-160.607</v>
      </c>
      <c r="AO756" s="1">
        <v>-77</v>
      </c>
      <c r="AP756" s="1">
        <v>32182</v>
      </c>
      <c r="AQ756" s="1">
        <v>1.4</v>
      </c>
      <c r="AR756" s="1">
        <v>112.5</v>
      </c>
      <c r="AS756" s="1">
        <v>117</v>
      </c>
      <c r="AT756" s="1">
        <v>115.5</v>
      </c>
      <c r="AU756" s="1">
        <v>112.5</v>
      </c>
      <c r="AV756" s="1">
        <v>108</v>
      </c>
      <c r="AW756" s="1">
        <v>0.56221411500000007</v>
      </c>
      <c r="AX756" s="1">
        <v>0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6124</v>
      </c>
      <c r="C757" s="3">
        <v>11.76</v>
      </c>
      <c r="D757" s="3">
        <v>0.49</v>
      </c>
      <c r="E757" s="3">
        <v>2.21</v>
      </c>
      <c r="F757" s="1">
        <f>IF(INDEX(董監!D:D,H757)=0,INDEX(董監!C:C,H757),INDEX(董監!D:D,H757))</f>
        <v>8.01</v>
      </c>
      <c r="G757" s="1">
        <f t="shared" si="44"/>
        <v>77.53</v>
      </c>
      <c r="H757" s="1">
        <f>MATCH(持股比率!A757,董監!A:A,0)</f>
        <v>757</v>
      </c>
      <c r="I757" s="3">
        <v>1456813.82</v>
      </c>
      <c r="J757" s="20">
        <v>524.61900000000003</v>
      </c>
      <c r="K757" s="20">
        <v>-984.39</v>
      </c>
      <c r="L757" s="29">
        <v>531.55200000000002</v>
      </c>
      <c r="M757" s="20">
        <v>324.92599999999999</v>
      </c>
      <c r="N757" s="20">
        <v>-674.928</v>
      </c>
      <c r="O757" s="20">
        <f t="shared" si="45"/>
        <v>112947</v>
      </c>
      <c r="P757" s="19">
        <f t="shared" si="46"/>
        <v>-0.2</v>
      </c>
      <c r="Q757" s="3">
        <v>61.4</v>
      </c>
      <c r="R757" s="3">
        <v>59.9</v>
      </c>
      <c r="S757" s="3">
        <v>58.6</v>
      </c>
      <c r="T757" s="3">
        <v>57.9</v>
      </c>
      <c r="U757" s="3">
        <v>55.6</v>
      </c>
      <c r="V757" s="10">
        <f t="shared" si="47"/>
        <v>-0.14317188599999994</v>
      </c>
      <c r="W757" s="3">
        <v>-8.4</v>
      </c>
      <c r="X757" s="3" t="str">
        <f ca="1">IF(COUNTIF(股期對照!A:A,B757)=2,B757&amp;"-●",IF(COUNTIF(股期對照!A:A,B757)=1,B757&amp;"-◎",B757))</f>
        <v>聯鈞</v>
      </c>
      <c r="Y757" s="3" t="s">
        <v>7228</v>
      </c>
      <c r="AB757" s="1" t="s">
        <v>751</v>
      </c>
      <c r="AC757" s="1" t="s">
        <v>2486</v>
      </c>
      <c r="AD757" s="1">
        <v>11.76</v>
      </c>
      <c r="AE757" s="1">
        <v>0.49</v>
      </c>
      <c r="AF757" s="1">
        <v>2.21</v>
      </c>
      <c r="AG757" s="1">
        <v>8.01</v>
      </c>
      <c r="AH757" s="1">
        <v>77.53</v>
      </c>
      <c r="AI757" s="1">
        <v>757</v>
      </c>
      <c r="AJ757" s="1">
        <v>1456813.82</v>
      </c>
      <c r="AK757" s="1">
        <v>524.61900000000003</v>
      </c>
      <c r="AL757" s="1">
        <v>-984.39</v>
      </c>
      <c r="AM757" s="1">
        <v>531.55200000000002</v>
      </c>
      <c r="AN757" s="1">
        <v>324.92599999999999</v>
      </c>
      <c r="AO757" s="1">
        <v>-674.928</v>
      </c>
      <c r="AP757" s="1">
        <v>112947</v>
      </c>
      <c r="AQ757" s="1">
        <v>-0.2</v>
      </c>
      <c r="AR757" s="1">
        <v>61.4</v>
      </c>
      <c r="AS757" s="1">
        <v>59.9</v>
      </c>
      <c r="AT757" s="1">
        <v>58.6</v>
      </c>
      <c r="AU757" s="1">
        <v>57.9</v>
      </c>
      <c r="AV757" s="1">
        <v>55.6</v>
      </c>
      <c r="AW757" s="1">
        <v>-0.14317188599999994</v>
      </c>
      <c r="AX757" s="1">
        <v>-8.4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4949</v>
      </c>
      <c r="C758" s="3">
        <v>3.14</v>
      </c>
      <c r="D758" s="3">
        <v>0.94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35.710000000000008</v>
      </c>
      <c r="H758" s="1">
        <f>MATCH(持股比率!A758,董監!A:A,0)</f>
        <v>758</v>
      </c>
      <c r="I758" s="3">
        <v>865678.93</v>
      </c>
      <c r="J758" s="20">
        <v>67.152000000000001</v>
      </c>
      <c r="K758" s="20">
        <v>-97.003</v>
      </c>
      <c r="L758" s="29">
        <v>218.268</v>
      </c>
      <c r="M758" s="20">
        <v>105.64700000000001</v>
      </c>
      <c r="N758" s="20">
        <v>-23.001000000000001</v>
      </c>
      <c r="O758" s="20">
        <f t="shared" si="45"/>
        <v>30913</v>
      </c>
      <c r="P758" s="19">
        <f t="shared" si="46"/>
        <v>0.9</v>
      </c>
      <c r="Q758" s="3">
        <v>145.5</v>
      </c>
      <c r="R758" s="3">
        <v>145.5</v>
      </c>
      <c r="S758" s="3">
        <v>148</v>
      </c>
      <c r="T758" s="3">
        <v>148.5</v>
      </c>
      <c r="U758" s="3">
        <v>149</v>
      </c>
      <c r="V758" s="10">
        <f t="shared" si="47"/>
        <v>0.40221774000000005</v>
      </c>
      <c r="W758" s="3">
        <v>7.19</v>
      </c>
      <c r="X758" s="3" t="str">
        <f ca="1">IF(COUNTIF(股期對照!A:A,B758)=2,B758&amp;"-●",IF(COUNTIF(股期對照!A:A,B758)=1,B758&amp;"-◎",B758))</f>
        <v>晶睿</v>
      </c>
      <c r="Y758" s="3" t="s">
        <v>7229</v>
      </c>
      <c r="AB758" s="1" t="s">
        <v>752</v>
      </c>
      <c r="AC758" s="1" t="s">
        <v>2487</v>
      </c>
      <c r="AD758" s="1">
        <v>3.14</v>
      </c>
      <c r="AE758" s="1">
        <v>0.94</v>
      </c>
      <c r="AF758" s="1">
        <v>2.5499999999999998</v>
      </c>
      <c r="AG758" s="1">
        <v>57.66</v>
      </c>
      <c r="AH758" s="1">
        <v>35.710000000000008</v>
      </c>
      <c r="AI758" s="1">
        <v>758</v>
      </c>
      <c r="AJ758" s="1">
        <v>865678.93</v>
      </c>
      <c r="AK758" s="1">
        <v>67.152000000000001</v>
      </c>
      <c r="AL758" s="1">
        <v>-97.003</v>
      </c>
      <c r="AM758" s="1">
        <v>218.268</v>
      </c>
      <c r="AN758" s="1">
        <v>105.64700000000001</v>
      </c>
      <c r="AO758" s="1">
        <v>-23.001000000000001</v>
      </c>
      <c r="AP758" s="1">
        <v>30913</v>
      </c>
      <c r="AQ758" s="1">
        <v>0.9</v>
      </c>
      <c r="AR758" s="1">
        <v>145.5</v>
      </c>
      <c r="AS758" s="1">
        <v>145.5</v>
      </c>
      <c r="AT758" s="1">
        <v>148</v>
      </c>
      <c r="AU758" s="1">
        <v>148.5</v>
      </c>
      <c r="AV758" s="1">
        <v>149</v>
      </c>
      <c r="AW758" s="1">
        <v>0.40221774000000005</v>
      </c>
      <c r="AX758" s="1">
        <v>7.19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6125</v>
      </c>
      <c r="C759" s="3">
        <v>3.58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90.12</v>
      </c>
      <c r="H759" s="1">
        <f>MATCH(持股比率!A759,董監!A:A,0)</f>
        <v>759</v>
      </c>
      <c r="I759" s="3">
        <v>598507.5</v>
      </c>
      <c r="J759" s="20">
        <v>5</v>
      </c>
      <c r="K759" s="20">
        <v>-13</v>
      </c>
      <c r="L759" s="29">
        <v>-1</v>
      </c>
      <c r="M759" s="20">
        <v>152</v>
      </c>
      <c r="N759" s="20">
        <v>29</v>
      </c>
      <c r="O759" s="20">
        <f t="shared" si="45"/>
        <v>53937</v>
      </c>
      <c r="P759" s="19">
        <f t="shared" si="46"/>
        <v>0.3</v>
      </c>
      <c r="Q759" s="3">
        <v>70.099999999999994</v>
      </c>
      <c r="R759" s="3">
        <v>69.5</v>
      </c>
      <c r="S759" s="3">
        <v>69.5</v>
      </c>
      <c r="T759" s="3">
        <v>71.5</v>
      </c>
      <c r="U759" s="3">
        <v>71.8</v>
      </c>
      <c r="V759" s="10">
        <f t="shared" si="47"/>
        <v>0.12327700000000001</v>
      </c>
      <c r="W759" s="3">
        <v>1.99</v>
      </c>
      <c r="X759" s="3" t="str">
        <f ca="1">IF(COUNTIF(股期對照!A:A,B759)=2,B759&amp;"-●",IF(COUNTIF(股期對照!A:A,B759)=1,B759&amp;"-◎",B759))</f>
        <v>由田</v>
      </c>
      <c r="Y759" s="3" t="s">
        <v>7230</v>
      </c>
      <c r="AB759" s="1" t="s">
        <v>753</v>
      </c>
      <c r="AC759" s="1" t="s">
        <v>2488</v>
      </c>
      <c r="AD759" s="1">
        <v>3.58</v>
      </c>
      <c r="AE759" s="1">
        <v>0</v>
      </c>
      <c r="AF759" s="1">
        <v>0.13</v>
      </c>
      <c r="AG759" s="1">
        <v>6.17</v>
      </c>
      <c r="AH759" s="1">
        <v>90.12</v>
      </c>
      <c r="AI759" s="1">
        <v>759</v>
      </c>
      <c r="AJ759" s="1">
        <v>598507.5</v>
      </c>
      <c r="AK759" s="1">
        <v>5</v>
      </c>
      <c r="AL759" s="1">
        <v>-13</v>
      </c>
      <c r="AM759" s="1">
        <v>-1</v>
      </c>
      <c r="AN759" s="1">
        <v>152</v>
      </c>
      <c r="AO759" s="1">
        <v>29</v>
      </c>
      <c r="AP759" s="1">
        <v>53937</v>
      </c>
      <c r="AQ759" s="1">
        <v>0.3</v>
      </c>
      <c r="AR759" s="1">
        <v>70.099999999999994</v>
      </c>
      <c r="AS759" s="1">
        <v>69.5</v>
      </c>
      <c r="AT759" s="1">
        <v>69.5</v>
      </c>
      <c r="AU759" s="1">
        <v>71.5</v>
      </c>
      <c r="AV759" s="1">
        <v>71.8</v>
      </c>
      <c r="AW759" s="1">
        <v>0.12327700000000001</v>
      </c>
      <c r="AX759" s="1">
        <v>1.99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5698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1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68.7</v>
      </c>
      <c r="R760" s="3">
        <v>68.3</v>
      </c>
      <c r="S760" s="3">
        <v>68.599999999999994</v>
      </c>
      <c r="T760" s="3">
        <v>69.5</v>
      </c>
      <c r="U760" s="3">
        <v>68.7</v>
      </c>
      <c r="V760" s="10">
        <f t="shared" si="47"/>
        <v>6.9499999999999998E-4</v>
      </c>
      <c r="W760" s="3">
        <v>0.28999999999999998</v>
      </c>
      <c r="X760" s="3" t="str">
        <f ca="1">IF(COUNTIF(股期對照!A:A,B760)=2,B760&amp;"-●",IF(COUNTIF(股期對照!A:A,B760)=1,B760&amp;"-◎",B760))</f>
        <v>進泰電子</v>
      </c>
      <c r="Y760" s="3" t="s">
        <v>7231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1</v>
      </c>
      <c r="AO760" s="1">
        <v>0</v>
      </c>
      <c r="AP760" s="1">
        <v>22106</v>
      </c>
      <c r="AQ760" s="1">
        <v>0</v>
      </c>
      <c r="AR760" s="1">
        <v>68.7</v>
      </c>
      <c r="AS760" s="1">
        <v>68.3</v>
      </c>
      <c r="AT760" s="1">
        <v>68.599999999999994</v>
      </c>
      <c r="AU760" s="1">
        <v>69.5</v>
      </c>
      <c r="AV760" s="1">
        <v>68.7</v>
      </c>
      <c r="AW760" s="1">
        <v>6.9499999999999998E-4</v>
      </c>
      <c r="AX760" s="1">
        <v>0.28999999999999998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6126</v>
      </c>
      <c r="C761" s="3">
        <v>7.35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47.29</v>
      </c>
      <c r="H761" s="1">
        <f>MATCH(持股比率!A761,董監!A:A,0)</f>
        <v>761</v>
      </c>
      <c r="I761" s="3">
        <v>612005.73</v>
      </c>
      <c r="J761" s="20">
        <v>3</v>
      </c>
      <c r="K761" s="20">
        <v>-7</v>
      </c>
      <c r="L761" s="29">
        <v>-15</v>
      </c>
      <c r="M761" s="20">
        <v>19</v>
      </c>
      <c r="N761" s="20">
        <v>-21.088999999999999</v>
      </c>
      <c r="O761" s="20">
        <f t="shared" si="45"/>
        <v>28942</v>
      </c>
      <c r="P761" s="19">
        <f t="shared" si="46"/>
        <v>-0.1</v>
      </c>
      <c r="Q761" s="3">
        <v>27.75</v>
      </c>
      <c r="R761" s="3">
        <v>27.4</v>
      </c>
      <c r="S761" s="3">
        <v>26.4</v>
      </c>
      <c r="T761" s="3">
        <v>25.75</v>
      </c>
      <c r="U761" s="3">
        <v>25.05</v>
      </c>
      <c r="V761" s="10">
        <f t="shared" si="47"/>
        <v>-5.4357944999999996E-3</v>
      </c>
      <c r="W761" s="3">
        <v>-9.24</v>
      </c>
      <c r="X761" s="3" t="str">
        <f ca="1">IF(COUNTIF(股期對照!A:A,B761)=2,B761&amp;"-●",IF(COUNTIF(股期對照!A:A,B761)=1,B761&amp;"-◎",B761))</f>
        <v>德晉</v>
      </c>
      <c r="Y761" s="3" t="s">
        <v>7232</v>
      </c>
      <c r="AB761" s="1" t="s">
        <v>755</v>
      </c>
      <c r="AC761" s="1" t="s">
        <v>4756</v>
      </c>
      <c r="AD761" s="1">
        <v>7.35</v>
      </c>
      <c r="AE761" s="1">
        <v>0</v>
      </c>
      <c r="AF761" s="1">
        <v>0.08</v>
      </c>
      <c r="AG761" s="1">
        <v>45.28</v>
      </c>
      <c r="AH761" s="1">
        <v>47.29</v>
      </c>
      <c r="AI761" s="1">
        <v>761</v>
      </c>
      <c r="AJ761" s="1">
        <v>612005.73</v>
      </c>
      <c r="AK761" s="1">
        <v>3</v>
      </c>
      <c r="AL761" s="1">
        <v>-7</v>
      </c>
      <c r="AM761" s="1">
        <v>-15</v>
      </c>
      <c r="AN761" s="1">
        <v>19</v>
      </c>
      <c r="AO761" s="1">
        <v>-21.088999999999999</v>
      </c>
      <c r="AP761" s="1">
        <v>28942</v>
      </c>
      <c r="AQ761" s="1">
        <v>-0.1</v>
      </c>
      <c r="AR761" s="1">
        <v>27.75</v>
      </c>
      <c r="AS761" s="1">
        <v>27.4</v>
      </c>
      <c r="AT761" s="1">
        <v>26.4</v>
      </c>
      <c r="AU761" s="1">
        <v>25.75</v>
      </c>
      <c r="AV761" s="1">
        <v>25.05</v>
      </c>
      <c r="AW761" s="1">
        <v>-5.4357944999999996E-3</v>
      </c>
      <c r="AX761" s="1">
        <v>-9.24</v>
      </c>
      <c r="AY761" s="1" t="s">
        <v>4756</v>
      </c>
      <c r="AZ761" s="1" t="s">
        <v>3473</v>
      </c>
    </row>
    <row r="762" spans="1:52" x14ac:dyDescent="0.25">
      <c r="A762" s="2" t="s">
        <v>756</v>
      </c>
      <c r="B762" s="3" t="s">
        <v>6127</v>
      </c>
      <c r="C762" s="3">
        <v>7.59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66.14</v>
      </c>
      <c r="H762" s="1">
        <f>MATCH(持股比率!A762,董監!A:A,0)</f>
        <v>762</v>
      </c>
      <c r="I762" s="3">
        <v>722311.64</v>
      </c>
      <c r="J762" s="20">
        <v>245</v>
      </c>
      <c r="K762" s="20">
        <v>58</v>
      </c>
      <c r="L762" s="29">
        <v>24</v>
      </c>
      <c r="M762" s="20">
        <v>-14.279</v>
      </c>
      <c r="N762" s="20">
        <v>16.797000000000001</v>
      </c>
      <c r="O762" s="20">
        <f t="shared" si="45"/>
        <v>47774</v>
      </c>
      <c r="P762" s="19">
        <f t="shared" si="46"/>
        <v>0.7</v>
      </c>
      <c r="Q762" s="3">
        <v>97</v>
      </c>
      <c r="R762" s="3">
        <v>97.4</v>
      </c>
      <c r="S762" s="3">
        <v>97.9</v>
      </c>
      <c r="T762" s="3">
        <v>95.8</v>
      </c>
      <c r="U762" s="3">
        <v>96.5</v>
      </c>
      <c r="V762" s="10">
        <f t="shared" si="47"/>
        <v>0.32016782300000007</v>
      </c>
      <c r="W762" s="3">
        <v>0.52</v>
      </c>
      <c r="X762" s="3" t="str">
        <f ca="1">IF(COUNTIF(股期對照!A:A,B762)=2,B762&amp;"-●",IF(COUNTIF(股期對照!A:A,B762)=1,B762&amp;"-◎",B762))</f>
        <v>安勤</v>
      </c>
      <c r="Y762" s="3" t="s">
        <v>7233</v>
      </c>
      <c r="AB762" s="1" t="s">
        <v>756</v>
      </c>
      <c r="AC762" s="1" t="s">
        <v>2490</v>
      </c>
      <c r="AD762" s="1">
        <v>7.59</v>
      </c>
      <c r="AE762" s="1">
        <v>0.39</v>
      </c>
      <c r="AF762" s="1">
        <v>0.45</v>
      </c>
      <c r="AG762" s="1">
        <v>25.43</v>
      </c>
      <c r="AH762" s="1">
        <v>66.14</v>
      </c>
      <c r="AI762" s="1">
        <v>762</v>
      </c>
      <c r="AJ762" s="1">
        <v>722311.64</v>
      </c>
      <c r="AK762" s="1">
        <v>245</v>
      </c>
      <c r="AL762" s="1">
        <v>58</v>
      </c>
      <c r="AM762" s="1">
        <v>24</v>
      </c>
      <c r="AN762" s="1">
        <v>-14.279</v>
      </c>
      <c r="AO762" s="1">
        <v>16.797000000000001</v>
      </c>
      <c r="AP762" s="1">
        <v>47774</v>
      </c>
      <c r="AQ762" s="1">
        <v>0.7</v>
      </c>
      <c r="AR762" s="1">
        <v>97</v>
      </c>
      <c r="AS762" s="1">
        <v>97.4</v>
      </c>
      <c r="AT762" s="1">
        <v>97.9</v>
      </c>
      <c r="AU762" s="1">
        <v>95.8</v>
      </c>
      <c r="AV762" s="1">
        <v>96.5</v>
      </c>
      <c r="AW762" s="1">
        <v>0.32016782300000007</v>
      </c>
      <c r="AX762" s="1">
        <v>0.52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4950</v>
      </c>
      <c r="C763" s="3">
        <v>24.78</v>
      </c>
      <c r="D763" s="3">
        <v>0.03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73.17</v>
      </c>
      <c r="H763" s="1">
        <f>MATCH(持股比率!A763,董監!A:A,0)</f>
        <v>763</v>
      </c>
      <c r="I763" s="3">
        <v>90786333.379999995</v>
      </c>
      <c r="J763" s="20">
        <v>9135.527</v>
      </c>
      <c r="K763" s="20">
        <v>-7589.0510000000004</v>
      </c>
      <c r="L763" s="29">
        <v>3753.5680000000002</v>
      </c>
      <c r="M763" s="20">
        <v>-4119.1279999999997</v>
      </c>
      <c r="N763" s="20">
        <v>1797.673</v>
      </c>
      <c r="O763" s="20">
        <f t="shared" si="45"/>
        <v>6642836</v>
      </c>
      <c r="P763" s="19">
        <f t="shared" si="46"/>
        <v>0</v>
      </c>
      <c r="Q763" s="3">
        <v>12.65</v>
      </c>
      <c r="R763" s="3">
        <v>12.35</v>
      </c>
      <c r="S763" s="3">
        <v>12.4</v>
      </c>
      <c r="T763" s="3">
        <v>12.25</v>
      </c>
      <c r="U763" s="3">
        <v>12.1</v>
      </c>
      <c r="V763" s="10">
        <f t="shared" si="47"/>
        <v>0.39676405200000003</v>
      </c>
      <c r="W763" s="3">
        <v>-3.59</v>
      </c>
      <c r="X763" s="3" t="str">
        <f ca="1">IF(COUNTIF(股期對照!A:A,B763)=2,B763&amp;"-●",IF(COUNTIF(股期對照!A:A,B763)=1,B763&amp;"-◎",B763))</f>
        <v>群創-◎</v>
      </c>
      <c r="Y763" s="3" t="s">
        <v>7234</v>
      </c>
      <c r="AB763" s="1" t="s">
        <v>757</v>
      </c>
      <c r="AC763" s="1" t="s">
        <v>2491</v>
      </c>
      <c r="AD763" s="1">
        <v>24.78</v>
      </c>
      <c r="AE763" s="1">
        <v>0.03</v>
      </c>
      <c r="AF763" s="1">
        <v>1.97</v>
      </c>
      <c r="AG763" s="1">
        <v>0.05</v>
      </c>
      <c r="AH763" s="1">
        <v>73.17</v>
      </c>
      <c r="AI763" s="1">
        <v>763</v>
      </c>
      <c r="AJ763" s="1">
        <v>90786333.379999995</v>
      </c>
      <c r="AK763" s="1">
        <v>9135.527</v>
      </c>
      <c r="AL763" s="1">
        <v>-7589.0510000000004</v>
      </c>
      <c r="AM763" s="1">
        <v>3753.5680000000002</v>
      </c>
      <c r="AN763" s="1">
        <v>-4119.1279999999997</v>
      </c>
      <c r="AO763" s="1">
        <v>1797.673</v>
      </c>
      <c r="AP763" s="1">
        <v>6642836</v>
      </c>
      <c r="AQ763" s="1">
        <v>0</v>
      </c>
      <c r="AR763" s="1">
        <v>12.65</v>
      </c>
      <c r="AS763" s="1">
        <v>12.35</v>
      </c>
      <c r="AT763" s="1">
        <v>12.4</v>
      </c>
      <c r="AU763" s="1">
        <v>12.25</v>
      </c>
      <c r="AV763" s="1">
        <v>12.1</v>
      </c>
      <c r="AW763" s="1">
        <v>0.39676405200000003</v>
      </c>
      <c r="AX763" s="1">
        <v>-3.59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5095</v>
      </c>
      <c r="C764" s="3">
        <v>8.07</v>
      </c>
      <c r="D764" s="3">
        <v>1.69</v>
      </c>
      <c r="E764" s="3">
        <v>0.2</v>
      </c>
      <c r="F764" s="1">
        <f>IF(INDEX(董監!D:D,H764)=0,INDEX(董監!C:C,H764),INDEX(董監!D:D,H764))</f>
        <v>3.68</v>
      </c>
      <c r="G764" s="1">
        <f t="shared" si="44"/>
        <v>86.36</v>
      </c>
      <c r="H764" s="1">
        <f>MATCH(持股比率!A764,董監!A:A,0)</f>
        <v>764</v>
      </c>
      <c r="I764" s="3">
        <v>782305.31</v>
      </c>
      <c r="J764" s="20">
        <v>-905.47699999999998</v>
      </c>
      <c r="K764" s="20">
        <v>253.51400000000001</v>
      </c>
      <c r="L764" s="29">
        <v>-350.68900000000002</v>
      </c>
      <c r="M764" s="20">
        <v>650.92899999999997</v>
      </c>
      <c r="N764" s="20">
        <v>-710.94299999999998</v>
      </c>
      <c r="O764" s="20">
        <f t="shared" si="45"/>
        <v>67560</v>
      </c>
      <c r="P764" s="19">
        <f t="shared" si="46"/>
        <v>-1.6</v>
      </c>
      <c r="Q764" s="3">
        <v>146</v>
      </c>
      <c r="R764" s="3">
        <v>148</v>
      </c>
      <c r="S764" s="3">
        <v>150</v>
      </c>
      <c r="T764" s="3">
        <v>151.5</v>
      </c>
      <c r="U764" s="3">
        <v>143</v>
      </c>
      <c r="V764" s="10">
        <f t="shared" si="47"/>
        <v>-1.503320255</v>
      </c>
      <c r="W764" s="3">
        <v>-2.72</v>
      </c>
      <c r="X764" s="3" t="str">
        <f ca="1">IF(COUNTIF(股期對照!A:A,B764)=2,B764&amp;"-●",IF(COUNTIF(股期對照!A:A,B764)=1,B764&amp;"-◎",B764))</f>
        <v>力致</v>
      </c>
      <c r="Y764" s="3" t="s">
        <v>7235</v>
      </c>
      <c r="AB764" s="1" t="s">
        <v>758</v>
      </c>
      <c r="AC764" s="1" t="s">
        <v>2492</v>
      </c>
      <c r="AD764" s="1">
        <v>8.07</v>
      </c>
      <c r="AE764" s="1">
        <v>1.69</v>
      </c>
      <c r="AF764" s="1">
        <v>0.2</v>
      </c>
      <c r="AG764" s="1">
        <v>3.68</v>
      </c>
      <c r="AH764" s="1">
        <v>86.36</v>
      </c>
      <c r="AI764" s="1">
        <v>764</v>
      </c>
      <c r="AJ764" s="1">
        <v>782305.31</v>
      </c>
      <c r="AK764" s="1">
        <v>-905.47699999999998</v>
      </c>
      <c r="AL764" s="1">
        <v>253.51400000000001</v>
      </c>
      <c r="AM764" s="1">
        <v>-350.68900000000002</v>
      </c>
      <c r="AN764" s="1">
        <v>650.92899999999997</v>
      </c>
      <c r="AO764" s="1">
        <v>-710.94299999999998</v>
      </c>
      <c r="AP764" s="1">
        <v>67560</v>
      </c>
      <c r="AQ764" s="1">
        <v>-1.6</v>
      </c>
      <c r="AR764" s="1">
        <v>146</v>
      </c>
      <c r="AS764" s="1">
        <v>148</v>
      </c>
      <c r="AT764" s="1">
        <v>150</v>
      </c>
      <c r="AU764" s="1">
        <v>151.5</v>
      </c>
      <c r="AV764" s="1">
        <v>143</v>
      </c>
      <c r="AW764" s="1">
        <v>-1.503320255</v>
      </c>
      <c r="AX764" s="1">
        <v>-2.72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6128</v>
      </c>
      <c r="C765" s="3">
        <v>4.12</v>
      </c>
      <c r="D765" s="3">
        <v>0.03</v>
      </c>
      <c r="E765" s="3">
        <v>0.14000000000000001</v>
      </c>
      <c r="F765" s="1">
        <f>IF(INDEX(董監!D:D,H765)=0,INDEX(董監!C:C,H765),INDEX(董監!D:D,H765))</f>
        <v>9.2200000000000006</v>
      </c>
      <c r="G765" s="1">
        <f t="shared" si="44"/>
        <v>86.49</v>
      </c>
      <c r="H765" s="1">
        <f>MATCH(持股比率!A765,董監!A:A,0)</f>
        <v>765</v>
      </c>
      <c r="I765" s="3">
        <v>755365.57</v>
      </c>
      <c r="J765" s="20">
        <v>44</v>
      </c>
      <c r="K765" s="20">
        <v>6.8440000000000003</v>
      </c>
      <c r="L765" s="29">
        <v>29</v>
      </c>
      <c r="M765" s="20">
        <v>0</v>
      </c>
      <c r="N765" s="20">
        <v>-1</v>
      </c>
      <c r="O765" s="20">
        <f t="shared" si="45"/>
        <v>65332</v>
      </c>
      <c r="P765" s="19">
        <f t="shared" si="46"/>
        <v>0.1</v>
      </c>
      <c r="Q765" s="3">
        <v>42.05</v>
      </c>
      <c r="R765" s="3">
        <v>41.85</v>
      </c>
      <c r="S765" s="3">
        <v>43.3</v>
      </c>
      <c r="T765" s="3">
        <v>43.5</v>
      </c>
      <c r="U765" s="3">
        <v>43</v>
      </c>
      <c r="V765" s="10">
        <f t="shared" si="47"/>
        <v>3.3493214E-2</v>
      </c>
      <c r="W765" s="3">
        <v>2.99</v>
      </c>
      <c r="X765" s="3" t="str">
        <f ca="1">IF(COUNTIF(股期對照!A:A,B765)=2,B765&amp;"-●",IF(COUNTIF(股期對照!A:A,B765)=1,B765&amp;"-◎",B765))</f>
        <v>崧騰</v>
      </c>
      <c r="Y765" s="3" t="s">
        <v>7236</v>
      </c>
      <c r="AB765" s="1" t="s">
        <v>759</v>
      </c>
      <c r="AC765" s="1" t="s">
        <v>2493</v>
      </c>
      <c r="AD765" s="1">
        <v>4.12</v>
      </c>
      <c r="AE765" s="1">
        <v>0.03</v>
      </c>
      <c r="AF765" s="1">
        <v>0.14000000000000001</v>
      </c>
      <c r="AG765" s="1">
        <v>9.2200000000000006</v>
      </c>
      <c r="AH765" s="1">
        <v>86.49</v>
      </c>
      <c r="AI765" s="1">
        <v>765</v>
      </c>
      <c r="AJ765" s="1">
        <v>755365.57</v>
      </c>
      <c r="AK765" s="1">
        <v>44</v>
      </c>
      <c r="AL765" s="1">
        <v>6.8440000000000003</v>
      </c>
      <c r="AM765" s="1">
        <v>29</v>
      </c>
      <c r="AN765" s="1">
        <v>0</v>
      </c>
      <c r="AO765" s="1">
        <v>-1</v>
      </c>
      <c r="AP765" s="1">
        <v>65332</v>
      </c>
      <c r="AQ765" s="1">
        <v>0.1</v>
      </c>
      <c r="AR765" s="1">
        <v>42.05</v>
      </c>
      <c r="AS765" s="1">
        <v>41.85</v>
      </c>
      <c r="AT765" s="1">
        <v>43.3</v>
      </c>
      <c r="AU765" s="1">
        <v>43.5</v>
      </c>
      <c r="AV765" s="1">
        <v>43</v>
      </c>
      <c r="AW765" s="1">
        <v>3.3493214E-2</v>
      </c>
      <c r="AX765" s="1">
        <v>2.99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5699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32.099999999999994</v>
      </c>
      <c r="H766" s="1">
        <f>MATCH(持股比率!A766,董監!A:A,0)</f>
        <v>766</v>
      </c>
      <c r="I766" s="3">
        <v>831306.7</v>
      </c>
      <c r="J766" s="20">
        <v>40</v>
      </c>
      <c r="K766" s="20">
        <v>-30</v>
      </c>
      <c r="L766" s="29">
        <v>-1</v>
      </c>
      <c r="M766" s="20">
        <v>-9</v>
      </c>
      <c r="N766" s="20">
        <v>-17</v>
      </c>
      <c r="O766" s="20">
        <f t="shared" si="45"/>
        <v>26685</v>
      </c>
      <c r="P766" s="19">
        <f t="shared" si="46"/>
        <v>-0.1</v>
      </c>
      <c r="Q766" s="3">
        <v>12.9</v>
      </c>
      <c r="R766" s="3">
        <v>12.8</v>
      </c>
      <c r="S766" s="3">
        <v>12.85</v>
      </c>
      <c r="T766" s="3">
        <v>12.8</v>
      </c>
      <c r="U766" s="3">
        <v>12.8</v>
      </c>
      <c r="V766" s="10">
        <f t="shared" si="47"/>
        <v>-2.1365000000000004E-3</v>
      </c>
      <c r="W766" s="3">
        <v>0.79</v>
      </c>
      <c r="X766" s="3" t="str">
        <f ca="1">IF(COUNTIF(股期對照!A:A,B766)=2,B766&amp;"-●",IF(COUNTIF(股期對照!A:A,B766)=1,B766&amp;"-◎",B766))</f>
        <v>森寶</v>
      </c>
      <c r="Y766" s="3" t="s">
        <v>7185</v>
      </c>
      <c r="AB766" s="1" t="s">
        <v>760</v>
      </c>
      <c r="AC766" s="1" t="s">
        <v>2494</v>
      </c>
      <c r="AD766" s="1">
        <v>0.11</v>
      </c>
      <c r="AE766" s="1">
        <v>0</v>
      </c>
      <c r="AF766" s="1">
        <v>0.12</v>
      </c>
      <c r="AG766" s="1">
        <v>67.67</v>
      </c>
      <c r="AH766" s="1">
        <v>32.099999999999994</v>
      </c>
      <c r="AI766" s="1">
        <v>766</v>
      </c>
      <c r="AJ766" s="1">
        <v>831306.7</v>
      </c>
      <c r="AK766" s="1">
        <v>40</v>
      </c>
      <c r="AL766" s="1">
        <v>-30</v>
      </c>
      <c r="AM766" s="1">
        <v>-1</v>
      </c>
      <c r="AN766" s="1">
        <v>-9</v>
      </c>
      <c r="AO766" s="1">
        <v>-17</v>
      </c>
      <c r="AP766" s="1">
        <v>26685</v>
      </c>
      <c r="AQ766" s="1">
        <v>-0.1</v>
      </c>
      <c r="AR766" s="1">
        <v>12.9</v>
      </c>
      <c r="AS766" s="1">
        <v>12.8</v>
      </c>
      <c r="AT766" s="1">
        <v>12.85</v>
      </c>
      <c r="AU766" s="1">
        <v>12.8</v>
      </c>
      <c r="AV766" s="1">
        <v>12.8</v>
      </c>
      <c r="AW766" s="1">
        <v>-2.1365000000000004E-3</v>
      </c>
      <c r="AX766" s="1">
        <v>0.79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5375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0</v>
      </c>
      <c r="K767" s="20">
        <v>0</v>
      </c>
      <c r="L767" s="29">
        <v>-3</v>
      </c>
      <c r="M767" s="20">
        <v>1</v>
      </c>
      <c r="N767" s="20">
        <v>-1</v>
      </c>
      <c r="O767" s="20">
        <f t="shared" si="45"/>
        <v>49825</v>
      </c>
      <c r="P767" s="19">
        <f t="shared" si="46"/>
        <v>0</v>
      </c>
      <c r="Q767" s="3">
        <v>23.35</v>
      </c>
      <c r="R767" s="3">
        <v>23.1</v>
      </c>
      <c r="S767" s="3">
        <v>23.1</v>
      </c>
      <c r="T767" s="3">
        <v>23.05</v>
      </c>
      <c r="U767" s="3">
        <v>23.1</v>
      </c>
      <c r="V767" s="10">
        <f t="shared" si="47"/>
        <v>-6.9350000000000021E-4</v>
      </c>
      <c r="W767" s="3">
        <v>-0.43</v>
      </c>
      <c r="X767" s="3" t="str">
        <f ca="1">IF(COUNTIF(股期對照!A:A,B767)=2,B767&amp;"-●",IF(COUNTIF(股期對照!A:A,B767)=1,B767&amp;"-◎",B767))</f>
        <v>單井</v>
      </c>
      <c r="Y767" s="3" t="s">
        <v>7237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0</v>
      </c>
      <c r="AL767" s="1">
        <v>0</v>
      </c>
      <c r="AM767" s="1">
        <v>-3</v>
      </c>
      <c r="AN767" s="1">
        <v>1</v>
      </c>
      <c r="AO767" s="1">
        <v>-1</v>
      </c>
      <c r="AP767" s="1">
        <v>49825</v>
      </c>
      <c r="AQ767" s="1">
        <v>0</v>
      </c>
      <c r="AR767" s="1">
        <v>23.35</v>
      </c>
      <c r="AS767" s="1">
        <v>23.1</v>
      </c>
      <c r="AT767" s="1">
        <v>23.1</v>
      </c>
      <c r="AU767" s="1">
        <v>23.05</v>
      </c>
      <c r="AV767" s="1">
        <v>23.1</v>
      </c>
      <c r="AW767" s="1">
        <v>-6.9350000000000021E-4</v>
      </c>
      <c r="AX767" s="1">
        <v>-0.43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6129</v>
      </c>
      <c r="C768" s="3">
        <v>8.8000000000000007</v>
      </c>
      <c r="D768" s="3">
        <v>6.52</v>
      </c>
      <c r="E768" s="3">
        <v>2.48</v>
      </c>
      <c r="F768" s="1">
        <f>IF(INDEX(董監!D:D,H768)=0,INDEX(董監!C:C,H768),INDEX(董監!D:D,H768))</f>
        <v>9.2200000000000006</v>
      </c>
      <c r="G768" s="1">
        <f t="shared" si="44"/>
        <v>72.97999999999999</v>
      </c>
      <c r="H768" s="1">
        <f>MATCH(持股比率!A768,董監!A:A,0)</f>
        <v>768</v>
      </c>
      <c r="I768" s="3">
        <v>628317.62</v>
      </c>
      <c r="J768" s="20">
        <v>168.67</v>
      </c>
      <c r="K768" s="20">
        <v>98.084999999999994</v>
      </c>
      <c r="L768" s="29">
        <v>103.96899999999999</v>
      </c>
      <c r="M768" s="20">
        <v>-524.31299999999999</v>
      </c>
      <c r="N768" s="20">
        <v>-142.476</v>
      </c>
      <c r="O768" s="20">
        <f t="shared" si="45"/>
        <v>45855</v>
      </c>
      <c r="P768" s="19">
        <f t="shared" si="46"/>
        <v>-0.6</v>
      </c>
      <c r="Q768" s="3">
        <v>171</v>
      </c>
      <c r="R768" s="3">
        <v>171.5</v>
      </c>
      <c r="S768" s="3">
        <v>170.5</v>
      </c>
      <c r="T768" s="3">
        <v>166</v>
      </c>
      <c r="U768" s="3">
        <v>161</v>
      </c>
      <c r="V768" s="10">
        <f t="shared" si="47"/>
        <v>-0.46583732000000005</v>
      </c>
      <c r="W768" s="3">
        <v>-5.85</v>
      </c>
      <c r="X768" s="3" t="str">
        <f ca="1">IF(COUNTIF(股期對照!A:A,B768)=2,B768&amp;"-●",IF(COUNTIF(股期對照!A:A,B768)=1,B768&amp;"-◎",B768))</f>
        <v>昇達科</v>
      </c>
      <c r="Y768" s="3" t="s">
        <v>7238</v>
      </c>
      <c r="AB768" s="1" t="s">
        <v>762</v>
      </c>
      <c r="AC768" s="1" t="s">
        <v>2496</v>
      </c>
      <c r="AD768" s="1">
        <v>8.8000000000000007</v>
      </c>
      <c r="AE768" s="1">
        <v>6.52</v>
      </c>
      <c r="AF768" s="1">
        <v>2.48</v>
      </c>
      <c r="AG768" s="1">
        <v>9.2200000000000006</v>
      </c>
      <c r="AH768" s="1">
        <v>72.97999999999999</v>
      </c>
      <c r="AI768" s="1">
        <v>768</v>
      </c>
      <c r="AJ768" s="1">
        <v>628317.62</v>
      </c>
      <c r="AK768" s="1">
        <v>168.67</v>
      </c>
      <c r="AL768" s="1">
        <v>98.084999999999994</v>
      </c>
      <c r="AM768" s="1">
        <v>103.96899999999999</v>
      </c>
      <c r="AN768" s="1">
        <v>-524.31299999999999</v>
      </c>
      <c r="AO768" s="1">
        <v>-142.476</v>
      </c>
      <c r="AP768" s="1">
        <v>45855</v>
      </c>
      <c r="AQ768" s="1">
        <v>-0.6</v>
      </c>
      <c r="AR768" s="1">
        <v>171</v>
      </c>
      <c r="AS768" s="1">
        <v>171.5</v>
      </c>
      <c r="AT768" s="1">
        <v>170.5</v>
      </c>
      <c r="AU768" s="1">
        <v>166</v>
      </c>
      <c r="AV768" s="1">
        <v>161</v>
      </c>
      <c r="AW768" s="1">
        <v>-0.46583732000000005</v>
      </c>
      <c r="AX768" s="1">
        <v>-5.85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4841</v>
      </c>
      <c r="C769" s="3">
        <v>1.23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59.18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0</v>
      </c>
      <c r="M769" s="20">
        <v>0</v>
      </c>
      <c r="N769" s="20">
        <v>-1</v>
      </c>
      <c r="O769" s="20">
        <f t="shared" si="45"/>
        <v>21028</v>
      </c>
      <c r="P769" s="19">
        <f t="shared" si="46"/>
        <v>0</v>
      </c>
      <c r="Q769" s="3">
        <v>18.3</v>
      </c>
      <c r="R769" s="3">
        <v>18.2</v>
      </c>
      <c r="S769" s="3">
        <v>18.3</v>
      </c>
      <c r="T769" s="3">
        <v>18.100000000000001</v>
      </c>
      <c r="U769" s="3">
        <v>18.2</v>
      </c>
      <c r="V769" s="10">
        <f t="shared" si="47"/>
        <v>0</v>
      </c>
      <c r="W769" s="3">
        <v>1.96</v>
      </c>
      <c r="X769" s="3" t="str">
        <f ca="1">IF(COUNTIF(股期對照!A:A,B769)=2,B769&amp;"-●",IF(COUNTIF(股期對照!A:A,B769)=1,B769&amp;"-◎",B769))</f>
        <v>長盛</v>
      </c>
      <c r="Y769" s="3" t="s">
        <v>7165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</v>
      </c>
      <c r="AG769" s="1">
        <v>39.590000000000003</v>
      </c>
      <c r="AH769" s="1">
        <v>59.18</v>
      </c>
      <c r="AI769" s="1">
        <v>769</v>
      </c>
      <c r="AJ769" s="1">
        <v>355316</v>
      </c>
      <c r="AK769" s="1">
        <v>0</v>
      </c>
      <c r="AL769" s="1">
        <v>1</v>
      </c>
      <c r="AM769" s="1">
        <v>0</v>
      </c>
      <c r="AN769" s="1">
        <v>0</v>
      </c>
      <c r="AO769" s="1">
        <v>-1</v>
      </c>
      <c r="AP769" s="1">
        <v>21028</v>
      </c>
      <c r="AQ769" s="1">
        <v>0</v>
      </c>
      <c r="AR769" s="1">
        <v>18.3</v>
      </c>
      <c r="AS769" s="1">
        <v>18.2</v>
      </c>
      <c r="AT769" s="1">
        <v>18.3</v>
      </c>
      <c r="AU769" s="1">
        <v>18.100000000000001</v>
      </c>
      <c r="AV769" s="1">
        <v>18.2</v>
      </c>
      <c r="AW769" s="1">
        <v>0</v>
      </c>
      <c r="AX769" s="1">
        <v>1.96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6130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3</v>
      </c>
      <c r="K770" s="20">
        <v>7</v>
      </c>
      <c r="L770" s="29">
        <v>0</v>
      </c>
      <c r="M770" s="20">
        <v>-2</v>
      </c>
      <c r="N770" s="20">
        <v>-3</v>
      </c>
      <c r="O770" s="20">
        <f t="shared" si="45"/>
        <v>127714</v>
      </c>
      <c r="P770" s="19">
        <f t="shared" si="46"/>
        <v>0</v>
      </c>
      <c r="Q770" s="3">
        <v>6.3</v>
      </c>
      <c r="R770" s="3">
        <v>6.3</v>
      </c>
      <c r="S770" s="3">
        <v>6.3</v>
      </c>
      <c r="T770" s="3">
        <v>6.3</v>
      </c>
      <c r="U770" s="3">
        <v>6.2</v>
      </c>
      <c r="V770" s="10">
        <f t="shared" si="47"/>
        <v>3.1799999999999998E-4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7239</v>
      </c>
      <c r="AB770" s="1" t="s">
        <v>764</v>
      </c>
      <c r="AC770" s="1" t="s">
        <v>2498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3</v>
      </c>
      <c r="AL770" s="1">
        <v>7</v>
      </c>
      <c r="AM770" s="1">
        <v>0</v>
      </c>
      <c r="AN770" s="1">
        <v>-2</v>
      </c>
      <c r="AO770" s="1">
        <v>-3</v>
      </c>
      <c r="AP770" s="1">
        <v>127714</v>
      </c>
      <c r="AQ770" s="1">
        <v>0</v>
      </c>
      <c r="AR770" s="1">
        <v>6.3</v>
      </c>
      <c r="AS770" s="1">
        <v>6.3</v>
      </c>
      <c r="AT770" s="1">
        <v>6.3</v>
      </c>
      <c r="AU770" s="1">
        <v>6.3</v>
      </c>
      <c r="AV770" s="1">
        <v>6.2</v>
      </c>
      <c r="AW770" s="1">
        <v>3.1799999999999998E-4</v>
      </c>
      <c r="AX770" s="1">
        <v>0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5700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13</v>
      </c>
      <c r="K771" s="20">
        <v>-9</v>
      </c>
      <c r="L771" s="29">
        <v>4</v>
      </c>
      <c r="M771" s="20">
        <v>20</v>
      </c>
      <c r="N771" s="20">
        <v>-18</v>
      </c>
      <c r="O771" s="20">
        <f t="shared" si="45"/>
        <v>49997</v>
      </c>
      <c r="P771" s="19">
        <f t="shared" si="46"/>
        <v>0</v>
      </c>
      <c r="Q771" s="3">
        <v>29.8</v>
      </c>
      <c r="R771" s="3">
        <v>30</v>
      </c>
      <c r="S771" s="3">
        <v>30.2</v>
      </c>
      <c r="T771" s="3">
        <v>29.6</v>
      </c>
      <c r="U771" s="3">
        <v>29.1</v>
      </c>
      <c r="V771" s="10">
        <f t="shared" si="47"/>
        <v>3.0639999999999999E-3</v>
      </c>
      <c r="W771" s="3">
        <v>-1.36</v>
      </c>
      <c r="X771" s="3" t="str">
        <f ca="1">IF(COUNTIF(股期對照!A:A,B771)=2,B771&amp;"-●",IF(COUNTIF(股期對照!A:A,B771)=1,B771&amp;"-◎",B771))</f>
        <v>陽程</v>
      </c>
      <c r="Y771" s="3" t="s">
        <v>6918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13</v>
      </c>
      <c r="AL771" s="1">
        <v>-9</v>
      </c>
      <c r="AM771" s="1">
        <v>4</v>
      </c>
      <c r="AN771" s="1">
        <v>20</v>
      </c>
      <c r="AO771" s="1">
        <v>-18</v>
      </c>
      <c r="AP771" s="1">
        <v>49997</v>
      </c>
      <c r="AQ771" s="1">
        <v>0</v>
      </c>
      <c r="AR771" s="1">
        <v>29.8</v>
      </c>
      <c r="AS771" s="1">
        <v>30</v>
      </c>
      <c r="AT771" s="1">
        <v>30.2</v>
      </c>
      <c r="AU771" s="1">
        <v>29.6</v>
      </c>
      <c r="AV771" s="1">
        <v>29.1</v>
      </c>
      <c r="AW771" s="1">
        <v>3.0639999999999999E-3</v>
      </c>
      <c r="AX771" s="1">
        <v>-1.36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5376</v>
      </c>
      <c r="C772" s="3">
        <v>0.84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73.069999999999993</v>
      </c>
      <c r="H772" s="1">
        <f>MATCH(持股比率!A772,董監!A:A,0)</f>
        <v>772</v>
      </c>
      <c r="I772" s="3">
        <v>549705.96</v>
      </c>
      <c r="J772" s="20">
        <v>0</v>
      </c>
      <c r="K772" s="20">
        <v>-4</v>
      </c>
      <c r="L772" s="29">
        <v>-7</v>
      </c>
      <c r="M772" s="20">
        <v>-10</v>
      </c>
      <c r="N772" s="20">
        <v>-3</v>
      </c>
      <c r="O772" s="20">
        <f t="shared" si="45"/>
        <v>40167</v>
      </c>
      <c r="P772" s="19">
        <f t="shared" si="46"/>
        <v>-0.1</v>
      </c>
      <c r="Q772" s="3">
        <v>17.3</v>
      </c>
      <c r="R772" s="3">
        <v>17.350000000000001</v>
      </c>
      <c r="S772" s="3">
        <v>17.600000000000001</v>
      </c>
      <c r="T772" s="3">
        <v>17.350000000000001</v>
      </c>
      <c r="U772" s="3">
        <v>17</v>
      </c>
      <c r="V772" s="10">
        <f t="shared" si="47"/>
        <v>-4.1710000000000002E-3</v>
      </c>
      <c r="W772" s="3">
        <v>-0.57999999999999996</v>
      </c>
      <c r="X772" s="3" t="str">
        <f ca="1">IF(COUNTIF(股期對照!A:A,B772)=2,B772&amp;"-●",IF(COUNTIF(股期對照!A:A,B772)=1,B772&amp;"-◎",B772))</f>
        <v>環天科</v>
      </c>
      <c r="Y772" s="3" t="s">
        <v>7240</v>
      </c>
      <c r="AB772" s="1" t="s">
        <v>766</v>
      </c>
      <c r="AC772" s="1" t="s">
        <v>2500</v>
      </c>
      <c r="AD772" s="1">
        <v>0.84</v>
      </c>
      <c r="AE772" s="1">
        <v>0</v>
      </c>
      <c r="AF772" s="1">
        <v>0.2</v>
      </c>
      <c r="AG772" s="1">
        <v>25.89</v>
      </c>
      <c r="AH772" s="1">
        <v>73.069999999999993</v>
      </c>
      <c r="AI772" s="1">
        <v>772</v>
      </c>
      <c r="AJ772" s="1">
        <v>549705.96</v>
      </c>
      <c r="AK772" s="1">
        <v>0</v>
      </c>
      <c r="AL772" s="1">
        <v>-4</v>
      </c>
      <c r="AM772" s="1">
        <v>-7</v>
      </c>
      <c r="AN772" s="1">
        <v>-10</v>
      </c>
      <c r="AO772" s="1">
        <v>-3</v>
      </c>
      <c r="AP772" s="1">
        <v>40167</v>
      </c>
      <c r="AQ772" s="1">
        <v>-0.1</v>
      </c>
      <c r="AR772" s="1">
        <v>17.3</v>
      </c>
      <c r="AS772" s="1">
        <v>17.350000000000001</v>
      </c>
      <c r="AT772" s="1">
        <v>17.600000000000001</v>
      </c>
      <c r="AU772" s="1">
        <v>17.350000000000001</v>
      </c>
      <c r="AV772" s="1">
        <v>17</v>
      </c>
      <c r="AW772" s="1">
        <v>-4.1710000000000002E-3</v>
      </c>
      <c r="AX772" s="1">
        <v>-0.57999999999999996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6550</v>
      </c>
      <c r="C773" s="3">
        <v>5.91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72.710000000000008</v>
      </c>
      <c r="H773" s="1">
        <f>MATCH(持股比率!A773,董監!A:A,0)</f>
        <v>773</v>
      </c>
      <c r="I773" s="3">
        <v>1182579.27</v>
      </c>
      <c r="J773" s="20">
        <v>12.73</v>
      </c>
      <c r="K773" s="20">
        <v>7.94</v>
      </c>
      <c r="L773" s="29">
        <v>19.975999999999999</v>
      </c>
      <c r="M773" s="20">
        <v>24</v>
      </c>
      <c r="N773" s="20">
        <v>13.702</v>
      </c>
      <c r="O773" s="20">
        <f t="shared" si="45"/>
        <v>85985</v>
      </c>
      <c r="P773" s="19">
        <f t="shared" si="46"/>
        <v>0.1</v>
      </c>
      <c r="Q773" s="3">
        <v>49.55</v>
      </c>
      <c r="R773" s="3">
        <v>49.65</v>
      </c>
      <c r="S773" s="3">
        <v>49.7</v>
      </c>
      <c r="T773" s="3">
        <v>49.8</v>
      </c>
      <c r="U773" s="3">
        <v>49.6</v>
      </c>
      <c r="V773" s="10">
        <f t="shared" si="47"/>
        <v>3.8926188999999993E-2</v>
      </c>
      <c r="W773" s="3">
        <v>0.3</v>
      </c>
      <c r="X773" s="3" t="str">
        <f ca="1">IF(COUNTIF(股期對照!A:A,B773)=2,B773&amp;"-●",IF(COUNTIF(股期對照!A:A,B773)=1,B773&amp;"-◎",B773))</f>
        <v>維熹</v>
      </c>
      <c r="Y773" s="3" t="s">
        <v>7241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0.14000000000000001</v>
      </c>
      <c r="AG773" s="1">
        <v>21.24</v>
      </c>
      <c r="AH773" s="1">
        <v>72.710000000000008</v>
      </c>
      <c r="AI773" s="1">
        <v>773</v>
      </c>
      <c r="AJ773" s="1">
        <v>1182579.27</v>
      </c>
      <c r="AK773" s="1">
        <v>12.73</v>
      </c>
      <c r="AL773" s="1">
        <v>7.94</v>
      </c>
      <c r="AM773" s="1">
        <v>19.975999999999999</v>
      </c>
      <c r="AN773" s="1">
        <v>24</v>
      </c>
      <c r="AO773" s="1">
        <v>13.702</v>
      </c>
      <c r="AP773" s="1">
        <v>85985</v>
      </c>
      <c r="AQ773" s="1">
        <v>0.1</v>
      </c>
      <c r="AR773" s="1">
        <v>49.55</v>
      </c>
      <c r="AS773" s="1">
        <v>49.65</v>
      </c>
      <c r="AT773" s="1">
        <v>49.7</v>
      </c>
      <c r="AU773" s="1">
        <v>49.8</v>
      </c>
      <c r="AV773" s="1">
        <v>49.6</v>
      </c>
      <c r="AW773" s="1">
        <v>3.8926188999999993E-2</v>
      </c>
      <c r="AX773" s="1">
        <v>0.3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6131</v>
      </c>
      <c r="C774" s="3">
        <v>1.98</v>
      </c>
      <c r="D774" s="3">
        <v>0.01</v>
      </c>
      <c r="E774" s="3">
        <v>2.29</v>
      </c>
      <c r="F774" s="1">
        <f>IF(INDEX(董監!D:D,H774)=0,INDEX(董監!C:C,H774),INDEX(董監!D:D,H774))</f>
        <v>32.64</v>
      </c>
      <c r="G774" s="1">
        <f t="shared" si="44"/>
        <v>63.08</v>
      </c>
      <c r="H774" s="1">
        <f>MATCH(持股比率!A774,董監!A:A,0)</f>
        <v>774</v>
      </c>
      <c r="I774" s="3">
        <v>1140597.8500000001</v>
      </c>
      <c r="J774" s="20">
        <v>103.001</v>
      </c>
      <c r="K774" s="20">
        <v>86.963999999999999</v>
      </c>
      <c r="L774" s="29">
        <v>78.634</v>
      </c>
      <c r="M774" s="20">
        <v>6.3680000000000003</v>
      </c>
      <c r="N774" s="20">
        <v>-5.1219999999999999</v>
      </c>
      <c r="O774" s="20">
        <f t="shared" si="45"/>
        <v>71949</v>
      </c>
      <c r="P774" s="19">
        <f t="shared" si="46"/>
        <v>0.4</v>
      </c>
      <c r="Q774" s="3">
        <v>59</v>
      </c>
      <c r="R774" s="3">
        <v>59.7</v>
      </c>
      <c r="S774" s="3">
        <v>58.7</v>
      </c>
      <c r="T774" s="3">
        <v>58.4</v>
      </c>
      <c r="U774" s="3">
        <v>57.6</v>
      </c>
      <c r="V774" s="10">
        <f t="shared" si="47"/>
        <v>0.15961489599999998</v>
      </c>
      <c r="W774" s="3">
        <v>0.7</v>
      </c>
      <c r="X774" s="3" t="str">
        <f ca="1">IF(COUNTIF(股期對照!A:A,B774)=2,B774&amp;"-●",IF(COUNTIF(股期對照!A:A,B774)=1,B774&amp;"-◎",B774))</f>
        <v>揚明光</v>
      </c>
      <c r="Y774" s="3" t="s">
        <v>7242</v>
      </c>
      <c r="AB774" s="1" t="s">
        <v>768</v>
      </c>
      <c r="AC774" s="1" t="s">
        <v>2502</v>
      </c>
      <c r="AD774" s="1">
        <v>1.98</v>
      </c>
      <c r="AE774" s="1">
        <v>0.01</v>
      </c>
      <c r="AF774" s="1">
        <v>2.29</v>
      </c>
      <c r="AG774" s="1">
        <v>32.64</v>
      </c>
      <c r="AH774" s="1">
        <v>63.08</v>
      </c>
      <c r="AI774" s="1">
        <v>774</v>
      </c>
      <c r="AJ774" s="1">
        <v>1140597.8500000001</v>
      </c>
      <c r="AK774" s="1">
        <v>103.001</v>
      </c>
      <c r="AL774" s="1">
        <v>86.963999999999999</v>
      </c>
      <c r="AM774" s="1">
        <v>78.634</v>
      </c>
      <c r="AN774" s="1">
        <v>6.3680000000000003</v>
      </c>
      <c r="AO774" s="1">
        <v>-5.1219999999999999</v>
      </c>
      <c r="AP774" s="1">
        <v>71949</v>
      </c>
      <c r="AQ774" s="1">
        <v>0.4</v>
      </c>
      <c r="AR774" s="1">
        <v>59</v>
      </c>
      <c r="AS774" s="1">
        <v>59.7</v>
      </c>
      <c r="AT774" s="1">
        <v>58.7</v>
      </c>
      <c r="AU774" s="1">
        <v>58.4</v>
      </c>
      <c r="AV774" s="1">
        <v>57.6</v>
      </c>
      <c r="AW774" s="1">
        <v>0.15961489599999998</v>
      </c>
      <c r="AX774" s="1">
        <v>0.7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6551</v>
      </c>
      <c r="C775" s="3">
        <v>0.56999999999999995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88.460000000000008</v>
      </c>
      <c r="H775" s="1">
        <f>MATCH(持股比率!A775,董監!A:A,0)</f>
        <v>775</v>
      </c>
      <c r="I775" s="3">
        <v>1043117.37</v>
      </c>
      <c r="J775" s="20">
        <v>-71.844999999999999</v>
      </c>
      <c r="K775" s="20">
        <v>-8.0280000000000005</v>
      </c>
      <c r="L775" s="29">
        <v>26.594999999999999</v>
      </c>
      <c r="M775" s="20">
        <v>-2.532</v>
      </c>
      <c r="N775" s="20">
        <v>-1.5960000000000001</v>
      </c>
      <c r="O775" s="20">
        <f t="shared" ref="O775:O838" si="49">ROUND((I775/10)*(G775/100),0)</f>
        <v>92274</v>
      </c>
      <c r="P775" s="19">
        <f t="shared" ref="P775:P838" si="50">ROUND(SUM(J775:N775)/O775*100,1)</f>
        <v>-0.1</v>
      </c>
      <c r="Q775" s="3">
        <v>30</v>
      </c>
      <c r="R775" s="3">
        <v>29</v>
      </c>
      <c r="S775" s="3">
        <v>28.8</v>
      </c>
      <c r="T775" s="3">
        <v>28.4</v>
      </c>
      <c r="U775" s="3">
        <v>28.35</v>
      </c>
      <c r="V775" s="10">
        <f t="shared" ref="V775:V838" si="51">SUMPRODUCT(J775:N775,Q775:U775)/100000</f>
        <v>-1.7393813999999997E-2</v>
      </c>
      <c r="W775" s="3">
        <v>-5.5</v>
      </c>
      <c r="X775" s="3" t="str">
        <f ca="1">IF(COUNTIF(股期對照!A:A,B775)=2,B775&amp;"-●",IF(COUNTIF(股期對照!A:A,B775)=1,B775&amp;"-◎",B775))</f>
        <v>位速</v>
      </c>
      <c r="Y775" s="3" t="s">
        <v>7215</v>
      </c>
      <c r="AB775" s="1" t="s">
        <v>769</v>
      </c>
      <c r="AC775" s="1" t="s">
        <v>2503</v>
      </c>
      <c r="AD775" s="1">
        <v>0.56999999999999995</v>
      </c>
      <c r="AE775" s="1">
        <v>0</v>
      </c>
      <c r="AF775" s="1">
        <v>2.5499999999999998</v>
      </c>
      <c r="AG775" s="1">
        <v>8.42</v>
      </c>
      <c r="AH775" s="1">
        <v>88.460000000000008</v>
      </c>
      <c r="AI775" s="1">
        <v>775</v>
      </c>
      <c r="AJ775" s="1">
        <v>1043117.37</v>
      </c>
      <c r="AK775" s="1">
        <v>-71.844999999999999</v>
      </c>
      <c r="AL775" s="1">
        <v>-8.0280000000000005</v>
      </c>
      <c r="AM775" s="1">
        <v>26.594999999999999</v>
      </c>
      <c r="AN775" s="1">
        <v>-2.532</v>
      </c>
      <c r="AO775" s="1">
        <v>-1.5960000000000001</v>
      </c>
      <c r="AP775" s="1">
        <v>92274</v>
      </c>
      <c r="AQ775" s="1">
        <v>-0.1</v>
      </c>
      <c r="AR775" s="1">
        <v>30</v>
      </c>
      <c r="AS775" s="1">
        <v>29</v>
      </c>
      <c r="AT775" s="1">
        <v>28.8</v>
      </c>
      <c r="AU775" s="1">
        <v>28.4</v>
      </c>
      <c r="AV775" s="1">
        <v>28.35</v>
      </c>
      <c r="AW775" s="1">
        <v>-1.7393813999999997E-2</v>
      </c>
      <c r="AX775" s="1">
        <v>-5.5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6132</v>
      </c>
      <c r="C776" s="3">
        <v>0.93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61.54</v>
      </c>
      <c r="H776" s="1">
        <f>MATCH(持股比率!A776,董監!A:A,0)</f>
        <v>776</v>
      </c>
      <c r="I776" s="3">
        <v>799729.45</v>
      </c>
      <c r="J776" s="20">
        <v>28</v>
      </c>
      <c r="K776" s="20">
        <v>-4</v>
      </c>
      <c r="L776" s="29">
        <v>0</v>
      </c>
      <c r="M776" s="20">
        <v>0</v>
      </c>
      <c r="N776" s="20">
        <v>43</v>
      </c>
      <c r="O776" s="20">
        <f t="shared" si="49"/>
        <v>49215</v>
      </c>
      <c r="P776" s="19">
        <f t="shared" si="50"/>
        <v>0.1</v>
      </c>
      <c r="Q776" s="3">
        <v>28.5</v>
      </c>
      <c r="R776" s="3">
        <v>28.35</v>
      </c>
      <c r="S776" s="3">
        <v>28.2</v>
      </c>
      <c r="T776" s="3">
        <v>28.15</v>
      </c>
      <c r="U776" s="3">
        <v>28</v>
      </c>
      <c r="V776" s="10">
        <f t="shared" si="51"/>
        <v>1.8886E-2</v>
      </c>
      <c r="W776" s="3">
        <v>-1.93</v>
      </c>
      <c r="X776" s="3" t="str">
        <f ca="1">IF(COUNTIF(股期對照!A:A,B776)=2,B776&amp;"-●",IF(COUNTIF(股期對照!A:A,B776)=1,B776&amp;"-◎",B776))</f>
        <v>矽瑪</v>
      </c>
      <c r="Y776" s="3" t="s">
        <v>7243</v>
      </c>
      <c r="AB776" s="1" t="s">
        <v>770</v>
      </c>
      <c r="AC776" s="1" t="s">
        <v>2504</v>
      </c>
      <c r="AD776" s="1">
        <v>0.93</v>
      </c>
      <c r="AE776" s="1">
        <v>0</v>
      </c>
      <c r="AF776" s="1">
        <v>0.03</v>
      </c>
      <c r="AG776" s="1">
        <v>37.5</v>
      </c>
      <c r="AH776" s="1">
        <v>61.54</v>
      </c>
      <c r="AI776" s="1">
        <v>776</v>
      </c>
      <c r="AJ776" s="1">
        <v>799729.45</v>
      </c>
      <c r="AK776" s="1">
        <v>28</v>
      </c>
      <c r="AL776" s="1">
        <v>-4</v>
      </c>
      <c r="AM776" s="1">
        <v>0</v>
      </c>
      <c r="AN776" s="1">
        <v>0</v>
      </c>
      <c r="AO776" s="1">
        <v>43</v>
      </c>
      <c r="AP776" s="1">
        <v>49215</v>
      </c>
      <c r="AQ776" s="1">
        <v>0.1</v>
      </c>
      <c r="AR776" s="1">
        <v>28.5</v>
      </c>
      <c r="AS776" s="1">
        <v>28.35</v>
      </c>
      <c r="AT776" s="1">
        <v>28.2</v>
      </c>
      <c r="AU776" s="1">
        <v>28.15</v>
      </c>
      <c r="AV776" s="1">
        <v>28</v>
      </c>
      <c r="AW776" s="1">
        <v>1.8886E-2</v>
      </c>
      <c r="AX776" s="1">
        <v>-1.93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6133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46.6</v>
      </c>
      <c r="G777" s="1">
        <f t="shared" si="48"/>
        <v>53.29</v>
      </c>
      <c r="H777" s="1">
        <f>MATCH(持股比率!A777,董監!A:A,0)</f>
        <v>777</v>
      </c>
      <c r="I777" s="3">
        <v>840030.03</v>
      </c>
      <c r="J777" s="20">
        <v>14</v>
      </c>
      <c r="K777" s="20">
        <v>1</v>
      </c>
      <c r="L777" s="29">
        <v>2</v>
      </c>
      <c r="M777" s="20">
        <v>2</v>
      </c>
      <c r="N777" s="20">
        <v>-2</v>
      </c>
      <c r="O777" s="20">
        <f t="shared" si="49"/>
        <v>44765</v>
      </c>
      <c r="P777" s="19">
        <f t="shared" si="50"/>
        <v>0</v>
      </c>
      <c r="Q777" s="3">
        <v>34.4</v>
      </c>
      <c r="R777" s="3">
        <v>34.450000000000003</v>
      </c>
      <c r="S777" s="3">
        <v>34.4</v>
      </c>
      <c r="T777" s="3">
        <v>35.200000000000003</v>
      </c>
      <c r="U777" s="3">
        <v>35.75</v>
      </c>
      <c r="V777" s="10">
        <f t="shared" si="51"/>
        <v>5.8374999999999989E-3</v>
      </c>
      <c r="W777" s="3">
        <v>4.6900000000000004</v>
      </c>
      <c r="X777" s="3" t="str">
        <f ca="1">IF(COUNTIF(股期對照!A:A,B777)=2,B777&amp;"-●",IF(COUNTIF(股期對照!A:A,B777)=1,B777&amp;"-◎",B777))</f>
        <v>皇龍</v>
      </c>
      <c r="Y777" s="3" t="s">
        <v>6728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46.6</v>
      </c>
      <c r="AH777" s="1">
        <v>53.29</v>
      </c>
      <c r="AI777" s="1">
        <v>777</v>
      </c>
      <c r="AJ777" s="1">
        <v>840030.03</v>
      </c>
      <c r="AK777" s="1">
        <v>14</v>
      </c>
      <c r="AL777" s="1">
        <v>1</v>
      </c>
      <c r="AM777" s="1">
        <v>2</v>
      </c>
      <c r="AN777" s="1">
        <v>2</v>
      </c>
      <c r="AO777" s="1">
        <v>-2</v>
      </c>
      <c r="AP777" s="1">
        <v>44765</v>
      </c>
      <c r="AQ777" s="1">
        <v>0</v>
      </c>
      <c r="AR777" s="1">
        <v>34.4</v>
      </c>
      <c r="AS777" s="1">
        <v>34.450000000000003</v>
      </c>
      <c r="AT777" s="1">
        <v>34.4</v>
      </c>
      <c r="AU777" s="1">
        <v>35.200000000000003</v>
      </c>
      <c r="AV777" s="1">
        <v>35.75</v>
      </c>
      <c r="AW777" s="1">
        <v>5.8374999999999989E-3</v>
      </c>
      <c r="AX777" s="1">
        <v>4.6900000000000004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5701</v>
      </c>
      <c r="C778" s="3">
        <v>13.28</v>
      </c>
      <c r="D778" s="3">
        <v>0.08</v>
      </c>
      <c r="E778" s="3">
        <v>0.44</v>
      </c>
      <c r="F778" s="1">
        <f>IF(INDEX(董監!D:D,H778)=0,INDEX(董監!C:C,H778),INDEX(董監!D:D,H778))</f>
        <v>46.9</v>
      </c>
      <c r="G778" s="1">
        <f t="shared" si="48"/>
        <v>39.300000000000004</v>
      </c>
      <c r="H778" s="1">
        <f>MATCH(持股比率!A778,董監!A:A,0)</f>
        <v>778</v>
      </c>
      <c r="I778" s="3">
        <v>1219804.29</v>
      </c>
      <c r="J778" s="20">
        <v>50.009</v>
      </c>
      <c r="K778" s="20">
        <v>23.440999999999999</v>
      </c>
      <c r="L778" s="29">
        <v>-201.96299999999999</v>
      </c>
      <c r="M778" s="20">
        <v>-80.366</v>
      </c>
      <c r="N778" s="20">
        <v>31.673999999999999</v>
      </c>
      <c r="O778" s="20">
        <f t="shared" si="49"/>
        <v>47938</v>
      </c>
      <c r="P778" s="19">
        <f t="shared" si="50"/>
        <v>-0.4</v>
      </c>
      <c r="Q778" s="3">
        <v>189</v>
      </c>
      <c r="R778" s="3">
        <v>191.5</v>
      </c>
      <c r="S778" s="3">
        <v>188</v>
      </c>
      <c r="T778" s="3">
        <v>185</v>
      </c>
      <c r="U778" s="3">
        <v>184.5</v>
      </c>
      <c r="V778" s="10">
        <f t="shared" si="51"/>
        <v>-0.33052248500000003</v>
      </c>
      <c r="W778" s="3">
        <v>-1.07</v>
      </c>
      <c r="X778" s="3" t="str">
        <f ca="1">IF(COUNTIF(股期對照!A:A,B778)=2,B778&amp;"-●",IF(COUNTIF(股期對照!A:A,B778)=1,B778&amp;"-◎",B778))</f>
        <v>華擎</v>
      </c>
      <c r="Y778" s="3" t="s">
        <v>7244</v>
      </c>
      <c r="AB778" s="1" t="s">
        <v>772</v>
      </c>
      <c r="AC778" s="1" t="s">
        <v>2506</v>
      </c>
      <c r="AD778" s="1">
        <v>13.28</v>
      </c>
      <c r="AE778" s="1">
        <v>0.08</v>
      </c>
      <c r="AF778" s="1">
        <v>0.44</v>
      </c>
      <c r="AG778" s="1">
        <v>46.9</v>
      </c>
      <c r="AH778" s="1">
        <v>39.300000000000004</v>
      </c>
      <c r="AI778" s="1">
        <v>778</v>
      </c>
      <c r="AJ778" s="1">
        <v>1219804.29</v>
      </c>
      <c r="AK778" s="1">
        <v>50.009</v>
      </c>
      <c r="AL778" s="1">
        <v>23.440999999999999</v>
      </c>
      <c r="AM778" s="1">
        <v>-201.96299999999999</v>
      </c>
      <c r="AN778" s="1">
        <v>-80.366</v>
      </c>
      <c r="AO778" s="1">
        <v>31.673999999999999</v>
      </c>
      <c r="AP778" s="1">
        <v>47938</v>
      </c>
      <c r="AQ778" s="1">
        <v>-0.4</v>
      </c>
      <c r="AR778" s="1">
        <v>189</v>
      </c>
      <c r="AS778" s="1">
        <v>191.5</v>
      </c>
      <c r="AT778" s="1">
        <v>188</v>
      </c>
      <c r="AU778" s="1">
        <v>185</v>
      </c>
      <c r="AV778" s="1">
        <v>184.5</v>
      </c>
      <c r="AW778" s="1">
        <v>-0.33052248500000003</v>
      </c>
      <c r="AX778" s="1">
        <v>-1.07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6134</v>
      </c>
      <c r="C779" s="3">
        <v>0.44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88.65</v>
      </c>
      <c r="H779" s="1">
        <f>MATCH(持股比率!A779,董監!A:A,0)</f>
        <v>779</v>
      </c>
      <c r="I779" s="3">
        <v>526138.25</v>
      </c>
      <c r="J779" s="20">
        <v>-1</v>
      </c>
      <c r="K779" s="20">
        <v>-1</v>
      </c>
      <c r="L779" s="29">
        <v>-4</v>
      </c>
      <c r="M779" s="20">
        <v>-3</v>
      </c>
      <c r="N779" s="20">
        <v>-1</v>
      </c>
      <c r="O779" s="20">
        <f t="shared" si="49"/>
        <v>46642</v>
      </c>
      <c r="P779" s="19">
        <f t="shared" si="50"/>
        <v>0</v>
      </c>
      <c r="Q779" s="3">
        <v>18.45</v>
      </c>
      <c r="R779" s="3">
        <v>18</v>
      </c>
      <c r="S779" s="3">
        <v>17.95</v>
      </c>
      <c r="T779" s="3">
        <v>17.95</v>
      </c>
      <c r="U779" s="3">
        <v>17.850000000000001</v>
      </c>
      <c r="V779" s="10">
        <f t="shared" si="51"/>
        <v>-1.7994999999999999E-3</v>
      </c>
      <c r="W779" s="3">
        <v>-1.92</v>
      </c>
      <c r="X779" s="3" t="str">
        <f ca="1">IF(COUNTIF(股期對照!A:A,B779)=2,B779&amp;"-●",IF(COUNTIF(股期對照!A:A,B779)=1,B779&amp;"-◎",B779))</f>
        <v>亞帝歐</v>
      </c>
      <c r="Y779" s="3" t="s">
        <v>7245</v>
      </c>
      <c r="AB779" s="1" t="s">
        <v>773</v>
      </c>
      <c r="AC779" s="1" t="s">
        <v>2507</v>
      </c>
      <c r="AD779" s="1">
        <v>0.44</v>
      </c>
      <c r="AE779" s="1">
        <v>0</v>
      </c>
      <c r="AF779" s="1">
        <v>0.02</v>
      </c>
      <c r="AG779" s="1">
        <v>10.89</v>
      </c>
      <c r="AH779" s="1">
        <v>88.65</v>
      </c>
      <c r="AI779" s="1">
        <v>779</v>
      </c>
      <c r="AJ779" s="1">
        <v>526138.25</v>
      </c>
      <c r="AK779" s="1">
        <v>-1</v>
      </c>
      <c r="AL779" s="1">
        <v>-1</v>
      </c>
      <c r="AM779" s="1">
        <v>-4</v>
      </c>
      <c r="AN779" s="1">
        <v>-3</v>
      </c>
      <c r="AO779" s="1">
        <v>-1</v>
      </c>
      <c r="AP779" s="1">
        <v>46642</v>
      </c>
      <c r="AQ779" s="1">
        <v>0</v>
      </c>
      <c r="AR779" s="1">
        <v>18.45</v>
      </c>
      <c r="AS779" s="1">
        <v>18</v>
      </c>
      <c r="AT779" s="1">
        <v>17.95</v>
      </c>
      <c r="AU779" s="1">
        <v>17.95</v>
      </c>
      <c r="AV779" s="1">
        <v>17.850000000000001</v>
      </c>
      <c r="AW779" s="1">
        <v>-1.7994999999999999E-3</v>
      </c>
      <c r="AX779" s="1">
        <v>-1.92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5377</v>
      </c>
      <c r="C780" s="3">
        <v>5.98</v>
      </c>
      <c r="D780" s="3">
        <v>0.06</v>
      </c>
      <c r="E780" s="3">
        <v>0.35</v>
      </c>
      <c r="F780" s="1">
        <f>IF(INDEX(董監!D:D,H780)=0,INDEX(董監!C:C,H780),INDEX(董監!D:D,H780))</f>
        <v>8.09</v>
      </c>
      <c r="G780" s="1">
        <f t="shared" si="48"/>
        <v>85.52</v>
      </c>
      <c r="H780" s="1">
        <f>MATCH(持股比率!A780,董監!A:A,0)</f>
        <v>780</v>
      </c>
      <c r="I780" s="3">
        <v>840422.3</v>
      </c>
      <c r="J780" s="20">
        <v>11</v>
      </c>
      <c r="K780" s="20">
        <v>69</v>
      </c>
      <c r="L780" s="29">
        <v>7</v>
      </c>
      <c r="M780" s="20">
        <v>-12</v>
      </c>
      <c r="N780" s="20">
        <v>-31</v>
      </c>
      <c r="O780" s="20">
        <f t="shared" si="49"/>
        <v>71873</v>
      </c>
      <c r="P780" s="19">
        <f t="shared" si="50"/>
        <v>0.1</v>
      </c>
      <c r="Q780" s="3">
        <v>32.6</v>
      </c>
      <c r="R780" s="3">
        <v>33.4</v>
      </c>
      <c r="S780" s="3">
        <v>33.9</v>
      </c>
      <c r="T780" s="3">
        <v>34.049999999999997</v>
      </c>
      <c r="U780" s="3">
        <v>33.75</v>
      </c>
      <c r="V780" s="10">
        <f t="shared" si="51"/>
        <v>1.4456500000000001E-2</v>
      </c>
      <c r="W780" s="3">
        <v>6.8</v>
      </c>
      <c r="X780" s="3" t="str">
        <f ca="1">IF(COUNTIF(股期對照!A:A,B780)=2,B780&amp;"-●",IF(COUNTIF(股期對照!A:A,B780)=1,B780&amp;"-◎",B780))</f>
        <v>柏騰</v>
      </c>
      <c r="Y780" s="3" t="s">
        <v>7246</v>
      </c>
      <c r="AB780" s="1" t="s">
        <v>774</v>
      </c>
      <c r="AC780" s="1" t="s">
        <v>2508</v>
      </c>
      <c r="AD780" s="1">
        <v>5.98</v>
      </c>
      <c r="AE780" s="1">
        <v>0.06</v>
      </c>
      <c r="AF780" s="1">
        <v>0.35</v>
      </c>
      <c r="AG780" s="1">
        <v>8.09</v>
      </c>
      <c r="AH780" s="1">
        <v>85.52</v>
      </c>
      <c r="AI780" s="1">
        <v>780</v>
      </c>
      <c r="AJ780" s="1">
        <v>840422.3</v>
      </c>
      <c r="AK780" s="1">
        <v>11</v>
      </c>
      <c r="AL780" s="1">
        <v>69</v>
      </c>
      <c r="AM780" s="1">
        <v>7</v>
      </c>
      <c r="AN780" s="1">
        <v>-12</v>
      </c>
      <c r="AO780" s="1">
        <v>-31</v>
      </c>
      <c r="AP780" s="1">
        <v>71873</v>
      </c>
      <c r="AQ780" s="1">
        <v>0.1</v>
      </c>
      <c r="AR780" s="1">
        <v>32.6</v>
      </c>
      <c r="AS780" s="1">
        <v>33.4</v>
      </c>
      <c r="AT780" s="1">
        <v>33.9</v>
      </c>
      <c r="AU780" s="1">
        <v>34.049999999999997</v>
      </c>
      <c r="AV780" s="1">
        <v>33.75</v>
      </c>
      <c r="AW780" s="1">
        <v>1.4456500000000001E-2</v>
      </c>
      <c r="AX780" s="1">
        <v>6.8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6135</v>
      </c>
      <c r="C781" s="3">
        <v>0.95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74.599999999999994</v>
      </c>
      <c r="H781" s="1">
        <f>MATCH(持股比率!A781,董監!A:A,0)</f>
        <v>781</v>
      </c>
      <c r="I781" s="3">
        <v>688467.78</v>
      </c>
      <c r="J781" s="20">
        <v>38</v>
      </c>
      <c r="K781" s="20">
        <v>-3</v>
      </c>
      <c r="L781" s="29">
        <v>-12</v>
      </c>
      <c r="M781" s="20">
        <v>-13</v>
      </c>
      <c r="N781" s="20">
        <v>-4</v>
      </c>
      <c r="O781" s="20">
        <f t="shared" si="49"/>
        <v>51360</v>
      </c>
      <c r="P781" s="19">
        <f t="shared" si="50"/>
        <v>0</v>
      </c>
      <c r="Q781" s="3">
        <v>16.649999999999999</v>
      </c>
      <c r="R781" s="3">
        <v>16.55</v>
      </c>
      <c r="S781" s="3">
        <v>16.5</v>
      </c>
      <c r="T781" s="3">
        <v>16.3</v>
      </c>
      <c r="U781" s="3">
        <v>16.2</v>
      </c>
      <c r="V781" s="10">
        <f t="shared" si="51"/>
        <v>1.0834999999999996E-3</v>
      </c>
      <c r="W781" s="3">
        <v>-0.92</v>
      </c>
      <c r="X781" s="3" t="str">
        <f ca="1">IF(COUNTIF(股期對照!A:A,B781)=2,B781&amp;"-●",IF(COUNTIF(股期對照!A:A,B781)=1,B781&amp;"-◎",B781))</f>
        <v>華盈</v>
      </c>
      <c r="Y781" s="3" t="s">
        <v>7201</v>
      </c>
      <c r="AB781" s="1" t="s">
        <v>775</v>
      </c>
      <c r="AC781" s="1" t="s">
        <v>2509</v>
      </c>
      <c r="AD781" s="1">
        <v>0.95</v>
      </c>
      <c r="AE781" s="1">
        <v>0</v>
      </c>
      <c r="AF781" s="1">
        <v>0.13</v>
      </c>
      <c r="AG781" s="1">
        <v>24.32</v>
      </c>
      <c r="AH781" s="1">
        <v>74.599999999999994</v>
      </c>
      <c r="AI781" s="1">
        <v>781</v>
      </c>
      <c r="AJ781" s="1">
        <v>688467.78</v>
      </c>
      <c r="AK781" s="1">
        <v>38</v>
      </c>
      <c r="AL781" s="1">
        <v>-3</v>
      </c>
      <c r="AM781" s="1">
        <v>-12</v>
      </c>
      <c r="AN781" s="1">
        <v>-13</v>
      </c>
      <c r="AO781" s="1">
        <v>-4</v>
      </c>
      <c r="AP781" s="1">
        <v>51360</v>
      </c>
      <c r="AQ781" s="1">
        <v>0</v>
      </c>
      <c r="AR781" s="1">
        <v>16.649999999999999</v>
      </c>
      <c r="AS781" s="1">
        <v>16.55</v>
      </c>
      <c r="AT781" s="1">
        <v>16.5</v>
      </c>
      <c r="AU781" s="1">
        <v>16.3</v>
      </c>
      <c r="AV781" s="1">
        <v>16.2</v>
      </c>
      <c r="AW781" s="1">
        <v>1.0834999999999996E-3</v>
      </c>
      <c r="AX781" s="1">
        <v>-0.92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6136</v>
      </c>
      <c r="C782" s="3">
        <v>0.93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89.24</v>
      </c>
      <c r="H782" s="1">
        <f>MATCH(持股比率!A782,董監!A:A,0)</f>
        <v>782</v>
      </c>
      <c r="I782" s="3">
        <v>782164.31</v>
      </c>
      <c r="J782" s="20">
        <v>-30</v>
      </c>
      <c r="K782" s="20">
        <v>-22</v>
      </c>
      <c r="L782" s="29">
        <v>-91</v>
      </c>
      <c r="M782" s="20">
        <v>34</v>
      </c>
      <c r="N782" s="20">
        <v>21</v>
      </c>
      <c r="O782" s="20">
        <f t="shared" si="49"/>
        <v>69800</v>
      </c>
      <c r="P782" s="19">
        <f t="shared" si="50"/>
        <v>-0.1</v>
      </c>
      <c r="Q782" s="3">
        <v>14.4</v>
      </c>
      <c r="R782" s="3">
        <v>14.4</v>
      </c>
      <c r="S782" s="3">
        <v>13.9</v>
      </c>
      <c r="T782" s="3">
        <v>13.65</v>
      </c>
      <c r="U782" s="3">
        <v>13.65</v>
      </c>
      <c r="V782" s="10">
        <f t="shared" si="51"/>
        <v>-1.2629499999999998E-2</v>
      </c>
      <c r="W782" s="3">
        <v>-6.51</v>
      </c>
      <c r="X782" s="3" t="str">
        <f ca="1">IF(COUNTIF(股期對照!A:A,B782)=2,B782&amp;"-●",IF(COUNTIF(股期對照!A:A,B782)=1,B782&amp;"-◎",B782))</f>
        <v>鴻翊</v>
      </c>
      <c r="Y782" s="3" t="s">
        <v>7247</v>
      </c>
      <c r="AB782" s="1" t="s">
        <v>776</v>
      </c>
      <c r="AC782" s="1" t="s">
        <v>2510</v>
      </c>
      <c r="AD782" s="1">
        <v>0.93</v>
      </c>
      <c r="AE782" s="1">
        <v>0</v>
      </c>
      <c r="AF782" s="1">
        <v>0</v>
      </c>
      <c r="AG782" s="1">
        <v>9.83</v>
      </c>
      <c r="AH782" s="1">
        <v>89.24</v>
      </c>
      <c r="AI782" s="1">
        <v>782</v>
      </c>
      <c r="AJ782" s="1">
        <v>782164.31</v>
      </c>
      <c r="AK782" s="1">
        <v>-30</v>
      </c>
      <c r="AL782" s="1">
        <v>-22</v>
      </c>
      <c r="AM782" s="1">
        <v>-91</v>
      </c>
      <c r="AN782" s="1">
        <v>34</v>
      </c>
      <c r="AO782" s="1">
        <v>21</v>
      </c>
      <c r="AP782" s="1">
        <v>69800</v>
      </c>
      <c r="AQ782" s="1">
        <v>-0.1</v>
      </c>
      <c r="AR782" s="1">
        <v>14.4</v>
      </c>
      <c r="AS782" s="1">
        <v>14.4</v>
      </c>
      <c r="AT782" s="1">
        <v>13.9</v>
      </c>
      <c r="AU782" s="1">
        <v>13.65</v>
      </c>
      <c r="AV782" s="1">
        <v>13.65</v>
      </c>
      <c r="AW782" s="1">
        <v>-1.2629499999999998E-2</v>
      </c>
      <c r="AX782" s="1">
        <v>-6.51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6612</v>
      </c>
      <c r="C783" s="3">
        <v>0.25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87.05</v>
      </c>
      <c r="H783" s="1">
        <f>MATCH(持股比率!A783,董監!A:A,0)</f>
        <v>783</v>
      </c>
      <c r="I783" s="3">
        <v>625250</v>
      </c>
      <c r="J783" s="20">
        <v>1</v>
      </c>
      <c r="K783" s="20">
        <v>23</v>
      </c>
      <c r="L783" s="29">
        <v>-2</v>
      </c>
      <c r="M783" s="20">
        <v>0</v>
      </c>
      <c r="N783" s="20">
        <v>7</v>
      </c>
      <c r="O783" s="20">
        <f t="shared" si="49"/>
        <v>54428</v>
      </c>
      <c r="P783" s="19">
        <f t="shared" si="50"/>
        <v>0.1</v>
      </c>
      <c r="Q783" s="3">
        <v>17.8</v>
      </c>
      <c r="R783" s="3">
        <v>18</v>
      </c>
      <c r="S783" s="3">
        <v>18</v>
      </c>
      <c r="T783" s="3">
        <v>17.899999999999999</v>
      </c>
      <c r="U783" s="3">
        <v>17.95</v>
      </c>
      <c r="V783" s="10">
        <f t="shared" si="51"/>
        <v>5.2145000000000004E-3</v>
      </c>
      <c r="W783" s="3">
        <v>2.57</v>
      </c>
      <c r="X783" s="3" t="str">
        <f ca="1">IF(COUNTIF(股期對照!A:A,B783)=2,B783&amp;"-●",IF(COUNTIF(股期對照!A:A,B783)=1,B783&amp;"-◎",B783))</f>
        <v>御頂</v>
      </c>
      <c r="Y783" s="3" t="s">
        <v>7047</v>
      </c>
      <c r="AB783" s="1" t="s">
        <v>777</v>
      </c>
      <c r="AC783" s="1" t="s">
        <v>2511</v>
      </c>
      <c r="AD783" s="1">
        <v>0.25</v>
      </c>
      <c r="AE783" s="1">
        <v>0</v>
      </c>
      <c r="AF783" s="1">
        <v>0.17</v>
      </c>
      <c r="AG783" s="1">
        <v>12.53</v>
      </c>
      <c r="AH783" s="1">
        <v>87.05</v>
      </c>
      <c r="AI783" s="1">
        <v>783</v>
      </c>
      <c r="AJ783" s="1">
        <v>625250</v>
      </c>
      <c r="AK783" s="1">
        <v>1</v>
      </c>
      <c r="AL783" s="1">
        <v>23</v>
      </c>
      <c r="AM783" s="1">
        <v>-2</v>
      </c>
      <c r="AN783" s="1">
        <v>0</v>
      </c>
      <c r="AO783" s="1">
        <v>7</v>
      </c>
      <c r="AP783" s="1">
        <v>54428</v>
      </c>
      <c r="AQ783" s="1">
        <v>0.1</v>
      </c>
      <c r="AR783" s="1">
        <v>17.8</v>
      </c>
      <c r="AS783" s="1">
        <v>18</v>
      </c>
      <c r="AT783" s="1">
        <v>18</v>
      </c>
      <c r="AU783" s="1">
        <v>17.899999999999999</v>
      </c>
      <c r="AV783" s="1">
        <v>17.95</v>
      </c>
      <c r="AW783" s="1">
        <v>5.2145000000000004E-3</v>
      </c>
      <c r="AX783" s="1">
        <v>2.57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4951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-7</v>
      </c>
      <c r="K784" s="20">
        <v>0</v>
      </c>
      <c r="L784" s="29">
        <v>23</v>
      </c>
      <c r="M784" s="20">
        <v>-10</v>
      </c>
      <c r="N784" s="20">
        <v>10</v>
      </c>
      <c r="O784" s="20">
        <f t="shared" si="49"/>
        <v>39654</v>
      </c>
      <c r="P784" s="19">
        <f t="shared" si="50"/>
        <v>0</v>
      </c>
      <c r="Q784" s="3">
        <v>21.05</v>
      </c>
      <c r="R784" s="3">
        <v>19.850000000000001</v>
      </c>
      <c r="S784" s="3">
        <v>20</v>
      </c>
      <c r="T784" s="3">
        <v>19.899999999999999</v>
      </c>
      <c r="U784" s="3">
        <v>19.899999999999999</v>
      </c>
      <c r="V784" s="10">
        <f t="shared" si="51"/>
        <v>3.1264999999999999E-3</v>
      </c>
      <c r="W784" s="3">
        <v>-7.66</v>
      </c>
      <c r="X784" s="3" t="str">
        <f ca="1">IF(COUNTIF(股期對照!A:A,B784)=2,B784&amp;"-●",IF(COUNTIF(股期對照!A:A,B784)=1,B784&amp;"-◎",B784))</f>
        <v>迎輝</v>
      </c>
      <c r="Y784" s="3" t="s">
        <v>7248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-7</v>
      </c>
      <c r="AL784" s="1">
        <v>0</v>
      </c>
      <c r="AM784" s="1">
        <v>23</v>
      </c>
      <c r="AN784" s="1">
        <v>-10</v>
      </c>
      <c r="AO784" s="1">
        <v>10</v>
      </c>
      <c r="AP784" s="1">
        <v>39654</v>
      </c>
      <c r="AQ784" s="1">
        <v>0</v>
      </c>
      <c r="AR784" s="1">
        <v>21.05</v>
      </c>
      <c r="AS784" s="1">
        <v>19.850000000000001</v>
      </c>
      <c r="AT784" s="1">
        <v>20</v>
      </c>
      <c r="AU784" s="1">
        <v>19.899999999999999</v>
      </c>
      <c r="AV784" s="1">
        <v>19.899999999999999</v>
      </c>
      <c r="AW784" s="1">
        <v>3.1264999999999999E-3</v>
      </c>
      <c r="AX784" s="1">
        <v>-7.66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6137</v>
      </c>
      <c r="C785" s="3">
        <v>12.01</v>
      </c>
      <c r="D785" s="3">
        <v>1.47</v>
      </c>
      <c r="E785" s="3">
        <v>1.41</v>
      </c>
      <c r="F785" s="1">
        <f>IF(INDEX(董監!D:D,H785)=0,INDEX(董監!C:C,H785),INDEX(董監!D:D,H785))</f>
        <v>26.68</v>
      </c>
      <c r="G785" s="1">
        <f t="shared" si="48"/>
        <v>58.43</v>
      </c>
      <c r="H785" s="1">
        <f>MATCH(持股比率!A785,董監!A:A,0)</f>
        <v>785</v>
      </c>
      <c r="I785" s="3">
        <v>589978.31000000006</v>
      </c>
      <c r="J785" s="20">
        <v>-691.072</v>
      </c>
      <c r="K785" s="20">
        <v>-1.3839999999999999</v>
      </c>
      <c r="L785" s="29">
        <v>375</v>
      </c>
      <c r="M785" s="20">
        <v>1</v>
      </c>
      <c r="N785" s="20">
        <v>123.64</v>
      </c>
      <c r="O785" s="20">
        <f t="shared" si="49"/>
        <v>34472</v>
      </c>
      <c r="P785" s="19">
        <f t="shared" si="50"/>
        <v>-0.6</v>
      </c>
      <c r="Q785" s="3">
        <v>182</v>
      </c>
      <c r="R785" s="3">
        <v>182</v>
      </c>
      <c r="S785" s="3">
        <v>186.5</v>
      </c>
      <c r="T785" s="3">
        <v>183</v>
      </c>
      <c r="U785" s="3">
        <v>184.5</v>
      </c>
      <c r="V785" s="10">
        <f t="shared" si="51"/>
        <v>-0.3309491200000001</v>
      </c>
      <c r="W785" s="3">
        <v>-3.66</v>
      </c>
      <c r="X785" s="3" t="str">
        <f ca="1">IF(COUNTIF(股期對照!A:A,B785)=2,B785&amp;"-●",IF(COUNTIF(股期對照!A:A,B785)=1,B785&amp;"-◎",B785))</f>
        <v>凡甲</v>
      </c>
      <c r="Y785" s="3" t="s">
        <v>6981</v>
      </c>
      <c r="AB785" s="1" t="s">
        <v>779</v>
      </c>
      <c r="AC785" s="1" t="s">
        <v>2513</v>
      </c>
      <c r="AD785" s="1">
        <v>12.01</v>
      </c>
      <c r="AE785" s="1">
        <v>1.47</v>
      </c>
      <c r="AF785" s="1">
        <v>1.41</v>
      </c>
      <c r="AG785" s="1">
        <v>26.68</v>
      </c>
      <c r="AH785" s="1">
        <v>58.43</v>
      </c>
      <c r="AI785" s="1">
        <v>785</v>
      </c>
      <c r="AJ785" s="1">
        <v>589978.31000000006</v>
      </c>
      <c r="AK785" s="1">
        <v>-691.072</v>
      </c>
      <c r="AL785" s="1">
        <v>-1.3839999999999999</v>
      </c>
      <c r="AM785" s="1">
        <v>375</v>
      </c>
      <c r="AN785" s="1">
        <v>1</v>
      </c>
      <c r="AO785" s="1">
        <v>123.64</v>
      </c>
      <c r="AP785" s="1">
        <v>34472</v>
      </c>
      <c r="AQ785" s="1">
        <v>-0.6</v>
      </c>
      <c r="AR785" s="1">
        <v>182</v>
      </c>
      <c r="AS785" s="1">
        <v>182</v>
      </c>
      <c r="AT785" s="1">
        <v>186.5</v>
      </c>
      <c r="AU785" s="1">
        <v>183</v>
      </c>
      <c r="AV785" s="1">
        <v>184.5</v>
      </c>
      <c r="AW785" s="1">
        <v>-0.3309491200000001</v>
      </c>
      <c r="AX785" s="1">
        <v>-3.66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4871</v>
      </c>
      <c r="C786" s="3">
        <v>5.35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81.009999999999991</v>
      </c>
      <c r="H786" s="1">
        <f>MATCH(持股比率!A786,董監!A:A,0)</f>
        <v>786</v>
      </c>
      <c r="I786" s="3">
        <v>444451.25</v>
      </c>
      <c r="J786" s="20">
        <v>10</v>
      </c>
      <c r="K786" s="20">
        <v>18</v>
      </c>
      <c r="L786" s="29">
        <v>14.847</v>
      </c>
      <c r="M786" s="20">
        <v>-24.16</v>
      </c>
      <c r="N786" s="20">
        <v>-66.293000000000006</v>
      </c>
      <c r="O786" s="20">
        <f t="shared" si="49"/>
        <v>36005</v>
      </c>
      <c r="P786" s="19">
        <f t="shared" si="50"/>
        <v>-0.1</v>
      </c>
      <c r="Q786" s="3">
        <v>100</v>
      </c>
      <c r="R786" s="3">
        <v>100.5</v>
      </c>
      <c r="S786" s="3">
        <v>104</v>
      </c>
      <c r="T786" s="3">
        <v>101</v>
      </c>
      <c r="U786" s="3">
        <v>97.1</v>
      </c>
      <c r="V786" s="10">
        <f t="shared" si="51"/>
        <v>-4.5241222999999997E-2</v>
      </c>
      <c r="W786" s="3">
        <v>-2.9</v>
      </c>
      <c r="X786" s="3" t="str">
        <f ca="1">IF(COUNTIF(股期對照!A:A,B786)=2,B786&amp;"-●",IF(COUNTIF(股期對照!A:A,B786)=1,B786&amp;"-◎",B786))</f>
        <v>聚積</v>
      </c>
      <c r="Y786" s="3" t="s">
        <v>7100</v>
      </c>
      <c r="AB786" s="1" t="s">
        <v>780</v>
      </c>
      <c r="AC786" s="1" t="s">
        <v>2514</v>
      </c>
      <c r="AD786" s="1">
        <v>5.35</v>
      </c>
      <c r="AE786" s="1">
        <v>0.1</v>
      </c>
      <c r="AF786" s="1">
        <v>0.24</v>
      </c>
      <c r="AG786" s="1">
        <v>13.3</v>
      </c>
      <c r="AH786" s="1">
        <v>81.009999999999991</v>
      </c>
      <c r="AI786" s="1">
        <v>786</v>
      </c>
      <c r="AJ786" s="1">
        <v>444451.25</v>
      </c>
      <c r="AK786" s="1">
        <v>10</v>
      </c>
      <c r="AL786" s="1">
        <v>18</v>
      </c>
      <c r="AM786" s="1">
        <v>14.847</v>
      </c>
      <c r="AN786" s="1">
        <v>-24.16</v>
      </c>
      <c r="AO786" s="1">
        <v>-66.293000000000006</v>
      </c>
      <c r="AP786" s="1">
        <v>36005</v>
      </c>
      <c r="AQ786" s="1">
        <v>-0.1</v>
      </c>
      <c r="AR786" s="1">
        <v>100</v>
      </c>
      <c r="AS786" s="1">
        <v>100.5</v>
      </c>
      <c r="AT786" s="1">
        <v>104</v>
      </c>
      <c r="AU786" s="1">
        <v>101</v>
      </c>
      <c r="AV786" s="1">
        <v>97.1</v>
      </c>
      <c r="AW786" s="1">
        <v>-4.5241222999999997E-2</v>
      </c>
      <c r="AX786" s="1">
        <v>-2.9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4952</v>
      </c>
      <c r="C787" s="3">
        <v>2.63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37.630000000000003</v>
      </c>
      <c r="H787" s="1">
        <f>MATCH(持股比率!A787,董監!A:A,0)</f>
        <v>787</v>
      </c>
      <c r="I787" s="3">
        <v>663659.66</v>
      </c>
      <c r="J787" s="20">
        <v>5</v>
      </c>
      <c r="K787" s="20">
        <v>1</v>
      </c>
      <c r="L787" s="29">
        <v>1</v>
      </c>
      <c r="M787" s="20">
        <v>3</v>
      </c>
      <c r="N787" s="20">
        <v>0</v>
      </c>
      <c r="O787" s="20">
        <f t="shared" si="49"/>
        <v>24974</v>
      </c>
      <c r="P787" s="19">
        <f t="shared" si="50"/>
        <v>0</v>
      </c>
      <c r="Q787" s="3">
        <v>50.6</v>
      </c>
      <c r="R787" s="3">
        <v>50.8</v>
      </c>
      <c r="S787" s="3">
        <v>50.6</v>
      </c>
      <c r="T787" s="3">
        <v>50.5</v>
      </c>
      <c r="U787" s="3">
        <v>50.5</v>
      </c>
      <c r="V787" s="10">
        <f t="shared" si="51"/>
        <v>5.0590000000000001E-3</v>
      </c>
      <c r="W787" s="3">
        <v>-0.2</v>
      </c>
      <c r="X787" s="3" t="str">
        <f ca="1">IF(COUNTIF(股期對照!A:A,B787)=2,B787&amp;"-●",IF(COUNTIF(股期對照!A:A,B787)=1,B787&amp;"-◎",B787))</f>
        <v>安馳</v>
      </c>
      <c r="Y787" s="3" t="s">
        <v>7169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0.05</v>
      </c>
      <c r="AG787" s="1">
        <v>59.69</v>
      </c>
      <c r="AH787" s="1">
        <v>37.630000000000003</v>
      </c>
      <c r="AI787" s="1">
        <v>787</v>
      </c>
      <c r="AJ787" s="1">
        <v>663659.66</v>
      </c>
      <c r="AK787" s="1">
        <v>5</v>
      </c>
      <c r="AL787" s="1">
        <v>1</v>
      </c>
      <c r="AM787" s="1">
        <v>1</v>
      </c>
      <c r="AN787" s="1">
        <v>3</v>
      </c>
      <c r="AO787" s="1">
        <v>0</v>
      </c>
      <c r="AP787" s="1">
        <v>24974</v>
      </c>
      <c r="AQ787" s="1">
        <v>0</v>
      </c>
      <c r="AR787" s="1">
        <v>50.6</v>
      </c>
      <c r="AS787" s="1">
        <v>50.8</v>
      </c>
      <c r="AT787" s="1">
        <v>50.6</v>
      </c>
      <c r="AU787" s="1">
        <v>50.5</v>
      </c>
      <c r="AV787" s="1">
        <v>50.5</v>
      </c>
      <c r="AW787" s="1">
        <v>5.0590000000000001E-3</v>
      </c>
      <c r="AX787" s="1">
        <v>-0.2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5543</v>
      </c>
      <c r="C788" s="3">
        <v>57.5</v>
      </c>
      <c r="D788" s="3">
        <v>12.89</v>
      </c>
      <c r="E788" s="3">
        <v>6.11</v>
      </c>
      <c r="F788" s="1">
        <f>IF(INDEX(董監!D:D,H788)=0,INDEX(董監!C:C,H788),INDEX(董監!D:D,H788))</f>
        <v>8.17</v>
      </c>
      <c r="G788" s="1">
        <f t="shared" si="48"/>
        <v>15.329999999999998</v>
      </c>
      <c r="H788" s="1">
        <f>MATCH(持股比率!A788,董監!A:A,0)</f>
        <v>788</v>
      </c>
      <c r="I788" s="3">
        <v>761884.42</v>
      </c>
      <c r="J788" s="20">
        <v>29.696999999999999</v>
      </c>
      <c r="K788" s="20">
        <v>-44.753</v>
      </c>
      <c r="L788" s="29">
        <v>-11.686999999999999</v>
      </c>
      <c r="M788" s="20">
        <v>348.41699999999997</v>
      </c>
      <c r="N788" s="20">
        <v>-35.719000000000001</v>
      </c>
      <c r="O788" s="20">
        <f t="shared" si="49"/>
        <v>11680</v>
      </c>
      <c r="P788" s="19">
        <f t="shared" si="50"/>
        <v>2.4</v>
      </c>
      <c r="Q788" s="3">
        <v>2165</v>
      </c>
      <c r="R788" s="3">
        <v>2180</v>
      </c>
      <c r="S788" s="3">
        <v>2200</v>
      </c>
      <c r="T788" s="3">
        <v>2325</v>
      </c>
      <c r="U788" s="3">
        <v>2300</v>
      </c>
      <c r="V788" s="10">
        <f t="shared" si="51"/>
        <v>6.689368899999999</v>
      </c>
      <c r="W788" s="3">
        <v>8.49</v>
      </c>
      <c r="X788" s="3" t="str">
        <f ca="1">IF(COUNTIF(股期對照!A:A,B788)=2,B788&amp;"-●",IF(COUNTIF(股期對照!A:A,B788)=1,B788&amp;"-◎",B788))</f>
        <v>力旺-●</v>
      </c>
      <c r="Y788" s="3" t="s">
        <v>7249</v>
      </c>
      <c r="AB788" s="1" t="s">
        <v>782</v>
      </c>
      <c r="AC788" s="1" t="s">
        <v>2516</v>
      </c>
      <c r="AD788" s="1">
        <v>57.5</v>
      </c>
      <c r="AE788" s="1">
        <v>12.89</v>
      </c>
      <c r="AF788" s="1">
        <v>6.11</v>
      </c>
      <c r="AG788" s="1">
        <v>8.17</v>
      </c>
      <c r="AH788" s="1">
        <v>15.329999999999998</v>
      </c>
      <c r="AI788" s="1">
        <v>788</v>
      </c>
      <c r="AJ788" s="1">
        <v>761884.42</v>
      </c>
      <c r="AK788" s="1">
        <v>29.696999999999999</v>
      </c>
      <c r="AL788" s="1">
        <v>-44.753</v>
      </c>
      <c r="AM788" s="1">
        <v>-11.686999999999999</v>
      </c>
      <c r="AN788" s="1">
        <v>348.41699999999997</v>
      </c>
      <c r="AO788" s="1">
        <v>-35.719000000000001</v>
      </c>
      <c r="AP788" s="1">
        <v>11680</v>
      </c>
      <c r="AQ788" s="1">
        <v>2.4</v>
      </c>
      <c r="AR788" s="1">
        <v>2165</v>
      </c>
      <c r="AS788" s="1">
        <v>2180</v>
      </c>
      <c r="AT788" s="1">
        <v>2200</v>
      </c>
      <c r="AU788" s="1">
        <v>2325</v>
      </c>
      <c r="AV788" s="1">
        <v>2300</v>
      </c>
      <c r="AW788" s="1">
        <v>6.689368899999999</v>
      </c>
      <c r="AX788" s="1">
        <v>8.49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6138</v>
      </c>
      <c r="C789" s="3">
        <v>40.53</v>
      </c>
      <c r="D789" s="3">
        <v>0</v>
      </c>
      <c r="E789" s="3">
        <v>0.83</v>
      </c>
      <c r="F789" s="1">
        <f>IF(INDEX(董監!D:D,H789)=0,INDEX(董監!C:C,H789),INDEX(董監!D:D,H789))</f>
        <v>22.54</v>
      </c>
      <c r="G789" s="1">
        <f t="shared" si="48"/>
        <v>36.1</v>
      </c>
      <c r="H789" s="1">
        <f>MATCH(持股比率!A789,董監!A:A,0)</f>
        <v>789</v>
      </c>
      <c r="I789" s="3">
        <v>784559</v>
      </c>
      <c r="J789" s="20">
        <v>271.93599999999998</v>
      </c>
      <c r="K789" s="20">
        <v>344.51299999999998</v>
      </c>
      <c r="L789" s="29">
        <v>51.776000000000003</v>
      </c>
      <c r="M789" s="20">
        <v>-48.917000000000002</v>
      </c>
      <c r="N789" s="20">
        <v>-12.131</v>
      </c>
      <c r="O789" s="20">
        <f t="shared" si="49"/>
        <v>28323</v>
      </c>
      <c r="P789" s="19">
        <f t="shared" si="50"/>
        <v>2.1</v>
      </c>
      <c r="Q789" s="3">
        <v>91.6</v>
      </c>
      <c r="R789" s="3">
        <v>95.3</v>
      </c>
      <c r="S789" s="3">
        <v>94.8</v>
      </c>
      <c r="T789" s="3">
        <v>93.1</v>
      </c>
      <c r="U789" s="3">
        <v>90.2</v>
      </c>
      <c r="V789" s="10">
        <f t="shared" si="51"/>
        <v>0.5700140239999999</v>
      </c>
      <c r="W789" s="3">
        <v>0.67</v>
      </c>
      <c r="X789" s="3" t="str">
        <f ca="1">IF(COUNTIF(股期對照!A:A,B789)=2,B789&amp;"-●",IF(COUNTIF(股期對照!A:A,B789)=1,B789&amp;"-◎",B789))</f>
        <v>晶相光</v>
      </c>
      <c r="Y789" s="3" t="s">
        <v>7121</v>
      </c>
      <c r="AB789" s="1" t="s">
        <v>783</v>
      </c>
      <c r="AC789" s="1" t="s">
        <v>2517</v>
      </c>
      <c r="AD789" s="1">
        <v>40.53</v>
      </c>
      <c r="AE789" s="1">
        <v>0</v>
      </c>
      <c r="AF789" s="1">
        <v>0.83</v>
      </c>
      <c r="AG789" s="1">
        <v>22.54</v>
      </c>
      <c r="AH789" s="1">
        <v>36.1</v>
      </c>
      <c r="AI789" s="1">
        <v>789</v>
      </c>
      <c r="AJ789" s="1">
        <v>784559</v>
      </c>
      <c r="AK789" s="1">
        <v>271.93599999999998</v>
      </c>
      <c r="AL789" s="1">
        <v>344.51299999999998</v>
      </c>
      <c r="AM789" s="1">
        <v>51.776000000000003</v>
      </c>
      <c r="AN789" s="1">
        <v>-48.917000000000002</v>
      </c>
      <c r="AO789" s="1">
        <v>-12.131</v>
      </c>
      <c r="AP789" s="1">
        <v>28323</v>
      </c>
      <c r="AQ789" s="1">
        <v>2.1</v>
      </c>
      <c r="AR789" s="1">
        <v>91.6</v>
      </c>
      <c r="AS789" s="1">
        <v>95.3</v>
      </c>
      <c r="AT789" s="1">
        <v>94.8</v>
      </c>
      <c r="AU789" s="1">
        <v>93.1</v>
      </c>
      <c r="AV789" s="1">
        <v>90.2</v>
      </c>
      <c r="AW789" s="1">
        <v>0.5700140239999999</v>
      </c>
      <c r="AX789" s="1">
        <v>0.67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5702</v>
      </c>
      <c r="C790" s="3">
        <v>22.06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61.06</v>
      </c>
      <c r="H790" s="1">
        <f>MATCH(持股比率!A790,董監!A:A,0)</f>
        <v>790</v>
      </c>
      <c r="I790" s="3">
        <v>611750.11</v>
      </c>
      <c r="J790" s="20">
        <v>-9</v>
      </c>
      <c r="K790" s="20">
        <v>-32</v>
      </c>
      <c r="L790" s="29">
        <v>19</v>
      </c>
      <c r="M790" s="20">
        <v>-23.001000000000001</v>
      </c>
      <c r="N790" s="20">
        <v>-52</v>
      </c>
      <c r="O790" s="20">
        <f t="shared" si="49"/>
        <v>37353</v>
      </c>
      <c r="P790" s="19">
        <f t="shared" si="50"/>
        <v>-0.3</v>
      </c>
      <c r="Q790" s="3">
        <v>33.950000000000003</v>
      </c>
      <c r="R790" s="3">
        <v>32</v>
      </c>
      <c r="S790" s="3">
        <v>32.1</v>
      </c>
      <c r="T790" s="3">
        <v>31.15</v>
      </c>
      <c r="U790" s="3">
        <v>31.3</v>
      </c>
      <c r="V790" s="10">
        <f t="shared" si="51"/>
        <v>-3.06373115E-2</v>
      </c>
      <c r="W790" s="3">
        <v>-9.67</v>
      </c>
      <c r="X790" s="3" t="str">
        <f ca="1">IF(COUNTIF(股期對照!A:A,B790)=2,B790&amp;"-●",IF(COUNTIF(股期對照!A:A,B790)=1,B790&amp;"-◎",B790))</f>
        <v>先益</v>
      </c>
      <c r="Y790" s="3" t="s">
        <v>7250</v>
      </c>
      <c r="AB790" s="1" t="s">
        <v>784</v>
      </c>
      <c r="AC790" s="1" t="s">
        <v>2518</v>
      </c>
      <c r="AD790" s="1">
        <v>22.06</v>
      </c>
      <c r="AE790" s="1">
        <v>0</v>
      </c>
      <c r="AF790" s="1">
        <v>0.18</v>
      </c>
      <c r="AG790" s="1">
        <v>16.7</v>
      </c>
      <c r="AH790" s="1">
        <v>61.06</v>
      </c>
      <c r="AI790" s="1">
        <v>790</v>
      </c>
      <c r="AJ790" s="1">
        <v>611750.11</v>
      </c>
      <c r="AK790" s="1">
        <v>-9</v>
      </c>
      <c r="AL790" s="1">
        <v>-32</v>
      </c>
      <c r="AM790" s="1">
        <v>19</v>
      </c>
      <c r="AN790" s="1">
        <v>-23.001000000000001</v>
      </c>
      <c r="AO790" s="1">
        <v>-52</v>
      </c>
      <c r="AP790" s="1">
        <v>37353</v>
      </c>
      <c r="AQ790" s="1">
        <v>-0.3</v>
      </c>
      <c r="AR790" s="1">
        <v>33.950000000000003</v>
      </c>
      <c r="AS790" s="1">
        <v>32</v>
      </c>
      <c r="AT790" s="1">
        <v>32.1</v>
      </c>
      <c r="AU790" s="1">
        <v>31.15</v>
      </c>
      <c r="AV790" s="1">
        <v>31.3</v>
      </c>
      <c r="AW790" s="1">
        <v>-3.06373115E-2</v>
      </c>
      <c r="AX790" s="1">
        <v>-9.67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5703</v>
      </c>
      <c r="C791" s="3">
        <v>48.84</v>
      </c>
      <c r="D791" s="3">
        <v>0.47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-27.900000000000006</v>
      </c>
      <c r="H791" s="1">
        <f>MATCH(持股比率!A791,董監!A:A,0)</f>
        <v>791</v>
      </c>
      <c r="I791" s="3">
        <v>3878483</v>
      </c>
      <c r="J791" s="20">
        <v>709.8</v>
      </c>
      <c r="K791" s="20">
        <v>43.725000000000001</v>
      </c>
      <c r="L791" s="29">
        <v>-351.86799999999999</v>
      </c>
      <c r="M791" s="20">
        <v>206.93899999999999</v>
      </c>
      <c r="N791" s="20">
        <v>293.71800000000002</v>
      </c>
      <c r="O791" s="20">
        <f t="shared" si="49"/>
        <v>-108210</v>
      </c>
      <c r="P791" s="19">
        <f t="shared" si="50"/>
        <v>-0.8</v>
      </c>
      <c r="Q791" s="3">
        <v>161</v>
      </c>
      <c r="R791" s="3">
        <v>160.5</v>
      </c>
      <c r="S791" s="3">
        <v>156.5</v>
      </c>
      <c r="T791" s="3">
        <v>157.5</v>
      </c>
      <c r="U791" s="3">
        <v>160</v>
      </c>
      <c r="V791" s="10">
        <f t="shared" si="51"/>
        <v>1.45816093</v>
      </c>
      <c r="W791" s="3">
        <v>2.2400000000000002</v>
      </c>
      <c r="X791" s="3" t="str">
        <f ca="1">IF(COUNTIF(股期對照!A:A,B791)=2,B791&amp;"-●",IF(COUNTIF(股期對照!A:A,B791)=1,B791&amp;"-◎",B791))</f>
        <v>台勝科-◎</v>
      </c>
      <c r="Y791" s="3" t="s">
        <v>6945</v>
      </c>
      <c r="AB791" s="1" t="s">
        <v>785</v>
      </c>
      <c r="AC791" s="1" t="s">
        <v>2519</v>
      </c>
      <c r="AD791" s="1">
        <v>48.84</v>
      </c>
      <c r="AE791" s="1">
        <v>0.47</v>
      </c>
      <c r="AF791" s="1">
        <v>3.95</v>
      </c>
      <c r="AG791" s="1">
        <v>74.64</v>
      </c>
      <c r="AH791" s="1">
        <v>-27.900000000000006</v>
      </c>
      <c r="AI791" s="1">
        <v>791</v>
      </c>
      <c r="AJ791" s="1">
        <v>3878483</v>
      </c>
      <c r="AK791" s="1">
        <v>709.8</v>
      </c>
      <c r="AL791" s="1">
        <v>43.725000000000001</v>
      </c>
      <c r="AM791" s="1">
        <v>-351.86799999999999</v>
      </c>
      <c r="AN791" s="1">
        <v>206.93899999999999</v>
      </c>
      <c r="AO791" s="1">
        <v>293.71800000000002</v>
      </c>
      <c r="AP791" s="1">
        <v>-108210</v>
      </c>
      <c r="AQ791" s="1">
        <v>-0.8</v>
      </c>
      <c r="AR791" s="1">
        <v>161</v>
      </c>
      <c r="AS791" s="1">
        <v>160.5</v>
      </c>
      <c r="AT791" s="1">
        <v>156.5</v>
      </c>
      <c r="AU791" s="1">
        <v>157.5</v>
      </c>
      <c r="AV791" s="1">
        <v>160</v>
      </c>
      <c r="AW791" s="1">
        <v>1.45816093</v>
      </c>
      <c r="AX791" s="1">
        <v>2.2400000000000002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5378</v>
      </c>
      <c r="C792" s="3">
        <v>36.31</v>
      </c>
      <c r="D792" s="3">
        <v>6.66</v>
      </c>
      <c r="E792" s="3">
        <v>0.23</v>
      </c>
      <c r="F792" s="1">
        <f>IF(INDEX(董監!D:D,H792)=0,INDEX(董監!C:C,H792),INDEX(董監!D:D,H792))</f>
        <v>8.8000000000000007</v>
      </c>
      <c r="G792" s="1">
        <f t="shared" si="48"/>
        <v>48</v>
      </c>
      <c r="H792" s="1">
        <f>MATCH(持股比率!A792,董監!A:A,0)</f>
        <v>792</v>
      </c>
      <c r="I792" s="3">
        <v>1113298.1299999999</v>
      </c>
      <c r="J792" s="20">
        <v>-129.899</v>
      </c>
      <c r="K792" s="20">
        <v>125.28700000000001</v>
      </c>
      <c r="L792" s="29">
        <v>-64.918999999999997</v>
      </c>
      <c r="M792" s="20">
        <v>-154.405</v>
      </c>
      <c r="N792" s="20">
        <v>-155.304</v>
      </c>
      <c r="O792" s="20">
        <f t="shared" si="49"/>
        <v>53438</v>
      </c>
      <c r="P792" s="19">
        <f t="shared" si="50"/>
        <v>-0.7</v>
      </c>
      <c r="Q792" s="3">
        <v>860</v>
      </c>
      <c r="R792" s="3">
        <v>877</v>
      </c>
      <c r="S792" s="3">
        <v>871</v>
      </c>
      <c r="T792" s="3">
        <v>865</v>
      </c>
      <c r="U792" s="3">
        <v>871</v>
      </c>
      <c r="V792" s="10">
        <f t="shared" si="51"/>
        <v>-3.2721099900000001</v>
      </c>
      <c r="W792" s="3">
        <v>1.99</v>
      </c>
      <c r="X792" s="3" t="str">
        <f ca="1">IF(COUNTIF(股期對照!A:A,B792)=2,B792&amp;"-●",IF(COUNTIF(股期對照!A:A,B792)=1,B792&amp;"-◎",B792))</f>
        <v>嘉澤-●</v>
      </c>
      <c r="Y792" s="3" t="s">
        <v>6770</v>
      </c>
      <c r="AB792" s="1" t="s">
        <v>786</v>
      </c>
      <c r="AC792" s="1" t="s">
        <v>2520</v>
      </c>
      <c r="AD792" s="1">
        <v>36.31</v>
      </c>
      <c r="AE792" s="1">
        <v>6.66</v>
      </c>
      <c r="AF792" s="1">
        <v>0.23</v>
      </c>
      <c r="AG792" s="1">
        <v>8.8000000000000007</v>
      </c>
      <c r="AH792" s="1">
        <v>48</v>
      </c>
      <c r="AI792" s="1">
        <v>792</v>
      </c>
      <c r="AJ792" s="1">
        <v>1113298.1299999999</v>
      </c>
      <c r="AK792" s="1">
        <v>-129.899</v>
      </c>
      <c r="AL792" s="1">
        <v>125.28700000000001</v>
      </c>
      <c r="AM792" s="1">
        <v>-64.918999999999997</v>
      </c>
      <c r="AN792" s="1">
        <v>-154.405</v>
      </c>
      <c r="AO792" s="1">
        <v>-155.304</v>
      </c>
      <c r="AP792" s="1">
        <v>53438</v>
      </c>
      <c r="AQ792" s="1">
        <v>-0.7</v>
      </c>
      <c r="AR792" s="1">
        <v>860</v>
      </c>
      <c r="AS792" s="1">
        <v>877</v>
      </c>
      <c r="AT792" s="1">
        <v>871</v>
      </c>
      <c r="AU792" s="1">
        <v>865</v>
      </c>
      <c r="AV792" s="1">
        <v>871</v>
      </c>
      <c r="AW792" s="1">
        <v>-3.2721099900000001</v>
      </c>
      <c r="AX792" s="1">
        <v>1.99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6139</v>
      </c>
      <c r="C793" s="3">
        <v>1.58</v>
      </c>
      <c r="D793" s="3">
        <v>0</v>
      </c>
      <c r="E793" s="3">
        <v>1.2</v>
      </c>
      <c r="F793" s="1">
        <f>IF(INDEX(董監!D:D,H793)=0,INDEX(董監!C:C,H793),INDEX(董監!D:D,H793))</f>
        <v>19.21</v>
      </c>
      <c r="G793" s="1">
        <f t="shared" si="48"/>
        <v>78.009999999999991</v>
      </c>
      <c r="H793" s="1">
        <f>MATCH(持股比率!A793,董監!A:A,0)</f>
        <v>793</v>
      </c>
      <c r="I793" s="3">
        <v>790523.56</v>
      </c>
      <c r="J793" s="20">
        <v>197</v>
      </c>
      <c r="K793" s="20">
        <v>299</v>
      </c>
      <c r="L793" s="29">
        <v>1</v>
      </c>
      <c r="M793" s="20">
        <v>-37</v>
      </c>
      <c r="N793" s="20">
        <v>-45</v>
      </c>
      <c r="O793" s="20">
        <f t="shared" si="49"/>
        <v>61669</v>
      </c>
      <c r="P793" s="19">
        <f t="shared" si="50"/>
        <v>0.7</v>
      </c>
      <c r="Q793" s="3">
        <v>19.2</v>
      </c>
      <c r="R793" s="3">
        <v>19.850000000000001</v>
      </c>
      <c r="S793" s="3">
        <v>19.55</v>
      </c>
      <c r="T793" s="3">
        <v>19.649999999999999</v>
      </c>
      <c r="U793" s="3">
        <v>18.600000000000001</v>
      </c>
      <c r="V793" s="10">
        <f t="shared" si="51"/>
        <v>8.1730499999999998E-2</v>
      </c>
      <c r="W793" s="3">
        <v>-4.12</v>
      </c>
      <c r="X793" s="3" t="str">
        <f ca="1">IF(COUNTIF(股期對照!A:A,B793)=2,B793&amp;"-●",IF(COUNTIF(股期對照!A:A,B793)=1,B793&amp;"-◎",B793))</f>
        <v>晶彩科</v>
      </c>
      <c r="Y793" s="3" t="s">
        <v>6954</v>
      </c>
      <c r="AB793" s="1" t="s">
        <v>787</v>
      </c>
      <c r="AC793" s="1" t="s">
        <v>2521</v>
      </c>
      <c r="AD793" s="1">
        <v>1.58</v>
      </c>
      <c r="AE793" s="1">
        <v>0</v>
      </c>
      <c r="AF793" s="1">
        <v>1.2</v>
      </c>
      <c r="AG793" s="1">
        <v>19.21</v>
      </c>
      <c r="AH793" s="1">
        <v>78.009999999999991</v>
      </c>
      <c r="AI793" s="1">
        <v>793</v>
      </c>
      <c r="AJ793" s="1">
        <v>790523.56</v>
      </c>
      <c r="AK793" s="1">
        <v>197</v>
      </c>
      <c r="AL793" s="1">
        <v>299</v>
      </c>
      <c r="AM793" s="1">
        <v>1</v>
      </c>
      <c r="AN793" s="1">
        <v>-37</v>
      </c>
      <c r="AO793" s="1">
        <v>-45</v>
      </c>
      <c r="AP793" s="1">
        <v>61669</v>
      </c>
      <c r="AQ793" s="1">
        <v>0.7</v>
      </c>
      <c r="AR793" s="1">
        <v>19.2</v>
      </c>
      <c r="AS793" s="1">
        <v>19.850000000000001</v>
      </c>
      <c r="AT793" s="1">
        <v>19.55</v>
      </c>
      <c r="AU793" s="1">
        <v>19.649999999999999</v>
      </c>
      <c r="AV793" s="1">
        <v>18.600000000000001</v>
      </c>
      <c r="AW793" s="1">
        <v>8.1730499999999998E-2</v>
      </c>
      <c r="AX793" s="1">
        <v>-4.12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5096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4953</v>
      </c>
      <c r="C795" s="3">
        <v>1.97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</v>
      </c>
      <c r="H795" s="1">
        <f>MATCH(持股比率!A795,董監!A:A,0)</f>
        <v>795</v>
      </c>
      <c r="I795" s="3">
        <v>535647.42000000004</v>
      </c>
      <c r="J795" s="20">
        <v>4</v>
      </c>
      <c r="K795" s="20">
        <v>-3</v>
      </c>
      <c r="L795" s="29">
        <v>-2</v>
      </c>
      <c r="M795" s="20">
        <v>0</v>
      </c>
      <c r="N795" s="20">
        <v>1</v>
      </c>
      <c r="O795" s="20">
        <f t="shared" si="49"/>
        <v>42691</v>
      </c>
      <c r="P795" s="19">
        <f t="shared" si="50"/>
        <v>0</v>
      </c>
      <c r="Q795" s="3">
        <v>38.799999999999997</v>
      </c>
      <c r="R795" s="3">
        <v>38.950000000000003</v>
      </c>
      <c r="S795" s="3">
        <v>38.799999999999997</v>
      </c>
      <c r="T795" s="3">
        <v>38.799999999999997</v>
      </c>
      <c r="U795" s="3">
        <v>38.950000000000003</v>
      </c>
      <c r="V795" s="10">
        <f t="shared" si="51"/>
        <v>-3.0000000000001136E-6</v>
      </c>
      <c r="W795" s="3">
        <v>1.56</v>
      </c>
      <c r="X795" s="3" t="str">
        <f ca="1">IF(COUNTIF(股期對照!A:A,B795)=2,B795&amp;"-●",IF(COUNTIF(股期對照!A:A,B795)=1,B795&amp;"-◎",B795))</f>
        <v>堡達</v>
      </c>
      <c r="Y795" s="3" t="s">
        <v>7251</v>
      </c>
      <c r="AB795" s="1" t="s">
        <v>789</v>
      </c>
      <c r="AC795" s="1" t="s">
        <v>2522</v>
      </c>
      <c r="AD795" s="1">
        <v>1.97</v>
      </c>
      <c r="AE795" s="1">
        <v>0</v>
      </c>
      <c r="AF795" s="1">
        <v>0</v>
      </c>
      <c r="AG795" s="1">
        <v>18.329999999999998</v>
      </c>
      <c r="AH795" s="1">
        <v>79.7</v>
      </c>
      <c r="AI795" s="1">
        <v>795</v>
      </c>
      <c r="AJ795" s="1">
        <v>535647.42000000004</v>
      </c>
      <c r="AK795" s="1">
        <v>4</v>
      </c>
      <c r="AL795" s="1">
        <v>-3</v>
      </c>
      <c r="AM795" s="1">
        <v>-2</v>
      </c>
      <c r="AN795" s="1">
        <v>0</v>
      </c>
      <c r="AO795" s="1">
        <v>1</v>
      </c>
      <c r="AP795" s="1">
        <v>42691</v>
      </c>
      <c r="AQ795" s="1">
        <v>0</v>
      </c>
      <c r="AR795" s="1">
        <v>38.799999999999997</v>
      </c>
      <c r="AS795" s="1">
        <v>38.950000000000003</v>
      </c>
      <c r="AT795" s="1">
        <v>38.799999999999997</v>
      </c>
      <c r="AU795" s="1">
        <v>38.799999999999997</v>
      </c>
      <c r="AV795" s="1">
        <v>38.950000000000003</v>
      </c>
      <c r="AW795" s="1">
        <v>-3.0000000000001136E-6</v>
      </c>
      <c r="AX795" s="1">
        <v>1.56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5379</v>
      </c>
      <c r="C796" s="3">
        <v>6.87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77.86</v>
      </c>
      <c r="H796" s="1">
        <f>MATCH(持股比率!A796,董監!A:A,0)</f>
        <v>796</v>
      </c>
      <c r="I796" s="3">
        <v>730665.48</v>
      </c>
      <c r="J796" s="20">
        <v>51.899000000000001</v>
      </c>
      <c r="K796" s="20">
        <v>16.001000000000001</v>
      </c>
      <c r="L796" s="29">
        <v>107.202</v>
      </c>
      <c r="M796" s="20">
        <v>-55.000999999999998</v>
      </c>
      <c r="N796" s="20">
        <v>-63.009</v>
      </c>
      <c r="O796" s="20">
        <f t="shared" si="49"/>
        <v>56890</v>
      </c>
      <c r="P796" s="19">
        <f t="shared" si="50"/>
        <v>0.1</v>
      </c>
      <c r="Q796" s="3">
        <v>38.950000000000003</v>
      </c>
      <c r="R796" s="3">
        <v>39.25</v>
      </c>
      <c r="S796" s="3">
        <v>40.15</v>
      </c>
      <c r="T796" s="3">
        <v>39.6</v>
      </c>
      <c r="U796" s="3">
        <v>38.6</v>
      </c>
      <c r="V796" s="10">
        <f t="shared" si="51"/>
        <v>2.3434785999999999E-2</v>
      </c>
      <c r="W796" s="3">
        <v>0.65</v>
      </c>
      <c r="X796" s="3" t="str">
        <f ca="1">IF(COUNTIF(股期對照!A:A,B796)=2,B796&amp;"-●",IF(COUNTIF(股期對照!A:A,B796)=1,B796&amp;"-◎",B796))</f>
        <v>曜越</v>
      </c>
      <c r="Y796" s="3" t="s">
        <v>7252</v>
      </c>
      <c r="AB796" s="1" t="s">
        <v>790</v>
      </c>
      <c r="AC796" s="1" t="s">
        <v>2523</v>
      </c>
      <c r="AD796" s="1">
        <v>6.87</v>
      </c>
      <c r="AE796" s="1">
        <v>0</v>
      </c>
      <c r="AF796" s="1">
        <v>0.03</v>
      </c>
      <c r="AG796" s="1">
        <v>15.24</v>
      </c>
      <c r="AH796" s="1">
        <v>77.86</v>
      </c>
      <c r="AI796" s="1">
        <v>796</v>
      </c>
      <c r="AJ796" s="1">
        <v>730665.48</v>
      </c>
      <c r="AK796" s="1">
        <v>51.899000000000001</v>
      </c>
      <c r="AL796" s="1">
        <v>16.001000000000001</v>
      </c>
      <c r="AM796" s="1">
        <v>107.202</v>
      </c>
      <c r="AN796" s="1">
        <v>-55.000999999999998</v>
      </c>
      <c r="AO796" s="1">
        <v>-63.009</v>
      </c>
      <c r="AP796" s="1">
        <v>56890</v>
      </c>
      <c r="AQ796" s="1">
        <v>0.1</v>
      </c>
      <c r="AR796" s="1">
        <v>38.950000000000003</v>
      </c>
      <c r="AS796" s="1">
        <v>39.25</v>
      </c>
      <c r="AT796" s="1">
        <v>40.15</v>
      </c>
      <c r="AU796" s="1">
        <v>39.6</v>
      </c>
      <c r="AV796" s="1">
        <v>38.6</v>
      </c>
      <c r="AW796" s="1">
        <v>2.3434785999999999E-2</v>
      </c>
      <c r="AX796" s="1">
        <v>0.65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5201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84.68</v>
      </c>
      <c r="H797" s="1">
        <f>MATCH(持股比率!A797,董監!A:A,0)</f>
        <v>797</v>
      </c>
      <c r="I797" s="3">
        <v>567871.42000000004</v>
      </c>
      <c r="J797" s="20">
        <v>29</v>
      </c>
      <c r="K797" s="20">
        <v>26.111000000000001</v>
      </c>
      <c r="L797" s="29">
        <v>13</v>
      </c>
      <c r="M797" s="20">
        <v>-3</v>
      </c>
      <c r="N797" s="20">
        <v>-17</v>
      </c>
      <c r="O797" s="20">
        <f t="shared" si="49"/>
        <v>48087</v>
      </c>
      <c r="P797" s="19">
        <f t="shared" si="50"/>
        <v>0.1</v>
      </c>
      <c r="Q797" s="3">
        <v>36</v>
      </c>
      <c r="R797" s="3">
        <v>36.4</v>
      </c>
      <c r="S797" s="3">
        <v>37.35</v>
      </c>
      <c r="T797" s="3">
        <v>36.65</v>
      </c>
      <c r="U797" s="3">
        <v>36</v>
      </c>
      <c r="V797" s="10">
        <f t="shared" si="51"/>
        <v>1.7580404000000004E-2</v>
      </c>
      <c r="W797" s="3">
        <v>-0.96</v>
      </c>
      <c r="X797" s="3" t="str">
        <f ca="1">IF(COUNTIF(股期對照!A:A,B797)=2,B797&amp;"-●",IF(COUNTIF(股期對照!A:A,B797)=1,B797&amp;"-◎",B797))</f>
        <v>西柏</v>
      </c>
      <c r="Y797" s="3" t="s">
        <v>7253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12.65</v>
      </c>
      <c r="AH797" s="1">
        <v>84.68</v>
      </c>
      <c r="AI797" s="1">
        <v>797</v>
      </c>
      <c r="AJ797" s="1">
        <v>567871.42000000004</v>
      </c>
      <c r="AK797" s="1">
        <v>29</v>
      </c>
      <c r="AL797" s="1">
        <v>26.111000000000001</v>
      </c>
      <c r="AM797" s="1">
        <v>13</v>
      </c>
      <c r="AN797" s="1">
        <v>-3</v>
      </c>
      <c r="AO797" s="1">
        <v>-17</v>
      </c>
      <c r="AP797" s="1">
        <v>48087</v>
      </c>
      <c r="AQ797" s="1">
        <v>0.1</v>
      </c>
      <c r="AR797" s="1">
        <v>36</v>
      </c>
      <c r="AS797" s="1">
        <v>36.4</v>
      </c>
      <c r="AT797" s="1">
        <v>37.35</v>
      </c>
      <c r="AU797" s="1">
        <v>36.65</v>
      </c>
      <c r="AV797" s="1">
        <v>36</v>
      </c>
      <c r="AW797" s="1">
        <v>1.7580404000000004E-2</v>
      </c>
      <c r="AX797" s="1">
        <v>-0.96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6140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2</v>
      </c>
      <c r="K798" s="20">
        <v>-1</v>
      </c>
      <c r="L798" s="29">
        <v>0</v>
      </c>
      <c r="M798" s="20">
        <v>-2</v>
      </c>
      <c r="N798" s="20">
        <v>3</v>
      </c>
      <c r="O798" s="20">
        <f t="shared" si="49"/>
        <v>72482</v>
      </c>
      <c r="P798" s="19">
        <f t="shared" si="50"/>
        <v>0</v>
      </c>
      <c r="Q798" s="3">
        <v>20.3</v>
      </c>
      <c r="R798" s="3">
        <v>20.45</v>
      </c>
      <c r="S798" s="3">
        <v>20.149999999999999</v>
      </c>
      <c r="T798" s="3">
        <v>20.25</v>
      </c>
      <c r="U798" s="3">
        <v>20.350000000000001</v>
      </c>
      <c r="V798" s="10">
        <f t="shared" si="51"/>
        <v>4.0700000000000003E-4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7254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2</v>
      </c>
      <c r="AL798" s="1">
        <v>-1</v>
      </c>
      <c r="AM798" s="1">
        <v>0</v>
      </c>
      <c r="AN798" s="1">
        <v>-2</v>
      </c>
      <c r="AO798" s="1">
        <v>3</v>
      </c>
      <c r="AP798" s="1">
        <v>72482</v>
      </c>
      <c r="AQ798" s="1">
        <v>0</v>
      </c>
      <c r="AR798" s="1">
        <v>20.3</v>
      </c>
      <c r="AS798" s="1">
        <v>20.45</v>
      </c>
      <c r="AT798" s="1">
        <v>20.149999999999999</v>
      </c>
      <c r="AU798" s="1">
        <v>20.25</v>
      </c>
      <c r="AV798" s="1">
        <v>20.350000000000001</v>
      </c>
      <c r="AW798" s="1">
        <v>4.0700000000000003E-4</v>
      </c>
      <c r="AX798" s="1">
        <v>0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6141</v>
      </c>
      <c r="C799" s="3">
        <v>17.68</v>
      </c>
      <c r="D799" s="3">
        <v>0.05</v>
      </c>
      <c r="E799" s="3">
        <v>5.7</v>
      </c>
      <c r="F799" s="1">
        <f>IF(INDEX(董監!D:D,H799)=0,INDEX(董監!C:C,H799),INDEX(董監!D:D,H799))</f>
        <v>6.69</v>
      </c>
      <c r="G799" s="1">
        <f t="shared" si="48"/>
        <v>69.88</v>
      </c>
      <c r="H799" s="1">
        <f>MATCH(持股比率!A799,董監!A:A,0)</f>
        <v>799</v>
      </c>
      <c r="I799" s="3">
        <v>2159300.4900000002</v>
      </c>
      <c r="J799" s="20">
        <v>-883.774</v>
      </c>
      <c r="K799" s="20">
        <v>1302.598</v>
      </c>
      <c r="L799" s="29">
        <v>-2189.5810000000001</v>
      </c>
      <c r="M799" s="20">
        <v>527.42100000000005</v>
      </c>
      <c r="N799" s="20">
        <v>531.94600000000003</v>
      </c>
      <c r="O799" s="20">
        <f t="shared" si="49"/>
        <v>150892</v>
      </c>
      <c r="P799" s="19">
        <f t="shared" si="50"/>
        <v>-0.5</v>
      </c>
      <c r="Q799" s="3">
        <v>84.6</v>
      </c>
      <c r="R799" s="3">
        <v>87.8</v>
      </c>
      <c r="S799" s="3">
        <v>85.2</v>
      </c>
      <c r="T799" s="3">
        <v>86.2</v>
      </c>
      <c r="U799" s="3">
        <v>86.7</v>
      </c>
      <c r="V799" s="10">
        <f t="shared" si="51"/>
        <v>-0.55368068800000003</v>
      </c>
      <c r="W799" s="3">
        <v>5.35</v>
      </c>
      <c r="X799" s="3" t="str">
        <f ca="1">IF(COUNTIF(股期對照!A:A,B799)=2,B799&amp;"-●",IF(COUNTIF(股期對照!A:A,B799)=1,B799&amp;"-◎",B799))</f>
        <v>敦泰</v>
      </c>
      <c r="Y799" s="3" t="s">
        <v>7255</v>
      </c>
      <c r="AB799" s="1" t="s">
        <v>793</v>
      </c>
      <c r="AC799" s="1" t="s">
        <v>2526</v>
      </c>
      <c r="AD799" s="1">
        <v>17.68</v>
      </c>
      <c r="AE799" s="1">
        <v>0.05</v>
      </c>
      <c r="AF799" s="1">
        <v>5.7</v>
      </c>
      <c r="AG799" s="1">
        <v>6.69</v>
      </c>
      <c r="AH799" s="1">
        <v>69.88</v>
      </c>
      <c r="AI799" s="1">
        <v>799</v>
      </c>
      <c r="AJ799" s="1">
        <v>2159300.4900000002</v>
      </c>
      <c r="AK799" s="1">
        <v>-883.774</v>
      </c>
      <c r="AL799" s="1">
        <v>1302.598</v>
      </c>
      <c r="AM799" s="1">
        <v>-2189.5810000000001</v>
      </c>
      <c r="AN799" s="1">
        <v>527.42100000000005</v>
      </c>
      <c r="AO799" s="1">
        <v>531.94600000000003</v>
      </c>
      <c r="AP799" s="1">
        <v>150892</v>
      </c>
      <c r="AQ799" s="1">
        <v>-0.5</v>
      </c>
      <c r="AR799" s="1">
        <v>84.6</v>
      </c>
      <c r="AS799" s="1">
        <v>87.8</v>
      </c>
      <c r="AT799" s="1">
        <v>85.2</v>
      </c>
      <c r="AU799" s="1">
        <v>86.2</v>
      </c>
      <c r="AV799" s="1">
        <v>86.7</v>
      </c>
      <c r="AW799" s="1">
        <v>-0.55368068800000003</v>
      </c>
      <c r="AX799" s="1">
        <v>5.35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6613</v>
      </c>
      <c r="C800" s="3">
        <v>10.15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78.22999999999999</v>
      </c>
      <c r="H800" s="1">
        <f>MATCH(持股比率!A800,董監!A:A,0)</f>
        <v>800</v>
      </c>
      <c r="I800" s="3">
        <v>505864.26</v>
      </c>
      <c r="J800" s="20">
        <v>27.911000000000001</v>
      </c>
      <c r="K800" s="20">
        <v>30.024999999999999</v>
      </c>
      <c r="L800" s="29">
        <v>46.3</v>
      </c>
      <c r="M800" s="20">
        <v>47.408999999999999</v>
      </c>
      <c r="N800" s="20">
        <v>-50.36</v>
      </c>
      <c r="O800" s="20">
        <f t="shared" si="49"/>
        <v>39574</v>
      </c>
      <c r="P800" s="19">
        <f t="shared" si="50"/>
        <v>0.3</v>
      </c>
      <c r="Q800" s="3">
        <v>77.5</v>
      </c>
      <c r="R800" s="3">
        <v>77.900000000000006</v>
      </c>
      <c r="S800" s="3">
        <v>78.2</v>
      </c>
      <c r="T800" s="3">
        <v>79.5</v>
      </c>
      <c r="U800" s="3">
        <v>77.3</v>
      </c>
      <c r="V800" s="10">
        <f t="shared" si="51"/>
        <v>7.9988975000000004E-2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7256</v>
      </c>
      <c r="AB800" s="1" t="s">
        <v>794</v>
      </c>
      <c r="AC800" s="1" t="s">
        <v>2527</v>
      </c>
      <c r="AD800" s="1">
        <v>10.15</v>
      </c>
      <c r="AE800" s="1">
        <v>0.01</v>
      </c>
      <c r="AF800" s="1">
        <v>0.96</v>
      </c>
      <c r="AG800" s="1">
        <v>10.65</v>
      </c>
      <c r="AH800" s="1">
        <v>78.22999999999999</v>
      </c>
      <c r="AI800" s="1">
        <v>800</v>
      </c>
      <c r="AJ800" s="1">
        <v>505864.26</v>
      </c>
      <c r="AK800" s="1">
        <v>27.911000000000001</v>
      </c>
      <c r="AL800" s="1">
        <v>30.024999999999999</v>
      </c>
      <c r="AM800" s="1">
        <v>46.3</v>
      </c>
      <c r="AN800" s="1">
        <v>47.408999999999999</v>
      </c>
      <c r="AO800" s="1">
        <v>-50.36</v>
      </c>
      <c r="AP800" s="1">
        <v>39574</v>
      </c>
      <c r="AQ800" s="1">
        <v>0.3</v>
      </c>
      <c r="AR800" s="1">
        <v>77.5</v>
      </c>
      <c r="AS800" s="1">
        <v>77.900000000000006</v>
      </c>
      <c r="AT800" s="1">
        <v>78.2</v>
      </c>
      <c r="AU800" s="1">
        <v>79.5</v>
      </c>
      <c r="AV800" s="1">
        <v>77.3</v>
      </c>
      <c r="AW800" s="1">
        <v>7.9988975000000004E-2</v>
      </c>
      <c r="AX800" s="1">
        <v>0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5380</v>
      </c>
      <c r="C801" s="3">
        <v>10.24</v>
      </c>
      <c r="D801" s="3">
        <v>5.84</v>
      </c>
      <c r="E801" s="3">
        <v>1.25</v>
      </c>
      <c r="F801" s="1">
        <f>IF(INDEX(董監!D:D,H801)=0,INDEX(董監!C:C,H801),INDEX(董監!D:D,H801))</f>
        <v>17.5</v>
      </c>
      <c r="G801" s="1">
        <f t="shared" si="48"/>
        <v>65.17</v>
      </c>
      <c r="H801" s="1">
        <f>MATCH(持股比率!A801,董監!A:A,0)</f>
        <v>801</v>
      </c>
      <c r="I801" s="3">
        <v>601228.31999999995</v>
      </c>
      <c r="J801" s="20">
        <v>217.708</v>
      </c>
      <c r="K801" s="20">
        <v>-756.18799999999999</v>
      </c>
      <c r="L801" s="29">
        <v>-361.065</v>
      </c>
      <c r="M801" s="20">
        <v>-615.28</v>
      </c>
      <c r="N801" s="20">
        <v>100.881</v>
      </c>
      <c r="O801" s="20">
        <f t="shared" si="49"/>
        <v>39182</v>
      </c>
      <c r="P801" s="19">
        <f t="shared" si="50"/>
        <v>-3.6</v>
      </c>
      <c r="Q801" s="3">
        <v>173.5</v>
      </c>
      <c r="R801" s="3">
        <v>180</v>
      </c>
      <c r="S801" s="3">
        <v>177.5</v>
      </c>
      <c r="T801" s="3">
        <v>177.5</v>
      </c>
      <c r="U801" s="3">
        <v>179</v>
      </c>
      <c r="V801" s="10">
        <f t="shared" si="51"/>
        <v>-2.5358504050000001</v>
      </c>
      <c r="W801" s="3">
        <v>13.29</v>
      </c>
      <c r="X801" s="3" t="str">
        <f ca="1">IF(COUNTIF(股期對照!A:A,B801)=2,B801&amp;"-●",IF(COUNTIF(股期對照!A:A,B801)=1,B801&amp;"-◎",B801))</f>
        <v>兆利</v>
      </c>
      <c r="Y801" s="3" t="s">
        <v>7257</v>
      </c>
      <c r="AB801" s="1" t="s">
        <v>795</v>
      </c>
      <c r="AC801" s="1" t="s">
        <v>2528</v>
      </c>
      <c r="AD801" s="1">
        <v>10.24</v>
      </c>
      <c r="AE801" s="1">
        <v>5.84</v>
      </c>
      <c r="AF801" s="1">
        <v>1.25</v>
      </c>
      <c r="AG801" s="1">
        <v>17.5</v>
      </c>
      <c r="AH801" s="1">
        <v>65.17</v>
      </c>
      <c r="AI801" s="1">
        <v>801</v>
      </c>
      <c r="AJ801" s="1">
        <v>601228.31999999995</v>
      </c>
      <c r="AK801" s="1">
        <v>217.708</v>
      </c>
      <c r="AL801" s="1">
        <v>-756.18799999999999</v>
      </c>
      <c r="AM801" s="1">
        <v>-361.065</v>
      </c>
      <c r="AN801" s="1">
        <v>-615.28</v>
      </c>
      <c r="AO801" s="1">
        <v>100.881</v>
      </c>
      <c r="AP801" s="1">
        <v>39182</v>
      </c>
      <c r="AQ801" s="1">
        <v>-3.6</v>
      </c>
      <c r="AR801" s="1">
        <v>173.5</v>
      </c>
      <c r="AS801" s="1">
        <v>180</v>
      </c>
      <c r="AT801" s="1">
        <v>177.5</v>
      </c>
      <c r="AU801" s="1">
        <v>177.5</v>
      </c>
      <c r="AV801" s="1">
        <v>179</v>
      </c>
      <c r="AW801" s="1">
        <v>-2.5358504050000001</v>
      </c>
      <c r="AX801" s="1">
        <v>13.29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4954</v>
      </c>
      <c r="C802" s="3">
        <v>1.61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-3</v>
      </c>
      <c r="K802" s="20">
        <v>-1</v>
      </c>
      <c r="L802" s="29">
        <v>2.0150000000000001</v>
      </c>
      <c r="M802" s="20">
        <v>-13</v>
      </c>
      <c r="N802" s="20">
        <v>-4</v>
      </c>
      <c r="O802" s="20">
        <f t="shared" si="49"/>
        <v>70740</v>
      </c>
      <c r="P802" s="19">
        <f t="shared" si="50"/>
        <v>0</v>
      </c>
      <c r="Q802" s="3">
        <v>15.2</v>
      </c>
      <c r="R802" s="3">
        <v>15.2</v>
      </c>
      <c r="S802" s="3">
        <v>15.15</v>
      </c>
      <c r="T802" s="3">
        <v>15.35</v>
      </c>
      <c r="U802" s="3">
        <v>15.3</v>
      </c>
      <c r="V802" s="10">
        <f t="shared" si="51"/>
        <v>-2.9102274999999998E-3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7258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0.22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-3</v>
      </c>
      <c r="AL802" s="1">
        <v>-1</v>
      </c>
      <c r="AM802" s="1">
        <v>2.0150000000000001</v>
      </c>
      <c r="AN802" s="1">
        <v>-13</v>
      </c>
      <c r="AO802" s="1">
        <v>-4</v>
      </c>
      <c r="AP802" s="1">
        <v>70740</v>
      </c>
      <c r="AQ802" s="1">
        <v>0</v>
      </c>
      <c r="AR802" s="1">
        <v>15.2</v>
      </c>
      <c r="AS802" s="1">
        <v>15.2</v>
      </c>
      <c r="AT802" s="1">
        <v>15.15</v>
      </c>
      <c r="AU802" s="1">
        <v>15.35</v>
      </c>
      <c r="AV802" s="1">
        <v>15.3</v>
      </c>
      <c r="AW802" s="1">
        <v>-2.9102274999999998E-3</v>
      </c>
      <c r="AX802" s="1">
        <v>0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5544</v>
      </c>
      <c r="C803" s="3">
        <v>5.69</v>
      </c>
      <c r="D803" s="3">
        <v>0.57999999999999996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76.95</v>
      </c>
      <c r="H803" s="1">
        <f>MATCH(持股比率!A803,董監!A:A,0)</f>
        <v>803</v>
      </c>
      <c r="I803" s="3">
        <v>567748.9</v>
      </c>
      <c r="J803" s="20">
        <v>5</v>
      </c>
      <c r="K803" s="20">
        <v>19</v>
      </c>
      <c r="L803" s="29">
        <v>9</v>
      </c>
      <c r="M803" s="20">
        <v>-9</v>
      </c>
      <c r="N803" s="20">
        <v>-17</v>
      </c>
      <c r="O803" s="20">
        <f t="shared" si="49"/>
        <v>43688</v>
      </c>
      <c r="P803" s="19">
        <f t="shared" si="50"/>
        <v>0</v>
      </c>
      <c r="Q803" s="3">
        <v>73</v>
      </c>
      <c r="R803" s="3">
        <v>73.3</v>
      </c>
      <c r="S803" s="3">
        <v>72.7</v>
      </c>
      <c r="T803" s="3">
        <v>72.599999999999994</v>
      </c>
      <c r="U803" s="3">
        <v>71.8</v>
      </c>
      <c r="V803" s="10">
        <f t="shared" si="51"/>
        <v>5.3800000000000002E-3</v>
      </c>
      <c r="W803" s="3">
        <v>-1.64</v>
      </c>
      <c r="X803" s="3" t="str">
        <f ca="1">IF(COUNTIF(股期對照!A:A,B803)=2,B803&amp;"-●",IF(COUNTIF(股期對照!A:A,B803)=1,B803&amp;"-◎",B803))</f>
        <v>世禾</v>
      </c>
      <c r="Y803" s="3" t="s">
        <v>7259</v>
      </c>
      <c r="AB803" s="1" t="s">
        <v>797</v>
      </c>
      <c r="AC803" s="1" t="s">
        <v>2530</v>
      </c>
      <c r="AD803" s="1">
        <v>5.69</v>
      </c>
      <c r="AE803" s="1">
        <v>0.57999999999999996</v>
      </c>
      <c r="AF803" s="1">
        <v>0.44</v>
      </c>
      <c r="AG803" s="1">
        <v>16.34</v>
      </c>
      <c r="AH803" s="1">
        <v>76.95</v>
      </c>
      <c r="AI803" s="1">
        <v>803</v>
      </c>
      <c r="AJ803" s="1">
        <v>567748.9</v>
      </c>
      <c r="AK803" s="1">
        <v>5</v>
      </c>
      <c r="AL803" s="1">
        <v>19</v>
      </c>
      <c r="AM803" s="1">
        <v>9</v>
      </c>
      <c r="AN803" s="1">
        <v>-9</v>
      </c>
      <c r="AO803" s="1">
        <v>-17</v>
      </c>
      <c r="AP803" s="1">
        <v>43688</v>
      </c>
      <c r="AQ803" s="1">
        <v>0</v>
      </c>
      <c r="AR803" s="1">
        <v>73</v>
      </c>
      <c r="AS803" s="1">
        <v>73.3</v>
      </c>
      <c r="AT803" s="1">
        <v>72.7</v>
      </c>
      <c r="AU803" s="1">
        <v>72.599999999999994</v>
      </c>
      <c r="AV803" s="1">
        <v>71.8</v>
      </c>
      <c r="AW803" s="1">
        <v>5.3800000000000002E-3</v>
      </c>
      <c r="AX803" s="1">
        <v>-1.64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4955</v>
      </c>
      <c r="C804" s="3">
        <v>14.28</v>
      </c>
      <c r="D804" s="3">
        <v>0.23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61.93</v>
      </c>
      <c r="H804" s="1">
        <f>MATCH(持股比率!A804,董監!A:A,0)</f>
        <v>804</v>
      </c>
      <c r="I804" s="3">
        <v>855929.49</v>
      </c>
      <c r="J804" s="20">
        <v>-11.884</v>
      </c>
      <c r="K804" s="20">
        <v>23.603999999999999</v>
      </c>
      <c r="L804" s="29">
        <v>-1.948</v>
      </c>
      <c r="M804" s="20">
        <v>14.053000000000001</v>
      </c>
      <c r="N804" s="20">
        <v>67.397999999999996</v>
      </c>
      <c r="O804" s="20">
        <f t="shared" si="49"/>
        <v>53008</v>
      </c>
      <c r="P804" s="19">
        <f t="shared" si="50"/>
        <v>0.2</v>
      </c>
      <c r="Q804" s="3">
        <v>141</v>
      </c>
      <c r="R804" s="3">
        <v>140.5</v>
      </c>
      <c r="S804" s="3">
        <v>140.5</v>
      </c>
      <c r="T804" s="3">
        <v>141</v>
      </c>
      <c r="U804" s="3">
        <v>141</v>
      </c>
      <c r="V804" s="10">
        <f t="shared" si="51"/>
        <v>0.12851614999999997</v>
      </c>
      <c r="W804" s="3">
        <v>1.44</v>
      </c>
      <c r="X804" s="3" t="str">
        <f ca="1">IF(COUNTIF(股期對照!A:A,B804)=2,B804&amp;"-●",IF(COUNTIF(股期對照!A:A,B804)=1,B804&amp;"-◎",B804))</f>
        <v>同致-◎</v>
      </c>
      <c r="Y804" s="3" t="s">
        <v>6747</v>
      </c>
      <c r="AB804" s="1" t="s">
        <v>798</v>
      </c>
      <c r="AC804" s="1" t="s">
        <v>2531</v>
      </c>
      <c r="AD804" s="1">
        <v>14.28</v>
      </c>
      <c r="AE804" s="1">
        <v>0.23</v>
      </c>
      <c r="AF804" s="1">
        <v>3.36</v>
      </c>
      <c r="AG804" s="1">
        <v>20.2</v>
      </c>
      <c r="AH804" s="1">
        <v>61.93</v>
      </c>
      <c r="AI804" s="1">
        <v>804</v>
      </c>
      <c r="AJ804" s="1">
        <v>855929.49</v>
      </c>
      <c r="AK804" s="1">
        <v>-11.884</v>
      </c>
      <c r="AL804" s="1">
        <v>23.603999999999999</v>
      </c>
      <c r="AM804" s="1">
        <v>-1.948</v>
      </c>
      <c r="AN804" s="1">
        <v>14.053000000000001</v>
      </c>
      <c r="AO804" s="1">
        <v>67.397999999999996</v>
      </c>
      <c r="AP804" s="1">
        <v>53008</v>
      </c>
      <c r="AQ804" s="1">
        <v>0.2</v>
      </c>
      <c r="AR804" s="1">
        <v>141</v>
      </c>
      <c r="AS804" s="1">
        <v>140.5</v>
      </c>
      <c r="AT804" s="1">
        <v>140.5</v>
      </c>
      <c r="AU804" s="1">
        <v>141</v>
      </c>
      <c r="AV804" s="1">
        <v>141</v>
      </c>
      <c r="AW804" s="1">
        <v>0.12851614999999997</v>
      </c>
      <c r="AX804" s="1">
        <v>1.44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5545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2</v>
      </c>
      <c r="K805" s="20">
        <v>0</v>
      </c>
      <c r="L805" s="29">
        <v>0</v>
      </c>
      <c r="M805" s="20">
        <v>0</v>
      </c>
      <c r="N805" s="20">
        <v>1</v>
      </c>
      <c r="O805" s="20">
        <f t="shared" si="49"/>
        <v>17856</v>
      </c>
      <c r="P805" s="19">
        <f t="shared" si="50"/>
        <v>0</v>
      </c>
      <c r="Q805" s="3">
        <v>31.4</v>
      </c>
      <c r="R805" s="3">
        <v>31.4</v>
      </c>
      <c r="S805" s="3">
        <v>30.4</v>
      </c>
      <c r="T805" s="3">
        <v>33.4</v>
      </c>
      <c r="U805" s="3">
        <v>33.200000000000003</v>
      </c>
      <c r="V805" s="10">
        <f t="shared" si="51"/>
        <v>9.6000000000000002E-4</v>
      </c>
      <c r="W805" s="3">
        <v>9.93</v>
      </c>
      <c r="X805" s="3" t="str">
        <f ca="1">IF(COUNTIF(股期對照!A:A,B805)=2,B805&amp;"-●",IF(COUNTIF(股期對照!A:A,B805)=1,B805&amp;"-◎",B805))</f>
        <v>博士旺</v>
      </c>
      <c r="Y805" s="3" t="s">
        <v>6935</v>
      </c>
      <c r="AB805" s="1" t="s">
        <v>799</v>
      </c>
      <c r="AC805" s="1" t="s">
        <v>4745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2</v>
      </c>
      <c r="AL805" s="1">
        <v>0</v>
      </c>
      <c r="AM805" s="1">
        <v>0</v>
      </c>
      <c r="AN805" s="1">
        <v>0</v>
      </c>
      <c r="AO805" s="1">
        <v>1</v>
      </c>
      <c r="AP805" s="1">
        <v>17856</v>
      </c>
      <c r="AQ805" s="1">
        <v>0</v>
      </c>
      <c r="AR805" s="1">
        <v>31.4</v>
      </c>
      <c r="AS805" s="1">
        <v>31.4</v>
      </c>
      <c r="AT805" s="1">
        <v>30.4</v>
      </c>
      <c r="AU805" s="1">
        <v>33.4</v>
      </c>
      <c r="AV805" s="1">
        <v>33.200000000000003</v>
      </c>
      <c r="AW805" s="1">
        <v>9.6000000000000002E-4</v>
      </c>
      <c r="AX805" s="1">
        <v>9.93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5097</v>
      </c>
      <c r="C806" s="3">
        <v>5.5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83.36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2</v>
      </c>
      <c r="L806" s="29">
        <v>-1</v>
      </c>
      <c r="M806" s="20">
        <v>-32</v>
      </c>
      <c r="N806" s="20">
        <v>-13</v>
      </c>
      <c r="O806" s="20">
        <f t="shared" si="49"/>
        <v>53103</v>
      </c>
      <c r="P806" s="19">
        <f t="shared" si="50"/>
        <v>-0.1</v>
      </c>
      <c r="Q806" s="3">
        <v>61.2</v>
      </c>
      <c r="R806" s="3">
        <v>61.1</v>
      </c>
      <c r="S806" s="3">
        <v>59.7</v>
      </c>
      <c r="T806" s="3">
        <v>58.8</v>
      </c>
      <c r="U806" s="3">
        <v>58.5</v>
      </c>
      <c r="V806" s="10">
        <f t="shared" si="51"/>
        <v>-2.6408000000000001E-2</v>
      </c>
      <c r="W806" s="3">
        <v>-3.94</v>
      </c>
      <c r="X806" s="3" t="str">
        <f ca="1">IF(COUNTIF(股期對照!A:A,B806)=2,B806&amp;"-●",IF(COUNTIF(股期對照!A:A,B806)=1,B806&amp;"-◎",B806))</f>
        <v>禾瑞亞</v>
      </c>
      <c r="Y806" s="3" t="s">
        <v>7260</v>
      </c>
      <c r="AB806" s="1" t="s">
        <v>800</v>
      </c>
      <c r="AC806" s="1" t="s">
        <v>2532</v>
      </c>
      <c r="AD806" s="1">
        <v>5.5</v>
      </c>
      <c r="AE806" s="1">
        <v>0.14000000000000001</v>
      </c>
      <c r="AF806" s="1">
        <v>0.86</v>
      </c>
      <c r="AG806" s="1">
        <v>10.14</v>
      </c>
      <c r="AH806" s="1">
        <v>83.36</v>
      </c>
      <c r="AI806" s="1">
        <v>806</v>
      </c>
      <c r="AJ806" s="1">
        <v>637028.43999999994</v>
      </c>
      <c r="AK806" s="1">
        <v>-1</v>
      </c>
      <c r="AL806" s="1">
        <v>2</v>
      </c>
      <c r="AM806" s="1">
        <v>-1</v>
      </c>
      <c r="AN806" s="1">
        <v>-32</v>
      </c>
      <c r="AO806" s="1">
        <v>-13</v>
      </c>
      <c r="AP806" s="1">
        <v>53103</v>
      </c>
      <c r="AQ806" s="1">
        <v>-0.1</v>
      </c>
      <c r="AR806" s="1">
        <v>61.2</v>
      </c>
      <c r="AS806" s="1">
        <v>61.1</v>
      </c>
      <c r="AT806" s="1">
        <v>59.7</v>
      </c>
      <c r="AU806" s="1">
        <v>58.8</v>
      </c>
      <c r="AV806" s="1">
        <v>58.5</v>
      </c>
      <c r="AW806" s="1">
        <v>-2.6408000000000001E-2</v>
      </c>
      <c r="AX806" s="1">
        <v>-3.94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5202</v>
      </c>
      <c r="C807" s="3">
        <v>19.27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43</v>
      </c>
      <c r="K807" s="20">
        <v>-6</v>
      </c>
      <c r="L807" s="29">
        <v>-3</v>
      </c>
      <c r="M807" s="20">
        <v>-10</v>
      </c>
      <c r="N807" s="20">
        <v>-16</v>
      </c>
      <c r="O807" s="20">
        <f t="shared" si="49"/>
        <v>52516</v>
      </c>
      <c r="P807" s="19">
        <f t="shared" si="50"/>
        <v>0</v>
      </c>
      <c r="Q807" s="3">
        <v>60.1</v>
      </c>
      <c r="R807" s="3">
        <v>59.5</v>
      </c>
      <c r="S807" s="3">
        <v>59.2</v>
      </c>
      <c r="T807" s="3">
        <v>59.4</v>
      </c>
      <c r="U807" s="3">
        <v>58.5</v>
      </c>
      <c r="V807" s="10">
        <f t="shared" si="51"/>
        <v>5.1970000000000028E-3</v>
      </c>
      <c r="W807" s="3">
        <v>-0.51</v>
      </c>
      <c r="X807" s="3" t="str">
        <f ca="1">IF(COUNTIF(股期對照!A:A,B807)=2,B807&amp;"-●",IF(COUNTIF(股期對照!A:A,B807)=1,B807&amp;"-◎",B807))</f>
        <v>嘉威</v>
      </c>
      <c r="Y807" s="3" t="s">
        <v>7261</v>
      </c>
      <c r="AB807" s="1" t="s">
        <v>801</v>
      </c>
      <c r="AC807" s="1" t="s">
        <v>2533</v>
      </c>
      <c r="AD807" s="1">
        <v>19.27</v>
      </c>
      <c r="AE807" s="1">
        <v>0</v>
      </c>
      <c r="AF807" s="1">
        <v>0.04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43</v>
      </c>
      <c r="AL807" s="1">
        <v>-6</v>
      </c>
      <c r="AM807" s="1">
        <v>-3</v>
      </c>
      <c r="AN807" s="1">
        <v>-10</v>
      </c>
      <c r="AO807" s="1">
        <v>-16</v>
      </c>
      <c r="AP807" s="1">
        <v>52516</v>
      </c>
      <c r="AQ807" s="1">
        <v>0</v>
      </c>
      <c r="AR807" s="1">
        <v>60.1</v>
      </c>
      <c r="AS807" s="1">
        <v>59.5</v>
      </c>
      <c r="AT807" s="1">
        <v>59.2</v>
      </c>
      <c r="AU807" s="1">
        <v>59.4</v>
      </c>
      <c r="AV807" s="1">
        <v>58.5</v>
      </c>
      <c r="AW807" s="1">
        <v>5.1970000000000028E-3</v>
      </c>
      <c r="AX807" s="1">
        <v>-0.51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5269</v>
      </c>
      <c r="C808" s="3">
        <v>0.78</v>
      </c>
      <c r="D808" s="3">
        <v>0.95</v>
      </c>
      <c r="E808" s="3">
        <v>1.7</v>
      </c>
      <c r="F808" s="1">
        <f>IF(INDEX(董監!D:D,H808)=0,INDEX(董監!C:C,H808),INDEX(董監!D:D,H808))</f>
        <v>36.75</v>
      </c>
      <c r="G808" s="1">
        <f t="shared" si="48"/>
        <v>59.82</v>
      </c>
      <c r="H808" s="1">
        <f>MATCH(持股比率!A808,董監!A:A,0)</f>
        <v>808</v>
      </c>
      <c r="I808" s="3">
        <v>490608.81</v>
      </c>
      <c r="J808" s="20">
        <v>36.07</v>
      </c>
      <c r="K808" s="20">
        <v>-48.463999999999999</v>
      </c>
      <c r="L808" s="29">
        <v>25.079000000000001</v>
      </c>
      <c r="M808" s="20">
        <v>-68.537000000000006</v>
      </c>
      <c r="N808" s="20">
        <v>-93.837999999999994</v>
      </c>
      <c r="O808" s="20">
        <f t="shared" si="49"/>
        <v>29348</v>
      </c>
      <c r="P808" s="19">
        <f t="shared" si="50"/>
        <v>-0.5</v>
      </c>
      <c r="Q808" s="3">
        <v>241</v>
      </c>
      <c r="R808" s="3">
        <v>237.5</v>
      </c>
      <c r="S808" s="3">
        <v>238</v>
      </c>
      <c r="T808" s="3">
        <v>236.5</v>
      </c>
      <c r="U808" s="3">
        <v>232</v>
      </c>
      <c r="V808" s="10">
        <f t="shared" si="51"/>
        <v>-0.34827944499999997</v>
      </c>
      <c r="W808" s="3">
        <v>-2.73</v>
      </c>
      <c r="X808" s="3" t="str">
        <f ca="1">IF(COUNTIF(股期對照!A:A,B808)=2,B808&amp;"-●",IF(COUNTIF(股期對照!A:A,B808)=1,B808&amp;"-◎",B808))</f>
        <v>神準</v>
      </c>
      <c r="Y808" s="3" t="s">
        <v>7262</v>
      </c>
      <c r="AB808" s="1" t="s">
        <v>802</v>
      </c>
      <c r="AC808" s="1" t="s">
        <v>2534</v>
      </c>
      <c r="AD808" s="1">
        <v>0.78</v>
      </c>
      <c r="AE808" s="1">
        <v>0.95</v>
      </c>
      <c r="AF808" s="1">
        <v>1.7</v>
      </c>
      <c r="AG808" s="1">
        <v>36.75</v>
      </c>
      <c r="AH808" s="1">
        <v>59.82</v>
      </c>
      <c r="AI808" s="1">
        <v>808</v>
      </c>
      <c r="AJ808" s="1">
        <v>490608.81</v>
      </c>
      <c r="AK808" s="1">
        <v>36.07</v>
      </c>
      <c r="AL808" s="1">
        <v>-48.463999999999999</v>
      </c>
      <c r="AM808" s="1">
        <v>25.079000000000001</v>
      </c>
      <c r="AN808" s="1">
        <v>-68.537000000000006</v>
      </c>
      <c r="AO808" s="1">
        <v>-93.837999999999994</v>
      </c>
      <c r="AP808" s="1">
        <v>29348</v>
      </c>
      <c r="AQ808" s="1">
        <v>-0.5</v>
      </c>
      <c r="AR808" s="1">
        <v>241</v>
      </c>
      <c r="AS808" s="1">
        <v>237.5</v>
      </c>
      <c r="AT808" s="1">
        <v>238</v>
      </c>
      <c r="AU808" s="1">
        <v>236.5</v>
      </c>
      <c r="AV808" s="1">
        <v>232</v>
      </c>
      <c r="AW808" s="1">
        <v>-0.34827944499999997</v>
      </c>
      <c r="AX808" s="1">
        <v>-2.73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5381</v>
      </c>
      <c r="C809" s="3">
        <v>9.0299999999999994</v>
      </c>
      <c r="D809" s="3">
        <v>0.55000000000000004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80.88</v>
      </c>
      <c r="H809" s="1">
        <f>MATCH(持股比率!A809,董監!A:A,0)</f>
        <v>809</v>
      </c>
      <c r="I809" s="3">
        <v>581462.34</v>
      </c>
      <c r="J809" s="20">
        <v>16.067</v>
      </c>
      <c r="K809" s="20">
        <v>-6.3380000000000001</v>
      </c>
      <c r="L809" s="29">
        <v>-44</v>
      </c>
      <c r="M809" s="20">
        <v>-85.012</v>
      </c>
      <c r="N809" s="20">
        <v>-66.337999999999994</v>
      </c>
      <c r="O809" s="20">
        <f t="shared" si="49"/>
        <v>47029</v>
      </c>
      <c r="P809" s="19">
        <f t="shared" si="50"/>
        <v>-0.4</v>
      </c>
      <c r="Q809" s="3">
        <v>185</v>
      </c>
      <c r="R809" s="3">
        <v>189</v>
      </c>
      <c r="S809" s="3">
        <v>189</v>
      </c>
      <c r="T809" s="3">
        <v>183</v>
      </c>
      <c r="U809" s="3">
        <v>182</v>
      </c>
      <c r="V809" s="10">
        <f t="shared" si="51"/>
        <v>-0.34172199000000003</v>
      </c>
      <c r="W809" s="3">
        <v>0.55000000000000004</v>
      </c>
      <c r="X809" s="3" t="str">
        <f ca="1">IF(COUNTIF(股期對照!A:A,B809)=2,B809&amp;"-●",IF(COUNTIF(股期對照!A:A,B809)=1,B809&amp;"-◎",B809))</f>
        <v>牧德</v>
      </c>
      <c r="Y809" s="3" t="s">
        <v>7263</v>
      </c>
      <c r="AB809" s="1" t="s">
        <v>803</v>
      </c>
      <c r="AC809" s="1" t="s">
        <v>2535</v>
      </c>
      <c r="AD809" s="1">
        <v>9.0299999999999994</v>
      </c>
      <c r="AE809" s="1">
        <v>0.55000000000000004</v>
      </c>
      <c r="AF809" s="1">
        <v>1.51</v>
      </c>
      <c r="AG809" s="1">
        <v>8.0299999999999994</v>
      </c>
      <c r="AH809" s="1">
        <v>80.88</v>
      </c>
      <c r="AI809" s="1">
        <v>809</v>
      </c>
      <c r="AJ809" s="1">
        <v>581462.34</v>
      </c>
      <c r="AK809" s="1">
        <v>16.067</v>
      </c>
      <c r="AL809" s="1">
        <v>-6.3380000000000001</v>
      </c>
      <c r="AM809" s="1">
        <v>-44</v>
      </c>
      <c r="AN809" s="1">
        <v>-85.012</v>
      </c>
      <c r="AO809" s="1">
        <v>-66.337999999999994</v>
      </c>
      <c r="AP809" s="1">
        <v>47029</v>
      </c>
      <c r="AQ809" s="1">
        <v>-0.4</v>
      </c>
      <c r="AR809" s="1">
        <v>185</v>
      </c>
      <c r="AS809" s="1">
        <v>189</v>
      </c>
      <c r="AT809" s="1">
        <v>189</v>
      </c>
      <c r="AU809" s="1">
        <v>183</v>
      </c>
      <c r="AV809" s="1">
        <v>182</v>
      </c>
      <c r="AW809" s="1">
        <v>-0.34172199000000003</v>
      </c>
      <c r="AX809" s="1">
        <v>0.55000000000000004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6142</v>
      </c>
      <c r="C810" s="3">
        <v>1.1499999999999999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35.450000000000003</v>
      </c>
      <c r="H810" s="1">
        <f>MATCH(持股比率!A810,董監!A:A,0)</f>
        <v>810</v>
      </c>
      <c r="I810" s="3">
        <v>591231</v>
      </c>
      <c r="J810" s="20">
        <v>22</v>
      </c>
      <c r="K810" s="20">
        <v>-4</v>
      </c>
      <c r="L810" s="29">
        <v>11</v>
      </c>
      <c r="M810" s="20">
        <v>0</v>
      </c>
      <c r="N810" s="20">
        <v>-2</v>
      </c>
      <c r="O810" s="20">
        <f t="shared" si="49"/>
        <v>20959</v>
      </c>
      <c r="P810" s="19">
        <f t="shared" si="50"/>
        <v>0.1</v>
      </c>
      <c r="Q810" s="3">
        <v>38.799999999999997</v>
      </c>
      <c r="R810" s="3">
        <v>38.200000000000003</v>
      </c>
      <c r="S810" s="3">
        <v>38.15</v>
      </c>
      <c r="T810" s="3">
        <v>37.9</v>
      </c>
      <c r="U810" s="3">
        <v>38.549999999999997</v>
      </c>
      <c r="V810" s="10">
        <f t="shared" si="51"/>
        <v>1.0433499999999998E-2</v>
      </c>
      <c r="W810" s="3">
        <v>2.8</v>
      </c>
      <c r="X810" s="3" t="str">
        <f ca="1">IF(COUNTIF(股期對照!A:A,B810)=2,B810&amp;"-●",IF(COUNTIF(股期對照!A:A,B810)=1,B810&amp;"-◎",B810))</f>
        <v>其陽</v>
      </c>
      <c r="Y810" s="3" t="s">
        <v>7264</v>
      </c>
      <c r="AB810" s="1" t="s">
        <v>804</v>
      </c>
      <c r="AC810" s="1" t="s">
        <v>2536</v>
      </c>
      <c r="AD810" s="1">
        <v>1.1499999999999999</v>
      </c>
      <c r="AE810" s="1">
        <v>0</v>
      </c>
      <c r="AF810" s="1">
        <v>0.06</v>
      </c>
      <c r="AG810" s="1">
        <v>63.34</v>
      </c>
      <c r="AH810" s="1">
        <v>35.450000000000003</v>
      </c>
      <c r="AI810" s="1">
        <v>810</v>
      </c>
      <c r="AJ810" s="1">
        <v>591231</v>
      </c>
      <c r="AK810" s="1">
        <v>22</v>
      </c>
      <c r="AL810" s="1">
        <v>-4</v>
      </c>
      <c r="AM810" s="1">
        <v>11</v>
      </c>
      <c r="AN810" s="1">
        <v>0</v>
      </c>
      <c r="AO810" s="1">
        <v>-2</v>
      </c>
      <c r="AP810" s="1">
        <v>20959</v>
      </c>
      <c r="AQ810" s="1">
        <v>0.1</v>
      </c>
      <c r="AR810" s="1">
        <v>38.799999999999997</v>
      </c>
      <c r="AS810" s="1">
        <v>38.200000000000003</v>
      </c>
      <c r="AT810" s="1">
        <v>38.15</v>
      </c>
      <c r="AU810" s="1">
        <v>37.9</v>
      </c>
      <c r="AV810" s="1">
        <v>38.549999999999997</v>
      </c>
      <c r="AW810" s="1">
        <v>1.0433499999999998E-2</v>
      </c>
      <c r="AX810" s="1">
        <v>2.8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6552</v>
      </c>
      <c r="C811" s="3">
        <v>2.96</v>
      </c>
      <c r="D811" s="3">
        <v>0</v>
      </c>
      <c r="E811" s="3">
        <v>0.02</v>
      </c>
      <c r="F811" s="1">
        <f>IF(INDEX(董監!D:D,H811)=0,INDEX(董監!C:C,H811),INDEX(董監!D:D,H811))</f>
        <v>5.12</v>
      </c>
      <c r="G811" s="1">
        <f t="shared" si="48"/>
        <v>91.9</v>
      </c>
      <c r="H811" s="1">
        <f>MATCH(持股比率!A811,董監!A:A,0)</f>
        <v>811</v>
      </c>
      <c r="I811" s="3">
        <v>339540</v>
      </c>
      <c r="J811" s="20">
        <v>-192</v>
      </c>
      <c r="K811" s="20">
        <v>14</v>
      </c>
      <c r="L811" s="29">
        <v>47</v>
      </c>
      <c r="M811" s="20">
        <v>28</v>
      </c>
      <c r="N811" s="20">
        <v>-149</v>
      </c>
      <c r="O811" s="20">
        <f t="shared" si="49"/>
        <v>31204</v>
      </c>
      <c r="P811" s="19">
        <f t="shared" si="50"/>
        <v>-0.8</v>
      </c>
      <c r="Q811" s="3">
        <v>41</v>
      </c>
      <c r="R811" s="3">
        <v>39.9</v>
      </c>
      <c r="S811" s="3">
        <v>40</v>
      </c>
      <c r="T811" s="3">
        <v>41</v>
      </c>
      <c r="U811" s="3">
        <v>39.85</v>
      </c>
      <c r="V811" s="10">
        <f t="shared" si="51"/>
        <v>-0.10223049999999999</v>
      </c>
      <c r="W811" s="3">
        <v>2.97</v>
      </c>
      <c r="X811" s="3" t="str">
        <f ca="1">IF(COUNTIF(股期對照!A:A,B811)=2,B811&amp;"-●",IF(COUNTIF(股期對照!A:A,B811)=1,B811&amp;"-◎",B811))</f>
        <v>逸昌</v>
      </c>
      <c r="Y811" s="3" t="s">
        <v>7265</v>
      </c>
      <c r="AB811" s="1" t="s">
        <v>805</v>
      </c>
      <c r="AC811" s="1" t="s">
        <v>2537</v>
      </c>
      <c r="AD811" s="1">
        <v>2.96</v>
      </c>
      <c r="AE811" s="1">
        <v>0</v>
      </c>
      <c r="AF811" s="1">
        <v>0.02</v>
      </c>
      <c r="AG811" s="1">
        <v>5.12</v>
      </c>
      <c r="AH811" s="1">
        <v>91.9</v>
      </c>
      <c r="AI811" s="1">
        <v>811</v>
      </c>
      <c r="AJ811" s="1">
        <v>339540</v>
      </c>
      <c r="AK811" s="1">
        <v>-192</v>
      </c>
      <c r="AL811" s="1">
        <v>14</v>
      </c>
      <c r="AM811" s="1">
        <v>47</v>
      </c>
      <c r="AN811" s="1">
        <v>28</v>
      </c>
      <c r="AO811" s="1">
        <v>-149</v>
      </c>
      <c r="AP811" s="1">
        <v>31204</v>
      </c>
      <c r="AQ811" s="1">
        <v>-0.8</v>
      </c>
      <c r="AR811" s="1">
        <v>41</v>
      </c>
      <c r="AS811" s="1">
        <v>39.9</v>
      </c>
      <c r="AT811" s="1">
        <v>40</v>
      </c>
      <c r="AU811" s="1">
        <v>41</v>
      </c>
      <c r="AV811" s="1">
        <v>39.85</v>
      </c>
      <c r="AW811" s="1">
        <v>-0.10223049999999999</v>
      </c>
      <c r="AX811" s="1">
        <v>2.97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5203</v>
      </c>
      <c r="C812" s="3">
        <v>43.42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14.039999999999992</v>
      </c>
      <c r="H812" s="1">
        <f>MATCH(持股比率!A812,董監!A:A,0)</f>
        <v>812</v>
      </c>
      <c r="I812" s="3">
        <v>170970</v>
      </c>
      <c r="J812" s="20">
        <v>32</v>
      </c>
      <c r="K812" s="20">
        <v>35.008000000000003</v>
      </c>
      <c r="L812" s="29">
        <v>1</v>
      </c>
      <c r="M812" s="20">
        <v>-4</v>
      </c>
      <c r="N812" s="20">
        <v>0</v>
      </c>
      <c r="O812" s="20">
        <f t="shared" si="49"/>
        <v>2400</v>
      </c>
      <c r="P812" s="19">
        <f t="shared" si="50"/>
        <v>2.7</v>
      </c>
      <c r="Q812" s="3">
        <v>134.5</v>
      </c>
      <c r="R812" s="3">
        <v>139.5</v>
      </c>
      <c r="S812" s="3">
        <v>142</v>
      </c>
      <c r="T812" s="3">
        <v>142</v>
      </c>
      <c r="U812" s="3">
        <v>141</v>
      </c>
      <c r="V812" s="10">
        <f t="shared" si="51"/>
        <v>8.7616159999999998E-2</v>
      </c>
      <c r="W812" s="3">
        <v>5.62</v>
      </c>
      <c r="X812" s="3" t="str">
        <f ca="1">IF(COUNTIF(股期對照!A:A,B812)=2,B812&amp;"-●",IF(COUNTIF(股期對照!A:A,B812)=1,B812&amp;"-◎",B812))</f>
        <v>大塚</v>
      </c>
      <c r="Y812" s="3" t="s">
        <v>7266</v>
      </c>
      <c r="AB812" s="1" t="s">
        <v>806</v>
      </c>
      <c r="AC812" s="1" t="s">
        <v>2538</v>
      </c>
      <c r="AD812" s="1">
        <v>43.42</v>
      </c>
      <c r="AE812" s="1">
        <v>0</v>
      </c>
      <c r="AF812" s="1">
        <v>0</v>
      </c>
      <c r="AG812" s="1">
        <v>42.54</v>
      </c>
      <c r="AH812" s="1">
        <v>14.039999999999992</v>
      </c>
      <c r="AI812" s="1">
        <v>812</v>
      </c>
      <c r="AJ812" s="1">
        <v>170970</v>
      </c>
      <c r="AK812" s="1">
        <v>32</v>
      </c>
      <c r="AL812" s="1">
        <v>35.008000000000003</v>
      </c>
      <c r="AM812" s="1">
        <v>1</v>
      </c>
      <c r="AN812" s="1">
        <v>-4</v>
      </c>
      <c r="AO812" s="1">
        <v>0</v>
      </c>
      <c r="AP812" s="1">
        <v>2400</v>
      </c>
      <c r="AQ812" s="1">
        <v>2.7</v>
      </c>
      <c r="AR812" s="1">
        <v>134.5</v>
      </c>
      <c r="AS812" s="1">
        <v>139.5</v>
      </c>
      <c r="AT812" s="1">
        <v>142</v>
      </c>
      <c r="AU812" s="1">
        <v>142</v>
      </c>
      <c r="AV812" s="1">
        <v>141</v>
      </c>
      <c r="AW812" s="1">
        <v>8.7616159999999998E-2</v>
      </c>
      <c r="AX812" s="1">
        <v>5.62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6143</v>
      </c>
      <c r="C813" s="3">
        <v>14.04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73.59</v>
      </c>
      <c r="H813" s="1">
        <f>MATCH(持股比率!A813,董監!A:A,0)</f>
        <v>813</v>
      </c>
      <c r="I813" s="3">
        <v>16277953.75</v>
      </c>
      <c r="J813" s="20">
        <v>-1050.7090000000001</v>
      </c>
      <c r="K813" s="20">
        <v>-830.40499999999997</v>
      </c>
      <c r="L813" s="29">
        <v>653.47699999999998</v>
      </c>
      <c r="M813" s="20">
        <v>-1129.3499999999999</v>
      </c>
      <c r="N813" s="20">
        <v>-954.39</v>
      </c>
      <c r="O813" s="20">
        <f t="shared" si="49"/>
        <v>1197895</v>
      </c>
      <c r="P813" s="19">
        <f t="shared" si="50"/>
        <v>-0.3</v>
      </c>
      <c r="Q813" s="3">
        <v>14.9</v>
      </c>
      <c r="R813" s="3">
        <v>14.65</v>
      </c>
      <c r="S813" s="3">
        <v>14.9</v>
      </c>
      <c r="T813" s="3">
        <v>14.55</v>
      </c>
      <c r="U813" s="3">
        <v>14.1</v>
      </c>
      <c r="V813" s="10">
        <f t="shared" si="51"/>
        <v>-0.47973131549999998</v>
      </c>
      <c r="W813" s="3">
        <v>-3.42</v>
      </c>
      <c r="X813" s="3" t="str">
        <f ca="1">IF(COUNTIF(股期對照!A:A,B813)=2,B813&amp;"-●",IF(COUNTIF(股期對照!A:A,B813)=1,B813&amp;"-◎",B813))</f>
        <v>聯合再生</v>
      </c>
      <c r="Y813" s="3" t="s">
        <v>7267</v>
      </c>
      <c r="AB813" s="1" t="s">
        <v>807</v>
      </c>
      <c r="AC813" s="1" t="s">
        <v>2539</v>
      </c>
      <c r="AD813" s="1">
        <v>14.04</v>
      </c>
      <c r="AE813" s="1">
        <v>0.03</v>
      </c>
      <c r="AF813" s="1">
        <v>0.04</v>
      </c>
      <c r="AG813" s="1">
        <v>12.3</v>
      </c>
      <c r="AH813" s="1">
        <v>73.59</v>
      </c>
      <c r="AI813" s="1">
        <v>813</v>
      </c>
      <c r="AJ813" s="1">
        <v>16277953.75</v>
      </c>
      <c r="AK813" s="1">
        <v>-1050.7090000000001</v>
      </c>
      <c r="AL813" s="1">
        <v>-830.40499999999997</v>
      </c>
      <c r="AM813" s="1">
        <v>653.47699999999998</v>
      </c>
      <c r="AN813" s="1">
        <v>-1129.3499999999999</v>
      </c>
      <c r="AO813" s="1">
        <v>-954.39</v>
      </c>
      <c r="AP813" s="1">
        <v>1197895</v>
      </c>
      <c r="AQ813" s="1">
        <v>-0.3</v>
      </c>
      <c r="AR813" s="1">
        <v>14.9</v>
      </c>
      <c r="AS813" s="1">
        <v>14.65</v>
      </c>
      <c r="AT813" s="1">
        <v>14.9</v>
      </c>
      <c r="AU813" s="1">
        <v>14.55</v>
      </c>
      <c r="AV813" s="1">
        <v>14.1</v>
      </c>
      <c r="AW813" s="1">
        <v>-0.47973131549999998</v>
      </c>
      <c r="AX813" s="1">
        <v>-3.42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5704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-3.6720000000000002</v>
      </c>
      <c r="K814" s="20">
        <v>-5.0010000000000003</v>
      </c>
      <c r="L814" s="29">
        <v>4.149</v>
      </c>
      <c r="M814" s="20">
        <v>-3</v>
      </c>
      <c r="N814" s="20">
        <v>-1.7889999999999999</v>
      </c>
      <c r="O814" s="20">
        <f t="shared" si="49"/>
        <v>49733</v>
      </c>
      <c r="P814" s="19">
        <f t="shared" si="50"/>
        <v>0</v>
      </c>
      <c r="Q814" s="3">
        <v>85.1</v>
      </c>
      <c r="R814" s="3">
        <v>84.6</v>
      </c>
      <c r="S814" s="3">
        <v>85</v>
      </c>
      <c r="T814" s="3">
        <v>84.8</v>
      </c>
      <c r="U814" s="3">
        <v>83.5</v>
      </c>
      <c r="V814" s="10">
        <f t="shared" si="51"/>
        <v>-7.8668829999999981E-3</v>
      </c>
      <c r="W814" s="3">
        <v>-2.4500000000000002</v>
      </c>
      <c r="X814" s="3" t="str">
        <f ca="1">IF(COUNTIF(股期對照!A:A,B814)=2,B814&amp;"-●",IF(COUNTIF(股期對照!A:A,B814)=1,B814&amp;"-◎",B814))</f>
        <v>泓格</v>
      </c>
      <c r="Y814" s="3" t="s">
        <v>7268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-3.6720000000000002</v>
      </c>
      <c r="AL814" s="1">
        <v>-5.0010000000000003</v>
      </c>
      <c r="AM814" s="1">
        <v>4.149</v>
      </c>
      <c r="AN814" s="1">
        <v>-3</v>
      </c>
      <c r="AO814" s="1">
        <v>-1.7889999999999999</v>
      </c>
      <c r="AP814" s="1">
        <v>49733</v>
      </c>
      <c r="AQ814" s="1">
        <v>0</v>
      </c>
      <c r="AR814" s="1">
        <v>85.1</v>
      </c>
      <c r="AS814" s="1">
        <v>84.6</v>
      </c>
      <c r="AT814" s="1">
        <v>85</v>
      </c>
      <c r="AU814" s="1">
        <v>84.8</v>
      </c>
      <c r="AV814" s="1">
        <v>83.5</v>
      </c>
      <c r="AW814" s="1">
        <v>-7.8668829999999981E-3</v>
      </c>
      <c r="AX814" s="1">
        <v>-2.4500000000000002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5098</v>
      </c>
      <c r="C815" s="3">
        <v>2.27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85.13</v>
      </c>
      <c r="H815" s="1">
        <f>MATCH(持股比率!A815,董監!A:A,0)</f>
        <v>815</v>
      </c>
      <c r="I815" s="3">
        <v>394706.57</v>
      </c>
      <c r="J815" s="20">
        <v>42.997999999999998</v>
      </c>
      <c r="K815" s="20">
        <v>36</v>
      </c>
      <c r="L815" s="29">
        <v>28.166</v>
      </c>
      <c r="M815" s="20">
        <v>-16.001000000000001</v>
      </c>
      <c r="N815" s="20">
        <v>-22</v>
      </c>
      <c r="O815" s="20">
        <f t="shared" si="49"/>
        <v>33601</v>
      </c>
      <c r="P815" s="19">
        <f t="shared" si="50"/>
        <v>0.2</v>
      </c>
      <c r="Q815" s="3">
        <v>50.6</v>
      </c>
      <c r="R815" s="3">
        <v>49.8</v>
      </c>
      <c r="S815" s="3">
        <v>50.5</v>
      </c>
      <c r="T815" s="3">
        <v>50.3</v>
      </c>
      <c r="U815" s="3">
        <v>49.8</v>
      </c>
      <c r="V815" s="10">
        <f t="shared" si="51"/>
        <v>3.4904314999999998E-2</v>
      </c>
      <c r="W815" s="3">
        <v>-0.3</v>
      </c>
      <c r="X815" s="3" t="str">
        <f ca="1">IF(COUNTIF(股期對照!A:A,B815)=2,B815&amp;"-●",IF(COUNTIF(股期對照!A:A,B815)=1,B815&amp;"-◎",B815))</f>
        <v>友威科</v>
      </c>
      <c r="Y815" s="3" t="s">
        <v>7269</v>
      </c>
      <c r="AB815" s="1" t="s">
        <v>809</v>
      </c>
      <c r="AC815" s="1" t="s">
        <v>2541</v>
      </c>
      <c r="AD815" s="1">
        <v>2.27</v>
      </c>
      <c r="AE815" s="1">
        <v>2.81</v>
      </c>
      <c r="AF815" s="1">
        <v>0.05</v>
      </c>
      <c r="AG815" s="1">
        <v>9.74</v>
      </c>
      <c r="AH815" s="1">
        <v>85.13</v>
      </c>
      <c r="AI815" s="1">
        <v>815</v>
      </c>
      <c r="AJ815" s="1">
        <v>394706.57</v>
      </c>
      <c r="AK815" s="1">
        <v>42.997999999999998</v>
      </c>
      <c r="AL815" s="1">
        <v>36</v>
      </c>
      <c r="AM815" s="1">
        <v>28.166</v>
      </c>
      <c r="AN815" s="1">
        <v>-16.001000000000001</v>
      </c>
      <c r="AO815" s="1">
        <v>-22</v>
      </c>
      <c r="AP815" s="1">
        <v>33601</v>
      </c>
      <c r="AQ815" s="1">
        <v>0.2</v>
      </c>
      <c r="AR815" s="1">
        <v>50.6</v>
      </c>
      <c r="AS815" s="1">
        <v>49.8</v>
      </c>
      <c r="AT815" s="1">
        <v>50.5</v>
      </c>
      <c r="AU815" s="1">
        <v>50.3</v>
      </c>
      <c r="AV815" s="1">
        <v>49.8</v>
      </c>
      <c r="AW815" s="1">
        <v>3.4904314999999998E-2</v>
      </c>
      <c r="AX815" s="1">
        <v>-0.3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6614</v>
      </c>
      <c r="C816" s="3">
        <v>8.8800000000000008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78.759999999999991</v>
      </c>
      <c r="H816" s="1">
        <f>MATCH(持股比率!A816,董監!A:A,0)</f>
        <v>816</v>
      </c>
      <c r="I816" s="3">
        <v>510060</v>
      </c>
      <c r="J816" s="20">
        <v>20</v>
      </c>
      <c r="K816" s="20">
        <v>1</v>
      </c>
      <c r="L816" s="29">
        <v>24</v>
      </c>
      <c r="M816" s="20">
        <v>-194</v>
      </c>
      <c r="N816" s="20">
        <v>40</v>
      </c>
      <c r="O816" s="20">
        <f t="shared" si="49"/>
        <v>40172</v>
      </c>
      <c r="P816" s="19">
        <f t="shared" si="50"/>
        <v>-0.3</v>
      </c>
      <c r="Q816" s="3">
        <v>25.2</v>
      </c>
      <c r="R816" s="3">
        <v>25</v>
      </c>
      <c r="S816" s="3">
        <v>25.55</v>
      </c>
      <c r="T816" s="3">
        <v>26.9</v>
      </c>
      <c r="U816" s="3">
        <v>25.9</v>
      </c>
      <c r="V816" s="10">
        <f t="shared" si="51"/>
        <v>-3.0403999999999997E-2</v>
      </c>
      <c r="W816" s="3">
        <v>3.19</v>
      </c>
      <c r="X816" s="3" t="str">
        <f ca="1">IF(COUNTIF(股期對照!A:A,B816)=2,B816&amp;"-●",IF(COUNTIF(股期對照!A:A,B816)=1,B816&amp;"-◎",B816))</f>
        <v>博磊</v>
      </c>
      <c r="Y816" s="3" t="s">
        <v>7270</v>
      </c>
      <c r="AB816" s="1" t="s">
        <v>810</v>
      </c>
      <c r="AC816" s="1" t="s">
        <v>2542</v>
      </c>
      <c r="AD816" s="1">
        <v>8.8800000000000008</v>
      </c>
      <c r="AE816" s="1">
        <v>0</v>
      </c>
      <c r="AF816" s="1">
        <v>0</v>
      </c>
      <c r="AG816" s="1">
        <v>12.36</v>
      </c>
      <c r="AH816" s="1">
        <v>78.759999999999991</v>
      </c>
      <c r="AI816" s="1">
        <v>816</v>
      </c>
      <c r="AJ816" s="1">
        <v>510060</v>
      </c>
      <c r="AK816" s="1">
        <v>20</v>
      </c>
      <c r="AL816" s="1">
        <v>1</v>
      </c>
      <c r="AM816" s="1">
        <v>24</v>
      </c>
      <c r="AN816" s="1">
        <v>-194</v>
      </c>
      <c r="AO816" s="1">
        <v>40</v>
      </c>
      <c r="AP816" s="1">
        <v>40172</v>
      </c>
      <c r="AQ816" s="1">
        <v>-0.3</v>
      </c>
      <c r="AR816" s="1">
        <v>25.2</v>
      </c>
      <c r="AS816" s="1">
        <v>25</v>
      </c>
      <c r="AT816" s="1">
        <v>25.55</v>
      </c>
      <c r="AU816" s="1">
        <v>26.9</v>
      </c>
      <c r="AV816" s="1">
        <v>25.9</v>
      </c>
      <c r="AW816" s="1">
        <v>-3.0403999999999997E-2</v>
      </c>
      <c r="AX816" s="1">
        <v>3.19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6615</v>
      </c>
      <c r="C817" s="3">
        <v>6.17</v>
      </c>
      <c r="D817" s="3">
        <v>1.32</v>
      </c>
      <c r="E817" s="3">
        <v>0.67</v>
      </c>
      <c r="F817" s="1">
        <f>IF(INDEX(董監!D:D,H817)=0,INDEX(董監!C:C,H817),INDEX(董監!D:D,H817))</f>
        <v>13.82</v>
      </c>
      <c r="G817" s="1">
        <f t="shared" si="48"/>
        <v>78.02</v>
      </c>
      <c r="H817" s="1">
        <f>MATCH(持股比率!A817,董監!A:A,0)</f>
        <v>817</v>
      </c>
      <c r="I817" s="3">
        <v>803280</v>
      </c>
      <c r="J817" s="20">
        <v>235.22800000000001</v>
      </c>
      <c r="K817" s="20">
        <v>-41.039000000000001</v>
      </c>
      <c r="L817" s="29">
        <v>-31.016999999999999</v>
      </c>
      <c r="M817" s="20">
        <v>-142.01599999999999</v>
      </c>
      <c r="N817" s="20">
        <v>-239.83</v>
      </c>
      <c r="O817" s="20">
        <f t="shared" si="49"/>
        <v>62672</v>
      </c>
      <c r="P817" s="19">
        <f t="shared" si="50"/>
        <v>-0.3</v>
      </c>
      <c r="Q817" s="3">
        <v>193</v>
      </c>
      <c r="R817" s="3">
        <v>190.5</v>
      </c>
      <c r="S817" s="3">
        <v>192</v>
      </c>
      <c r="T817" s="3">
        <v>189</v>
      </c>
      <c r="U817" s="3">
        <v>184.5</v>
      </c>
      <c r="V817" s="10">
        <f t="shared" si="51"/>
        <v>-0.39463848499999993</v>
      </c>
      <c r="W817" s="3">
        <v>-1.86</v>
      </c>
      <c r="X817" s="3" t="str">
        <f ca="1">IF(COUNTIF(股期對照!A:A,B817)=2,B817&amp;"-●",IF(COUNTIF(股期對照!A:A,B817)=1,B817&amp;"-◎",B817))</f>
        <v>辛耘</v>
      </c>
      <c r="Y817" s="3" t="s">
        <v>7259</v>
      </c>
      <c r="AB817" s="1" t="s">
        <v>811</v>
      </c>
      <c r="AC817" s="1" t="s">
        <v>2543</v>
      </c>
      <c r="AD817" s="1">
        <v>6.17</v>
      </c>
      <c r="AE817" s="1">
        <v>1.32</v>
      </c>
      <c r="AF817" s="1">
        <v>0.67</v>
      </c>
      <c r="AG817" s="1">
        <v>13.82</v>
      </c>
      <c r="AH817" s="1">
        <v>78.02</v>
      </c>
      <c r="AI817" s="1">
        <v>817</v>
      </c>
      <c r="AJ817" s="1">
        <v>803280</v>
      </c>
      <c r="AK817" s="1">
        <v>235.22800000000001</v>
      </c>
      <c r="AL817" s="1">
        <v>-41.039000000000001</v>
      </c>
      <c r="AM817" s="1">
        <v>-31.016999999999999</v>
      </c>
      <c r="AN817" s="1">
        <v>-142.01599999999999</v>
      </c>
      <c r="AO817" s="1">
        <v>-239.83</v>
      </c>
      <c r="AP817" s="1">
        <v>62672</v>
      </c>
      <c r="AQ817" s="1">
        <v>-0.3</v>
      </c>
      <c r="AR817" s="1">
        <v>193</v>
      </c>
      <c r="AS817" s="1">
        <v>190.5</v>
      </c>
      <c r="AT817" s="1">
        <v>192</v>
      </c>
      <c r="AU817" s="1">
        <v>189</v>
      </c>
      <c r="AV817" s="1">
        <v>184.5</v>
      </c>
      <c r="AW817" s="1">
        <v>-0.39463848499999993</v>
      </c>
      <c r="AX817" s="1">
        <v>-1.86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5705</v>
      </c>
      <c r="C818" s="3">
        <v>13.63</v>
      </c>
      <c r="D818" s="3">
        <v>6.53</v>
      </c>
      <c r="E818" s="3">
        <v>0.55000000000000004</v>
      </c>
      <c r="F818" s="1">
        <f>IF(INDEX(董監!D:D,H818)=0,INDEX(董監!C:C,H818),INDEX(董監!D:D,H818))</f>
        <v>21.01</v>
      </c>
      <c r="G818" s="1">
        <f t="shared" si="48"/>
        <v>58.28</v>
      </c>
      <c r="H818" s="1">
        <f>MATCH(持股比率!A818,董監!A:A,0)</f>
        <v>818</v>
      </c>
      <c r="I818" s="3">
        <v>663131.56999999995</v>
      </c>
      <c r="J818" s="20">
        <v>-117.404</v>
      </c>
      <c r="K818" s="20">
        <v>-375.99900000000002</v>
      </c>
      <c r="L818" s="29">
        <v>-134.60599999999999</v>
      </c>
      <c r="M818" s="20">
        <v>10.885</v>
      </c>
      <c r="N818" s="20">
        <v>-156.48500000000001</v>
      </c>
      <c r="O818" s="20">
        <f t="shared" si="49"/>
        <v>38647</v>
      </c>
      <c r="P818" s="19">
        <f t="shared" si="50"/>
        <v>-2</v>
      </c>
      <c r="Q818" s="3">
        <v>220.5</v>
      </c>
      <c r="R818" s="3">
        <v>220.5</v>
      </c>
      <c r="S818" s="3">
        <v>217.5</v>
      </c>
      <c r="T818" s="3">
        <v>215.5</v>
      </c>
      <c r="U818" s="3">
        <v>213.5</v>
      </c>
      <c r="V818" s="10">
        <f t="shared" si="51"/>
        <v>-1.6913599650000002</v>
      </c>
      <c r="W818" s="3">
        <v>-1.1599999999999999</v>
      </c>
      <c r="X818" s="3" t="str">
        <f ca="1">IF(COUNTIF(股期對照!A:A,B818)=2,B818&amp;"-●",IF(COUNTIF(股期對照!A:A,B818)=1,B818&amp;"-◎",B818))</f>
        <v>閎康</v>
      </c>
      <c r="Y818" s="3" t="s">
        <v>7271</v>
      </c>
      <c r="AB818" s="1" t="s">
        <v>812</v>
      </c>
      <c r="AC818" s="1" t="s">
        <v>2544</v>
      </c>
      <c r="AD818" s="1">
        <v>13.63</v>
      </c>
      <c r="AE818" s="1">
        <v>6.53</v>
      </c>
      <c r="AF818" s="1">
        <v>0.55000000000000004</v>
      </c>
      <c r="AG818" s="1">
        <v>21.01</v>
      </c>
      <c r="AH818" s="1">
        <v>58.28</v>
      </c>
      <c r="AI818" s="1">
        <v>818</v>
      </c>
      <c r="AJ818" s="1">
        <v>663131.56999999995</v>
      </c>
      <c r="AK818" s="1">
        <v>-117.404</v>
      </c>
      <c r="AL818" s="1">
        <v>-375.99900000000002</v>
      </c>
      <c r="AM818" s="1">
        <v>-134.60599999999999</v>
      </c>
      <c r="AN818" s="1">
        <v>10.885</v>
      </c>
      <c r="AO818" s="1">
        <v>-156.48500000000001</v>
      </c>
      <c r="AP818" s="1">
        <v>38647</v>
      </c>
      <c r="AQ818" s="1">
        <v>-2</v>
      </c>
      <c r="AR818" s="1">
        <v>220.5</v>
      </c>
      <c r="AS818" s="1">
        <v>220.5</v>
      </c>
      <c r="AT818" s="1">
        <v>217.5</v>
      </c>
      <c r="AU818" s="1">
        <v>215.5</v>
      </c>
      <c r="AV818" s="1">
        <v>213.5</v>
      </c>
      <c r="AW818" s="1">
        <v>-1.6913599650000002</v>
      </c>
      <c r="AX818" s="1">
        <v>-1.1599999999999999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5382</v>
      </c>
      <c r="C819" s="3">
        <v>2.4500000000000002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89.07</v>
      </c>
      <c r="H819" s="1">
        <f>MATCH(持股比率!A819,董監!A:A,0)</f>
        <v>819</v>
      </c>
      <c r="I819" s="3">
        <v>589178.43000000005</v>
      </c>
      <c r="J819" s="20">
        <v>-347</v>
      </c>
      <c r="K819" s="20">
        <v>-266</v>
      </c>
      <c r="L819" s="29">
        <v>37</v>
      </c>
      <c r="M819" s="20">
        <v>-268</v>
      </c>
      <c r="N819" s="20">
        <v>-202</v>
      </c>
      <c r="O819" s="20">
        <f t="shared" si="49"/>
        <v>52478</v>
      </c>
      <c r="P819" s="19">
        <f t="shared" si="50"/>
        <v>-2</v>
      </c>
      <c r="Q819" s="3">
        <v>66.099999999999994</v>
      </c>
      <c r="R819" s="3">
        <v>65.599999999999994</v>
      </c>
      <c r="S819" s="3">
        <v>66.3</v>
      </c>
      <c r="T819" s="3">
        <v>64.8</v>
      </c>
      <c r="U819" s="3">
        <v>63.1</v>
      </c>
      <c r="V819" s="10">
        <f t="shared" si="51"/>
        <v>-0.6804579999999999</v>
      </c>
      <c r="W819" s="3">
        <v>-6.1</v>
      </c>
      <c r="X819" s="3" t="str">
        <f ca="1">IF(COUNTIF(股期對照!A:A,B819)=2,B819&amp;"-●",IF(COUNTIF(股期對照!A:A,B819)=1,B819&amp;"-◎",B819))</f>
        <v>通嘉</v>
      </c>
      <c r="Y819" s="3" t="s">
        <v>6920</v>
      </c>
      <c r="AB819" s="1" t="s">
        <v>813</v>
      </c>
      <c r="AC819" s="1" t="s">
        <v>2545</v>
      </c>
      <c r="AD819" s="1">
        <v>2.4500000000000002</v>
      </c>
      <c r="AE819" s="1">
        <v>0</v>
      </c>
      <c r="AF819" s="1">
        <v>0.32</v>
      </c>
      <c r="AG819" s="1">
        <v>8.16</v>
      </c>
      <c r="AH819" s="1">
        <v>89.07</v>
      </c>
      <c r="AI819" s="1">
        <v>819</v>
      </c>
      <c r="AJ819" s="1">
        <v>589178.43000000005</v>
      </c>
      <c r="AK819" s="1">
        <v>-347</v>
      </c>
      <c r="AL819" s="1">
        <v>-266</v>
      </c>
      <c r="AM819" s="1">
        <v>37</v>
      </c>
      <c r="AN819" s="1">
        <v>-268</v>
      </c>
      <c r="AO819" s="1">
        <v>-202</v>
      </c>
      <c r="AP819" s="1">
        <v>52478</v>
      </c>
      <c r="AQ819" s="1">
        <v>-2</v>
      </c>
      <c r="AR819" s="1">
        <v>66.099999999999994</v>
      </c>
      <c r="AS819" s="1">
        <v>65.599999999999994</v>
      </c>
      <c r="AT819" s="1">
        <v>66.3</v>
      </c>
      <c r="AU819" s="1">
        <v>64.8</v>
      </c>
      <c r="AV819" s="1">
        <v>63.1</v>
      </c>
      <c r="AW819" s="1">
        <v>-0.6804579999999999</v>
      </c>
      <c r="AX819" s="1">
        <v>-6.1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5383</v>
      </c>
      <c r="C820" s="3">
        <v>5.7</v>
      </c>
      <c r="D820" s="3">
        <v>0.2</v>
      </c>
      <c r="E820" s="3">
        <v>1.75</v>
      </c>
      <c r="F820" s="1">
        <f>IF(INDEX(董監!D:D,H820)=0,INDEX(董監!C:C,H820),INDEX(董監!D:D,H820))</f>
        <v>8.36</v>
      </c>
      <c r="G820" s="1">
        <f t="shared" si="48"/>
        <v>83.990000000000009</v>
      </c>
      <c r="H820" s="1">
        <f>MATCH(持股比率!A820,董監!A:A,0)</f>
        <v>820</v>
      </c>
      <c r="I820" s="3">
        <v>1418883.45</v>
      </c>
      <c r="J820" s="20">
        <v>-97.998999999999995</v>
      </c>
      <c r="K820" s="20">
        <v>274.00099999999998</v>
      </c>
      <c r="L820" s="29">
        <v>44.003999999999998</v>
      </c>
      <c r="M820" s="20">
        <v>40.000999999999998</v>
      </c>
      <c r="N820" s="20">
        <v>-80</v>
      </c>
      <c r="O820" s="20">
        <f t="shared" si="49"/>
        <v>119172</v>
      </c>
      <c r="P820" s="19">
        <f t="shared" si="50"/>
        <v>0.2</v>
      </c>
      <c r="Q820" s="3">
        <v>23.65</v>
      </c>
      <c r="R820" s="3">
        <v>24.05</v>
      </c>
      <c r="S820" s="3">
        <v>24.1</v>
      </c>
      <c r="T820" s="3">
        <v>23.8</v>
      </c>
      <c r="U820" s="3">
        <v>23.65</v>
      </c>
      <c r="V820" s="10">
        <f t="shared" si="51"/>
        <v>4.3925679000000002E-2</v>
      </c>
      <c r="W820" s="3">
        <v>-0.21</v>
      </c>
      <c r="X820" s="3" t="str">
        <f ca="1">IF(COUNTIF(股期對照!A:A,B820)=2,B820&amp;"-●",IF(COUNTIF(股期對照!A:A,B820)=1,B820&amp;"-◎",B820))</f>
        <v>艾笛森</v>
      </c>
      <c r="Y820" s="3" t="s">
        <v>7272</v>
      </c>
      <c r="AB820" s="1" t="s">
        <v>814</v>
      </c>
      <c r="AC820" s="1" t="s">
        <v>2546</v>
      </c>
      <c r="AD820" s="1">
        <v>5.7</v>
      </c>
      <c r="AE820" s="1">
        <v>0.2</v>
      </c>
      <c r="AF820" s="1">
        <v>1.75</v>
      </c>
      <c r="AG820" s="1">
        <v>8.36</v>
      </c>
      <c r="AH820" s="1">
        <v>83.990000000000009</v>
      </c>
      <c r="AI820" s="1">
        <v>820</v>
      </c>
      <c r="AJ820" s="1">
        <v>1418883.45</v>
      </c>
      <c r="AK820" s="1">
        <v>-97.998999999999995</v>
      </c>
      <c r="AL820" s="1">
        <v>274.00099999999998</v>
      </c>
      <c r="AM820" s="1">
        <v>44.003999999999998</v>
      </c>
      <c r="AN820" s="1">
        <v>40.000999999999998</v>
      </c>
      <c r="AO820" s="1">
        <v>-80</v>
      </c>
      <c r="AP820" s="1">
        <v>119172</v>
      </c>
      <c r="AQ820" s="1">
        <v>0.2</v>
      </c>
      <c r="AR820" s="1">
        <v>23.65</v>
      </c>
      <c r="AS820" s="1">
        <v>24.05</v>
      </c>
      <c r="AT820" s="1">
        <v>24.1</v>
      </c>
      <c r="AU820" s="1">
        <v>23.8</v>
      </c>
      <c r="AV820" s="1">
        <v>23.65</v>
      </c>
      <c r="AW820" s="1">
        <v>4.3925679000000002E-2</v>
      </c>
      <c r="AX820" s="1">
        <v>-0.21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5706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2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11.6</v>
      </c>
      <c r="S821" s="3">
        <v>11.55</v>
      </c>
      <c r="T821" s="3">
        <v>11.6</v>
      </c>
      <c r="U821" s="3">
        <v>11.6</v>
      </c>
      <c r="V821" s="10">
        <f t="shared" si="51"/>
        <v>2.31E-4</v>
      </c>
      <c r="W821" s="3">
        <v>0.43</v>
      </c>
      <c r="X821" s="3" t="str">
        <f ca="1">IF(COUNTIF(股期對照!A:A,B821)=2,B821&amp;"-●",IF(COUNTIF(股期對照!A:A,B821)=1,B821&amp;"-◎",B821))</f>
        <v>力銘</v>
      </c>
      <c r="Y821" s="3" t="s">
        <v>7273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2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11.6</v>
      </c>
      <c r="AT821" s="1">
        <v>11.55</v>
      </c>
      <c r="AU821" s="1">
        <v>11.6</v>
      </c>
      <c r="AV821" s="1">
        <v>11.6</v>
      </c>
      <c r="AW821" s="1">
        <v>2.31E-4</v>
      </c>
      <c r="AX821" s="1">
        <v>0.43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5707</v>
      </c>
      <c r="C822" s="3">
        <v>1.76</v>
      </c>
      <c r="D822" s="3">
        <v>0</v>
      </c>
      <c r="E822" s="3">
        <v>0.21</v>
      </c>
      <c r="F822" s="1">
        <f>IF(INDEX(董監!D:D,H822)=0,INDEX(董監!C:C,H822),INDEX(董監!D:D,H822))</f>
        <v>27</v>
      </c>
      <c r="G822" s="1">
        <f t="shared" si="48"/>
        <v>71.03</v>
      </c>
      <c r="H822" s="1">
        <f>MATCH(持股比率!A822,董監!A:A,0)</f>
        <v>822</v>
      </c>
      <c r="I822" s="3">
        <v>954393.58</v>
      </c>
      <c r="J822" s="20">
        <v>45.828000000000003</v>
      </c>
      <c r="K822" s="20">
        <v>90</v>
      </c>
      <c r="L822" s="29">
        <v>183.17400000000001</v>
      </c>
      <c r="M822" s="20">
        <v>-59.988999999999997</v>
      </c>
      <c r="N822" s="20">
        <v>-26.271000000000001</v>
      </c>
      <c r="O822" s="20">
        <f t="shared" si="49"/>
        <v>67791</v>
      </c>
      <c r="P822" s="19">
        <f t="shared" si="50"/>
        <v>0.3</v>
      </c>
      <c r="Q822" s="3">
        <v>48.5</v>
      </c>
      <c r="R822" s="3">
        <v>48.8</v>
      </c>
      <c r="S822" s="3">
        <v>50.5</v>
      </c>
      <c r="T822" s="3">
        <v>50.6</v>
      </c>
      <c r="U822" s="3">
        <v>50.4</v>
      </c>
      <c r="V822" s="10">
        <f t="shared" si="51"/>
        <v>0.115054432</v>
      </c>
      <c r="W822" s="3">
        <v>5.99</v>
      </c>
      <c r="X822" s="3" t="str">
        <f ca="1">IF(COUNTIF(股期對照!A:A,B822)=2,B822&amp;"-●",IF(COUNTIF(股期對照!A:A,B822)=1,B822&amp;"-◎",B822))</f>
        <v>磐儀</v>
      </c>
      <c r="Y822" s="3" t="s">
        <v>7274</v>
      </c>
      <c r="AB822" s="1" t="s">
        <v>816</v>
      </c>
      <c r="AC822" s="1" t="s">
        <v>2548</v>
      </c>
      <c r="AD822" s="1">
        <v>1.76</v>
      </c>
      <c r="AE822" s="1">
        <v>0</v>
      </c>
      <c r="AF822" s="1">
        <v>0.21</v>
      </c>
      <c r="AG822" s="1">
        <v>27</v>
      </c>
      <c r="AH822" s="1">
        <v>71.03</v>
      </c>
      <c r="AI822" s="1">
        <v>822</v>
      </c>
      <c r="AJ822" s="1">
        <v>954393.58</v>
      </c>
      <c r="AK822" s="1">
        <v>45.828000000000003</v>
      </c>
      <c r="AL822" s="1">
        <v>90</v>
      </c>
      <c r="AM822" s="1">
        <v>183.17400000000001</v>
      </c>
      <c r="AN822" s="1">
        <v>-59.988999999999997</v>
      </c>
      <c r="AO822" s="1">
        <v>-26.271000000000001</v>
      </c>
      <c r="AP822" s="1">
        <v>67791</v>
      </c>
      <c r="AQ822" s="1">
        <v>0.3</v>
      </c>
      <c r="AR822" s="1">
        <v>48.5</v>
      </c>
      <c r="AS822" s="1">
        <v>48.8</v>
      </c>
      <c r="AT822" s="1">
        <v>50.5</v>
      </c>
      <c r="AU822" s="1">
        <v>50.6</v>
      </c>
      <c r="AV822" s="1">
        <v>50.4</v>
      </c>
      <c r="AW822" s="1">
        <v>0.115054432</v>
      </c>
      <c r="AX822" s="1">
        <v>5.99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4956</v>
      </c>
      <c r="C823" s="3">
        <v>29.31</v>
      </c>
      <c r="D823" s="3">
        <v>11.04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40.64</v>
      </c>
      <c r="H823" s="1">
        <f>MATCH(持股比率!A823,董監!A:A,0)</f>
        <v>823</v>
      </c>
      <c r="I823" s="3">
        <v>2203543.21</v>
      </c>
      <c r="J823" s="20">
        <v>-212.803</v>
      </c>
      <c r="K823" s="20">
        <v>918.35</v>
      </c>
      <c r="L823" s="29">
        <v>538.26199999999994</v>
      </c>
      <c r="M823" s="20">
        <v>347.96100000000001</v>
      </c>
      <c r="N823" s="20">
        <v>104.52800000000001</v>
      </c>
      <c r="O823" s="20">
        <f t="shared" si="49"/>
        <v>89552</v>
      </c>
      <c r="P823" s="19">
        <f t="shared" si="50"/>
        <v>1.9</v>
      </c>
      <c r="Q823" s="3">
        <v>166</v>
      </c>
      <c r="R823" s="3">
        <v>166</v>
      </c>
      <c r="S823" s="3">
        <v>167.5</v>
      </c>
      <c r="T823" s="3">
        <v>166.5</v>
      </c>
      <c r="U823" s="3">
        <v>164</v>
      </c>
      <c r="V823" s="10">
        <f t="shared" si="51"/>
        <v>2.8235778549999999</v>
      </c>
      <c r="W823" s="3">
        <v>-1.8</v>
      </c>
      <c r="X823" s="3" t="str">
        <f ca="1">IF(COUNTIF(股期對照!A:A,B823)=2,B823&amp;"-●",IF(COUNTIF(股期對照!A:A,B823)=1,B823&amp;"-◎",B823))</f>
        <v>智易</v>
      </c>
      <c r="Y823" s="3" t="s">
        <v>7275</v>
      </c>
      <c r="AB823" s="1" t="s">
        <v>817</v>
      </c>
      <c r="AC823" s="1" t="s">
        <v>2549</v>
      </c>
      <c r="AD823" s="1">
        <v>29.31</v>
      </c>
      <c r="AE823" s="1">
        <v>11.04</v>
      </c>
      <c r="AF823" s="1">
        <v>0.2</v>
      </c>
      <c r="AG823" s="1">
        <v>18.809999999999999</v>
      </c>
      <c r="AH823" s="1">
        <v>40.64</v>
      </c>
      <c r="AI823" s="1">
        <v>823</v>
      </c>
      <c r="AJ823" s="1">
        <v>2203543.21</v>
      </c>
      <c r="AK823" s="1">
        <v>-212.803</v>
      </c>
      <c r="AL823" s="1">
        <v>918.35</v>
      </c>
      <c r="AM823" s="1">
        <v>538.26199999999994</v>
      </c>
      <c r="AN823" s="1">
        <v>347.96100000000001</v>
      </c>
      <c r="AO823" s="1">
        <v>104.52800000000001</v>
      </c>
      <c r="AP823" s="1">
        <v>89552</v>
      </c>
      <c r="AQ823" s="1">
        <v>1.9</v>
      </c>
      <c r="AR823" s="1">
        <v>166</v>
      </c>
      <c r="AS823" s="1">
        <v>166</v>
      </c>
      <c r="AT823" s="1">
        <v>167.5</v>
      </c>
      <c r="AU823" s="1">
        <v>166.5</v>
      </c>
      <c r="AV823" s="1">
        <v>164</v>
      </c>
      <c r="AW823" s="1">
        <v>2.8235778549999999</v>
      </c>
      <c r="AX823" s="1">
        <v>-1.8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4957</v>
      </c>
      <c r="C824" s="3">
        <v>0.16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-2</v>
      </c>
      <c r="M824" s="20">
        <v>-2</v>
      </c>
      <c r="N824" s="20">
        <v>-1</v>
      </c>
      <c r="O824" s="20">
        <f t="shared" si="49"/>
        <v>27327</v>
      </c>
      <c r="P824" s="19">
        <f t="shared" si="50"/>
        <v>0</v>
      </c>
      <c r="Q824" s="3">
        <v>21.35</v>
      </c>
      <c r="R824" s="3">
        <v>20.85</v>
      </c>
      <c r="S824" s="3">
        <v>20.8</v>
      </c>
      <c r="T824" s="3">
        <v>20.75</v>
      </c>
      <c r="U824" s="3">
        <v>20.7</v>
      </c>
      <c r="V824" s="10">
        <f t="shared" si="51"/>
        <v>-1.0380000000000001E-3</v>
      </c>
      <c r="W824" s="3">
        <v>-2.82</v>
      </c>
      <c r="X824" s="3" t="str">
        <f ca="1">IF(COUNTIF(股期對照!A:A,B824)=2,B824&amp;"-●",IF(COUNTIF(股期對照!A:A,B824)=1,B824&amp;"-◎",B824))</f>
        <v>映興</v>
      </c>
      <c r="Y824" s="3" t="s">
        <v>7241</v>
      </c>
      <c r="AB824" s="1" t="s">
        <v>818</v>
      </c>
      <c r="AC824" s="1" t="s">
        <v>2550</v>
      </c>
      <c r="AD824" s="1">
        <v>0.16</v>
      </c>
      <c r="AE824" s="1">
        <v>0</v>
      </c>
      <c r="AF824" s="1">
        <v>0</v>
      </c>
      <c r="AG824" s="1">
        <v>30.04</v>
      </c>
      <c r="AH824" s="1">
        <v>69.8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-2</v>
      </c>
      <c r="AN824" s="1">
        <v>-2</v>
      </c>
      <c r="AO824" s="1">
        <v>-1</v>
      </c>
      <c r="AP824" s="1">
        <v>27327</v>
      </c>
      <c r="AQ824" s="1">
        <v>0</v>
      </c>
      <c r="AR824" s="1">
        <v>21.35</v>
      </c>
      <c r="AS824" s="1">
        <v>20.85</v>
      </c>
      <c r="AT824" s="1">
        <v>20.8</v>
      </c>
      <c r="AU824" s="1">
        <v>20.75</v>
      </c>
      <c r="AV824" s="1">
        <v>20.7</v>
      </c>
      <c r="AW824" s="1">
        <v>-1.0380000000000001E-3</v>
      </c>
      <c r="AX824" s="1">
        <v>-2.82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5099</v>
      </c>
      <c r="C825" s="3">
        <v>10.56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73.759999999999991</v>
      </c>
      <c r="H825" s="1">
        <f>MATCH(持股比率!A825,董監!A:A,0)</f>
        <v>825</v>
      </c>
      <c r="I825" s="3">
        <v>1344177.09</v>
      </c>
      <c r="J825" s="20">
        <v>5</v>
      </c>
      <c r="K825" s="20">
        <v>-29.2</v>
      </c>
      <c r="L825" s="29">
        <v>-20.962</v>
      </c>
      <c r="M825" s="20">
        <v>19.8</v>
      </c>
      <c r="N825" s="20">
        <v>-6.45</v>
      </c>
      <c r="O825" s="20">
        <f t="shared" si="49"/>
        <v>99147</v>
      </c>
      <c r="P825" s="19">
        <f t="shared" si="50"/>
        <v>0</v>
      </c>
      <c r="Q825" s="3">
        <v>30.35</v>
      </c>
      <c r="R825" s="3">
        <v>29.7</v>
      </c>
      <c r="S825" s="3">
        <v>29.75</v>
      </c>
      <c r="T825" s="3">
        <v>29.65</v>
      </c>
      <c r="U825" s="3">
        <v>29.85</v>
      </c>
      <c r="V825" s="10">
        <f t="shared" si="51"/>
        <v>-9.4457200000000012E-3</v>
      </c>
      <c r="W825" s="3">
        <v>5.66</v>
      </c>
      <c r="X825" s="3" t="str">
        <f ca="1">IF(COUNTIF(股期對照!A:A,B825)=2,B825&amp;"-●",IF(COUNTIF(股期對照!A:A,B825)=1,B825&amp;"-◎",B825))</f>
        <v>宏致</v>
      </c>
      <c r="Y825" s="3" t="s">
        <v>6981</v>
      </c>
      <c r="AB825" s="1" t="s">
        <v>819</v>
      </c>
      <c r="AC825" s="1" t="s">
        <v>2551</v>
      </c>
      <c r="AD825" s="1">
        <v>10.56</v>
      </c>
      <c r="AE825" s="1">
        <v>0</v>
      </c>
      <c r="AF825" s="1">
        <v>0.37</v>
      </c>
      <c r="AG825" s="1">
        <v>15.31</v>
      </c>
      <c r="AH825" s="1">
        <v>73.759999999999991</v>
      </c>
      <c r="AI825" s="1">
        <v>825</v>
      </c>
      <c r="AJ825" s="1">
        <v>1344177.09</v>
      </c>
      <c r="AK825" s="1">
        <v>5</v>
      </c>
      <c r="AL825" s="1">
        <v>-29.2</v>
      </c>
      <c r="AM825" s="1">
        <v>-20.962</v>
      </c>
      <c r="AN825" s="1">
        <v>19.8</v>
      </c>
      <c r="AO825" s="1">
        <v>-6.45</v>
      </c>
      <c r="AP825" s="1">
        <v>99147</v>
      </c>
      <c r="AQ825" s="1">
        <v>0</v>
      </c>
      <c r="AR825" s="1">
        <v>30.35</v>
      </c>
      <c r="AS825" s="1">
        <v>29.7</v>
      </c>
      <c r="AT825" s="1">
        <v>29.75</v>
      </c>
      <c r="AU825" s="1">
        <v>29.65</v>
      </c>
      <c r="AV825" s="1">
        <v>29.85</v>
      </c>
      <c r="AW825" s="1">
        <v>-9.4457200000000012E-3</v>
      </c>
      <c r="AX825" s="1">
        <v>5.66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6144</v>
      </c>
      <c r="C826" s="3">
        <v>5.54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84.7</v>
      </c>
      <c r="H826" s="1">
        <f>MATCH(持股比率!A826,董監!A:A,0)</f>
        <v>826</v>
      </c>
      <c r="I826" s="3">
        <v>1216622.3899999999</v>
      </c>
      <c r="J826" s="20">
        <v>-10</v>
      </c>
      <c r="K826" s="20">
        <v>5</v>
      </c>
      <c r="L826" s="29">
        <v>-8</v>
      </c>
      <c r="M826" s="20">
        <v>-7</v>
      </c>
      <c r="N826" s="20">
        <v>-26</v>
      </c>
      <c r="O826" s="20">
        <f t="shared" si="49"/>
        <v>103048</v>
      </c>
      <c r="P826" s="19">
        <f t="shared" si="50"/>
        <v>0</v>
      </c>
      <c r="Q826" s="3">
        <v>14.35</v>
      </c>
      <c r="R826" s="3">
        <v>14.35</v>
      </c>
      <c r="S826" s="3">
        <v>14.3</v>
      </c>
      <c r="T826" s="3">
        <v>14.3</v>
      </c>
      <c r="U826" s="3">
        <v>14.3</v>
      </c>
      <c r="V826" s="10">
        <f t="shared" si="51"/>
        <v>-6.5804999999999995E-3</v>
      </c>
      <c r="W826" s="3">
        <v>1.42</v>
      </c>
      <c r="X826" s="3" t="str">
        <f ca="1">IF(COUNTIF(股期對照!A:A,B826)=2,B826&amp;"-●",IF(COUNTIF(股期對照!A:A,B826)=1,B826&amp;"-◎",B826))</f>
        <v>谷崧</v>
      </c>
      <c r="Y826" s="3" t="s">
        <v>7215</v>
      </c>
      <c r="AB826" s="1" t="s">
        <v>820</v>
      </c>
      <c r="AC826" s="1" t="s">
        <v>2552</v>
      </c>
      <c r="AD826" s="1">
        <v>5.54</v>
      </c>
      <c r="AE826" s="1">
        <v>0</v>
      </c>
      <c r="AF826" s="1">
        <v>0.11</v>
      </c>
      <c r="AG826" s="1">
        <v>9.65</v>
      </c>
      <c r="AH826" s="1">
        <v>84.7</v>
      </c>
      <c r="AI826" s="1">
        <v>826</v>
      </c>
      <c r="AJ826" s="1">
        <v>1216622.3899999999</v>
      </c>
      <c r="AK826" s="1">
        <v>-10</v>
      </c>
      <c r="AL826" s="1">
        <v>5</v>
      </c>
      <c r="AM826" s="1">
        <v>-8</v>
      </c>
      <c r="AN826" s="1">
        <v>-7</v>
      </c>
      <c r="AO826" s="1">
        <v>-26</v>
      </c>
      <c r="AP826" s="1">
        <v>103048</v>
      </c>
      <c r="AQ826" s="1">
        <v>0</v>
      </c>
      <c r="AR826" s="1">
        <v>14.35</v>
      </c>
      <c r="AS826" s="1">
        <v>14.35</v>
      </c>
      <c r="AT826" s="1">
        <v>14.3</v>
      </c>
      <c r="AU826" s="1">
        <v>14.3</v>
      </c>
      <c r="AV826" s="1">
        <v>14.3</v>
      </c>
      <c r="AW826" s="1">
        <v>-6.5804999999999995E-3</v>
      </c>
      <c r="AX826" s="1">
        <v>1.42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5708</v>
      </c>
      <c r="C827" s="3">
        <v>0.14000000000000001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91.09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0</v>
      </c>
      <c r="M827" s="20">
        <v>1</v>
      </c>
      <c r="N827" s="20">
        <v>3</v>
      </c>
      <c r="O827" s="20">
        <f t="shared" si="49"/>
        <v>32136</v>
      </c>
      <c r="P827" s="19">
        <f t="shared" si="50"/>
        <v>0</v>
      </c>
      <c r="Q827" s="3">
        <v>36.799999999999997</v>
      </c>
      <c r="R827" s="3">
        <v>36.299999999999997</v>
      </c>
      <c r="S827" s="3">
        <v>36.299999999999997</v>
      </c>
      <c r="T827" s="3">
        <v>36.1</v>
      </c>
      <c r="U827" s="3">
        <v>38.25</v>
      </c>
      <c r="V827" s="10">
        <f t="shared" si="51"/>
        <v>1.8715000000000001E-3</v>
      </c>
      <c r="W827" s="3">
        <v>1.86</v>
      </c>
      <c r="X827" s="3" t="str">
        <f ca="1">IF(COUNTIF(股期對照!A:A,B827)=2,B827&amp;"-●",IF(COUNTIF(股期對照!A:A,B827)=1,B827&amp;"-◎",B827))</f>
        <v>三一東林</v>
      </c>
      <c r="Y827" s="3" t="s">
        <v>7276</v>
      </c>
      <c r="AB827" s="1" t="s">
        <v>821</v>
      </c>
      <c r="AC827" s="1" t="s">
        <v>4279</v>
      </c>
      <c r="AD827" s="1">
        <v>0.14000000000000001</v>
      </c>
      <c r="AE827" s="1">
        <v>0</v>
      </c>
      <c r="AF827" s="1">
        <v>0.02</v>
      </c>
      <c r="AG827" s="1">
        <v>8.75</v>
      </c>
      <c r="AH827" s="1">
        <v>91.09</v>
      </c>
      <c r="AI827" s="1">
        <v>827</v>
      </c>
      <c r="AJ827" s="1">
        <v>352793.87</v>
      </c>
      <c r="AK827" s="1">
        <v>0</v>
      </c>
      <c r="AL827" s="1">
        <v>1</v>
      </c>
      <c r="AM827" s="1">
        <v>0</v>
      </c>
      <c r="AN827" s="1">
        <v>1</v>
      </c>
      <c r="AO827" s="1">
        <v>3</v>
      </c>
      <c r="AP827" s="1">
        <v>32136</v>
      </c>
      <c r="AQ827" s="1">
        <v>0</v>
      </c>
      <c r="AR827" s="1">
        <v>36.799999999999997</v>
      </c>
      <c r="AS827" s="1">
        <v>36.299999999999997</v>
      </c>
      <c r="AT827" s="1">
        <v>36.299999999999997</v>
      </c>
      <c r="AU827" s="1">
        <v>36.1</v>
      </c>
      <c r="AV827" s="1">
        <v>38.25</v>
      </c>
      <c r="AW827" s="1">
        <v>1.8715000000000001E-3</v>
      </c>
      <c r="AX827" s="1">
        <v>1.86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5100</v>
      </c>
      <c r="C828" s="3">
        <v>13.64</v>
      </c>
      <c r="D828" s="3">
        <v>0.01</v>
      </c>
      <c r="E828" s="3">
        <v>0.49</v>
      </c>
      <c r="F828" s="1">
        <f>IF(INDEX(董監!D:D,H828)=0,INDEX(董監!C:C,H828),INDEX(董監!D:D,H828))</f>
        <v>38.99</v>
      </c>
      <c r="G828" s="1">
        <f t="shared" si="48"/>
        <v>46.87</v>
      </c>
      <c r="H828" s="1">
        <f>MATCH(持股比率!A828,董監!A:A,0)</f>
        <v>828</v>
      </c>
      <c r="I828" s="3">
        <v>468641.34</v>
      </c>
      <c r="J828" s="20">
        <v>-3</v>
      </c>
      <c r="K828" s="20">
        <v>8</v>
      </c>
      <c r="L828" s="29">
        <v>15</v>
      </c>
      <c r="M828" s="20">
        <v>7</v>
      </c>
      <c r="N828" s="20">
        <v>-15</v>
      </c>
      <c r="O828" s="20">
        <f t="shared" si="49"/>
        <v>21965</v>
      </c>
      <c r="P828" s="19">
        <f t="shared" si="50"/>
        <v>0.1</v>
      </c>
      <c r="Q828" s="3">
        <v>241.5</v>
      </c>
      <c r="R828" s="3">
        <v>244.5</v>
      </c>
      <c r="S828" s="3">
        <v>244.5</v>
      </c>
      <c r="T828" s="3">
        <v>241</v>
      </c>
      <c r="U828" s="3">
        <v>238.5</v>
      </c>
      <c r="V828" s="10">
        <f t="shared" si="51"/>
        <v>3.0085000000000001E-2</v>
      </c>
      <c r="W828" s="3">
        <v>-0.83</v>
      </c>
      <c r="X828" s="3" t="str">
        <f ca="1">IF(COUNTIF(股期對照!A:A,B828)=2,B828&amp;"-●",IF(COUNTIF(股期對照!A:A,B828)=1,B828&amp;"-◎",B828))</f>
        <v>鼎翰</v>
      </c>
      <c r="Y828" s="3" t="s">
        <v>7277</v>
      </c>
      <c r="AB828" s="1" t="s">
        <v>822</v>
      </c>
      <c r="AC828" s="1" t="s">
        <v>2553</v>
      </c>
      <c r="AD828" s="1">
        <v>13.64</v>
      </c>
      <c r="AE828" s="1">
        <v>0.01</v>
      </c>
      <c r="AF828" s="1">
        <v>0.49</v>
      </c>
      <c r="AG828" s="1">
        <v>38.99</v>
      </c>
      <c r="AH828" s="1">
        <v>46.87</v>
      </c>
      <c r="AI828" s="1">
        <v>828</v>
      </c>
      <c r="AJ828" s="1">
        <v>468641.34</v>
      </c>
      <c r="AK828" s="1">
        <v>-3</v>
      </c>
      <c r="AL828" s="1">
        <v>8</v>
      </c>
      <c r="AM828" s="1">
        <v>15</v>
      </c>
      <c r="AN828" s="1">
        <v>7</v>
      </c>
      <c r="AO828" s="1">
        <v>-15</v>
      </c>
      <c r="AP828" s="1">
        <v>21965</v>
      </c>
      <c r="AQ828" s="1">
        <v>0.1</v>
      </c>
      <c r="AR828" s="1">
        <v>241.5</v>
      </c>
      <c r="AS828" s="1">
        <v>244.5</v>
      </c>
      <c r="AT828" s="1">
        <v>244.5</v>
      </c>
      <c r="AU828" s="1">
        <v>241</v>
      </c>
      <c r="AV828" s="1">
        <v>238.5</v>
      </c>
      <c r="AW828" s="1">
        <v>3.0085000000000001E-2</v>
      </c>
      <c r="AX828" s="1">
        <v>-0.83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6145</v>
      </c>
      <c r="C829" s="3">
        <v>1.31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77.31</v>
      </c>
      <c r="H829" s="1">
        <f>MATCH(持股比率!A829,董監!A:A,0)</f>
        <v>829</v>
      </c>
      <c r="I829" s="3">
        <v>684669.76</v>
      </c>
      <c r="J829" s="20">
        <v>79</v>
      </c>
      <c r="K829" s="20">
        <v>54</v>
      </c>
      <c r="L829" s="29">
        <v>-6</v>
      </c>
      <c r="M829" s="20">
        <v>-19</v>
      </c>
      <c r="N829" s="20">
        <v>31</v>
      </c>
      <c r="O829" s="20">
        <f t="shared" si="49"/>
        <v>52932</v>
      </c>
      <c r="P829" s="19">
        <f t="shared" si="50"/>
        <v>0.3</v>
      </c>
      <c r="Q829" s="3">
        <v>22.85</v>
      </c>
      <c r="R829" s="3">
        <v>22.65</v>
      </c>
      <c r="S829" s="3">
        <v>22.7</v>
      </c>
      <c r="T829" s="3">
        <v>22.2</v>
      </c>
      <c r="U829" s="3">
        <v>22.45</v>
      </c>
      <c r="V829" s="10">
        <f t="shared" si="51"/>
        <v>3.1661999999999996E-2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7278</v>
      </c>
      <c r="AB829" s="1" t="s">
        <v>823</v>
      </c>
      <c r="AC829" s="1" t="s">
        <v>2554</v>
      </c>
      <c r="AD829" s="1">
        <v>1.31</v>
      </c>
      <c r="AE829" s="1">
        <v>0</v>
      </c>
      <c r="AF829" s="1">
        <v>0.12</v>
      </c>
      <c r="AG829" s="1">
        <v>21.26</v>
      </c>
      <c r="AH829" s="1">
        <v>77.31</v>
      </c>
      <c r="AI829" s="1">
        <v>829</v>
      </c>
      <c r="AJ829" s="1">
        <v>684669.76</v>
      </c>
      <c r="AK829" s="1">
        <v>79</v>
      </c>
      <c r="AL829" s="1">
        <v>54</v>
      </c>
      <c r="AM829" s="1">
        <v>-6</v>
      </c>
      <c r="AN829" s="1">
        <v>-19</v>
      </c>
      <c r="AO829" s="1">
        <v>31</v>
      </c>
      <c r="AP829" s="1">
        <v>52932</v>
      </c>
      <c r="AQ829" s="1">
        <v>0.3</v>
      </c>
      <c r="AR829" s="1">
        <v>22.85</v>
      </c>
      <c r="AS829" s="1">
        <v>22.65</v>
      </c>
      <c r="AT829" s="1">
        <v>22.7</v>
      </c>
      <c r="AU829" s="1">
        <v>22.2</v>
      </c>
      <c r="AV829" s="1">
        <v>22.45</v>
      </c>
      <c r="AW829" s="1">
        <v>3.1661999999999996E-2</v>
      </c>
      <c r="AX829" s="1">
        <v>0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5546</v>
      </c>
      <c r="C830" s="3">
        <v>7.15</v>
      </c>
      <c r="D830" s="3">
        <v>0.57999999999999996</v>
      </c>
      <c r="E830" s="3">
        <v>0.28000000000000003</v>
      </c>
      <c r="F830" s="1">
        <f>IF(INDEX(董監!D:D,H830)=0,INDEX(董監!C:C,H830),INDEX(董監!D:D,H830))</f>
        <v>17.38</v>
      </c>
      <c r="G830" s="1">
        <f t="shared" si="48"/>
        <v>74.61</v>
      </c>
      <c r="H830" s="1">
        <f>MATCH(持股比率!A830,董監!A:A,0)</f>
        <v>830</v>
      </c>
      <c r="I830" s="3">
        <v>876758.62</v>
      </c>
      <c r="J830" s="20">
        <v>-242.05199999999999</v>
      </c>
      <c r="K830" s="20">
        <v>-502.45600000000002</v>
      </c>
      <c r="L830" s="29">
        <v>-18.661000000000001</v>
      </c>
      <c r="M830" s="20">
        <v>-1099.2919999999999</v>
      </c>
      <c r="N830" s="20">
        <v>-285.33699999999999</v>
      </c>
      <c r="O830" s="20">
        <f t="shared" si="49"/>
        <v>65415</v>
      </c>
      <c r="P830" s="19">
        <f t="shared" si="50"/>
        <v>-3.3</v>
      </c>
      <c r="Q830" s="3">
        <v>202.5</v>
      </c>
      <c r="R830" s="3">
        <v>201</v>
      </c>
      <c r="S830" s="3">
        <v>221</v>
      </c>
      <c r="T830" s="3">
        <v>219.5</v>
      </c>
      <c r="U830" s="3">
        <v>211</v>
      </c>
      <c r="V830" s="10">
        <f t="shared" si="51"/>
        <v>-4.5563396799999998</v>
      </c>
      <c r="W830" s="3">
        <v>7.11</v>
      </c>
      <c r="X830" s="3" t="str">
        <f ca="1">IF(COUNTIF(股期對照!A:A,B830)=2,B830&amp;"-●",IF(COUNTIF(股期對照!A:A,B830)=1,B830&amp;"-◎",B830))</f>
        <v>碩天</v>
      </c>
      <c r="Y830" s="3" t="s">
        <v>7279</v>
      </c>
      <c r="AB830" s="1" t="s">
        <v>824</v>
      </c>
      <c r="AC830" s="1" t="s">
        <v>2555</v>
      </c>
      <c r="AD830" s="1">
        <v>7.15</v>
      </c>
      <c r="AE830" s="1">
        <v>0.57999999999999996</v>
      </c>
      <c r="AF830" s="1">
        <v>0.28000000000000003</v>
      </c>
      <c r="AG830" s="1">
        <v>17.38</v>
      </c>
      <c r="AH830" s="1">
        <v>74.61</v>
      </c>
      <c r="AI830" s="1">
        <v>830</v>
      </c>
      <c r="AJ830" s="1">
        <v>876758.62</v>
      </c>
      <c r="AK830" s="1">
        <v>-242.05199999999999</v>
      </c>
      <c r="AL830" s="1">
        <v>-502.45600000000002</v>
      </c>
      <c r="AM830" s="1">
        <v>-18.661000000000001</v>
      </c>
      <c r="AN830" s="1">
        <v>-1099.2919999999999</v>
      </c>
      <c r="AO830" s="1">
        <v>-285.33699999999999</v>
      </c>
      <c r="AP830" s="1">
        <v>65415</v>
      </c>
      <c r="AQ830" s="1">
        <v>-3.3</v>
      </c>
      <c r="AR830" s="1">
        <v>202.5</v>
      </c>
      <c r="AS830" s="1">
        <v>201</v>
      </c>
      <c r="AT830" s="1">
        <v>221</v>
      </c>
      <c r="AU830" s="1">
        <v>219.5</v>
      </c>
      <c r="AV830" s="1">
        <v>211</v>
      </c>
      <c r="AW830" s="1">
        <v>-4.5563396799999998</v>
      </c>
      <c r="AX830" s="1">
        <v>7.11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5547</v>
      </c>
      <c r="C831" s="3">
        <v>4.21</v>
      </c>
      <c r="D831" s="3">
        <v>7.0000000000000007E-2</v>
      </c>
      <c r="E831" s="3">
        <v>0.94</v>
      </c>
      <c r="F831" s="1">
        <f>IF(INDEX(董監!D:D,H831)=0,INDEX(董監!C:C,H831),INDEX(董監!D:D,H831))</f>
        <v>34.33</v>
      </c>
      <c r="G831" s="1">
        <f t="shared" si="48"/>
        <v>60.45</v>
      </c>
      <c r="H831" s="1">
        <f>MATCH(持股比率!A831,董監!A:A,0)</f>
        <v>831</v>
      </c>
      <c r="I831" s="3">
        <v>1513276</v>
      </c>
      <c r="J831" s="20">
        <v>131</v>
      </c>
      <c r="K831" s="20">
        <v>27.001000000000001</v>
      </c>
      <c r="L831" s="29">
        <v>-174.37899999999999</v>
      </c>
      <c r="M831" s="20">
        <v>-1867.425</v>
      </c>
      <c r="N831" s="20">
        <v>-247.14599999999999</v>
      </c>
      <c r="O831" s="20">
        <f t="shared" si="49"/>
        <v>91478</v>
      </c>
      <c r="P831" s="19">
        <f t="shared" si="50"/>
        <v>-2.2999999999999998</v>
      </c>
      <c r="Q831" s="3">
        <v>40.25</v>
      </c>
      <c r="R831" s="3">
        <v>40.6</v>
      </c>
      <c r="S831" s="3">
        <v>42.55</v>
      </c>
      <c r="T831" s="3">
        <v>38.35</v>
      </c>
      <c r="U831" s="3">
        <v>38.6</v>
      </c>
      <c r="V831" s="10">
        <f t="shared" si="51"/>
        <v>-0.82206420200000008</v>
      </c>
      <c r="W831" s="3">
        <v>-1.78</v>
      </c>
      <c r="X831" s="3" t="str">
        <f ca="1">IF(COUNTIF(股期對照!A:A,B831)=2,B831&amp;"-●",IF(COUNTIF(股期對照!A:A,B831)=1,B831&amp;"-◎",B831))</f>
        <v>洋華</v>
      </c>
      <c r="Y831" s="3" t="s">
        <v>7119</v>
      </c>
      <c r="AB831" s="1" t="s">
        <v>825</v>
      </c>
      <c r="AC831" s="1" t="s">
        <v>2556</v>
      </c>
      <c r="AD831" s="1">
        <v>4.21</v>
      </c>
      <c r="AE831" s="1">
        <v>7.0000000000000007E-2</v>
      </c>
      <c r="AF831" s="1">
        <v>0.94</v>
      </c>
      <c r="AG831" s="1">
        <v>34.33</v>
      </c>
      <c r="AH831" s="1">
        <v>60.45</v>
      </c>
      <c r="AI831" s="1">
        <v>831</v>
      </c>
      <c r="AJ831" s="1">
        <v>1513276</v>
      </c>
      <c r="AK831" s="1">
        <v>131</v>
      </c>
      <c r="AL831" s="1">
        <v>27.001000000000001</v>
      </c>
      <c r="AM831" s="1">
        <v>-174.37899999999999</v>
      </c>
      <c r="AN831" s="1">
        <v>-1867.425</v>
      </c>
      <c r="AO831" s="1">
        <v>-247.14599999999999</v>
      </c>
      <c r="AP831" s="1">
        <v>91478</v>
      </c>
      <c r="AQ831" s="1">
        <v>-2.2999999999999998</v>
      </c>
      <c r="AR831" s="1">
        <v>40.25</v>
      </c>
      <c r="AS831" s="1">
        <v>40.6</v>
      </c>
      <c r="AT831" s="1">
        <v>42.55</v>
      </c>
      <c r="AU831" s="1">
        <v>38.35</v>
      </c>
      <c r="AV831" s="1">
        <v>38.6</v>
      </c>
      <c r="AW831" s="1">
        <v>-0.82206420200000008</v>
      </c>
      <c r="AX831" s="1">
        <v>-1.78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5204</v>
      </c>
      <c r="C832" s="3">
        <v>1.59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44.959999999999994</v>
      </c>
      <c r="H832" s="1">
        <f>MATCH(持股比率!A832,董監!A:A,0)</f>
        <v>832</v>
      </c>
      <c r="I832" s="3">
        <v>291859.46000000002</v>
      </c>
      <c r="J832" s="20">
        <v>46</v>
      </c>
      <c r="K832" s="20">
        <v>21</v>
      </c>
      <c r="L832" s="29">
        <v>-31</v>
      </c>
      <c r="M832" s="20">
        <v>-224</v>
      </c>
      <c r="N832" s="20">
        <v>144</v>
      </c>
      <c r="O832" s="20">
        <f t="shared" si="49"/>
        <v>13122</v>
      </c>
      <c r="P832" s="19">
        <f t="shared" si="50"/>
        <v>-0.3</v>
      </c>
      <c r="Q832" s="3">
        <v>27.6</v>
      </c>
      <c r="R832" s="3">
        <v>28.6</v>
      </c>
      <c r="S832" s="3">
        <v>29</v>
      </c>
      <c r="T832" s="3">
        <v>27.7</v>
      </c>
      <c r="U832" s="3">
        <v>27.55</v>
      </c>
      <c r="V832" s="10">
        <f t="shared" si="51"/>
        <v>-1.2664000000000002E-2</v>
      </c>
      <c r="W832" s="3">
        <v>9.76</v>
      </c>
      <c r="X832" s="3" t="str">
        <f ca="1">IF(COUNTIF(股期對照!A:A,B832)=2,B832&amp;"-●",IF(COUNTIF(股期對照!A:A,B832)=1,B832&amp;"-◎",B832))</f>
        <v>富晶通</v>
      </c>
      <c r="Y832" s="3" t="s">
        <v>7280</v>
      </c>
      <c r="AB832" s="1" t="s">
        <v>826</v>
      </c>
      <c r="AC832" s="1" t="s">
        <v>2557</v>
      </c>
      <c r="AD832" s="1">
        <v>1.59</v>
      </c>
      <c r="AE832" s="1">
        <v>0</v>
      </c>
      <c r="AF832" s="1">
        <v>0</v>
      </c>
      <c r="AG832" s="1">
        <v>53.45</v>
      </c>
      <c r="AH832" s="1">
        <v>44.959999999999994</v>
      </c>
      <c r="AI832" s="1">
        <v>832</v>
      </c>
      <c r="AJ832" s="1">
        <v>291859.46000000002</v>
      </c>
      <c r="AK832" s="1">
        <v>46</v>
      </c>
      <c r="AL832" s="1">
        <v>21</v>
      </c>
      <c r="AM832" s="1">
        <v>-31</v>
      </c>
      <c r="AN832" s="1">
        <v>-224</v>
      </c>
      <c r="AO832" s="1">
        <v>144</v>
      </c>
      <c r="AP832" s="1">
        <v>13122</v>
      </c>
      <c r="AQ832" s="1">
        <v>-0.3</v>
      </c>
      <c r="AR832" s="1">
        <v>27.6</v>
      </c>
      <c r="AS832" s="1">
        <v>28.6</v>
      </c>
      <c r="AT832" s="1">
        <v>29</v>
      </c>
      <c r="AU832" s="1">
        <v>27.7</v>
      </c>
      <c r="AV832" s="1">
        <v>27.55</v>
      </c>
      <c r="AW832" s="1">
        <v>-1.2664000000000002E-2</v>
      </c>
      <c r="AX832" s="1">
        <v>9.76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5101</v>
      </c>
      <c r="C833" s="3">
        <v>42.11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13.930000000000007</v>
      </c>
      <c r="H833" s="1">
        <f>MATCH(持股比率!A833,董監!A:A,0)</f>
        <v>833</v>
      </c>
      <c r="I833" s="3">
        <v>1173408.42</v>
      </c>
      <c r="J833" s="20">
        <v>221</v>
      </c>
      <c r="K833" s="20">
        <v>46</v>
      </c>
      <c r="L833" s="29">
        <v>130</v>
      </c>
      <c r="M833" s="20">
        <v>24</v>
      </c>
      <c r="N833" s="20">
        <v>-42</v>
      </c>
      <c r="O833" s="20">
        <f t="shared" si="49"/>
        <v>16346</v>
      </c>
      <c r="P833" s="19">
        <f t="shared" si="50"/>
        <v>2.2999999999999998</v>
      </c>
      <c r="Q833" s="3">
        <v>51.3</v>
      </c>
      <c r="R833" s="3">
        <v>51.1</v>
      </c>
      <c r="S833" s="3">
        <v>51.1</v>
      </c>
      <c r="T833" s="3">
        <v>50.4</v>
      </c>
      <c r="U833" s="3">
        <v>50</v>
      </c>
      <c r="V833" s="10">
        <f t="shared" si="51"/>
        <v>0.19440499999999999</v>
      </c>
      <c r="W833" s="3">
        <v>-0.6</v>
      </c>
      <c r="X833" s="3" t="str">
        <f ca="1">IF(COUNTIF(股期對照!A:A,B833)=2,B833&amp;"-●",IF(COUNTIF(股期對照!A:A,B833)=1,B833&amp;"-◎",B833))</f>
        <v>光頡</v>
      </c>
      <c r="Y833" s="3" t="s">
        <v>7281</v>
      </c>
      <c r="AB833" s="1" t="s">
        <v>827</v>
      </c>
      <c r="AC833" s="1" t="s">
        <v>2558</v>
      </c>
      <c r="AD833" s="1">
        <v>42.11</v>
      </c>
      <c r="AE833" s="1">
        <v>1.83</v>
      </c>
      <c r="AF833" s="1">
        <v>1.94</v>
      </c>
      <c r="AG833" s="1">
        <v>40.19</v>
      </c>
      <c r="AH833" s="1">
        <v>13.930000000000007</v>
      </c>
      <c r="AI833" s="1">
        <v>833</v>
      </c>
      <c r="AJ833" s="1">
        <v>1173408.42</v>
      </c>
      <c r="AK833" s="1">
        <v>221</v>
      </c>
      <c r="AL833" s="1">
        <v>46</v>
      </c>
      <c r="AM833" s="1">
        <v>130</v>
      </c>
      <c r="AN833" s="1">
        <v>24</v>
      </c>
      <c r="AO833" s="1">
        <v>-42</v>
      </c>
      <c r="AP833" s="1">
        <v>16346</v>
      </c>
      <c r="AQ833" s="1">
        <v>2.2999999999999998</v>
      </c>
      <c r="AR833" s="1">
        <v>51.3</v>
      </c>
      <c r="AS833" s="1">
        <v>51.1</v>
      </c>
      <c r="AT833" s="1">
        <v>51.1</v>
      </c>
      <c r="AU833" s="1">
        <v>50.4</v>
      </c>
      <c r="AV833" s="1">
        <v>50</v>
      </c>
      <c r="AW833" s="1">
        <v>0.19440499999999999</v>
      </c>
      <c r="AX833" s="1">
        <v>-0.6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6146</v>
      </c>
      <c r="C834" s="3">
        <v>6.38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81.55</v>
      </c>
      <c r="H834" s="1">
        <f>MATCH(持股比率!A834,董監!A:A,0)</f>
        <v>834</v>
      </c>
      <c r="I834" s="3">
        <v>1141313.82</v>
      </c>
      <c r="J834" s="20">
        <v>50</v>
      </c>
      <c r="K834" s="20">
        <v>24</v>
      </c>
      <c r="L834" s="29">
        <v>13</v>
      </c>
      <c r="M834" s="20">
        <v>-1</v>
      </c>
      <c r="N834" s="20">
        <v>1</v>
      </c>
      <c r="O834" s="20">
        <f t="shared" si="49"/>
        <v>93074</v>
      </c>
      <c r="P834" s="19">
        <f t="shared" si="50"/>
        <v>0.1</v>
      </c>
      <c r="Q834" s="3">
        <v>15.45</v>
      </c>
      <c r="R834" s="3">
        <v>15.4</v>
      </c>
      <c r="S834" s="3">
        <v>15.3</v>
      </c>
      <c r="T834" s="3">
        <v>15.2</v>
      </c>
      <c r="U834" s="3">
        <v>15</v>
      </c>
      <c r="V834" s="10">
        <f t="shared" si="51"/>
        <v>1.3408E-2</v>
      </c>
      <c r="W834" s="3">
        <v>-2.2799999999999998</v>
      </c>
      <c r="X834" s="3" t="str">
        <f ca="1">IF(COUNTIF(股期對照!A:A,B834)=2,B834&amp;"-●",IF(COUNTIF(股期對照!A:A,B834)=1,B834&amp;"-◎",B834))</f>
        <v>西勝</v>
      </c>
      <c r="Y834" s="3" t="s">
        <v>7282</v>
      </c>
      <c r="AB834" s="1" t="s">
        <v>828</v>
      </c>
      <c r="AC834" s="1" t="s">
        <v>2559</v>
      </c>
      <c r="AD834" s="1">
        <v>6.38</v>
      </c>
      <c r="AE834" s="1">
        <v>0</v>
      </c>
      <c r="AF834" s="1">
        <v>0</v>
      </c>
      <c r="AG834" s="1">
        <v>12.07</v>
      </c>
      <c r="AH834" s="1">
        <v>81.55</v>
      </c>
      <c r="AI834" s="1">
        <v>834</v>
      </c>
      <c r="AJ834" s="1">
        <v>1141313.82</v>
      </c>
      <c r="AK834" s="1">
        <v>50</v>
      </c>
      <c r="AL834" s="1">
        <v>24</v>
      </c>
      <c r="AM834" s="1">
        <v>13</v>
      </c>
      <c r="AN834" s="1">
        <v>-1</v>
      </c>
      <c r="AO834" s="1">
        <v>1</v>
      </c>
      <c r="AP834" s="1">
        <v>93074</v>
      </c>
      <c r="AQ834" s="1">
        <v>0.1</v>
      </c>
      <c r="AR834" s="1">
        <v>15.45</v>
      </c>
      <c r="AS834" s="1">
        <v>15.4</v>
      </c>
      <c r="AT834" s="1">
        <v>15.3</v>
      </c>
      <c r="AU834" s="1">
        <v>15.2</v>
      </c>
      <c r="AV834" s="1">
        <v>15</v>
      </c>
      <c r="AW834" s="1">
        <v>1.3408E-2</v>
      </c>
      <c r="AX834" s="1">
        <v>-2.2799999999999998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6147</v>
      </c>
      <c r="C835" s="3">
        <v>2.64</v>
      </c>
      <c r="D835" s="3">
        <v>0.01</v>
      </c>
      <c r="E835" s="3">
        <v>0.04</v>
      </c>
      <c r="F835" s="1">
        <f>IF(INDEX(董監!D:D,H835)=0,INDEX(董監!C:C,H835),INDEX(董監!D:D,H835))</f>
        <v>58.01</v>
      </c>
      <c r="G835" s="1">
        <f t="shared" si="48"/>
        <v>39.300000000000004</v>
      </c>
      <c r="H835" s="1">
        <f>MATCH(持股比率!A835,董監!A:A,0)</f>
        <v>835</v>
      </c>
      <c r="I835" s="3">
        <v>450000</v>
      </c>
      <c r="J835" s="20">
        <v>-2.0110000000000001</v>
      </c>
      <c r="K835" s="20">
        <v>-10.129</v>
      </c>
      <c r="L835" s="29">
        <v>-2</v>
      </c>
      <c r="M835" s="20">
        <v>-9.4890000000000008</v>
      </c>
      <c r="N835" s="20">
        <v>-5.2560000000000002</v>
      </c>
      <c r="O835" s="20">
        <f t="shared" si="49"/>
        <v>17685</v>
      </c>
      <c r="P835" s="19">
        <f t="shared" si="50"/>
        <v>-0.2</v>
      </c>
      <c r="Q835" s="3">
        <v>40.35</v>
      </c>
      <c r="R835" s="3">
        <v>40.299999999999997</v>
      </c>
      <c r="S835" s="3">
        <v>40.6</v>
      </c>
      <c r="T835" s="3">
        <v>40.35</v>
      </c>
      <c r="U835" s="3">
        <v>40.35</v>
      </c>
      <c r="V835" s="10">
        <f t="shared" si="51"/>
        <v>-1.1655033E-2</v>
      </c>
      <c r="W835" s="3">
        <v>1.38</v>
      </c>
      <c r="X835" s="3" t="str">
        <f ca="1">IF(COUNTIF(股期對照!A:A,B835)=2,B835&amp;"-●",IF(COUNTIF(股期對照!A:A,B835)=1,B835&amp;"-◎",B835))</f>
        <v>盈正</v>
      </c>
      <c r="Y835" s="3" t="s">
        <v>7283</v>
      </c>
      <c r="AB835" s="1" t="s">
        <v>829</v>
      </c>
      <c r="AC835" s="1" t="s">
        <v>2560</v>
      </c>
      <c r="AD835" s="1">
        <v>2.64</v>
      </c>
      <c r="AE835" s="1">
        <v>0.01</v>
      </c>
      <c r="AF835" s="1">
        <v>0.04</v>
      </c>
      <c r="AG835" s="1">
        <v>58.01</v>
      </c>
      <c r="AH835" s="1">
        <v>39.300000000000004</v>
      </c>
      <c r="AI835" s="1">
        <v>835</v>
      </c>
      <c r="AJ835" s="1">
        <v>450000</v>
      </c>
      <c r="AK835" s="1">
        <v>-2.0110000000000001</v>
      </c>
      <c r="AL835" s="1">
        <v>-10.129</v>
      </c>
      <c r="AM835" s="1">
        <v>-2</v>
      </c>
      <c r="AN835" s="1">
        <v>-9.4890000000000008</v>
      </c>
      <c r="AO835" s="1">
        <v>-5.2560000000000002</v>
      </c>
      <c r="AP835" s="1">
        <v>17685</v>
      </c>
      <c r="AQ835" s="1">
        <v>-0.2</v>
      </c>
      <c r="AR835" s="1">
        <v>40.35</v>
      </c>
      <c r="AS835" s="1">
        <v>40.299999999999997</v>
      </c>
      <c r="AT835" s="1">
        <v>40.6</v>
      </c>
      <c r="AU835" s="1">
        <v>40.35</v>
      </c>
      <c r="AV835" s="1">
        <v>40.35</v>
      </c>
      <c r="AW835" s="1">
        <v>-1.1655033E-2</v>
      </c>
      <c r="AX835" s="1">
        <v>1.38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5709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31.4</v>
      </c>
      <c r="R836" s="3">
        <v>31.9</v>
      </c>
      <c r="S836" s="3">
        <v>31.4</v>
      </c>
      <c r="T836" s="3">
        <v>31.35</v>
      </c>
      <c r="U836" s="3">
        <v>32.1</v>
      </c>
      <c r="V836" s="10">
        <f t="shared" si="51"/>
        <v>0</v>
      </c>
      <c r="W836" s="3">
        <v>-0.93</v>
      </c>
      <c r="X836" s="3" t="str">
        <f ca="1">IF(COUNTIF(股期對照!A:A,B836)=2,B836&amp;"-●",IF(COUNTIF(股期對照!A:A,B836)=1,B836&amp;"-◎",B836))</f>
        <v>地心引力</v>
      </c>
      <c r="Y836" s="3" t="s">
        <v>7284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31.4</v>
      </c>
      <c r="AS836" s="1">
        <v>31.9</v>
      </c>
      <c r="AT836" s="1">
        <v>31.4</v>
      </c>
      <c r="AU836" s="1">
        <v>31.35</v>
      </c>
      <c r="AV836" s="1">
        <v>32.1</v>
      </c>
      <c r="AW836" s="1">
        <v>0</v>
      </c>
      <c r="AX836" s="1">
        <v>-0.93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6148</v>
      </c>
      <c r="C837" s="3">
        <v>36.270000000000003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26.939999999999998</v>
      </c>
      <c r="H837" s="1">
        <f>MATCH(持股比率!A837,董監!A:A,0)</f>
        <v>837</v>
      </c>
      <c r="I837" s="3">
        <v>1841918.48</v>
      </c>
      <c r="J837" s="20">
        <v>83</v>
      </c>
      <c r="K837" s="20">
        <v>128</v>
      </c>
      <c r="L837" s="29">
        <v>-19</v>
      </c>
      <c r="M837" s="20">
        <v>-32</v>
      </c>
      <c r="N837" s="20">
        <v>-41</v>
      </c>
      <c r="O837" s="20">
        <f t="shared" si="49"/>
        <v>49621</v>
      </c>
      <c r="P837" s="19">
        <f t="shared" si="50"/>
        <v>0.2</v>
      </c>
      <c r="Q837" s="3">
        <v>33.1</v>
      </c>
      <c r="R837" s="3">
        <v>33.65</v>
      </c>
      <c r="S837" s="3">
        <v>33.75</v>
      </c>
      <c r="T837" s="3">
        <v>33.25</v>
      </c>
      <c r="U837" s="3">
        <v>32.799999999999997</v>
      </c>
      <c r="V837" s="10">
        <f t="shared" si="51"/>
        <v>4.0044499999999997E-2</v>
      </c>
      <c r="W837" s="3">
        <v>0.92</v>
      </c>
      <c r="X837" s="3" t="str">
        <f ca="1">IF(COUNTIF(股期對照!A:A,B837)=2,B837&amp;"-●",IF(COUNTIF(股期對照!A:A,B837)=1,B837&amp;"-◎",B837))</f>
        <v>新鉅科</v>
      </c>
      <c r="Y837" s="3" t="s">
        <v>7220</v>
      </c>
      <c r="AB837" s="1" t="s">
        <v>831</v>
      </c>
      <c r="AC837" s="1" t="s">
        <v>2562</v>
      </c>
      <c r="AD837" s="1">
        <v>36.270000000000003</v>
      </c>
      <c r="AE837" s="1">
        <v>0</v>
      </c>
      <c r="AF837" s="1">
        <v>0.35</v>
      </c>
      <c r="AG837" s="1">
        <v>36.44</v>
      </c>
      <c r="AH837" s="1">
        <v>26.939999999999998</v>
      </c>
      <c r="AI837" s="1">
        <v>837</v>
      </c>
      <c r="AJ837" s="1">
        <v>1841918.48</v>
      </c>
      <c r="AK837" s="1">
        <v>83</v>
      </c>
      <c r="AL837" s="1">
        <v>128</v>
      </c>
      <c r="AM837" s="1">
        <v>-19</v>
      </c>
      <c r="AN837" s="1">
        <v>-32</v>
      </c>
      <c r="AO837" s="1">
        <v>-41</v>
      </c>
      <c r="AP837" s="1">
        <v>49621</v>
      </c>
      <c r="AQ837" s="1">
        <v>0.2</v>
      </c>
      <c r="AR837" s="1">
        <v>33.1</v>
      </c>
      <c r="AS837" s="1">
        <v>33.65</v>
      </c>
      <c r="AT837" s="1">
        <v>33.75</v>
      </c>
      <c r="AU837" s="1">
        <v>33.25</v>
      </c>
      <c r="AV837" s="1">
        <v>32.799999999999997</v>
      </c>
      <c r="AW837" s="1">
        <v>4.0044499999999997E-2</v>
      </c>
      <c r="AX837" s="1">
        <v>0.92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6149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1</v>
      </c>
      <c r="L838" s="29">
        <v>0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28.3</v>
      </c>
      <c r="R838" s="3">
        <v>28.1</v>
      </c>
      <c r="S838" s="3">
        <v>28.1</v>
      </c>
      <c r="T838" s="3">
        <v>28.3</v>
      </c>
      <c r="U838" s="3">
        <v>28.05</v>
      </c>
      <c r="V838" s="10">
        <f t="shared" si="51"/>
        <v>2.81E-4</v>
      </c>
      <c r="W838" s="3">
        <v>-0.88</v>
      </c>
      <c r="X838" s="3" t="str">
        <f ca="1">IF(COUNTIF(股期對照!A:A,B838)=2,B838&amp;"-●",IF(COUNTIF(股期對照!A:A,B838)=1,B838&amp;"-◎",B838))</f>
        <v>晟楠</v>
      </c>
      <c r="Y838" s="3" t="s">
        <v>7285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0</v>
      </c>
      <c r="AO838" s="1">
        <v>0</v>
      </c>
      <c r="AP838" s="1">
        <v>60081</v>
      </c>
      <c r="AQ838" s="1">
        <v>0</v>
      </c>
      <c r="AR838" s="1">
        <v>28.3</v>
      </c>
      <c r="AS838" s="1">
        <v>28.1</v>
      </c>
      <c r="AT838" s="1">
        <v>28.1</v>
      </c>
      <c r="AU838" s="1">
        <v>28.3</v>
      </c>
      <c r="AV838" s="1">
        <v>28.05</v>
      </c>
      <c r="AW838" s="1">
        <v>2.81E-4</v>
      </c>
      <c r="AX838" s="1">
        <v>-0.88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4842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13.75</v>
      </c>
      <c r="R839" s="3">
        <v>13.7</v>
      </c>
      <c r="S839" s="3">
        <v>13.65</v>
      </c>
      <c r="T839" s="3">
        <v>13.6</v>
      </c>
      <c r="U839" s="3">
        <v>13.35</v>
      </c>
      <c r="V839" s="10">
        <f t="shared" ref="V839:V902" si="55">SUMPRODUCT(J839:N839,Q839:U839)/100000</f>
        <v>1.3349999999999999E-4</v>
      </c>
      <c r="W839" s="3">
        <v>-3.26</v>
      </c>
      <c r="X839" s="3" t="str">
        <f ca="1">IF(COUNTIF(股期對照!A:A,B839)=2,B839&amp;"-●",IF(COUNTIF(股期對照!A:A,B839)=1,B839&amp;"-◎",B839))</f>
        <v>研勤</v>
      </c>
      <c r="Y839" s="3" t="s">
        <v>7286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</v>
      </c>
      <c r="AP839" s="1">
        <v>35312</v>
      </c>
      <c r="AQ839" s="1">
        <v>0</v>
      </c>
      <c r="AR839" s="1">
        <v>13.75</v>
      </c>
      <c r="AS839" s="1">
        <v>13.7</v>
      </c>
      <c r="AT839" s="1">
        <v>13.65</v>
      </c>
      <c r="AU839" s="1">
        <v>13.6</v>
      </c>
      <c r="AV839" s="1">
        <v>13.35</v>
      </c>
      <c r="AW839" s="1">
        <v>1.3349999999999999E-4</v>
      </c>
      <c r="AX839" s="1">
        <v>-3.26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5384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6150</v>
      </c>
      <c r="C841" s="3">
        <v>10.39</v>
      </c>
      <c r="D841" s="3">
        <v>0.19</v>
      </c>
      <c r="E841" s="3">
        <v>0.23</v>
      </c>
      <c r="F841" s="1">
        <f>IF(INDEX(董監!D:D,H841)=0,INDEX(董監!C:C,H841),INDEX(董監!D:D,H841))</f>
        <v>15.55</v>
      </c>
      <c r="G841" s="1">
        <f t="shared" si="52"/>
        <v>73.64</v>
      </c>
      <c r="H841" s="1">
        <f>MATCH(持股比率!A841,董監!A:A,0)</f>
        <v>841</v>
      </c>
      <c r="I841" s="3">
        <v>1317989.94</v>
      </c>
      <c r="J841" s="20">
        <v>115.366</v>
      </c>
      <c r="K841" s="20">
        <v>-1E-3</v>
      </c>
      <c r="L841" s="29">
        <v>-193.21199999999999</v>
      </c>
      <c r="M841" s="20">
        <v>-58.094999999999999</v>
      </c>
      <c r="N841" s="20">
        <v>-609.49</v>
      </c>
      <c r="O841" s="20">
        <f t="shared" si="53"/>
        <v>97057</v>
      </c>
      <c r="P841" s="19">
        <f t="shared" si="54"/>
        <v>-0.8</v>
      </c>
      <c r="Q841" s="3">
        <v>40.450000000000003</v>
      </c>
      <c r="R841" s="3">
        <v>40.15</v>
      </c>
      <c r="S841" s="3">
        <v>42.95</v>
      </c>
      <c r="T841" s="3">
        <v>42.75</v>
      </c>
      <c r="U841" s="3">
        <v>38.5</v>
      </c>
      <c r="V841" s="10">
        <f t="shared" si="55"/>
        <v>-0.29580867100000002</v>
      </c>
      <c r="W841" s="3">
        <v>-2.5299999999999998</v>
      </c>
      <c r="X841" s="3" t="str">
        <f ca="1">IF(COUNTIF(股期對照!A:A,B841)=2,B841&amp;"-●",IF(COUNTIF(股期對照!A:A,B841)=1,B841&amp;"-◎",B841))</f>
        <v>達邁</v>
      </c>
      <c r="Y841" s="3" t="s">
        <v>7287</v>
      </c>
      <c r="AB841" s="1" t="s">
        <v>835</v>
      </c>
      <c r="AC841" s="1" t="s">
        <v>2565</v>
      </c>
      <c r="AD841" s="1">
        <v>10.39</v>
      </c>
      <c r="AE841" s="1">
        <v>0.19</v>
      </c>
      <c r="AF841" s="1">
        <v>0.23</v>
      </c>
      <c r="AG841" s="1">
        <v>15.55</v>
      </c>
      <c r="AH841" s="1">
        <v>73.64</v>
      </c>
      <c r="AI841" s="1">
        <v>841</v>
      </c>
      <c r="AJ841" s="1">
        <v>1317989.94</v>
      </c>
      <c r="AK841" s="1">
        <v>115.366</v>
      </c>
      <c r="AL841" s="1">
        <v>-1E-3</v>
      </c>
      <c r="AM841" s="1">
        <v>-193.21199999999999</v>
      </c>
      <c r="AN841" s="1">
        <v>-58.094999999999999</v>
      </c>
      <c r="AO841" s="1">
        <v>-609.49</v>
      </c>
      <c r="AP841" s="1">
        <v>97057</v>
      </c>
      <c r="AQ841" s="1">
        <v>-0.8</v>
      </c>
      <c r="AR841" s="1">
        <v>40.450000000000003</v>
      </c>
      <c r="AS841" s="1">
        <v>40.15</v>
      </c>
      <c r="AT841" s="1">
        <v>42.95</v>
      </c>
      <c r="AU841" s="1">
        <v>42.75</v>
      </c>
      <c r="AV841" s="1">
        <v>38.5</v>
      </c>
      <c r="AW841" s="1">
        <v>-0.29580867100000002</v>
      </c>
      <c r="AX841" s="1">
        <v>-2.5299999999999998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4872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84.08</v>
      </c>
      <c r="H842" s="1">
        <f>MATCH(持股比率!A842,董監!A:A,0)</f>
        <v>842</v>
      </c>
      <c r="I842" s="3">
        <v>392973.71</v>
      </c>
      <c r="J842" s="20">
        <v>-2</v>
      </c>
      <c r="K842" s="20">
        <v>-3</v>
      </c>
      <c r="L842" s="29">
        <v>-5</v>
      </c>
      <c r="M842" s="20">
        <v>-1</v>
      </c>
      <c r="N842" s="20">
        <v>-3</v>
      </c>
      <c r="O842" s="20">
        <f t="shared" si="53"/>
        <v>33041</v>
      </c>
      <c r="P842" s="19">
        <f t="shared" si="54"/>
        <v>0</v>
      </c>
      <c r="Q842" s="3">
        <v>28.15</v>
      </c>
      <c r="R842" s="3">
        <v>28.2</v>
      </c>
      <c r="S842" s="3">
        <v>27.95</v>
      </c>
      <c r="T842" s="3">
        <v>28.2</v>
      </c>
      <c r="U842" s="3">
        <v>28.2</v>
      </c>
      <c r="V842" s="10">
        <f t="shared" si="55"/>
        <v>-3.9344999999999996E-3</v>
      </c>
      <c r="W842" s="3">
        <v>1.08</v>
      </c>
      <c r="X842" s="3" t="str">
        <f ca="1">IF(COUNTIF(股期對照!A:A,B842)=2,B842&amp;"-●",IF(COUNTIF(股期對照!A:A,B842)=1,B842&amp;"-◎",B842))</f>
        <v>艾恩特</v>
      </c>
      <c r="Y842" s="3" t="s">
        <v>6895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8.89</v>
      </c>
      <c r="AH842" s="1">
        <v>84.08</v>
      </c>
      <c r="AI842" s="1">
        <v>842</v>
      </c>
      <c r="AJ842" s="1">
        <v>392973.71</v>
      </c>
      <c r="AK842" s="1">
        <v>-2</v>
      </c>
      <c r="AL842" s="1">
        <v>-3</v>
      </c>
      <c r="AM842" s="1">
        <v>-5</v>
      </c>
      <c r="AN842" s="1">
        <v>-1</v>
      </c>
      <c r="AO842" s="1">
        <v>-3</v>
      </c>
      <c r="AP842" s="1">
        <v>33041</v>
      </c>
      <c r="AQ842" s="1">
        <v>0</v>
      </c>
      <c r="AR842" s="1">
        <v>28.15</v>
      </c>
      <c r="AS842" s="1">
        <v>28.2</v>
      </c>
      <c r="AT842" s="1">
        <v>27.95</v>
      </c>
      <c r="AU842" s="1">
        <v>28.2</v>
      </c>
      <c r="AV842" s="1">
        <v>28.2</v>
      </c>
      <c r="AW842" s="1">
        <v>-3.9344999999999996E-3</v>
      </c>
      <c r="AX842" s="1">
        <v>1.08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5710</v>
      </c>
      <c r="C843" s="3">
        <v>2.25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52.85</v>
      </c>
      <c r="H843" s="1">
        <f>MATCH(持股比率!A843,董監!A:A,0)</f>
        <v>843</v>
      </c>
      <c r="I843" s="3">
        <v>750975</v>
      </c>
      <c r="J843" s="20">
        <v>8</v>
      </c>
      <c r="K843" s="20">
        <v>8</v>
      </c>
      <c r="L843" s="29">
        <v>-7</v>
      </c>
      <c r="M843" s="20">
        <v>-4</v>
      </c>
      <c r="N843" s="20">
        <v>-28</v>
      </c>
      <c r="O843" s="20">
        <f t="shared" si="53"/>
        <v>39689</v>
      </c>
      <c r="P843" s="19">
        <f t="shared" si="54"/>
        <v>-0.1</v>
      </c>
      <c r="Q843" s="3">
        <v>27.1</v>
      </c>
      <c r="R843" s="3">
        <v>27.2</v>
      </c>
      <c r="S843" s="3">
        <v>27.45</v>
      </c>
      <c r="T843" s="3">
        <v>27.2</v>
      </c>
      <c r="U843" s="3">
        <v>27</v>
      </c>
      <c r="V843" s="10">
        <f t="shared" si="55"/>
        <v>-6.2254999999999993E-3</v>
      </c>
      <c r="W843" s="3">
        <v>-0.37</v>
      </c>
      <c r="X843" s="3" t="str">
        <f ca="1">IF(COUNTIF(股期對照!A:A,B843)=2,B843&amp;"-●",IF(COUNTIF(股期對照!A:A,B843)=1,B843&amp;"-◎",B843))</f>
        <v>精聯</v>
      </c>
      <c r="Y843" s="3" t="s">
        <v>7288</v>
      </c>
      <c r="AB843" s="1" t="s">
        <v>837</v>
      </c>
      <c r="AC843" s="1" t="s">
        <v>2567</v>
      </c>
      <c r="AD843" s="1">
        <v>2.25</v>
      </c>
      <c r="AE843" s="1">
        <v>0</v>
      </c>
      <c r="AF843" s="1">
        <v>0.03</v>
      </c>
      <c r="AG843" s="1">
        <v>44.87</v>
      </c>
      <c r="AH843" s="1">
        <v>52.85</v>
      </c>
      <c r="AI843" s="1">
        <v>843</v>
      </c>
      <c r="AJ843" s="1">
        <v>750975</v>
      </c>
      <c r="AK843" s="1">
        <v>8</v>
      </c>
      <c r="AL843" s="1">
        <v>8</v>
      </c>
      <c r="AM843" s="1">
        <v>-7</v>
      </c>
      <c r="AN843" s="1">
        <v>-4</v>
      </c>
      <c r="AO843" s="1">
        <v>-28</v>
      </c>
      <c r="AP843" s="1">
        <v>39689</v>
      </c>
      <c r="AQ843" s="1">
        <v>-0.1</v>
      </c>
      <c r="AR843" s="1">
        <v>27.1</v>
      </c>
      <c r="AS843" s="1">
        <v>27.2</v>
      </c>
      <c r="AT843" s="1">
        <v>27.45</v>
      </c>
      <c r="AU843" s="1">
        <v>27.2</v>
      </c>
      <c r="AV843" s="1">
        <v>27</v>
      </c>
      <c r="AW843" s="1">
        <v>-6.2254999999999993E-3</v>
      </c>
      <c r="AX843" s="1">
        <v>-0.37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5711</v>
      </c>
      <c r="C844" s="3">
        <v>17.64</v>
      </c>
      <c r="D844" s="3">
        <v>15.37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39.71</v>
      </c>
      <c r="H844" s="1">
        <f>MATCH(持股比率!A844,董監!A:A,0)</f>
        <v>844</v>
      </c>
      <c r="I844" s="3">
        <v>1408168.3</v>
      </c>
      <c r="J844" s="20">
        <v>-486.21699999999998</v>
      </c>
      <c r="K844" s="20">
        <v>68.927999999999997</v>
      </c>
      <c r="L844" s="29">
        <v>103.72199999999999</v>
      </c>
      <c r="M844" s="20">
        <v>-702.904</v>
      </c>
      <c r="N844" s="20">
        <v>-380.61700000000002</v>
      </c>
      <c r="O844" s="20">
        <f t="shared" si="53"/>
        <v>55918</v>
      </c>
      <c r="P844" s="19">
        <f t="shared" si="54"/>
        <v>-2.5</v>
      </c>
      <c r="Q844" s="3">
        <v>589</v>
      </c>
      <c r="R844" s="3">
        <v>592</v>
      </c>
      <c r="S844" s="3">
        <v>594</v>
      </c>
      <c r="T844" s="3">
        <v>570</v>
      </c>
      <c r="U844" s="3">
        <v>579</v>
      </c>
      <c r="V844" s="10">
        <f t="shared" si="55"/>
        <v>-8.0499809199999994</v>
      </c>
      <c r="W844" s="3">
        <v>-4.3</v>
      </c>
      <c r="X844" s="3" t="str">
        <f ca="1">IF(COUNTIF(股期對照!A:A,B844)=2,B844&amp;"-●",IF(COUNTIF(股期對照!A:A,B844)=1,B844&amp;"-◎",B844))</f>
        <v>健策-●</v>
      </c>
      <c r="Y844" s="3" t="s">
        <v>7289</v>
      </c>
      <c r="AB844" s="1" t="s">
        <v>838</v>
      </c>
      <c r="AC844" s="1" t="s">
        <v>2568</v>
      </c>
      <c r="AD844" s="1">
        <v>17.64</v>
      </c>
      <c r="AE844" s="1">
        <v>15.37</v>
      </c>
      <c r="AF844" s="1">
        <v>0.1</v>
      </c>
      <c r="AG844" s="1">
        <v>27.18</v>
      </c>
      <c r="AH844" s="1">
        <v>39.71</v>
      </c>
      <c r="AI844" s="1">
        <v>844</v>
      </c>
      <c r="AJ844" s="1">
        <v>1408168.3</v>
      </c>
      <c r="AK844" s="1">
        <v>-486.21699999999998</v>
      </c>
      <c r="AL844" s="1">
        <v>68.927999999999997</v>
      </c>
      <c r="AM844" s="1">
        <v>103.72199999999999</v>
      </c>
      <c r="AN844" s="1">
        <v>-702.904</v>
      </c>
      <c r="AO844" s="1">
        <v>-380.61700000000002</v>
      </c>
      <c r="AP844" s="1">
        <v>55918</v>
      </c>
      <c r="AQ844" s="1">
        <v>-2.5</v>
      </c>
      <c r="AR844" s="1">
        <v>589</v>
      </c>
      <c r="AS844" s="1">
        <v>592</v>
      </c>
      <c r="AT844" s="1">
        <v>594</v>
      </c>
      <c r="AU844" s="1">
        <v>570</v>
      </c>
      <c r="AV844" s="1">
        <v>579</v>
      </c>
      <c r="AW844" s="1">
        <v>-8.0499809199999994</v>
      </c>
      <c r="AX844" s="1">
        <v>-4.3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5102</v>
      </c>
      <c r="C845" s="3">
        <v>63.79</v>
      </c>
      <c r="D845" s="3">
        <v>14.93</v>
      </c>
      <c r="E845" s="3">
        <v>2.94</v>
      </c>
      <c r="F845" s="1">
        <f>IF(INDEX(董監!D:D,H845)=0,INDEX(董監!C:C,H845),INDEX(董監!D:D,H845))</f>
        <v>2.62</v>
      </c>
      <c r="G845" s="1">
        <f t="shared" si="52"/>
        <v>15.719999999999999</v>
      </c>
      <c r="H845" s="1">
        <f>MATCH(持股比率!A845,董監!A:A,0)</f>
        <v>845</v>
      </c>
      <c r="I845" s="3">
        <v>741383.28</v>
      </c>
      <c r="J845" s="20">
        <v>318.928</v>
      </c>
      <c r="K845" s="20">
        <v>169.88399999999999</v>
      </c>
      <c r="L845" s="29">
        <v>219.691</v>
      </c>
      <c r="M845" s="20">
        <v>362.18400000000003</v>
      </c>
      <c r="N845" s="20">
        <v>-421.03</v>
      </c>
      <c r="O845" s="20">
        <f t="shared" si="53"/>
        <v>11655</v>
      </c>
      <c r="P845" s="19">
        <f t="shared" si="54"/>
        <v>5.6</v>
      </c>
      <c r="Q845" s="3">
        <v>2955</v>
      </c>
      <c r="R845" s="3">
        <v>3000</v>
      </c>
      <c r="S845" s="3">
        <v>3045</v>
      </c>
      <c r="T845" s="3">
        <v>3240</v>
      </c>
      <c r="U845" s="3">
        <v>3200</v>
      </c>
      <c r="V845" s="10">
        <f t="shared" si="55"/>
        <v>19.472234950000001</v>
      </c>
      <c r="W845" s="3">
        <v>12.08</v>
      </c>
      <c r="X845" s="3" t="str">
        <f ca="1">IF(COUNTIF(股期對照!A:A,B845)=2,B845&amp;"-●",IF(COUNTIF(股期對照!A:A,B845)=1,B845&amp;"-◎",B845))</f>
        <v>世芯-KY</v>
      </c>
      <c r="Y845" s="3" t="s">
        <v>7100</v>
      </c>
      <c r="AB845" s="1" t="s">
        <v>839</v>
      </c>
      <c r="AC845" s="1" t="s">
        <v>2569</v>
      </c>
      <c r="AD845" s="1">
        <v>63.79</v>
      </c>
      <c r="AE845" s="1">
        <v>14.93</v>
      </c>
      <c r="AF845" s="1">
        <v>2.94</v>
      </c>
      <c r="AG845" s="1">
        <v>2.62</v>
      </c>
      <c r="AH845" s="1">
        <v>15.719999999999999</v>
      </c>
      <c r="AI845" s="1">
        <v>845</v>
      </c>
      <c r="AJ845" s="1">
        <v>741383.28</v>
      </c>
      <c r="AK845" s="1">
        <v>318.928</v>
      </c>
      <c r="AL845" s="1">
        <v>169.88399999999999</v>
      </c>
      <c r="AM845" s="1">
        <v>219.691</v>
      </c>
      <c r="AN845" s="1">
        <v>362.18400000000003</v>
      </c>
      <c r="AO845" s="1">
        <v>-421.03</v>
      </c>
      <c r="AP845" s="1">
        <v>11655</v>
      </c>
      <c r="AQ845" s="1">
        <v>5.6</v>
      </c>
      <c r="AR845" s="1">
        <v>2955</v>
      </c>
      <c r="AS845" s="1">
        <v>3000</v>
      </c>
      <c r="AT845" s="1">
        <v>3045</v>
      </c>
      <c r="AU845" s="1">
        <v>3240</v>
      </c>
      <c r="AV845" s="1">
        <v>3200</v>
      </c>
      <c r="AW845" s="1">
        <v>19.472234950000001</v>
      </c>
      <c r="AX845" s="1">
        <v>12.08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6151</v>
      </c>
      <c r="C846" s="3">
        <v>1.1200000000000001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48.88</v>
      </c>
      <c r="H846" s="1">
        <f>MATCH(持股比率!A846,董監!A:A,0)</f>
        <v>846</v>
      </c>
      <c r="I846" s="3">
        <v>734980.57</v>
      </c>
      <c r="J846" s="20">
        <v>-19</v>
      </c>
      <c r="K846" s="20">
        <v>28</v>
      </c>
      <c r="L846" s="29">
        <v>-1</v>
      </c>
      <c r="M846" s="20">
        <v>-21</v>
      </c>
      <c r="N846" s="20">
        <v>4</v>
      </c>
      <c r="O846" s="20">
        <f t="shared" si="53"/>
        <v>35926</v>
      </c>
      <c r="P846" s="19">
        <f t="shared" si="54"/>
        <v>0</v>
      </c>
      <c r="Q846" s="3">
        <v>35.85</v>
      </c>
      <c r="R846" s="3">
        <v>36.15</v>
      </c>
      <c r="S846" s="3">
        <v>36.6</v>
      </c>
      <c r="T846" s="3">
        <v>36.65</v>
      </c>
      <c r="U846" s="3">
        <v>36</v>
      </c>
      <c r="V846" s="10">
        <f t="shared" si="55"/>
        <v>-3.3120000000000003E-3</v>
      </c>
      <c r="W846" s="3">
        <v>-0.69</v>
      </c>
      <c r="X846" s="3" t="str">
        <f ca="1">IF(COUNTIF(股期對照!A:A,B846)=2,B846&amp;"-●",IF(COUNTIF(股期對照!A:A,B846)=1,B846&amp;"-◎",B846))</f>
        <v>鑫科</v>
      </c>
      <c r="Y846" s="3" t="s">
        <v>7290</v>
      </c>
      <c r="AB846" s="1" t="s">
        <v>840</v>
      </c>
      <c r="AC846" s="1" t="s">
        <v>2570</v>
      </c>
      <c r="AD846" s="1">
        <v>1.1200000000000001</v>
      </c>
      <c r="AE846" s="1">
        <v>0</v>
      </c>
      <c r="AF846" s="1">
        <v>0.28000000000000003</v>
      </c>
      <c r="AG846" s="1">
        <v>49.72</v>
      </c>
      <c r="AH846" s="1">
        <v>48.88</v>
      </c>
      <c r="AI846" s="1">
        <v>846</v>
      </c>
      <c r="AJ846" s="1">
        <v>734980.57</v>
      </c>
      <c r="AK846" s="1">
        <v>-19</v>
      </c>
      <c r="AL846" s="1">
        <v>28</v>
      </c>
      <c r="AM846" s="1">
        <v>-1</v>
      </c>
      <c r="AN846" s="1">
        <v>-21</v>
      </c>
      <c r="AO846" s="1">
        <v>4</v>
      </c>
      <c r="AP846" s="1">
        <v>35926</v>
      </c>
      <c r="AQ846" s="1">
        <v>0</v>
      </c>
      <c r="AR846" s="1">
        <v>35.85</v>
      </c>
      <c r="AS846" s="1">
        <v>36.15</v>
      </c>
      <c r="AT846" s="1">
        <v>36.6</v>
      </c>
      <c r="AU846" s="1">
        <v>36.65</v>
      </c>
      <c r="AV846" s="1">
        <v>36</v>
      </c>
      <c r="AW846" s="1">
        <v>-3.3120000000000003E-3</v>
      </c>
      <c r="AX846" s="1">
        <v>-0.69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4958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1</v>
      </c>
      <c r="L847" s="29">
        <v>2</v>
      </c>
      <c r="M847" s="20">
        <v>0</v>
      </c>
      <c r="N847" s="20">
        <v>2</v>
      </c>
      <c r="O847" s="20">
        <f t="shared" si="53"/>
        <v>12058</v>
      </c>
      <c r="P847" s="19">
        <f t="shared" si="54"/>
        <v>0</v>
      </c>
      <c r="Q847" s="3">
        <v>27.8</v>
      </c>
      <c r="R847" s="3">
        <v>27.8</v>
      </c>
      <c r="S847" s="3">
        <v>27.7</v>
      </c>
      <c r="T847" s="3">
        <v>27.8</v>
      </c>
      <c r="U847" s="3">
        <v>27.55</v>
      </c>
      <c r="V847" s="10">
        <f t="shared" si="55"/>
        <v>1.6609999999999999E-3</v>
      </c>
      <c r="W847" s="3">
        <v>-1.43</v>
      </c>
      <c r="X847" s="3" t="str">
        <f ca="1">IF(COUNTIF(股期對照!A:A,B847)=2,B847&amp;"-●",IF(COUNTIF(股期對照!A:A,B847)=1,B847&amp;"-◎",B847))</f>
        <v>安瑞-KY</v>
      </c>
      <c r="Y847" s="3" t="s">
        <v>7291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1</v>
      </c>
      <c r="AM847" s="1">
        <v>2</v>
      </c>
      <c r="AN847" s="1">
        <v>0</v>
      </c>
      <c r="AO847" s="1">
        <v>2</v>
      </c>
      <c r="AP847" s="1">
        <v>12058</v>
      </c>
      <c r="AQ847" s="1">
        <v>0</v>
      </c>
      <c r="AR847" s="1">
        <v>27.8</v>
      </c>
      <c r="AS847" s="1">
        <v>27.8</v>
      </c>
      <c r="AT847" s="1">
        <v>27.7</v>
      </c>
      <c r="AU847" s="1">
        <v>27.8</v>
      </c>
      <c r="AV847" s="1">
        <v>27.55</v>
      </c>
      <c r="AW847" s="1">
        <v>1.6609999999999999E-3</v>
      </c>
      <c r="AX847" s="1">
        <v>-1.43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5712</v>
      </c>
      <c r="C848" s="3">
        <v>45.53</v>
      </c>
      <c r="D848" s="3">
        <v>6.7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42.989999999999995</v>
      </c>
      <c r="H848" s="1">
        <f>MATCH(持股比率!A848,董監!A:A,0)</f>
        <v>848</v>
      </c>
      <c r="I848" s="3">
        <v>1633090.91</v>
      </c>
      <c r="J848" s="20">
        <v>46.975000000000001</v>
      </c>
      <c r="K848" s="20">
        <v>62.697000000000003</v>
      </c>
      <c r="L848" s="29">
        <v>262.47800000000001</v>
      </c>
      <c r="M848" s="20">
        <v>-226.28700000000001</v>
      </c>
      <c r="N848" s="20">
        <v>-126.12</v>
      </c>
      <c r="O848" s="20">
        <f t="shared" si="53"/>
        <v>70207</v>
      </c>
      <c r="P848" s="19">
        <f t="shared" si="54"/>
        <v>0</v>
      </c>
      <c r="Q848" s="3">
        <v>256</v>
      </c>
      <c r="R848" s="3">
        <v>257</v>
      </c>
      <c r="S848" s="3">
        <v>263.5</v>
      </c>
      <c r="T848" s="3">
        <v>261</v>
      </c>
      <c r="U848" s="3">
        <v>257</v>
      </c>
      <c r="V848" s="10">
        <f t="shared" si="55"/>
        <v>5.8279350000000014E-2</v>
      </c>
      <c r="W848" s="3">
        <v>2.59</v>
      </c>
      <c r="X848" s="3" t="str">
        <f ca="1">IF(COUNTIF(股期對照!A:A,B848)=2,B848&amp;"-●",IF(COUNTIF(股期對照!A:A,B848)=1,B848&amp;"-◎",B848))</f>
        <v>貿聯-KY</v>
      </c>
      <c r="Y848" s="3" t="s">
        <v>7292</v>
      </c>
      <c r="AB848" s="1" t="s">
        <v>842</v>
      </c>
      <c r="AC848" s="1" t="s">
        <v>2572</v>
      </c>
      <c r="AD848" s="1">
        <v>45.53</v>
      </c>
      <c r="AE848" s="1">
        <v>6.7</v>
      </c>
      <c r="AF848" s="1">
        <v>1.68</v>
      </c>
      <c r="AG848" s="1">
        <v>3.1</v>
      </c>
      <c r="AH848" s="1">
        <v>42.989999999999995</v>
      </c>
      <c r="AI848" s="1">
        <v>848</v>
      </c>
      <c r="AJ848" s="1">
        <v>1633090.91</v>
      </c>
      <c r="AK848" s="1">
        <v>46.975000000000001</v>
      </c>
      <c r="AL848" s="1">
        <v>62.697000000000003</v>
      </c>
      <c r="AM848" s="1">
        <v>262.47800000000001</v>
      </c>
      <c r="AN848" s="1">
        <v>-226.28700000000001</v>
      </c>
      <c r="AO848" s="1">
        <v>-126.12</v>
      </c>
      <c r="AP848" s="1">
        <v>70207</v>
      </c>
      <c r="AQ848" s="1">
        <v>0</v>
      </c>
      <c r="AR848" s="1">
        <v>256</v>
      </c>
      <c r="AS848" s="1">
        <v>257</v>
      </c>
      <c r="AT848" s="1">
        <v>263.5</v>
      </c>
      <c r="AU848" s="1">
        <v>261</v>
      </c>
      <c r="AV848" s="1">
        <v>257</v>
      </c>
      <c r="AW848" s="1">
        <v>5.8279350000000014E-2</v>
      </c>
      <c r="AX848" s="1">
        <v>2.59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6152</v>
      </c>
      <c r="C849" s="3">
        <v>2.17</v>
      </c>
      <c r="D849" s="3">
        <v>0</v>
      </c>
      <c r="E849" s="3">
        <v>0.32</v>
      </c>
      <c r="F849" s="1">
        <f>IF(INDEX(董監!D:D,H849)=0,INDEX(董監!C:C,H849),INDEX(董監!D:D,H849))</f>
        <v>40.35</v>
      </c>
      <c r="G849" s="1">
        <f t="shared" si="52"/>
        <v>57.16</v>
      </c>
      <c r="H849" s="1">
        <f>MATCH(持股比率!A849,董監!A:A,0)</f>
        <v>849</v>
      </c>
      <c r="I849" s="3">
        <v>586916</v>
      </c>
      <c r="J849" s="20">
        <v>49</v>
      </c>
      <c r="K849" s="20">
        <v>-6</v>
      </c>
      <c r="L849" s="29">
        <v>-7</v>
      </c>
      <c r="M849" s="20">
        <v>-113</v>
      </c>
      <c r="N849" s="20">
        <v>-69</v>
      </c>
      <c r="O849" s="20">
        <f t="shared" si="53"/>
        <v>33548</v>
      </c>
      <c r="P849" s="19">
        <f t="shared" si="54"/>
        <v>-0.4</v>
      </c>
      <c r="Q849" s="3">
        <v>26.3</v>
      </c>
      <c r="R849" s="3">
        <v>26.1</v>
      </c>
      <c r="S849" s="3">
        <v>25.7</v>
      </c>
      <c r="T849" s="3">
        <v>25.4</v>
      </c>
      <c r="U849" s="3">
        <v>25.4</v>
      </c>
      <c r="V849" s="10">
        <f t="shared" si="55"/>
        <v>-3.6706000000000003E-2</v>
      </c>
      <c r="W849" s="3">
        <v>-4.1500000000000004</v>
      </c>
      <c r="X849" s="3" t="str">
        <f ca="1">IF(COUNTIF(股期對照!A:A,B849)=2,B849&amp;"-●",IF(COUNTIF(股期對照!A:A,B849)=1,B849&amp;"-◎",B849))</f>
        <v>光耀</v>
      </c>
      <c r="Y849" s="3" t="s">
        <v>7293</v>
      </c>
      <c r="AB849" s="1" t="s">
        <v>843</v>
      </c>
      <c r="AC849" s="1" t="s">
        <v>2573</v>
      </c>
      <c r="AD849" s="1">
        <v>2.17</v>
      </c>
      <c r="AE849" s="1">
        <v>0</v>
      </c>
      <c r="AF849" s="1">
        <v>0.32</v>
      </c>
      <c r="AG849" s="1">
        <v>40.35</v>
      </c>
      <c r="AH849" s="1">
        <v>57.16</v>
      </c>
      <c r="AI849" s="1">
        <v>849</v>
      </c>
      <c r="AJ849" s="1">
        <v>586916</v>
      </c>
      <c r="AK849" s="1">
        <v>49</v>
      </c>
      <c r="AL849" s="1">
        <v>-6</v>
      </c>
      <c r="AM849" s="1">
        <v>-7</v>
      </c>
      <c r="AN849" s="1">
        <v>-113</v>
      </c>
      <c r="AO849" s="1">
        <v>-69</v>
      </c>
      <c r="AP849" s="1">
        <v>33548</v>
      </c>
      <c r="AQ849" s="1">
        <v>-0.4</v>
      </c>
      <c r="AR849" s="1">
        <v>26.3</v>
      </c>
      <c r="AS849" s="1">
        <v>26.1</v>
      </c>
      <c r="AT849" s="1">
        <v>25.7</v>
      </c>
      <c r="AU849" s="1">
        <v>25.4</v>
      </c>
      <c r="AV849" s="1">
        <v>25.4</v>
      </c>
      <c r="AW849" s="1">
        <v>-3.6706000000000003E-2</v>
      </c>
      <c r="AX849" s="1">
        <v>-4.1500000000000004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6153</v>
      </c>
      <c r="C850" s="3">
        <v>2.09</v>
      </c>
      <c r="D850" s="3">
        <v>0</v>
      </c>
      <c r="E850" s="3">
        <v>0.43</v>
      </c>
      <c r="F850" s="1">
        <f>IF(INDEX(董監!D:D,H850)=0,INDEX(董監!C:C,H850),INDEX(董監!D:D,H850))</f>
        <v>50.47</v>
      </c>
      <c r="G850" s="1">
        <f t="shared" si="52"/>
        <v>47.01</v>
      </c>
      <c r="H850" s="1">
        <f>MATCH(持股比率!A850,董監!A:A,0)</f>
        <v>850</v>
      </c>
      <c r="I850" s="3">
        <v>929199.5</v>
      </c>
      <c r="J850" s="20">
        <v>-45</v>
      </c>
      <c r="K850" s="20">
        <v>-307</v>
      </c>
      <c r="L850" s="29">
        <v>293</v>
      </c>
      <c r="M850" s="20">
        <v>-91</v>
      </c>
      <c r="N850" s="20">
        <v>-192</v>
      </c>
      <c r="O850" s="20">
        <f t="shared" si="53"/>
        <v>43682</v>
      </c>
      <c r="P850" s="19">
        <f t="shared" si="54"/>
        <v>-0.8</v>
      </c>
      <c r="Q850" s="3">
        <v>46.2</v>
      </c>
      <c r="R850" s="3">
        <v>46.15</v>
      </c>
      <c r="S850" s="3">
        <v>46.65</v>
      </c>
      <c r="T850" s="3">
        <v>45.95</v>
      </c>
      <c r="U850" s="3">
        <v>45.3</v>
      </c>
      <c r="V850" s="10">
        <f t="shared" si="55"/>
        <v>-0.15457649999999998</v>
      </c>
      <c r="W850" s="3">
        <v>-5.33</v>
      </c>
      <c r="X850" s="3" t="str">
        <f ca="1">IF(COUNTIF(股期對照!A:A,B850)=2,B850&amp;"-●",IF(COUNTIF(股期對照!A:A,B850)=1,B850&amp;"-◎",B850))</f>
        <v>圓展</v>
      </c>
      <c r="Y850" s="3" t="s">
        <v>7294</v>
      </c>
      <c r="AB850" s="1" t="s">
        <v>844</v>
      </c>
      <c r="AC850" s="1" t="s">
        <v>2574</v>
      </c>
      <c r="AD850" s="1">
        <v>2.09</v>
      </c>
      <c r="AE850" s="1">
        <v>0</v>
      </c>
      <c r="AF850" s="1">
        <v>0.43</v>
      </c>
      <c r="AG850" s="1">
        <v>50.47</v>
      </c>
      <c r="AH850" s="1">
        <v>47.01</v>
      </c>
      <c r="AI850" s="1">
        <v>850</v>
      </c>
      <c r="AJ850" s="1">
        <v>929199.5</v>
      </c>
      <c r="AK850" s="1">
        <v>-45</v>
      </c>
      <c r="AL850" s="1">
        <v>-307</v>
      </c>
      <c r="AM850" s="1">
        <v>293</v>
      </c>
      <c r="AN850" s="1">
        <v>-91</v>
      </c>
      <c r="AO850" s="1">
        <v>-192</v>
      </c>
      <c r="AP850" s="1">
        <v>43682</v>
      </c>
      <c r="AQ850" s="1">
        <v>-0.8</v>
      </c>
      <c r="AR850" s="1">
        <v>46.2</v>
      </c>
      <c r="AS850" s="1">
        <v>46.15</v>
      </c>
      <c r="AT850" s="1">
        <v>46.65</v>
      </c>
      <c r="AU850" s="1">
        <v>45.95</v>
      </c>
      <c r="AV850" s="1">
        <v>45.3</v>
      </c>
      <c r="AW850" s="1">
        <v>-0.15457649999999998</v>
      </c>
      <c r="AX850" s="1">
        <v>-5.33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6154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-4</v>
      </c>
      <c r="K851" s="20">
        <v>5</v>
      </c>
      <c r="L851" s="29">
        <v>-18</v>
      </c>
      <c r="M851" s="20">
        <v>-5</v>
      </c>
      <c r="N851" s="20">
        <v>3</v>
      </c>
      <c r="O851" s="20">
        <f t="shared" si="53"/>
        <v>23321</v>
      </c>
      <c r="P851" s="19">
        <f t="shared" si="54"/>
        <v>-0.1</v>
      </c>
      <c r="Q851" s="3">
        <v>26.5</v>
      </c>
      <c r="R851" s="3">
        <v>25.95</v>
      </c>
      <c r="S851" s="3">
        <v>25.55</v>
      </c>
      <c r="T851" s="3">
        <v>25.45</v>
      </c>
      <c r="U851" s="3">
        <v>25.65</v>
      </c>
      <c r="V851" s="10">
        <f t="shared" si="55"/>
        <v>-4.8645000000000008E-3</v>
      </c>
      <c r="W851" s="3">
        <v>-2.1</v>
      </c>
      <c r="X851" s="3" t="str">
        <f ca="1">IF(COUNTIF(股期對照!A:A,B851)=2,B851&amp;"-●",IF(COUNTIF(股期對照!A:A,B851)=1,B851&amp;"-◎",B851))</f>
        <v>康聯訊</v>
      </c>
      <c r="Y851" s="3" t="s">
        <v>7162</v>
      </c>
      <c r="AB851" s="1" t="s">
        <v>845</v>
      </c>
      <c r="AC851" s="1" t="s">
        <v>2575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-4</v>
      </c>
      <c r="AL851" s="1">
        <v>5</v>
      </c>
      <c r="AM851" s="1">
        <v>-18</v>
      </c>
      <c r="AN851" s="1">
        <v>-5</v>
      </c>
      <c r="AO851" s="1">
        <v>3</v>
      </c>
      <c r="AP851" s="1">
        <v>23321</v>
      </c>
      <c r="AQ851" s="1">
        <v>-0.1</v>
      </c>
      <c r="AR851" s="1">
        <v>26.5</v>
      </c>
      <c r="AS851" s="1">
        <v>25.95</v>
      </c>
      <c r="AT851" s="1">
        <v>25.55</v>
      </c>
      <c r="AU851" s="1">
        <v>25.45</v>
      </c>
      <c r="AV851" s="1">
        <v>25.65</v>
      </c>
      <c r="AW851" s="1">
        <v>-4.8645000000000008E-3</v>
      </c>
      <c r="AX851" s="1">
        <v>-2.1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6616</v>
      </c>
      <c r="C852" s="3">
        <v>35.42</v>
      </c>
      <c r="D852" s="3">
        <v>0</v>
      </c>
      <c r="E852" s="3">
        <v>2.9</v>
      </c>
      <c r="F852" s="1">
        <f>IF(INDEX(董監!D:D,H852)=0,INDEX(董監!C:C,H852),INDEX(董監!D:D,H852))</f>
        <v>19.510000000000002</v>
      </c>
      <c r="G852" s="1">
        <f t="shared" si="52"/>
        <v>42.17</v>
      </c>
      <c r="H852" s="1">
        <f>MATCH(持股比率!A852,董監!A:A,0)</f>
        <v>852</v>
      </c>
      <c r="I852" s="3">
        <v>4066637.59</v>
      </c>
      <c r="J852" s="20">
        <v>179.63200000000001</v>
      </c>
      <c r="K852" s="20">
        <v>81.659000000000006</v>
      </c>
      <c r="L852" s="29">
        <v>169.01900000000001</v>
      </c>
      <c r="M852" s="20">
        <v>-117.15</v>
      </c>
      <c r="N852" s="20">
        <v>133.93700000000001</v>
      </c>
      <c r="O852" s="20">
        <f t="shared" si="53"/>
        <v>171490</v>
      </c>
      <c r="P852" s="19">
        <f t="shared" si="54"/>
        <v>0.3</v>
      </c>
      <c r="Q852" s="3">
        <v>33.35</v>
      </c>
      <c r="R852" s="3">
        <v>33.25</v>
      </c>
      <c r="S852" s="3">
        <v>33.5</v>
      </c>
      <c r="T852" s="3">
        <v>32.85</v>
      </c>
      <c r="U852" s="3">
        <v>33.1</v>
      </c>
      <c r="V852" s="10">
        <f t="shared" si="55"/>
        <v>0.14952962650000001</v>
      </c>
      <c r="W852" s="3">
        <v>1.07</v>
      </c>
      <c r="X852" s="3" t="str">
        <f ca="1">IF(COUNTIF(股期對照!A:A,B852)=2,B852&amp;"-●",IF(COUNTIF(股期對照!A:A,B852)=1,B852&amp;"-◎",B852))</f>
        <v>TPK-KY-◎</v>
      </c>
      <c r="Y852" s="3" t="s">
        <v>7119</v>
      </c>
      <c r="AB852" s="1" t="s">
        <v>846</v>
      </c>
      <c r="AC852" s="1" t="s">
        <v>2576</v>
      </c>
      <c r="AD852" s="1">
        <v>35.42</v>
      </c>
      <c r="AE852" s="1">
        <v>0</v>
      </c>
      <c r="AF852" s="1">
        <v>2.9</v>
      </c>
      <c r="AG852" s="1">
        <v>19.510000000000002</v>
      </c>
      <c r="AH852" s="1">
        <v>42.17</v>
      </c>
      <c r="AI852" s="1">
        <v>852</v>
      </c>
      <c r="AJ852" s="1">
        <v>4066637.59</v>
      </c>
      <c r="AK852" s="1">
        <v>179.63200000000001</v>
      </c>
      <c r="AL852" s="1">
        <v>81.659000000000006</v>
      </c>
      <c r="AM852" s="1">
        <v>169.01900000000001</v>
      </c>
      <c r="AN852" s="1">
        <v>-117.15</v>
      </c>
      <c r="AO852" s="1">
        <v>133.93700000000001</v>
      </c>
      <c r="AP852" s="1">
        <v>171490</v>
      </c>
      <c r="AQ852" s="1">
        <v>0.3</v>
      </c>
      <c r="AR852" s="1">
        <v>33.35</v>
      </c>
      <c r="AS852" s="1">
        <v>33.25</v>
      </c>
      <c r="AT852" s="1">
        <v>33.5</v>
      </c>
      <c r="AU852" s="1">
        <v>32.85</v>
      </c>
      <c r="AV852" s="1">
        <v>33.1</v>
      </c>
      <c r="AW852" s="1">
        <v>0.14952962650000001</v>
      </c>
      <c r="AX852" s="1">
        <v>1.07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4959</v>
      </c>
      <c r="C853" s="3">
        <v>53.81</v>
      </c>
      <c r="D853" s="3">
        <v>9.9600000000000009</v>
      </c>
      <c r="E853" s="3">
        <v>1.66</v>
      </c>
      <c r="F853" s="1">
        <f>IF(INDEX(董監!D:D,H853)=0,INDEX(董監!C:C,H853),INDEX(董監!D:D,H853))</f>
        <v>53.53</v>
      </c>
      <c r="G853" s="1">
        <f t="shared" si="52"/>
        <v>-18.960000000000008</v>
      </c>
      <c r="H853" s="1">
        <f>MATCH(持股比率!A853,董監!A:A,0)</f>
        <v>853</v>
      </c>
      <c r="I853" s="3">
        <v>502039.23</v>
      </c>
      <c r="J853" s="20">
        <v>-79.900999999999996</v>
      </c>
      <c r="K853" s="20">
        <v>-64.316999999999993</v>
      </c>
      <c r="L853" s="29">
        <v>-50.252000000000002</v>
      </c>
      <c r="M853" s="20">
        <v>-212.73699999999999</v>
      </c>
      <c r="N853" s="20">
        <v>-55.151000000000003</v>
      </c>
      <c r="O853" s="20">
        <f t="shared" si="53"/>
        <v>-9519</v>
      </c>
      <c r="P853" s="19">
        <f t="shared" si="54"/>
        <v>4.9000000000000004</v>
      </c>
      <c r="Q853" s="3">
        <v>211.5</v>
      </c>
      <c r="R853" s="3">
        <v>211.5</v>
      </c>
      <c r="S853" s="3">
        <v>217</v>
      </c>
      <c r="T853" s="3">
        <v>213</v>
      </c>
      <c r="U853" s="3">
        <v>212</v>
      </c>
      <c r="V853" s="10">
        <f t="shared" si="55"/>
        <v>-0.98411784000000002</v>
      </c>
      <c r="W853" s="3">
        <v>2.17</v>
      </c>
      <c r="X853" s="3" t="str">
        <f ca="1">IF(COUNTIF(股期對照!A:A,B853)=2,B853&amp;"-●",IF(COUNTIF(股期對照!A:A,B853)=1,B853&amp;"-◎",B853))</f>
        <v>德微</v>
      </c>
      <c r="Y853" s="3" t="s">
        <v>7295</v>
      </c>
      <c r="AB853" s="1" t="s">
        <v>847</v>
      </c>
      <c r="AC853" s="1" t="s">
        <v>2577</v>
      </c>
      <c r="AD853" s="1">
        <v>53.81</v>
      </c>
      <c r="AE853" s="1">
        <v>9.9600000000000009</v>
      </c>
      <c r="AF853" s="1">
        <v>1.66</v>
      </c>
      <c r="AG853" s="1">
        <v>53.53</v>
      </c>
      <c r="AH853" s="1">
        <v>-18.960000000000008</v>
      </c>
      <c r="AI853" s="1">
        <v>853</v>
      </c>
      <c r="AJ853" s="1">
        <v>502039.23</v>
      </c>
      <c r="AK853" s="1">
        <v>-79.900999999999996</v>
      </c>
      <c r="AL853" s="1">
        <v>-64.316999999999993</v>
      </c>
      <c r="AM853" s="1">
        <v>-50.252000000000002</v>
      </c>
      <c r="AN853" s="1">
        <v>-212.73699999999999</v>
      </c>
      <c r="AO853" s="1">
        <v>-55.151000000000003</v>
      </c>
      <c r="AP853" s="1">
        <v>-9519</v>
      </c>
      <c r="AQ853" s="1">
        <v>4.9000000000000004</v>
      </c>
      <c r="AR853" s="1">
        <v>211.5</v>
      </c>
      <c r="AS853" s="1">
        <v>211.5</v>
      </c>
      <c r="AT853" s="1">
        <v>217</v>
      </c>
      <c r="AU853" s="1">
        <v>213</v>
      </c>
      <c r="AV853" s="1">
        <v>212</v>
      </c>
      <c r="AW853" s="1">
        <v>-0.98411784000000002</v>
      </c>
      <c r="AX853" s="1">
        <v>2.17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5385</v>
      </c>
      <c r="C854" s="3">
        <v>9.2100000000000009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62.64</v>
      </c>
      <c r="H854" s="1">
        <f>MATCH(持股比率!A854,董監!A:A,0)</f>
        <v>854</v>
      </c>
      <c r="I854" s="3">
        <v>630482.29</v>
      </c>
      <c r="J854" s="20">
        <v>-52.302</v>
      </c>
      <c r="K854" s="20">
        <v>-25.004000000000001</v>
      </c>
      <c r="L854" s="29">
        <v>-26.102</v>
      </c>
      <c r="M854" s="20">
        <v>-10</v>
      </c>
      <c r="N854" s="20">
        <v>13.333</v>
      </c>
      <c r="O854" s="20">
        <f t="shared" si="53"/>
        <v>39493</v>
      </c>
      <c r="P854" s="19">
        <f t="shared" si="54"/>
        <v>-0.3</v>
      </c>
      <c r="Q854" s="3">
        <v>97.6</v>
      </c>
      <c r="R854" s="3">
        <v>97.5</v>
      </c>
      <c r="S854" s="3">
        <v>97.5</v>
      </c>
      <c r="T854" s="3">
        <v>98.3</v>
      </c>
      <c r="U854" s="3">
        <v>99.5</v>
      </c>
      <c r="V854" s="10">
        <f t="shared" si="55"/>
        <v>-9.7438767000000009E-2</v>
      </c>
      <c r="W854" s="3">
        <v>2.0499999999999998</v>
      </c>
      <c r="X854" s="3" t="str">
        <f ca="1">IF(COUNTIF(股期對照!A:A,B854)=2,B854&amp;"-●",IF(COUNTIF(股期對照!A:A,B854)=1,B854&amp;"-◎",B854))</f>
        <v>新至陞</v>
      </c>
      <c r="Y854" s="3" t="s">
        <v>7135</v>
      </c>
      <c r="AB854" s="1" t="s">
        <v>848</v>
      </c>
      <c r="AC854" s="1" t="s">
        <v>2578</v>
      </c>
      <c r="AD854" s="1">
        <v>9.2100000000000009</v>
      </c>
      <c r="AE854" s="1">
        <v>0</v>
      </c>
      <c r="AF854" s="1">
        <v>0.2</v>
      </c>
      <c r="AG854" s="1">
        <v>27.95</v>
      </c>
      <c r="AH854" s="1">
        <v>62.64</v>
      </c>
      <c r="AI854" s="1">
        <v>854</v>
      </c>
      <c r="AJ854" s="1">
        <v>630482.29</v>
      </c>
      <c r="AK854" s="1">
        <v>-52.302</v>
      </c>
      <c r="AL854" s="1">
        <v>-25.004000000000001</v>
      </c>
      <c r="AM854" s="1">
        <v>-26.102</v>
      </c>
      <c r="AN854" s="1">
        <v>-10</v>
      </c>
      <c r="AO854" s="1">
        <v>13.333</v>
      </c>
      <c r="AP854" s="1">
        <v>39493</v>
      </c>
      <c r="AQ854" s="1">
        <v>-0.3</v>
      </c>
      <c r="AR854" s="1">
        <v>97.6</v>
      </c>
      <c r="AS854" s="1">
        <v>97.5</v>
      </c>
      <c r="AT854" s="1">
        <v>97.5</v>
      </c>
      <c r="AU854" s="1">
        <v>98.3</v>
      </c>
      <c r="AV854" s="1">
        <v>99.5</v>
      </c>
      <c r="AW854" s="1">
        <v>-9.7438767000000009E-2</v>
      </c>
      <c r="AX854" s="1">
        <v>2.0499999999999998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6155</v>
      </c>
      <c r="C855" s="3">
        <v>13.74</v>
      </c>
      <c r="D855" s="3">
        <v>8.26</v>
      </c>
      <c r="E855" s="3">
        <v>3.4</v>
      </c>
      <c r="F855" s="1">
        <f>IF(INDEX(董監!D:D,H855)=0,INDEX(董監!C:C,H855),INDEX(董監!D:D,H855))</f>
        <v>12.76</v>
      </c>
      <c r="G855" s="1">
        <f t="shared" si="52"/>
        <v>61.84</v>
      </c>
      <c r="H855" s="1">
        <f>MATCH(持股比率!A855,董監!A:A,0)</f>
        <v>855</v>
      </c>
      <c r="I855" s="3">
        <v>883844.03</v>
      </c>
      <c r="J855" s="20">
        <v>-273.53800000000001</v>
      </c>
      <c r="K855" s="20">
        <v>216.86600000000001</v>
      </c>
      <c r="L855" s="29">
        <v>-128.78100000000001</v>
      </c>
      <c r="M855" s="20">
        <v>-958.05799999999999</v>
      </c>
      <c r="N855" s="20">
        <v>-44.78</v>
      </c>
      <c r="O855" s="20">
        <f t="shared" si="53"/>
        <v>54657</v>
      </c>
      <c r="P855" s="19">
        <f t="shared" si="54"/>
        <v>-2.2000000000000002</v>
      </c>
      <c r="Q855" s="3">
        <v>366</v>
      </c>
      <c r="R855" s="3">
        <v>374</v>
      </c>
      <c r="S855" s="3">
        <v>366</v>
      </c>
      <c r="T855" s="3">
        <v>360</v>
      </c>
      <c r="U855" s="3">
        <v>363.5</v>
      </c>
      <c r="V855" s="10">
        <f t="shared" si="55"/>
        <v>-4.2731928000000003</v>
      </c>
      <c r="W855" s="3">
        <v>-2.68</v>
      </c>
      <c r="X855" s="3" t="str">
        <f ca="1">IF(COUNTIF(股期對照!A:A,B855)=2,B855&amp;"-●",IF(COUNTIF(股期對照!A:A,B855)=1,B855&amp;"-◎",B855))</f>
        <v>家登</v>
      </c>
      <c r="Y855" s="3" t="s">
        <v>6982</v>
      </c>
      <c r="AB855" s="1" t="s">
        <v>849</v>
      </c>
      <c r="AC855" s="1" t="s">
        <v>2579</v>
      </c>
      <c r="AD855" s="1">
        <v>13.74</v>
      </c>
      <c r="AE855" s="1">
        <v>8.26</v>
      </c>
      <c r="AF855" s="1">
        <v>3.4</v>
      </c>
      <c r="AG855" s="1">
        <v>12.76</v>
      </c>
      <c r="AH855" s="1">
        <v>61.84</v>
      </c>
      <c r="AI855" s="1">
        <v>855</v>
      </c>
      <c r="AJ855" s="1">
        <v>883844.03</v>
      </c>
      <c r="AK855" s="1">
        <v>-273.53800000000001</v>
      </c>
      <c r="AL855" s="1">
        <v>216.86600000000001</v>
      </c>
      <c r="AM855" s="1">
        <v>-128.78100000000001</v>
      </c>
      <c r="AN855" s="1">
        <v>-958.05799999999999</v>
      </c>
      <c r="AO855" s="1">
        <v>-44.78</v>
      </c>
      <c r="AP855" s="1">
        <v>54657</v>
      </c>
      <c r="AQ855" s="1">
        <v>-2.2000000000000002</v>
      </c>
      <c r="AR855" s="1">
        <v>366</v>
      </c>
      <c r="AS855" s="1">
        <v>374</v>
      </c>
      <c r="AT855" s="1">
        <v>366</v>
      </c>
      <c r="AU855" s="1">
        <v>360</v>
      </c>
      <c r="AV855" s="1">
        <v>363.5</v>
      </c>
      <c r="AW855" s="1">
        <v>-4.2731928000000003</v>
      </c>
      <c r="AX855" s="1">
        <v>-2.68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6156</v>
      </c>
      <c r="C856" s="3">
        <v>8.2200000000000006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85.41</v>
      </c>
      <c r="H856" s="1">
        <f>MATCH(持股比率!A856,董監!A:A,0)</f>
        <v>856</v>
      </c>
      <c r="I856" s="3">
        <v>43171963.990000002</v>
      </c>
      <c r="J856" s="20">
        <v>3849.9989999999998</v>
      </c>
      <c r="K856" s="20">
        <v>1337</v>
      </c>
      <c r="L856" s="29">
        <v>813</v>
      </c>
      <c r="M856" s="20">
        <v>1217</v>
      </c>
      <c r="N856" s="20">
        <v>2204</v>
      </c>
      <c r="O856" s="20">
        <f t="shared" si="53"/>
        <v>3687317</v>
      </c>
      <c r="P856" s="19">
        <f t="shared" si="54"/>
        <v>0.3</v>
      </c>
      <c r="Q856" s="3">
        <v>7.04</v>
      </c>
      <c r="R856" s="3">
        <v>7.08</v>
      </c>
      <c r="S856" s="3">
        <v>7.11</v>
      </c>
      <c r="T856" s="3">
        <v>7.15</v>
      </c>
      <c r="U856" s="3">
        <v>7.18</v>
      </c>
      <c r="V856" s="10">
        <f t="shared" si="55"/>
        <v>0.66876652960000005</v>
      </c>
      <c r="W856" s="3">
        <v>3.61</v>
      </c>
      <c r="X856" s="3" t="str">
        <f ca="1">IF(COUNTIF(股期對照!A:A,B856)=2,B856&amp;"-●",IF(COUNTIF(股期對照!A:A,B856)=1,B856&amp;"-◎",B856))</f>
        <v>亞太電</v>
      </c>
      <c r="Y856" s="3" t="s">
        <v>7296</v>
      </c>
      <c r="AB856" s="1" t="s">
        <v>850</v>
      </c>
      <c r="AC856" s="1" t="s">
        <v>2580</v>
      </c>
      <c r="AD856" s="1">
        <v>8.2200000000000006</v>
      </c>
      <c r="AE856" s="1">
        <v>0.04</v>
      </c>
      <c r="AF856" s="1">
        <v>0.06</v>
      </c>
      <c r="AG856" s="1">
        <v>6.27</v>
      </c>
      <c r="AH856" s="1">
        <v>85.41</v>
      </c>
      <c r="AI856" s="1">
        <v>856</v>
      </c>
      <c r="AJ856" s="1">
        <v>43171963.990000002</v>
      </c>
      <c r="AK856" s="1">
        <v>3849.9989999999998</v>
      </c>
      <c r="AL856" s="1">
        <v>1337</v>
      </c>
      <c r="AM856" s="1">
        <v>813</v>
      </c>
      <c r="AN856" s="1">
        <v>1217</v>
      </c>
      <c r="AO856" s="1">
        <v>2204</v>
      </c>
      <c r="AP856" s="1">
        <v>3687317</v>
      </c>
      <c r="AQ856" s="1">
        <v>0.3</v>
      </c>
      <c r="AR856" s="1">
        <v>7.04</v>
      </c>
      <c r="AS856" s="1">
        <v>7.08</v>
      </c>
      <c r="AT856" s="1">
        <v>7.11</v>
      </c>
      <c r="AU856" s="1">
        <v>7.15</v>
      </c>
      <c r="AV856" s="1">
        <v>7.18</v>
      </c>
      <c r="AW856" s="1">
        <v>0.66876652960000005</v>
      </c>
      <c r="AX856" s="1">
        <v>3.61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4960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2.0449999999999999</v>
      </c>
      <c r="O857" s="20">
        <f t="shared" si="53"/>
        <v>16501</v>
      </c>
      <c r="P857" s="19">
        <f t="shared" si="54"/>
        <v>0</v>
      </c>
      <c r="Q857" s="3">
        <v>45.9</v>
      </c>
      <c r="R857" s="3">
        <v>45.65</v>
      </c>
      <c r="S857" s="3">
        <v>45.3</v>
      </c>
      <c r="T857" s="3">
        <v>44.05</v>
      </c>
      <c r="U857" s="3">
        <v>44.75</v>
      </c>
      <c r="V857" s="10">
        <f t="shared" si="55"/>
        <v>9.1513750000000007E-4</v>
      </c>
      <c r="W857" s="3">
        <v>-2.5099999999999998</v>
      </c>
      <c r="X857" s="3" t="str">
        <f ca="1">IF(COUNTIF(股期對照!A:A,B857)=2,B857&amp;"-●",IF(COUNTIF(股期對照!A:A,B857)=1,B857&amp;"-◎",B857))</f>
        <v>榮昌</v>
      </c>
      <c r="Y857" s="3" t="s">
        <v>6891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2.0449999999999999</v>
      </c>
      <c r="AP857" s="1">
        <v>16501</v>
      </c>
      <c r="AQ857" s="1">
        <v>0</v>
      </c>
      <c r="AR857" s="1">
        <v>45.9</v>
      </c>
      <c r="AS857" s="1">
        <v>45.65</v>
      </c>
      <c r="AT857" s="1">
        <v>45.3</v>
      </c>
      <c r="AU857" s="1">
        <v>44.05</v>
      </c>
      <c r="AV857" s="1">
        <v>44.75</v>
      </c>
      <c r="AW857" s="1">
        <v>9.1513750000000007E-4</v>
      </c>
      <c r="AX857" s="1">
        <v>-2.5099999999999998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6157</v>
      </c>
      <c r="C858" s="3">
        <v>1.25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53.900000000000006</v>
      </c>
      <c r="H858" s="1">
        <f>MATCH(持股比率!A858,董監!A:A,0)</f>
        <v>858</v>
      </c>
      <c r="I858" s="3">
        <v>795740</v>
      </c>
      <c r="J858" s="20">
        <v>7</v>
      </c>
      <c r="K858" s="20">
        <v>-6</v>
      </c>
      <c r="L858" s="29">
        <v>-2</v>
      </c>
      <c r="M858" s="20">
        <v>-11</v>
      </c>
      <c r="N858" s="20">
        <v>-6</v>
      </c>
      <c r="O858" s="20">
        <f t="shared" si="53"/>
        <v>42890</v>
      </c>
      <c r="P858" s="19">
        <f t="shared" si="54"/>
        <v>0</v>
      </c>
      <c r="Q858" s="3">
        <v>22.8</v>
      </c>
      <c r="R858" s="3">
        <v>22.9</v>
      </c>
      <c r="S858" s="3">
        <v>23</v>
      </c>
      <c r="T858" s="3">
        <v>22.95</v>
      </c>
      <c r="U858" s="3">
        <v>22.7</v>
      </c>
      <c r="V858" s="10">
        <f t="shared" si="55"/>
        <v>-4.1244999999999997E-3</v>
      </c>
      <c r="W858" s="3">
        <v>0.44</v>
      </c>
      <c r="X858" s="3" t="str">
        <f ca="1">IF(COUNTIF(股期對照!A:A,B858)=2,B858&amp;"-●",IF(COUNTIF(股期對照!A:A,B858)=1,B858&amp;"-◎",B858))</f>
        <v>元創精密</v>
      </c>
      <c r="Y858" s="3" t="s">
        <v>7297</v>
      </c>
      <c r="AB858" s="1" t="s">
        <v>852</v>
      </c>
      <c r="AC858" s="1" t="s">
        <v>2582</v>
      </c>
      <c r="AD858" s="1">
        <v>1.25</v>
      </c>
      <c r="AE858" s="1">
        <v>0</v>
      </c>
      <c r="AF858" s="1">
        <v>0.05</v>
      </c>
      <c r="AG858" s="1">
        <v>44.8</v>
      </c>
      <c r="AH858" s="1">
        <v>53.900000000000006</v>
      </c>
      <c r="AI858" s="1">
        <v>858</v>
      </c>
      <c r="AJ858" s="1">
        <v>795740</v>
      </c>
      <c r="AK858" s="1">
        <v>7</v>
      </c>
      <c r="AL858" s="1">
        <v>-6</v>
      </c>
      <c r="AM858" s="1">
        <v>-2</v>
      </c>
      <c r="AN858" s="1">
        <v>-11</v>
      </c>
      <c r="AO858" s="1">
        <v>-6</v>
      </c>
      <c r="AP858" s="1">
        <v>42890</v>
      </c>
      <c r="AQ858" s="1">
        <v>0</v>
      </c>
      <c r="AR858" s="1">
        <v>22.8</v>
      </c>
      <c r="AS858" s="1">
        <v>22.9</v>
      </c>
      <c r="AT858" s="1">
        <v>23</v>
      </c>
      <c r="AU858" s="1">
        <v>22.95</v>
      </c>
      <c r="AV858" s="1">
        <v>22.7</v>
      </c>
      <c r="AW858" s="1">
        <v>-4.1244999999999997E-3</v>
      </c>
      <c r="AX858" s="1">
        <v>0.44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5386</v>
      </c>
      <c r="C859" s="3">
        <v>0.28999999999999998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96.16</v>
      </c>
      <c r="H859" s="1">
        <f>MATCH(持股比率!A859,董監!A:A,0)</f>
        <v>859</v>
      </c>
      <c r="I859" s="3">
        <v>764951.18</v>
      </c>
      <c r="J859" s="20">
        <v>11</v>
      </c>
      <c r="K859" s="20">
        <v>9</v>
      </c>
      <c r="L859" s="29">
        <v>5</v>
      </c>
      <c r="M859" s="20">
        <v>13</v>
      </c>
      <c r="N859" s="20">
        <v>5</v>
      </c>
      <c r="O859" s="20">
        <f t="shared" si="53"/>
        <v>73558</v>
      </c>
      <c r="P859" s="19">
        <f t="shared" si="54"/>
        <v>0.1</v>
      </c>
      <c r="Q859" s="3">
        <v>13.7</v>
      </c>
      <c r="R859" s="3">
        <v>13.45</v>
      </c>
      <c r="S859" s="3">
        <v>13.65</v>
      </c>
      <c r="T859" s="3">
        <v>13.4</v>
      </c>
      <c r="U859" s="3">
        <v>13.5</v>
      </c>
      <c r="V859" s="10">
        <f t="shared" si="55"/>
        <v>5.8170000000000001E-3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7298</v>
      </c>
      <c r="AB859" s="1" t="s">
        <v>853</v>
      </c>
      <c r="AC859" s="1" t="s">
        <v>2583</v>
      </c>
      <c r="AD859" s="1">
        <v>0.28999999999999998</v>
      </c>
      <c r="AE859" s="1">
        <v>0</v>
      </c>
      <c r="AF859" s="1">
        <v>0.15</v>
      </c>
      <c r="AG859" s="1">
        <v>3.4</v>
      </c>
      <c r="AH859" s="1">
        <v>96.16</v>
      </c>
      <c r="AI859" s="1">
        <v>859</v>
      </c>
      <c r="AJ859" s="1">
        <v>764951.18</v>
      </c>
      <c r="AK859" s="1">
        <v>11</v>
      </c>
      <c r="AL859" s="1">
        <v>9</v>
      </c>
      <c r="AM859" s="1">
        <v>5</v>
      </c>
      <c r="AN859" s="1">
        <v>13</v>
      </c>
      <c r="AO859" s="1">
        <v>5</v>
      </c>
      <c r="AP859" s="1">
        <v>73558</v>
      </c>
      <c r="AQ859" s="1">
        <v>0.1</v>
      </c>
      <c r="AR859" s="1">
        <v>13.7</v>
      </c>
      <c r="AS859" s="1">
        <v>13.45</v>
      </c>
      <c r="AT859" s="1">
        <v>13.65</v>
      </c>
      <c r="AU859" s="1">
        <v>13.4</v>
      </c>
      <c r="AV859" s="1">
        <v>13.5</v>
      </c>
      <c r="AW859" s="1">
        <v>5.8170000000000001E-3</v>
      </c>
      <c r="AX859" s="1">
        <v>-0.74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6158</v>
      </c>
      <c r="C860" s="3">
        <v>4.62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79.7</v>
      </c>
      <c r="H860" s="1">
        <f>MATCH(持股比率!A860,董監!A:A,0)</f>
        <v>860</v>
      </c>
      <c r="I860" s="3">
        <v>300595.71999999997</v>
      </c>
      <c r="J860" s="20">
        <v>30.501999999999999</v>
      </c>
      <c r="K860" s="20">
        <v>18.722000000000001</v>
      </c>
      <c r="L860" s="29">
        <v>28.556999999999999</v>
      </c>
      <c r="M860" s="20">
        <v>-53.332999999999998</v>
      </c>
      <c r="N860" s="20">
        <v>-45.247</v>
      </c>
      <c r="O860" s="20">
        <f t="shared" si="53"/>
        <v>23957</v>
      </c>
      <c r="P860" s="19">
        <f t="shared" si="54"/>
        <v>-0.1</v>
      </c>
      <c r="Q860" s="3">
        <v>84.5</v>
      </c>
      <c r="R860" s="3">
        <v>85.1</v>
      </c>
      <c r="S860" s="3">
        <v>86.4</v>
      </c>
      <c r="T860" s="3">
        <v>84.5</v>
      </c>
      <c r="U860" s="3">
        <v>83.2</v>
      </c>
      <c r="V860" s="10">
        <f t="shared" si="55"/>
        <v>-1.6332029000000012E-2</v>
      </c>
      <c r="W860" s="3">
        <v>-0.95</v>
      </c>
      <c r="X860" s="3" t="str">
        <f ca="1">IF(COUNTIF(股期對照!A:A,B860)=2,B860&amp;"-●",IF(COUNTIF(股期對照!A:A,B860)=1,B860&amp;"-◎",B860))</f>
        <v>歐買尬</v>
      </c>
      <c r="Y860" s="3" t="s">
        <v>7299</v>
      </c>
      <c r="AB860" s="1" t="s">
        <v>854</v>
      </c>
      <c r="AC860" s="1" t="s">
        <v>2584</v>
      </c>
      <c r="AD860" s="1">
        <v>4.62</v>
      </c>
      <c r="AE860" s="1">
        <v>0</v>
      </c>
      <c r="AF860" s="1">
        <v>1.17</v>
      </c>
      <c r="AG860" s="1">
        <v>14.51</v>
      </c>
      <c r="AH860" s="1">
        <v>79.7</v>
      </c>
      <c r="AI860" s="1">
        <v>860</v>
      </c>
      <c r="AJ860" s="1">
        <v>300595.71999999997</v>
      </c>
      <c r="AK860" s="1">
        <v>30.501999999999999</v>
      </c>
      <c r="AL860" s="1">
        <v>18.722000000000001</v>
      </c>
      <c r="AM860" s="1">
        <v>28.556999999999999</v>
      </c>
      <c r="AN860" s="1">
        <v>-53.332999999999998</v>
      </c>
      <c r="AO860" s="1">
        <v>-45.247</v>
      </c>
      <c r="AP860" s="1">
        <v>23957</v>
      </c>
      <c r="AQ860" s="1">
        <v>-0.1</v>
      </c>
      <c r="AR860" s="1">
        <v>84.5</v>
      </c>
      <c r="AS860" s="1">
        <v>85.1</v>
      </c>
      <c r="AT860" s="1">
        <v>86.4</v>
      </c>
      <c r="AU860" s="1">
        <v>84.5</v>
      </c>
      <c r="AV860" s="1">
        <v>83.2</v>
      </c>
      <c r="AW860" s="1">
        <v>-1.6332029000000012E-2</v>
      </c>
      <c r="AX860" s="1">
        <v>-0.95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6159</v>
      </c>
      <c r="C861" s="3">
        <v>11.41</v>
      </c>
      <c r="D861" s="3">
        <v>0</v>
      </c>
      <c r="E861" s="3">
        <v>0.52</v>
      </c>
      <c r="F861" s="1">
        <f>IF(INDEX(董監!D:D,H861)=0,INDEX(董監!C:C,H861),INDEX(董監!D:D,H861))</f>
        <v>9.06</v>
      </c>
      <c r="G861" s="1">
        <f t="shared" si="52"/>
        <v>79.009999999999991</v>
      </c>
      <c r="H861" s="1">
        <f>MATCH(持股比率!A861,董監!A:A,0)</f>
        <v>861</v>
      </c>
      <c r="I861" s="3">
        <v>774129.91</v>
      </c>
      <c r="J861" s="20">
        <v>140</v>
      </c>
      <c r="K861" s="20">
        <v>154</v>
      </c>
      <c r="L861" s="29">
        <v>77</v>
      </c>
      <c r="M861" s="20">
        <v>111</v>
      </c>
      <c r="N861" s="20">
        <v>-74</v>
      </c>
      <c r="O861" s="20">
        <f t="shared" si="53"/>
        <v>61164</v>
      </c>
      <c r="P861" s="19">
        <f t="shared" si="54"/>
        <v>0.7</v>
      </c>
      <c r="Q861" s="3">
        <v>53.6</v>
      </c>
      <c r="R861" s="3">
        <v>54.4</v>
      </c>
      <c r="S861" s="3">
        <v>54.5</v>
      </c>
      <c r="T861" s="3">
        <v>55.6</v>
      </c>
      <c r="U861" s="3">
        <v>55</v>
      </c>
      <c r="V861" s="10">
        <f t="shared" si="55"/>
        <v>0.22179699999999997</v>
      </c>
      <c r="W861" s="3">
        <v>3.77</v>
      </c>
      <c r="X861" s="3" t="str">
        <f ca="1">IF(COUNTIF(股期對照!A:A,B861)=2,B861&amp;"-●",IF(COUNTIF(股期對照!A:A,B861)=1,B861&amp;"-◎",B861))</f>
        <v>湧德</v>
      </c>
      <c r="Y861" s="3" t="s">
        <v>7292</v>
      </c>
      <c r="AB861" s="1" t="s">
        <v>855</v>
      </c>
      <c r="AC861" s="1" t="s">
        <v>2585</v>
      </c>
      <c r="AD861" s="1">
        <v>11.41</v>
      </c>
      <c r="AE861" s="1">
        <v>0</v>
      </c>
      <c r="AF861" s="1">
        <v>0.52</v>
      </c>
      <c r="AG861" s="1">
        <v>9.06</v>
      </c>
      <c r="AH861" s="1">
        <v>79.009999999999991</v>
      </c>
      <c r="AI861" s="1">
        <v>861</v>
      </c>
      <c r="AJ861" s="1">
        <v>774129.91</v>
      </c>
      <c r="AK861" s="1">
        <v>140</v>
      </c>
      <c r="AL861" s="1">
        <v>154</v>
      </c>
      <c r="AM861" s="1">
        <v>77</v>
      </c>
      <c r="AN861" s="1">
        <v>111</v>
      </c>
      <c r="AO861" s="1">
        <v>-74</v>
      </c>
      <c r="AP861" s="1">
        <v>61164</v>
      </c>
      <c r="AQ861" s="1">
        <v>0.7</v>
      </c>
      <c r="AR861" s="1">
        <v>53.6</v>
      </c>
      <c r="AS861" s="1">
        <v>54.4</v>
      </c>
      <c r="AT861" s="1">
        <v>54.5</v>
      </c>
      <c r="AU861" s="1">
        <v>55.6</v>
      </c>
      <c r="AV861" s="1">
        <v>55</v>
      </c>
      <c r="AW861" s="1">
        <v>0.22179699999999997</v>
      </c>
      <c r="AX861" s="1">
        <v>3.77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5387</v>
      </c>
      <c r="C862" s="3">
        <v>4.01</v>
      </c>
      <c r="D862" s="3">
        <v>0.31</v>
      </c>
      <c r="E862" s="3">
        <v>4.62</v>
      </c>
      <c r="F862" s="1">
        <f>IF(INDEX(董監!D:D,H862)=0,INDEX(董監!C:C,H862),INDEX(董監!D:D,H862))</f>
        <v>53.95</v>
      </c>
      <c r="G862" s="1">
        <f t="shared" si="52"/>
        <v>37.11</v>
      </c>
      <c r="H862" s="1">
        <f>MATCH(持股比率!A862,董監!A:A,0)</f>
        <v>862</v>
      </c>
      <c r="I862" s="3">
        <v>918834.2</v>
      </c>
      <c r="J862" s="20">
        <v>51.268999999999998</v>
      </c>
      <c r="K862" s="20">
        <v>35.96</v>
      </c>
      <c r="L862" s="29">
        <v>5.9</v>
      </c>
      <c r="M862" s="20">
        <v>15.492000000000001</v>
      </c>
      <c r="N862" s="20">
        <v>-10.01</v>
      </c>
      <c r="O862" s="20">
        <f t="shared" si="53"/>
        <v>34098</v>
      </c>
      <c r="P862" s="19">
        <f t="shared" si="54"/>
        <v>0.3</v>
      </c>
      <c r="Q862" s="3">
        <v>82.8</v>
      </c>
      <c r="R862" s="3">
        <v>82.8</v>
      </c>
      <c r="S862" s="3">
        <v>82.9</v>
      </c>
      <c r="T862" s="3">
        <v>80.3</v>
      </c>
      <c r="U862" s="3">
        <v>80.400000000000006</v>
      </c>
      <c r="V862" s="10">
        <f t="shared" si="55"/>
        <v>8.1508747999999992E-2</v>
      </c>
      <c r="W862" s="3">
        <v>-1.83</v>
      </c>
      <c r="X862" s="3" t="str">
        <f ca="1">IF(COUNTIF(股期對照!A:A,B862)=2,B862&amp;"-●",IF(COUNTIF(股期對照!A:A,B862)=1,B862&amp;"-◎",B862))</f>
        <v>碩禾-◎</v>
      </c>
      <c r="Y862" s="3" t="s">
        <v>7300</v>
      </c>
      <c r="AB862" s="1" t="s">
        <v>856</v>
      </c>
      <c r="AC862" s="1" t="s">
        <v>2586</v>
      </c>
      <c r="AD862" s="1">
        <v>4.01</v>
      </c>
      <c r="AE862" s="1">
        <v>0.31</v>
      </c>
      <c r="AF862" s="1">
        <v>4.62</v>
      </c>
      <c r="AG862" s="1">
        <v>53.95</v>
      </c>
      <c r="AH862" s="1">
        <v>37.11</v>
      </c>
      <c r="AI862" s="1">
        <v>862</v>
      </c>
      <c r="AJ862" s="1">
        <v>918834.2</v>
      </c>
      <c r="AK862" s="1">
        <v>51.268999999999998</v>
      </c>
      <c r="AL862" s="1">
        <v>35.96</v>
      </c>
      <c r="AM862" s="1">
        <v>5.9</v>
      </c>
      <c r="AN862" s="1">
        <v>15.492000000000001</v>
      </c>
      <c r="AO862" s="1">
        <v>-10.01</v>
      </c>
      <c r="AP862" s="1">
        <v>34098</v>
      </c>
      <c r="AQ862" s="1">
        <v>0.3</v>
      </c>
      <c r="AR862" s="1">
        <v>82.8</v>
      </c>
      <c r="AS862" s="1">
        <v>82.8</v>
      </c>
      <c r="AT862" s="1">
        <v>82.9</v>
      </c>
      <c r="AU862" s="1">
        <v>80.3</v>
      </c>
      <c r="AV862" s="1">
        <v>80.400000000000006</v>
      </c>
      <c r="AW862" s="1">
        <v>8.1508747999999992E-2</v>
      </c>
      <c r="AX862" s="1">
        <v>-1.83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4961</v>
      </c>
      <c r="C863" s="3">
        <v>2.82</v>
      </c>
      <c r="D863" s="3">
        <v>0.09</v>
      </c>
      <c r="E863" s="3">
        <v>2.52</v>
      </c>
      <c r="F863" s="1">
        <f>IF(INDEX(董監!D:D,H863)=0,INDEX(董監!C:C,H863),INDEX(董監!D:D,H863))</f>
        <v>27.34</v>
      </c>
      <c r="G863" s="1">
        <f t="shared" si="52"/>
        <v>67.23</v>
      </c>
      <c r="H863" s="1">
        <f>MATCH(持股比率!A863,董監!A:A,0)</f>
        <v>863</v>
      </c>
      <c r="I863" s="3">
        <v>384906.94</v>
      </c>
      <c r="J863" s="20">
        <v>-199.66900000000001</v>
      </c>
      <c r="K863" s="20">
        <v>161.23400000000001</v>
      </c>
      <c r="L863" s="29">
        <v>-252.44200000000001</v>
      </c>
      <c r="M863" s="20">
        <v>60.34</v>
      </c>
      <c r="N863" s="20">
        <v>3.18</v>
      </c>
      <c r="O863" s="20">
        <f t="shared" si="53"/>
        <v>25877</v>
      </c>
      <c r="P863" s="19">
        <f t="shared" si="54"/>
        <v>-0.9</v>
      </c>
      <c r="Q863" s="3">
        <v>465</v>
      </c>
      <c r="R863" s="3">
        <v>485</v>
      </c>
      <c r="S863" s="3">
        <v>477.5</v>
      </c>
      <c r="T863" s="3">
        <v>484.5</v>
      </c>
      <c r="U863" s="3">
        <v>488</v>
      </c>
      <c r="V863" s="10">
        <f t="shared" si="55"/>
        <v>-1.0440208000000002</v>
      </c>
      <c r="W863" s="3">
        <v>10.029999999999999</v>
      </c>
      <c r="X863" s="3" t="str">
        <f ca="1">IF(COUNTIF(股期對照!A:A,B863)=2,B863&amp;"-●",IF(COUNTIF(股期對照!A:A,B863)=1,B863&amp;"-◎",B863))</f>
        <v>營邦</v>
      </c>
      <c r="Y863" s="3" t="s">
        <v>7301</v>
      </c>
      <c r="AB863" s="1" t="s">
        <v>857</v>
      </c>
      <c r="AC863" s="1" t="s">
        <v>2587</v>
      </c>
      <c r="AD863" s="1">
        <v>2.82</v>
      </c>
      <c r="AE863" s="1">
        <v>0.09</v>
      </c>
      <c r="AF863" s="1">
        <v>2.52</v>
      </c>
      <c r="AG863" s="1">
        <v>27.34</v>
      </c>
      <c r="AH863" s="1">
        <v>67.23</v>
      </c>
      <c r="AI863" s="1">
        <v>863</v>
      </c>
      <c r="AJ863" s="1">
        <v>384906.94</v>
      </c>
      <c r="AK863" s="1">
        <v>-199.66900000000001</v>
      </c>
      <c r="AL863" s="1">
        <v>161.23400000000001</v>
      </c>
      <c r="AM863" s="1">
        <v>-252.44200000000001</v>
      </c>
      <c r="AN863" s="1">
        <v>60.34</v>
      </c>
      <c r="AO863" s="1">
        <v>3.18</v>
      </c>
      <c r="AP863" s="1">
        <v>25877</v>
      </c>
      <c r="AQ863" s="1">
        <v>-0.9</v>
      </c>
      <c r="AR863" s="1">
        <v>465</v>
      </c>
      <c r="AS863" s="1">
        <v>485</v>
      </c>
      <c r="AT863" s="1">
        <v>477.5</v>
      </c>
      <c r="AU863" s="1">
        <v>484.5</v>
      </c>
      <c r="AV863" s="1">
        <v>488</v>
      </c>
      <c r="AW863" s="1">
        <v>-1.0440208000000002</v>
      </c>
      <c r="AX863" s="1">
        <v>10.029999999999999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5548</v>
      </c>
      <c r="C864" s="3">
        <v>5.58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51.37</v>
      </c>
      <c r="H864" s="1">
        <f>MATCH(持股比率!A864,董監!A:A,0)</f>
        <v>864</v>
      </c>
      <c r="I864" s="3">
        <v>1526304.08</v>
      </c>
      <c r="J864" s="20">
        <v>-222.851</v>
      </c>
      <c r="K864" s="20">
        <v>-53.530999999999999</v>
      </c>
      <c r="L864" s="29">
        <v>-418.04</v>
      </c>
      <c r="M864" s="20">
        <v>225.749</v>
      </c>
      <c r="N864" s="20">
        <v>22</v>
      </c>
      <c r="O864" s="20">
        <f t="shared" si="53"/>
        <v>78406</v>
      </c>
      <c r="P864" s="19">
        <f t="shared" si="54"/>
        <v>-0.6</v>
      </c>
      <c r="Q864" s="3">
        <v>31.8</v>
      </c>
      <c r="R864" s="3">
        <v>33</v>
      </c>
      <c r="S864" s="3">
        <v>33.25</v>
      </c>
      <c r="T864" s="3">
        <v>33</v>
      </c>
      <c r="U864" s="3">
        <v>32.450000000000003</v>
      </c>
      <c r="V864" s="10">
        <f t="shared" si="55"/>
        <v>-0.14589397799999998</v>
      </c>
      <c r="W864" s="3">
        <v>-0.31</v>
      </c>
      <c r="X864" s="3" t="str">
        <f ca="1">IF(COUNTIF(股期對照!A:A,B864)=2,B864&amp;"-●",IF(COUNTIF(股期對照!A:A,B864)=1,B864&amp;"-◎",B864))</f>
        <v>海華</v>
      </c>
      <c r="Y864" s="3" t="s">
        <v>7302</v>
      </c>
      <c r="AB864" s="1" t="s">
        <v>858</v>
      </c>
      <c r="AC864" s="1" t="s">
        <v>2588</v>
      </c>
      <c r="AD864" s="1">
        <v>5.58</v>
      </c>
      <c r="AE864" s="1">
        <v>0</v>
      </c>
      <c r="AF864" s="1">
        <v>0.23</v>
      </c>
      <c r="AG864" s="1">
        <v>42.82</v>
      </c>
      <c r="AH864" s="1">
        <v>51.37</v>
      </c>
      <c r="AI864" s="1">
        <v>864</v>
      </c>
      <c r="AJ864" s="1">
        <v>1526304.08</v>
      </c>
      <c r="AK864" s="1">
        <v>-222.851</v>
      </c>
      <c r="AL864" s="1">
        <v>-53.530999999999999</v>
      </c>
      <c r="AM864" s="1">
        <v>-418.04</v>
      </c>
      <c r="AN864" s="1">
        <v>225.749</v>
      </c>
      <c r="AO864" s="1">
        <v>22</v>
      </c>
      <c r="AP864" s="1">
        <v>78406</v>
      </c>
      <c r="AQ864" s="1">
        <v>-0.6</v>
      </c>
      <c r="AR864" s="1">
        <v>31.8</v>
      </c>
      <c r="AS864" s="1">
        <v>33</v>
      </c>
      <c r="AT864" s="1">
        <v>33.25</v>
      </c>
      <c r="AU864" s="1">
        <v>33</v>
      </c>
      <c r="AV864" s="1">
        <v>32.450000000000003</v>
      </c>
      <c r="AW864" s="1">
        <v>-0.14589397799999998</v>
      </c>
      <c r="AX864" s="1">
        <v>-0.31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5388</v>
      </c>
      <c r="C865" s="3">
        <v>4.55</v>
      </c>
      <c r="D865" s="3">
        <v>0</v>
      </c>
      <c r="E865" s="3">
        <v>0.69</v>
      </c>
      <c r="F865" s="1">
        <f>IF(INDEX(董監!D:D,H865)=0,INDEX(董監!C:C,H865),INDEX(董監!D:D,H865))</f>
        <v>35.32</v>
      </c>
      <c r="G865" s="1">
        <f t="shared" si="52"/>
        <v>59.44</v>
      </c>
      <c r="H865" s="1">
        <f>MATCH(持股比率!A865,董監!A:A,0)</f>
        <v>865</v>
      </c>
      <c r="I865" s="3">
        <v>2281027.35</v>
      </c>
      <c r="J865" s="20">
        <v>310.70499999999998</v>
      </c>
      <c r="K865" s="20">
        <v>246.01599999999999</v>
      </c>
      <c r="L865" s="29">
        <v>-5.9770000000000003</v>
      </c>
      <c r="M865" s="20">
        <v>-261</v>
      </c>
      <c r="N865" s="20">
        <v>-11</v>
      </c>
      <c r="O865" s="20">
        <f t="shared" si="53"/>
        <v>135584</v>
      </c>
      <c r="P865" s="19">
        <f t="shared" si="54"/>
        <v>0.2</v>
      </c>
      <c r="Q865" s="3">
        <v>67.8</v>
      </c>
      <c r="R865" s="3">
        <v>70</v>
      </c>
      <c r="S865" s="3">
        <v>69.7</v>
      </c>
      <c r="T865" s="3">
        <v>69.599999999999994</v>
      </c>
      <c r="U865" s="3">
        <v>68.7</v>
      </c>
      <c r="V865" s="10">
        <f t="shared" si="55"/>
        <v>0.18949022099999999</v>
      </c>
      <c r="W865" s="3">
        <v>2.38</v>
      </c>
      <c r="X865" s="3" t="str">
        <f ca="1">IF(COUNTIF(股期對照!A:A,B865)=2,B865&amp;"-●",IF(COUNTIF(股期對照!A:A,B865)=1,B865&amp;"-◎",B865))</f>
        <v>大眾控</v>
      </c>
      <c r="Y865" s="3" t="s">
        <v>7303</v>
      </c>
      <c r="AB865" s="1" t="s">
        <v>859</v>
      </c>
      <c r="AC865" s="1" t="s">
        <v>2589</v>
      </c>
      <c r="AD865" s="1">
        <v>4.55</v>
      </c>
      <c r="AE865" s="1">
        <v>0</v>
      </c>
      <c r="AF865" s="1">
        <v>0.69</v>
      </c>
      <c r="AG865" s="1">
        <v>35.32</v>
      </c>
      <c r="AH865" s="1">
        <v>59.44</v>
      </c>
      <c r="AI865" s="1">
        <v>865</v>
      </c>
      <c r="AJ865" s="1">
        <v>2281027.35</v>
      </c>
      <c r="AK865" s="1">
        <v>310.70499999999998</v>
      </c>
      <c r="AL865" s="1">
        <v>246.01599999999999</v>
      </c>
      <c r="AM865" s="1">
        <v>-5.9770000000000003</v>
      </c>
      <c r="AN865" s="1">
        <v>-261</v>
      </c>
      <c r="AO865" s="1">
        <v>-11</v>
      </c>
      <c r="AP865" s="1">
        <v>135584</v>
      </c>
      <c r="AQ865" s="1">
        <v>0.2</v>
      </c>
      <c r="AR865" s="1">
        <v>67.8</v>
      </c>
      <c r="AS865" s="1">
        <v>70</v>
      </c>
      <c r="AT865" s="1">
        <v>69.7</v>
      </c>
      <c r="AU865" s="1">
        <v>69.599999999999994</v>
      </c>
      <c r="AV865" s="1">
        <v>68.7</v>
      </c>
      <c r="AW865" s="1">
        <v>0.18949022099999999</v>
      </c>
      <c r="AX865" s="1">
        <v>2.38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6160</v>
      </c>
      <c r="C866" s="3">
        <v>28.36</v>
      </c>
      <c r="D866" s="3">
        <v>9.75</v>
      </c>
      <c r="E866" s="3">
        <v>7.2</v>
      </c>
      <c r="F866" s="1">
        <f>IF(INDEX(董監!D:D,H866)=0,INDEX(董監!C:C,H866),INDEX(董監!D:D,H866))</f>
        <v>4.26</v>
      </c>
      <c r="G866" s="1">
        <f t="shared" si="52"/>
        <v>50.43</v>
      </c>
      <c r="H866" s="1">
        <f>MATCH(持股比率!A866,董監!A:A,0)</f>
        <v>866</v>
      </c>
      <c r="I866" s="3">
        <v>18790568.329999998</v>
      </c>
      <c r="J866" s="20">
        <v>882.02099999999996</v>
      </c>
      <c r="K866" s="20">
        <v>1102.538</v>
      </c>
      <c r="L866" s="29">
        <v>615.22699999999998</v>
      </c>
      <c r="M866" s="20">
        <v>-437.91500000000002</v>
      </c>
      <c r="N866" s="20">
        <v>1724.0550000000001</v>
      </c>
      <c r="O866" s="20">
        <f t="shared" si="53"/>
        <v>947608</v>
      </c>
      <c r="P866" s="19">
        <f t="shared" si="54"/>
        <v>0.4</v>
      </c>
      <c r="Q866" s="3">
        <v>72.900000000000006</v>
      </c>
      <c r="R866" s="3">
        <v>74.2</v>
      </c>
      <c r="S866" s="3">
        <v>74.599999999999994</v>
      </c>
      <c r="T866" s="3">
        <v>73.5</v>
      </c>
      <c r="U866" s="3">
        <v>72.2</v>
      </c>
      <c r="V866" s="10">
        <f t="shared" si="55"/>
        <v>2.8429360320000003</v>
      </c>
      <c r="W866" s="3">
        <v>1.83</v>
      </c>
      <c r="X866" s="3" t="str">
        <f ca="1">IF(COUNTIF(股期對照!A:A,B866)=2,B866&amp;"-●",IF(COUNTIF(股期對照!A:A,B866)=1,B866&amp;"-◎",B866))</f>
        <v>大聯大-◎</v>
      </c>
      <c r="Y866" s="3" t="s">
        <v>6767</v>
      </c>
      <c r="AB866" s="1" t="s">
        <v>860</v>
      </c>
      <c r="AC866" s="1" t="s">
        <v>2590</v>
      </c>
      <c r="AD866" s="1">
        <v>28.36</v>
      </c>
      <c r="AE866" s="1">
        <v>9.75</v>
      </c>
      <c r="AF866" s="1">
        <v>7.2</v>
      </c>
      <c r="AG866" s="1">
        <v>4.26</v>
      </c>
      <c r="AH866" s="1">
        <v>50.43</v>
      </c>
      <c r="AI866" s="1">
        <v>866</v>
      </c>
      <c r="AJ866" s="1">
        <v>18790568.329999998</v>
      </c>
      <c r="AK866" s="1">
        <v>882.02099999999996</v>
      </c>
      <c r="AL866" s="1">
        <v>1102.538</v>
      </c>
      <c r="AM866" s="1">
        <v>615.22699999999998</v>
      </c>
      <c r="AN866" s="1">
        <v>-437.91500000000002</v>
      </c>
      <c r="AO866" s="1">
        <v>1724.0550000000001</v>
      </c>
      <c r="AP866" s="1">
        <v>947608</v>
      </c>
      <c r="AQ866" s="1">
        <v>0.4</v>
      </c>
      <c r="AR866" s="1">
        <v>72.900000000000006</v>
      </c>
      <c r="AS866" s="1">
        <v>74.2</v>
      </c>
      <c r="AT866" s="1">
        <v>74.599999999999994</v>
      </c>
      <c r="AU866" s="1">
        <v>73.5</v>
      </c>
      <c r="AV866" s="1">
        <v>72.2</v>
      </c>
      <c r="AW866" s="1">
        <v>2.8429360320000003</v>
      </c>
      <c r="AX866" s="1">
        <v>1.83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6617</v>
      </c>
      <c r="C867" s="3">
        <v>24.12</v>
      </c>
      <c r="D867" s="3">
        <v>0.54</v>
      </c>
      <c r="E867" s="3">
        <v>0.64</v>
      </c>
      <c r="F867" s="1">
        <f>IF(INDEX(董監!D:D,H867)=0,INDEX(董監!C:C,H867),INDEX(董監!D:D,H867))</f>
        <v>32.770000000000003</v>
      </c>
      <c r="G867" s="1">
        <f t="shared" si="52"/>
        <v>41.929999999999993</v>
      </c>
      <c r="H867" s="1">
        <f>MATCH(持股比率!A867,董監!A:A,0)</f>
        <v>867</v>
      </c>
      <c r="I867" s="3">
        <v>8232159.7999999998</v>
      </c>
      <c r="J867" s="20">
        <v>-291.00400000000002</v>
      </c>
      <c r="K867" s="20">
        <v>-413.65</v>
      </c>
      <c r="L867" s="29">
        <v>231.89500000000001</v>
      </c>
      <c r="M867" s="20">
        <v>324.83499999999998</v>
      </c>
      <c r="N867" s="20">
        <v>181.31100000000001</v>
      </c>
      <c r="O867" s="20">
        <f t="shared" si="53"/>
        <v>345174</v>
      </c>
      <c r="P867" s="19">
        <f t="shared" si="54"/>
        <v>0</v>
      </c>
      <c r="Q867" s="3">
        <v>27.75</v>
      </c>
      <c r="R867" s="3">
        <v>27.65</v>
      </c>
      <c r="S867" s="3">
        <v>27.75</v>
      </c>
      <c r="T867" s="3">
        <v>27.9</v>
      </c>
      <c r="U867" s="3">
        <v>28</v>
      </c>
      <c r="V867" s="10">
        <f t="shared" si="55"/>
        <v>1.0619072500000021E-2</v>
      </c>
      <c r="W867" s="3">
        <v>1.08</v>
      </c>
      <c r="X867" s="3" t="str">
        <f ca="1">IF(COUNTIF(股期對照!A:A,B867)=2,B867&amp;"-●",IF(COUNTIF(股期對照!A:A,B867)=1,B867&amp;"-◎",B867))</f>
        <v>欣陸</v>
      </c>
      <c r="Y867" s="3" t="s">
        <v>6716</v>
      </c>
      <c r="AB867" s="1" t="s">
        <v>861</v>
      </c>
      <c r="AC867" s="1" t="s">
        <v>2591</v>
      </c>
      <c r="AD867" s="1">
        <v>24.12</v>
      </c>
      <c r="AE867" s="1">
        <v>0.54</v>
      </c>
      <c r="AF867" s="1">
        <v>0.64</v>
      </c>
      <c r="AG867" s="1">
        <v>32.770000000000003</v>
      </c>
      <c r="AH867" s="1">
        <v>41.929999999999993</v>
      </c>
      <c r="AI867" s="1">
        <v>867</v>
      </c>
      <c r="AJ867" s="1">
        <v>8232159.7999999998</v>
      </c>
      <c r="AK867" s="1">
        <v>-291.00400000000002</v>
      </c>
      <c r="AL867" s="1">
        <v>-413.65</v>
      </c>
      <c r="AM867" s="1">
        <v>231.89500000000001</v>
      </c>
      <c r="AN867" s="1">
        <v>324.83499999999998</v>
      </c>
      <c r="AO867" s="1">
        <v>181.31100000000001</v>
      </c>
      <c r="AP867" s="1">
        <v>345174</v>
      </c>
      <c r="AQ867" s="1">
        <v>0</v>
      </c>
      <c r="AR867" s="1">
        <v>27.75</v>
      </c>
      <c r="AS867" s="1">
        <v>27.65</v>
      </c>
      <c r="AT867" s="1">
        <v>27.75</v>
      </c>
      <c r="AU867" s="1">
        <v>27.9</v>
      </c>
      <c r="AV867" s="1">
        <v>28</v>
      </c>
      <c r="AW867" s="1">
        <v>1.0619072500000021E-2</v>
      </c>
      <c r="AX867" s="1">
        <v>1.08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6161</v>
      </c>
      <c r="C868" s="3">
        <v>17.66</v>
      </c>
      <c r="D868" s="3">
        <v>0.45</v>
      </c>
      <c r="E868" s="3">
        <v>0.84</v>
      </c>
      <c r="F868" s="1">
        <f>IF(INDEX(董監!D:D,H868)=0,INDEX(董監!C:C,H868),INDEX(董監!D:D,H868))</f>
        <v>25.85</v>
      </c>
      <c r="G868" s="1">
        <f t="shared" si="52"/>
        <v>55.2</v>
      </c>
      <c r="H868" s="1">
        <f>MATCH(持股比率!A868,董監!A:A,0)</f>
        <v>868</v>
      </c>
      <c r="I868" s="3">
        <v>4030699.7</v>
      </c>
      <c r="J868" s="20">
        <v>-1461.298</v>
      </c>
      <c r="K868" s="20">
        <v>-1341.9459999999999</v>
      </c>
      <c r="L868" s="29">
        <v>498.55700000000002</v>
      </c>
      <c r="M868" s="20">
        <v>-1638.58</v>
      </c>
      <c r="N868" s="20">
        <v>-2235.136</v>
      </c>
      <c r="O868" s="20">
        <f t="shared" si="53"/>
        <v>222495</v>
      </c>
      <c r="P868" s="19">
        <f t="shared" si="54"/>
        <v>-2.8</v>
      </c>
      <c r="Q868" s="3">
        <v>53.5</v>
      </c>
      <c r="R868" s="3">
        <v>51.8</v>
      </c>
      <c r="S868" s="3">
        <v>51.9</v>
      </c>
      <c r="T868" s="3">
        <v>49.65</v>
      </c>
      <c r="U868" s="3">
        <v>49</v>
      </c>
      <c r="V868" s="10">
        <f t="shared" si="55"/>
        <v>-3.1269429849999999</v>
      </c>
      <c r="W868" s="3">
        <v>-9.59</v>
      </c>
      <c r="X868" s="3" t="str">
        <f ca="1">IF(COUNTIF(股期對照!A:A,B868)=2,B868&amp;"-●",IF(COUNTIF(股期對照!A:A,B868)=1,B868&amp;"-◎",B868))</f>
        <v>合勤控</v>
      </c>
      <c r="Y868" s="3" t="s">
        <v>7304</v>
      </c>
      <c r="AB868" s="1" t="s">
        <v>862</v>
      </c>
      <c r="AC868" s="1" t="s">
        <v>2592</v>
      </c>
      <c r="AD868" s="1">
        <v>17.66</v>
      </c>
      <c r="AE868" s="1">
        <v>0.45</v>
      </c>
      <c r="AF868" s="1">
        <v>0.84</v>
      </c>
      <c r="AG868" s="1">
        <v>25.85</v>
      </c>
      <c r="AH868" s="1">
        <v>55.2</v>
      </c>
      <c r="AI868" s="1">
        <v>868</v>
      </c>
      <c r="AJ868" s="1">
        <v>4030699.7</v>
      </c>
      <c r="AK868" s="1">
        <v>-1461.298</v>
      </c>
      <c r="AL868" s="1">
        <v>-1341.9459999999999</v>
      </c>
      <c r="AM868" s="1">
        <v>498.55700000000002</v>
      </c>
      <c r="AN868" s="1">
        <v>-1638.58</v>
      </c>
      <c r="AO868" s="1">
        <v>-2235.136</v>
      </c>
      <c r="AP868" s="1">
        <v>222495</v>
      </c>
      <c r="AQ868" s="1">
        <v>-2.8</v>
      </c>
      <c r="AR868" s="1">
        <v>53.5</v>
      </c>
      <c r="AS868" s="1">
        <v>51.8</v>
      </c>
      <c r="AT868" s="1">
        <v>51.9</v>
      </c>
      <c r="AU868" s="1">
        <v>49.65</v>
      </c>
      <c r="AV868" s="1">
        <v>49</v>
      </c>
      <c r="AW868" s="1">
        <v>-3.1269429849999999</v>
      </c>
      <c r="AX868" s="1">
        <v>-9.59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6162</v>
      </c>
      <c r="C869" s="3">
        <v>10.47</v>
      </c>
      <c r="D869" s="3">
        <v>0</v>
      </c>
      <c r="E869" s="3">
        <v>0.19</v>
      </c>
      <c r="F869" s="1">
        <f>IF(INDEX(董監!D:D,H869)=0,INDEX(董監!C:C,H869),INDEX(董監!D:D,H869))</f>
        <v>15.61</v>
      </c>
      <c r="G869" s="1">
        <f t="shared" si="52"/>
        <v>73.73</v>
      </c>
      <c r="H869" s="1">
        <f>MATCH(持股比率!A869,董監!A:A,0)</f>
        <v>869</v>
      </c>
      <c r="I869" s="3">
        <v>2664229.83</v>
      </c>
      <c r="J869" s="20">
        <v>70</v>
      </c>
      <c r="K869" s="20">
        <v>13</v>
      </c>
      <c r="L869" s="29">
        <v>39</v>
      </c>
      <c r="M869" s="20">
        <v>27</v>
      </c>
      <c r="N869" s="20">
        <v>-82</v>
      </c>
      <c r="O869" s="20">
        <f t="shared" si="53"/>
        <v>196434</v>
      </c>
      <c r="P869" s="19">
        <f t="shared" si="54"/>
        <v>0</v>
      </c>
      <c r="Q869" s="3">
        <v>44.8</v>
      </c>
      <c r="R869" s="3">
        <v>44.8</v>
      </c>
      <c r="S869" s="3">
        <v>44.9</v>
      </c>
      <c r="T869" s="3">
        <v>45.2</v>
      </c>
      <c r="U869" s="3">
        <v>45</v>
      </c>
      <c r="V869" s="10">
        <f t="shared" si="55"/>
        <v>2.9998999999999998E-2</v>
      </c>
      <c r="W869" s="3">
        <v>0.56000000000000005</v>
      </c>
      <c r="X869" s="3" t="str">
        <f ca="1">IF(COUNTIF(股期對照!A:A,B869)=2,B869&amp;"-●",IF(COUNTIF(股期對照!A:A,B869)=1,B869&amp;"-◎",B869))</f>
        <v>永信</v>
      </c>
      <c r="Y869" s="3" t="s">
        <v>7305</v>
      </c>
      <c r="AB869" s="1" t="s">
        <v>863</v>
      </c>
      <c r="AC869" s="1" t="s">
        <v>2593</v>
      </c>
      <c r="AD869" s="1">
        <v>10.47</v>
      </c>
      <c r="AE869" s="1">
        <v>0</v>
      </c>
      <c r="AF869" s="1">
        <v>0.19</v>
      </c>
      <c r="AG869" s="1">
        <v>15.61</v>
      </c>
      <c r="AH869" s="1">
        <v>73.73</v>
      </c>
      <c r="AI869" s="1">
        <v>869</v>
      </c>
      <c r="AJ869" s="1">
        <v>2664229.83</v>
      </c>
      <c r="AK869" s="1">
        <v>70</v>
      </c>
      <c r="AL869" s="1">
        <v>13</v>
      </c>
      <c r="AM869" s="1">
        <v>39</v>
      </c>
      <c r="AN869" s="1">
        <v>27</v>
      </c>
      <c r="AO869" s="1">
        <v>-82</v>
      </c>
      <c r="AP869" s="1">
        <v>196434</v>
      </c>
      <c r="AQ869" s="1">
        <v>0</v>
      </c>
      <c r="AR869" s="1">
        <v>44.8</v>
      </c>
      <c r="AS869" s="1">
        <v>44.8</v>
      </c>
      <c r="AT869" s="1">
        <v>44.9</v>
      </c>
      <c r="AU869" s="1">
        <v>45.2</v>
      </c>
      <c r="AV869" s="1">
        <v>45</v>
      </c>
      <c r="AW869" s="1">
        <v>2.9998999999999998E-2</v>
      </c>
      <c r="AX869" s="1">
        <v>0.56000000000000005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5549</v>
      </c>
      <c r="C870" s="3">
        <v>11.4</v>
      </c>
      <c r="D870" s="3">
        <v>0.05</v>
      </c>
      <c r="E870" s="3">
        <v>3.17</v>
      </c>
      <c r="F870" s="1">
        <f>IF(INDEX(董監!D:D,H870)=0,INDEX(董監!C:C,H870),INDEX(董監!D:D,H870))</f>
        <v>16.86</v>
      </c>
      <c r="G870" s="1">
        <f t="shared" si="52"/>
        <v>68.52</v>
      </c>
      <c r="H870" s="1">
        <f>MATCH(持股比率!A870,董監!A:A,0)</f>
        <v>870</v>
      </c>
      <c r="I870" s="3">
        <v>12065567.890000001</v>
      </c>
      <c r="J870" s="20">
        <v>1896.2380000000001</v>
      </c>
      <c r="K870" s="20">
        <v>686</v>
      </c>
      <c r="L870" s="29">
        <v>180.51300000000001</v>
      </c>
      <c r="M870" s="20">
        <v>1180.7539999999999</v>
      </c>
      <c r="N870" s="20">
        <v>3953.02</v>
      </c>
      <c r="O870" s="20">
        <f t="shared" si="53"/>
        <v>826733</v>
      </c>
      <c r="P870" s="19">
        <f t="shared" si="54"/>
        <v>1</v>
      </c>
      <c r="Q870" s="3">
        <v>38.700000000000003</v>
      </c>
      <c r="R870" s="3">
        <v>38.799999999999997</v>
      </c>
      <c r="S870" s="3">
        <v>39.1</v>
      </c>
      <c r="T870" s="3">
        <v>38.85</v>
      </c>
      <c r="U870" s="3">
        <v>39.5</v>
      </c>
      <c r="V870" s="10">
        <f t="shared" si="55"/>
        <v>3.0907585180000008</v>
      </c>
      <c r="W870" s="3">
        <v>3.67</v>
      </c>
      <c r="X870" s="3" t="str">
        <f ca="1">IF(COUNTIF(股期對照!A:A,B870)=2,B870&amp;"-●",IF(COUNTIF(股期對照!A:A,B870)=1,B870&amp;"-◎",B870))</f>
        <v>神達-◎</v>
      </c>
      <c r="Y870" s="3" t="s">
        <v>7303</v>
      </c>
      <c r="AB870" s="1" t="s">
        <v>864</v>
      </c>
      <c r="AC870" s="1" t="s">
        <v>2594</v>
      </c>
      <c r="AD870" s="1">
        <v>11.4</v>
      </c>
      <c r="AE870" s="1">
        <v>0.05</v>
      </c>
      <c r="AF870" s="1">
        <v>3.17</v>
      </c>
      <c r="AG870" s="1">
        <v>16.86</v>
      </c>
      <c r="AH870" s="1">
        <v>68.52</v>
      </c>
      <c r="AI870" s="1">
        <v>870</v>
      </c>
      <c r="AJ870" s="1">
        <v>12065567.890000001</v>
      </c>
      <c r="AK870" s="1">
        <v>1896.2380000000001</v>
      </c>
      <c r="AL870" s="1">
        <v>686</v>
      </c>
      <c r="AM870" s="1">
        <v>180.51300000000001</v>
      </c>
      <c r="AN870" s="1">
        <v>1180.7539999999999</v>
      </c>
      <c r="AO870" s="1">
        <v>3953.02</v>
      </c>
      <c r="AP870" s="1">
        <v>826733</v>
      </c>
      <c r="AQ870" s="1">
        <v>1</v>
      </c>
      <c r="AR870" s="1">
        <v>38.700000000000003</v>
      </c>
      <c r="AS870" s="1">
        <v>38.799999999999997</v>
      </c>
      <c r="AT870" s="1">
        <v>39.1</v>
      </c>
      <c r="AU870" s="1">
        <v>38.85</v>
      </c>
      <c r="AV870" s="1">
        <v>39.5</v>
      </c>
      <c r="AW870" s="1">
        <v>3.0907585180000008</v>
      </c>
      <c r="AX870" s="1">
        <v>3.67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4962</v>
      </c>
      <c r="C871" s="3">
        <v>9.1999999999999993</v>
      </c>
      <c r="D871" s="3">
        <v>0.03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79.27000000000001</v>
      </c>
      <c r="H871" s="1">
        <f>MATCH(持股比率!A871,董監!A:A,0)</f>
        <v>871</v>
      </c>
      <c r="I871" s="3">
        <v>3332157.47</v>
      </c>
      <c r="J871" s="20">
        <v>394.25299999999999</v>
      </c>
      <c r="K871" s="20">
        <v>98</v>
      </c>
      <c r="L871" s="29">
        <v>-55.1</v>
      </c>
      <c r="M871" s="20">
        <v>-497.447</v>
      </c>
      <c r="N871" s="20">
        <v>39.713000000000001</v>
      </c>
      <c r="O871" s="20">
        <f t="shared" si="53"/>
        <v>264140</v>
      </c>
      <c r="P871" s="19">
        <f t="shared" si="54"/>
        <v>0</v>
      </c>
      <c r="Q871" s="3">
        <v>71.7</v>
      </c>
      <c r="R871" s="3">
        <v>71.5</v>
      </c>
      <c r="S871" s="3">
        <v>70.400000000000006</v>
      </c>
      <c r="T871" s="3">
        <v>69.099999999999994</v>
      </c>
      <c r="U871" s="3">
        <v>69.2</v>
      </c>
      <c r="V871" s="10">
        <f t="shared" si="55"/>
        <v>-2.2954799999999752E-3</v>
      </c>
      <c r="W871" s="3">
        <v>-2.12</v>
      </c>
      <c r="X871" s="3" t="str">
        <f ca="1">IF(COUNTIF(股期對照!A:A,B871)=2,B871&amp;"-●",IF(COUNTIF(股期對照!A:A,B871)=1,B871&amp;"-◎",B871))</f>
        <v>漢磊</v>
      </c>
      <c r="Y871" s="3" t="s">
        <v>7102</v>
      </c>
      <c r="AB871" s="1" t="s">
        <v>865</v>
      </c>
      <c r="AC871" s="1" t="s">
        <v>2595</v>
      </c>
      <c r="AD871" s="1">
        <v>9.1999999999999993</v>
      </c>
      <c r="AE871" s="1">
        <v>0.03</v>
      </c>
      <c r="AF871" s="1">
        <v>0.63</v>
      </c>
      <c r="AG871" s="1">
        <v>10.87</v>
      </c>
      <c r="AH871" s="1">
        <v>79.27000000000001</v>
      </c>
      <c r="AI871" s="1">
        <v>871</v>
      </c>
      <c r="AJ871" s="1">
        <v>3332157.47</v>
      </c>
      <c r="AK871" s="1">
        <v>394.25299999999999</v>
      </c>
      <c r="AL871" s="1">
        <v>98</v>
      </c>
      <c r="AM871" s="1">
        <v>-55.1</v>
      </c>
      <c r="AN871" s="1">
        <v>-497.447</v>
      </c>
      <c r="AO871" s="1">
        <v>39.713000000000001</v>
      </c>
      <c r="AP871" s="1">
        <v>264140</v>
      </c>
      <c r="AQ871" s="1">
        <v>0</v>
      </c>
      <c r="AR871" s="1">
        <v>71.7</v>
      </c>
      <c r="AS871" s="1">
        <v>71.5</v>
      </c>
      <c r="AT871" s="1">
        <v>70.400000000000006</v>
      </c>
      <c r="AU871" s="1">
        <v>69.099999999999994</v>
      </c>
      <c r="AV871" s="1">
        <v>69.2</v>
      </c>
      <c r="AW871" s="1">
        <v>-2.2954799999999752E-3</v>
      </c>
      <c r="AX871" s="1">
        <v>-2.12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6163</v>
      </c>
      <c r="C872" s="3">
        <v>9</v>
      </c>
      <c r="D872" s="3">
        <v>1.91</v>
      </c>
      <c r="E872" s="3">
        <v>1.04</v>
      </c>
      <c r="F872" s="1">
        <f>IF(INDEX(董監!D:D,H872)=0,INDEX(董監!C:C,H872),INDEX(董監!D:D,H872))</f>
        <v>20.239999999999998</v>
      </c>
      <c r="G872" s="1">
        <f t="shared" si="52"/>
        <v>67.81</v>
      </c>
      <c r="H872" s="1">
        <f>MATCH(持股比率!A872,董監!A:A,0)</f>
        <v>872</v>
      </c>
      <c r="I872" s="3">
        <v>985601.26</v>
      </c>
      <c r="J872" s="20">
        <v>217.97</v>
      </c>
      <c r="K872" s="20">
        <v>29</v>
      </c>
      <c r="L872" s="29">
        <v>1265.1880000000001</v>
      </c>
      <c r="M872" s="20">
        <v>485</v>
      </c>
      <c r="N872" s="20">
        <v>249</v>
      </c>
      <c r="O872" s="20">
        <f t="shared" si="53"/>
        <v>66834</v>
      </c>
      <c r="P872" s="19">
        <f t="shared" si="54"/>
        <v>3.4</v>
      </c>
      <c r="Q872" s="3">
        <v>90</v>
      </c>
      <c r="R872" s="3">
        <v>89.8</v>
      </c>
      <c r="S872" s="3">
        <v>94.3</v>
      </c>
      <c r="T872" s="3">
        <v>93.8</v>
      </c>
      <c r="U872" s="3">
        <v>95</v>
      </c>
      <c r="V872" s="10">
        <f t="shared" si="55"/>
        <v>2.106767284</v>
      </c>
      <c r="W872" s="3">
        <v>7.71</v>
      </c>
      <c r="X872" s="3" t="str">
        <f ca="1">IF(COUNTIF(股期對照!A:A,B872)=2,B872&amp;"-●",IF(COUNTIF(股期對照!A:A,B872)=1,B872&amp;"-◎",B872))</f>
        <v>上緯投控</v>
      </c>
      <c r="Y872" s="3" t="s">
        <v>7306</v>
      </c>
      <c r="AB872" s="1" t="s">
        <v>866</v>
      </c>
      <c r="AC872" s="1" t="s">
        <v>2596</v>
      </c>
      <c r="AD872" s="1">
        <v>9</v>
      </c>
      <c r="AE872" s="1">
        <v>1.91</v>
      </c>
      <c r="AF872" s="1">
        <v>1.04</v>
      </c>
      <c r="AG872" s="1">
        <v>20.239999999999998</v>
      </c>
      <c r="AH872" s="1">
        <v>67.81</v>
      </c>
      <c r="AI872" s="1">
        <v>872</v>
      </c>
      <c r="AJ872" s="1">
        <v>985601.26</v>
      </c>
      <c r="AK872" s="1">
        <v>217.97</v>
      </c>
      <c r="AL872" s="1">
        <v>29</v>
      </c>
      <c r="AM872" s="1">
        <v>1265.1880000000001</v>
      </c>
      <c r="AN872" s="1">
        <v>485</v>
      </c>
      <c r="AO872" s="1">
        <v>249</v>
      </c>
      <c r="AP872" s="1">
        <v>66834</v>
      </c>
      <c r="AQ872" s="1">
        <v>3.4</v>
      </c>
      <c r="AR872" s="1">
        <v>90</v>
      </c>
      <c r="AS872" s="1">
        <v>89.8</v>
      </c>
      <c r="AT872" s="1">
        <v>94.3</v>
      </c>
      <c r="AU872" s="1">
        <v>93.8</v>
      </c>
      <c r="AV872" s="1">
        <v>95</v>
      </c>
      <c r="AW872" s="1">
        <v>2.106767284</v>
      </c>
      <c r="AX872" s="1">
        <v>7.71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5550</v>
      </c>
      <c r="C873" s="3">
        <v>1.94</v>
      </c>
      <c r="D873" s="3">
        <v>0</v>
      </c>
      <c r="E873" s="3">
        <v>0.2</v>
      </c>
      <c r="F873" s="1">
        <f>IF(INDEX(董監!D:D,H873)=0,INDEX(董監!C:C,H873),INDEX(董監!D:D,H873))</f>
        <v>60.25</v>
      </c>
      <c r="G873" s="1">
        <f t="shared" si="52"/>
        <v>37.61</v>
      </c>
      <c r="H873" s="1">
        <f>MATCH(持股比率!A873,董監!A:A,0)</f>
        <v>873</v>
      </c>
      <c r="I873" s="3">
        <v>1005694.5</v>
      </c>
      <c r="J873" s="20">
        <v>53</v>
      </c>
      <c r="K873" s="20">
        <v>46</v>
      </c>
      <c r="L873" s="29">
        <v>162</v>
      </c>
      <c r="M873" s="20">
        <v>-6.6340000000000003</v>
      </c>
      <c r="N873" s="20">
        <v>60</v>
      </c>
      <c r="O873" s="20">
        <f t="shared" si="53"/>
        <v>37824</v>
      </c>
      <c r="P873" s="19">
        <f t="shared" si="54"/>
        <v>0.8</v>
      </c>
      <c r="Q873" s="3">
        <v>27.2</v>
      </c>
      <c r="R873" s="3">
        <v>26.65</v>
      </c>
      <c r="S873" s="3">
        <v>26.35</v>
      </c>
      <c r="T873" s="3">
        <v>25.7</v>
      </c>
      <c r="U873" s="3">
        <v>25.25</v>
      </c>
      <c r="V873" s="10">
        <f t="shared" si="55"/>
        <v>8.2807062000000001E-2</v>
      </c>
      <c r="W873" s="3">
        <v>-5.78</v>
      </c>
      <c r="X873" s="3" t="str">
        <f ca="1">IF(COUNTIF(股期對照!A:A,B873)=2,B873&amp;"-●",IF(COUNTIF(股期對照!A:A,B873)=1,B873&amp;"-◎",B873))</f>
        <v>鑫聯大投控</v>
      </c>
      <c r="Y873" s="3" t="s">
        <v>7307</v>
      </c>
      <c r="AB873" s="1" t="s">
        <v>867</v>
      </c>
      <c r="AC873" s="1" t="s">
        <v>2597</v>
      </c>
      <c r="AD873" s="1">
        <v>1.94</v>
      </c>
      <c r="AE873" s="1">
        <v>0</v>
      </c>
      <c r="AF873" s="1">
        <v>0.2</v>
      </c>
      <c r="AG873" s="1">
        <v>60.25</v>
      </c>
      <c r="AH873" s="1">
        <v>37.61</v>
      </c>
      <c r="AI873" s="1">
        <v>873</v>
      </c>
      <c r="AJ873" s="1">
        <v>1005694.5</v>
      </c>
      <c r="AK873" s="1">
        <v>53</v>
      </c>
      <c r="AL873" s="1">
        <v>46</v>
      </c>
      <c r="AM873" s="1">
        <v>162</v>
      </c>
      <c r="AN873" s="1">
        <v>-6.6340000000000003</v>
      </c>
      <c r="AO873" s="1">
        <v>60</v>
      </c>
      <c r="AP873" s="1">
        <v>37824</v>
      </c>
      <c r="AQ873" s="1">
        <v>0.8</v>
      </c>
      <c r="AR873" s="1">
        <v>27.2</v>
      </c>
      <c r="AS873" s="1">
        <v>26.65</v>
      </c>
      <c r="AT873" s="1">
        <v>26.35</v>
      </c>
      <c r="AU873" s="1">
        <v>25.7</v>
      </c>
      <c r="AV873" s="1">
        <v>25.25</v>
      </c>
      <c r="AW873" s="1">
        <v>8.2807062000000001E-2</v>
      </c>
      <c r="AX873" s="1">
        <v>-5.78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6164</v>
      </c>
      <c r="C874" s="3">
        <v>1.6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91.87</v>
      </c>
      <c r="H874" s="1">
        <f>MATCH(持股比率!A874,董監!A:A,0)</f>
        <v>874</v>
      </c>
      <c r="I874" s="3">
        <v>2872507.34</v>
      </c>
      <c r="J874" s="20">
        <v>106</v>
      </c>
      <c r="K874" s="20">
        <v>36</v>
      </c>
      <c r="L874" s="29">
        <v>-17</v>
      </c>
      <c r="M874" s="20">
        <v>3</v>
      </c>
      <c r="N874" s="20">
        <v>-29</v>
      </c>
      <c r="O874" s="20">
        <f t="shared" si="53"/>
        <v>263897</v>
      </c>
      <c r="P874" s="19">
        <f t="shared" si="54"/>
        <v>0</v>
      </c>
      <c r="Q874" s="3">
        <v>9.51</v>
      </c>
      <c r="R874" s="3">
        <v>9.65</v>
      </c>
      <c r="S874" s="3">
        <v>9.65</v>
      </c>
      <c r="T874" s="3">
        <v>9.5500000000000007</v>
      </c>
      <c r="U874" s="3">
        <v>9.42</v>
      </c>
      <c r="V874" s="10">
        <f t="shared" si="55"/>
        <v>9.4688000000000012E-3</v>
      </c>
      <c r="W874" s="3">
        <v>0.11</v>
      </c>
      <c r="X874" s="3" t="str">
        <f ca="1">IF(COUNTIF(股期對照!A:A,B874)=2,B874&amp;"-●",IF(COUNTIF(股期對照!A:A,B874)=1,B874&amp;"-◎",B874))</f>
        <v>連展投控</v>
      </c>
      <c r="Y874" s="3" t="s">
        <v>7165</v>
      </c>
      <c r="AB874" s="1" t="s">
        <v>868</v>
      </c>
      <c r="AC874" s="1" t="s">
        <v>2598</v>
      </c>
      <c r="AD874" s="1">
        <v>1.6</v>
      </c>
      <c r="AE874" s="1">
        <v>0</v>
      </c>
      <c r="AF874" s="1">
        <v>0</v>
      </c>
      <c r="AG874" s="1">
        <v>6.53</v>
      </c>
      <c r="AH874" s="1">
        <v>91.87</v>
      </c>
      <c r="AI874" s="1">
        <v>874</v>
      </c>
      <c r="AJ874" s="1">
        <v>2872507.34</v>
      </c>
      <c r="AK874" s="1">
        <v>106</v>
      </c>
      <c r="AL874" s="1">
        <v>36</v>
      </c>
      <c r="AM874" s="1">
        <v>-17</v>
      </c>
      <c r="AN874" s="1">
        <v>3</v>
      </c>
      <c r="AO874" s="1">
        <v>-29</v>
      </c>
      <c r="AP874" s="1">
        <v>263897</v>
      </c>
      <c r="AQ874" s="1">
        <v>0</v>
      </c>
      <c r="AR874" s="1">
        <v>9.51</v>
      </c>
      <c r="AS874" s="1">
        <v>9.65</v>
      </c>
      <c r="AT874" s="1">
        <v>9.65</v>
      </c>
      <c r="AU874" s="1">
        <v>9.5500000000000007</v>
      </c>
      <c r="AV874" s="1">
        <v>9.42</v>
      </c>
      <c r="AW874" s="1">
        <v>9.4688000000000012E-3</v>
      </c>
      <c r="AX874" s="1">
        <v>0.11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5713</v>
      </c>
      <c r="C875" s="3">
        <v>75.790000000000006</v>
      </c>
      <c r="D875" s="3">
        <v>4.79</v>
      </c>
      <c r="E875" s="3">
        <v>0.53</v>
      </c>
      <c r="F875" s="1">
        <f>IF(INDEX(董監!D:D,H875)=0,INDEX(董監!C:C,H875),INDEX(董監!D:D,H875))</f>
        <v>15.67</v>
      </c>
      <c r="G875" s="1">
        <f t="shared" si="52"/>
        <v>3.2199999999999847</v>
      </c>
      <c r="H875" s="1">
        <f>MATCH(持股比率!A875,董監!A:A,0)</f>
        <v>875</v>
      </c>
      <c r="I875" s="3">
        <v>43801991.869999997</v>
      </c>
      <c r="J875" s="20">
        <v>2569.6179999999999</v>
      </c>
      <c r="K875" s="20">
        <v>-1584.355</v>
      </c>
      <c r="L875" s="29">
        <v>670.7</v>
      </c>
      <c r="M875" s="20">
        <v>1131.4659999999999</v>
      </c>
      <c r="N875" s="20">
        <v>-608.35400000000004</v>
      </c>
      <c r="O875" s="20">
        <f t="shared" si="53"/>
        <v>141042</v>
      </c>
      <c r="P875" s="19">
        <f t="shared" si="54"/>
        <v>1.5</v>
      </c>
      <c r="Q875" s="3">
        <v>118.5</v>
      </c>
      <c r="R875" s="3">
        <v>117.5</v>
      </c>
      <c r="S875" s="3">
        <v>117.5</v>
      </c>
      <c r="T875" s="3">
        <v>118</v>
      </c>
      <c r="U875" s="3">
        <v>117.5</v>
      </c>
      <c r="V875" s="10">
        <f t="shared" si="55"/>
        <v>2.5917666349999999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7228</v>
      </c>
      <c r="AB875" s="1" t="s">
        <v>869</v>
      </c>
      <c r="AC875" s="1" t="s">
        <v>2599</v>
      </c>
      <c r="AD875" s="1">
        <v>75.790000000000006</v>
      </c>
      <c r="AE875" s="1">
        <v>4.79</v>
      </c>
      <c r="AF875" s="1">
        <v>0.53</v>
      </c>
      <c r="AG875" s="1">
        <v>15.67</v>
      </c>
      <c r="AH875" s="1">
        <v>3.2199999999999847</v>
      </c>
      <c r="AI875" s="1">
        <v>875</v>
      </c>
      <c r="AJ875" s="1">
        <v>43801991.869999997</v>
      </c>
      <c r="AK875" s="1">
        <v>2569.6179999999999</v>
      </c>
      <c r="AL875" s="1">
        <v>-1584.355</v>
      </c>
      <c r="AM875" s="1">
        <v>670.7</v>
      </c>
      <c r="AN875" s="1">
        <v>1131.4659999999999</v>
      </c>
      <c r="AO875" s="1">
        <v>-608.35400000000004</v>
      </c>
      <c r="AP875" s="1">
        <v>141042</v>
      </c>
      <c r="AQ875" s="1">
        <v>1.5</v>
      </c>
      <c r="AR875" s="1">
        <v>118.5</v>
      </c>
      <c r="AS875" s="1">
        <v>117.5</v>
      </c>
      <c r="AT875" s="1">
        <v>117.5</v>
      </c>
      <c r="AU875" s="1">
        <v>118</v>
      </c>
      <c r="AV875" s="1">
        <v>117.5</v>
      </c>
      <c r="AW875" s="1">
        <v>2.5917666349999999</v>
      </c>
      <c r="AX875" s="1">
        <v>0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5551</v>
      </c>
      <c r="C876" s="3">
        <v>1.86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70.89</v>
      </c>
      <c r="H876" s="1">
        <f>MATCH(持股比率!A876,董監!A:A,0)</f>
        <v>876</v>
      </c>
      <c r="I876" s="3">
        <v>2462421.46</v>
      </c>
      <c r="J876" s="20">
        <v>320.19400000000002</v>
      </c>
      <c r="K876" s="20">
        <v>117</v>
      </c>
      <c r="L876" s="29">
        <v>-46</v>
      </c>
      <c r="M876" s="20">
        <v>87</v>
      </c>
      <c r="N876" s="20">
        <v>-58</v>
      </c>
      <c r="O876" s="20">
        <f t="shared" si="53"/>
        <v>174561</v>
      </c>
      <c r="P876" s="19">
        <f t="shared" si="54"/>
        <v>0.2</v>
      </c>
      <c r="Q876" s="3">
        <v>33.299999999999997</v>
      </c>
      <c r="R876" s="3">
        <v>33.700000000000003</v>
      </c>
      <c r="S876" s="3">
        <v>33.700000000000003</v>
      </c>
      <c r="T876" s="3">
        <v>33.9</v>
      </c>
      <c r="U876" s="3">
        <v>33.450000000000003</v>
      </c>
      <c r="V876" s="10">
        <f t="shared" si="55"/>
        <v>0.14064360199999998</v>
      </c>
      <c r="W876" s="3">
        <v>2.29</v>
      </c>
      <c r="X876" s="3" t="str">
        <f ca="1">IF(COUNTIF(股期對照!A:A,B876)=2,B876&amp;"-●",IF(COUNTIF(股期對照!A:A,B876)=1,B876&amp;"-◎",B876))</f>
        <v>永崴投控</v>
      </c>
      <c r="Y876" s="3" t="s">
        <v>7308</v>
      </c>
      <c r="AB876" s="1" t="s">
        <v>870</v>
      </c>
      <c r="AC876" s="1" t="s">
        <v>2600</v>
      </c>
      <c r="AD876" s="1">
        <v>1.86</v>
      </c>
      <c r="AE876" s="1">
        <v>0</v>
      </c>
      <c r="AF876" s="1">
        <v>0.24</v>
      </c>
      <c r="AG876" s="1">
        <v>27.01</v>
      </c>
      <c r="AH876" s="1">
        <v>70.89</v>
      </c>
      <c r="AI876" s="1">
        <v>876</v>
      </c>
      <c r="AJ876" s="1">
        <v>2462421.46</v>
      </c>
      <c r="AK876" s="1">
        <v>320.19400000000002</v>
      </c>
      <c r="AL876" s="1">
        <v>117</v>
      </c>
      <c r="AM876" s="1">
        <v>-46</v>
      </c>
      <c r="AN876" s="1">
        <v>87</v>
      </c>
      <c r="AO876" s="1">
        <v>-58</v>
      </c>
      <c r="AP876" s="1">
        <v>174561</v>
      </c>
      <c r="AQ876" s="1">
        <v>0.2</v>
      </c>
      <c r="AR876" s="1">
        <v>33.299999999999997</v>
      </c>
      <c r="AS876" s="1">
        <v>33.700000000000003</v>
      </c>
      <c r="AT876" s="1">
        <v>33.700000000000003</v>
      </c>
      <c r="AU876" s="1">
        <v>33.9</v>
      </c>
      <c r="AV876" s="1">
        <v>33.450000000000003</v>
      </c>
      <c r="AW876" s="1">
        <v>0.14064360199999998</v>
      </c>
      <c r="AX876" s="1">
        <v>2.29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6553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7</v>
      </c>
      <c r="K877" s="20">
        <v>0</v>
      </c>
      <c r="L877" s="29">
        <v>-2</v>
      </c>
      <c r="M877" s="20">
        <v>-1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24.95</v>
      </c>
      <c r="S877" s="3">
        <v>25.1</v>
      </c>
      <c r="T877" s="3">
        <v>24.95</v>
      </c>
      <c r="U877" s="3">
        <v>24.55</v>
      </c>
      <c r="V877" s="10">
        <f t="shared" si="55"/>
        <v>9.9850000000000004E-4</v>
      </c>
      <c r="W877" s="3">
        <v>1.03</v>
      </c>
      <c r="X877" s="3" t="str">
        <f ca="1">IF(COUNTIF(股期對照!A:A,B877)=2,B877&amp;"-●",IF(COUNTIF(股期對照!A:A,B877)=1,B877&amp;"-◎",B877))</f>
        <v>新晶投控</v>
      </c>
      <c r="Y877" s="3" t="s">
        <v>7309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7</v>
      </c>
      <c r="AL877" s="1">
        <v>0</v>
      </c>
      <c r="AM877" s="1">
        <v>-2</v>
      </c>
      <c r="AN877" s="1">
        <v>-1</v>
      </c>
      <c r="AO877" s="1">
        <v>0</v>
      </c>
      <c r="AP877" s="1">
        <v>56935</v>
      </c>
      <c r="AQ877" s="1">
        <v>0</v>
      </c>
      <c r="AR877" s="1">
        <v>25</v>
      </c>
      <c r="AS877" s="1">
        <v>24.95</v>
      </c>
      <c r="AT877" s="1">
        <v>25.1</v>
      </c>
      <c r="AU877" s="1">
        <v>24.95</v>
      </c>
      <c r="AV877" s="1">
        <v>24.55</v>
      </c>
      <c r="AW877" s="1">
        <v>9.9850000000000004E-4</v>
      </c>
      <c r="AX877" s="1">
        <v>1.03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5205</v>
      </c>
      <c r="C878" s="3">
        <v>12.92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74.039999999999992</v>
      </c>
      <c r="H878" s="1">
        <f>MATCH(持股比率!A878,董監!A:A,0)</f>
        <v>878</v>
      </c>
      <c r="I878" s="3">
        <v>7547839.5999999996</v>
      </c>
      <c r="J878" s="20">
        <v>337.12099999999998</v>
      </c>
      <c r="K878" s="20">
        <v>18.713000000000001</v>
      </c>
      <c r="L878" s="29">
        <v>616.01199999999994</v>
      </c>
      <c r="M878" s="20">
        <v>41.741999999999997</v>
      </c>
      <c r="N878" s="20">
        <v>-342.62099999999998</v>
      </c>
      <c r="O878" s="20">
        <f t="shared" si="53"/>
        <v>558842</v>
      </c>
      <c r="P878" s="19">
        <f t="shared" si="54"/>
        <v>0.1</v>
      </c>
      <c r="Q878" s="3">
        <v>43.65</v>
      </c>
      <c r="R878" s="3">
        <v>43.2</v>
      </c>
      <c r="S878" s="3">
        <v>43.65</v>
      </c>
      <c r="T878" s="3">
        <v>43.15</v>
      </c>
      <c r="U878" s="3">
        <v>42.65</v>
      </c>
      <c r="V878" s="10">
        <f t="shared" si="55"/>
        <v>0.29601038699999999</v>
      </c>
      <c r="W878" s="3">
        <v>-2.29</v>
      </c>
      <c r="X878" s="3" t="str">
        <f ca="1">IF(COUNTIF(股期對照!A:A,B878)=2,B878&amp;"-●",IF(COUNTIF(股期對照!A:A,B878)=1,B878&amp;"-◎",B878))</f>
        <v>富采-◎</v>
      </c>
      <c r="Y878" s="3" t="s">
        <v>7272</v>
      </c>
      <c r="AB878" s="1" t="s">
        <v>872</v>
      </c>
      <c r="AC878" s="1" t="s">
        <v>2602</v>
      </c>
      <c r="AD878" s="1">
        <v>12.92</v>
      </c>
      <c r="AE878" s="1">
        <v>0</v>
      </c>
      <c r="AF878" s="1">
        <v>0.56000000000000005</v>
      </c>
      <c r="AG878" s="1">
        <v>12.48</v>
      </c>
      <c r="AH878" s="1">
        <v>74.039999999999992</v>
      </c>
      <c r="AI878" s="1">
        <v>878</v>
      </c>
      <c r="AJ878" s="1">
        <v>7547839.5999999996</v>
      </c>
      <c r="AK878" s="1">
        <v>337.12099999999998</v>
      </c>
      <c r="AL878" s="1">
        <v>18.713000000000001</v>
      </c>
      <c r="AM878" s="1">
        <v>616.01199999999994</v>
      </c>
      <c r="AN878" s="1">
        <v>41.741999999999997</v>
      </c>
      <c r="AO878" s="1">
        <v>-342.62099999999998</v>
      </c>
      <c r="AP878" s="1">
        <v>558842</v>
      </c>
      <c r="AQ878" s="1">
        <v>0.1</v>
      </c>
      <c r="AR878" s="1">
        <v>43.65</v>
      </c>
      <c r="AS878" s="1">
        <v>43.2</v>
      </c>
      <c r="AT878" s="1">
        <v>43.65</v>
      </c>
      <c r="AU878" s="1">
        <v>43.15</v>
      </c>
      <c r="AV878" s="1">
        <v>42.65</v>
      </c>
      <c r="AW878" s="1">
        <v>0.29601038699999999</v>
      </c>
      <c r="AX878" s="1">
        <v>-2.29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5552</v>
      </c>
      <c r="C879" s="3">
        <v>5.08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70.59</v>
      </c>
      <c r="H879" s="1">
        <f>MATCH(持股比率!A879,董監!A:A,0)</f>
        <v>879</v>
      </c>
      <c r="I879" s="3">
        <v>423734.43</v>
      </c>
      <c r="J879" s="20">
        <v>19.001000000000001</v>
      </c>
      <c r="K879" s="20">
        <v>101.001</v>
      </c>
      <c r="L879" s="29">
        <v>100.539</v>
      </c>
      <c r="M879" s="20">
        <v>-258.19499999999999</v>
      </c>
      <c r="N879" s="20">
        <v>-3.0009999999999999</v>
      </c>
      <c r="O879" s="20">
        <f t="shared" si="53"/>
        <v>29911</v>
      </c>
      <c r="P879" s="19">
        <f t="shared" si="54"/>
        <v>-0.1</v>
      </c>
      <c r="Q879" s="3">
        <v>34.5</v>
      </c>
      <c r="R879" s="3">
        <v>34.799999999999997</v>
      </c>
      <c r="S879" s="3">
        <v>34.85</v>
      </c>
      <c r="T879" s="3">
        <v>34.6</v>
      </c>
      <c r="U879" s="3">
        <v>35.35</v>
      </c>
      <c r="V879" s="10">
        <f t="shared" si="55"/>
        <v>-1.3654788999999999E-2</v>
      </c>
      <c r="W879" s="3">
        <v>3.21</v>
      </c>
      <c r="X879" s="3" t="str">
        <f ca="1">IF(COUNTIF(股期對照!A:A,B879)=2,B879&amp;"-●",IF(COUNTIF(股期對照!A:A,B879)=1,B879&amp;"-◎",B879))</f>
        <v>永日</v>
      </c>
      <c r="Y879" s="3" t="s">
        <v>6813</v>
      </c>
      <c r="AB879" s="1" t="s">
        <v>873</v>
      </c>
      <c r="AC879" s="1" t="s">
        <v>2603</v>
      </c>
      <c r="AD879" s="1">
        <v>5.08</v>
      </c>
      <c r="AE879" s="1">
        <v>0.01</v>
      </c>
      <c r="AF879" s="1">
        <v>0.24</v>
      </c>
      <c r="AG879" s="1">
        <v>24.08</v>
      </c>
      <c r="AH879" s="1">
        <v>70.59</v>
      </c>
      <c r="AI879" s="1">
        <v>879</v>
      </c>
      <c r="AJ879" s="1">
        <v>423734.43</v>
      </c>
      <c r="AK879" s="1">
        <v>19.001000000000001</v>
      </c>
      <c r="AL879" s="1">
        <v>101.001</v>
      </c>
      <c r="AM879" s="1">
        <v>100.539</v>
      </c>
      <c r="AN879" s="1">
        <v>-258.19499999999999</v>
      </c>
      <c r="AO879" s="1">
        <v>-3.0009999999999999</v>
      </c>
      <c r="AP879" s="1">
        <v>29911</v>
      </c>
      <c r="AQ879" s="1">
        <v>-0.1</v>
      </c>
      <c r="AR879" s="1">
        <v>34.5</v>
      </c>
      <c r="AS879" s="1">
        <v>34.799999999999997</v>
      </c>
      <c r="AT879" s="1">
        <v>34.85</v>
      </c>
      <c r="AU879" s="1">
        <v>34.6</v>
      </c>
      <c r="AV879" s="1">
        <v>35.35</v>
      </c>
      <c r="AW879" s="1">
        <v>-1.3654788999999999E-2</v>
      </c>
      <c r="AX879" s="1">
        <v>3.21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6165</v>
      </c>
      <c r="C880" s="3">
        <v>5.03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83.15</v>
      </c>
      <c r="H880" s="1">
        <f>MATCH(持股比率!A880,董監!A:A,0)</f>
        <v>880</v>
      </c>
      <c r="I880" s="3">
        <v>1556167.4</v>
      </c>
      <c r="J880" s="20">
        <v>41.84</v>
      </c>
      <c r="K880" s="20">
        <v>-2.9969999999999999</v>
      </c>
      <c r="L880" s="29">
        <v>-7.3739999999999997</v>
      </c>
      <c r="M880" s="20">
        <v>-32.700000000000003</v>
      </c>
      <c r="N880" s="20">
        <v>-72.957999999999998</v>
      </c>
      <c r="O880" s="20">
        <f t="shared" si="53"/>
        <v>129395</v>
      </c>
      <c r="P880" s="19">
        <f t="shared" si="54"/>
        <v>-0.1</v>
      </c>
      <c r="Q880" s="3">
        <v>87.5</v>
      </c>
      <c r="R880" s="3">
        <v>87.5</v>
      </c>
      <c r="S880" s="3">
        <v>87.5</v>
      </c>
      <c r="T880" s="3">
        <v>87.3</v>
      </c>
      <c r="U880" s="3">
        <v>86.7</v>
      </c>
      <c r="V880" s="10">
        <f t="shared" si="55"/>
        <v>-6.4266310999999993E-2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7310</v>
      </c>
      <c r="AB880" s="1" t="s">
        <v>874</v>
      </c>
      <c r="AC880" s="1" t="s">
        <v>2604</v>
      </c>
      <c r="AD880" s="1">
        <v>5.03</v>
      </c>
      <c r="AE880" s="1">
        <v>0</v>
      </c>
      <c r="AF880" s="1">
        <v>0.28000000000000003</v>
      </c>
      <c r="AG880" s="1">
        <v>11.54</v>
      </c>
      <c r="AH880" s="1">
        <v>83.15</v>
      </c>
      <c r="AI880" s="1">
        <v>880</v>
      </c>
      <c r="AJ880" s="1">
        <v>1556167.4</v>
      </c>
      <c r="AK880" s="1">
        <v>41.84</v>
      </c>
      <c r="AL880" s="1">
        <v>-2.9969999999999999</v>
      </c>
      <c r="AM880" s="1">
        <v>-7.3739999999999997</v>
      </c>
      <c r="AN880" s="1">
        <v>-32.700000000000003</v>
      </c>
      <c r="AO880" s="1">
        <v>-72.957999999999998</v>
      </c>
      <c r="AP880" s="1">
        <v>129395</v>
      </c>
      <c r="AQ880" s="1">
        <v>-0.1</v>
      </c>
      <c r="AR880" s="1">
        <v>87.5</v>
      </c>
      <c r="AS880" s="1">
        <v>87.5</v>
      </c>
      <c r="AT880" s="1">
        <v>87.5</v>
      </c>
      <c r="AU880" s="1">
        <v>87.3</v>
      </c>
      <c r="AV880" s="1">
        <v>86.7</v>
      </c>
      <c r="AW880" s="1">
        <v>-6.4266310999999993E-2</v>
      </c>
      <c r="AX880" s="1">
        <v>-0.23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5714</v>
      </c>
      <c r="C881" s="3">
        <v>21.51</v>
      </c>
      <c r="D881" s="3">
        <v>1.56</v>
      </c>
      <c r="E881" s="3">
        <v>0.42</v>
      </c>
      <c r="F881" s="1">
        <f>IF(INDEX(董監!D:D,H881)=0,INDEX(董監!C:C,H881),INDEX(董監!D:D,H881))</f>
        <v>12.07</v>
      </c>
      <c r="G881" s="1">
        <f t="shared" si="52"/>
        <v>64.44</v>
      </c>
      <c r="H881" s="1">
        <f>MATCH(持股比率!A881,董監!A:A,0)</f>
        <v>881</v>
      </c>
      <c r="I881" s="3">
        <v>2486499.59</v>
      </c>
      <c r="J881" s="20">
        <v>374.483</v>
      </c>
      <c r="K881" s="20">
        <v>862.1</v>
      </c>
      <c r="L881" s="29">
        <v>-22.3</v>
      </c>
      <c r="M881" s="20">
        <v>-127</v>
      </c>
      <c r="N881" s="20">
        <v>-189</v>
      </c>
      <c r="O881" s="20">
        <f t="shared" si="53"/>
        <v>160230</v>
      </c>
      <c r="P881" s="19">
        <f t="shared" si="54"/>
        <v>0.6</v>
      </c>
      <c r="Q881" s="3">
        <v>83.9</v>
      </c>
      <c r="R881" s="3">
        <v>86.3</v>
      </c>
      <c r="S881" s="3">
        <v>85.8</v>
      </c>
      <c r="T881" s="3">
        <v>84.9</v>
      </c>
      <c r="U881" s="3">
        <v>84.7</v>
      </c>
      <c r="V881" s="10">
        <f t="shared" si="55"/>
        <v>0.77114413700000006</v>
      </c>
      <c r="W881" s="3">
        <v>1.68</v>
      </c>
      <c r="X881" s="3" t="str">
        <f ca="1">IF(COUNTIF(股期對照!A:A,B881)=2,B881&amp;"-●",IF(COUNTIF(股期對照!A:A,B881)=1,B881&amp;"-◎",B881))</f>
        <v>東洋</v>
      </c>
      <c r="Y881" s="3" t="s">
        <v>7305</v>
      </c>
      <c r="AB881" s="1" t="s">
        <v>875</v>
      </c>
      <c r="AC881" s="1" t="s">
        <v>2605</v>
      </c>
      <c r="AD881" s="1">
        <v>21.51</v>
      </c>
      <c r="AE881" s="1">
        <v>1.56</v>
      </c>
      <c r="AF881" s="1">
        <v>0.42</v>
      </c>
      <c r="AG881" s="1">
        <v>12.07</v>
      </c>
      <c r="AH881" s="1">
        <v>64.44</v>
      </c>
      <c r="AI881" s="1">
        <v>881</v>
      </c>
      <c r="AJ881" s="1">
        <v>2486499.59</v>
      </c>
      <c r="AK881" s="1">
        <v>374.483</v>
      </c>
      <c r="AL881" s="1">
        <v>862.1</v>
      </c>
      <c r="AM881" s="1">
        <v>-22.3</v>
      </c>
      <c r="AN881" s="1">
        <v>-127</v>
      </c>
      <c r="AO881" s="1">
        <v>-189</v>
      </c>
      <c r="AP881" s="1">
        <v>160230</v>
      </c>
      <c r="AQ881" s="1">
        <v>0.6</v>
      </c>
      <c r="AR881" s="1">
        <v>83.9</v>
      </c>
      <c r="AS881" s="1">
        <v>86.3</v>
      </c>
      <c r="AT881" s="1">
        <v>85.8</v>
      </c>
      <c r="AU881" s="1">
        <v>84.9</v>
      </c>
      <c r="AV881" s="1">
        <v>84.7</v>
      </c>
      <c r="AW881" s="1">
        <v>0.77114413700000006</v>
      </c>
      <c r="AX881" s="1">
        <v>1.68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6166</v>
      </c>
      <c r="C882" s="3">
        <v>3.63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67.81</v>
      </c>
      <c r="H882" s="1">
        <f>MATCH(持股比率!A882,董監!A:A,0)</f>
        <v>882</v>
      </c>
      <c r="I882" s="3">
        <v>1009115.57</v>
      </c>
      <c r="J882" s="20">
        <v>5</v>
      </c>
      <c r="K882" s="20">
        <v>56.921999999999997</v>
      </c>
      <c r="L882" s="29">
        <v>-43.067999999999998</v>
      </c>
      <c r="M882" s="20">
        <v>-29.643999999999998</v>
      </c>
      <c r="N882" s="20">
        <v>-27</v>
      </c>
      <c r="O882" s="20">
        <f t="shared" si="53"/>
        <v>68428</v>
      </c>
      <c r="P882" s="19">
        <f t="shared" si="54"/>
        <v>-0.1</v>
      </c>
      <c r="Q882" s="3">
        <v>27.6</v>
      </c>
      <c r="R882" s="3">
        <v>28.1</v>
      </c>
      <c r="S882" s="3">
        <v>27.95</v>
      </c>
      <c r="T882" s="3">
        <v>27.7</v>
      </c>
      <c r="U882" s="3">
        <v>27.7</v>
      </c>
      <c r="V882" s="10">
        <f t="shared" si="55"/>
        <v>-1.0352811999999999E-2</v>
      </c>
      <c r="W882" s="3">
        <v>0.54</v>
      </c>
      <c r="X882" s="3" t="str">
        <f ca="1">IF(COUNTIF(股期對照!A:A,B882)=2,B882&amp;"-●",IF(COUNTIF(股期對照!A:A,B882)=1,B882&amp;"-◎",B882))</f>
        <v>雃博</v>
      </c>
      <c r="Y882" s="3" t="s">
        <v>7311</v>
      </c>
      <c r="AB882" s="1" t="s">
        <v>876</v>
      </c>
      <c r="AC882" s="1" t="s">
        <v>2606</v>
      </c>
      <c r="AD882" s="1">
        <v>3.63</v>
      </c>
      <c r="AE882" s="1">
        <v>0</v>
      </c>
      <c r="AF882" s="1">
        <v>0.71</v>
      </c>
      <c r="AG882" s="1">
        <v>27.85</v>
      </c>
      <c r="AH882" s="1">
        <v>67.81</v>
      </c>
      <c r="AI882" s="1">
        <v>882</v>
      </c>
      <c r="AJ882" s="1">
        <v>1009115.57</v>
      </c>
      <c r="AK882" s="1">
        <v>5</v>
      </c>
      <c r="AL882" s="1">
        <v>56.921999999999997</v>
      </c>
      <c r="AM882" s="1">
        <v>-43.067999999999998</v>
      </c>
      <c r="AN882" s="1">
        <v>-29.643999999999998</v>
      </c>
      <c r="AO882" s="1">
        <v>-27</v>
      </c>
      <c r="AP882" s="1">
        <v>68428</v>
      </c>
      <c r="AQ882" s="1">
        <v>-0.1</v>
      </c>
      <c r="AR882" s="1">
        <v>27.6</v>
      </c>
      <c r="AS882" s="1">
        <v>28.1</v>
      </c>
      <c r="AT882" s="1">
        <v>27.95</v>
      </c>
      <c r="AU882" s="1">
        <v>27.7</v>
      </c>
      <c r="AV882" s="1">
        <v>27.7</v>
      </c>
      <c r="AW882" s="1">
        <v>-1.0352811999999999E-2</v>
      </c>
      <c r="AX882" s="1">
        <v>0.54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6554</v>
      </c>
      <c r="C883" s="3">
        <v>18.34</v>
      </c>
      <c r="D883" s="3">
        <v>0.22</v>
      </c>
      <c r="E883" s="3">
        <v>0</v>
      </c>
      <c r="F883" s="1">
        <f>IF(INDEX(董監!D:D,H883)=0,INDEX(董監!C:C,H883),INDEX(董監!D:D,H883))</f>
        <v>12.42</v>
      </c>
      <c r="G883" s="1">
        <f t="shared" si="52"/>
        <v>69.02000000000001</v>
      </c>
      <c r="H883" s="1">
        <f>MATCH(持股比率!A883,董監!A:A,0)</f>
        <v>883</v>
      </c>
      <c r="I883" s="3">
        <v>692983.36</v>
      </c>
      <c r="J883" s="20">
        <v>-5</v>
      </c>
      <c r="K883" s="20">
        <v>-40</v>
      </c>
      <c r="L883" s="29">
        <v>-408</v>
      </c>
      <c r="M883" s="20">
        <v>-81</v>
      </c>
      <c r="N883" s="20">
        <v>-476.75</v>
      </c>
      <c r="O883" s="20">
        <f t="shared" si="53"/>
        <v>47830</v>
      </c>
      <c r="P883" s="19">
        <f t="shared" si="54"/>
        <v>-2.1</v>
      </c>
      <c r="Q883" s="3">
        <v>103.5</v>
      </c>
      <c r="R883" s="3">
        <v>103</v>
      </c>
      <c r="S883" s="3">
        <v>103.5</v>
      </c>
      <c r="T883" s="3">
        <v>102.5</v>
      </c>
      <c r="U883" s="3">
        <v>102.5</v>
      </c>
      <c r="V883" s="10">
        <f t="shared" si="55"/>
        <v>-1.0403487499999999</v>
      </c>
      <c r="W883" s="3">
        <v>-0.97</v>
      </c>
      <c r="X883" s="3" t="str">
        <f ca="1">IF(COUNTIF(股期對照!A:A,B883)=2,B883&amp;"-●",IF(COUNTIF(股期對照!A:A,B883)=1,B883&amp;"-◎",B883))</f>
        <v>邦特</v>
      </c>
      <c r="Y883" s="3" t="s">
        <v>6777</v>
      </c>
      <c r="AB883" s="1" t="s">
        <v>877</v>
      </c>
      <c r="AC883" s="1" t="s">
        <v>2607</v>
      </c>
      <c r="AD883" s="1">
        <v>18.34</v>
      </c>
      <c r="AE883" s="1">
        <v>0.22</v>
      </c>
      <c r="AF883" s="1">
        <v>0</v>
      </c>
      <c r="AG883" s="1">
        <v>12.42</v>
      </c>
      <c r="AH883" s="1">
        <v>69.02000000000001</v>
      </c>
      <c r="AI883" s="1">
        <v>883</v>
      </c>
      <c r="AJ883" s="1">
        <v>692983.36</v>
      </c>
      <c r="AK883" s="1">
        <v>-5</v>
      </c>
      <c r="AL883" s="1">
        <v>-40</v>
      </c>
      <c r="AM883" s="1">
        <v>-408</v>
      </c>
      <c r="AN883" s="1">
        <v>-81</v>
      </c>
      <c r="AO883" s="1">
        <v>-476.75</v>
      </c>
      <c r="AP883" s="1">
        <v>47830</v>
      </c>
      <c r="AQ883" s="1">
        <v>-2.1</v>
      </c>
      <c r="AR883" s="1">
        <v>103.5</v>
      </c>
      <c r="AS883" s="1">
        <v>103</v>
      </c>
      <c r="AT883" s="1">
        <v>103.5</v>
      </c>
      <c r="AU883" s="1">
        <v>102.5</v>
      </c>
      <c r="AV883" s="1">
        <v>102.5</v>
      </c>
      <c r="AW883" s="1">
        <v>-1.0403487499999999</v>
      </c>
      <c r="AX883" s="1">
        <v>-0.97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5553</v>
      </c>
      <c r="C884" s="3">
        <v>0.7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0">
        <v>81</v>
      </c>
      <c r="K884" s="20">
        <v>125</v>
      </c>
      <c r="L884" s="29">
        <v>112</v>
      </c>
      <c r="M884" s="20">
        <v>-183.072</v>
      </c>
      <c r="N884" s="20">
        <v>-95</v>
      </c>
      <c r="O884" s="20">
        <f t="shared" si="53"/>
        <v>161418</v>
      </c>
      <c r="P884" s="19">
        <f t="shared" si="54"/>
        <v>0</v>
      </c>
      <c r="Q884" s="3">
        <v>21.95</v>
      </c>
      <c r="R884" s="3">
        <v>23.95</v>
      </c>
      <c r="S884" s="3">
        <v>22.75</v>
      </c>
      <c r="T884" s="3">
        <v>22.4</v>
      </c>
      <c r="U884" s="3">
        <v>21.9</v>
      </c>
      <c r="V884" s="10">
        <f t="shared" si="55"/>
        <v>1.1383872000000001E-2</v>
      </c>
      <c r="W884" s="3">
        <v>0.23</v>
      </c>
      <c r="X884" s="3" t="str">
        <f ca="1">IF(COUNTIF(股期對照!A:A,B884)=2,B884&amp;"-●",IF(COUNTIF(股期對照!A:A,B884)=1,B884&amp;"-◎",B884))</f>
        <v>懷特</v>
      </c>
      <c r="Y884" s="3" t="s">
        <v>6788</v>
      </c>
      <c r="AB884" s="1" t="s">
        <v>878</v>
      </c>
      <c r="AC884" s="1" t="s">
        <v>2608</v>
      </c>
      <c r="AD884" s="1">
        <v>0.7</v>
      </c>
      <c r="AE884" s="1">
        <v>7.0000000000000007E-2</v>
      </c>
      <c r="AF884" s="1">
        <v>0.11</v>
      </c>
      <c r="AG884" s="1">
        <v>17.850000000000001</v>
      </c>
      <c r="AH884" s="1">
        <v>81.27</v>
      </c>
      <c r="AI884" s="1">
        <v>884</v>
      </c>
      <c r="AJ884" s="1">
        <v>1986188.79</v>
      </c>
      <c r="AK884" s="1">
        <v>81</v>
      </c>
      <c r="AL884" s="1">
        <v>125</v>
      </c>
      <c r="AM884" s="1">
        <v>112</v>
      </c>
      <c r="AN884" s="1">
        <v>-183.072</v>
      </c>
      <c r="AO884" s="1">
        <v>-95</v>
      </c>
      <c r="AP884" s="1">
        <v>161418</v>
      </c>
      <c r="AQ884" s="1">
        <v>0</v>
      </c>
      <c r="AR884" s="1">
        <v>21.95</v>
      </c>
      <c r="AS884" s="1">
        <v>23.95</v>
      </c>
      <c r="AT884" s="1">
        <v>22.75</v>
      </c>
      <c r="AU884" s="1">
        <v>22.4</v>
      </c>
      <c r="AV884" s="1">
        <v>21.9</v>
      </c>
      <c r="AW884" s="1">
        <v>1.1383872000000001E-2</v>
      </c>
      <c r="AX884" s="1">
        <v>0.23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5715</v>
      </c>
      <c r="C885" s="3">
        <v>0.4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75.23</v>
      </c>
      <c r="H885" s="1">
        <f>MATCH(持股比率!A885,董監!A:A,0)</f>
        <v>885</v>
      </c>
      <c r="I885" s="3">
        <v>889366.81</v>
      </c>
      <c r="J885" s="20">
        <v>-1</v>
      </c>
      <c r="K885" s="20">
        <v>-2</v>
      </c>
      <c r="L885" s="29">
        <v>-5</v>
      </c>
      <c r="M885" s="20">
        <v>-5</v>
      </c>
      <c r="N885" s="20">
        <v>1</v>
      </c>
      <c r="O885" s="20">
        <f t="shared" si="53"/>
        <v>66907</v>
      </c>
      <c r="P885" s="19">
        <f t="shared" si="54"/>
        <v>0</v>
      </c>
      <c r="Q885" s="3">
        <v>13.25</v>
      </c>
      <c r="R885" s="3">
        <v>13.55</v>
      </c>
      <c r="S885" s="3">
        <v>13.6</v>
      </c>
      <c r="T885" s="3">
        <v>13.4</v>
      </c>
      <c r="U885" s="3">
        <v>13.8</v>
      </c>
      <c r="V885" s="10">
        <f t="shared" si="55"/>
        <v>-1.6154999999999997E-3</v>
      </c>
      <c r="W885" s="3">
        <v>1.47</v>
      </c>
      <c r="X885" s="3" t="str">
        <f ca="1">IF(COUNTIF(股期對照!A:A,B885)=2,B885&amp;"-●",IF(COUNTIF(股期對照!A:A,B885)=1,B885&amp;"-◎",B885))</f>
        <v>加捷生醫</v>
      </c>
      <c r="Y885" s="3" t="s">
        <v>7312</v>
      </c>
      <c r="AB885" s="1" t="s">
        <v>879</v>
      </c>
      <c r="AC885" s="1" t="s">
        <v>2609</v>
      </c>
      <c r="AD885" s="1">
        <v>0.4</v>
      </c>
      <c r="AE885" s="1">
        <v>0</v>
      </c>
      <c r="AF885" s="1">
        <v>0.19</v>
      </c>
      <c r="AG885" s="1">
        <v>24.18</v>
      </c>
      <c r="AH885" s="1">
        <v>75.23</v>
      </c>
      <c r="AI885" s="1">
        <v>885</v>
      </c>
      <c r="AJ885" s="1">
        <v>889366.81</v>
      </c>
      <c r="AK885" s="1">
        <v>-1</v>
      </c>
      <c r="AL885" s="1">
        <v>-2</v>
      </c>
      <c r="AM885" s="1">
        <v>-5</v>
      </c>
      <c r="AN885" s="1">
        <v>-5</v>
      </c>
      <c r="AO885" s="1">
        <v>1</v>
      </c>
      <c r="AP885" s="1">
        <v>66907</v>
      </c>
      <c r="AQ885" s="1">
        <v>0</v>
      </c>
      <c r="AR885" s="1">
        <v>13.25</v>
      </c>
      <c r="AS885" s="1">
        <v>13.55</v>
      </c>
      <c r="AT885" s="1">
        <v>13.6</v>
      </c>
      <c r="AU885" s="1">
        <v>13.4</v>
      </c>
      <c r="AV885" s="1">
        <v>13.8</v>
      </c>
      <c r="AW885" s="1">
        <v>-1.6154999999999997E-3</v>
      </c>
      <c r="AX885" s="1">
        <v>1.47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6167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9</v>
      </c>
      <c r="K886" s="20">
        <v>-1</v>
      </c>
      <c r="L886" s="29">
        <v>-2</v>
      </c>
      <c r="M886" s="20">
        <v>34</v>
      </c>
      <c r="N886" s="20">
        <v>-45</v>
      </c>
      <c r="O886" s="20">
        <f t="shared" si="53"/>
        <v>47239</v>
      </c>
      <c r="P886" s="19">
        <f t="shared" si="54"/>
        <v>0</v>
      </c>
      <c r="Q886" s="3">
        <v>25.25</v>
      </c>
      <c r="R886" s="3">
        <v>25.45</v>
      </c>
      <c r="S886" s="3">
        <v>25.4</v>
      </c>
      <c r="T886" s="3">
        <v>25.5</v>
      </c>
      <c r="U886" s="3">
        <v>26.75</v>
      </c>
      <c r="V886" s="10">
        <f t="shared" si="55"/>
        <v>-1.8575E-3</v>
      </c>
      <c r="W886" s="3">
        <v>7</v>
      </c>
      <c r="X886" s="3" t="str">
        <f ca="1">IF(COUNTIF(股期對照!A:A,B886)=2,B886&amp;"-●",IF(COUNTIF(股期對照!A:A,B886)=1,B886&amp;"-◎",B886))</f>
        <v>濟生</v>
      </c>
      <c r="Y886" s="3" t="s">
        <v>7313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9</v>
      </c>
      <c r="AL886" s="1">
        <v>-1</v>
      </c>
      <c r="AM886" s="1">
        <v>-2</v>
      </c>
      <c r="AN886" s="1">
        <v>34</v>
      </c>
      <c r="AO886" s="1">
        <v>-45</v>
      </c>
      <c r="AP886" s="1">
        <v>47239</v>
      </c>
      <c r="AQ886" s="1">
        <v>0</v>
      </c>
      <c r="AR886" s="1">
        <v>25.25</v>
      </c>
      <c r="AS886" s="1">
        <v>25.45</v>
      </c>
      <c r="AT886" s="1">
        <v>25.4</v>
      </c>
      <c r="AU886" s="1">
        <v>25.5</v>
      </c>
      <c r="AV886" s="1">
        <v>26.75</v>
      </c>
      <c r="AW886" s="1">
        <v>-1.8575E-3</v>
      </c>
      <c r="AX886" s="1">
        <v>7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5103</v>
      </c>
      <c r="C887" s="3">
        <v>2.97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70.47</v>
      </c>
      <c r="H887" s="1">
        <f>MATCH(持股比率!A887,董監!A:A,0)</f>
        <v>887</v>
      </c>
      <c r="I887" s="3">
        <v>2111381.37</v>
      </c>
      <c r="J887" s="20">
        <v>379</v>
      </c>
      <c r="K887" s="20">
        <v>586</v>
      </c>
      <c r="L887" s="29">
        <v>-109</v>
      </c>
      <c r="M887" s="20">
        <v>114</v>
      </c>
      <c r="N887" s="20">
        <v>-153</v>
      </c>
      <c r="O887" s="20">
        <f t="shared" si="53"/>
        <v>148789</v>
      </c>
      <c r="P887" s="19">
        <f t="shared" si="54"/>
        <v>0.5</v>
      </c>
      <c r="Q887" s="3">
        <v>26.05</v>
      </c>
      <c r="R887" s="3">
        <v>27.5</v>
      </c>
      <c r="S887" s="3">
        <v>27.85</v>
      </c>
      <c r="T887" s="3">
        <v>28.25</v>
      </c>
      <c r="U887" s="3">
        <v>28.1</v>
      </c>
      <c r="V887" s="10">
        <f t="shared" si="55"/>
        <v>0.21873500000000001</v>
      </c>
      <c r="W887" s="3">
        <v>9.77</v>
      </c>
      <c r="X887" s="3" t="str">
        <f ca="1">IF(COUNTIF(股期對照!A:A,B887)=2,B887&amp;"-●",IF(COUNTIF(股期對照!A:A,B887)=1,B887&amp;"-◎",B887))</f>
        <v>聯上</v>
      </c>
      <c r="Y887" s="3" t="s">
        <v>7185</v>
      </c>
      <c r="AB887" s="1" t="s">
        <v>881</v>
      </c>
      <c r="AC887" s="1" t="s">
        <v>2611</v>
      </c>
      <c r="AD887" s="1">
        <v>2.97</v>
      </c>
      <c r="AE887" s="1">
        <v>0</v>
      </c>
      <c r="AF887" s="1">
        <v>0.08</v>
      </c>
      <c r="AG887" s="1">
        <v>26.48</v>
      </c>
      <c r="AH887" s="1">
        <v>70.47</v>
      </c>
      <c r="AI887" s="1">
        <v>887</v>
      </c>
      <c r="AJ887" s="1">
        <v>2111381.37</v>
      </c>
      <c r="AK887" s="1">
        <v>379</v>
      </c>
      <c r="AL887" s="1">
        <v>586</v>
      </c>
      <c r="AM887" s="1">
        <v>-109</v>
      </c>
      <c r="AN887" s="1">
        <v>114</v>
      </c>
      <c r="AO887" s="1">
        <v>-153</v>
      </c>
      <c r="AP887" s="1">
        <v>148789</v>
      </c>
      <c r="AQ887" s="1">
        <v>0.5</v>
      </c>
      <c r="AR887" s="1">
        <v>26.05</v>
      </c>
      <c r="AS887" s="1">
        <v>27.5</v>
      </c>
      <c r="AT887" s="1">
        <v>27.85</v>
      </c>
      <c r="AU887" s="1">
        <v>28.25</v>
      </c>
      <c r="AV887" s="1">
        <v>28.1</v>
      </c>
      <c r="AW887" s="1">
        <v>0.21873500000000001</v>
      </c>
      <c r="AX887" s="1">
        <v>9.77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6168</v>
      </c>
      <c r="C888" s="3">
        <v>5.27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84.05</v>
      </c>
      <c r="H888" s="1">
        <f>MATCH(持股比率!A888,董監!A:A,0)</f>
        <v>888</v>
      </c>
      <c r="I888" s="3">
        <v>4014148.97</v>
      </c>
      <c r="J888" s="20">
        <v>171.93</v>
      </c>
      <c r="K888" s="20">
        <v>649.78899999999999</v>
      </c>
      <c r="L888" s="29">
        <v>-30.334</v>
      </c>
      <c r="M888" s="20">
        <v>-16.088000000000001</v>
      </c>
      <c r="N888" s="20">
        <v>46.015000000000001</v>
      </c>
      <c r="O888" s="20">
        <f t="shared" si="53"/>
        <v>337389</v>
      </c>
      <c r="P888" s="19">
        <f t="shared" si="54"/>
        <v>0.2</v>
      </c>
      <c r="Q888" s="3">
        <v>37.4</v>
      </c>
      <c r="R888" s="3">
        <v>37.75</v>
      </c>
      <c r="S888" s="3">
        <v>37.700000000000003</v>
      </c>
      <c r="T888" s="3">
        <v>37.25</v>
      </c>
      <c r="U888" s="3">
        <v>37</v>
      </c>
      <c r="V888" s="10">
        <f t="shared" si="55"/>
        <v>0.30919401949999997</v>
      </c>
      <c r="W888" s="3">
        <v>-0.8</v>
      </c>
      <c r="X888" s="3" t="str">
        <f ca="1">IF(COUNTIF(股期對照!A:A,B888)=2,B888&amp;"-●",IF(COUNTIF(股期對照!A:A,B888)=1,B888&amp;"-◎",B888))</f>
        <v>健喬</v>
      </c>
      <c r="Y888" s="3" t="s">
        <v>7314</v>
      </c>
      <c r="AB888" s="1" t="s">
        <v>882</v>
      </c>
      <c r="AC888" s="1" t="s">
        <v>2612</v>
      </c>
      <c r="AD888" s="1">
        <v>5.27</v>
      </c>
      <c r="AE888" s="1">
        <v>0</v>
      </c>
      <c r="AF888" s="1">
        <v>0.11</v>
      </c>
      <c r="AG888" s="1">
        <v>10.57</v>
      </c>
      <c r="AH888" s="1">
        <v>84.05</v>
      </c>
      <c r="AI888" s="1">
        <v>888</v>
      </c>
      <c r="AJ888" s="1">
        <v>4014148.97</v>
      </c>
      <c r="AK888" s="1">
        <v>171.93</v>
      </c>
      <c r="AL888" s="1">
        <v>649.78899999999999</v>
      </c>
      <c r="AM888" s="1">
        <v>-30.334</v>
      </c>
      <c r="AN888" s="1">
        <v>-16.088000000000001</v>
      </c>
      <c r="AO888" s="1">
        <v>46.015000000000001</v>
      </c>
      <c r="AP888" s="1">
        <v>337389</v>
      </c>
      <c r="AQ888" s="1">
        <v>0.2</v>
      </c>
      <c r="AR888" s="1">
        <v>37.4</v>
      </c>
      <c r="AS888" s="1">
        <v>37.75</v>
      </c>
      <c r="AT888" s="1">
        <v>37.700000000000003</v>
      </c>
      <c r="AU888" s="1">
        <v>37.25</v>
      </c>
      <c r="AV888" s="1">
        <v>37</v>
      </c>
      <c r="AW888" s="1">
        <v>0.30919401949999997</v>
      </c>
      <c r="AX888" s="1">
        <v>-0.8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5389</v>
      </c>
      <c r="C889" s="3">
        <v>1.46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54.49</v>
      </c>
      <c r="H889" s="1">
        <f>MATCH(持股比率!A889,董監!A:A,0)</f>
        <v>889</v>
      </c>
      <c r="I889" s="3">
        <v>445660</v>
      </c>
      <c r="J889" s="20">
        <v>120.349</v>
      </c>
      <c r="K889" s="20">
        <v>-41.145000000000003</v>
      </c>
      <c r="L889" s="29">
        <v>33.26</v>
      </c>
      <c r="M889" s="20">
        <v>11</v>
      </c>
      <c r="N889" s="20">
        <v>-2.0790000000000002</v>
      </c>
      <c r="O889" s="20">
        <f t="shared" si="53"/>
        <v>24284</v>
      </c>
      <c r="P889" s="19">
        <f t="shared" si="54"/>
        <v>0.5</v>
      </c>
      <c r="Q889" s="3">
        <v>60.4</v>
      </c>
      <c r="R889" s="3">
        <v>60.1</v>
      </c>
      <c r="S889" s="3">
        <v>60.7</v>
      </c>
      <c r="T889" s="3">
        <v>60.5</v>
      </c>
      <c r="U889" s="3">
        <v>59.6</v>
      </c>
      <c r="V889" s="10">
        <f t="shared" si="55"/>
        <v>7.3567386999999998E-2</v>
      </c>
      <c r="W889" s="3">
        <v>2.41</v>
      </c>
      <c r="X889" s="3" t="str">
        <f ca="1">IF(COUNTIF(股期對照!A:A,B889)=2,B889&amp;"-●",IF(COUNTIF(股期對照!A:A,B889)=1,B889&amp;"-◎",B889))</f>
        <v>明基醫</v>
      </c>
      <c r="Y889" s="3" t="s">
        <v>7315</v>
      </c>
      <c r="AB889" s="1" t="s">
        <v>883</v>
      </c>
      <c r="AC889" s="1" t="s">
        <v>2613</v>
      </c>
      <c r="AD889" s="1">
        <v>1.46</v>
      </c>
      <c r="AE889" s="1">
        <v>0</v>
      </c>
      <c r="AF889" s="1">
        <v>0.52</v>
      </c>
      <c r="AG889" s="1">
        <v>43.53</v>
      </c>
      <c r="AH889" s="1">
        <v>54.49</v>
      </c>
      <c r="AI889" s="1">
        <v>889</v>
      </c>
      <c r="AJ889" s="1">
        <v>445660</v>
      </c>
      <c r="AK889" s="1">
        <v>120.349</v>
      </c>
      <c r="AL889" s="1">
        <v>-41.145000000000003</v>
      </c>
      <c r="AM889" s="1">
        <v>33.26</v>
      </c>
      <c r="AN889" s="1">
        <v>11</v>
      </c>
      <c r="AO889" s="1">
        <v>-2.0790000000000002</v>
      </c>
      <c r="AP889" s="1">
        <v>24284</v>
      </c>
      <c r="AQ889" s="1">
        <v>0.5</v>
      </c>
      <c r="AR889" s="1">
        <v>60.4</v>
      </c>
      <c r="AS889" s="1">
        <v>60.1</v>
      </c>
      <c r="AT889" s="1">
        <v>60.7</v>
      </c>
      <c r="AU889" s="1">
        <v>60.5</v>
      </c>
      <c r="AV889" s="1">
        <v>59.6</v>
      </c>
      <c r="AW889" s="1">
        <v>7.3567386999999998E-2</v>
      </c>
      <c r="AX889" s="1">
        <v>2.41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6555</v>
      </c>
      <c r="C890" s="3">
        <v>7.39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63.1</v>
      </c>
      <c r="H890" s="1">
        <f>MATCH(持股比率!A890,董監!A:A,0)</f>
        <v>890</v>
      </c>
      <c r="I890" s="3">
        <v>1075086.3400000001</v>
      </c>
      <c r="J890" s="20">
        <v>24.062999999999999</v>
      </c>
      <c r="K890" s="20">
        <v>28.763999999999999</v>
      </c>
      <c r="L890" s="29">
        <v>51.613999999999997</v>
      </c>
      <c r="M890" s="20">
        <v>22.472000000000001</v>
      </c>
      <c r="N890" s="20">
        <v>37.563000000000002</v>
      </c>
      <c r="O890" s="20">
        <f t="shared" si="53"/>
        <v>67838</v>
      </c>
      <c r="P890" s="19">
        <f t="shared" si="54"/>
        <v>0.2</v>
      </c>
      <c r="Q890" s="3">
        <v>90.3</v>
      </c>
      <c r="R890" s="3">
        <v>90.4</v>
      </c>
      <c r="S890" s="3">
        <v>90.2</v>
      </c>
      <c r="T890" s="3">
        <v>89</v>
      </c>
      <c r="U890" s="3">
        <v>89.2</v>
      </c>
      <c r="V890" s="10">
        <f t="shared" si="55"/>
        <v>0.147793649</v>
      </c>
      <c r="W890" s="3">
        <v>-0.45</v>
      </c>
      <c r="X890" s="3" t="str">
        <f ca="1">IF(COUNTIF(股期對照!A:A,B890)=2,B890&amp;"-●",IF(COUNTIF(股期對照!A:A,B890)=1,B890&amp;"-◎",B890))</f>
        <v>旭富</v>
      </c>
      <c r="Y890" s="3" t="s">
        <v>7316</v>
      </c>
      <c r="AB890" s="1" t="s">
        <v>884</v>
      </c>
      <c r="AC890" s="1" t="s">
        <v>2614</v>
      </c>
      <c r="AD890" s="1">
        <v>7.39</v>
      </c>
      <c r="AE890" s="1">
        <v>0.08</v>
      </c>
      <c r="AF890" s="1">
        <v>0.42</v>
      </c>
      <c r="AG890" s="1">
        <v>29.01</v>
      </c>
      <c r="AH890" s="1">
        <v>63.1</v>
      </c>
      <c r="AI890" s="1">
        <v>890</v>
      </c>
      <c r="AJ890" s="1">
        <v>1075086.3400000001</v>
      </c>
      <c r="AK890" s="1">
        <v>24.062999999999999</v>
      </c>
      <c r="AL890" s="1">
        <v>28.763999999999999</v>
      </c>
      <c r="AM890" s="1">
        <v>51.613999999999997</v>
      </c>
      <c r="AN890" s="1">
        <v>22.472000000000001</v>
      </c>
      <c r="AO890" s="1">
        <v>37.563000000000002</v>
      </c>
      <c r="AP890" s="1">
        <v>67838</v>
      </c>
      <c r="AQ890" s="1">
        <v>0.2</v>
      </c>
      <c r="AR890" s="1">
        <v>90.3</v>
      </c>
      <c r="AS890" s="1">
        <v>90.4</v>
      </c>
      <c r="AT890" s="1">
        <v>90.2</v>
      </c>
      <c r="AU890" s="1">
        <v>89</v>
      </c>
      <c r="AV890" s="1">
        <v>89.2</v>
      </c>
      <c r="AW890" s="1">
        <v>0.147793649</v>
      </c>
      <c r="AX890" s="1">
        <v>-0.45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6169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11.778</v>
      </c>
      <c r="K891" s="20">
        <v>-2</v>
      </c>
      <c r="L891" s="29">
        <v>0.374</v>
      </c>
      <c r="M891" s="20">
        <v>-7.2320000000000002</v>
      </c>
      <c r="N891" s="20">
        <v>1.617</v>
      </c>
      <c r="O891" s="20">
        <f t="shared" si="53"/>
        <v>69901</v>
      </c>
      <c r="P891" s="19">
        <f t="shared" si="54"/>
        <v>0</v>
      </c>
      <c r="Q891" s="3">
        <v>40.200000000000003</v>
      </c>
      <c r="R891" s="3">
        <v>40.65</v>
      </c>
      <c r="S891" s="3">
        <v>40.549999999999997</v>
      </c>
      <c r="T891" s="3">
        <v>39.950000000000003</v>
      </c>
      <c r="U891" s="3">
        <v>39.4</v>
      </c>
      <c r="V891" s="10">
        <f t="shared" si="55"/>
        <v>1.8213270000000002E-3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7305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11.778</v>
      </c>
      <c r="AL891" s="1">
        <v>-2</v>
      </c>
      <c r="AM891" s="1">
        <v>0.374</v>
      </c>
      <c r="AN891" s="1">
        <v>-7.2320000000000002</v>
      </c>
      <c r="AO891" s="1">
        <v>1.617</v>
      </c>
      <c r="AP891" s="1">
        <v>69901</v>
      </c>
      <c r="AQ891" s="1">
        <v>0</v>
      </c>
      <c r="AR891" s="1">
        <v>40.200000000000003</v>
      </c>
      <c r="AS891" s="1">
        <v>40.65</v>
      </c>
      <c r="AT891" s="1">
        <v>40.549999999999997</v>
      </c>
      <c r="AU891" s="1">
        <v>39.950000000000003</v>
      </c>
      <c r="AV891" s="1">
        <v>39.4</v>
      </c>
      <c r="AW891" s="1">
        <v>1.8213270000000002E-3</v>
      </c>
      <c r="AX891" s="1">
        <v>0.13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5716</v>
      </c>
      <c r="C892" s="3">
        <v>2.06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85.17</v>
      </c>
      <c r="H892" s="1">
        <f>MATCH(持股比率!A892,董監!A:A,0)</f>
        <v>892</v>
      </c>
      <c r="I892" s="3">
        <v>849291.45</v>
      </c>
      <c r="J892" s="20">
        <v>100.002</v>
      </c>
      <c r="K892" s="20">
        <v>-55</v>
      </c>
      <c r="L892" s="29">
        <v>-38</v>
      </c>
      <c r="M892" s="20">
        <v>-4.8159999999999998</v>
      </c>
      <c r="N892" s="20">
        <v>-55.033000000000001</v>
      </c>
      <c r="O892" s="20">
        <f t="shared" si="53"/>
        <v>72334</v>
      </c>
      <c r="P892" s="19">
        <f t="shared" si="54"/>
        <v>-0.1</v>
      </c>
      <c r="Q892" s="3">
        <v>23.8</v>
      </c>
      <c r="R892" s="3">
        <v>24.8</v>
      </c>
      <c r="S892" s="3">
        <v>24.3</v>
      </c>
      <c r="T892" s="3">
        <v>24.3</v>
      </c>
      <c r="U892" s="3">
        <v>23.65</v>
      </c>
      <c r="V892" s="10">
        <f t="shared" si="55"/>
        <v>-1.3259116499999999E-2</v>
      </c>
      <c r="W892" s="3">
        <v>-0.21</v>
      </c>
      <c r="X892" s="3" t="str">
        <f ca="1">IF(COUNTIF(股期對照!A:A,B892)=2,B892&amp;"-●",IF(COUNTIF(股期對照!A:A,B892)=1,B892&amp;"-◎",B892))</f>
        <v>優盛</v>
      </c>
      <c r="Y892" s="3" t="s">
        <v>7313</v>
      </c>
      <c r="AB892" s="1" t="s">
        <v>886</v>
      </c>
      <c r="AC892" s="1" t="s">
        <v>2616</v>
      </c>
      <c r="AD892" s="1">
        <v>2.06</v>
      </c>
      <c r="AE892" s="1">
        <v>0</v>
      </c>
      <c r="AF892" s="1">
        <v>2.1800000000000002</v>
      </c>
      <c r="AG892" s="1">
        <v>10.59</v>
      </c>
      <c r="AH892" s="1">
        <v>85.17</v>
      </c>
      <c r="AI892" s="1">
        <v>892</v>
      </c>
      <c r="AJ892" s="1">
        <v>849291.45</v>
      </c>
      <c r="AK892" s="1">
        <v>100.002</v>
      </c>
      <c r="AL892" s="1">
        <v>-55</v>
      </c>
      <c r="AM892" s="1">
        <v>-38</v>
      </c>
      <c r="AN892" s="1">
        <v>-4.8159999999999998</v>
      </c>
      <c r="AO892" s="1">
        <v>-55.033000000000001</v>
      </c>
      <c r="AP892" s="1">
        <v>72334</v>
      </c>
      <c r="AQ892" s="1">
        <v>-0.1</v>
      </c>
      <c r="AR892" s="1">
        <v>23.8</v>
      </c>
      <c r="AS892" s="1">
        <v>24.8</v>
      </c>
      <c r="AT892" s="1">
        <v>24.3</v>
      </c>
      <c r="AU892" s="1">
        <v>24.3</v>
      </c>
      <c r="AV892" s="1">
        <v>23.65</v>
      </c>
      <c r="AW892" s="1">
        <v>-1.3259116499999999E-2</v>
      </c>
      <c r="AX892" s="1">
        <v>-0.21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4873</v>
      </c>
      <c r="C893" s="3">
        <v>6.84</v>
      </c>
      <c r="D893" s="3">
        <v>0.05</v>
      </c>
      <c r="E893" s="3">
        <v>0.08</v>
      </c>
      <c r="F893" s="1">
        <f>IF(INDEX(董監!D:D,H893)=0,INDEX(董監!C:C,H893),INDEX(董監!D:D,H893))</f>
        <v>15.25</v>
      </c>
      <c r="G893" s="1">
        <f t="shared" si="52"/>
        <v>77.78</v>
      </c>
      <c r="H893" s="1">
        <f>MATCH(持股比率!A893,董監!A:A,0)</f>
        <v>893</v>
      </c>
      <c r="I893" s="3">
        <v>6914211.4000000004</v>
      </c>
      <c r="J893" s="20">
        <v>243.72399999999999</v>
      </c>
      <c r="K893" s="20">
        <v>578.05899999999997</v>
      </c>
      <c r="L893" s="29">
        <v>155</v>
      </c>
      <c r="M893" s="20">
        <v>-346.36500000000001</v>
      </c>
      <c r="N893" s="20">
        <v>-223.12799999999999</v>
      </c>
      <c r="O893" s="20">
        <f t="shared" si="53"/>
        <v>537787</v>
      </c>
      <c r="P893" s="19">
        <f t="shared" si="54"/>
        <v>0.1</v>
      </c>
      <c r="Q893" s="3">
        <v>45.25</v>
      </c>
      <c r="R893" s="3">
        <v>45.75</v>
      </c>
      <c r="S893" s="3">
        <v>46</v>
      </c>
      <c r="T893" s="3">
        <v>45.5</v>
      </c>
      <c r="U893" s="3">
        <v>45.25</v>
      </c>
      <c r="V893" s="10">
        <f t="shared" si="55"/>
        <v>0.18748560749999996</v>
      </c>
      <c r="W893" s="3">
        <v>0</v>
      </c>
      <c r="X893" s="3" t="str">
        <f ca="1">IF(COUNTIF(股期對照!A:A,B893)=2,B893&amp;"-●",IF(COUNTIF(股期對照!A:A,B893)=1,B893&amp;"-◎",B893))</f>
        <v>晟德-◎</v>
      </c>
      <c r="Y893" s="3" t="s">
        <v>6798</v>
      </c>
      <c r="AB893" s="1" t="s">
        <v>887</v>
      </c>
      <c r="AC893" s="1" t="s">
        <v>2617</v>
      </c>
      <c r="AD893" s="1">
        <v>6.84</v>
      </c>
      <c r="AE893" s="1">
        <v>0.05</v>
      </c>
      <c r="AF893" s="1">
        <v>0.08</v>
      </c>
      <c r="AG893" s="1">
        <v>15.25</v>
      </c>
      <c r="AH893" s="1">
        <v>77.78</v>
      </c>
      <c r="AI893" s="1">
        <v>893</v>
      </c>
      <c r="AJ893" s="1">
        <v>6914211.4000000004</v>
      </c>
      <c r="AK893" s="1">
        <v>243.72399999999999</v>
      </c>
      <c r="AL893" s="1">
        <v>578.05899999999997</v>
      </c>
      <c r="AM893" s="1">
        <v>155</v>
      </c>
      <c r="AN893" s="1">
        <v>-346.36500000000001</v>
      </c>
      <c r="AO893" s="1">
        <v>-223.12799999999999</v>
      </c>
      <c r="AP893" s="1">
        <v>537787</v>
      </c>
      <c r="AQ893" s="1">
        <v>0.1</v>
      </c>
      <c r="AR893" s="1">
        <v>45.25</v>
      </c>
      <c r="AS893" s="1">
        <v>45.75</v>
      </c>
      <c r="AT893" s="1">
        <v>46</v>
      </c>
      <c r="AU893" s="1">
        <v>45.5</v>
      </c>
      <c r="AV893" s="1">
        <v>45.25</v>
      </c>
      <c r="AW893" s="1">
        <v>0.18748560749999996</v>
      </c>
      <c r="AX893" s="1">
        <v>0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6170</v>
      </c>
      <c r="C894" s="3">
        <v>16.66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65.22</v>
      </c>
      <c r="H894" s="1">
        <f>MATCH(持股比率!A894,董監!A:A,0)</f>
        <v>894</v>
      </c>
      <c r="I894" s="3">
        <v>726000</v>
      </c>
      <c r="J894" s="20">
        <v>22.007000000000001</v>
      </c>
      <c r="K894" s="20">
        <v>-6</v>
      </c>
      <c r="L894" s="29">
        <v>-9.109</v>
      </c>
      <c r="M894" s="20">
        <v>-14</v>
      </c>
      <c r="N894" s="20">
        <v>15.742000000000001</v>
      </c>
      <c r="O894" s="20">
        <f t="shared" si="53"/>
        <v>47350</v>
      </c>
      <c r="P894" s="19">
        <f t="shared" si="54"/>
        <v>0</v>
      </c>
      <c r="Q894" s="3">
        <v>83.3</v>
      </c>
      <c r="R894" s="3">
        <v>82.8</v>
      </c>
      <c r="S894" s="3">
        <v>83.3</v>
      </c>
      <c r="T894" s="3">
        <v>83.5</v>
      </c>
      <c r="U894" s="3">
        <v>83.4</v>
      </c>
      <c r="V894" s="10">
        <f t="shared" si="55"/>
        <v>7.2148620000000016E-3</v>
      </c>
      <c r="W894" s="3">
        <v>-0.12</v>
      </c>
      <c r="X894" s="3" t="str">
        <f ca="1">IF(COUNTIF(股期對照!A:A,B894)=2,B894&amp;"-●",IF(COUNTIF(股期對照!A:A,B894)=1,B894&amp;"-◎",B894))</f>
        <v>太醫</v>
      </c>
      <c r="Y894" s="3" t="s">
        <v>7312</v>
      </c>
      <c r="AB894" s="1" t="s">
        <v>888</v>
      </c>
      <c r="AC894" s="1" t="s">
        <v>2618</v>
      </c>
      <c r="AD894" s="1">
        <v>16.66</v>
      </c>
      <c r="AE894" s="1">
        <v>1.22</v>
      </c>
      <c r="AF894" s="1">
        <v>0.36</v>
      </c>
      <c r="AG894" s="1">
        <v>16.54</v>
      </c>
      <c r="AH894" s="1">
        <v>65.22</v>
      </c>
      <c r="AI894" s="1">
        <v>894</v>
      </c>
      <c r="AJ894" s="1">
        <v>726000</v>
      </c>
      <c r="AK894" s="1">
        <v>22.007000000000001</v>
      </c>
      <c r="AL894" s="1">
        <v>-6</v>
      </c>
      <c r="AM894" s="1">
        <v>-9.109</v>
      </c>
      <c r="AN894" s="1">
        <v>-14</v>
      </c>
      <c r="AO894" s="1">
        <v>15.742000000000001</v>
      </c>
      <c r="AP894" s="1">
        <v>47350</v>
      </c>
      <c r="AQ894" s="1">
        <v>0</v>
      </c>
      <c r="AR894" s="1">
        <v>83.3</v>
      </c>
      <c r="AS894" s="1">
        <v>82.8</v>
      </c>
      <c r="AT894" s="1">
        <v>83.3</v>
      </c>
      <c r="AU894" s="1">
        <v>83.5</v>
      </c>
      <c r="AV894" s="1">
        <v>83.4</v>
      </c>
      <c r="AW894" s="1">
        <v>7.2148620000000016E-3</v>
      </c>
      <c r="AX894" s="1">
        <v>-0.12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5390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-18</v>
      </c>
      <c r="K895" s="20">
        <v>0</v>
      </c>
      <c r="L895" s="29">
        <v>-1</v>
      </c>
      <c r="M895" s="20">
        <v>0</v>
      </c>
      <c r="N895" s="20">
        <v>-2</v>
      </c>
      <c r="O895" s="20">
        <f t="shared" si="53"/>
        <v>41298</v>
      </c>
      <c r="P895" s="19">
        <f t="shared" si="54"/>
        <v>-0.1</v>
      </c>
      <c r="Q895" s="3">
        <v>13.9</v>
      </c>
      <c r="R895" s="3">
        <v>13.95</v>
      </c>
      <c r="S895" s="3">
        <v>13.95</v>
      </c>
      <c r="T895" s="3">
        <v>13.95</v>
      </c>
      <c r="U895" s="3">
        <v>13.95</v>
      </c>
      <c r="V895" s="10">
        <f t="shared" si="55"/>
        <v>-2.9204999999999999E-3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7317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-18</v>
      </c>
      <c r="AL895" s="1">
        <v>0</v>
      </c>
      <c r="AM895" s="1">
        <v>-1</v>
      </c>
      <c r="AN895" s="1">
        <v>0</v>
      </c>
      <c r="AO895" s="1">
        <v>-2</v>
      </c>
      <c r="AP895" s="1">
        <v>41298</v>
      </c>
      <c r="AQ895" s="1">
        <v>-0.1</v>
      </c>
      <c r="AR895" s="1">
        <v>13.9</v>
      </c>
      <c r="AS895" s="1">
        <v>13.95</v>
      </c>
      <c r="AT895" s="1">
        <v>13.95</v>
      </c>
      <c r="AU895" s="1">
        <v>13.95</v>
      </c>
      <c r="AV895" s="1">
        <v>13.95</v>
      </c>
      <c r="AW895" s="1">
        <v>-2.9204999999999999E-3</v>
      </c>
      <c r="AX895" s="1">
        <v>0.36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5717</v>
      </c>
      <c r="C896" s="3">
        <v>5.05</v>
      </c>
      <c r="D896" s="3">
        <v>0</v>
      </c>
      <c r="E896" s="3">
        <v>0.63</v>
      </c>
      <c r="F896" s="1">
        <f>IF(INDEX(董監!D:D,H896)=0,INDEX(董監!C:C,H896),INDEX(董監!D:D,H896))</f>
        <v>8.11</v>
      </c>
      <c r="G896" s="1">
        <f t="shared" si="52"/>
        <v>86.210000000000008</v>
      </c>
      <c r="H896" s="1">
        <f>MATCH(持股比率!A896,董監!A:A,0)</f>
        <v>896</v>
      </c>
      <c r="I896" s="3">
        <v>5601624.7400000002</v>
      </c>
      <c r="J896" s="20">
        <v>99.152000000000001</v>
      </c>
      <c r="K896" s="20">
        <v>668.99300000000005</v>
      </c>
      <c r="L896" s="29">
        <v>551.94399999999996</v>
      </c>
      <c r="M896" s="20">
        <v>-2332.2420000000002</v>
      </c>
      <c r="N896" s="20">
        <v>-412.65499999999997</v>
      </c>
      <c r="O896" s="20">
        <f t="shared" si="53"/>
        <v>482916</v>
      </c>
      <c r="P896" s="19">
        <f t="shared" si="54"/>
        <v>-0.3</v>
      </c>
      <c r="Q896" s="3">
        <v>50.6</v>
      </c>
      <c r="R896" s="3">
        <v>55.6</v>
      </c>
      <c r="S896" s="3">
        <v>57.2</v>
      </c>
      <c r="T896" s="3">
        <v>56.1</v>
      </c>
      <c r="U896" s="3">
        <v>56.6</v>
      </c>
      <c r="V896" s="10">
        <f t="shared" si="55"/>
        <v>-0.80410750400000008</v>
      </c>
      <c r="W896" s="3">
        <v>12.97</v>
      </c>
      <c r="X896" s="3" t="str">
        <f ca="1">IF(COUNTIF(股期對照!A:A,B896)=2,B896&amp;"-●",IF(COUNTIF(股期對照!A:A,B896)=1,B896&amp;"-◎",B896))</f>
        <v>中天-◎</v>
      </c>
      <c r="Y896" s="3" t="s">
        <v>6812</v>
      </c>
      <c r="AB896" s="1" t="s">
        <v>890</v>
      </c>
      <c r="AC896" s="1" t="s">
        <v>2620</v>
      </c>
      <c r="AD896" s="1">
        <v>5.05</v>
      </c>
      <c r="AE896" s="1">
        <v>0</v>
      </c>
      <c r="AF896" s="1">
        <v>0.63</v>
      </c>
      <c r="AG896" s="1">
        <v>8.11</v>
      </c>
      <c r="AH896" s="1">
        <v>86.210000000000008</v>
      </c>
      <c r="AI896" s="1">
        <v>896</v>
      </c>
      <c r="AJ896" s="1">
        <v>5601624.7400000002</v>
      </c>
      <c r="AK896" s="1">
        <v>99.152000000000001</v>
      </c>
      <c r="AL896" s="1">
        <v>668.99300000000005</v>
      </c>
      <c r="AM896" s="1">
        <v>551.94399999999996</v>
      </c>
      <c r="AN896" s="1">
        <v>-2332.2420000000002</v>
      </c>
      <c r="AO896" s="1">
        <v>-412.65499999999997</v>
      </c>
      <c r="AP896" s="1">
        <v>482916</v>
      </c>
      <c r="AQ896" s="1">
        <v>-0.3</v>
      </c>
      <c r="AR896" s="1">
        <v>50.6</v>
      </c>
      <c r="AS896" s="1">
        <v>55.6</v>
      </c>
      <c r="AT896" s="1">
        <v>57.2</v>
      </c>
      <c r="AU896" s="1">
        <v>56.1</v>
      </c>
      <c r="AV896" s="1">
        <v>56.6</v>
      </c>
      <c r="AW896" s="1">
        <v>-0.80410750400000008</v>
      </c>
      <c r="AX896" s="1">
        <v>12.97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6171</v>
      </c>
      <c r="C897" s="3">
        <v>18.5</v>
      </c>
      <c r="D897" s="3">
        <v>0.12</v>
      </c>
      <c r="E897" s="3">
        <v>0.01</v>
      </c>
      <c r="F897" s="1">
        <f>IF(INDEX(董監!D:D,H897)=0,INDEX(董監!C:C,H897),INDEX(董監!D:D,H897))</f>
        <v>9.59</v>
      </c>
      <c r="G897" s="1">
        <f t="shared" si="52"/>
        <v>71.78</v>
      </c>
      <c r="H897" s="1">
        <f>MATCH(持股比率!A897,董監!A:A,0)</f>
        <v>897</v>
      </c>
      <c r="I897" s="3">
        <v>881116</v>
      </c>
      <c r="J897" s="20">
        <v>-29</v>
      </c>
      <c r="K897" s="20">
        <v>-121</v>
      </c>
      <c r="L897" s="29">
        <v>329</v>
      </c>
      <c r="M897" s="20">
        <v>-255.62</v>
      </c>
      <c r="N897" s="20">
        <v>1478.893</v>
      </c>
      <c r="O897" s="20">
        <f t="shared" si="53"/>
        <v>63247</v>
      </c>
      <c r="P897" s="19">
        <f t="shared" si="54"/>
        <v>2.2000000000000002</v>
      </c>
      <c r="Q897" s="3">
        <v>69.099999999999994</v>
      </c>
      <c r="R897" s="3">
        <v>68.5</v>
      </c>
      <c r="S897" s="3">
        <v>71.8</v>
      </c>
      <c r="T897" s="3">
        <v>78.900000000000006</v>
      </c>
      <c r="U897" s="3">
        <v>79.2</v>
      </c>
      <c r="V897" s="10">
        <f t="shared" si="55"/>
        <v>1.1028970760000001</v>
      </c>
      <c r="W897" s="3">
        <v>14.95</v>
      </c>
      <c r="X897" s="3" t="str">
        <f ca="1">IF(COUNTIF(股期對照!A:A,B897)=2,B897&amp;"-●",IF(COUNTIF(股期對照!A:A,B897)=1,B897&amp;"-◎",B897))</f>
        <v>聯合</v>
      </c>
      <c r="Y897" s="3" t="s">
        <v>7318</v>
      </c>
      <c r="AB897" s="1" t="s">
        <v>891</v>
      </c>
      <c r="AC897" s="1" t="s">
        <v>2621</v>
      </c>
      <c r="AD897" s="1">
        <v>18.5</v>
      </c>
      <c r="AE897" s="1">
        <v>0.12</v>
      </c>
      <c r="AF897" s="1">
        <v>0.01</v>
      </c>
      <c r="AG897" s="1">
        <v>9.59</v>
      </c>
      <c r="AH897" s="1">
        <v>71.78</v>
      </c>
      <c r="AI897" s="1">
        <v>897</v>
      </c>
      <c r="AJ897" s="1">
        <v>881116</v>
      </c>
      <c r="AK897" s="1">
        <v>-29</v>
      </c>
      <c r="AL897" s="1">
        <v>-121</v>
      </c>
      <c r="AM897" s="1">
        <v>329</v>
      </c>
      <c r="AN897" s="1">
        <v>-255.62</v>
      </c>
      <c r="AO897" s="1">
        <v>1478.893</v>
      </c>
      <c r="AP897" s="1">
        <v>63247</v>
      </c>
      <c r="AQ897" s="1">
        <v>2.2000000000000002</v>
      </c>
      <c r="AR897" s="1">
        <v>69.099999999999994</v>
      </c>
      <c r="AS897" s="1">
        <v>68.5</v>
      </c>
      <c r="AT897" s="1">
        <v>71.8</v>
      </c>
      <c r="AU897" s="1">
        <v>78.900000000000006</v>
      </c>
      <c r="AV897" s="1">
        <v>79.2</v>
      </c>
      <c r="AW897" s="1">
        <v>1.1028970760000001</v>
      </c>
      <c r="AX897" s="1">
        <v>14.95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4963</v>
      </c>
      <c r="C898" s="3">
        <v>2.09</v>
      </c>
      <c r="D898" s="3">
        <v>0</v>
      </c>
      <c r="E898" s="3">
        <v>0.69</v>
      </c>
      <c r="F898" s="1">
        <f>IF(INDEX(董監!D:D,H898)=0,INDEX(董監!C:C,H898),INDEX(董監!D:D,H898))</f>
        <v>27.01</v>
      </c>
      <c r="G898" s="1">
        <f t="shared" si="52"/>
        <v>70.209999999999994</v>
      </c>
      <c r="H898" s="1">
        <f>MATCH(持股比率!A898,董監!A:A,0)</f>
        <v>898</v>
      </c>
      <c r="I898" s="3">
        <v>1093758.51</v>
      </c>
      <c r="J898" s="20">
        <v>91</v>
      </c>
      <c r="K898" s="20">
        <v>71.001000000000005</v>
      </c>
      <c r="L898" s="29">
        <v>31</v>
      </c>
      <c r="M898" s="20">
        <v>54</v>
      </c>
      <c r="N898" s="20">
        <v>-205.96199999999999</v>
      </c>
      <c r="O898" s="20">
        <f t="shared" si="53"/>
        <v>76793</v>
      </c>
      <c r="P898" s="19">
        <f t="shared" si="54"/>
        <v>0.1</v>
      </c>
      <c r="Q898" s="3">
        <v>27.4</v>
      </c>
      <c r="R898" s="3">
        <v>27.2</v>
      </c>
      <c r="S898" s="3">
        <v>27.05</v>
      </c>
      <c r="T898" s="3">
        <v>27.25</v>
      </c>
      <c r="U898" s="3">
        <v>26.65</v>
      </c>
      <c r="V898" s="10">
        <f t="shared" si="55"/>
        <v>1.2457899000000007E-2</v>
      </c>
      <c r="W898" s="3">
        <v>-0.93</v>
      </c>
      <c r="X898" s="3" t="str">
        <f ca="1">IF(COUNTIF(股期對照!A:A,B898)=2,B898&amp;"-●",IF(COUNTIF(股期對照!A:A,B898)=1,B898&amp;"-◎",B898))</f>
        <v>健亞</v>
      </c>
      <c r="Y898" s="3" t="s">
        <v>6817</v>
      </c>
      <c r="AB898" s="1" t="s">
        <v>892</v>
      </c>
      <c r="AC898" s="1" t="s">
        <v>2622</v>
      </c>
      <c r="AD898" s="1">
        <v>2.09</v>
      </c>
      <c r="AE898" s="1">
        <v>0</v>
      </c>
      <c r="AF898" s="1">
        <v>0.69</v>
      </c>
      <c r="AG898" s="1">
        <v>27.01</v>
      </c>
      <c r="AH898" s="1">
        <v>70.209999999999994</v>
      </c>
      <c r="AI898" s="1">
        <v>898</v>
      </c>
      <c r="AJ898" s="1">
        <v>1093758.51</v>
      </c>
      <c r="AK898" s="1">
        <v>91</v>
      </c>
      <c r="AL898" s="1">
        <v>71.001000000000005</v>
      </c>
      <c r="AM898" s="1">
        <v>31</v>
      </c>
      <c r="AN898" s="1">
        <v>54</v>
      </c>
      <c r="AO898" s="1">
        <v>-205.96199999999999</v>
      </c>
      <c r="AP898" s="1">
        <v>76793</v>
      </c>
      <c r="AQ898" s="1">
        <v>0.1</v>
      </c>
      <c r="AR898" s="1">
        <v>27.4</v>
      </c>
      <c r="AS898" s="1">
        <v>27.2</v>
      </c>
      <c r="AT898" s="1">
        <v>27.05</v>
      </c>
      <c r="AU898" s="1">
        <v>27.25</v>
      </c>
      <c r="AV898" s="1">
        <v>26.65</v>
      </c>
      <c r="AW898" s="1">
        <v>1.2457899000000007E-2</v>
      </c>
      <c r="AX898" s="1">
        <v>-0.93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6172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-1</v>
      </c>
      <c r="K899" s="20">
        <v>0</v>
      </c>
      <c r="L899" s="29">
        <v>0</v>
      </c>
      <c r="M899" s="20">
        <v>0</v>
      </c>
      <c r="N899" s="20">
        <v>-1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22.8</v>
      </c>
      <c r="S899" s="3">
        <v>22.75</v>
      </c>
      <c r="T899" s="3">
        <v>22.95</v>
      </c>
      <c r="U899" s="3">
        <v>22</v>
      </c>
      <c r="V899" s="10">
        <f t="shared" si="55"/>
        <v>-4.4499999999999997E-4</v>
      </c>
      <c r="W899" s="3">
        <v>-3.72</v>
      </c>
      <c r="X899" s="3" t="str">
        <f ca="1">IF(COUNTIF(股期對照!A:A,B899)=2,B899&amp;"-●",IF(COUNTIF(股期對照!A:A,B899)=1,B899&amp;"-◎",B899))</f>
        <v>浩泰</v>
      </c>
      <c r="Y899" s="3" t="s">
        <v>6798</v>
      </c>
      <c r="AB899" s="1" t="s">
        <v>893</v>
      </c>
      <c r="AC899" s="1" t="s">
        <v>4749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-1</v>
      </c>
      <c r="AL899" s="1">
        <v>0</v>
      </c>
      <c r="AM899" s="1">
        <v>0</v>
      </c>
      <c r="AN899" s="1">
        <v>0</v>
      </c>
      <c r="AO899" s="1">
        <v>-1</v>
      </c>
      <c r="AP899" s="1">
        <v>20093</v>
      </c>
      <c r="AQ899" s="1">
        <v>0</v>
      </c>
      <c r="AR899" s="1">
        <v>22.5</v>
      </c>
      <c r="AS899" s="1">
        <v>22.8</v>
      </c>
      <c r="AT899" s="1">
        <v>22.75</v>
      </c>
      <c r="AU899" s="1">
        <v>22.95</v>
      </c>
      <c r="AV899" s="1">
        <v>22</v>
      </c>
      <c r="AW899" s="1">
        <v>-4.4499999999999997E-4</v>
      </c>
      <c r="AX899" s="1">
        <v>-3.72</v>
      </c>
      <c r="AY899" s="1" t="s">
        <v>4749</v>
      </c>
      <c r="AZ899" s="1" t="s">
        <v>3454</v>
      </c>
    </row>
    <row r="900" spans="1:52" x14ac:dyDescent="0.25">
      <c r="A900" s="2" t="s">
        <v>894</v>
      </c>
      <c r="B900" s="3" t="s">
        <v>5718</v>
      </c>
      <c r="C900" s="3">
        <v>12.73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68.17</v>
      </c>
      <c r="H900" s="1">
        <f>MATCH(持股比率!A900,董監!A:A,0)</f>
        <v>900</v>
      </c>
      <c r="I900" s="3">
        <v>605535.93999999994</v>
      </c>
      <c r="J900" s="20">
        <v>12</v>
      </c>
      <c r="K900" s="20">
        <v>37</v>
      </c>
      <c r="L900" s="29">
        <v>-1</v>
      </c>
      <c r="M900" s="20">
        <v>8</v>
      </c>
      <c r="N900" s="20">
        <v>7</v>
      </c>
      <c r="O900" s="20">
        <f t="shared" si="53"/>
        <v>41279</v>
      </c>
      <c r="P900" s="19">
        <f t="shared" si="54"/>
        <v>0.2</v>
      </c>
      <c r="Q900" s="3">
        <v>32.549999999999997</v>
      </c>
      <c r="R900" s="3">
        <v>32.75</v>
      </c>
      <c r="S900" s="3">
        <v>32.75</v>
      </c>
      <c r="T900" s="3">
        <v>32.200000000000003</v>
      </c>
      <c r="U900" s="3">
        <v>32.200000000000003</v>
      </c>
      <c r="V900" s="10">
        <f t="shared" si="55"/>
        <v>2.0525999999999999E-2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6766</v>
      </c>
      <c r="AB900" s="1" t="s">
        <v>894</v>
      </c>
      <c r="AC900" s="1" t="s">
        <v>2623</v>
      </c>
      <c r="AD900" s="1">
        <v>12.73</v>
      </c>
      <c r="AE900" s="1">
        <v>0.1</v>
      </c>
      <c r="AF900" s="1">
        <v>4.1900000000000004</v>
      </c>
      <c r="AG900" s="1">
        <v>14.81</v>
      </c>
      <c r="AH900" s="1">
        <v>68.17</v>
      </c>
      <c r="AI900" s="1">
        <v>900</v>
      </c>
      <c r="AJ900" s="1">
        <v>605535.93999999994</v>
      </c>
      <c r="AK900" s="1">
        <v>12</v>
      </c>
      <c r="AL900" s="1">
        <v>37</v>
      </c>
      <c r="AM900" s="1">
        <v>-1</v>
      </c>
      <c r="AN900" s="1">
        <v>8</v>
      </c>
      <c r="AO900" s="1">
        <v>7</v>
      </c>
      <c r="AP900" s="1">
        <v>41279</v>
      </c>
      <c r="AQ900" s="1">
        <v>0.2</v>
      </c>
      <c r="AR900" s="1">
        <v>32.549999999999997</v>
      </c>
      <c r="AS900" s="1">
        <v>32.75</v>
      </c>
      <c r="AT900" s="1">
        <v>32.75</v>
      </c>
      <c r="AU900" s="1">
        <v>32.200000000000003</v>
      </c>
      <c r="AV900" s="1">
        <v>32.200000000000003</v>
      </c>
      <c r="AW900" s="1">
        <v>2.0525999999999999E-2</v>
      </c>
      <c r="AX900" s="1">
        <v>-0.16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4964</v>
      </c>
      <c r="C901" s="3">
        <v>60.08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3.5999999999999943</v>
      </c>
      <c r="H901" s="1">
        <f>MATCH(持股比率!A901,董監!A:A,0)</f>
        <v>901</v>
      </c>
      <c r="I901" s="3">
        <v>794923.5</v>
      </c>
      <c r="J901" s="20">
        <v>11</v>
      </c>
      <c r="K901" s="20">
        <v>-1</v>
      </c>
      <c r="L901" s="29">
        <v>-13</v>
      </c>
      <c r="M901" s="20">
        <v>6.9379999999999997</v>
      </c>
      <c r="N901" s="20">
        <v>-58.85</v>
      </c>
      <c r="O901" s="20">
        <f t="shared" si="53"/>
        <v>2862</v>
      </c>
      <c r="P901" s="19">
        <f t="shared" si="54"/>
        <v>-1.9</v>
      </c>
      <c r="Q901" s="3">
        <v>200.5</v>
      </c>
      <c r="R901" s="3">
        <v>198.5</v>
      </c>
      <c r="S901" s="3">
        <v>199</v>
      </c>
      <c r="T901" s="3">
        <v>199</v>
      </c>
      <c r="U901" s="3">
        <v>192.5</v>
      </c>
      <c r="V901" s="10">
        <f t="shared" si="55"/>
        <v>-0.10527963</v>
      </c>
      <c r="W901" s="3">
        <v>-3.51</v>
      </c>
      <c r="X901" s="3" t="str">
        <f ca="1">IF(COUNTIF(股期對照!A:A,B901)=2,B901&amp;"-●",IF(COUNTIF(股期對照!A:A,B901)=1,B901&amp;"-◎",B901))</f>
        <v>麗豐-KY</v>
      </c>
      <c r="Y901" s="3" t="s">
        <v>6804</v>
      </c>
      <c r="AB901" s="1" t="s">
        <v>895</v>
      </c>
      <c r="AC901" s="1" t="s">
        <v>2624</v>
      </c>
      <c r="AD901" s="1">
        <v>60.08</v>
      </c>
      <c r="AE901" s="1">
        <v>0</v>
      </c>
      <c r="AF901" s="1">
        <v>0.79</v>
      </c>
      <c r="AG901" s="1">
        <v>35.53</v>
      </c>
      <c r="AH901" s="1">
        <v>3.5999999999999943</v>
      </c>
      <c r="AI901" s="1">
        <v>901</v>
      </c>
      <c r="AJ901" s="1">
        <v>794923.5</v>
      </c>
      <c r="AK901" s="1">
        <v>11</v>
      </c>
      <c r="AL901" s="1">
        <v>-1</v>
      </c>
      <c r="AM901" s="1">
        <v>-13</v>
      </c>
      <c r="AN901" s="1">
        <v>6.9379999999999997</v>
      </c>
      <c r="AO901" s="1">
        <v>-58.85</v>
      </c>
      <c r="AP901" s="1">
        <v>2862</v>
      </c>
      <c r="AQ901" s="1">
        <v>-1.9</v>
      </c>
      <c r="AR901" s="1">
        <v>200.5</v>
      </c>
      <c r="AS901" s="1">
        <v>198.5</v>
      </c>
      <c r="AT901" s="1">
        <v>199</v>
      </c>
      <c r="AU901" s="1">
        <v>199</v>
      </c>
      <c r="AV901" s="1">
        <v>192.5</v>
      </c>
      <c r="AW901" s="1">
        <v>-0.10527963</v>
      </c>
      <c r="AX901" s="1">
        <v>-3.51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4965</v>
      </c>
      <c r="C902" s="3">
        <v>2.12</v>
      </c>
      <c r="D902" s="3">
        <v>0.13</v>
      </c>
      <c r="E902" s="3">
        <v>0.41</v>
      </c>
      <c r="F902" s="1">
        <f>IF(INDEX(董監!D:D,H902)=0,INDEX(董監!C:C,H902),INDEX(董監!D:D,H902))</f>
        <v>38.5</v>
      </c>
      <c r="G902" s="1">
        <f t="shared" si="52"/>
        <v>58.84</v>
      </c>
      <c r="H902" s="1">
        <f>MATCH(持股比率!A902,董監!A:A,0)</f>
        <v>902</v>
      </c>
      <c r="I902" s="3">
        <v>330000</v>
      </c>
      <c r="J902" s="20">
        <v>34.817</v>
      </c>
      <c r="K902" s="20">
        <v>2.9889999999999999</v>
      </c>
      <c r="L902" s="29">
        <v>56.987000000000002</v>
      </c>
      <c r="M902" s="20">
        <v>-19.695</v>
      </c>
      <c r="N902" s="20">
        <v>-13.367000000000001</v>
      </c>
      <c r="O902" s="20">
        <f t="shared" si="53"/>
        <v>19417</v>
      </c>
      <c r="P902" s="19">
        <f t="shared" si="54"/>
        <v>0.3</v>
      </c>
      <c r="Q902" s="3">
        <v>99</v>
      </c>
      <c r="R902" s="3">
        <v>98.3</v>
      </c>
      <c r="S902" s="3">
        <v>100</v>
      </c>
      <c r="T902" s="3">
        <v>99</v>
      </c>
      <c r="U902" s="3">
        <v>99.6</v>
      </c>
      <c r="V902" s="10">
        <f t="shared" si="55"/>
        <v>6.1582434999999984E-2</v>
      </c>
      <c r="W902" s="3">
        <v>2.15</v>
      </c>
      <c r="X902" s="3" t="str">
        <f ca="1">IF(COUNTIF(股期對照!A:A,B902)=2,B902&amp;"-●",IF(COUNTIF(股期對照!A:A,B902)=1,B902&amp;"-◎",B902))</f>
        <v>曜亞</v>
      </c>
      <c r="Y902" s="3" t="s">
        <v>6817</v>
      </c>
      <c r="AB902" s="1" t="s">
        <v>896</v>
      </c>
      <c r="AC902" s="1" t="s">
        <v>2625</v>
      </c>
      <c r="AD902" s="1">
        <v>2.12</v>
      </c>
      <c r="AE902" s="1">
        <v>0.13</v>
      </c>
      <c r="AF902" s="1">
        <v>0.41</v>
      </c>
      <c r="AG902" s="1">
        <v>38.5</v>
      </c>
      <c r="AH902" s="1">
        <v>58.84</v>
      </c>
      <c r="AI902" s="1">
        <v>902</v>
      </c>
      <c r="AJ902" s="1">
        <v>330000</v>
      </c>
      <c r="AK902" s="1">
        <v>34.817</v>
      </c>
      <c r="AL902" s="1">
        <v>2.9889999999999999</v>
      </c>
      <c r="AM902" s="1">
        <v>56.987000000000002</v>
      </c>
      <c r="AN902" s="1">
        <v>-19.695</v>
      </c>
      <c r="AO902" s="1">
        <v>-13.367000000000001</v>
      </c>
      <c r="AP902" s="1">
        <v>19417</v>
      </c>
      <c r="AQ902" s="1">
        <v>0.3</v>
      </c>
      <c r="AR902" s="1">
        <v>99</v>
      </c>
      <c r="AS902" s="1">
        <v>98.3</v>
      </c>
      <c r="AT902" s="1">
        <v>100</v>
      </c>
      <c r="AU902" s="1">
        <v>99</v>
      </c>
      <c r="AV902" s="1">
        <v>99.6</v>
      </c>
      <c r="AW902" s="1">
        <v>6.1582434999999984E-2</v>
      </c>
      <c r="AX902" s="1">
        <v>2.15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6173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-3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39.5</v>
      </c>
      <c r="R903" s="3">
        <v>39.4</v>
      </c>
      <c r="S903" s="3">
        <v>39.1</v>
      </c>
      <c r="T903" s="3">
        <v>39.049999999999997</v>
      </c>
      <c r="U903" s="3">
        <v>38.75</v>
      </c>
      <c r="V903" s="10">
        <f t="shared" ref="V903:V966" si="59">SUMPRODUCT(J903:N903,Q903:U903)/100000</f>
        <v>-1.1624999999999999E-3</v>
      </c>
      <c r="W903" s="3">
        <v>-1.65</v>
      </c>
      <c r="X903" s="3" t="str">
        <f ca="1">IF(COUNTIF(股期對照!A:A,B903)=2,B903&amp;"-●",IF(COUNTIF(股期對照!A:A,B903)=1,B903&amp;"-◎",B903))</f>
        <v>馬光-KY</v>
      </c>
      <c r="Y903" s="3" t="s">
        <v>6777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-3</v>
      </c>
      <c r="AP903" s="1">
        <v>26568</v>
      </c>
      <c r="AQ903" s="1">
        <v>0</v>
      </c>
      <c r="AR903" s="1">
        <v>39.5</v>
      </c>
      <c r="AS903" s="1">
        <v>39.4</v>
      </c>
      <c r="AT903" s="1">
        <v>39.1</v>
      </c>
      <c r="AU903" s="1">
        <v>39.049999999999997</v>
      </c>
      <c r="AV903" s="1">
        <v>38.75</v>
      </c>
      <c r="AW903" s="1">
        <v>-1.1624999999999999E-3</v>
      </c>
      <c r="AX903" s="1">
        <v>-1.65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5719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6174</v>
      </c>
      <c r="C905" s="3">
        <v>6.83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74.349999999999994</v>
      </c>
      <c r="H905" s="1">
        <f>MATCH(持股比率!A905,董監!A:A,0)</f>
        <v>905</v>
      </c>
      <c r="I905" s="3">
        <v>4295077.5</v>
      </c>
      <c r="J905" s="20">
        <v>281</v>
      </c>
      <c r="K905" s="20">
        <v>-32.337000000000003</v>
      </c>
      <c r="L905" s="29">
        <v>152</v>
      </c>
      <c r="M905" s="20">
        <v>16</v>
      </c>
      <c r="N905" s="20">
        <v>-208.25299999999999</v>
      </c>
      <c r="O905" s="20">
        <f t="shared" si="57"/>
        <v>319339</v>
      </c>
      <c r="P905" s="19">
        <f t="shared" si="58"/>
        <v>0.1</v>
      </c>
      <c r="Q905" s="3">
        <v>32.450000000000003</v>
      </c>
      <c r="R905" s="3">
        <v>32.4</v>
      </c>
      <c r="S905" s="3">
        <v>32.450000000000003</v>
      </c>
      <c r="T905" s="3">
        <v>32.4</v>
      </c>
      <c r="U905" s="3">
        <v>32.299999999999997</v>
      </c>
      <c r="V905" s="10">
        <f t="shared" si="59"/>
        <v>6.7949593000000003E-2</v>
      </c>
      <c r="W905" s="3">
        <v>0.78</v>
      </c>
      <c r="X905" s="3" t="str">
        <f ca="1">IF(COUNTIF(股期對照!A:A,B905)=2,B905&amp;"-●",IF(COUNTIF(股期對照!A:A,B905)=1,B905&amp;"-◎",B905))</f>
        <v>國光生</v>
      </c>
      <c r="Y905" s="3" t="s">
        <v>6815</v>
      </c>
      <c r="AB905" s="1" t="s">
        <v>899</v>
      </c>
      <c r="AC905" s="1" t="s">
        <v>2627</v>
      </c>
      <c r="AD905" s="1">
        <v>6.83</v>
      </c>
      <c r="AE905" s="1">
        <v>0.22</v>
      </c>
      <c r="AF905" s="1">
        <v>1.29</v>
      </c>
      <c r="AG905" s="1">
        <v>17.309999999999999</v>
      </c>
      <c r="AH905" s="1">
        <v>74.349999999999994</v>
      </c>
      <c r="AI905" s="1">
        <v>905</v>
      </c>
      <c r="AJ905" s="1">
        <v>4295077.5</v>
      </c>
      <c r="AK905" s="1">
        <v>281</v>
      </c>
      <c r="AL905" s="1">
        <v>-32.337000000000003</v>
      </c>
      <c r="AM905" s="1">
        <v>152</v>
      </c>
      <c r="AN905" s="1">
        <v>16</v>
      </c>
      <c r="AO905" s="1">
        <v>-208.25299999999999</v>
      </c>
      <c r="AP905" s="1">
        <v>319339</v>
      </c>
      <c r="AQ905" s="1">
        <v>0.1</v>
      </c>
      <c r="AR905" s="1">
        <v>32.450000000000003</v>
      </c>
      <c r="AS905" s="1">
        <v>32.4</v>
      </c>
      <c r="AT905" s="1">
        <v>32.450000000000003</v>
      </c>
      <c r="AU905" s="1">
        <v>32.4</v>
      </c>
      <c r="AV905" s="1">
        <v>32.299999999999997</v>
      </c>
      <c r="AW905" s="1">
        <v>6.7949593000000003E-2</v>
      </c>
      <c r="AX905" s="1">
        <v>0.78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6175</v>
      </c>
      <c r="C906" s="3">
        <v>7.22</v>
      </c>
      <c r="D906" s="3">
        <v>1.52</v>
      </c>
      <c r="E906" s="3">
        <v>0.68</v>
      </c>
      <c r="F906" s="1">
        <f>IF(INDEX(董監!D:D,H906)=0,INDEX(董監!C:C,H906),INDEX(董監!D:D,H906))</f>
        <v>24.2</v>
      </c>
      <c r="G906" s="1">
        <f t="shared" si="56"/>
        <v>66.38</v>
      </c>
      <c r="H906" s="1">
        <f>MATCH(持股比率!A906,董監!A:A,0)</f>
        <v>906</v>
      </c>
      <c r="I906" s="3">
        <v>2529349.7999999998</v>
      </c>
      <c r="J906" s="20">
        <v>150.64599999999999</v>
      </c>
      <c r="K906" s="20">
        <v>-50.5</v>
      </c>
      <c r="L906" s="29">
        <v>-586.745</v>
      </c>
      <c r="M906" s="20">
        <v>-601.22699999999998</v>
      </c>
      <c r="N906" s="20">
        <v>-496.72</v>
      </c>
      <c r="O906" s="20">
        <f t="shared" si="57"/>
        <v>167898</v>
      </c>
      <c r="P906" s="19">
        <f t="shared" si="58"/>
        <v>-0.9</v>
      </c>
      <c r="Q906" s="3">
        <v>87.6</v>
      </c>
      <c r="R906" s="3">
        <v>87.2</v>
      </c>
      <c r="S906" s="3">
        <v>85.8</v>
      </c>
      <c r="T906" s="3">
        <v>84</v>
      </c>
      <c r="U906" s="3">
        <v>81.7</v>
      </c>
      <c r="V906" s="10">
        <f t="shared" si="59"/>
        <v>-1.3263482339999999</v>
      </c>
      <c r="W906" s="3">
        <v>-5.33</v>
      </c>
      <c r="X906" s="3" t="str">
        <f ca="1">IF(COUNTIF(股期對照!A:A,B906)=2,B906&amp;"-●",IF(COUNTIF(股期對照!A:A,B906)=1,B906&amp;"-◎",B906))</f>
        <v>中裕</v>
      </c>
      <c r="Y906" s="3" t="s">
        <v>7319</v>
      </c>
      <c r="AB906" s="1" t="s">
        <v>900</v>
      </c>
      <c r="AC906" s="1" t="s">
        <v>2628</v>
      </c>
      <c r="AD906" s="1">
        <v>7.22</v>
      </c>
      <c r="AE906" s="1">
        <v>1.52</v>
      </c>
      <c r="AF906" s="1">
        <v>0.68</v>
      </c>
      <c r="AG906" s="1">
        <v>24.2</v>
      </c>
      <c r="AH906" s="1">
        <v>66.38</v>
      </c>
      <c r="AI906" s="1">
        <v>906</v>
      </c>
      <c r="AJ906" s="1">
        <v>2529349.7999999998</v>
      </c>
      <c r="AK906" s="1">
        <v>150.64599999999999</v>
      </c>
      <c r="AL906" s="1">
        <v>-50.5</v>
      </c>
      <c r="AM906" s="1">
        <v>-586.745</v>
      </c>
      <c r="AN906" s="1">
        <v>-601.22699999999998</v>
      </c>
      <c r="AO906" s="1">
        <v>-496.72</v>
      </c>
      <c r="AP906" s="1">
        <v>167898</v>
      </c>
      <c r="AQ906" s="1">
        <v>-0.9</v>
      </c>
      <c r="AR906" s="1">
        <v>87.6</v>
      </c>
      <c r="AS906" s="1">
        <v>87.2</v>
      </c>
      <c r="AT906" s="1">
        <v>85.8</v>
      </c>
      <c r="AU906" s="1">
        <v>84</v>
      </c>
      <c r="AV906" s="1">
        <v>81.7</v>
      </c>
      <c r="AW906" s="1">
        <v>-1.3263482339999999</v>
      </c>
      <c r="AX906" s="1">
        <v>-5.33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6176</v>
      </c>
      <c r="C907" s="3">
        <v>73.08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26.400000000000006</v>
      </c>
      <c r="H907" s="1">
        <f>MATCH(持股比率!A907,董監!A:A,0)</f>
        <v>907</v>
      </c>
      <c r="I907" s="3">
        <v>640340.01</v>
      </c>
      <c r="J907" s="20">
        <v>13</v>
      </c>
      <c r="K907" s="20">
        <v>15</v>
      </c>
      <c r="L907" s="29">
        <v>2.3620000000000001</v>
      </c>
      <c r="M907" s="20">
        <v>2</v>
      </c>
      <c r="N907" s="20">
        <v>9</v>
      </c>
      <c r="O907" s="20">
        <f t="shared" si="57"/>
        <v>16905</v>
      </c>
      <c r="P907" s="19">
        <f t="shared" si="58"/>
        <v>0.2</v>
      </c>
      <c r="Q907" s="3">
        <v>39.9</v>
      </c>
      <c r="R907" s="3">
        <v>39.549999999999997</v>
      </c>
      <c r="S907" s="3">
        <v>39.75</v>
      </c>
      <c r="T907" s="3">
        <v>39.5</v>
      </c>
      <c r="U907" s="3">
        <v>39.85</v>
      </c>
      <c r="V907" s="10">
        <f t="shared" si="59"/>
        <v>1.6434894999999998E-2</v>
      </c>
      <c r="W907" s="3">
        <v>-0.38</v>
      </c>
      <c r="X907" s="3" t="str">
        <f ca="1">IF(COUNTIF(股期對照!A:A,B907)=2,B907&amp;"-●",IF(COUNTIF(股期對照!A:A,B907)=1,B907&amp;"-◎",B907))</f>
        <v>全宇生技-KY</v>
      </c>
      <c r="Y907" s="3" t="s">
        <v>7320</v>
      </c>
      <c r="AB907" s="1" t="s">
        <v>901</v>
      </c>
      <c r="AC907" s="1" t="s">
        <v>2629</v>
      </c>
      <c r="AD907" s="1">
        <v>73.08</v>
      </c>
      <c r="AE907" s="1">
        <v>0</v>
      </c>
      <c r="AF907" s="1">
        <v>0.05</v>
      </c>
      <c r="AG907" s="1">
        <v>0.47</v>
      </c>
      <c r="AH907" s="1">
        <v>26.400000000000006</v>
      </c>
      <c r="AI907" s="1">
        <v>907</v>
      </c>
      <c r="AJ907" s="1">
        <v>640340.01</v>
      </c>
      <c r="AK907" s="1">
        <v>13</v>
      </c>
      <c r="AL907" s="1">
        <v>15</v>
      </c>
      <c r="AM907" s="1">
        <v>2.3620000000000001</v>
      </c>
      <c r="AN907" s="1">
        <v>2</v>
      </c>
      <c r="AO907" s="1">
        <v>9</v>
      </c>
      <c r="AP907" s="1">
        <v>16905</v>
      </c>
      <c r="AQ907" s="1">
        <v>0.2</v>
      </c>
      <c r="AR907" s="1">
        <v>39.9</v>
      </c>
      <c r="AS907" s="1">
        <v>39.549999999999997</v>
      </c>
      <c r="AT907" s="1">
        <v>39.75</v>
      </c>
      <c r="AU907" s="1">
        <v>39.5</v>
      </c>
      <c r="AV907" s="1">
        <v>39.85</v>
      </c>
      <c r="AW907" s="1">
        <v>1.6434894999999998E-2</v>
      </c>
      <c r="AX907" s="1">
        <v>-0.38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5554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6177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-1.0940000000000001</v>
      </c>
      <c r="K909" s="20">
        <v>6.0000000000000001E-3</v>
      </c>
      <c r="L909" s="29">
        <v>9</v>
      </c>
      <c r="M909" s="20">
        <v>6</v>
      </c>
      <c r="N909" s="20">
        <v>-9</v>
      </c>
      <c r="O909" s="20">
        <f t="shared" si="57"/>
        <v>36716</v>
      </c>
      <c r="P909" s="19">
        <f t="shared" si="58"/>
        <v>0</v>
      </c>
      <c r="Q909" s="3">
        <v>34.700000000000003</v>
      </c>
      <c r="R909" s="3">
        <v>34.9</v>
      </c>
      <c r="S909" s="3">
        <v>35</v>
      </c>
      <c r="T909" s="3">
        <v>33.9</v>
      </c>
      <c r="U909" s="3">
        <v>33.75</v>
      </c>
      <c r="V909" s="10">
        <f t="shared" si="59"/>
        <v>1.7689759999999996E-3</v>
      </c>
      <c r="W909" s="3">
        <v>-3.02</v>
      </c>
      <c r="X909" s="3" t="str">
        <f ca="1">IF(COUNTIF(股期對照!A:A,B909)=2,B909&amp;"-●",IF(COUNTIF(股期對照!A:A,B909)=1,B909&amp;"-◎",B909))</f>
        <v>鈺緯</v>
      </c>
      <c r="Y909" s="3" t="s">
        <v>6816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-1.0940000000000001</v>
      </c>
      <c r="AL909" s="1">
        <v>6.0000000000000001E-3</v>
      </c>
      <c r="AM909" s="1">
        <v>9</v>
      </c>
      <c r="AN909" s="1">
        <v>6</v>
      </c>
      <c r="AO909" s="1">
        <v>-9</v>
      </c>
      <c r="AP909" s="1">
        <v>36716</v>
      </c>
      <c r="AQ909" s="1">
        <v>0</v>
      </c>
      <c r="AR909" s="1">
        <v>34.700000000000003</v>
      </c>
      <c r="AS909" s="1">
        <v>34.9</v>
      </c>
      <c r="AT909" s="1">
        <v>35</v>
      </c>
      <c r="AU909" s="1">
        <v>33.9</v>
      </c>
      <c r="AV909" s="1">
        <v>33.75</v>
      </c>
      <c r="AW909" s="1">
        <v>1.7689759999999996E-3</v>
      </c>
      <c r="AX909" s="1">
        <v>-3.02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6178</v>
      </c>
      <c r="C910" s="3">
        <v>39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39.269999999999996</v>
      </c>
      <c r="H910" s="1">
        <f>MATCH(持股比率!A910,董監!A:A,0)</f>
        <v>910</v>
      </c>
      <c r="I910" s="3">
        <v>357200</v>
      </c>
      <c r="J910" s="20">
        <v>2</v>
      </c>
      <c r="K910" s="20">
        <v>-13</v>
      </c>
      <c r="L910" s="29">
        <v>4</v>
      </c>
      <c r="M910" s="20">
        <v>-8</v>
      </c>
      <c r="N910" s="20">
        <v>-1</v>
      </c>
      <c r="O910" s="20">
        <f t="shared" si="57"/>
        <v>14027</v>
      </c>
      <c r="P910" s="19">
        <f t="shared" si="58"/>
        <v>-0.1</v>
      </c>
      <c r="Q910" s="3">
        <v>14.35</v>
      </c>
      <c r="R910" s="3">
        <v>14.35</v>
      </c>
      <c r="S910" s="3">
        <v>13.8</v>
      </c>
      <c r="T910" s="3">
        <v>14</v>
      </c>
      <c r="U910" s="3">
        <v>13.65</v>
      </c>
      <c r="V910" s="10">
        <f t="shared" si="59"/>
        <v>-2.2829999999999999E-3</v>
      </c>
      <c r="W910" s="3">
        <v>-9</v>
      </c>
      <c r="X910" s="3" t="str">
        <f ca="1">IF(COUNTIF(股期對照!A:A,B910)=2,B910&amp;"-●",IF(COUNTIF(股期對照!A:A,B910)=1,B910&amp;"-◎",B910))</f>
        <v>樂威科-KY</v>
      </c>
      <c r="Y910" s="3" t="s">
        <v>6818</v>
      </c>
      <c r="AB910" s="1" t="s">
        <v>904</v>
      </c>
      <c r="AC910" s="1" t="s">
        <v>4305</v>
      </c>
      <c r="AD910" s="1">
        <v>39</v>
      </c>
      <c r="AE910" s="1">
        <v>0</v>
      </c>
      <c r="AF910" s="1">
        <v>0</v>
      </c>
      <c r="AG910" s="1">
        <v>21.73</v>
      </c>
      <c r="AH910" s="1">
        <v>39.269999999999996</v>
      </c>
      <c r="AI910" s="1">
        <v>910</v>
      </c>
      <c r="AJ910" s="1">
        <v>357200</v>
      </c>
      <c r="AK910" s="1">
        <v>2</v>
      </c>
      <c r="AL910" s="1">
        <v>-13</v>
      </c>
      <c r="AM910" s="1">
        <v>4</v>
      </c>
      <c r="AN910" s="1">
        <v>-8</v>
      </c>
      <c r="AO910" s="1">
        <v>-1</v>
      </c>
      <c r="AP910" s="1">
        <v>14027</v>
      </c>
      <c r="AQ910" s="1">
        <v>-0.1</v>
      </c>
      <c r="AR910" s="1">
        <v>14.35</v>
      </c>
      <c r="AS910" s="1">
        <v>14.35</v>
      </c>
      <c r="AT910" s="1">
        <v>13.8</v>
      </c>
      <c r="AU910" s="1">
        <v>14</v>
      </c>
      <c r="AV910" s="1">
        <v>13.65</v>
      </c>
      <c r="AW910" s="1">
        <v>-2.2829999999999999E-3</v>
      </c>
      <c r="AX910" s="1">
        <v>-9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6179</v>
      </c>
      <c r="C911" s="3">
        <v>1.72</v>
      </c>
      <c r="D911" s="3">
        <v>0</v>
      </c>
      <c r="E911" s="3">
        <v>0.51</v>
      </c>
      <c r="F911" s="1">
        <f>IF(INDEX(董監!D:D,H911)=0,INDEX(董監!C:C,H911),INDEX(董監!D:D,H911))</f>
        <v>6.8</v>
      </c>
      <c r="G911" s="1">
        <f t="shared" si="56"/>
        <v>90.97</v>
      </c>
      <c r="H911" s="1">
        <f>MATCH(持股比率!A911,董監!A:A,0)</f>
        <v>911</v>
      </c>
      <c r="I911" s="3">
        <v>1409088.93</v>
      </c>
      <c r="J911" s="20">
        <v>-43</v>
      </c>
      <c r="K911" s="20">
        <v>-94</v>
      </c>
      <c r="L911" s="29">
        <v>-83</v>
      </c>
      <c r="M911" s="20">
        <v>-74.290000000000006</v>
      </c>
      <c r="N911" s="20">
        <v>-9</v>
      </c>
      <c r="O911" s="20">
        <f t="shared" si="57"/>
        <v>128185</v>
      </c>
      <c r="P911" s="19">
        <f t="shared" si="58"/>
        <v>-0.2</v>
      </c>
      <c r="Q911" s="3">
        <v>24.7</v>
      </c>
      <c r="R911" s="3">
        <v>24.95</v>
      </c>
      <c r="S911" s="3">
        <v>24.7</v>
      </c>
      <c r="T911" s="3">
        <v>24.55</v>
      </c>
      <c r="U911" s="3">
        <v>24.45</v>
      </c>
      <c r="V911" s="10">
        <f t="shared" si="59"/>
        <v>-7.5013695000000005E-2</v>
      </c>
      <c r="W911" s="3">
        <v>1.24</v>
      </c>
      <c r="X911" s="3" t="str">
        <f ca="1">IF(COUNTIF(股期對照!A:A,B911)=2,B911&amp;"-●",IF(COUNTIF(股期對照!A:A,B911)=1,B911&amp;"-◎",B911))</f>
        <v>訊映</v>
      </c>
      <c r="Y911" s="3" t="s">
        <v>6818</v>
      </c>
      <c r="AB911" s="1" t="s">
        <v>905</v>
      </c>
      <c r="AC911" s="1" t="s">
        <v>2631</v>
      </c>
      <c r="AD911" s="1">
        <v>1.72</v>
      </c>
      <c r="AE911" s="1">
        <v>0</v>
      </c>
      <c r="AF911" s="1">
        <v>0.51</v>
      </c>
      <c r="AG911" s="1">
        <v>6.8</v>
      </c>
      <c r="AH911" s="1">
        <v>90.97</v>
      </c>
      <c r="AI911" s="1">
        <v>911</v>
      </c>
      <c r="AJ911" s="1">
        <v>1409088.93</v>
      </c>
      <c r="AK911" s="1">
        <v>-43</v>
      </c>
      <c r="AL911" s="1">
        <v>-94</v>
      </c>
      <c r="AM911" s="1">
        <v>-83</v>
      </c>
      <c r="AN911" s="1">
        <v>-74.290000000000006</v>
      </c>
      <c r="AO911" s="1">
        <v>-9</v>
      </c>
      <c r="AP911" s="1">
        <v>128185</v>
      </c>
      <c r="AQ911" s="1">
        <v>-0.2</v>
      </c>
      <c r="AR911" s="1">
        <v>24.7</v>
      </c>
      <c r="AS911" s="1">
        <v>24.95</v>
      </c>
      <c r="AT911" s="1">
        <v>24.7</v>
      </c>
      <c r="AU911" s="1">
        <v>24.55</v>
      </c>
      <c r="AV911" s="1">
        <v>24.45</v>
      </c>
      <c r="AW911" s="1">
        <v>-7.5013695000000005E-2</v>
      </c>
      <c r="AX911" s="1">
        <v>1.24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5720</v>
      </c>
      <c r="C912" s="3">
        <v>4.28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61.519999999999996</v>
      </c>
      <c r="H912" s="1">
        <f>MATCH(持股比率!A912,董監!A:A,0)</f>
        <v>912</v>
      </c>
      <c r="I912" s="3">
        <v>20910.392</v>
      </c>
      <c r="J912" s="20">
        <v>-187.369</v>
      </c>
      <c r="K912" s="20">
        <v>669</v>
      </c>
      <c r="L912" s="29">
        <v>428.87299999999999</v>
      </c>
      <c r="M912" s="20">
        <v>132.994</v>
      </c>
      <c r="N912" s="20">
        <v>-314.31</v>
      </c>
      <c r="O912" s="20">
        <f t="shared" si="57"/>
        <v>1286</v>
      </c>
      <c r="P912" s="19">
        <f t="shared" si="58"/>
        <v>56.7</v>
      </c>
      <c r="Q912" s="3">
        <v>15.75</v>
      </c>
      <c r="R912" s="3">
        <v>15.65</v>
      </c>
      <c r="S912" s="3">
        <v>15.55</v>
      </c>
      <c r="T912" s="3">
        <v>15.4</v>
      </c>
      <c r="U912" s="3">
        <v>15.15</v>
      </c>
      <c r="V912" s="10">
        <f t="shared" si="59"/>
        <v>0.11474074499999999</v>
      </c>
      <c r="W912" s="3">
        <v>2.02</v>
      </c>
      <c r="X912" s="3" t="str">
        <f ca="1">IF(COUNTIF(股期對照!A:A,B912)=2,B912&amp;"-●",IF(COUNTIF(股期對照!A:A,B912)=1,B912&amp;"-◎",B912))</f>
        <v>太景*-KY</v>
      </c>
      <c r="Y912" s="3" t="s">
        <v>6813</v>
      </c>
      <c r="AB912" s="1" t="s">
        <v>906</v>
      </c>
      <c r="AC912" s="1" t="s">
        <v>2632</v>
      </c>
      <c r="AD912" s="1">
        <v>4.28</v>
      </c>
      <c r="AE912" s="1">
        <v>0</v>
      </c>
      <c r="AF912" s="1">
        <v>0.1</v>
      </c>
      <c r="AG912" s="1">
        <v>34.1</v>
      </c>
      <c r="AH912" s="1">
        <v>61.519999999999996</v>
      </c>
      <c r="AI912" s="1">
        <v>912</v>
      </c>
      <c r="AJ912" s="1">
        <v>20910.392</v>
      </c>
      <c r="AK912" s="1">
        <v>-187.369</v>
      </c>
      <c r="AL912" s="1">
        <v>669</v>
      </c>
      <c r="AM912" s="1">
        <v>428.87299999999999</v>
      </c>
      <c r="AN912" s="1">
        <v>132.994</v>
      </c>
      <c r="AO912" s="1">
        <v>-314.31</v>
      </c>
      <c r="AP912" s="1">
        <v>1286</v>
      </c>
      <c r="AQ912" s="1">
        <v>56.7</v>
      </c>
      <c r="AR912" s="1">
        <v>15.75</v>
      </c>
      <c r="AS912" s="1">
        <v>15.65</v>
      </c>
      <c r="AT912" s="1">
        <v>15.55</v>
      </c>
      <c r="AU912" s="1">
        <v>15.4</v>
      </c>
      <c r="AV912" s="1">
        <v>15.15</v>
      </c>
      <c r="AW912" s="1">
        <v>0.11474074499999999</v>
      </c>
      <c r="AX912" s="1">
        <v>2.02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4874</v>
      </c>
      <c r="C913" s="3">
        <v>1.6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65.87</v>
      </c>
      <c r="H913" s="1">
        <f>MATCH(持股比率!A913,董監!A:A,0)</f>
        <v>913</v>
      </c>
      <c r="I913" s="3">
        <v>254049.25</v>
      </c>
      <c r="J913" s="20">
        <v>0</v>
      </c>
      <c r="K913" s="20">
        <v>-12</v>
      </c>
      <c r="L913" s="29">
        <v>-6</v>
      </c>
      <c r="M913" s="20">
        <v>0</v>
      </c>
      <c r="N913" s="20">
        <v>-10</v>
      </c>
      <c r="O913" s="20">
        <f t="shared" si="57"/>
        <v>16734</v>
      </c>
      <c r="P913" s="19">
        <f t="shared" si="58"/>
        <v>-0.2</v>
      </c>
      <c r="Q913" s="3">
        <v>41.8</v>
      </c>
      <c r="R913" s="3">
        <v>41.35</v>
      </c>
      <c r="S913" s="3">
        <v>41.15</v>
      </c>
      <c r="T913" s="3">
        <v>41.65</v>
      </c>
      <c r="U913" s="3">
        <v>40.5</v>
      </c>
      <c r="V913" s="10">
        <f t="shared" si="59"/>
        <v>-1.1481E-2</v>
      </c>
      <c r="W913" s="3">
        <v>-3.91</v>
      </c>
      <c r="X913" s="3" t="str">
        <f ca="1">IF(COUNTIF(股期對照!A:A,B913)=2,B913&amp;"-●",IF(COUNTIF(股期對照!A:A,B913)=1,B913&amp;"-◎",B913))</f>
        <v>訊聯基因</v>
      </c>
      <c r="Y913" s="3" t="s">
        <v>7321</v>
      </c>
      <c r="AB913" s="1" t="s">
        <v>907</v>
      </c>
      <c r="AC913" s="1" t="s">
        <v>4748</v>
      </c>
      <c r="AD913" s="1">
        <v>1.6</v>
      </c>
      <c r="AE913" s="1">
        <v>0</v>
      </c>
      <c r="AF913" s="1">
        <v>0.59</v>
      </c>
      <c r="AG913" s="1">
        <v>31.94</v>
      </c>
      <c r="AH913" s="1">
        <v>65.87</v>
      </c>
      <c r="AI913" s="1">
        <v>913</v>
      </c>
      <c r="AJ913" s="1">
        <v>254049.25</v>
      </c>
      <c r="AK913" s="1">
        <v>0</v>
      </c>
      <c r="AL913" s="1">
        <v>-12</v>
      </c>
      <c r="AM913" s="1">
        <v>-6</v>
      </c>
      <c r="AN913" s="1">
        <v>0</v>
      </c>
      <c r="AO913" s="1">
        <v>-10</v>
      </c>
      <c r="AP913" s="1">
        <v>16734</v>
      </c>
      <c r="AQ913" s="1">
        <v>-0.2</v>
      </c>
      <c r="AR913" s="1">
        <v>41.8</v>
      </c>
      <c r="AS913" s="1">
        <v>41.35</v>
      </c>
      <c r="AT913" s="1">
        <v>41.15</v>
      </c>
      <c r="AU913" s="1">
        <v>41.65</v>
      </c>
      <c r="AV913" s="1">
        <v>40.5</v>
      </c>
      <c r="AW913" s="1">
        <v>-1.1481E-2</v>
      </c>
      <c r="AX913" s="1">
        <v>-3.91</v>
      </c>
      <c r="AY913" s="1" t="s">
        <v>4748</v>
      </c>
      <c r="AZ913" s="1" t="s">
        <v>3454</v>
      </c>
    </row>
    <row r="914" spans="1:52" x14ac:dyDescent="0.25">
      <c r="A914" s="2" t="s">
        <v>908</v>
      </c>
      <c r="B914" s="3" t="s">
        <v>6180</v>
      </c>
      <c r="C914" s="3">
        <v>1.04</v>
      </c>
      <c r="D914" s="3">
        <v>0</v>
      </c>
      <c r="E914" s="3">
        <v>0</v>
      </c>
      <c r="F914" s="1">
        <f>IF(INDEX(董監!D:D,H914)=0,INDEX(董監!C:C,H914),INDEX(董監!D:D,H914))</f>
        <v>16.760000000000002</v>
      </c>
      <c r="G914" s="1">
        <f t="shared" si="56"/>
        <v>82.2</v>
      </c>
      <c r="H914" s="1">
        <f>MATCH(持股比率!A914,董監!A:A,0)</f>
        <v>914</v>
      </c>
      <c r="I914" s="3">
        <v>537198.89</v>
      </c>
      <c r="J914" s="20">
        <v>2</v>
      </c>
      <c r="K914" s="20">
        <v>2.9790000000000001</v>
      </c>
      <c r="L914" s="29">
        <v>-6.992</v>
      </c>
      <c r="M914" s="20">
        <v>-9</v>
      </c>
      <c r="N914" s="20">
        <v>-11</v>
      </c>
      <c r="O914" s="20">
        <f t="shared" si="57"/>
        <v>44158</v>
      </c>
      <c r="P914" s="19">
        <f t="shared" si="58"/>
        <v>0</v>
      </c>
      <c r="Q914" s="3">
        <v>30.3</v>
      </c>
      <c r="R914" s="3">
        <v>30.5</v>
      </c>
      <c r="S914" s="3">
        <v>30.35</v>
      </c>
      <c r="T914" s="3">
        <v>29.7</v>
      </c>
      <c r="U914" s="3">
        <v>29.65</v>
      </c>
      <c r="V914" s="10">
        <f t="shared" si="59"/>
        <v>-6.5419769999999992E-3</v>
      </c>
      <c r="W914" s="3">
        <v>-1.82</v>
      </c>
      <c r="X914" s="3" t="str">
        <f ca="1">IF(COUNTIF(股期對照!A:A,B914)=2,B914&amp;"-●",IF(COUNTIF(股期對照!A:A,B914)=1,B914&amp;"-◎",B914))</f>
        <v>聿新科</v>
      </c>
      <c r="Y914" s="3" t="s">
        <v>6777</v>
      </c>
      <c r="AB914" s="1" t="s">
        <v>908</v>
      </c>
      <c r="AC914" s="1" t="s">
        <v>2633</v>
      </c>
      <c r="AD914" s="1">
        <v>1.04</v>
      </c>
      <c r="AE914" s="1">
        <v>0</v>
      </c>
      <c r="AF914" s="1">
        <v>0</v>
      </c>
      <c r="AG914" s="1">
        <v>16.760000000000002</v>
      </c>
      <c r="AH914" s="1">
        <v>82.2</v>
      </c>
      <c r="AI914" s="1">
        <v>914</v>
      </c>
      <c r="AJ914" s="1">
        <v>537198.89</v>
      </c>
      <c r="AK914" s="1">
        <v>2</v>
      </c>
      <c r="AL914" s="1">
        <v>2.9790000000000001</v>
      </c>
      <c r="AM914" s="1">
        <v>-6.992</v>
      </c>
      <c r="AN914" s="1">
        <v>-9</v>
      </c>
      <c r="AO914" s="1">
        <v>-11</v>
      </c>
      <c r="AP914" s="1">
        <v>44158</v>
      </c>
      <c r="AQ914" s="1">
        <v>0</v>
      </c>
      <c r="AR914" s="1">
        <v>30.3</v>
      </c>
      <c r="AS914" s="1">
        <v>30.5</v>
      </c>
      <c r="AT914" s="1">
        <v>30.35</v>
      </c>
      <c r="AU914" s="1">
        <v>29.7</v>
      </c>
      <c r="AV914" s="1">
        <v>29.65</v>
      </c>
      <c r="AW914" s="1">
        <v>-6.5419769999999992E-3</v>
      </c>
      <c r="AX914" s="1">
        <v>-1.82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6181</v>
      </c>
      <c r="C915" s="3">
        <v>6.64</v>
      </c>
      <c r="D915" s="3">
        <v>0.43</v>
      </c>
      <c r="E915" s="3">
        <v>1.1399999999999999</v>
      </c>
      <c r="F915" s="1">
        <f>IF(INDEX(董監!D:D,H915)=0,INDEX(董監!C:C,H915),INDEX(董監!D:D,H915))</f>
        <v>33.26</v>
      </c>
      <c r="G915" s="1">
        <f t="shared" si="56"/>
        <v>58.53</v>
      </c>
      <c r="H915" s="1">
        <f>MATCH(持股比率!A915,董監!A:A,0)</f>
        <v>915</v>
      </c>
      <c r="I915" s="3">
        <v>1456788.4</v>
      </c>
      <c r="J915" s="20">
        <v>775.17700000000002</v>
      </c>
      <c r="K915" s="20">
        <v>-91.165999999999997</v>
      </c>
      <c r="L915" s="29">
        <v>729.03800000000001</v>
      </c>
      <c r="M915" s="20">
        <v>-776.78700000000003</v>
      </c>
      <c r="N915" s="20">
        <v>-922.72699999999998</v>
      </c>
      <c r="O915" s="20">
        <f t="shared" si="57"/>
        <v>85266</v>
      </c>
      <c r="P915" s="19">
        <f t="shared" si="58"/>
        <v>-0.3</v>
      </c>
      <c r="Q915" s="3">
        <v>115.5</v>
      </c>
      <c r="R915" s="3">
        <v>114</v>
      </c>
      <c r="S915" s="3">
        <v>112.5</v>
      </c>
      <c r="T915" s="3">
        <v>111</v>
      </c>
      <c r="U915" s="3">
        <v>106.5</v>
      </c>
      <c r="V915" s="10">
        <f t="shared" si="59"/>
        <v>-0.23336987999999984</v>
      </c>
      <c r="W915" s="3">
        <v>-4.91</v>
      </c>
      <c r="X915" s="3" t="str">
        <f ca="1">IF(COUNTIF(股期對照!A:A,B915)=2,B915&amp;"-●",IF(COUNTIF(股期對照!A:A,B915)=1,B915&amp;"-◎",B915))</f>
        <v>智擎-◎</v>
      </c>
      <c r="Y915" s="3" t="s">
        <v>6804</v>
      </c>
      <c r="AB915" s="1" t="s">
        <v>909</v>
      </c>
      <c r="AC915" s="1" t="s">
        <v>2634</v>
      </c>
      <c r="AD915" s="1">
        <v>6.64</v>
      </c>
      <c r="AE915" s="1">
        <v>0.43</v>
      </c>
      <c r="AF915" s="1">
        <v>1.1399999999999999</v>
      </c>
      <c r="AG915" s="1">
        <v>33.26</v>
      </c>
      <c r="AH915" s="1">
        <v>58.53</v>
      </c>
      <c r="AI915" s="1">
        <v>915</v>
      </c>
      <c r="AJ915" s="1">
        <v>1456788.4</v>
      </c>
      <c r="AK915" s="1">
        <v>775.17700000000002</v>
      </c>
      <c r="AL915" s="1">
        <v>-91.165999999999997</v>
      </c>
      <c r="AM915" s="1">
        <v>729.03800000000001</v>
      </c>
      <c r="AN915" s="1">
        <v>-776.78700000000003</v>
      </c>
      <c r="AO915" s="1">
        <v>-922.72699999999998</v>
      </c>
      <c r="AP915" s="1">
        <v>85266</v>
      </c>
      <c r="AQ915" s="1">
        <v>-0.3</v>
      </c>
      <c r="AR915" s="1">
        <v>115.5</v>
      </c>
      <c r="AS915" s="1">
        <v>114</v>
      </c>
      <c r="AT915" s="1">
        <v>112.5</v>
      </c>
      <c r="AU915" s="1">
        <v>111</v>
      </c>
      <c r="AV915" s="1">
        <v>106.5</v>
      </c>
      <c r="AW915" s="1">
        <v>-0.23336987999999984</v>
      </c>
      <c r="AX915" s="1">
        <v>-4.91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6182</v>
      </c>
      <c r="C916" s="3">
        <v>4.7699999999999996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85.75</v>
      </c>
      <c r="H916" s="1">
        <f>MATCH(持股比率!A916,董監!A:A,0)</f>
        <v>916</v>
      </c>
      <c r="I916" s="3">
        <v>482901.43</v>
      </c>
      <c r="J916" s="20">
        <v>37.201000000000001</v>
      </c>
      <c r="K916" s="20">
        <v>7.5999999999999998E-2</v>
      </c>
      <c r="L916" s="29">
        <v>19.521000000000001</v>
      </c>
      <c r="M916" s="20">
        <v>-6</v>
      </c>
      <c r="N916" s="20">
        <v>4.9729999999999999</v>
      </c>
      <c r="O916" s="20">
        <f t="shared" si="57"/>
        <v>41409</v>
      </c>
      <c r="P916" s="19">
        <f t="shared" si="58"/>
        <v>0.1</v>
      </c>
      <c r="Q916" s="3">
        <v>119</v>
      </c>
      <c r="R916" s="3">
        <v>120</v>
      </c>
      <c r="S916" s="3">
        <v>120</v>
      </c>
      <c r="T916" s="3">
        <v>120</v>
      </c>
      <c r="U916" s="3">
        <v>120</v>
      </c>
      <c r="V916" s="10">
        <f t="shared" si="59"/>
        <v>6.6553189999999998E-2</v>
      </c>
      <c r="W916" s="3">
        <v>3</v>
      </c>
      <c r="X916" s="3" t="str">
        <f ca="1">IF(COUNTIF(股期對照!A:A,B916)=2,B916&amp;"-●",IF(COUNTIF(股期對照!A:A,B916)=1,B916&amp;"-◎",B916))</f>
        <v>鐿鈦</v>
      </c>
      <c r="Y916" s="3" t="s">
        <v>6817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0.53</v>
      </c>
      <c r="AG916" s="1">
        <v>8.9499999999999993</v>
      </c>
      <c r="AH916" s="1">
        <v>85.75</v>
      </c>
      <c r="AI916" s="1">
        <v>916</v>
      </c>
      <c r="AJ916" s="1">
        <v>482901.43</v>
      </c>
      <c r="AK916" s="1">
        <v>37.201000000000001</v>
      </c>
      <c r="AL916" s="1">
        <v>7.5999999999999998E-2</v>
      </c>
      <c r="AM916" s="1">
        <v>19.521000000000001</v>
      </c>
      <c r="AN916" s="1">
        <v>-6</v>
      </c>
      <c r="AO916" s="1">
        <v>4.9729999999999999</v>
      </c>
      <c r="AP916" s="1">
        <v>41409</v>
      </c>
      <c r="AQ916" s="1">
        <v>0.1</v>
      </c>
      <c r="AR916" s="1">
        <v>119</v>
      </c>
      <c r="AS916" s="1">
        <v>120</v>
      </c>
      <c r="AT916" s="1">
        <v>120</v>
      </c>
      <c r="AU916" s="1">
        <v>120</v>
      </c>
      <c r="AV916" s="1">
        <v>120</v>
      </c>
      <c r="AW916" s="1">
        <v>6.6553189999999998E-2</v>
      </c>
      <c r="AX916" s="1">
        <v>3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5206</v>
      </c>
      <c r="C917" s="3">
        <v>23.55</v>
      </c>
      <c r="D917" s="3">
        <v>0.35</v>
      </c>
      <c r="E917" s="3">
        <v>0.84</v>
      </c>
      <c r="F917" s="1">
        <f>IF(INDEX(董監!D:D,H917)=0,INDEX(董監!C:C,H917),INDEX(董監!D:D,H917))</f>
        <v>9.7100000000000009</v>
      </c>
      <c r="G917" s="1">
        <f t="shared" si="56"/>
        <v>65.55</v>
      </c>
      <c r="H917" s="1">
        <f>MATCH(持股比率!A917,董監!A:A,0)</f>
        <v>917</v>
      </c>
      <c r="I917" s="3">
        <v>1649671.36</v>
      </c>
      <c r="J917" s="20">
        <v>200.38</v>
      </c>
      <c r="K917" s="20">
        <v>-620.34699999999998</v>
      </c>
      <c r="L917" s="29">
        <v>1.581</v>
      </c>
      <c r="M917" s="20">
        <v>-319</v>
      </c>
      <c r="N917" s="20">
        <v>-641</v>
      </c>
      <c r="O917" s="20">
        <f t="shared" si="57"/>
        <v>108136</v>
      </c>
      <c r="P917" s="19">
        <f t="shared" si="58"/>
        <v>-1.3</v>
      </c>
      <c r="Q917" s="3">
        <v>63</v>
      </c>
      <c r="R917" s="3">
        <v>64.2</v>
      </c>
      <c r="S917" s="3">
        <v>64.2</v>
      </c>
      <c r="T917" s="3">
        <v>65</v>
      </c>
      <c r="U917" s="3">
        <v>63.5</v>
      </c>
      <c r="V917" s="10">
        <f t="shared" si="59"/>
        <v>-0.8853933719999999</v>
      </c>
      <c r="W917" s="3">
        <v>3.59</v>
      </c>
      <c r="X917" s="3" t="str">
        <f ca="1">IF(COUNTIF(股期對照!A:A,B917)=2,B917&amp;"-●",IF(COUNTIF(股期對照!A:A,B917)=1,B917&amp;"-◎",B917))</f>
        <v>承業醫</v>
      </c>
      <c r="Y917" s="3" t="s">
        <v>7319</v>
      </c>
      <c r="AB917" s="1" t="s">
        <v>911</v>
      </c>
      <c r="AC917" s="1" t="s">
        <v>2636</v>
      </c>
      <c r="AD917" s="1">
        <v>23.55</v>
      </c>
      <c r="AE917" s="1">
        <v>0.35</v>
      </c>
      <c r="AF917" s="1">
        <v>0.84</v>
      </c>
      <c r="AG917" s="1">
        <v>9.7100000000000009</v>
      </c>
      <c r="AH917" s="1">
        <v>65.55</v>
      </c>
      <c r="AI917" s="1">
        <v>917</v>
      </c>
      <c r="AJ917" s="1">
        <v>1649671.36</v>
      </c>
      <c r="AK917" s="1">
        <v>200.38</v>
      </c>
      <c r="AL917" s="1">
        <v>-620.34699999999998</v>
      </c>
      <c r="AM917" s="1">
        <v>1.581</v>
      </c>
      <c r="AN917" s="1">
        <v>-319</v>
      </c>
      <c r="AO917" s="1">
        <v>-641</v>
      </c>
      <c r="AP917" s="1">
        <v>108136</v>
      </c>
      <c r="AQ917" s="1">
        <v>-1.3</v>
      </c>
      <c r="AR917" s="1">
        <v>63</v>
      </c>
      <c r="AS917" s="1">
        <v>64.2</v>
      </c>
      <c r="AT917" s="1">
        <v>64.2</v>
      </c>
      <c r="AU917" s="1">
        <v>65</v>
      </c>
      <c r="AV917" s="1">
        <v>63.5</v>
      </c>
      <c r="AW917" s="1">
        <v>-0.8853933719999999</v>
      </c>
      <c r="AX917" s="1">
        <v>3.59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6183</v>
      </c>
      <c r="C918" s="3">
        <v>11.03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81.84</v>
      </c>
      <c r="H918" s="1">
        <f>MATCH(持股比率!A918,董監!A:A,0)</f>
        <v>918</v>
      </c>
      <c r="I918" s="3">
        <v>3172316.07</v>
      </c>
      <c r="J918" s="20">
        <v>-237.21600000000001</v>
      </c>
      <c r="K918" s="20">
        <v>-2626</v>
      </c>
      <c r="L918" s="29">
        <v>-2108.027</v>
      </c>
      <c r="M918" s="20">
        <v>894.65599999999995</v>
      </c>
      <c r="N918" s="20">
        <v>1.615</v>
      </c>
      <c r="O918" s="20">
        <f t="shared" si="57"/>
        <v>259622</v>
      </c>
      <c r="P918" s="19">
        <f t="shared" si="58"/>
        <v>-1.6</v>
      </c>
      <c r="Q918" s="3">
        <v>21.35</v>
      </c>
      <c r="R918" s="3">
        <v>21.55</v>
      </c>
      <c r="S918" s="3">
        <v>19.75</v>
      </c>
      <c r="T918" s="3">
        <v>19.600000000000001</v>
      </c>
      <c r="U918" s="3">
        <v>19</v>
      </c>
      <c r="V918" s="10">
        <f t="shared" si="59"/>
        <v>-0.85722452250000014</v>
      </c>
      <c r="W918" s="3">
        <v>-2.31</v>
      </c>
      <c r="X918" s="3" t="str">
        <f ca="1">IF(COUNTIF(股期對照!A:A,B918)=2,B918&amp;"-●",IF(COUNTIF(股期對照!A:A,B918)=1,B918&amp;"-◎",B918))</f>
        <v>松瑞藥</v>
      </c>
      <c r="Y918" s="3" t="s">
        <v>6806</v>
      </c>
      <c r="AB918" s="1" t="s">
        <v>912</v>
      </c>
      <c r="AC918" s="1" t="s">
        <v>2637</v>
      </c>
      <c r="AD918" s="1">
        <v>11.03</v>
      </c>
      <c r="AE918" s="1">
        <v>0</v>
      </c>
      <c r="AF918" s="1">
        <v>0.21</v>
      </c>
      <c r="AG918" s="1">
        <v>6.92</v>
      </c>
      <c r="AH918" s="1">
        <v>81.84</v>
      </c>
      <c r="AI918" s="1">
        <v>918</v>
      </c>
      <c r="AJ918" s="1">
        <v>3172316.07</v>
      </c>
      <c r="AK918" s="1">
        <v>-237.21600000000001</v>
      </c>
      <c r="AL918" s="1">
        <v>-2626</v>
      </c>
      <c r="AM918" s="1">
        <v>-2108.027</v>
      </c>
      <c r="AN918" s="1">
        <v>894.65599999999995</v>
      </c>
      <c r="AO918" s="1">
        <v>1.615</v>
      </c>
      <c r="AP918" s="1">
        <v>259622</v>
      </c>
      <c r="AQ918" s="1">
        <v>-1.6</v>
      </c>
      <c r="AR918" s="1">
        <v>21.35</v>
      </c>
      <c r="AS918" s="1">
        <v>21.55</v>
      </c>
      <c r="AT918" s="1">
        <v>19.75</v>
      </c>
      <c r="AU918" s="1">
        <v>19.600000000000001</v>
      </c>
      <c r="AV918" s="1">
        <v>19</v>
      </c>
      <c r="AW918" s="1">
        <v>-0.85722452250000014</v>
      </c>
      <c r="AX918" s="1">
        <v>-2.31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6184</v>
      </c>
      <c r="C919" s="3">
        <v>5.5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86.48</v>
      </c>
      <c r="H919" s="1">
        <f>MATCH(持股比率!A919,董監!A:A,0)</f>
        <v>919</v>
      </c>
      <c r="I919" s="3">
        <v>1086401.33</v>
      </c>
      <c r="J919" s="20">
        <v>74</v>
      </c>
      <c r="K919" s="20">
        <v>-13</v>
      </c>
      <c r="L919" s="29">
        <v>155.983</v>
      </c>
      <c r="M919" s="20">
        <v>2.9860000000000002</v>
      </c>
      <c r="N919" s="20">
        <v>-24.888000000000002</v>
      </c>
      <c r="O919" s="20">
        <f t="shared" si="57"/>
        <v>93952</v>
      </c>
      <c r="P919" s="19">
        <f t="shared" si="58"/>
        <v>0.2</v>
      </c>
      <c r="Q919" s="3">
        <v>29</v>
      </c>
      <c r="R919" s="3">
        <v>28.7</v>
      </c>
      <c r="S919" s="3">
        <v>29.15</v>
      </c>
      <c r="T919" s="3">
        <v>29.35</v>
      </c>
      <c r="U919" s="3">
        <v>28.55</v>
      </c>
      <c r="V919" s="10">
        <f t="shared" si="59"/>
        <v>5.6968911499999997E-2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6813</v>
      </c>
      <c r="AB919" s="1" t="s">
        <v>913</v>
      </c>
      <c r="AC919" s="1" t="s">
        <v>2638</v>
      </c>
      <c r="AD919" s="1">
        <v>5.5</v>
      </c>
      <c r="AE919" s="1">
        <v>0</v>
      </c>
      <c r="AF919" s="1">
        <v>0.17</v>
      </c>
      <c r="AG919" s="1">
        <v>7.85</v>
      </c>
      <c r="AH919" s="1">
        <v>86.48</v>
      </c>
      <c r="AI919" s="1">
        <v>919</v>
      </c>
      <c r="AJ919" s="1">
        <v>1086401.33</v>
      </c>
      <c r="AK919" s="1">
        <v>74</v>
      </c>
      <c r="AL919" s="1">
        <v>-13</v>
      </c>
      <c r="AM919" s="1">
        <v>155.983</v>
      </c>
      <c r="AN919" s="1">
        <v>2.9860000000000002</v>
      </c>
      <c r="AO919" s="1">
        <v>-24.888000000000002</v>
      </c>
      <c r="AP919" s="1">
        <v>93952</v>
      </c>
      <c r="AQ919" s="1">
        <v>0.2</v>
      </c>
      <c r="AR919" s="1">
        <v>29</v>
      </c>
      <c r="AS919" s="1">
        <v>28.7</v>
      </c>
      <c r="AT919" s="1">
        <v>29.15</v>
      </c>
      <c r="AU919" s="1">
        <v>29.35</v>
      </c>
      <c r="AV919" s="1">
        <v>28.55</v>
      </c>
      <c r="AW919" s="1">
        <v>5.6968911499999997E-2</v>
      </c>
      <c r="AX919" s="1">
        <v>0.18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6185</v>
      </c>
      <c r="C920" s="3">
        <v>15.85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74.62</v>
      </c>
      <c r="H920" s="1">
        <f>MATCH(持股比率!A920,董監!A:A,0)</f>
        <v>920</v>
      </c>
      <c r="I920" s="3">
        <v>574574.68999999994</v>
      </c>
      <c r="J920" s="20">
        <v>0.27700000000000002</v>
      </c>
      <c r="K920" s="20">
        <v>9.343</v>
      </c>
      <c r="L920" s="29">
        <v>7</v>
      </c>
      <c r="M920" s="20">
        <v>-28.016999999999999</v>
      </c>
      <c r="N920" s="20">
        <v>-7</v>
      </c>
      <c r="O920" s="20">
        <f t="shared" si="57"/>
        <v>42875</v>
      </c>
      <c r="P920" s="19">
        <f t="shared" si="58"/>
        <v>0</v>
      </c>
      <c r="Q920" s="3">
        <v>33.549999999999997</v>
      </c>
      <c r="R920" s="3">
        <v>34.15</v>
      </c>
      <c r="S920" s="3">
        <v>33.700000000000003</v>
      </c>
      <c r="T920" s="3">
        <v>33.25</v>
      </c>
      <c r="U920" s="3">
        <v>32.5</v>
      </c>
      <c r="V920" s="10">
        <f t="shared" si="59"/>
        <v>-5.9480844999999999E-3</v>
      </c>
      <c r="W920" s="3">
        <v>-4.2699999999999996</v>
      </c>
      <c r="X920" s="3" t="str">
        <f ca="1">IF(COUNTIF(股期對照!A:A,B920)=2,B920&amp;"-●",IF(COUNTIF(股期對照!A:A,B920)=1,B920&amp;"-◎",B920))</f>
        <v>瑞基</v>
      </c>
      <c r="Y920" s="3" t="s">
        <v>6804</v>
      </c>
      <c r="AB920" s="1" t="s">
        <v>914</v>
      </c>
      <c r="AC920" s="1" t="s">
        <v>2639</v>
      </c>
      <c r="AD920" s="1">
        <v>15.85</v>
      </c>
      <c r="AE920" s="1">
        <v>0</v>
      </c>
      <c r="AF920" s="1">
        <v>0.59</v>
      </c>
      <c r="AG920" s="1">
        <v>8.94</v>
      </c>
      <c r="AH920" s="1">
        <v>74.62</v>
      </c>
      <c r="AI920" s="1">
        <v>920</v>
      </c>
      <c r="AJ920" s="1">
        <v>574574.68999999994</v>
      </c>
      <c r="AK920" s="1">
        <v>0.27700000000000002</v>
      </c>
      <c r="AL920" s="1">
        <v>9.343</v>
      </c>
      <c r="AM920" s="1">
        <v>7</v>
      </c>
      <c r="AN920" s="1">
        <v>-28.016999999999999</v>
      </c>
      <c r="AO920" s="1">
        <v>-7</v>
      </c>
      <c r="AP920" s="1">
        <v>42875</v>
      </c>
      <c r="AQ920" s="1">
        <v>0</v>
      </c>
      <c r="AR920" s="1">
        <v>33.549999999999997</v>
      </c>
      <c r="AS920" s="1">
        <v>34.15</v>
      </c>
      <c r="AT920" s="1">
        <v>33.700000000000003</v>
      </c>
      <c r="AU920" s="1">
        <v>33.25</v>
      </c>
      <c r="AV920" s="1">
        <v>32.5</v>
      </c>
      <c r="AW920" s="1">
        <v>-5.9480844999999999E-3</v>
      </c>
      <c r="AX920" s="1">
        <v>-4.2699999999999996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4875</v>
      </c>
      <c r="C921" s="3">
        <v>4.1100000000000003</v>
      </c>
      <c r="D921" s="3">
        <v>0</v>
      </c>
      <c r="E921" s="3">
        <v>0.55000000000000004</v>
      </c>
      <c r="F921" s="1">
        <f>IF(INDEX(董監!D:D,H921)=0,INDEX(董監!C:C,H921),INDEX(董監!D:D,H921))</f>
        <v>41.68</v>
      </c>
      <c r="G921" s="1">
        <f t="shared" si="56"/>
        <v>53.66</v>
      </c>
      <c r="H921" s="1">
        <f>MATCH(持股比率!A921,董監!A:A,0)</f>
        <v>921</v>
      </c>
      <c r="I921" s="3">
        <v>745743.55</v>
      </c>
      <c r="J921" s="20">
        <v>21</v>
      </c>
      <c r="K921" s="20">
        <v>-43</v>
      </c>
      <c r="L921" s="29">
        <v>-19</v>
      </c>
      <c r="M921" s="20">
        <v>-55</v>
      </c>
      <c r="N921" s="20">
        <v>-135</v>
      </c>
      <c r="O921" s="20">
        <f t="shared" si="57"/>
        <v>40017</v>
      </c>
      <c r="P921" s="19">
        <f t="shared" si="58"/>
        <v>-0.6</v>
      </c>
      <c r="Q921" s="3">
        <v>22.4</v>
      </c>
      <c r="R921" s="3">
        <v>22.4</v>
      </c>
      <c r="S921" s="3">
        <v>22.3</v>
      </c>
      <c r="T921" s="3">
        <v>22.15</v>
      </c>
      <c r="U921" s="3">
        <v>21.7</v>
      </c>
      <c r="V921" s="10">
        <f t="shared" si="59"/>
        <v>-5.06425E-2</v>
      </c>
      <c r="W921" s="3">
        <v>-2.25</v>
      </c>
      <c r="X921" s="3" t="str">
        <f ca="1">IF(COUNTIF(股期對照!A:A,B921)=2,B921&amp;"-●",IF(COUNTIF(股期對照!A:A,B921)=1,B921&amp;"-◎",B921))</f>
        <v>久裕</v>
      </c>
      <c r="Y921" s="3" t="s">
        <v>6806</v>
      </c>
      <c r="AB921" s="1" t="s">
        <v>915</v>
      </c>
      <c r="AC921" s="1" t="s">
        <v>2640</v>
      </c>
      <c r="AD921" s="1">
        <v>4.1100000000000003</v>
      </c>
      <c r="AE921" s="1">
        <v>0</v>
      </c>
      <c r="AF921" s="1">
        <v>0.55000000000000004</v>
      </c>
      <c r="AG921" s="1">
        <v>41.68</v>
      </c>
      <c r="AH921" s="1">
        <v>53.66</v>
      </c>
      <c r="AI921" s="1">
        <v>921</v>
      </c>
      <c r="AJ921" s="1">
        <v>745743.55</v>
      </c>
      <c r="AK921" s="1">
        <v>21</v>
      </c>
      <c r="AL921" s="1">
        <v>-43</v>
      </c>
      <c r="AM921" s="1">
        <v>-19</v>
      </c>
      <c r="AN921" s="1">
        <v>-55</v>
      </c>
      <c r="AO921" s="1">
        <v>-135</v>
      </c>
      <c r="AP921" s="1">
        <v>40017</v>
      </c>
      <c r="AQ921" s="1">
        <v>-0.6</v>
      </c>
      <c r="AR921" s="1">
        <v>22.4</v>
      </c>
      <c r="AS921" s="1">
        <v>22.4</v>
      </c>
      <c r="AT921" s="1">
        <v>22.3</v>
      </c>
      <c r="AU921" s="1">
        <v>22.15</v>
      </c>
      <c r="AV921" s="1">
        <v>21.7</v>
      </c>
      <c r="AW921" s="1">
        <v>-5.06425E-2</v>
      </c>
      <c r="AX921" s="1">
        <v>-2.25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5104</v>
      </c>
      <c r="C922" s="3">
        <v>11.11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76.22</v>
      </c>
      <c r="H922" s="1">
        <f>MATCH(持股比率!A922,董監!A:A,0)</f>
        <v>922</v>
      </c>
      <c r="I922" s="3">
        <v>2294393.7400000002</v>
      </c>
      <c r="J922" s="20">
        <v>86</v>
      </c>
      <c r="K922" s="20">
        <v>65.450999999999993</v>
      </c>
      <c r="L922" s="29">
        <v>-6</v>
      </c>
      <c r="M922" s="20">
        <v>-65</v>
      </c>
      <c r="N922" s="20">
        <v>-64</v>
      </c>
      <c r="O922" s="20">
        <f t="shared" si="57"/>
        <v>174879</v>
      </c>
      <c r="P922" s="19">
        <f t="shared" si="58"/>
        <v>0</v>
      </c>
      <c r="Q922" s="3">
        <v>82.9</v>
      </c>
      <c r="R922" s="3">
        <v>83.1</v>
      </c>
      <c r="S922" s="3">
        <v>82.7</v>
      </c>
      <c r="T922" s="3">
        <v>81.7</v>
      </c>
      <c r="U922" s="3">
        <v>81</v>
      </c>
      <c r="V922" s="10">
        <f t="shared" si="59"/>
        <v>1.5776780999999993E-2</v>
      </c>
      <c r="W922" s="3">
        <v>-1.22</v>
      </c>
      <c r="X922" s="3" t="str">
        <f ca="1">IF(COUNTIF(股期對照!A:A,B922)=2,B922&amp;"-●",IF(COUNTIF(股期對照!A:A,B922)=1,B922&amp;"-◎",B922))</f>
        <v>浩鼎</v>
      </c>
      <c r="Y922" s="3" t="s">
        <v>7305</v>
      </c>
      <c r="AB922" s="1" t="s">
        <v>916</v>
      </c>
      <c r="AC922" s="1" t="s">
        <v>2641</v>
      </c>
      <c r="AD922" s="1">
        <v>11.11</v>
      </c>
      <c r="AE922" s="1">
        <v>0.01</v>
      </c>
      <c r="AF922" s="1">
        <v>0.01</v>
      </c>
      <c r="AG922" s="1">
        <v>12.65</v>
      </c>
      <c r="AH922" s="1">
        <v>76.22</v>
      </c>
      <c r="AI922" s="1">
        <v>922</v>
      </c>
      <c r="AJ922" s="1">
        <v>2294393.7400000002</v>
      </c>
      <c r="AK922" s="1">
        <v>86</v>
      </c>
      <c r="AL922" s="1">
        <v>65.450999999999993</v>
      </c>
      <c r="AM922" s="1">
        <v>-6</v>
      </c>
      <c r="AN922" s="1">
        <v>-65</v>
      </c>
      <c r="AO922" s="1">
        <v>-64</v>
      </c>
      <c r="AP922" s="1">
        <v>174879</v>
      </c>
      <c r="AQ922" s="1">
        <v>0</v>
      </c>
      <c r="AR922" s="1">
        <v>82.9</v>
      </c>
      <c r="AS922" s="1">
        <v>83.1</v>
      </c>
      <c r="AT922" s="1">
        <v>82.7</v>
      </c>
      <c r="AU922" s="1">
        <v>81.7</v>
      </c>
      <c r="AV922" s="1">
        <v>81</v>
      </c>
      <c r="AW922" s="1">
        <v>1.5776780999999993E-2</v>
      </c>
      <c r="AX922" s="1">
        <v>-1.22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5391</v>
      </c>
      <c r="C923" s="3">
        <v>1.1000000000000001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50.31</v>
      </c>
      <c r="H923" s="1">
        <f>MATCH(持股比率!A923,董監!A:A,0)</f>
        <v>923</v>
      </c>
      <c r="I923" s="3">
        <v>419478.4</v>
      </c>
      <c r="J923" s="20">
        <v>30</v>
      </c>
      <c r="K923" s="20">
        <v>4</v>
      </c>
      <c r="L923" s="29">
        <v>45.113999999999997</v>
      </c>
      <c r="M923" s="20">
        <v>-8</v>
      </c>
      <c r="N923" s="20">
        <v>-32.503999999999998</v>
      </c>
      <c r="O923" s="20">
        <f t="shared" si="57"/>
        <v>21104</v>
      </c>
      <c r="P923" s="19">
        <f t="shared" si="58"/>
        <v>0.2</v>
      </c>
      <c r="Q923" s="3">
        <v>85.1</v>
      </c>
      <c r="R923" s="3">
        <v>85.2</v>
      </c>
      <c r="S923" s="3">
        <v>86.2</v>
      </c>
      <c r="T923" s="3">
        <v>85.5</v>
      </c>
      <c r="U923" s="3">
        <v>84.4</v>
      </c>
      <c r="V923" s="10">
        <f t="shared" si="59"/>
        <v>3.3552892000000001E-2</v>
      </c>
      <c r="W923" s="3">
        <v>-0.24</v>
      </c>
      <c r="X923" s="3" t="str">
        <f ca="1">IF(COUNTIF(股期對照!A:A,B923)=2,B923&amp;"-●",IF(COUNTIF(股期對照!A:A,B923)=1,B923&amp;"-◎",B923))</f>
        <v>杏一</v>
      </c>
      <c r="Y923" s="3" t="s">
        <v>7305</v>
      </c>
      <c r="AB923" s="1" t="s">
        <v>917</v>
      </c>
      <c r="AC923" s="1" t="s">
        <v>2642</v>
      </c>
      <c r="AD923" s="1">
        <v>1.1000000000000001</v>
      </c>
      <c r="AE923" s="1">
        <v>0</v>
      </c>
      <c r="AF923" s="1">
        <v>0.27</v>
      </c>
      <c r="AG923" s="1">
        <v>48.32</v>
      </c>
      <c r="AH923" s="1">
        <v>50.31</v>
      </c>
      <c r="AI923" s="1">
        <v>923</v>
      </c>
      <c r="AJ923" s="1">
        <v>419478.4</v>
      </c>
      <c r="AK923" s="1">
        <v>30</v>
      </c>
      <c r="AL923" s="1">
        <v>4</v>
      </c>
      <c r="AM923" s="1">
        <v>45.113999999999997</v>
      </c>
      <c r="AN923" s="1">
        <v>-8</v>
      </c>
      <c r="AO923" s="1">
        <v>-32.503999999999998</v>
      </c>
      <c r="AP923" s="1">
        <v>21104</v>
      </c>
      <c r="AQ923" s="1">
        <v>0.2</v>
      </c>
      <c r="AR923" s="1">
        <v>85.1</v>
      </c>
      <c r="AS923" s="1">
        <v>85.2</v>
      </c>
      <c r="AT923" s="1">
        <v>86.2</v>
      </c>
      <c r="AU923" s="1">
        <v>85.5</v>
      </c>
      <c r="AV923" s="1">
        <v>84.4</v>
      </c>
      <c r="AW923" s="1">
        <v>3.3552892000000001E-2</v>
      </c>
      <c r="AX923" s="1">
        <v>-0.24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5105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16767</v>
      </c>
      <c r="P924" s="19">
        <f t="shared" si="58"/>
        <v>0</v>
      </c>
      <c r="Q924" s="3">
        <v>19.95</v>
      </c>
      <c r="R924" s="3">
        <v>20.25</v>
      </c>
      <c r="S924" s="3">
        <v>20.25</v>
      </c>
      <c r="T924" s="3">
        <v>20.3</v>
      </c>
      <c r="U924" s="3">
        <v>22.3</v>
      </c>
      <c r="V924" s="10">
        <f t="shared" si="59"/>
        <v>0</v>
      </c>
      <c r="W924" s="3">
        <v>11.5</v>
      </c>
      <c r="X924" s="3" t="str">
        <f ca="1">IF(COUNTIF(股期對照!A:A,B924)=2,B924&amp;"-●",IF(COUNTIF(股期對照!A:A,B924)=1,B924&amp;"-◎",B924))</f>
        <v>福永生技</v>
      </c>
      <c r="Y924" s="3" t="s">
        <v>6777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29.45</v>
      </c>
      <c r="AH924" s="1">
        <v>70.45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16767</v>
      </c>
      <c r="AQ924" s="1">
        <v>0</v>
      </c>
      <c r="AR924" s="1">
        <v>19.95</v>
      </c>
      <c r="AS924" s="1">
        <v>20.25</v>
      </c>
      <c r="AT924" s="1">
        <v>20.25</v>
      </c>
      <c r="AU924" s="1">
        <v>20.3</v>
      </c>
      <c r="AV924" s="1">
        <v>22.3</v>
      </c>
      <c r="AW924" s="1">
        <v>0</v>
      </c>
      <c r="AX924" s="1">
        <v>11.5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5721</v>
      </c>
      <c r="C925" s="3">
        <v>0.47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51.17</v>
      </c>
      <c r="H925" s="1">
        <f>MATCH(持股比率!A925,董監!A:A,0)</f>
        <v>925</v>
      </c>
      <c r="I925" s="3">
        <v>532214</v>
      </c>
      <c r="J925" s="20">
        <v>-12.238</v>
      </c>
      <c r="K925" s="20">
        <v>291</v>
      </c>
      <c r="L925" s="29">
        <v>-116.604</v>
      </c>
      <c r="M925" s="20">
        <v>-64.349000000000004</v>
      </c>
      <c r="N925" s="20">
        <v>66.183000000000007</v>
      </c>
      <c r="O925" s="20">
        <f t="shared" si="57"/>
        <v>27233</v>
      </c>
      <c r="P925" s="19">
        <f t="shared" si="58"/>
        <v>0.6</v>
      </c>
      <c r="Q925" s="3">
        <v>26.7</v>
      </c>
      <c r="R925" s="3">
        <v>29.35</v>
      </c>
      <c r="S925" s="3">
        <v>28.85</v>
      </c>
      <c r="T925" s="3">
        <v>27.3</v>
      </c>
      <c r="U925" s="3">
        <v>25.1</v>
      </c>
      <c r="V925" s="10">
        <f t="shared" si="59"/>
        <v>4.754535599999999E-2</v>
      </c>
      <c r="W925" s="3">
        <v>-8.89</v>
      </c>
      <c r="X925" s="3" t="str">
        <f ca="1">IF(COUNTIF(股期對照!A:A,B925)=2,B925&amp;"-●",IF(COUNTIF(股期對照!A:A,B925)=1,B925&amp;"-◎",B925))</f>
        <v>安克</v>
      </c>
      <c r="Y925" s="3" t="s">
        <v>6794</v>
      </c>
      <c r="AB925" s="1" t="s">
        <v>919</v>
      </c>
      <c r="AC925" s="1" t="s">
        <v>2644</v>
      </c>
      <c r="AD925" s="1">
        <v>0.47</v>
      </c>
      <c r="AE925" s="1">
        <v>0</v>
      </c>
      <c r="AF925" s="1">
        <v>0</v>
      </c>
      <c r="AG925" s="1">
        <v>48.36</v>
      </c>
      <c r="AH925" s="1">
        <v>51.17</v>
      </c>
      <c r="AI925" s="1">
        <v>925</v>
      </c>
      <c r="AJ925" s="1">
        <v>532214</v>
      </c>
      <c r="AK925" s="1">
        <v>-12.238</v>
      </c>
      <c r="AL925" s="1">
        <v>291</v>
      </c>
      <c r="AM925" s="1">
        <v>-116.604</v>
      </c>
      <c r="AN925" s="1">
        <v>-64.349000000000004</v>
      </c>
      <c r="AO925" s="1">
        <v>66.183000000000007</v>
      </c>
      <c r="AP925" s="1">
        <v>27233</v>
      </c>
      <c r="AQ925" s="1">
        <v>0.6</v>
      </c>
      <c r="AR925" s="1">
        <v>26.7</v>
      </c>
      <c r="AS925" s="1">
        <v>29.35</v>
      </c>
      <c r="AT925" s="1">
        <v>28.85</v>
      </c>
      <c r="AU925" s="1">
        <v>27.3</v>
      </c>
      <c r="AV925" s="1">
        <v>25.1</v>
      </c>
      <c r="AW925" s="1">
        <v>4.754535599999999E-2</v>
      </c>
      <c r="AX925" s="1">
        <v>-8.89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5106</v>
      </c>
      <c r="C926" s="3">
        <v>62.89</v>
      </c>
      <c r="D926" s="3">
        <v>0</v>
      </c>
      <c r="E926" s="3">
        <v>0.57999999999999996</v>
      </c>
      <c r="F926" s="1">
        <f>IF(INDEX(董監!D:D,H926)=0,INDEX(董監!C:C,H926),INDEX(董監!D:D,H926))</f>
        <v>8.6</v>
      </c>
      <c r="G926" s="1">
        <f t="shared" si="56"/>
        <v>27.930000000000007</v>
      </c>
      <c r="H926" s="1">
        <f>MATCH(持股比率!A926,董監!A:A,0)</f>
        <v>926</v>
      </c>
      <c r="I926" s="3">
        <v>614775.17000000004</v>
      </c>
      <c r="J926" s="20">
        <v>4.4139999999999997</v>
      </c>
      <c r="K926" s="20">
        <v>8.1539999999999999</v>
      </c>
      <c r="L926" s="29">
        <v>8.9510000000000005</v>
      </c>
      <c r="M926" s="20">
        <v>22.975000000000001</v>
      </c>
      <c r="N926" s="20">
        <v>-38.482999999999997</v>
      </c>
      <c r="O926" s="20">
        <f t="shared" si="57"/>
        <v>17171</v>
      </c>
      <c r="P926" s="19">
        <f t="shared" si="58"/>
        <v>0</v>
      </c>
      <c r="Q926" s="3">
        <v>63.6</v>
      </c>
      <c r="R926" s="3">
        <v>64</v>
      </c>
      <c r="S926" s="3">
        <v>64.099999999999994</v>
      </c>
      <c r="T926" s="3">
        <v>64.400000000000006</v>
      </c>
      <c r="U926" s="3">
        <v>62.3</v>
      </c>
      <c r="V926" s="10">
        <f t="shared" si="59"/>
        <v>4.5844460000000024E-3</v>
      </c>
      <c r="W926" s="3">
        <v>-1.1100000000000001</v>
      </c>
      <c r="X926" s="3" t="str">
        <f ca="1">IF(COUNTIF(股期對照!A:A,B926)=2,B926&amp;"-●",IF(COUNTIF(股期對照!A:A,B926)=1,B926&amp;"-◎",B926))</f>
        <v>佐登-KY</v>
      </c>
      <c r="Y926" s="3" t="s">
        <v>7153</v>
      </c>
      <c r="AB926" s="1" t="s">
        <v>920</v>
      </c>
      <c r="AC926" s="1" t="s">
        <v>2645</v>
      </c>
      <c r="AD926" s="1">
        <v>62.89</v>
      </c>
      <c r="AE926" s="1">
        <v>0</v>
      </c>
      <c r="AF926" s="1">
        <v>0.57999999999999996</v>
      </c>
      <c r="AG926" s="1">
        <v>8.6</v>
      </c>
      <c r="AH926" s="1">
        <v>27.930000000000007</v>
      </c>
      <c r="AI926" s="1">
        <v>926</v>
      </c>
      <c r="AJ926" s="1">
        <v>614775.17000000004</v>
      </c>
      <c r="AK926" s="1">
        <v>4.4139999999999997</v>
      </c>
      <c r="AL926" s="1">
        <v>8.1539999999999999</v>
      </c>
      <c r="AM926" s="1">
        <v>8.9510000000000005</v>
      </c>
      <c r="AN926" s="1">
        <v>22.975000000000001</v>
      </c>
      <c r="AO926" s="1">
        <v>-38.482999999999997</v>
      </c>
      <c r="AP926" s="1">
        <v>17171</v>
      </c>
      <c r="AQ926" s="1">
        <v>0</v>
      </c>
      <c r="AR926" s="1">
        <v>63.6</v>
      </c>
      <c r="AS926" s="1">
        <v>64</v>
      </c>
      <c r="AT926" s="1">
        <v>64.099999999999994</v>
      </c>
      <c r="AU926" s="1">
        <v>64.400000000000006</v>
      </c>
      <c r="AV926" s="1">
        <v>62.3</v>
      </c>
      <c r="AW926" s="1">
        <v>4.5844460000000024E-3</v>
      </c>
      <c r="AX926" s="1">
        <v>-1.1100000000000001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6186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34.929999999999993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12283</v>
      </c>
      <c r="P927" s="19">
        <f t="shared" si="58"/>
        <v>0</v>
      </c>
      <c r="Q927" s="3">
        <v>36.299999999999997</v>
      </c>
      <c r="R927" s="3">
        <v>36.450000000000003</v>
      </c>
      <c r="S927" s="3">
        <v>36.4</v>
      </c>
      <c r="T927" s="3">
        <v>36</v>
      </c>
      <c r="U927" s="3">
        <v>36.299999999999997</v>
      </c>
      <c r="V927" s="10">
        <f t="shared" si="59"/>
        <v>0</v>
      </c>
      <c r="W927" s="3">
        <v>0.28000000000000003</v>
      </c>
      <c r="X927" s="3" t="str">
        <f ca="1">IF(COUNTIF(股期對照!A:A,B927)=2,B927&amp;"-●",IF(COUNTIF(股期對照!A:A,B927)=1,B927&amp;"-◎",B927))</f>
        <v>杏國</v>
      </c>
      <c r="Y927" s="3" t="s">
        <v>6788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64.650000000000006</v>
      </c>
      <c r="AH927" s="1">
        <v>34.929999999999993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12283</v>
      </c>
      <c r="AQ927" s="1">
        <v>0</v>
      </c>
      <c r="AR927" s="1">
        <v>36.299999999999997</v>
      </c>
      <c r="AS927" s="1">
        <v>36.450000000000003</v>
      </c>
      <c r="AT927" s="1">
        <v>36.4</v>
      </c>
      <c r="AU927" s="1">
        <v>36</v>
      </c>
      <c r="AV927" s="1">
        <v>36.299999999999997</v>
      </c>
      <c r="AW927" s="1">
        <v>0</v>
      </c>
      <c r="AX927" s="1">
        <v>0.28000000000000003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5722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24.6</v>
      </c>
      <c r="R928" s="3">
        <v>24.5</v>
      </c>
      <c r="S928" s="3">
        <v>25</v>
      </c>
      <c r="T928" s="3">
        <v>24.5</v>
      </c>
      <c r="U928" s="3">
        <v>24.35</v>
      </c>
      <c r="V928" s="10">
        <f t="shared" si="59"/>
        <v>0</v>
      </c>
      <c r="W928" s="3">
        <v>6.33</v>
      </c>
      <c r="X928" s="3" t="str">
        <f ca="1">IF(COUNTIF(股期對照!A:A,B928)=2,B928&amp;"-●",IF(COUNTIF(股期對照!A:A,B928)=1,B928&amp;"-◎",B928))</f>
        <v>欣大健康</v>
      </c>
      <c r="Y928" s="3" t="s">
        <v>7322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24.6</v>
      </c>
      <c r="AS928" s="1">
        <v>24.5</v>
      </c>
      <c r="AT928" s="1">
        <v>25</v>
      </c>
      <c r="AU928" s="1">
        <v>24.5</v>
      </c>
      <c r="AV928" s="1">
        <v>24.35</v>
      </c>
      <c r="AW928" s="1">
        <v>0</v>
      </c>
      <c r="AX928" s="1">
        <v>6.33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5723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2E-3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99.3</v>
      </c>
      <c r="R929" s="3">
        <v>99.7</v>
      </c>
      <c r="S929" s="3">
        <v>99.8</v>
      </c>
      <c r="T929" s="3">
        <v>99.4</v>
      </c>
      <c r="U929" s="3">
        <v>99.4</v>
      </c>
      <c r="V929" s="10">
        <f t="shared" si="59"/>
        <v>1.9879999999999999E-6</v>
      </c>
      <c r="W929" s="3">
        <v>0.3</v>
      </c>
      <c r="X929" s="3" t="str">
        <f ca="1">IF(COUNTIF(股期對照!A:A,B929)=2,B929&amp;"-●",IF(COUNTIF(股期對照!A:A,B929)=1,B929&amp;"-◎",B929))</f>
        <v>中華食</v>
      </c>
      <c r="Y929" s="3" t="s">
        <v>6670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2E-3</v>
      </c>
      <c r="AO929" s="1">
        <v>0</v>
      </c>
      <c r="AP929" s="1">
        <v>65603</v>
      </c>
      <c r="AQ929" s="1">
        <v>0</v>
      </c>
      <c r="AR929" s="1">
        <v>99.3</v>
      </c>
      <c r="AS929" s="1">
        <v>99.7</v>
      </c>
      <c r="AT929" s="1">
        <v>99.8</v>
      </c>
      <c r="AU929" s="1">
        <v>99.4</v>
      </c>
      <c r="AV929" s="1">
        <v>99.4</v>
      </c>
      <c r="AW929" s="1">
        <v>1.9879999999999999E-6</v>
      </c>
      <c r="AX929" s="1">
        <v>0.3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6187</v>
      </c>
      <c r="C930" s="3">
        <v>2.0299999999999998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74.64</v>
      </c>
      <c r="H930" s="1">
        <f>MATCH(持股比率!A930,董監!A:A,0)</f>
        <v>930</v>
      </c>
      <c r="I930" s="3">
        <v>1873000.08</v>
      </c>
      <c r="J930" s="20">
        <v>-5</v>
      </c>
      <c r="K930" s="20">
        <v>95</v>
      </c>
      <c r="L930" s="29">
        <v>109</v>
      </c>
      <c r="M930" s="20">
        <v>9</v>
      </c>
      <c r="N930" s="20">
        <v>41</v>
      </c>
      <c r="O930" s="20">
        <f t="shared" si="57"/>
        <v>139801</v>
      </c>
      <c r="P930" s="19">
        <f t="shared" si="58"/>
        <v>0.2</v>
      </c>
      <c r="Q930" s="3">
        <v>16.600000000000001</v>
      </c>
      <c r="R930" s="3">
        <v>16.649999999999999</v>
      </c>
      <c r="S930" s="3">
        <v>17.100000000000001</v>
      </c>
      <c r="T930" s="3">
        <v>17</v>
      </c>
      <c r="U930" s="3">
        <v>17.05</v>
      </c>
      <c r="V930" s="10">
        <f t="shared" si="59"/>
        <v>4.2146999999999997E-2</v>
      </c>
      <c r="W930" s="3">
        <v>4.5999999999999996</v>
      </c>
      <c r="X930" s="3" t="str">
        <f ca="1">IF(COUNTIF(股期對照!A:A,B930)=2,B930&amp;"-●",IF(COUNTIF(股期對照!A:A,B930)=1,B930&amp;"-◎",B930))</f>
        <v>環泰</v>
      </c>
      <c r="Y930" s="3" t="s">
        <v>7323</v>
      </c>
      <c r="AB930" s="1" t="s">
        <v>924</v>
      </c>
      <c r="AC930" s="1" t="s">
        <v>2649</v>
      </c>
      <c r="AD930" s="1">
        <v>2.0299999999999998</v>
      </c>
      <c r="AE930" s="1">
        <v>0</v>
      </c>
      <c r="AF930" s="1">
        <v>0.12</v>
      </c>
      <c r="AG930" s="1">
        <v>23.21</v>
      </c>
      <c r="AH930" s="1">
        <v>74.64</v>
      </c>
      <c r="AI930" s="1">
        <v>930</v>
      </c>
      <c r="AJ930" s="1">
        <v>1873000.08</v>
      </c>
      <c r="AK930" s="1">
        <v>-5</v>
      </c>
      <c r="AL930" s="1">
        <v>95</v>
      </c>
      <c r="AM930" s="1">
        <v>109</v>
      </c>
      <c r="AN930" s="1">
        <v>9</v>
      </c>
      <c r="AO930" s="1">
        <v>41</v>
      </c>
      <c r="AP930" s="1">
        <v>139801</v>
      </c>
      <c r="AQ930" s="1">
        <v>0.2</v>
      </c>
      <c r="AR930" s="1">
        <v>16.600000000000001</v>
      </c>
      <c r="AS930" s="1">
        <v>16.649999999999999</v>
      </c>
      <c r="AT930" s="1">
        <v>17.100000000000001</v>
      </c>
      <c r="AU930" s="1">
        <v>17</v>
      </c>
      <c r="AV930" s="1">
        <v>17.05</v>
      </c>
      <c r="AW930" s="1">
        <v>4.2146999999999997E-2</v>
      </c>
      <c r="AX930" s="1">
        <v>4.5999999999999996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5107</v>
      </c>
      <c r="C931" s="3">
        <v>1.31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76.69</v>
      </c>
      <c r="H931" s="1">
        <f>MATCH(持股比率!A931,董監!A:A,0)</f>
        <v>931</v>
      </c>
      <c r="I931" s="3">
        <v>675000</v>
      </c>
      <c r="J931" s="20">
        <v>11</v>
      </c>
      <c r="K931" s="20">
        <v>1</v>
      </c>
      <c r="L931" s="29">
        <v>0</v>
      </c>
      <c r="M931" s="20">
        <v>-3</v>
      </c>
      <c r="N931" s="20">
        <v>-2</v>
      </c>
      <c r="O931" s="20">
        <f t="shared" si="57"/>
        <v>51766</v>
      </c>
      <c r="P931" s="19">
        <f t="shared" si="58"/>
        <v>0</v>
      </c>
      <c r="Q931" s="3">
        <v>19.399999999999999</v>
      </c>
      <c r="R931" s="3">
        <v>19.25</v>
      </c>
      <c r="S931" s="3">
        <v>19.25</v>
      </c>
      <c r="T931" s="3">
        <v>19.5</v>
      </c>
      <c r="U931" s="3">
        <v>19.25</v>
      </c>
      <c r="V931" s="10">
        <f t="shared" si="59"/>
        <v>1.3564999999999998E-3</v>
      </c>
      <c r="W931" s="3">
        <v>-2.5299999999999998</v>
      </c>
      <c r="X931" s="3" t="str">
        <f ca="1">IF(COUNTIF(股期對照!A:A,B931)=2,B931&amp;"-●",IF(COUNTIF(股期對照!A:A,B931)=1,B931&amp;"-◎",B931))</f>
        <v>信立</v>
      </c>
      <c r="Y931" s="3" t="s">
        <v>6681</v>
      </c>
      <c r="AB931" s="1" t="s">
        <v>925</v>
      </c>
      <c r="AC931" s="1" t="s">
        <v>2650</v>
      </c>
      <c r="AD931" s="1">
        <v>1.31</v>
      </c>
      <c r="AE931" s="1">
        <v>0</v>
      </c>
      <c r="AF931" s="1">
        <v>0.01</v>
      </c>
      <c r="AG931" s="1">
        <v>21.99</v>
      </c>
      <c r="AH931" s="1">
        <v>76.69</v>
      </c>
      <c r="AI931" s="1">
        <v>931</v>
      </c>
      <c r="AJ931" s="1">
        <v>675000</v>
      </c>
      <c r="AK931" s="1">
        <v>11</v>
      </c>
      <c r="AL931" s="1">
        <v>1</v>
      </c>
      <c r="AM931" s="1">
        <v>0</v>
      </c>
      <c r="AN931" s="1">
        <v>-3</v>
      </c>
      <c r="AO931" s="1">
        <v>-2</v>
      </c>
      <c r="AP931" s="1">
        <v>51766</v>
      </c>
      <c r="AQ931" s="1">
        <v>0</v>
      </c>
      <c r="AR931" s="1">
        <v>19.399999999999999</v>
      </c>
      <c r="AS931" s="1">
        <v>19.25</v>
      </c>
      <c r="AT931" s="1">
        <v>19.25</v>
      </c>
      <c r="AU931" s="1">
        <v>19.5</v>
      </c>
      <c r="AV931" s="1">
        <v>19.25</v>
      </c>
      <c r="AW931" s="1">
        <v>1.3564999999999998E-3</v>
      </c>
      <c r="AX931" s="1">
        <v>-2.5299999999999998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5724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8.11</v>
      </c>
      <c r="R932" s="3">
        <v>8.5</v>
      </c>
      <c r="S932" s="3">
        <v>8.4499999999999993</v>
      </c>
      <c r="T932" s="3">
        <v>8.4499999999999993</v>
      </c>
      <c r="U932" s="3">
        <v>8.59</v>
      </c>
      <c r="V932" s="10">
        <f t="shared" si="59"/>
        <v>5.0000000000000707E-7</v>
      </c>
      <c r="W932" s="3">
        <v>6.44</v>
      </c>
      <c r="X932" s="3" t="str">
        <f ca="1">IF(COUNTIF(股期對照!A:A,B932)=2,B932&amp;"-●",IF(COUNTIF(股期對照!A:A,B932)=1,B932&amp;"-◎",B932))</f>
        <v>勝昱</v>
      </c>
      <c r="Y932" s="3" t="s">
        <v>6680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0</v>
      </c>
      <c r="AP932" s="1">
        <v>32690</v>
      </c>
      <c r="AQ932" s="1">
        <v>0</v>
      </c>
      <c r="AR932" s="1">
        <v>8.11</v>
      </c>
      <c r="AS932" s="1">
        <v>8.5</v>
      </c>
      <c r="AT932" s="1">
        <v>8.4499999999999993</v>
      </c>
      <c r="AU932" s="1">
        <v>8.4499999999999993</v>
      </c>
      <c r="AV932" s="1">
        <v>8.59</v>
      </c>
      <c r="AW932" s="1">
        <v>5.0000000000000707E-7</v>
      </c>
      <c r="AX932" s="1">
        <v>6.44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5271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6</v>
      </c>
      <c r="K933" s="20">
        <v>-1</v>
      </c>
      <c r="L933" s="29">
        <v>2</v>
      </c>
      <c r="M933" s="20">
        <v>-5</v>
      </c>
      <c r="N933" s="20">
        <v>-6</v>
      </c>
      <c r="O933" s="20">
        <f t="shared" si="57"/>
        <v>39478</v>
      </c>
      <c r="P933" s="19">
        <f t="shared" si="58"/>
        <v>0</v>
      </c>
      <c r="Q933" s="3">
        <v>35.1</v>
      </c>
      <c r="R933" s="3">
        <v>35.1</v>
      </c>
      <c r="S933" s="3">
        <v>35.799999999999997</v>
      </c>
      <c r="T933" s="3">
        <v>38.299999999999997</v>
      </c>
      <c r="U933" s="3">
        <v>36.4</v>
      </c>
      <c r="V933" s="10">
        <f t="shared" si="59"/>
        <v>-1.6279999999999995E-3</v>
      </c>
      <c r="W933" s="3">
        <v>3.41</v>
      </c>
      <c r="X933" s="3" t="str">
        <f ca="1">IF(COUNTIF(股期對照!A:A,B933)=2,B933&amp;"-●",IF(COUNTIF(股期對照!A:A,B933)=1,B933&amp;"-◎",B933))</f>
        <v>世坤</v>
      </c>
      <c r="Y933" s="3" t="s">
        <v>6792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6</v>
      </c>
      <c r="AL933" s="1">
        <v>-1</v>
      </c>
      <c r="AM933" s="1">
        <v>2</v>
      </c>
      <c r="AN933" s="1">
        <v>-5</v>
      </c>
      <c r="AO933" s="1">
        <v>-6</v>
      </c>
      <c r="AP933" s="1">
        <v>39478</v>
      </c>
      <c r="AQ933" s="1">
        <v>0</v>
      </c>
      <c r="AR933" s="1">
        <v>35.1</v>
      </c>
      <c r="AS933" s="1">
        <v>35.1</v>
      </c>
      <c r="AT933" s="1">
        <v>35.799999999999997</v>
      </c>
      <c r="AU933" s="1">
        <v>38.299999999999997</v>
      </c>
      <c r="AV933" s="1">
        <v>36.4</v>
      </c>
      <c r="AW933" s="1">
        <v>-1.6279999999999995E-3</v>
      </c>
      <c r="AX933" s="1">
        <v>3.41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5392</v>
      </c>
      <c r="C934" s="3">
        <v>6.5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78.930000000000007</v>
      </c>
      <c r="H934" s="1">
        <f>MATCH(持股比率!A934,董監!A:A,0)</f>
        <v>934</v>
      </c>
      <c r="I934" s="3">
        <v>6549896.0499999998</v>
      </c>
      <c r="J934" s="20">
        <v>280.38299999999998</v>
      </c>
      <c r="K934" s="20">
        <v>-162</v>
      </c>
      <c r="L934" s="29">
        <v>14</v>
      </c>
      <c r="M934" s="20">
        <v>292.04500000000002</v>
      </c>
      <c r="N934" s="20">
        <v>94</v>
      </c>
      <c r="O934" s="20">
        <f t="shared" si="57"/>
        <v>516983</v>
      </c>
      <c r="P934" s="19">
        <f t="shared" si="58"/>
        <v>0.1</v>
      </c>
      <c r="Q934" s="3">
        <v>16.3</v>
      </c>
      <c r="R934" s="3">
        <v>16.149999999999999</v>
      </c>
      <c r="S934" s="3">
        <v>16.3</v>
      </c>
      <c r="T934" s="3">
        <v>16.45</v>
      </c>
      <c r="U934" s="3">
        <v>16.45</v>
      </c>
      <c r="V934" s="10">
        <f t="shared" si="59"/>
        <v>8.5325831500000004E-2</v>
      </c>
      <c r="W934" s="3">
        <v>2.17</v>
      </c>
      <c r="X934" s="3" t="str">
        <f ca="1">IF(COUNTIF(股期對照!A:A,B934)=2,B934&amp;"-●",IF(COUNTIF(股期對照!A:A,B934)=1,B934&amp;"-◎",B934))</f>
        <v>炎洲</v>
      </c>
      <c r="Y934" s="3" t="s">
        <v>6679</v>
      </c>
      <c r="AB934" s="1" t="s">
        <v>928</v>
      </c>
      <c r="AC934" s="1" t="s">
        <v>2653</v>
      </c>
      <c r="AD934" s="1">
        <v>6.5</v>
      </c>
      <c r="AE934" s="1">
        <v>0</v>
      </c>
      <c r="AF934" s="1">
        <v>0.04</v>
      </c>
      <c r="AG934" s="1">
        <v>14.53</v>
      </c>
      <c r="AH934" s="1">
        <v>78.930000000000007</v>
      </c>
      <c r="AI934" s="1">
        <v>934</v>
      </c>
      <c r="AJ934" s="1">
        <v>6549896.0499999998</v>
      </c>
      <c r="AK934" s="1">
        <v>280.38299999999998</v>
      </c>
      <c r="AL934" s="1">
        <v>-162</v>
      </c>
      <c r="AM934" s="1">
        <v>14</v>
      </c>
      <c r="AN934" s="1">
        <v>292.04500000000002</v>
      </c>
      <c r="AO934" s="1">
        <v>94</v>
      </c>
      <c r="AP934" s="1">
        <v>516983</v>
      </c>
      <c r="AQ934" s="1">
        <v>0.1</v>
      </c>
      <c r="AR934" s="1">
        <v>16.3</v>
      </c>
      <c r="AS934" s="1">
        <v>16.149999999999999</v>
      </c>
      <c r="AT934" s="1">
        <v>16.3</v>
      </c>
      <c r="AU934" s="1">
        <v>16.45</v>
      </c>
      <c r="AV934" s="1">
        <v>16.45</v>
      </c>
      <c r="AW934" s="1">
        <v>8.5325831500000004E-2</v>
      </c>
      <c r="AX934" s="1">
        <v>2.17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5725</v>
      </c>
      <c r="C935" s="3">
        <v>2.76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68.67</v>
      </c>
      <c r="H935" s="1">
        <f>MATCH(持股比率!A935,董監!A:A,0)</f>
        <v>935</v>
      </c>
      <c r="I935" s="3">
        <v>1226920.1200000001</v>
      </c>
      <c r="J935" s="20">
        <v>-159</v>
      </c>
      <c r="K935" s="20">
        <v>-4</v>
      </c>
      <c r="L935" s="29">
        <v>49</v>
      </c>
      <c r="M935" s="20">
        <v>-26</v>
      </c>
      <c r="N935" s="20">
        <v>-42</v>
      </c>
      <c r="O935" s="20">
        <f t="shared" si="57"/>
        <v>84253</v>
      </c>
      <c r="P935" s="19">
        <f t="shared" si="58"/>
        <v>-0.2</v>
      </c>
      <c r="Q935" s="3">
        <v>25</v>
      </c>
      <c r="R935" s="3">
        <v>24.2</v>
      </c>
      <c r="S935" s="3">
        <v>25.05</v>
      </c>
      <c r="T935" s="3">
        <v>25.1</v>
      </c>
      <c r="U935" s="3">
        <v>24.25</v>
      </c>
      <c r="V935" s="10">
        <f t="shared" si="59"/>
        <v>-4.5154500000000007E-2</v>
      </c>
      <c r="W935" s="3">
        <v>-1.02</v>
      </c>
      <c r="X935" s="3" t="str">
        <f ca="1">IF(COUNTIF(股期對照!A:A,B935)=2,B935&amp;"-●",IF(COUNTIF(股期對照!A:A,B935)=1,B935&amp;"-◎",B935))</f>
        <v>東隆興</v>
      </c>
      <c r="Y935" s="3" t="s">
        <v>6731</v>
      </c>
      <c r="AB935" s="1" t="s">
        <v>929</v>
      </c>
      <c r="AC935" s="1" t="s">
        <v>2654</v>
      </c>
      <c r="AD935" s="1">
        <v>2.76</v>
      </c>
      <c r="AE935" s="1">
        <v>1.31</v>
      </c>
      <c r="AF935" s="1">
        <v>0.73</v>
      </c>
      <c r="AG935" s="1">
        <v>26.53</v>
      </c>
      <c r="AH935" s="1">
        <v>68.67</v>
      </c>
      <c r="AI935" s="1">
        <v>935</v>
      </c>
      <c r="AJ935" s="1">
        <v>1226920.1200000001</v>
      </c>
      <c r="AK935" s="1">
        <v>-159</v>
      </c>
      <c r="AL935" s="1">
        <v>-4</v>
      </c>
      <c r="AM935" s="1">
        <v>49</v>
      </c>
      <c r="AN935" s="1">
        <v>-26</v>
      </c>
      <c r="AO935" s="1">
        <v>-42</v>
      </c>
      <c r="AP935" s="1">
        <v>84253</v>
      </c>
      <c r="AQ935" s="1">
        <v>-0.2</v>
      </c>
      <c r="AR935" s="1">
        <v>25</v>
      </c>
      <c r="AS935" s="1">
        <v>24.2</v>
      </c>
      <c r="AT935" s="1">
        <v>25.05</v>
      </c>
      <c r="AU935" s="1">
        <v>25.1</v>
      </c>
      <c r="AV935" s="1">
        <v>24.25</v>
      </c>
      <c r="AW935" s="1">
        <v>-4.5154500000000007E-2</v>
      </c>
      <c r="AX935" s="1">
        <v>-1.02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6188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88.92</v>
      </c>
      <c r="H936" s="1">
        <f>MATCH(持股比率!A936,董監!A:A,0)</f>
        <v>936</v>
      </c>
      <c r="I936" s="3">
        <v>459918.3</v>
      </c>
      <c r="J936" s="20">
        <v>0</v>
      </c>
      <c r="K936" s="20">
        <v>-7</v>
      </c>
      <c r="L936" s="29">
        <v>1</v>
      </c>
      <c r="M936" s="20">
        <v>-1</v>
      </c>
      <c r="N936" s="20">
        <v>13</v>
      </c>
      <c r="O936" s="20">
        <f t="shared" si="57"/>
        <v>40896</v>
      </c>
      <c r="P936" s="19">
        <f t="shared" si="58"/>
        <v>0</v>
      </c>
      <c r="Q936" s="3">
        <v>9.33</v>
      </c>
      <c r="R936" s="3">
        <v>9.39</v>
      </c>
      <c r="S936" s="3">
        <v>9.3000000000000007</v>
      </c>
      <c r="T936" s="3">
        <v>9.3800000000000008</v>
      </c>
      <c r="U936" s="3">
        <v>9.9</v>
      </c>
      <c r="V936" s="10">
        <f t="shared" si="59"/>
        <v>6.2890000000000016E-4</v>
      </c>
      <c r="W936" s="3">
        <v>6.57</v>
      </c>
      <c r="X936" s="3" t="str">
        <f ca="1">IF(COUNTIF(股期對照!A:A,B936)=2,B936&amp;"-●",IF(COUNTIF(股期對照!A:A,B936)=1,B936&amp;"-◎",B936))</f>
        <v>福大</v>
      </c>
      <c r="Y936" s="3" t="s">
        <v>7324</v>
      </c>
      <c r="AB936" s="1" t="s">
        <v>930</v>
      </c>
      <c r="AC936" s="1" t="s">
        <v>2655</v>
      </c>
      <c r="AD936" s="1">
        <v>0.09</v>
      </c>
      <c r="AE936" s="1">
        <v>0</v>
      </c>
      <c r="AF936" s="1">
        <v>0</v>
      </c>
      <c r="AG936" s="1">
        <v>10.99</v>
      </c>
      <c r="AH936" s="1">
        <v>88.92</v>
      </c>
      <c r="AI936" s="1">
        <v>936</v>
      </c>
      <c r="AJ936" s="1">
        <v>459918.3</v>
      </c>
      <c r="AK936" s="1">
        <v>0</v>
      </c>
      <c r="AL936" s="1">
        <v>-7</v>
      </c>
      <c r="AM936" s="1">
        <v>1</v>
      </c>
      <c r="AN936" s="1">
        <v>-1</v>
      </c>
      <c r="AO936" s="1">
        <v>13</v>
      </c>
      <c r="AP936" s="1">
        <v>40896</v>
      </c>
      <c r="AQ936" s="1">
        <v>0</v>
      </c>
      <c r="AR936" s="1">
        <v>9.33</v>
      </c>
      <c r="AS936" s="1">
        <v>9.39</v>
      </c>
      <c r="AT936" s="1">
        <v>9.3000000000000007</v>
      </c>
      <c r="AU936" s="1">
        <v>9.3800000000000008</v>
      </c>
      <c r="AV936" s="1">
        <v>9.9</v>
      </c>
      <c r="AW936" s="1">
        <v>6.2890000000000016E-4</v>
      </c>
      <c r="AX936" s="1">
        <v>6.57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5108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-2</v>
      </c>
      <c r="M937" s="20">
        <v>-1</v>
      </c>
      <c r="N937" s="20">
        <v>0</v>
      </c>
      <c r="O937" s="20">
        <f t="shared" si="57"/>
        <v>43404</v>
      </c>
      <c r="P937" s="19">
        <f t="shared" si="58"/>
        <v>0</v>
      </c>
      <c r="Q937" s="3">
        <v>9.8800000000000008</v>
      </c>
      <c r="R937" s="3">
        <v>9.8000000000000007</v>
      </c>
      <c r="S937" s="3">
        <v>9.93</v>
      </c>
      <c r="T937" s="3">
        <v>9.86</v>
      </c>
      <c r="U937" s="3">
        <v>9.86</v>
      </c>
      <c r="V937" s="10">
        <f t="shared" si="59"/>
        <v>-2.9720000000000001E-4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6719</v>
      </c>
      <c r="AB937" s="1" t="s">
        <v>931</v>
      </c>
      <c r="AC937" s="1" t="s">
        <v>2656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0</v>
      </c>
      <c r="AL937" s="1">
        <v>0</v>
      </c>
      <c r="AM937" s="1">
        <v>-2</v>
      </c>
      <c r="AN937" s="1">
        <v>-1</v>
      </c>
      <c r="AO937" s="1">
        <v>0</v>
      </c>
      <c r="AP937" s="1">
        <v>43404</v>
      </c>
      <c r="AQ937" s="1">
        <v>0</v>
      </c>
      <c r="AR937" s="1">
        <v>9.8800000000000008</v>
      </c>
      <c r="AS937" s="1">
        <v>9.8000000000000007</v>
      </c>
      <c r="AT937" s="1">
        <v>9.93</v>
      </c>
      <c r="AU937" s="1">
        <v>9.86</v>
      </c>
      <c r="AV937" s="1">
        <v>9.86</v>
      </c>
      <c r="AW937" s="1">
        <v>-2.9720000000000001E-4</v>
      </c>
      <c r="AX937" s="1">
        <v>-0.2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6189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-3.0000000000000001E-3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14.95</v>
      </c>
      <c r="R938" s="3">
        <v>16.399999999999999</v>
      </c>
      <c r="S938" s="3">
        <v>15.85</v>
      </c>
      <c r="T938" s="3">
        <v>15.6</v>
      </c>
      <c r="U938" s="3">
        <v>15.3</v>
      </c>
      <c r="V938" s="10">
        <f t="shared" si="59"/>
        <v>-4.7550000000000004E-7</v>
      </c>
      <c r="W938" s="3">
        <v>2.34</v>
      </c>
      <c r="X938" s="3" t="str">
        <f ca="1">IF(COUNTIF(股期對照!A:A,B938)=2,B938&amp;"-●",IF(COUNTIF(股期對照!A:A,B938)=1,B938&amp;"-◎",B938))</f>
        <v>飛寶企業</v>
      </c>
      <c r="Y938" s="3" t="s">
        <v>6722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-3.0000000000000001E-3</v>
      </c>
      <c r="AN938" s="1">
        <v>0</v>
      </c>
      <c r="AO938" s="1">
        <v>0</v>
      </c>
      <c r="AP938" s="1">
        <v>24970</v>
      </c>
      <c r="AQ938" s="1">
        <v>0</v>
      </c>
      <c r="AR938" s="1">
        <v>14.95</v>
      </c>
      <c r="AS938" s="1">
        <v>16.399999999999999</v>
      </c>
      <c r="AT938" s="1">
        <v>15.85</v>
      </c>
      <c r="AU938" s="1">
        <v>15.6</v>
      </c>
      <c r="AV938" s="1">
        <v>15.3</v>
      </c>
      <c r="AW938" s="1">
        <v>-4.7550000000000004E-7</v>
      </c>
      <c r="AX938" s="1">
        <v>2.34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6190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54.489999999999995</v>
      </c>
      <c r="H939" s="1">
        <f>MATCH(持股比率!A939,董監!A:A,0)</f>
        <v>939</v>
      </c>
      <c r="I939" s="3">
        <v>8456149.4900000002</v>
      </c>
      <c r="J939" s="20">
        <v>66</v>
      </c>
      <c r="K939" s="20">
        <v>154</v>
      </c>
      <c r="L939" s="29">
        <v>25</v>
      </c>
      <c r="M939" s="20">
        <v>19</v>
      </c>
      <c r="N939" s="20">
        <v>-12</v>
      </c>
      <c r="O939" s="20">
        <f t="shared" si="57"/>
        <v>460776</v>
      </c>
      <c r="P939" s="19">
        <f t="shared" si="58"/>
        <v>0.1</v>
      </c>
      <c r="Q939" s="3">
        <v>3.51</v>
      </c>
      <c r="R939" s="3">
        <v>3.59</v>
      </c>
      <c r="S939" s="3">
        <v>3.62</v>
      </c>
      <c r="T939" s="3">
        <v>3.56</v>
      </c>
      <c r="U939" s="3">
        <v>3.63</v>
      </c>
      <c r="V939" s="10">
        <f t="shared" si="59"/>
        <v>8.990999999999999E-3</v>
      </c>
      <c r="W939" s="3">
        <v>3.42</v>
      </c>
      <c r="X939" s="3" t="str">
        <f ca="1">IF(COUNTIF(股期對照!A:A,B939)=2,B939&amp;"-●",IF(COUNTIF(股期對照!A:A,B939)=1,B939&amp;"-◎",B939))</f>
        <v>如興</v>
      </c>
      <c r="Y939" s="3" t="s">
        <v>6722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29.32</v>
      </c>
      <c r="AH939" s="1">
        <v>54.489999999999995</v>
      </c>
      <c r="AI939" s="1">
        <v>939</v>
      </c>
      <c r="AJ939" s="1">
        <v>8456149.4900000002</v>
      </c>
      <c r="AK939" s="1">
        <v>66</v>
      </c>
      <c r="AL939" s="1">
        <v>154</v>
      </c>
      <c r="AM939" s="1">
        <v>25</v>
      </c>
      <c r="AN939" s="1">
        <v>19</v>
      </c>
      <c r="AO939" s="1">
        <v>-12</v>
      </c>
      <c r="AP939" s="1">
        <v>460776</v>
      </c>
      <c r="AQ939" s="1">
        <v>0.1</v>
      </c>
      <c r="AR939" s="1">
        <v>3.51</v>
      </c>
      <c r="AS939" s="1">
        <v>3.59</v>
      </c>
      <c r="AT939" s="1">
        <v>3.62</v>
      </c>
      <c r="AU939" s="1">
        <v>3.56</v>
      </c>
      <c r="AV939" s="1">
        <v>3.63</v>
      </c>
      <c r="AW939" s="1">
        <v>8.990999999999999E-3</v>
      </c>
      <c r="AX939" s="1">
        <v>3.42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6191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78.599999999999994</v>
      </c>
      <c r="R940" s="3">
        <v>77.400000000000006</v>
      </c>
      <c r="S940" s="3">
        <v>78</v>
      </c>
      <c r="T940" s="3">
        <v>77</v>
      </c>
      <c r="U940" s="3">
        <v>78.099999999999994</v>
      </c>
      <c r="V940" s="10">
        <f t="shared" si="59"/>
        <v>0</v>
      </c>
      <c r="W940" s="3">
        <v>-1.88</v>
      </c>
      <c r="X940" s="3" t="str">
        <f ca="1">IF(COUNTIF(股期對照!A:A,B940)=2,B940&amp;"-●",IF(COUNTIF(股期對照!A:A,B940)=1,B940&amp;"-◎",B940))</f>
        <v>三圓</v>
      </c>
      <c r="Y940" s="3" t="s">
        <v>7185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78.599999999999994</v>
      </c>
      <c r="AS940" s="1">
        <v>77.400000000000006</v>
      </c>
      <c r="AT940" s="1">
        <v>78</v>
      </c>
      <c r="AU940" s="1">
        <v>77</v>
      </c>
      <c r="AV940" s="1">
        <v>78.099999999999994</v>
      </c>
      <c r="AW940" s="1">
        <v>0</v>
      </c>
      <c r="AX940" s="1">
        <v>-1.88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6192</v>
      </c>
      <c r="C941" s="3">
        <v>3.16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83.509999999999991</v>
      </c>
      <c r="H941" s="1">
        <f>MATCH(持股比率!A941,董監!A:A,0)</f>
        <v>941</v>
      </c>
      <c r="I941" s="3">
        <v>839713.99</v>
      </c>
      <c r="J941" s="20">
        <v>7</v>
      </c>
      <c r="K941" s="20">
        <v>0</v>
      </c>
      <c r="L941" s="29">
        <v>-1</v>
      </c>
      <c r="M941" s="20">
        <v>5</v>
      </c>
      <c r="N941" s="20">
        <v>0</v>
      </c>
      <c r="O941" s="20">
        <f t="shared" si="57"/>
        <v>70125</v>
      </c>
      <c r="P941" s="19">
        <f t="shared" si="58"/>
        <v>0</v>
      </c>
      <c r="Q941" s="3">
        <v>39.35</v>
      </c>
      <c r="R941" s="3">
        <v>39.25</v>
      </c>
      <c r="S941" s="3">
        <v>39.35</v>
      </c>
      <c r="T941" s="3">
        <v>39.299999999999997</v>
      </c>
      <c r="U941" s="3">
        <v>39.450000000000003</v>
      </c>
      <c r="V941" s="10">
        <f t="shared" si="59"/>
        <v>4.326E-3</v>
      </c>
      <c r="W941" s="3">
        <v>0.25</v>
      </c>
      <c r="X941" s="3" t="str">
        <f ca="1">IF(COUNTIF(股期對照!A:A,B941)=2,B941&amp;"-●",IF(COUNTIF(股期對照!A:A,B941)=1,B941&amp;"-◎",B941))</f>
        <v>金洲</v>
      </c>
      <c r="Y941" s="3" t="s">
        <v>7325</v>
      </c>
      <c r="AB941" s="1" t="s">
        <v>935</v>
      </c>
      <c r="AC941" s="1" t="s">
        <v>2660</v>
      </c>
      <c r="AD941" s="1">
        <v>3.16</v>
      </c>
      <c r="AE941" s="1">
        <v>0</v>
      </c>
      <c r="AF941" s="1">
        <v>0.01</v>
      </c>
      <c r="AG941" s="1">
        <v>13.32</v>
      </c>
      <c r="AH941" s="1">
        <v>83.509999999999991</v>
      </c>
      <c r="AI941" s="1">
        <v>941</v>
      </c>
      <c r="AJ941" s="1">
        <v>839713.99</v>
      </c>
      <c r="AK941" s="1">
        <v>7</v>
      </c>
      <c r="AL941" s="1">
        <v>0</v>
      </c>
      <c r="AM941" s="1">
        <v>-1</v>
      </c>
      <c r="AN941" s="1">
        <v>5</v>
      </c>
      <c r="AO941" s="1">
        <v>0</v>
      </c>
      <c r="AP941" s="1">
        <v>70125</v>
      </c>
      <c r="AQ941" s="1">
        <v>0</v>
      </c>
      <c r="AR941" s="1">
        <v>39.35</v>
      </c>
      <c r="AS941" s="1">
        <v>39.25</v>
      </c>
      <c r="AT941" s="1">
        <v>39.35</v>
      </c>
      <c r="AU941" s="1">
        <v>39.299999999999997</v>
      </c>
      <c r="AV941" s="1">
        <v>39.450000000000003</v>
      </c>
      <c r="AW941" s="1">
        <v>4.326E-3</v>
      </c>
      <c r="AX941" s="1">
        <v>0.25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5207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20</v>
      </c>
      <c r="R942" s="3">
        <v>20.3</v>
      </c>
      <c r="S942" s="3">
        <v>21.1</v>
      </c>
      <c r="T942" s="3">
        <v>21.1</v>
      </c>
      <c r="U942" s="3">
        <v>21.8</v>
      </c>
      <c r="V942" s="10">
        <f t="shared" si="59"/>
        <v>0</v>
      </c>
      <c r="W942" s="3">
        <v>-0.46</v>
      </c>
      <c r="X942" s="3" t="str">
        <f ca="1">IF(COUNTIF(股期對照!A:A,B942)=2,B942&amp;"-●",IF(COUNTIF(股期對照!A:A,B942)=1,B942&amp;"-◎",B942))</f>
        <v>元勝</v>
      </c>
      <c r="Y942" s="3" t="s">
        <v>6727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20</v>
      </c>
      <c r="AS942" s="1">
        <v>20.3</v>
      </c>
      <c r="AT942" s="1">
        <v>21.1</v>
      </c>
      <c r="AU942" s="1">
        <v>21.1</v>
      </c>
      <c r="AV942" s="1">
        <v>21.8</v>
      </c>
      <c r="AW942" s="1">
        <v>0</v>
      </c>
      <c r="AX942" s="1">
        <v>-0.46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6193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1</v>
      </c>
      <c r="M943" s="20">
        <v>1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32.15</v>
      </c>
      <c r="R943" s="3">
        <v>31.85</v>
      </c>
      <c r="S943" s="3">
        <v>32</v>
      </c>
      <c r="T943" s="3">
        <v>32.450000000000003</v>
      </c>
      <c r="U943" s="3">
        <v>32.4</v>
      </c>
      <c r="V943" s="10">
        <f t="shared" si="59"/>
        <v>6.445E-4</v>
      </c>
      <c r="W943" s="3">
        <v>1.41</v>
      </c>
      <c r="X943" s="3" t="str">
        <f ca="1">IF(COUNTIF(股期對照!A:A,B943)=2,B943&amp;"-●",IF(COUNTIF(股期對照!A:A,B943)=1,B943&amp;"-◎",B943))</f>
        <v>光明</v>
      </c>
      <c r="Y943" s="3" t="s">
        <v>6707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1</v>
      </c>
      <c r="AN943" s="1">
        <v>1</v>
      </c>
      <c r="AO943" s="1">
        <v>0</v>
      </c>
      <c r="AP943" s="1">
        <v>22918</v>
      </c>
      <c r="AQ943" s="1">
        <v>0</v>
      </c>
      <c r="AR943" s="1">
        <v>32.15</v>
      </c>
      <c r="AS943" s="1">
        <v>31.85</v>
      </c>
      <c r="AT943" s="1">
        <v>32</v>
      </c>
      <c r="AU943" s="1">
        <v>32.450000000000003</v>
      </c>
      <c r="AV943" s="1">
        <v>32.4</v>
      </c>
      <c r="AW943" s="1">
        <v>6.445E-4</v>
      </c>
      <c r="AX943" s="1">
        <v>1.41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6194</v>
      </c>
      <c r="C944" s="3">
        <v>5.45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84.34</v>
      </c>
      <c r="H944" s="1">
        <f>MATCH(持股比率!A944,董監!A:A,0)</f>
        <v>944</v>
      </c>
      <c r="I944" s="3">
        <v>1726771.98</v>
      </c>
      <c r="J944" s="20">
        <v>19</v>
      </c>
      <c r="K944" s="20">
        <v>27</v>
      </c>
      <c r="L944" s="29">
        <v>13.1</v>
      </c>
      <c r="M944" s="20">
        <v>3</v>
      </c>
      <c r="N944" s="20">
        <v>3</v>
      </c>
      <c r="O944" s="20">
        <f t="shared" si="57"/>
        <v>145636</v>
      </c>
      <c r="P944" s="19">
        <f t="shared" si="58"/>
        <v>0</v>
      </c>
      <c r="Q944" s="3">
        <v>20.2</v>
      </c>
      <c r="R944" s="3">
        <v>20.05</v>
      </c>
      <c r="S944" s="3">
        <v>20.149999999999999</v>
      </c>
      <c r="T944" s="3">
        <v>20.100000000000001</v>
      </c>
      <c r="U944" s="3">
        <v>20.25</v>
      </c>
      <c r="V944" s="10">
        <f t="shared" si="59"/>
        <v>1.3101649999999999E-2</v>
      </c>
      <c r="W944" s="3">
        <v>1.76</v>
      </c>
      <c r="X944" s="3" t="str">
        <f ca="1">IF(COUNTIF(股期對照!A:A,B944)=2,B944&amp;"-●",IF(COUNTIF(股期對照!A:A,B944)=1,B944&amp;"-◎",B944))</f>
        <v>利勤</v>
      </c>
      <c r="Y944" s="3" t="s">
        <v>6707</v>
      </c>
      <c r="AB944" s="1" t="s">
        <v>938</v>
      </c>
      <c r="AC944" s="1" t="s">
        <v>2663</v>
      </c>
      <c r="AD944" s="1">
        <v>5.45</v>
      </c>
      <c r="AE944" s="1">
        <v>0.01</v>
      </c>
      <c r="AF944" s="1">
        <v>0.51</v>
      </c>
      <c r="AG944" s="1">
        <v>9.69</v>
      </c>
      <c r="AH944" s="1">
        <v>84.34</v>
      </c>
      <c r="AI944" s="1">
        <v>944</v>
      </c>
      <c r="AJ944" s="1">
        <v>1726771.98</v>
      </c>
      <c r="AK944" s="1">
        <v>19</v>
      </c>
      <c r="AL944" s="1">
        <v>27</v>
      </c>
      <c r="AM944" s="1">
        <v>13.1</v>
      </c>
      <c r="AN944" s="1">
        <v>3</v>
      </c>
      <c r="AO944" s="1">
        <v>3</v>
      </c>
      <c r="AP944" s="1">
        <v>145636</v>
      </c>
      <c r="AQ944" s="1">
        <v>0</v>
      </c>
      <c r="AR944" s="1">
        <v>20.2</v>
      </c>
      <c r="AS944" s="1">
        <v>20.05</v>
      </c>
      <c r="AT944" s="1">
        <v>20.149999999999999</v>
      </c>
      <c r="AU944" s="1">
        <v>20.100000000000001</v>
      </c>
      <c r="AV944" s="1">
        <v>20.25</v>
      </c>
      <c r="AW944" s="1">
        <v>1.3101649999999999E-2</v>
      </c>
      <c r="AX944" s="1">
        <v>1.76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5393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6195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-1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21.55</v>
      </c>
      <c r="R946" s="3">
        <v>21.35</v>
      </c>
      <c r="S946" s="3">
        <v>21.35</v>
      </c>
      <c r="T946" s="3">
        <v>21.25</v>
      </c>
      <c r="U946" s="3">
        <v>21.25</v>
      </c>
      <c r="V946" s="10">
        <f t="shared" si="59"/>
        <v>-2.1249999999999999E-4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6855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0</v>
      </c>
      <c r="AP946" s="1">
        <v>47624</v>
      </c>
      <c r="AQ946" s="1">
        <v>0</v>
      </c>
      <c r="AR946" s="1">
        <v>21.55</v>
      </c>
      <c r="AS946" s="1">
        <v>21.35</v>
      </c>
      <c r="AT946" s="1">
        <v>21.35</v>
      </c>
      <c r="AU946" s="1">
        <v>21.25</v>
      </c>
      <c r="AV946" s="1">
        <v>21.25</v>
      </c>
      <c r="AW946" s="1">
        <v>-2.1249999999999999E-4</v>
      </c>
      <c r="AX946" s="1">
        <v>0.47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4843</v>
      </c>
      <c r="C947" s="3">
        <v>1.32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54.74</v>
      </c>
      <c r="H947" s="1">
        <f>MATCH(持股比率!A947,董監!A:A,0)</f>
        <v>947</v>
      </c>
      <c r="I947" s="3">
        <v>505890</v>
      </c>
      <c r="J947" s="20">
        <v>7</v>
      </c>
      <c r="K947" s="20">
        <v>1E-3</v>
      </c>
      <c r="L947" s="29">
        <v>2</v>
      </c>
      <c r="M947" s="20">
        <v>11.999000000000001</v>
      </c>
      <c r="N947" s="20">
        <v>10</v>
      </c>
      <c r="O947" s="20">
        <f t="shared" si="57"/>
        <v>27692</v>
      </c>
      <c r="P947" s="19">
        <f t="shared" si="58"/>
        <v>0.1</v>
      </c>
      <c r="Q947" s="3">
        <v>24.1</v>
      </c>
      <c r="R947" s="3">
        <v>24.1</v>
      </c>
      <c r="S947" s="3">
        <v>24</v>
      </c>
      <c r="T947" s="3">
        <v>22.75</v>
      </c>
      <c r="U947" s="3">
        <v>22.85</v>
      </c>
      <c r="V947" s="10">
        <f t="shared" si="59"/>
        <v>7.1820135000000007E-3</v>
      </c>
      <c r="W947" s="3">
        <v>-4.3899999999999997</v>
      </c>
      <c r="X947" s="3" t="str">
        <f ca="1">IF(COUNTIF(股期對照!A:A,B947)=2,B947&amp;"-●",IF(COUNTIF(股期對照!A:A,B947)=1,B947&amp;"-◎",B947))</f>
        <v>銘旺實</v>
      </c>
      <c r="Y947" s="3" t="s">
        <v>6704</v>
      </c>
      <c r="AB947" s="1" t="s">
        <v>941</v>
      </c>
      <c r="AC947" s="1" t="s">
        <v>2665</v>
      </c>
      <c r="AD947" s="1">
        <v>1.32</v>
      </c>
      <c r="AE947" s="1">
        <v>0</v>
      </c>
      <c r="AF947" s="1">
        <v>0.65</v>
      </c>
      <c r="AG947" s="1">
        <v>43.29</v>
      </c>
      <c r="AH947" s="1">
        <v>54.74</v>
      </c>
      <c r="AI947" s="1">
        <v>947</v>
      </c>
      <c r="AJ947" s="1">
        <v>505890</v>
      </c>
      <c r="AK947" s="1">
        <v>7</v>
      </c>
      <c r="AL947" s="1">
        <v>1E-3</v>
      </c>
      <c r="AM947" s="1">
        <v>2</v>
      </c>
      <c r="AN947" s="1">
        <v>11.999000000000001</v>
      </c>
      <c r="AO947" s="1">
        <v>10</v>
      </c>
      <c r="AP947" s="1">
        <v>27692</v>
      </c>
      <c r="AQ947" s="1">
        <v>0.1</v>
      </c>
      <c r="AR947" s="1">
        <v>24.1</v>
      </c>
      <c r="AS947" s="1">
        <v>24.1</v>
      </c>
      <c r="AT947" s="1">
        <v>24</v>
      </c>
      <c r="AU947" s="1">
        <v>22.75</v>
      </c>
      <c r="AV947" s="1">
        <v>22.85</v>
      </c>
      <c r="AW947" s="1">
        <v>7.1820135000000007E-3</v>
      </c>
      <c r="AX947" s="1">
        <v>-4.3899999999999997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4966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10</v>
      </c>
      <c r="K948" s="20">
        <v>-1</v>
      </c>
      <c r="L948" s="29">
        <v>-1</v>
      </c>
      <c r="M948" s="20">
        <v>-2</v>
      </c>
      <c r="N948" s="20">
        <v>-3</v>
      </c>
      <c r="O948" s="20">
        <f t="shared" si="57"/>
        <v>37822</v>
      </c>
      <c r="P948" s="19">
        <f t="shared" si="58"/>
        <v>0</v>
      </c>
      <c r="Q948" s="3">
        <v>30.5</v>
      </c>
      <c r="R948" s="3">
        <v>30.35</v>
      </c>
      <c r="S948" s="3">
        <v>30.4</v>
      </c>
      <c r="T948" s="3">
        <v>30.2</v>
      </c>
      <c r="U948" s="3">
        <v>30.4</v>
      </c>
      <c r="V948" s="10">
        <f t="shared" si="59"/>
        <v>9.2649999999999981E-4</v>
      </c>
      <c r="W948" s="3">
        <v>2.5299999999999998</v>
      </c>
      <c r="X948" s="3" t="str">
        <f ca="1">IF(COUNTIF(股期對照!A:A,B948)=2,B948&amp;"-●",IF(COUNTIF(股期對照!A:A,B948)=1,B948&amp;"-◎",B948))</f>
        <v>興采</v>
      </c>
      <c r="Y948" s="3" t="s">
        <v>6727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10</v>
      </c>
      <c r="AL948" s="1">
        <v>-1</v>
      </c>
      <c r="AM948" s="1">
        <v>-1</v>
      </c>
      <c r="AN948" s="1">
        <v>-2</v>
      </c>
      <c r="AO948" s="1">
        <v>-3</v>
      </c>
      <c r="AP948" s="1">
        <v>37822</v>
      </c>
      <c r="AQ948" s="1">
        <v>0</v>
      </c>
      <c r="AR948" s="1">
        <v>30.5</v>
      </c>
      <c r="AS948" s="1">
        <v>30.35</v>
      </c>
      <c r="AT948" s="1">
        <v>30.4</v>
      </c>
      <c r="AU948" s="1">
        <v>30.2</v>
      </c>
      <c r="AV948" s="1">
        <v>30.4</v>
      </c>
      <c r="AW948" s="1">
        <v>9.2649999999999981E-4</v>
      </c>
      <c r="AX948" s="1">
        <v>2.5299999999999998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6196</v>
      </c>
      <c r="C949" s="3">
        <v>2.5299999999999998</v>
      </c>
      <c r="D949" s="3">
        <v>0.02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4.3040000000000003</v>
      </c>
      <c r="K949" s="20">
        <v>13</v>
      </c>
      <c r="L949" s="29">
        <v>-11</v>
      </c>
      <c r="M949" s="20">
        <v>24</v>
      </c>
      <c r="N949" s="20">
        <v>0</v>
      </c>
      <c r="O949" s="20">
        <f t="shared" si="57"/>
        <v>58797</v>
      </c>
      <c r="P949" s="19">
        <f t="shared" si="58"/>
        <v>0.1</v>
      </c>
      <c r="Q949" s="3">
        <v>114</v>
      </c>
      <c r="R949" s="3">
        <v>115.5</v>
      </c>
      <c r="S949" s="3">
        <v>114.5</v>
      </c>
      <c r="T949" s="3">
        <v>114.5</v>
      </c>
      <c r="U949" s="3">
        <v>114</v>
      </c>
      <c r="V949" s="10">
        <f t="shared" si="59"/>
        <v>3.480656E-2</v>
      </c>
      <c r="W949" s="3">
        <v>1.33</v>
      </c>
      <c r="X949" s="3" t="str">
        <f ca="1">IF(COUNTIF(股期對照!A:A,B949)=2,B949&amp;"-●",IF(COUNTIF(股期對照!A:A,B949)=1,B949&amp;"-◎",B949))</f>
        <v>廣越</v>
      </c>
      <c r="Y949" s="3" t="s">
        <v>6703</v>
      </c>
      <c r="AB949" s="1" t="s">
        <v>943</v>
      </c>
      <c r="AC949" s="1" t="s">
        <v>2667</v>
      </c>
      <c r="AD949" s="1">
        <v>2.5299999999999998</v>
      </c>
      <c r="AE949" s="1">
        <v>0.02</v>
      </c>
      <c r="AF949" s="1">
        <v>0.35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4.3040000000000003</v>
      </c>
      <c r="AL949" s="1">
        <v>13</v>
      </c>
      <c r="AM949" s="1">
        <v>-11</v>
      </c>
      <c r="AN949" s="1">
        <v>24</v>
      </c>
      <c r="AO949" s="1">
        <v>0</v>
      </c>
      <c r="AP949" s="1">
        <v>58797</v>
      </c>
      <c r="AQ949" s="1">
        <v>0.1</v>
      </c>
      <c r="AR949" s="1">
        <v>114</v>
      </c>
      <c r="AS949" s="1">
        <v>115.5</v>
      </c>
      <c r="AT949" s="1">
        <v>114.5</v>
      </c>
      <c r="AU949" s="1">
        <v>114.5</v>
      </c>
      <c r="AV949" s="1">
        <v>114</v>
      </c>
      <c r="AW949" s="1">
        <v>3.480656E-2</v>
      </c>
      <c r="AX949" s="1">
        <v>1.33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6556</v>
      </c>
      <c r="C950" s="3">
        <v>64.52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-2.6899999999999977</v>
      </c>
      <c r="H950" s="1">
        <f>MATCH(持股比率!A950,董監!A:A,0)</f>
        <v>950</v>
      </c>
      <c r="I950" s="3">
        <v>382938</v>
      </c>
      <c r="J950" s="20">
        <v>18</v>
      </c>
      <c r="K950" s="20">
        <v>15</v>
      </c>
      <c r="L950" s="29">
        <v>-9</v>
      </c>
      <c r="M950" s="20">
        <v>13</v>
      </c>
      <c r="N950" s="20">
        <v>0</v>
      </c>
      <c r="O950" s="20">
        <f t="shared" si="57"/>
        <v>-1030</v>
      </c>
      <c r="P950" s="19">
        <f t="shared" si="58"/>
        <v>-3.6</v>
      </c>
      <c r="Q950" s="3">
        <v>129</v>
      </c>
      <c r="R950" s="3">
        <v>130.5</v>
      </c>
      <c r="S950" s="3">
        <v>129</v>
      </c>
      <c r="T950" s="3">
        <v>128.5</v>
      </c>
      <c r="U950" s="3">
        <v>129.5</v>
      </c>
      <c r="V950" s="10">
        <f t="shared" si="59"/>
        <v>4.7890000000000002E-2</v>
      </c>
      <c r="W950" s="3">
        <v>1.57</v>
      </c>
      <c r="X950" s="3" t="str">
        <f ca="1">IF(COUNTIF(股期對照!A:A,B950)=2,B950&amp;"-●",IF(COUNTIF(股期對照!A:A,B950)=1,B950&amp;"-◎",B950))</f>
        <v>冠星-KY</v>
      </c>
      <c r="Y950" s="3" t="s">
        <v>6701</v>
      </c>
      <c r="AB950" s="1" t="s">
        <v>944</v>
      </c>
      <c r="AC950" s="1" t="s">
        <v>2668</v>
      </c>
      <c r="AD950" s="1">
        <v>64.52</v>
      </c>
      <c r="AE950" s="1">
        <v>0</v>
      </c>
      <c r="AF950" s="1">
        <v>0.04</v>
      </c>
      <c r="AG950" s="1">
        <v>38.130000000000003</v>
      </c>
      <c r="AH950" s="1">
        <v>-2.6899999999999977</v>
      </c>
      <c r="AI950" s="1">
        <v>950</v>
      </c>
      <c r="AJ950" s="1">
        <v>382938</v>
      </c>
      <c r="AK950" s="1">
        <v>18</v>
      </c>
      <c r="AL950" s="1">
        <v>15</v>
      </c>
      <c r="AM950" s="1">
        <v>-9</v>
      </c>
      <c r="AN950" s="1">
        <v>13</v>
      </c>
      <c r="AO950" s="1">
        <v>0</v>
      </c>
      <c r="AP950" s="1">
        <v>-1030</v>
      </c>
      <c r="AQ950" s="1">
        <v>-3.6</v>
      </c>
      <c r="AR950" s="1">
        <v>129</v>
      </c>
      <c r="AS950" s="1">
        <v>130.5</v>
      </c>
      <c r="AT950" s="1">
        <v>129</v>
      </c>
      <c r="AU950" s="1">
        <v>128.5</v>
      </c>
      <c r="AV950" s="1">
        <v>129.5</v>
      </c>
      <c r="AW950" s="1">
        <v>4.7890000000000002E-2</v>
      </c>
      <c r="AX950" s="1">
        <v>1.57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5394</v>
      </c>
      <c r="C951" s="3">
        <v>2.33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</v>
      </c>
      <c r="H951" s="1">
        <f>MATCH(持股比率!A951,董監!A:A,0)</f>
        <v>951</v>
      </c>
      <c r="I951" s="3">
        <v>581116.86</v>
      </c>
      <c r="J951" s="20">
        <v>6</v>
      </c>
      <c r="K951" s="20">
        <v>0</v>
      </c>
      <c r="L951" s="29">
        <v>5</v>
      </c>
      <c r="M951" s="20">
        <v>0</v>
      </c>
      <c r="N951" s="20">
        <v>0</v>
      </c>
      <c r="O951" s="20">
        <f t="shared" si="57"/>
        <v>44165</v>
      </c>
      <c r="P951" s="19">
        <f t="shared" si="58"/>
        <v>0</v>
      </c>
      <c r="Q951" s="3">
        <v>36.799999999999997</v>
      </c>
      <c r="R951" s="3">
        <v>36.75</v>
      </c>
      <c r="S951" s="3">
        <v>36.799999999999997</v>
      </c>
      <c r="T951" s="3">
        <v>36.85</v>
      </c>
      <c r="U951" s="3">
        <v>36.799999999999997</v>
      </c>
      <c r="V951" s="10">
        <f t="shared" si="59"/>
        <v>4.0479999999999995E-3</v>
      </c>
      <c r="W951" s="3">
        <v>0.14000000000000001</v>
      </c>
      <c r="X951" s="3" t="str">
        <f ca="1">IF(COUNTIF(股期對照!A:A,B951)=2,B951&amp;"-●",IF(COUNTIF(股期對照!A:A,B951)=1,B951&amp;"-◎",B951))</f>
        <v>健信</v>
      </c>
      <c r="Y951" s="3" t="s">
        <v>6857</v>
      </c>
      <c r="AB951" s="1" t="s">
        <v>945</v>
      </c>
      <c r="AC951" s="1" t="s">
        <v>2669</v>
      </c>
      <c r="AD951" s="1">
        <v>2.33</v>
      </c>
      <c r="AE951" s="1">
        <v>0.03</v>
      </c>
      <c r="AF951" s="1">
        <v>0</v>
      </c>
      <c r="AG951" s="1">
        <v>21.64</v>
      </c>
      <c r="AH951" s="1">
        <v>76</v>
      </c>
      <c r="AI951" s="1">
        <v>951</v>
      </c>
      <c r="AJ951" s="1">
        <v>581116.86</v>
      </c>
      <c r="AK951" s="1">
        <v>6</v>
      </c>
      <c r="AL951" s="1">
        <v>0</v>
      </c>
      <c r="AM951" s="1">
        <v>5</v>
      </c>
      <c r="AN951" s="1">
        <v>0</v>
      </c>
      <c r="AO951" s="1">
        <v>0</v>
      </c>
      <c r="AP951" s="1">
        <v>44165</v>
      </c>
      <c r="AQ951" s="1">
        <v>0</v>
      </c>
      <c r="AR951" s="1">
        <v>36.799999999999997</v>
      </c>
      <c r="AS951" s="1">
        <v>36.75</v>
      </c>
      <c r="AT951" s="1">
        <v>36.799999999999997</v>
      </c>
      <c r="AU951" s="1">
        <v>36.85</v>
      </c>
      <c r="AV951" s="1">
        <v>36.799999999999997</v>
      </c>
      <c r="AW951" s="1">
        <v>4.0479999999999995E-3</v>
      </c>
      <c r="AX951" s="1">
        <v>0.14000000000000001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5726</v>
      </c>
      <c r="C952" s="3">
        <v>1.66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78.510000000000005</v>
      </c>
      <c r="H952" s="1">
        <f>MATCH(持股比率!A952,董監!A:A,0)</f>
        <v>952</v>
      </c>
      <c r="I952" s="3">
        <v>603133.26</v>
      </c>
      <c r="J952" s="20">
        <v>51</v>
      </c>
      <c r="K952" s="20">
        <v>-59</v>
      </c>
      <c r="L952" s="29">
        <v>-4</v>
      </c>
      <c r="M952" s="20">
        <v>-36</v>
      </c>
      <c r="N952" s="20">
        <v>-43</v>
      </c>
      <c r="O952" s="20">
        <f t="shared" si="57"/>
        <v>47352</v>
      </c>
      <c r="P952" s="19">
        <f t="shared" si="58"/>
        <v>-0.2</v>
      </c>
      <c r="Q952" s="3">
        <v>53.4</v>
      </c>
      <c r="R952" s="3">
        <v>52.8</v>
      </c>
      <c r="S952" s="3">
        <v>52</v>
      </c>
      <c r="T952" s="3">
        <v>50.7</v>
      </c>
      <c r="U952" s="3">
        <v>50.3</v>
      </c>
      <c r="V952" s="10">
        <f t="shared" si="59"/>
        <v>-4.5878999999999996E-2</v>
      </c>
      <c r="W952" s="3">
        <v>-4.55</v>
      </c>
      <c r="X952" s="3" t="str">
        <f ca="1">IF(COUNTIF(股期對照!A:A,B952)=2,B952&amp;"-●",IF(COUNTIF(股期對照!A:A,B952)=1,B952&amp;"-◎",B952))</f>
        <v>金雨</v>
      </c>
      <c r="Y952" s="3" t="s">
        <v>6969</v>
      </c>
      <c r="AB952" s="1" t="s">
        <v>946</v>
      </c>
      <c r="AC952" s="1" t="s">
        <v>2670</v>
      </c>
      <c r="AD952" s="1">
        <v>1.66</v>
      </c>
      <c r="AE952" s="1">
        <v>0</v>
      </c>
      <c r="AF952" s="1">
        <v>0.11</v>
      </c>
      <c r="AG952" s="1">
        <v>19.72</v>
      </c>
      <c r="AH952" s="1">
        <v>78.510000000000005</v>
      </c>
      <c r="AI952" s="1">
        <v>952</v>
      </c>
      <c r="AJ952" s="1">
        <v>603133.26</v>
      </c>
      <c r="AK952" s="1">
        <v>51</v>
      </c>
      <c r="AL952" s="1">
        <v>-59</v>
      </c>
      <c r="AM952" s="1">
        <v>-4</v>
      </c>
      <c r="AN952" s="1">
        <v>-36</v>
      </c>
      <c r="AO952" s="1">
        <v>-43</v>
      </c>
      <c r="AP952" s="1">
        <v>47352</v>
      </c>
      <c r="AQ952" s="1">
        <v>-0.2</v>
      </c>
      <c r="AR952" s="1">
        <v>53.4</v>
      </c>
      <c r="AS952" s="1">
        <v>52.8</v>
      </c>
      <c r="AT952" s="1">
        <v>52</v>
      </c>
      <c r="AU952" s="1">
        <v>50.7</v>
      </c>
      <c r="AV952" s="1">
        <v>50.3</v>
      </c>
      <c r="AW952" s="1">
        <v>-4.5878999999999996E-2</v>
      </c>
      <c r="AX952" s="1">
        <v>-4.55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5272</v>
      </c>
      <c r="C953" s="3">
        <v>2.4300000000000002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37.010000000000005</v>
      </c>
      <c r="H953" s="1">
        <f>MATCH(持股比率!A953,董監!A:A,0)</f>
        <v>953</v>
      </c>
      <c r="I953" s="3">
        <v>1770120</v>
      </c>
      <c r="J953" s="20">
        <v>-92</v>
      </c>
      <c r="K953" s="20">
        <v>-41</v>
      </c>
      <c r="L953" s="29">
        <v>-39</v>
      </c>
      <c r="M953" s="20">
        <v>-94</v>
      </c>
      <c r="N953" s="20">
        <v>-94</v>
      </c>
      <c r="O953" s="20">
        <f t="shared" si="57"/>
        <v>65512</v>
      </c>
      <c r="P953" s="19">
        <f t="shared" si="58"/>
        <v>-0.5</v>
      </c>
      <c r="Q953" s="3">
        <v>79.400000000000006</v>
      </c>
      <c r="R953" s="3">
        <v>79.400000000000006</v>
      </c>
      <c r="S953" s="3">
        <v>79.400000000000006</v>
      </c>
      <c r="T953" s="3">
        <v>79</v>
      </c>
      <c r="U953" s="3">
        <v>78.8</v>
      </c>
      <c r="V953" s="10">
        <f t="shared" si="59"/>
        <v>-0.28490000000000004</v>
      </c>
      <c r="W953" s="3">
        <v>-0.76</v>
      </c>
      <c r="X953" s="3" t="str">
        <f ca="1">IF(COUNTIF(股期對照!A:A,B953)=2,B953&amp;"-●",IF(COUNTIF(股期對照!A:A,B953)=1,B953&amp;"-◎",B953))</f>
        <v>崇友</v>
      </c>
      <c r="Y953" s="3" t="s">
        <v>6774</v>
      </c>
      <c r="AB953" s="1" t="s">
        <v>947</v>
      </c>
      <c r="AC953" s="1" t="s">
        <v>2671</v>
      </c>
      <c r="AD953" s="1">
        <v>2.4300000000000002</v>
      </c>
      <c r="AE953" s="1">
        <v>0.1</v>
      </c>
      <c r="AF953" s="1">
        <v>0.02</v>
      </c>
      <c r="AG953" s="1">
        <v>60.44</v>
      </c>
      <c r="AH953" s="1">
        <v>37.010000000000005</v>
      </c>
      <c r="AI953" s="1">
        <v>953</v>
      </c>
      <c r="AJ953" s="1">
        <v>1770120</v>
      </c>
      <c r="AK953" s="1">
        <v>-92</v>
      </c>
      <c r="AL953" s="1">
        <v>-41</v>
      </c>
      <c r="AM953" s="1">
        <v>-39</v>
      </c>
      <c r="AN953" s="1">
        <v>-94</v>
      </c>
      <c r="AO953" s="1">
        <v>-94</v>
      </c>
      <c r="AP953" s="1">
        <v>65512</v>
      </c>
      <c r="AQ953" s="1">
        <v>-0.5</v>
      </c>
      <c r="AR953" s="1">
        <v>79.400000000000006</v>
      </c>
      <c r="AS953" s="1">
        <v>79.400000000000006</v>
      </c>
      <c r="AT953" s="1">
        <v>79.400000000000006</v>
      </c>
      <c r="AU953" s="1">
        <v>79</v>
      </c>
      <c r="AV953" s="1">
        <v>78.8</v>
      </c>
      <c r="AW953" s="1">
        <v>-0.28490000000000004</v>
      </c>
      <c r="AX953" s="1">
        <v>-0.76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4967</v>
      </c>
      <c r="C954" s="3">
        <v>3.7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77.48</v>
      </c>
      <c r="H954" s="1">
        <f>MATCH(持股比率!A954,董監!A:A,0)</f>
        <v>954</v>
      </c>
      <c r="I954" s="3">
        <v>1080106.8899999999</v>
      </c>
      <c r="J954" s="20">
        <v>121</v>
      </c>
      <c r="K954" s="20">
        <v>27</v>
      </c>
      <c r="L954" s="29">
        <v>19</v>
      </c>
      <c r="M954" s="20">
        <v>-117</v>
      </c>
      <c r="N954" s="20">
        <v>-98</v>
      </c>
      <c r="O954" s="20">
        <f t="shared" si="57"/>
        <v>83687</v>
      </c>
      <c r="P954" s="19">
        <f t="shared" si="58"/>
        <v>-0.1</v>
      </c>
      <c r="Q954" s="3">
        <v>14.85</v>
      </c>
      <c r="R954" s="3">
        <v>15</v>
      </c>
      <c r="S954" s="3">
        <v>15.05</v>
      </c>
      <c r="T954" s="3">
        <v>15.4</v>
      </c>
      <c r="U954" s="3">
        <v>15.7</v>
      </c>
      <c r="V954" s="10">
        <f t="shared" si="59"/>
        <v>-8.5260000000000006E-3</v>
      </c>
      <c r="W954" s="3">
        <v>6.08</v>
      </c>
      <c r="X954" s="3" t="str">
        <f ca="1">IF(COUNTIF(股期對照!A:A,B954)=2,B954&amp;"-●",IF(COUNTIF(股期對照!A:A,B954)=1,B954&amp;"-◎",B954))</f>
        <v>高鋒</v>
      </c>
      <c r="Y954" s="3" t="s">
        <v>6739</v>
      </c>
      <c r="AB954" s="1" t="s">
        <v>948</v>
      </c>
      <c r="AC954" s="1" t="s">
        <v>2672</v>
      </c>
      <c r="AD954" s="1">
        <v>3.7</v>
      </c>
      <c r="AE954" s="1">
        <v>0</v>
      </c>
      <c r="AF954" s="1">
        <v>0.41</v>
      </c>
      <c r="AG954" s="1">
        <v>18.41</v>
      </c>
      <c r="AH954" s="1">
        <v>77.48</v>
      </c>
      <c r="AI954" s="1">
        <v>954</v>
      </c>
      <c r="AJ954" s="1">
        <v>1080106.8899999999</v>
      </c>
      <c r="AK954" s="1">
        <v>121</v>
      </c>
      <c r="AL954" s="1">
        <v>27</v>
      </c>
      <c r="AM954" s="1">
        <v>19</v>
      </c>
      <c r="AN954" s="1">
        <v>-117</v>
      </c>
      <c r="AO954" s="1">
        <v>-98</v>
      </c>
      <c r="AP954" s="1">
        <v>83687</v>
      </c>
      <c r="AQ954" s="1">
        <v>-0.1</v>
      </c>
      <c r="AR954" s="1">
        <v>14.85</v>
      </c>
      <c r="AS954" s="1">
        <v>15</v>
      </c>
      <c r="AT954" s="1">
        <v>15.05</v>
      </c>
      <c r="AU954" s="1">
        <v>15.4</v>
      </c>
      <c r="AV954" s="1">
        <v>15.7</v>
      </c>
      <c r="AW954" s="1">
        <v>-8.5260000000000006E-3</v>
      </c>
      <c r="AX954" s="1">
        <v>6.08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5395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1</v>
      </c>
      <c r="K955" s="20">
        <v>1</v>
      </c>
      <c r="L955" s="29">
        <v>8</v>
      </c>
      <c r="M955" s="20">
        <v>4</v>
      </c>
      <c r="N955" s="20">
        <v>-4</v>
      </c>
      <c r="O955" s="20">
        <f t="shared" si="57"/>
        <v>64948</v>
      </c>
      <c r="P955" s="19">
        <f t="shared" si="58"/>
        <v>0</v>
      </c>
      <c r="Q955" s="3">
        <v>19.399999999999999</v>
      </c>
      <c r="R955" s="3">
        <v>19.850000000000001</v>
      </c>
      <c r="S955" s="3">
        <v>19.8</v>
      </c>
      <c r="T955" s="3">
        <v>19.600000000000001</v>
      </c>
      <c r="U955" s="3">
        <v>18.8</v>
      </c>
      <c r="V955" s="10">
        <f t="shared" si="59"/>
        <v>2.0085000000000003E-3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6764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1</v>
      </c>
      <c r="AL955" s="1">
        <v>1</v>
      </c>
      <c r="AM955" s="1">
        <v>8</v>
      </c>
      <c r="AN955" s="1">
        <v>4</v>
      </c>
      <c r="AO955" s="1">
        <v>-4</v>
      </c>
      <c r="AP955" s="1">
        <v>64948</v>
      </c>
      <c r="AQ955" s="1">
        <v>0</v>
      </c>
      <c r="AR955" s="1">
        <v>19.399999999999999</v>
      </c>
      <c r="AS955" s="1">
        <v>19.850000000000001</v>
      </c>
      <c r="AT955" s="1">
        <v>19.8</v>
      </c>
      <c r="AU955" s="1">
        <v>19.600000000000001</v>
      </c>
      <c r="AV955" s="1">
        <v>18.8</v>
      </c>
      <c r="AW955" s="1">
        <v>2.0085000000000003E-3</v>
      </c>
      <c r="AX955" s="1">
        <v>-1.57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5555</v>
      </c>
      <c r="C956" s="3">
        <v>2.2599999999999998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54.34</v>
      </c>
      <c r="H956" s="1">
        <f>MATCH(持股比率!A956,董監!A:A,0)</f>
        <v>956</v>
      </c>
      <c r="I956" s="3">
        <v>640000</v>
      </c>
      <c r="J956" s="20">
        <v>-61</v>
      </c>
      <c r="K956" s="20">
        <v>9.609</v>
      </c>
      <c r="L956" s="29">
        <v>4.0880000000000001</v>
      </c>
      <c r="M956" s="20">
        <v>-17.018000000000001</v>
      </c>
      <c r="N956" s="20">
        <v>-4.0010000000000003</v>
      </c>
      <c r="O956" s="20">
        <f t="shared" si="57"/>
        <v>34778</v>
      </c>
      <c r="P956" s="19">
        <f t="shared" si="58"/>
        <v>-0.2</v>
      </c>
      <c r="Q956" s="3">
        <v>43.55</v>
      </c>
      <c r="R956" s="3">
        <v>44.1</v>
      </c>
      <c r="S956" s="3">
        <v>44.55</v>
      </c>
      <c r="T956" s="3">
        <v>43.7</v>
      </c>
      <c r="U956" s="3">
        <v>43.65</v>
      </c>
      <c r="V956" s="10">
        <f t="shared" si="59"/>
        <v>-2.9690029499999999E-2</v>
      </c>
      <c r="W956" s="3">
        <v>-1.47</v>
      </c>
      <c r="X956" s="3" t="str">
        <f ca="1">IF(COUNTIF(股期對照!A:A,B956)=2,B956&amp;"-●",IF(COUNTIF(股期對照!A:A,B956)=1,B956&amp;"-◎",B956))</f>
        <v>永彰</v>
      </c>
      <c r="Y956" s="3" t="s">
        <v>6877</v>
      </c>
      <c r="AB956" s="1" t="s">
        <v>950</v>
      </c>
      <c r="AC956" s="1" t="s">
        <v>2674</v>
      </c>
      <c r="AD956" s="1">
        <v>2.2599999999999998</v>
      </c>
      <c r="AE956" s="1">
        <v>0</v>
      </c>
      <c r="AF956" s="1">
        <v>0.03</v>
      </c>
      <c r="AG956" s="1">
        <v>43.37</v>
      </c>
      <c r="AH956" s="1">
        <v>54.34</v>
      </c>
      <c r="AI956" s="1">
        <v>956</v>
      </c>
      <c r="AJ956" s="1">
        <v>640000</v>
      </c>
      <c r="AK956" s="1">
        <v>-61</v>
      </c>
      <c r="AL956" s="1">
        <v>9.609</v>
      </c>
      <c r="AM956" s="1">
        <v>4.0880000000000001</v>
      </c>
      <c r="AN956" s="1">
        <v>-17.018000000000001</v>
      </c>
      <c r="AO956" s="1">
        <v>-4.0010000000000003</v>
      </c>
      <c r="AP956" s="1">
        <v>34778</v>
      </c>
      <c r="AQ956" s="1">
        <v>-0.2</v>
      </c>
      <c r="AR956" s="1">
        <v>43.55</v>
      </c>
      <c r="AS956" s="1">
        <v>44.1</v>
      </c>
      <c r="AT956" s="1">
        <v>44.55</v>
      </c>
      <c r="AU956" s="1">
        <v>43.7</v>
      </c>
      <c r="AV956" s="1">
        <v>43.65</v>
      </c>
      <c r="AW956" s="1">
        <v>-2.9690029499999999E-2</v>
      </c>
      <c r="AX956" s="1">
        <v>-1.47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6197</v>
      </c>
      <c r="C957" s="3">
        <v>7.46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78.34</v>
      </c>
      <c r="H957" s="1">
        <f>MATCH(持股比率!A957,董監!A:A,0)</f>
        <v>957</v>
      </c>
      <c r="I957" s="3">
        <v>2548264.61</v>
      </c>
      <c r="J957" s="20">
        <v>193</v>
      </c>
      <c r="K957" s="20">
        <v>25</v>
      </c>
      <c r="L957" s="29">
        <v>32.049999999999997</v>
      </c>
      <c r="M957" s="20">
        <v>10</v>
      </c>
      <c r="N957" s="20">
        <v>-69</v>
      </c>
      <c r="O957" s="20">
        <f t="shared" si="57"/>
        <v>199631</v>
      </c>
      <c r="P957" s="19">
        <f t="shared" si="58"/>
        <v>0.1</v>
      </c>
      <c r="Q957" s="3">
        <v>17.7</v>
      </c>
      <c r="R957" s="3">
        <v>17.649999999999999</v>
      </c>
      <c r="S957" s="3">
        <v>17.600000000000001</v>
      </c>
      <c r="T957" s="3">
        <v>17.600000000000001</v>
      </c>
      <c r="U957" s="3">
        <v>17.350000000000001</v>
      </c>
      <c r="V957" s="10">
        <f t="shared" si="59"/>
        <v>3.40028E-2</v>
      </c>
      <c r="W957" s="3">
        <v>0.87</v>
      </c>
      <c r="X957" s="3" t="str">
        <f ca="1">IF(COUNTIF(股期對照!A:A,B957)=2,B957&amp;"-●",IF(COUNTIF(股期對照!A:A,B957)=1,B957&amp;"-◎",B957))</f>
        <v>東台</v>
      </c>
      <c r="Y957" s="3" t="s">
        <v>6778</v>
      </c>
      <c r="AB957" s="1" t="s">
        <v>951</v>
      </c>
      <c r="AC957" s="1" t="s">
        <v>2675</v>
      </c>
      <c r="AD957" s="1">
        <v>7.46</v>
      </c>
      <c r="AE957" s="1">
        <v>0.72</v>
      </c>
      <c r="AF957" s="1">
        <v>0.04</v>
      </c>
      <c r="AG957" s="1">
        <v>13.44</v>
      </c>
      <c r="AH957" s="1">
        <v>78.34</v>
      </c>
      <c r="AI957" s="1">
        <v>957</v>
      </c>
      <c r="AJ957" s="1">
        <v>2548264.61</v>
      </c>
      <c r="AK957" s="1">
        <v>193</v>
      </c>
      <c r="AL957" s="1">
        <v>25</v>
      </c>
      <c r="AM957" s="1">
        <v>32.049999999999997</v>
      </c>
      <c r="AN957" s="1">
        <v>10</v>
      </c>
      <c r="AO957" s="1">
        <v>-69</v>
      </c>
      <c r="AP957" s="1">
        <v>199631</v>
      </c>
      <c r="AQ957" s="1">
        <v>0.1</v>
      </c>
      <c r="AR957" s="1">
        <v>17.7</v>
      </c>
      <c r="AS957" s="1">
        <v>17.649999999999999</v>
      </c>
      <c r="AT957" s="1">
        <v>17.600000000000001</v>
      </c>
      <c r="AU957" s="1">
        <v>17.600000000000001</v>
      </c>
      <c r="AV957" s="1">
        <v>17.350000000000001</v>
      </c>
      <c r="AW957" s="1">
        <v>3.40028E-2</v>
      </c>
      <c r="AX957" s="1">
        <v>0.87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6198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4</v>
      </c>
      <c r="K958" s="20">
        <v>12</v>
      </c>
      <c r="L958" s="29">
        <v>3</v>
      </c>
      <c r="M958" s="20">
        <v>5</v>
      </c>
      <c r="N958" s="20">
        <v>-4</v>
      </c>
      <c r="O958" s="20">
        <f t="shared" si="57"/>
        <v>52225</v>
      </c>
      <c r="P958" s="19">
        <f t="shared" si="58"/>
        <v>0</v>
      </c>
      <c r="Q958" s="3">
        <v>36.1</v>
      </c>
      <c r="R958" s="3">
        <v>35.450000000000003</v>
      </c>
      <c r="S958" s="3">
        <v>35.450000000000003</v>
      </c>
      <c r="T958" s="3">
        <v>35.4</v>
      </c>
      <c r="U958" s="3">
        <v>34.549999999999997</v>
      </c>
      <c r="V958" s="10">
        <f t="shared" si="59"/>
        <v>7.1495000000000005E-3</v>
      </c>
      <c r="W958" s="3">
        <v>-3.49</v>
      </c>
      <c r="X958" s="3" t="str">
        <f ca="1">IF(COUNTIF(股期對照!A:A,B958)=2,B958&amp;"-●",IF(COUNTIF(股期對照!A:A,B958)=1,B958&amp;"-◎",B958))</f>
        <v>方土霖</v>
      </c>
      <c r="Y958" s="3" t="s">
        <v>6755</v>
      </c>
      <c r="AB958" s="1" t="s">
        <v>952</v>
      </c>
      <c r="AC958" s="1" t="s">
        <v>2676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4</v>
      </c>
      <c r="AL958" s="1">
        <v>12</v>
      </c>
      <c r="AM958" s="1">
        <v>3</v>
      </c>
      <c r="AN958" s="1">
        <v>5</v>
      </c>
      <c r="AO958" s="1">
        <v>-4</v>
      </c>
      <c r="AP958" s="1">
        <v>52225</v>
      </c>
      <c r="AQ958" s="1">
        <v>0</v>
      </c>
      <c r="AR958" s="1">
        <v>36.1</v>
      </c>
      <c r="AS958" s="1">
        <v>35.450000000000003</v>
      </c>
      <c r="AT958" s="1">
        <v>35.450000000000003</v>
      </c>
      <c r="AU958" s="1">
        <v>35.4</v>
      </c>
      <c r="AV958" s="1">
        <v>34.549999999999997</v>
      </c>
      <c r="AW958" s="1">
        <v>7.1495000000000005E-3</v>
      </c>
      <c r="AX958" s="1">
        <v>-3.49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5273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3</v>
      </c>
      <c r="K959" s="20">
        <v>-1.605</v>
      </c>
      <c r="L959" s="29">
        <v>0.92700000000000005</v>
      </c>
      <c r="M959" s="20">
        <v>2.7610000000000001</v>
      </c>
      <c r="N959" s="20">
        <v>1.6919999999999999</v>
      </c>
      <c r="O959" s="20">
        <f t="shared" si="57"/>
        <v>49027</v>
      </c>
      <c r="P959" s="19">
        <f t="shared" si="58"/>
        <v>0</v>
      </c>
      <c r="Q959" s="3">
        <v>31.1</v>
      </c>
      <c r="R959" s="3">
        <v>30.85</v>
      </c>
      <c r="S959" s="3">
        <v>31</v>
      </c>
      <c r="T959" s="3">
        <v>30.8</v>
      </c>
      <c r="U959" s="3">
        <v>30.6</v>
      </c>
      <c r="V959" s="10">
        <f t="shared" si="59"/>
        <v>2.0933674999999998E-3</v>
      </c>
      <c r="W959" s="3">
        <v>0.16</v>
      </c>
      <c r="X959" s="3" t="str">
        <f ca="1">IF(COUNTIF(股期對照!A:A,B959)=2,B959&amp;"-●",IF(COUNTIF(股期對照!A:A,B959)=1,B959&amp;"-◎",B959))</f>
        <v>江興鍛</v>
      </c>
      <c r="Y959" s="3" t="s">
        <v>6689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3</v>
      </c>
      <c r="AL959" s="1">
        <v>-1.605</v>
      </c>
      <c r="AM959" s="1">
        <v>0.92700000000000005</v>
      </c>
      <c r="AN959" s="1">
        <v>2.7610000000000001</v>
      </c>
      <c r="AO959" s="1">
        <v>1.6919999999999999</v>
      </c>
      <c r="AP959" s="1">
        <v>49027</v>
      </c>
      <c r="AQ959" s="1">
        <v>0</v>
      </c>
      <c r="AR959" s="1">
        <v>31.1</v>
      </c>
      <c r="AS959" s="1">
        <v>30.85</v>
      </c>
      <c r="AT959" s="1">
        <v>31</v>
      </c>
      <c r="AU959" s="1">
        <v>30.8</v>
      </c>
      <c r="AV959" s="1">
        <v>30.6</v>
      </c>
      <c r="AW959" s="1">
        <v>2.0933674999999998E-3</v>
      </c>
      <c r="AX959" s="1">
        <v>0.16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5396</v>
      </c>
      <c r="C960" s="3">
        <v>16.690000000000001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71.239999999999995</v>
      </c>
      <c r="H960" s="1">
        <f>MATCH(持股比率!A960,董監!A:A,0)</f>
        <v>960</v>
      </c>
      <c r="I960" s="3">
        <v>845490.96</v>
      </c>
      <c r="J960" s="20">
        <v>38</v>
      </c>
      <c r="K960" s="20">
        <v>0</v>
      </c>
      <c r="L960" s="29">
        <v>-2</v>
      </c>
      <c r="M960" s="20">
        <v>-1</v>
      </c>
      <c r="N960" s="20">
        <v>-5</v>
      </c>
      <c r="O960" s="20">
        <f t="shared" si="57"/>
        <v>60233</v>
      </c>
      <c r="P960" s="19">
        <f t="shared" si="58"/>
        <v>0</v>
      </c>
      <c r="Q960" s="3">
        <v>9.7200000000000006</v>
      </c>
      <c r="R960" s="3">
        <v>9.51</v>
      </c>
      <c r="S960" s="3">
        <v>9.51</v>
      </c>
      <c r="T960" s="3">
        <v>9.59</v>
      </c>
      <c r="U960" s="3">
        <v>9.4499999999999993</v>
      </c>
      <c r="V960" s="10">
        <f t="shared" si="59"/>
        <v>2.9350000000000005E-3</v>
      </c>
      <c r="W960" s="3">
        <v>-2.38</v>
      </c>
      <c r="X960" s="3" t="str">
        <f ca="1">IF(COUNTIF(股期對照!A:A,B960)=2,B960&amp;"-●",IF(COUNTIF(股期對照!A:A,B960)=1,B960&amp;"-◎",B960))</f>
        <v>淳紳</v>
      </c>
      <c r="Y960" s="3" t="s">
        <v>7326</v>
      </c>
      <c r="AB960" s="1" t="s">
        <v>954</v>
      </c>
      <c r="AC960" s="1" t="s">
        <v>2678</v>
      </c>
      <c r="AD960" s="1">
        <v>16.690000000000001</v>
      </c>
      <c r="AE960" s="1">
        <v>0</v>
      </c>
      <c r="AF960" s="1">
        <v>0.01</v>
      </c>
      <c r="AG960" s="1">
        <v>12.06</v>
      </c>
      <c r="AH960" s="1">
        <v>71.239999999999995</v>
      </c>
      <c r="AI960" s="1">
        <v>960</v>
      </c>
      <c r="AJ960" s="1">
        <v>845490.96</v>
      </c>
      <c r="AK960" s="1">
        <v>38</v>
      </c>
      <c r="AL960" s="1">
        <v>0</v>
      </c>
      <c r="AM960" s="1">
        <v>-2</v>
      </c>
      <c r="AN960" s="1">
        <v>-1</v>
      </c>
      <c r="AO960" s="1">
        <v>-5</v>
      </c>
      <c r="AP960" s="1">
        <v>60233</v>
      </c>
      <c r="AQ960" s="1">
        <v>0</v>
      </c>
      <c r="AR960" s="1">
        <v>9.7200000000000006</v>
      </c>
      <c r="AS960" s="1">
        <v>9.51</v>
      </c>
      <c r="AT960" s="1">
        <v>9.51</v>
      </c>
      <c r="AU960" s="1">
        <v>9.59</v>
      </c>
      <c r="AV960" s="1">
        <v>9.4499999999999993</v>
      </c>
      <c r="AW960" s="1">
        <v>2.9350000000000005E-3</v>
      </c>
      <c r="AX960" s="1">
        <v>-2.38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5109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6.96</v>
      </c>
      <c r="R961" s="3">
        <v>6.94</v>
      </c>
      <c r="S961" s="3">
        <v>6.89</v>
      </c>
      <c r="T961" s="3">
        <v>6.94</v>
      </c>
      <c r="U961" s="3">
        <v>6.89</v>
      </c>
      <c r="V961" s="10">
        <f t="shared" si="59"/>
        <v>0</v>
      </c>
      <c r="W961" s="3">
        <v>-2.13</v>
      </c>
      <c r="X961" s="3" t="str">
        <f ca="1">IF(COUNTIF(股期對照!A:A,B961)=2,B961&amp;"-●",IF(COUNTIF(股期對照!A:A,B961)=1,B961&amp;"-◎",B961))</f>
        <v>宏易</v>
      </c>
      <c r="Y961" s="3" t="s">
        <v>6745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6.96</v>
      </c>
      <c r="AS961" s="1">
        <v>6.94</v>
      </c>
      <c r="AT961" s="1">
        <v>6.89</v>
      </c>
      <c r="AU961" s="1">
        <v>6.94</v>
      </c>
      <c r="AV961" s="1">
        <v>6.89</v>
      </c>
      <c r="AW961" s="1">
        <v>0</v>
      </c>
      <c r="AX961" s="1">
        <v>-2.13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6199</v>
      </c>
      <c r="C962" s="3">
        <v>12.84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49.19</v>
      </c>
      <c r="H962" s="1">
        <f>MATCH(持股比率!A962,董監!A:A,0)</f>
        <v>962</v>
      </c>
      <c r="I962" s="3">
        <v>5049151.05</v>
      </c>
      <c r="J962" s="20">
        <v>150</v>
      </c>
      <c r="K962" s="20">
        <v>196</v>
      </c>
      <c r="L962" s="29">
        <v>96.991</v>
      </c>
      <c r="M962" s="20">
        <v>-955.43</v>
      </c>
      <c r="N962" s="20">
        <v>-707</v>
      </c>
      <c r="O962" s="20">
        <f t="shared" si="57"/>
        <v>248368</v>
      </c>
      <c r="P962" s="19">
        <f t="shared" si="58"/>
        <v>-0.5</v>
      </c>
      <c r="Q962" s="3">
        <v>19.7</v>
      </c>
      <c r="R962" s="3">
        <v>19.649999999999999</v>
      </c>
      <c r="S962" s="3">
        <v>19.649999999999999</v>
      </c>
      <c r="T962" s="3">
        <v>19.899999999999999</v>
      </c>
      <c r="U962" s="3">
        <v>19.55</v>
      </c>
      <c r="V962" s="10">
        <f t="shared" si="59"/>
        <v>-0.24122633849999997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7327</v>
      </c>
      <c r="AB962" s="1" t="s">
        <v>956</v>
      </c>
      <c r="AC962" s="1" t="s">
        <v>2680</v>
      </c>
      <c r="AD962" s="1">
        <v>12.84</v>
      </c>
      <c r="AE962" s="1">
        <v>0.45</v>
      </c>
      <c r="AF962" s="1">
        <v>0.27</v>
      </c>
      <c r="AG962" s="1">
        <v>37.25</v>
      </c>
      <c r="AH962" s="1">
        <v>49.19</v>
      </c>
      <c r="AI962" s="1">
        <v>962</v>
      </c>
      <c r="AJ962" s="1">
        <v>5049151.05</v>
      </c>
      <c r="AK962" s="1">
        <v>150</v>
      </c>
      <c r="AL962" s="1">
        <v>196</v>
      </c>
      <c r="AM962" s="1">
        <v>96.991</v>
      </c>
      <c r="AN962" s="1">
        <v>-955.43</v>
      </c>
      <c r="AO962" s="1">
        <v>-707</v>
      </c>
      <c r="AP962" s="1">
        <v>248368</v>
      </c>
      <c r="AQ962" s="1">
        <v>-0.5</v>
      </c>
      <c r="AR962" s="1">
        <v>19.7</v>
      </c>
      <c r="AS962" s="1">
        <v>19.649999999999999</v>
      </c>
      <c r="AT962" s="1">
        <v>19.649999999999999</v>
      </c>
      <c r="AU962" s="1">
        <v>19.899999999999999</v>
      </c>
      <c r="AV962" s="1">
        <v>19.55</v>
      </c>
      <c r="AW962" s="1">
        <v>-0.24122633849999997</v>
      </c>
      <c r="AX962" s="1">
        <v>-0.26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5274</v>
      </c>
      <c r="C963" s="3">
        <v>1.63</v>
      </c>
      <c r="D963" s="3">
        <v>0</v>
      </c>
      <c r="E963" s="3">
        <v>0.85</v>
      </c>
      <c r="F963" s="1">
        <f>IF(INDEX(董監!D:D,H963)=0,INDEX(董監!C:C,H963),INDEX(董監!D:D,H963))</f>
        <v>10.98</v>
      </c>
      <c r="G963" s="1">
        <f t="shared" si="56"/>
        <v>86.539999999999992</v>
      </c>
      <c r="H963" s="1">
        <f>MATCH(持股比率!A963,董監!A:A,0)</f>
        <v>963</v>
      </c>
      <c r="I963" s="3">
        <v>1584341.1</v>
      </c>
      <c r="J963" s="20">
        <v>-298</v>
      </c>
      <c r="K963" s="20">
        <v>-942</v>
      </c>
      <c r="L963" s="29">
        <v>-200</v>
      </c>
      <c r="M963" s="20">
        <v>369</v>
      </c>
      <c r="N963" s="20">
        <v>-473.5</v>
      </c>
      <c r="O963" s="20">
        <f t="shared" si="57"/>
        <v>137109</v>
      </c>
      <c r="P963" s="19">
        <f t="shared" si="58"/>
        <v>-1.1000000000000001</v>
      </c>
      <c r="Q963" s="3">
        <v>24.5</v>
      </c>
      <c r="R963" s="3">
        <v>24.55</v>
      </c>
      <c r="S963" s="3">
        <v>24.15</v>
      </c>
      <c r="T963" s="3">
        <v>26.55</v>
      </c>
      <c r="U963" s="3">
        <v>26.8</v>
      </c>
      <c r="V963" s="10">
        <f t="shared" si="59"/>
        <v>-0.38149950000000005</v>
      </c>
      <c r="W963" s="3">
        <v>18.059999999999999</v>
      </c>
      <c r="X963" s="3" t="str">
        <f ca="1">IF(COUNTIF(股期對照!A:A,B963)=2,B963&amp;"-●",IF(COUNTIF(股期對照!A:A,B963)=1,B963&amp;"-◎",B963))</f>
        <v>協易機</v>
      </c>
      <c r="Y963" s="3" t="s">
        <v>6744</v>
      </c>
      <c r="AB963" s="1" t="s">
        <v>957</v>
      </c>
      <c r="AC963" s="1" t="s">
        <v>2681</v>
      </c>
      <c r="AD963" s="1">
        <v>1.63</v>
      </c>
      <c r="AE963" s="1">
        <v>0</v>
      </c>
      <c r="AF963" s="1">
        <v>0.85</v>
      </c>
      <c r="AG963" s="1">
        <v>10.98</v>
      </c>
      <c r="AH963" s="1">
        <v>86.539999999999992</v>
      </c>
      <c r="AI963" s="1">
        <v>963</v>
      </c>
      <c r="AJ963" s="1">
        <v>1584341.1</v>
      </c>
      <c r="AK963" s="1">
        <v>-298</v>
      </c>
      <c r="AL963" s="1">
        <v>-942</v>
      </c>
      <c r="AM963" s="1">
        <v>-200</v>
      </c>
      <c r="AN963" s="1">
        <v>369</v>
      </c>
      <c r="AO963" s="1">
        <v>-473.5</v>
      </c>
      <c r="AP963" s="1">
        <v>137109</v>
      </c>
      <c r="AQ963" s="1">
        <v>-1.1000000000000001</v>
      </c>
      <c r="AR963" s="1">
        <v>24.5</v>
      </c>
      <c r="AS963" s="1">
        <v>24.55</v>
      </c>
      <c r="AT963" s="1">
        <v>24.15</v>
      </c>
      <c r="AU963" s="1">
        <v>26.55</v>
      </c>
      <c r="AV963" s="1">
        <v>26.8</v>
      </c>
      <c r="AW963" s="1">
        <v>-0.38149950000000005</v>
      </c>
      <c r="AX963" s="1">
        <v>18.059999999999999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4968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1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9.9499999999999993</v>
      </c>
      <c r="R964" s="3">
        <v>9.92</v>
      </c>
      <c r="S964" s="3">
        <v>9.8800000000000008</v>
      </c>
      <c r="T964" s="3">
        <v>9.86</v>
      </c>
      <c r="U964" s="3">
        <v>9.7200000000000006</v>
      </c>
      <c r="V964" s="10">
        <f t="shared" si="59"/>
        <v>9.8800000000000003E-5</v>
      </c>
      <c r="W964" s="3">
        <v>-2.31</v>
      </c>
      <c r="X964" s="3" t="str">
        <f ca="1">IF(COUNTIF(股期對照!A:A,B964)=2,B964&amp;"-●",IF(COUNTIF(股期對照!A:A,B964)=1,B964&amp;"-◎",B964))</f>
        <v>慶騰</v>
      </c>
      <c r="Y964" s="3" t="s">
        <v>6764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1</v>
      </c>
      <c r="AN964" s="1">
        <v>0</v>
      </c>
      <c r="AO964" s="1">
        <v>0</v>
      </c>
      <c r="AP964" s="1">
        <v>69370</v>
      </c>
      <c r="AQ964" s="1">
        <v>0</v>
      </c>
      <c r="AR964" s="1">
        <v>9.9499999999999993</v>
      </c>
      <c r="AS964" s="1">
        <v>9.92</v>
      </c>
      <c r="AT964" s="1">
        <v>9.8800000000000008</v>
      </c>
      <c r="AU964" s="1">
        <v>9.86</v>
      </c>
      <c r="AV964" s="1">
        <v>9.7200000000000006</v>
      </c>
      <c r="AW964" s="1">
        <v>9.8800000000000003E-5</v>
      </c>
      <c r="AX964" s="1">
        <v>-2.31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5397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0</v>
      </c>
      <c r="L965" s="29">
        <v>3</v>
      </c>
      <c r="M965" s="20">
        <v>0</v>
      </c>
      <c r="N965" s="20">
        <v>-4.7E-2</v>
      </c>
      <c r="O965" s="20">
        <f t="shared" si="57"/>
        <v>41659</v>
      </c>
      <c r="P965" s="19">
        <f t="shared" si="58"/>
        <v>0</v>
      </c>
      <c r="Q965" s="3">
        <v>33.299999999999997</v>
      </c>
      <c r="R965" s="3">
        <v>32.950000000000003</v>
      </c>
      <c r="S965" s="3">
        <v>33.15</v>
      </c>
      <c r="T965" s="3">
        <v>33.25</v>
      </c>
      <c r="U965" s="3">
        <v>34.6</v>
      </c>
      <c r="V965" s="10">
        <f t="shared" si="59"/>
        <v>9.7823799999999998E-4</v>
      </c>
      <c r="W965" s="3">
        <v>4.6900000000000004</v>
      </c>
      <c r="X965" s="3" t="str">
        <f ca="1">IF(COUNTIF(股期對照!A:A,B965)=2,B965&amp;"-●",IF(COUNTIF(股期對照!A:A,B965)=1,B965&amp;"-◎",B965))</f>
        <v>至興</v>
      </c>
      <c r="Y965" s="3" t="s">
        <v>7328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0</v>
      </c>
      <c r="AM965" s="1">
        <v>3</v>
      </c>
      <c r="AN965" s="1">
        <v>0</v>
      </c>
      <c r="AO965" s="1">
        <v>-4.7E-2</v>
      </c>
      <c r="AP965" s="1">
        <v>41659</v>
      </c>
      <c r="AQ965" s="1">
        <v>0</v>
      </c>
      <c r="AR965" s="1">
        <v>33.299999999999997</v>
      </c>
      <c r="AS965" s="1">
        <v>32.950000000000003</v>
      </c>
      <c r="AT965" s="1">
        <v>33.15</v>
      </c>
      <c r="AU965" s="1">
        <v>33.25</v>
      </c>
      <c r="AV965" s="1">
        <v>34.6</v>
      </c>
      <c r="AW965" s="1">
        <v>9.7823799999999998E-4</v>
      </c>
      <c r="AX965" s="1">
        <v>4.6900000000000004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6200</v>
      </c>
      <c r="C966" s="3">
        <v>13.7</v>
      </c>
      <c r="D966" s="3">
        <v>0.4</v>
      </c>
      <c r="E966" s="3">
        <v>0.42</v>
      </c>
      <c r="F966" s="1">
        <f>IF(INDEX(董監!D:D,H966)=0,INDEX(董監!C:C,H966),INDEX(董監!D:D,H966))</f>
        <v>21.32</v>
      </c>
      <c r="G966" s="1">
        <f t="shared" si="56"/>
        <v>64.16</v>
      </c>
      <c r="H966" s="1">
        <f>MATCH(持股比率!A966,董監!A:A,0)</f>
        <v>966</v>
      </c>
      <c r="I966" s="3">
        <v>908200</v>
      </c>
      <c r="J966" s="20">
        <v>48</v>
      </c>
      <c r="K966" s="20">
        <v>-17</v>
      </c>
      <c r="L966" s="29">
        <v>22</v>
      </c>
      <c r="M966" s="20">
        <v>-4</v>
      </c>
      <c r="N966" s="20">
        <v>89.641999999999996</v>
      </c>
      <c r="O966" s="20">
        <f t="shared" si="57"/>
        <v>58270</v>
      </c>
      <c r="P966" s="19">
        <f t="shared" si="58"/>
        <v>0.2</v>
      </c>
      <c r="Q966" s="3">
        <v>168</v>
      </c>
      <c r="R966" s="3">
        <v>166</v>
      </c>
      <c r="S966" s="3">
        <v>167</v>
      </c>
      <c r="T966" s="3">
        <v>168</v>
      </c>
      <c r="U966" s="3">
        <v>172.5</v>
      </c>
      <c r="V966" s="10">
        <f t="shared" si="59"/>
        <v>0.23707244999999999</v>
      </c>
      <c r="W966" s="3">
        <v>4.2300000000000004</v>
      </c>
      <c r="X966" s="3" t="str">
        <f ca="1">IF(COUNTIF(股期對照!A:A,B966)=2,B966&amp;"-●",IF(COUNTIF(股期對照!A:A,B966)=1,B966&amp;"-◎",B966))</f>
        <v>拓凱</v>
      </c>
      <c r="Y966" s="3" t="s">
        <v>7329</v>
      </c>
      <c r="AB966" s="1" t="s">
        <v>960</v>
      </c>
      <c r="AC966" s="1" t="s">
        <v>2684</v>
      </c>
      <c r="AD966" s="1">
        <v>13.7</v>
      </c>
      <c r="AE966" s="1">
        <v>0.4</v>
      </c>
      <c r="AF966" s="1">
        <v>0.42</v>
      </c>
      <c r="AG966" s="1">
        <v>21.32</v>
      </c>
      <c r="AH966" s="1">
        <v>64.16</v>
      </c>
      <c r="AI966" s="1">
        <v>966</v>
      </c>
      <c r="AJ966" s="1">
        <v>908200</v>
      </c>
      <c r="AK966" s="1">
        <v>48</v>
      </c>
      <c r="AL966" s="1">
        <v>-17</v>
      </c>
      <c r="AM966" s="1">
        <v>22</v>
      </c>
      <c r="AN966" s="1">
        <v>-4</v>
      </c>
      <c r="AO966" s="1">
        <v>89.641999999999996</v>
      </c>
      <c r="AP966" s="1">
        <v>58270</v>
      </c>
      <c r="AQ966" s="1">
        <v>0.2</v>
      </c>
      <c r="AR966" s="1">
        <v>168</v>
      </c>
      <c r="AS966" s="1">
        <v>166</v>
      </c>
      <c r="AT966" s="1">
        <v>167</v>
      </c>
      <c r="AU966" s="1">
        <v>168</v>
      </c>
      <c r="AV966" s="1">
        <v>172.5</v>
      </c>
      <c r="AW966" s="1">
        <v>0.23707244999999999</v>
      </c>
      <c r="AX966" s="1">
        <v>4.2300000000000004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6201</v>
      </c>
      <c r="C967" s="3">
        <v>0.57999999999999996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86.81</v>
      </c>
      <c r="H967" s="1">
        <f>MATCH(持股比率!A967,董監!A:A,0)</f>
        <v>967</v>
      </c>
      <c r="I967" s="3">
        <v>575364.01</v>
      </c>
      <c r="J967" s="20">
        <v>-1</v>
      </c>
      <c r="K967" s="20">
        <v>1</v>
      </c>
      <c r="L967" s="29">
        <v>-1</v>
      </c>
      <c r="M967" s="20">
        <v>0</v>
      </c>
      <c r="N967" s="20">
        <v>3</v>
      </c>
      <c r="O967" s="20">
        <f t="shared" ref="O967:O1030" si="61">ROUND((I967/10)*(G967/100),0)</f>
        <v>49947</v>
      </c>
      <c r="P967" s="19">
        <f t="shared" ref="P967:P1030" si="62">ROUND(SUM(J967:N967)/O967*100,1)</f>
        <v>0</v>
      </c>
      <c r="Q967" s="3">
        <v>17.95</v>
      </c>
      <c r="R967" s="3">
        <v>17.95</v>
      </c>
      <c r="S967" s="3">
        <v>17.95</v>
      </c>
      <c r="T967" s="3">
        <v>17.95</v>
      </c>
      <c r="U967" s="3">
        <v>18</v>
      </c>
      <c r="V967" s="10">
        <f t="shared" ref="V967:V1030" si="63">SUMPRODUCT(J967:N967,Q967:U967)/100000</f>
        <v>3.6049999999999998E-4</v>
      </c>
      <c r="W967" s="3">
        <v>0.56000000000000005</v>
      </c>
      <c r="X967" s="3" t="str">
        <f ca="1">IF(COUNTIF(股期對照!A:A,B967)=2,B967&amp;"-●",IF(COUNTIF(股期對照!A:A,B967)=1,B967&amp;"-◎",B967))</f>
        <v>大詠城</v>
      </c>
      <c r="Y967" s="3" t="s">
        <v>7330</v>
      </c>
      <c r="AB967" s="1" t="s">
        <v>961</v>
      </c>
      <c r="AC967" s="1" t="s">
        <v>2685</v>
      </c>
      <c r="AD967" s="1">
        <v>0.57999999999999996</v>
      </c>
      <c r="AE967" s="1">
        <v>0</v>
      </c>
      <c r="AF967" s="1">
        <v>0.08</v>
      </c>
      <c r="AG967" s="1">
        <v>12.53</v>
      </c>
      <c r="AH967" s="1">
        <v>86.81</v>
      </c>
      <c r="AI967" s="1">
        <v>967</v>
      </c>
      <c r="AJ967" s="1">
        <v>575364.01</v>
      </c>
      <c r="AK967" s="1">
        <v>-1</v>
      </c>
      <c r="AL967" s="1">
        <v>1</v>
      </c>
      <c r="AM967" s="1">
        <v>-1</v>
      </c>
      <c r="AN967" s="1">
        <v>0</v>
      </c>
      <c r="AO967" s="1">
        <v>3</v>
      </c>
      <c r="AP967" s="1">
        <v>49947</v>
      </c>
      <c r="AQ967" s="1">
        <v>0</v>
      </c>
      <c r="AR967" s="1">
        <v>17.95</v>
      </c>
      <c r="AS967" s="1">
        <v>17.95</v>
      </c>
      <c r="AT967" s="1">
        <v>17.95</v>
      </c>
      <c r="AU967" s="1">
        <v>17.95</v>
      </c>
      <c r="AV967" s="1">
        <v>18</v>
      </c>
      <c r="AW967" s="1">
        <v>3.6049999999999998E-4</v>
      </c>
      <c r="AX967" s="1">
        <v>0.56000000000000005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5110</v>
      </c>
      <c r="C968" s="3">
        <v>2.56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3</v>
      </c>
      <c r="K968" s="20">
        <v>-4.1079999999999997</v>
      </c>
      <c r="L968" s="29">
        <v>0</v>
      </c>
      <c r="M968" s="20">
        <v>2</v>
      </c>
      <c r="N968" s="20">
        <v>0</v>
      </c>
      <c r="O968" s="20">
        <f t="shared" si="61"/>
        <v>83673</v>
      </c>
      <c r="P968" s="19">
        <f t="shared" si="62"/>
        <v>0</v>
      </c>
      <c r="Q968" s="3">
        <v>31.1</v>
      </c>
      <c r="R968" s="3">
        <v>31.25</v>
      </c>
      <c r="S968" s="3">
        <v>31.3</v>
      </c>
      <c r="T968" s="3">
        <v>31</v>
      </c>
      <c r="U968" s="3">
        <v>31</v>
      </c>
      <c r="V968" s="10">
        <f t="shared" si="63"/>
        <v>2.6925000000000012E-4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6763</v>
      </c>
      <c r="AB968" s="1" t="s">
        <v>962</v>
      </c>
      <c r="AC968" s="1" t="s">
        <v>2686</v>
      </c>
      <c r="AD968" s="1">
        <v>2.56</v>
      </c>
      <c r="AE968" s="1">
        <v>0</v>
      </c>
      <c r="AF968" s="1">
        <v>0.03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3</v>
      </c>
      <c r="AL968" s="1">
        <v>-4.1079999999999997</v>
      </c>
      <c r="AM968" s="1">
        <v>0</v>
      </c>
      <c r="AN968" s="1">
        <v>2</v>
      </c>
      <c r="AO968" s="1">
        <v>0</v>
      </c>
      <c r="AP968" s="1">
        <v>83673</v>
      </c>
      <c r="AQ968" s="1">
        <v>0</v>
      </c>
      <c r="AR968" s="1">
        <v>31.1</v>
      </c>
      <c r="AS968" s="1">
        <v>31.25</v>
      </c>
      <c r="AT968" s="1">
        <v>31.3</v>
      </c>
      <c r="AU968" s="1">
        <v>31</v>
      </c>
      <c r="AV968" s="1">
        <v>31</v>
      </c>
      <c r="AW968" s="1">
        <v>2.6925000000000012E-4</v>
      </c>
      <c r="AX968" s="1">
        <v>0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6202</v>
      </c>
      <c r="C969" s="3">
        <v>2.66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85.08</v>
      </c>
      <c r="H969" s="1">
        <f>MATCH(持股比率!A969,董監!A:A,0)</f>
        <v>969</v>
      </c>
      <c r="I969" s="3">
        <v>676470.68</v>
      </c>
      <c r="J969" s="20">
        <v>47.902000000000001</v>
      </c>
      <c r="K969" s="20">
        <v>-2.0870000000000002</v>
      </c>
      <c r="L969" s="29">
        <v>31.004000000000001</v>
      </c>
      <c r="M969" s="20">
        <v>-33</v>
      </c>
      <c r="N969" s="20">
        <v>15.62</v>
      </c>
      <c r="O969" s="20">
        <f t="shared" si="61"/>
        <v>57554</v>
      </c>
      <c r="P969" s="19">
        <f t="shared" si="62"/>
        <v>0.1</v>
      </c>
      <c r="Q969" s="3">
        <v>31.4</v>
      </c>
      <c r="R969" s="3">
        <v>30.95</v>
      </c>
      <c r="S969" s="3">
        <v>31.2</v>
      </c>
      <c r="T969" s="3">
        <v>30.8</v>
      </c>
      <c r="U969" s="3">
        <v>30.1</v>
      </c>
      <c r="V969" s="10">
        <f t="shared" si="63"/>
        <v>1.8606169499999999E-2</v>
      </c>
      <c r="W969" s="3">
        <v>-4.1399999999999997</v>
      </c>
      <c r="X969" s="3" t="str">
        <f ca="1">IF(COUNTIF(股期對照!A:A,B969)=2,B969&amp;"-●",IF(COUNTIF(股期對照!A:A,B969)=1,B969&amp;"-◎",B969))</f>
        <v>晟田</v>
      </c>
      <c r="Y969" s="3" t="s">
        <v>7331</v>
      </c>
      <c r="AB969" s="1" t="s">
        <v>963</v>
      </c>
      <c r="AC969" s="1" t="s">
        <v>2687</v>
      </c>
      <c r="AD969" s="1">
        <v>2.66</v>
      </c>
      <c r="AE969" s="1">
        <v>0</v>
      </c>
      <c r="AF969" s="1">
        <v>0.03</v>
      </c>
      <c r="AG969" s="1">
        <v>12.23</v>
      </c>
      <c r="AH969" s="1">
        <v>85.08</v>
      </c>
      <c r="AI969" s="1">
        <v>969</v>
      </c>
      <c r="AJ969" s="1">
        <v>676470.68</v>
      </c>
      <c r="AK969" s="1">
        <v>47.902000000000001</v>
      </c>
      <c r="AL969" s="1">
        <v>-2.0870000000000002</v>
      </c>
      <c r="AM969" s="1">
        <v>31.004000000000001</v>
      </c>
      <c r="AN969" s="1">
        <v>-33</v>
      </c>
      <c r="AO969" s="1">
        <v>15.62</v>
      </c>
      <c r="AP969" s="1">
        <v>57554</v>
      </c>
      <c r="AQ969" s="1">
        <v>0.1</v>
      </c>
      <c r="AR969" s="1">
        <v>31.4</v>
      </c>
      <c r="AS969" s="1">
        <v>30.95</v>
      </c>
      <c r="AT969" s="1">
        <v>31.2</v>
      </c>
      <c r="AU969" s="1">
        <v>30.8</v>
      </c>
      <c r="AV969" s="1">
        <v>30.1</v>
      </c>
      <c r="AW969" s="1">
        <v>1.8606169499999999E-2</v>
      </c>
      <c r="AX969" s="1">
        <v>-4.1399999999999997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6203</v>
      </c>
      <c r="C970" s="3">
        <v>4.26</v>
      </c>
      <c r="D970" s="3">
        <v>0</v>
      </c>
      <c r="E970" s="3">
        <v>1.9</v>
      </c>
      <c r="F970" s="1">
        <f>IF(INDEX(董監!D:D,H970)=0,INDEX(董監!C:C,H970),INDEX(董監!D:D,H970))</f>
        <v>14.88</v>
      </c>
      <c r="G970" s="1">
        <f t="shared" si="60"/>
        <v>78.960000000000008</v>
      </c>
      <c r="H970" s="1">
        <f>MATCH(持股比率!A970,董監!A:A,0)</f>
        <v>970</v>
      </c>
      <c r="I970" s="3">
        <v>322854</v>
      </c>
      <c r="J970" s="20">
        <v>258</v>
      </c>
      <c r="K970" s="20">
        <v>-110.783</v>
      </c>
      <c r="L970" s="29">
        <v>121.99</v>
      </c>
      <c r="M970" s="20">
        <v>-89.245000000000005</v>
      </c>
      <c r="N970" s="20">
        <v>-93.248999999999995</v>
      </c>
      <c r="O970" s="20">
        <f t="shared" si="61"/>
        <v>25493</v>
      </c>
      <c r="P970" s="19">
        <f t="shared" si="62"/>
        <v>0.3</v>
      </c>
      <c r="Q970" s="3">
        <v>64.900000000000006</v>
      </c>
      <c r="R970" s="3">
        <v>63.8</v>
      </c>
      <c r="S970" s="3">
        <v>63.6</v>
      </c>
      <c r="T970" s="3">
        <v>62.3</v>
      </c>
      <c r="U970" s="3">
        <v>56.1</v>
      </c>
      <c r="V970" s="10">
        <f t="shared" si="63"/>
        <v>6.6435762000000009E-2</v>
      </c>
      <c r="W970" s="3">
        <v>-13.82</v>
      </c>
      <c r="X970" s="3" t="str">
        <f ca="1">IF(COUNTIF(股期對照!A:A,B970)=2,B970&amp;"-●",IF(COUNTIF(股期對照!A:A,B970)=1,B970&amp;"-◎",B970))</f>
        <v>科嶠</v>
      </c>
      <c r="Y970" s="3" t="s">
        <v>7332</v>
      </c>
      <c r="AB970" s="1" t="s">
        <v>964</v>
      </c>
      <c r="AC970" s="1" t="s">
        <v>2688</v>
      </c>
      <c r="AD970" s="1">
        <v>4.26</v>
      </c>
      <c r="AE970" s="1">
        <v>0</v>
      </c>
      <c r="AF970" s="1">
        <v>1.9</v>
      </c>
      <c r="AG970" s="1">
        <v>14.88</v>
      </c>
      <c r="AH970" s="1">
        <v>78.960000000000008</v>
      </c>
      <c r="AI970" s="1">
        <v>970</v>
      </c>
      <c r="AJ970" s="1">
        <v>322854</v>
      </c>
      <c r="AK970" s="1">
        <v>258</v>
      </c>
      <c r="AL970" s="1">
        <v>-110.783</v>
      </c>
      <c r="AM970" s="1">
        <v>121.99</v>
      </c>
      <c r="AN970" s="1">
        <v>-89.245000000000005</v>
      </c>
      <c r="AO970" s="1">
        <v>-93.248999999999995</v>
      </c>
      <c r="AP970" s="1">
        <v>25493</v>
      </c>
      <c r="AQ970" s="1">
        <v>0.3</v>
      </c>
      <c r="AR970" s="1">
        <v>64.900000000000006</v>
      </c>
      <c r="AS970" s="1">
        <v>63.8</v>
      </c>
      <c r="AT970" s="1">
        <v>63.6</v>
      </c>
      <c r="AU970" s="1">
        <v>62.3</v>
      </c>
      <c r="AV970" s="1">
        <v>56.1</v>
      </c>
      <c r="AW970" s="1">
        <v>6.6435762000000009E-2</v>
      </c>
      <c r="AX970" s="1">
        <v>-13.82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6204</v>
      </c>
      <c r="C971" s="3">
        <v>6.71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85.94</v>
      </c>
      <c r="H971" s="1">
        <f>MATCH(持股比率!A971,董監!A:A,0)</f>
        <v>971</v>
      </c>
      <c r="I971" s="3">
        <v>569700</v>
      </c>
      <c r="J971" s="20">
        <v>98</v>
      </c>
      <c r="K971" s="20">
        <v>19</v>
      </c>
      <c r="L971" s="29">
        <v>3</v>
      </c>
      <c r="M971" s="20">
        <v>-80</v>
      </c>
      <c r="N971" s="20">
        <v>34</v>
      </c>
      <c r="O971" s="20">
        <f t="shared" si="61"/>
        <v>48960</v>
      </c>
      <c r="P971" s="19">
        <f t="shared" si="62"/>
        <v>0.2</v>
      </c>
      <c r="Q971" s="3">
        <v>38.15</v>
      </c>
      <c r="R971" s="3">
        <v>37.9</v>
      </c>
      <c r="S971" s="3">
        <v>38.799999999999997</v>
      </c>
      <c r="T971" s="3">
        <v>38.4</v>
      </c>
      <c r="U971" s="3">
        <v>38.799999999999997</v>
      </c>
      <c r="V971" s="10">
        <f t="shared" si="63"/>
        <v>2.8223999999999996E-2</v>
      </c>
      <c r="W971" s="3">
        <v>3.74</v>
      </c>
      <c r="X971" s="3" t="str">
        <f ca="1">IF(COUNTIF(股期對照!A:A,B971)=2,B971&amp;"-●",IF(COUNTIF(股期對照!A:A,B971)=1,B971&amp;"-◎",B971))</f>
        <v>萬在</v>
      </c>
      <c r="Y971" s="3" t="s">
        <v>6879</v>
      </c>
      <c r="AB971" s="1" t="s">
        <v>965</v>
      </c>
      <c r="AC971" s="1" t="s">
        <v>2689</v>
      </c>
      <c r="AD971" s="1">
        <v>6.71</v>
      </c>
      <c r="AE971" s="1">
        <v>0</v>
      </c>
      <c r="AF971" s="1">
        <v>0.45</v>
      </c>
      <c r="AG971" s="1">
        <v>6.9</v>
      </c>
      <c r="AH971" s="1">
        <v>85.94</v>
      </c>
      <c r="AI971" s="1">
        <v>971</v>
      </c>
      <c r="AJ971" s="1">
        <v>569700</v>
      </c>
      <c r="AK971" s="1">
        <v>98</v>
      </c>
      <c r="AL971" s="1">
        <v>19</v>
      </c>
      <c r="AM971" s="1">
        <v>3</v>
      </c>
      <c r="AN971" s="1">
        <v>-80</v>
      </c>
      <c r="AO971" s="1">
        <v>34</v>
      </c>
      <c r="AP971" s="1">
        <v>48960</v>
      </c>
      <c r="AQ971" s="1">
        <v>0.2</v>
      </c>
      <c r="AR971" s="1">
        <v>38.15</v>
      </c>
      <c r="AS971" s="1">
        <v>37.9</v>
      </c>
      <c r="AT971" s="1">
        <v>38.799999999999997</v>
      </c>
      <c r="AU971" s="1">
        <v>38.4</v>
      </c>
      <c r="AV971" s="1">
        <v>38.799999999999997</v>
      </c>
      <c r="AW971" s="1">
        <v>2.8223999999999996E-2</v>
      </c>
      <c r="AX971" s="1">
        <v>3.74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6205</v>
      </c>
      <c r="C972" s="3">
        <v>34.020000000000003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-4.710000000000008</v>
      </c>
      <c r="H972" s="1">
        <f>MATCH(持股比率!A972,董監!A:A,0)</f>
        <v>972</v>
      </c>
      <c r="I972" s="3">
        <v>770000</v>
      </c>
      <c r="J972" s="20">
        <v>0</v>
      </c>
      <c r="K972" s="20">
        <v>1</v>
      </c>
      <c r="L972" s="29">
        <v>-4</v>
      </c>
      <c r="M972" s="20">
        <v>0</v>
      </c>
      <c r="N972" s="20">
        <v>-2</v>
      </c>
      <c r="O972" s="20">
        <f t="shared" si="61"/>
        <v>-3627</v>
      </c>
      <c r="P972" s="19">
        <f t="shared" si="62"/>
        <v>0.1</v>
      </c>
      <c r="Q972" s="3">
        <v>29.6</v>
      </c>
      <c r="R972" s="3">
        <v>30.1</v>
      </c>
      <c r="S972" s="3">
        <v>30.1</v>
      </c>
      <c r="T972" s="3">
        <v>29.65</v>
      </c>
      <c r="U972" s="3">
        <v>29.7</v>
      </c>
      <c r="V972" s="10">
        <f t="shared" si="63"/>
        <v>-1.4970000000000001E-3</v>
      </c>
      <c r="W972" s="3">
        <v>1.54</v>
      </c>
      <c r="X972" s="3" t="str">
        <f ca="1">IF(COUNTIF(股期對照!A:A,B972)=2,B972&amp;"-●",IF(COUNTIF(股期對照!A:A,B972)=1,B972&amp;"-◎",B972))</f>
        <v>銘鈺</v>
      </c>
      <c r="Y972" s="3" t="s">
        <v>7333</v>
      </c>
      <c r="AB972" s="1" t="s">
        <v>966</v>
      </c>
      <c r="AC972" s="1" t="s">
        <v>2690</v>
      </c>
      <c r="AD972" s="1">
        <v>34.020000000000003</v>
      </c>
      <c r="AE972" s="1">
        <v>0</v>
      </c>
      <c r="AF972" s="1">
        <v>0.05</v>
      </c>
      <c r="AG972" s="1">
        <v>70.64</v>
      </c>
      <c r="AH972" s="1">
        <v>-4.710000000000008</v>
      </c>
      <c r="AI972" s="1">
        <v>972</v>
      </c>
      <c r="AJ972" s="1">
        <v>770000</v>
      </c>
      <c r="AK972" s="1">
        <v>0</v>
      </c>
      <c r="AL972" s="1">
        <v>1</v>
      </c>
      <c r="AM972" s="1">
        <v>-4</v>
      </c>
      <c r="AN972" s="1">
        <v>0</v>
      </c>
      <c r="AO972" s="1">
        <v>-2</v>
      </c>
      <c r="AP972" s="1">
        <v>-3627</v>
      </c>
      <c r="AQ972" s="1">
        <v>0.1</v>
      </c>
      <c r="AR972" s="1">
        <v>29.6</v>
      </c>
      <c r="AS972" s="1">
        <v>30.1</v>
      </c>
      <c r="AT972" s="1">
        <v>30.1</v>
      </c>
      <c r="AU972" s="1">
        <v>29.65</v>
      </c>
      <c r="AV972" s="1">
        <v>29.7</v>
      </c>
      <c r="AW972" s="1">
        <v>-1.4970000000000001E-3</v>
      </c>
      <c r="AX972" s="1">
        <v>1.54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5398</v>
      </c>
      <c r="C973" s="3">
        <v>6.73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72.259999999999991</v>
      </c>
      <c r="H973" s="1">
        <f>MATCH(持股比率!A973,董監!A:A,0)</f>
        <v>973</v>
      </c>
      <c r="I973" s="3">
        <v>547889.71</v>
      </c>
      <c r="J973" s="20">
        <v>-0.61</v>
      </c>
      <c r="K973" s="20">
        <v>1</v>
      </c>
      <c r="L973" s="29">
        <v>-9.6240000000000006</v>
      </c>
      <c r="M973" s="20">
        <v>-10</v>
      </c>
      <c r="N973" s="20">
        <v>-33</v>
      </c>
      <c r="O973" s="20">
        <f t="shared" si="61"/>
        <v>39591</v>
      </c>
      <c r="P973" s="19">
        <f t="shared" si="62"/>
        <v>-0.1</v>
      </c>
      <c r="Q973" s="3">
        <v>86.6</v>
      </c>
      <c r="R973" s="3">
        <v>86.8</v>
      </c>
      <c r="S973" s="3">
        <v>86.8</v>
      </c>
      <c r="T973" s="3">
        <v>88.1</v>
      </c>
      <c r="U973" s="3">
        <v>86.5</v>
      </c>
      <c r="V973" s="10">
        <f t="shared" si="63"/>
        <v>-4.5368891999999994E-2</v>
      </c>
      <c r="W973" s="3">
        <v>0.12</v>
      </c>
      <c r="X973" s="3" t="str">
        <f ca="1">IF(COUNTIF(股期對照!A:A,B973)=2,B973&amp;"-●",IF(COUNTIF(股期對照!A:A,B973)=1,B973&amp;"-◎",B973))</f>
        <v>桓達</v>
      </c>
      <c r="Y973" s="3" t="s">
        <v>6774</v>
      </c>
      <c r="AB973" s="1" t="s">
        <v>967</v>
      </c>
      <c r="AC973" s="1" t="s">
        <v>2691</v>
      </c>
      <c r="AD973" s="1">
        <v>6.73</v>
      </c>
      <c r="AE973" s="1">
        <v>0.01</v>
      </c>
      <c r="AF973" s="1">
        <v>0.02</v>
      </c>
      <c r="AG973" s="1">
        <v>20.98</v>
      </c>
      <c r="AH973" s="1">
        <v>72.259999999999991</v>
      </c>
      <c r="AI973" s="1">
        <v>973</v>
      </c>
      <c r="AJ973" s="1">
        <v>547889.71</v>
      </c>
      <c r="AK973" s="1">
        <v>-0.61</v>
      </c>
      <c r="AL973" s="1">
        <v>1</v>
      </c>
      <c r="AM973" s="1">
        <v>-9.6240000000000006</v>
      </c>
      <c r="AN973" s="1">
        <v>-10</v>
      </c>
      <c r="AO973" s="1">
        <v>-33</v>
      </c>
      <c r="AP973" s="1">
        <v>39591</v>
      </c>
      <c r="AQ973" s="1">
        <v>-0.1</v>
      </c>
      <c r="AR973" s="1">
        <v>86.6</v>
      </c>
      <c r="AS973" s="1">
        <v>86.8</v>
      </c>
      <c r="AT973" s="1">
        <v>86.8</v>
      </c>
      <c r="AU973" s="1">
        <v>88.1</v>
      </c>
      <c r="AV973" s="1">
        <v>86.5</v>
      </c>
      <c r="AW973" s="1">
        <v>-4.5368891999999994E-2</v>
      </c>
      <c r="AX973" s="1">
        <v>0.12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6206</v>
      </c>
      <c r="C974" s="3">
        <v>2.2400000000000002</v>
      </c>
      <c r="D974" s="3">
        <v>0</v>
      </c>
      <c r="E974" s="3">
        <v>0.36</v>
      </c>
      <c r="F974" s="1">
        <f>IF(INDEX(董監!D:D,H974)=0,INDEX(董監!C:C,H974),INDEX(董監!D:D,H974))</f>
        <v>19.059999999999999</v>
      </c>
      <c r="G974" s="1">
        <f t="shared" si="60"/>
        <v>78.34</v>
      </c>
      <c r="H974" s="1">
        <f>MATCH(持股比率!A974,董監!A:A,0)</f>
        <v>974</v>
      </c>
      <c r="I974" s="3">
        <v>378387.83</v>
      </c>
      <c r="J974" s="20">
        <v>7</v>
      </c>
      <c r="K974" s="20">
        <v>3</v>
      </c>
      <c r="L974" s="29">
        <v>18</v>
      </c>
      <c r="M974" s="20">
        <v>41</v>
      </c>
      <c r="N974" s="20">
        <v>20</v>
      </c>
      <c r="O974" s="20">
        <f t="shared" si="61"/>
        <v>29643</v>
      </c>
      <c r="P974" s="19">
        <f t="shared" si="62"/>
        <v>0.3</v>
      </c>
      <c r="Q974" s="3">
        <v>32.25</v>
      </c>
      <c r="R974" s="3">
        <v>32.049999999999997</v>
      </c>
      <c r="S974" s="3">
        <v>33.25</v>
      </c>
      <c r="T974" s="3">
        <v>33.35</v>
      </c>
      <c r="U974" s="3">
        <v>32.299999999999997</v>
      </c>
      <c r="V974" s="10">
        <f t="shared" si="63"/>
        <v>2.9337499999999999E-2</v>
      </c>
      <c r="W974" s="3">
        <v>2.38</v>
      </c>
      <c r="X974" s="3" t="str">
        <f ca="1">IF(COUNTIF(股期對照!A:A,B974)=2,B974&amp;"-●",IF(COUNTIF(股期對照!A:A,B974)=1,B974&amp;"-◎",B974))</f>
        <v>長佳</v>
      </c>
      <c r="Y974" s="3" t="s">
        <v>7334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0.36</v>
      </c>
      <c r="AG974" s="1">
        <v>19.059999999999999</v>
      </c>
      <c r="AH974" s="1">
        <v>78.34</v>
      </c>
      <c r="AI974" s="1">
        <v>974</v>
      </c>
      <c r="AJ974" s="1">
        <v>378387.83</v>
      </c>
      <c r="AK974" s="1">
        <v>7</v>
      </c>
      <c r="AL974" s="1">
        <v>3</v>
      </c>
      <c r="AM974" s="1">
        <v>18</v>
      </c>
      <c r="AN974" s="1">
        <v>41</v>
      </c>
      <c r="AO974" s="1">
        <v>20</v>
      </c>
      <c r="AP974" s="1">
        <v>29643</v>
      </c>
      <c r="AQ974" s="1">
        <v>0.3</v>
      </c>
      <c r="AR974" s="1">
        <v>32.25</v>
      </c>
      <c r="AS974" s="1">
        <v>32.049999999999997</v>
      </c>
      <c r="AT974" s="1">
        <v>33.25</v>
      </c>
      <c r="AU974" s="1">
        <v>33.35</v>
      </c>
      <c r="AV974" s="1">
        <v>32.299999999999997</v>
      </c>
      <c r="AW974" s="1">
        <v>2.9337499999999999E-2</v>
      </c>
      <c r="AX974" s="1">
        <v>2.38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6207</v>
      </c>
      <c r="C975" s="3">
        <v>49.98</v>
      </c>
      <c r="D975" s="3">
        <v>1.46</v>
      </c>
      <c r="E975" s="3">
        <v>0.15</v>
      </c>
      <c r="F975" s="1">
        <f>IF(INDEX(董監!D:D,H975)=0,INDEX(董監!C:C,H975),INDEX(董監!D:D,H975))</f>
        <v>10.96</v>
      </c>
      <c r="G975" s="1">
        <f t="shared" si="60"/>
        <v>37.450000000000003</v>
      </c>
      <c r="H975" s="1">
        <f>MATCH(持股比率!A975,董監!A:A,0)</f>
        <v>975</v>
      </c>
      <c r="I975" s="3">
        <v>1152224.98</v>
      </c>
      <c r="J975" s="20">
        <v>8.5519999999999996</v>
      </c>
      <c r="K975" s="20">
        <v>100</v>
      </c>
      <c r="L975" s="29">
        <v>132.02799999999999</v>
      </c>
      <c r="M975" s="20">
        <v>17.100000000000001</v>
      </c>
      <c r="N975" s="20">
        <v>-102</v>
      </c>
      <c r="O975" s="20">
        <f t="shared" si="61"/>
        <v>43151</v>
      </c>
      <c r="P975" s="19">
        <f t="shared" si="62"/>
        <v>0.4</v>
      </c>
      <c r="Q975" s="3">
        <v>122</v>
      </c>
      <c r="R975" s="3">
        <v>124</v>
      </c>
      <c r="S975" s="3">
        <v>131.5</v>
      </c>
      <c r="T975" s="3">
        <v>132</v>
      </c>
      <c r="U975" s="3">
        <v>129</v>
      </c>
      <c r="V975" s="10">
        <f t="shared" si="63"/>
        <v>0.19904226000000003</v>
      </c>
      <c r="W975" s="3">
        <v>7.05</v>
      </c>
      <c r="X975" s="3" t="str">
        <f ca="1">IF(COUNTIF(股期對照!A:A,B975)=2,B975&amp;"-●",IF(COUNTIF(股期對照!A:A,B975)=1,B975&amp;"-◎",B975))</f>
        <v>智伸科</v>
      </c>
      <c r="Y975" s="3" t="s">
        <v>7335</v>
      </c>
      <c r="AB975" s="1" t="s">
        <v>969</v>
      </c>
      <c r="AC975" s="1" t="s">
        <v>2693</v>
      </c>
      <c r="AD975" s="1">
        <v>49.98</v>
      </c>
      <c r="AE975" s="1">
        <v>1.46</v>
      </c>
      <c r="AF975" s="1">
        <v>0.15</v>
      </c>
      <c r="AG975" s="1">
        <v>10.96</v>
      </c>
      <c r="AH975" s="1">
        <v>37.450000000000003</v>
      </c>
      <c r="AI975" s="1">
        <v>975</v>
      </c>
      <c r="AJ975" s="1">
        <v>1152224.98</v>
      </c>
      <c r="AK975" s="1">
        <v>8.5519999999999996</v>
      </c>
      <c r="AL975" s="1">
        <v>100</v>
      </c>
      <c r="AM975" s="1">
        <v>132.02799999999999</v>
      </c>
      <c r="AN975" s="1">
        <v>17.100000000000001</v>
      </c>
      <c r="AO975" s="1">
        <v>-102</v>
      </c>
      <c r="AP975" s="1">
        <v>43151</v>
      </c>
      <c r="AQ975" s="1">
        <v>0.4</v>
      </c>
      <c r="AR975" s="1">
        <v>122</v>
      </c>
      <c r="AS975" s="1">
        <v>124</v>
      </c>
      <c r="AT975" s="1">
        <v>131.5</v>
      </c>
      <c r="AU975" s="1">
        <v>132</v>
      </c>
      <c r="AV975" s="1">
        <v>129</v>
      </c>
      <c r="AW975" s="1">
        <v>0.19904226000000003</v>
      </c>
      <c r="AX975" s="1">
        <v>7.05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4969</v>
      </c>
      <c r="C976" s="3">
        <v>46.76</v>
      </c>
      <c r="D976" s="3">
        <v>0.04</v>
      </c>
      <c r="E976" s="3">
        <v>0.15</v>
      </c>
      <c r="F976" s="1">
        <f>IF(INDEX(董監!D:D,H976)=0,INDEX(董監!C:C,H976),INDEX(董監!D:D,H976))</f>
        <v>41.47</v>
      </c>
      <c r="G976" s="1">
        <f t="shared" si="60"/>
        <v>11.580000000000013</v>
      </c>
      <c r="H976" s="1">
        <f>MATCH(持股比率!A976,董監!A:A,0)</f>
        <v>976</v>
      </c>
      <c r="I976" s="3">
        <v>1160000</v>
      </c>
      <c r="J976" s="20">
        <v>23</v>
      </c>
      <c r="K976" s="20">
        <v>-4</v>
      </c>
      <c r="L976" s="29">
        <v>16</v>
      </c>
      <c r="M976" s="20">
        <v>-240</v>
      </c>
      <c r="N976" s="20">
        <v>-613</v>
      </c>
      <c r="O976" s="20">
        <f t="shared" si="61"/>
        <v>13433</v>
      </c>
      <c r="P976" s="19">
        <f t="shared" si="62"/>
        <v>-6.1</v>
      </c>
      <c r="Q976" s="3">
        <v>35.450000000000003</v>
      </c>
      <c r="R976" s="3">
        <v>35.700000000000003</v>
      </c>
      <c r="S976" s="3">
        <v>36.200000000000003</v>
      </c>
      <c r="T976" s="3">
        <v>35.65</v>
      </c>
      <c r="U976" s="3">
        <v>32.1</v>
      </c>
      <c r="V976" s="10">
        <f t="shared" si="63"/>
        <v>-0.26981549999999999</v>
      </c>
      <c r="W976" s="3">
        <v>-9.07</v>
      </c>
      <c r="X976" s="3" t="str">
        <f ca="1">IF(COUNTIF(股期對照!A:A,B976)=2,B976&amp;"-●",IF(COUNTIF(股期對照!A:A,B976)=1,B976&amp;"-◎",B976))</f>
        <v>力達-KY</v>
      </c>
      <c r="Y976" s="3" t="s">
        <v>6773</v>
      </c>
      <c r="AB976" s="1" t="s">
        <v>970</v>
      </c>
      <c r="AC976" s="1" t="s">
        <v>2694</v>
      </c>
      <c r="AD976" s="1">
        <v>46.76</v>
      </c>
      <c r="AE976" s="1">
        <v>0.04</v>
      </c>
      <c r="AF976" s="1">
        <v>0.15</v>
      </c>
      <c r="AG976" s="1">
        <v>41.47</v>
      </c>
      <c r="AH976" s="1">
        <v>11.580000000000013</v>
      </c>
      <c r="AI976" s="1">
        <v>976</v>
      </c>
      <c r="AJ976" s="1">
        <v>1160000</v>
      </c>
      <c r="AK976" s="1">
        <v>23</v>
      </c>
      <c r="AL976" s="1">
        <v>-4</v>
      </c>
      <c r="AM976" s="1">
        <v>16</v>
      </c>
      <c r="AN976" s="1">
        <v>-240</v>
      </c>
      <c r="AO976" s="1">
        <v>-613</v>
      </c>
      <c r="AP976" s="1">
        <v>13433</v>
      </c>
      <c r="AQ976" s="1">
        <v>-6.1</v>
      </c>
      <c r="AR976" s="1">
        <v>35.450000000000003</v>
      </c>
      <c r="AS976" s="1">
        <v>35.700000000000003</v>
      </c>
      <c r="AT976" s="1">
        <v>36.200000000000003</v>
      </c>
      <c r="AU976" s="1">
        <v>35.65</v>
      </c>
      <c r="AV976" s="1">
        <v>32.1</v>
      </c>
      <c r="AW976" s="1">
        <v>-0.26981549999999999</v>
      </c>
      <c r="AX976" s="1">
        <v>-9.07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5111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0</v>
      </c>
      <c r="Q977" s="3">
        <v>26.9</v>
      </c>
      <c r="R977" s="3">
        <v>26.75</v>
      </c>
      <c r="S977" s="3">
        <v>26.95</v>
      </c>
      <c r="T977" s="3">
        <v>26.8</v>
      </c>
      <c r="U977" s="3">
        <v>26.5</v>
      </c>
      <c r="V977" s="10">
        <f t="shared" si="63"/>
        <v>0</v>
      </c>
      <c r="W977" s="3">
        <v>-2.0299999999999998</v>
      </c>
      <c r="X977" s="3" t="str">
        <f ca="1">IF(COUNTIF(股期對照!A:A,B977)=2,B977&amp;"-●",IF(COUNTIF(股期對照!A:A,B977)=1,B977&amp;"-◎",B977))</f>
        <v>橙的</v>
      </c>
      <c r="Y977" s="3" t="s">
        <v>7335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7672</v>
      </c>
      <c r="AQ977" s="1">
        <v>0</v>
      </c>
      <c r="AR977" s="1">
        <v>26.9</v>
      </c>
      <c r="AS977" s="1">
        <v>26.75</v>
      </c>
      <c r="AT977" s="1">
        <v>26.95</v>
      </c>
      <c r="AU977" s="1">
        <v>26.8</v>
      </c>
      <c r="AV977" s="1">
        <v>26.5</v>
      </c>
      <c r="AW977" s="1">
        <v>0</v>
      </c>
      <c r="AX977" s="1">
        <v>-2.0299999999999998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4970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-3.0569999999999999</v>
      </c>
      <c r="L978" s="29">
        <v>-1</v>
      </c>
      <c r="M978" s="20">
        <v>-1</v>
      </c>
      <c r="N978" s="20">
        <v>2</v>
      </c>
      <c r="O978" s="20">
        <f t="shared" si="61"/>
        <v>49199</v>
      </c>
      <c r="P978" s="19">
        <f t="shared" si="62"/>
        <v>0</v>
      </c>
      <c r="Q978" s="3">
        <v>56.8</v>
      </c>
      <c r="R978" s="3">
        <v>56.8</v>
      </c>
      <c r="S978" s="3">
        <v>56.8</v>
      </c>
      <c r="T978" s="3">
        <v>55.2</v>
      </c>
      <c r="U978" s="3">
        <v>56.2</v>
      </c>
      <c r="V978" s="10">
        <f t="shared" si="63"/>
        <v>-1.164376E-3</v>
      </c>
      <c r="W978" s="3">
        <v>-0.53</v>
      </c>
      <c r="X978" s="3" t="str">
        <f ca="1">IF(COUNTIF(股期對照!A:A,B978)=2,B978&amp;"-●",IF(COUNTIF(股期對照!A:A,B978)=1,B978&amp;"-◎",B978))</f>
        <v>氣立</v>
      </c>
      <c r="Y978" s="3" t="s">
        <v>6926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-3.0569999999999999</v>
      </c>
      <c r="AM978" s="1">
        <v>-1</v>
      </c>
      <c r="AN978" s="1">
        <v>-1</v>
      </c>
      <c r="AO978" s="1">
        <v>2</v>
      </c>
      <c r="AP978" s="1">
        <v>49199</v>
      </c>
      <c r="AQ978" s="1">
        <v>0</v>
      </c>
      <c r="AR978" s="1">
        <v>56.8</v>
      </c>
      <c r="AS978" s="1">
        <v>56.8</v>
      </c>
      <c r="AT978" s="1">
        <v>56.8</v>
      </c>
      <c r="AU978" s="1">
        <v>55.2</v>
      </c>
      <c r="AV978" s="1">
        <v>56.2</v>
      </c>
      <c r="AW978" s="1">
        <v>-1.164376E-3</v>
      </c>
      <c r="AX978" s="1">
        <v>-0.53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5399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29.4</v>
      </c>
      <c r="R979" s="3">
        <v>29.4</v>
      </c>
      <c r="S979" s="3">
        <v>29.8</v>
      </c>
      <c r="T979" s="3">
        <v>29.7</v>
      </c>
      <c r="U979" s="3">
        <v>29.6</v>
      </c>
      <c r="V979" s="10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7336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29.4</v>
      </c>
      <c r="AS979" s="1">
        <v>29.4</v>
      </c>
      <c r="AT979" s="1">
        <v>29.8</v>
      </c>
      <c r="AU979" s="1">
        <v>29.7</v>
      </c>
      <c r="AV979" s="1">
        <v>29.6</v>
      </c>
      <c r="AW979" s="1">
        <v>0</v>
      </c>
      <c r="AX979" s="1">
        <v>0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5400</v>
      </c>
      <c r="C980" s="3">
        <v>34.869999999999997</v>
      </c>
      <c r="D980" s="3">
        <v>0</v>
      </c>
      <c r="E980" s="3">
        <v>0.19</v>
      </c>
      <c r="F980" s="1">
        <f>IF(INDEX(董監!D:D,H980)=0,INDEX(董監!C:C,H980),INDEX(董監!D:D,H980))</f>
        <v>19.18</v>
      </c>
      <c r="G980" s="1">
        <f t="shared" si="60"/>
        <v>45.760000000000005</v>
      </c>
      <c r="H980" s="1">
        <f>MATCH(持股比率!A980,董監!A:A,0)</f>
        <v>980</v>
      </c>
      <c r="I980" s="3">
        <v>419718.40000000002</v>
      </c>
      <c r="J980" s="20">
        <v>6</v>
      </c>
      <c r="K980" s="20">
        <v>0</v>
      </c>
      <c r="L980" s="29">
        <v>14</v>
      </c>
      <c r="M980" s="20">
        <v>-66</v>
      </c>
      <c r="N980" s="20">
        <v>-8</v>
      </c>
      <c r="O980" s="20">
        <f t="shared" si="61"/>
        <v>19206</v>
      </c>
      <c r="P980" s="19">
        <f t="shared" si="62"/>
        <v>-0.3</v>
      </c>
      <c r="Q980" s="3">
        <v>110.5</v>
      </c>
      <c r="R980" s="3">
        <v>110</v>
      </c>
      <c r="S980" s="3">
        <v>110</v>
      </c>
      <c r="T980" s="3">
        <v>105</v>
      </c>
      <c r="U980" s="3">
        <v>106</v>
      </c>
      <c r="V980" s="10">
        <f t="shared" si="63"/>
        <v>-5.5750000000000001E-2</v>
      </c>
      <c r="W980" s="3">
        <v>-4.07</v>
      </c>
      <c r="X980" s="3" t="str">
        <f ca="1">IF(COUNTIF(股期對照!A:A,B980)=2,B980&amp;"-●",IF(COUNTIF(股期對照!A:A,B980)=1,B980&amp;"-◎",B980))</f>
        <v>永新-KY</v>
      </c>
      <c r="Y980" s="3" t="s">
        <v>6742</v>
      </c>
      <c r="AB980" s="1" t="s">
        <v>974</v>
      </c>
      <c r="AC980" s="1" t="s">
        <v>2698</v>
      </c>
      <c r="AD980" s="1">
        <v>34.869999999999997</v>
      </c>
      <c r="AE980" s="1">
        <v>0</v>
      </c>
      <c r="AF980" s="1">
        <v>0.19</v>
      </c>
      <c r="AG980" s="1">
        <v>19.18</v>
      </c>
      <c r="AH980" s="1">
        <v>45.760000000000005</v>
      </c>
      <c r="AI980" s="1">
        <v>980</v>
      </c>
      <c r="AJ980" s="1">
        <v>419718.40000000002</v>
      </c>
      <c r="AK980" s="1">
        <v>6</v>
      </c>
      <c r="AL980" s="1">
        <v>0</v>
      </c>
      <c r="AM980" s="1">
        <v>14</v>
      </c>
      <c r="AN980" s="1">
        <v>-66</v>
      </c>
      <c r="AO980" s="1">
        <v>-8</v>
      </c>
      <c r="AP980" s="1">
        <v>19206</v>
      </c>
      <c r="AQ980" s="1">
        <v>-0.3</v>
      </c>
      <c r="AR980" s="1">
        <v>110.5</v>
      </c>
      <c r="AS980" s="1">
        <v>110</v>
      </c>
      <c r="AT980" s="1">
        <v>110</v>
      </c>
      <c r="AU980" s="1">
        <v>105</v>
      </c>
      <c r="AV980" s="1">
        <v>106</v>
      </c>
      <c r="AW980" s="1">
        <v>-5.5750000000000001E-2</v>
      </c>
      <c r="AX980" s="1">
        <v>-4.07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6208</v>
      </c>
      <c r="C981" s="3">
        <v>84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-24.11</v>
      </c>
      <c r="H981" s="1">
        <f>MATCH(持股比率!A981,董監!A:A,0)</f>
        <v>981</v>
      </c>
      <c r="I981" s="3">
        <v>680972.4</v>
      </c>
      <c r="J981" s="20">
        <v>5</v>
      </c>
      <c r="K981" s="20">
        <v>7</v>
      </c>
      <c r="L981" s="29">
        <v>10</v>
      </c>
      <c r="M981" s="20">
        <v>-7</v>
      </c>
      <c r="N981" s="20">
        <v>9</v>
      </c>
      <c r="O981" s="20">
        <f t="shared" si="61"/>
        <v>-16418</v>
      </c>
      <c r="P981" s="19">
        <f t="shared" si="62"/>
        <v>-0.1</v>
      </c>
      <c r="Q981" s="3">
        <v>35</v>
      </c>
      <c r="R981" s="3">
        <v>35</v>
      </c>
      <c r="S981" s="3">
        <v>35.15</v>
      </c>
      <c r="T981" s="3">
        <v>35.049999999999997</v>
      </c>
      <c r="U981" s="3">
        <v>35.15</v>
      </c>
      <c r="V981" s="10">
        <f t="shared" si="63"/>
        <v>8.4250000000000002E-3</v>
      </c>
      <c r="W981" s="3">
        <v>0.43</v>
      </c>
      <c r="X981" s="3" t="str">
        <f ca="1">IF(COUNTIF(股期對照!A:A,B981)=2,B981&amp;"-●",IF(COUNTIF(股期對照!A:A,B981)=1,B981&amp;"-◎",B981))</f>
        <v>強信-KY</v>
      </c>
      <c r="Y981" s="3" t="s">
        <v>6743</v>
      </c>
      <c r="AB981" s="1" t="s">
        <v>975</v>
      </c>
      <c r="AC981" s="1" t="s">
        <v>2699</v>
      </c>
      <c r="AD981" s="1">
        <v>84</v>
      </c>
      <c r="AE981" s="1">
        <v>0</v>
      </c>
      <c r="AF981" s="1">
        <v>0.06</v>
      </c>
      <c r="AG981" s="1">
        <v>40.049999999999997</v>
      </c>
      <c r="AH981" s="1">
        <v>-24.11</v>
      </c>
      <c r="AI981" s="1">
        <v>981</v>
      </c>
      <c r="AJ981" s="1">
        <v>680972.4</v>
      </c>
      <c r="AK981" s="1">
        <v>5</v>
      </c>
      <c r="AL981" s="1">
        <v>7</v>
      </c>
      <c r="AM981" s="1">
        <v>10</v>
      </c>
      <c r="AN981" s="1">
        <v>-7</v>
      </c>
      <c r="AO981" s="1">
        <v>9</v>
      </c>
      <c r="AP981" s="1">
        <v>-16418</v>
      </c>
      <c r="AQ981" s="1">
        <v>-0.1</v>
      </c>
      <c r="AR981" s="1">
        <v>35</v>
      </c>
      <c r="AS981" s="1">
        <v>35</v>
      </c>
      <c r="AT981" s="1">
        <v>35.15</v>
      </c>
      <c r="AU981" s="1">
        <v>35.049999999999997</v>
      </c>
      <c r="AV981" s="1">
        <v>35.15</v>
      </c>
      <c r="AW981" s="1">
        <v>8.4250000000000002E-3</v>
      </c>
      <c r="AX981" s="1">
        <v>0.43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6209</v>
      </c>
      <c r="C982" s="3">
        <v>0.6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80.48</v>
      </c>
      <c r="H982" s="1">
        <f>MATCH(持股比率!A982,董監!A:A,0)</f>
        <v>982</v>
      </c>
      <c r="I982" s="3">
        <v>585216.18999999994</v>
      </c>
      <c r="J982" s="20">
        <v>24</v>
      </c>
      <c r="K982" s="20">
        <v>-2</v>
      </c>
      <c r="L982" s="29">
        <v>-17</v>
      </c>
      <c r="M982" s="20">
        <v>16</v>
      </c>
      <c r="N982" s="20">
        <v>67</v>
      </c>
      <c r="O982" s="20">
        <f t="shared" si="61"/>
        <v>47098</v>
      </c>
      <c r="P982" s="19">
        <f t="shared" si="62"/>
        <v>0.2</v>
      </c>
      <c r="Q982" s="3">
        <v>29.4</v>
      </c>
      <c r="R982" s="3">
        <v>28.85</v>
      </c>
      <c r="S982" s="3">
        <v>28.8</v>
      </c>
      <c r="T982" s="3">
        <v>28.65</v>
      </c>
      <c r="U982" s="3">
        <v>29.25</v>
      </c>
      <c r="V982" s="10">
        <f t="shared" si="63"/>
        <v>2.5764499999999999E-2</v>
      </c>
      <c r="W982" s="3">
        <v>1.92</v>
      </c>
      <c r="X982" s="3" t="str">
        <f ca="1">IF(COUNTIF(股期對照!A:A,B982)=2,B982&amp;"-●",IF(COUNTIF(股期對照!A:A,B982)=1,B982&amp;"-◎",B982))</f>
        <v>健椿</v>
      </c>
      <c r="Y982" s="3" t="s">
        <v>6774</v>
      </c>
      <c r="AB982" s="1" t="s">
        <v>976</v>
      </c>
      <c r="AC982" s="1" t="s">
        <v>2700</v>
      </c>
      <c r="AD982" s="1">
        <v>0.6</v>
      </c>
      <c r="AE982" s="1">
        <v>0</v>
      </c>
      <c r="AF982" s="1">
        <v>0.05</v>
      </c>
      <c r="AG982" s="1">
        <v>18.87</v>
      </c>
      <c r="AH982" s="1">
        <v>80.48</v>
      </c>
      <c r="AI982" s="1">
        <v>982</v>
      </c>
      <c r="AJ982" s="1">
        <v>585216.18999999994</v>
      </c>
      <c r="AK982" s="1">
        <v>24</v>
      </c>
      <c r="AL982" s="1">
        <v>-2</v>
      </c>
      <c r="AM982" s="1">
        <v>-17</v>
      </c>
      <c r="AN982" s="1">
        <v>16</v>
      </c>
      <c r="AO982" s="1">
        <v>67</v>
      </c>
      <c r="AP982" s="1">
        <v>47098</v>
      </c>
      <c r="AQ982" s="1">
        <v>0.2</v>
      </c>
      <c r="AR982" s="1">
        <v>29.4</v>
      </c>
      <c r="AS982" s="1">
        <v>28.85</v>
      </c>
      <c r="AT982" s="1">
        <v>28.8</v>
      </c>
      <c r="AU982" s="1">
        <v>28.65</v>
      </c>
      <c r="AV982" s="1">
        <v>29.25</v>
      </c>
      <c r="AW982" s="1">
        <v>2.5764499999999999E-2</v>
      </c>
      <c r="AX982" s="1">
        <v>1.92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5727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6</v>
      </c>
      <c r="K983" s="20">
        <v>0</v>
      </c>
      <c r="L983" s="29">
        <v>-2</v>
      </c>
      <c r="M983" s="20">
        <v>-1</v>
      </c>
      <c r="N983" s="20">
        <v>-3</v>
      </c>
      <c r="O983" s="20">
        <f t="shared" si="61"/>
        <v>60713</v>
      </c>
      <c r="P983" s="19">
        <f t="shared" si="62"/>
        <v>0</v>
      </c>
      <c r="Q983" s="3">
        <v>15.5</v>
      </c>
      <c r="R983" s="3">
        <v>15.5</v>
      </c>
      <c r="S983" s="3">
        <v>15.65</v>
      </c>
      <c r="T983" s="3">
        <v>15.6</v>
      </c>
      <c r="U983" s="3">
        <v>15.35</v>
      </c>
      <c r="V983" s="10">
        <f t="shared" si="63"/>
        <v>5.0000000000004265E-7</v>
      </c>
      <c r="W983" s="3">
        <v>0.99</v>
      </c>
      <c r="X983" s="3" t="str">
        <f ca="1">IF(COUNTIF(股期對照!A:A,B983)=2,B983&amp;"-●",IF(COUNTIF(股期對照!A:A,B983)=1,B983&amp;"-◎",B983))</f>
        <v>穎漢</v>
      </c>
      <c r="Y983" s="3" t="s">
        <v>6879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6</v>
      </c>
      <c r="AL983" s="1">
        <v>0</v>
      </c>
      <c r="AM983" s="1">
        <v>-2</v>
      </c>
      <c r="AN983" s="1">
        <v>-1</v>
      </c>
      <c r="AO983" s="1">
        <v>-3</v>
      </c>
      <c r="AP983" s="1">
        <v>60713</v>
      </c>
      <c r="AQ983" s="1">
        <v>0</v>
      </c>
      <c r="AR983" s="1">
        <v>15.5</v>
      </c>
      <c r="AS983" s="1">
        <v>15.5</v>
      </c>
      <c r="AT983" s="1">
        <v>15.65</v>
      </c>
      <c r="AU983" s="1">
        <v>15.6</v>
      </c>
      <c r="AV983" s="1">
        <v>15.35</v>
      </c>
      <c r="AW983" s="1">
        <v>5.0000000000004265E-7</v>
      </c>
      <c r="AX983" s="1">
        <v>0.99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5556</v>
      </c>
      <c r="C984" s="3">
        <v>2.13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52.82</v>
      </c>
      <c r="H984" s="1">
        <f>MATCH(持股比率!A984,董監!A:A,0)</f>
        <v>984</v>
      </c>
      <c r="I984" s="3">
        <v>549500</v>
      </c>
      <c r="J984" s="20">
        <v>60</v>
      </c>
      <c r="K984" s="20">
        <v>80.77</v>
      </c>
      <c r="L984" s="29">
        <v>-97.11</v>
      </c>
      <c r="M984" s="20">
        <v>-7.64</v>
      </c>
      <c r="N984" s="20">
        <v>24.9</v>
      </c>
      <c r="O984" s="20">
        <f t="shared" si="61"/>
        <v>29025</v>
      </c>
      <c r="P984" s="19">
        <f t="shared" si="62"/>
        <v>0.2</v>
      </c>
      <c r="Q984" s="3">
        <v>45.25</v>
      </c>
      <c r="R984" s="3">
        <v>46.4</v>
      </c>
      <c r="S984" s="3">
        <v>45.95</v>
      </c>
      <c r="T984" s="3">
        <v>45.85</v>
      </c>
      <c r="U984" s="3">
        <v>45.4</v>
      </c>
      <c r="V984" s="10">
        <f t="shared" si="63"/>
        <v>2.7806894999999995E-2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6852</v>
      </c>
      <c r="AB984" s="1" t="s">
        <v>978</v>
      </c>
      <c r="AC984" s="1" t="s">
        <v>2702</v>
      </c>
      <c r="AD984" s="1">
        <v>2.13</v>
      </c>
      <c r="AE984" s="1">
        <v>0</v>
      </c>
      <c r="AF984" s="1">
        <v>0.18</v>
      </c>
      <c r="AG984" s="1">
        <v>44.87</v>
      </c>
      <c r="AH984" s="1">
        <v>52.82</v>
      </c>
      <c r="AI984" s="1">
        <v>984</v>
      </c>
      <c r="AJ984" s="1">
        <v>549500</v>
      </c>
      <c r="AK984" s="1">
        <v>60</v>
      </c>
      <c r="AL984" s="1">
        <v>80.77</v>
      </c>
      <c r="AM984" s="1">
        <v>-97.11</v>
      </c>
      <c r="AN984" s="1">
        <v>-7.64</v>
      </c>
      <c r="AO984" s="1">
        <v>24.9</v>
      </c>
      <c r="AP984" s="1">
        <v>29025</v>
      </c>
      <c r="AQ984" s="1">
        <v>0.2</v>
      </c>
      <c r="AR984" s="1">
        <v>45.25</v>
      </c>
      <c r="AS984" s="1">
        <v>46.4</v>
      </c>
      <c r="AT984" s="1">
        <v>45.95</v>
      </c>
      <c r="AU984" s="1">
        <v>45.85</v>
      </c>
      <c r="AV984" s="1">
        <v>45.4</v>
      </c>
      <c r="AW984" s="1">
        <v>2.7806894999999995E-2</v>
      </c>
      <c r="AX984" s="1">
        <v>0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5275</v>
      </c>
      <c r="C985" s="3">
        <v>2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48.097000000000001</v>
      </c>
      <c r="K985" s="20">
        <v>37.960999999999999</v>
      </c>
      <c r="L985" s="29">
        <v>-39.880000000000003</v>
      </c>
      <c r="M985" s="20">
        <v>33.622</v>
      </c>
      <c r="N985" s="20">
        <v>-51.021000000000001</v>
      </c>
      <c r="O985" s="20">
        <f t="shared" si="61"/>
        <v>164725</v>
      </c>
      <c r="P985" s="19">
        <f t="shared" si="62"/>
        <v>0</v>
      </c>
      <c r="Q985" s="3">
        <v>24.45</v>
      </c>
      <c r="R985" s="3">
        <v>24.2</v>
      </c>
      <c r="S985" s="3">
        <v>24.2</v>
      </c>
      <c r="T985" s="3">
        <v>24.15</v>
      </c>
      <c r="U985" s="3">
        <v>23.75</v>
      </c>
      <c r="V985" s="10">
        <f t="shared" si="63"/>
        <v>7.2975439999999978E-3</v>
      </c>
      <c r="W985" s="3">
        <v>-2.66</v>
      </c>
      <c r="X985" s="3" t="str">
        <f ca="1">IF(COUNTIF(股期對照!A:A,B985)=2,B985&amp;"-●",IF(COUNTIF(股期對照!A:A,B985)=1,B985&amp;"-◎",B985))</f>
        <v>元翎</v>
      </c>
      <c r="Y985" s="3" t="s">
        <v>7337</v>
      </c>
      <c r="AB985" s="1" t="s">
        <v>979</v>
      </c>
      <c r="AC985" s="1" t="s">
        <v>2703</v>
      </c>
      <c r="AD985" s="1">
        <v>2</v>
      </c>
      <c r="AE985" s="1">
        <v>0</v>
      </c>
      <c r="AF985" s="1">
        <v>0.06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48.097000000000001</v>
      </c>
      <c r="AL985" s="1">
        <v>37.960999999999999</v>
      </c>
      <c r="AM985" s="1">
        <v>-39.880000000000003</v>
      </c>
      <c r="AN985" s="1">
        <v>33.622</v>
      </c>
      <c r="AO985" s="1">
        <v>-51.021000000000001</v>
      </c>
      <c r="AP985" s="1">
        <v>164725</v>
      </c>
      <c r="AQ985" s="1">
        <v>0</v>
      </c>
      <c r="AR985" s="1">
        <v>24.45</v>
      </c>
      <c r="AS985" s="1">
        <v>24.2</v>
      </c>
      <c r="AT985" s="1">
        <v>24.2</v>
      </c>
      <c r="AU985" s="1">
        <v>24.15</v>
      </c>
      <c r="AV985" s="1">
        <v>23.75</v>
      </c>
      <c r="AW985" s="1">
        <v>7.2975439999999978E-3</v>
      </c>
      <c r="AX985" s="1">
        <v>-2.66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5557</v>
      </c>
      <c r="C986" s="3">
        <v>1.02</v>
      </c>
      <c r="D986" s="3">
        <v>0</v>
      </c>
      <c r="E986" s="3">
        <v>0.18</v>
      </c>
      <c r="F986" s="1">
        <f>IF(INDEX(董監!D:D,H986)=0,INDEX(董監!C:C,H986),INDEX(董監!D:D,H986))</f>
        <v>28.17</v>
      </c>
      <c r="G986" s="1">
        <f t="shared" si="60"/>
        <v>70.63</v>
      </c>
      <c r="H986" s="1">
        <f>MATCH(持股比率!A986,董監!A:A,0)</f>
        <v>986</v>
      </c>
      <c r="I986" s="3">
        <v>823958.46</v>
      </c>
      <c r="J986" s="20">
        <v>48</v>
      </c>
      <c r="K986" s="20">
        <v>-55</v>
      </c>
      <c r="L986" s="29">
        <v>4</v>
      </c>
      <c r="M986" s="20">
        <v>46</v>
      </c>
      <c r="N986" s="20">
        <v>-2</v>
      </c>
      <c r="O986" s="20">
        <f t="shared" si="61"/>
        <v>58196</v>
      </c>
      <c r="P986" s="19">
        <f t="shared" si="62"/>
        <v>0.1</v>
      </c>
      <c r="Q986" s="3">
        <v>51.1</v>
      </c>
      <c r="R986" s="3">
        <v>50.6</v>
      </c>
      <c r="S986" s="3">
        <v>51.1</v>
      </c>
      <c r="T986" s="3">
        <v>51.3</v>
      </c>
      <c r="U986" s="3">
        <v>51.5</v>
      </c>
      <c r="V986" s="10">
        <f t="shared" si="63"/>
        <v>2.1309999999999999E-2</v>
      </c>
      <c r="W986" s="3">
        <v>1.98</v>
      </c>
      <c r="X986" s="3" t="str">
        <f ca="1">IF(COUNTIF(股期對照!A:A,B986)=2,B986&amp;"-●",IF(COUNTIF(股期對照!A:A,B986)=1,B986&amp;"-◎",B986))</f>
        <v>時碩工業</v>
      </c>
      <c r="Y986" s="3" t="s">
        <v>6760</v>
      </c>
      <c r="AB986" s="1" t="s">
        <v>980</v>
      </c>
      <c r="AC986" s="1" t="s">
        <v>2704</v>
      </c>
      <c r="AD986" s="1">
        <v>1.02</v>
      </c>
      <c r="AE986" s="1">
        <v>0</v>
      </c>
      <c r="AF986" s="1">
        <v>0.18</v>
      </c>
      <c r="AG986" s="1">
        <v>28.17</v>
      </c>
      <c r="AH986" s="1">
        <v>70.63</v>
      </c>
      <c r="AI986" s="1">
        <v>986</v>
      </c>
      <c r="AJ986" s="1">
        <v>823958.46</v>
      </c>
      <c r="AK986" s="1">
        <v>48</v>
      </c>
      <c r="AL986" s="1">
        <v>-55</v>
      </c>
      <c r="AM986" s="1">
        <v>4</v>
      </c>
      <c r="AN986" s="1">
        <v>46</v>
      </c>
      <c r="AO986" s="1">
        <v>-2</v>
      </c>
      <c r="AP986" s="1">
        <v>58196</v>
      </c>
      <c r="AQ986" s="1">
        <v>0.1</v>
      </c>
      <c r="AR986" s="1">
        <v>51.1</v>
      </c>
      <c r="AS986" s="1">
        <v>50.6</v>
      </c>
      <c r="AT986" s="1">
        <v>51.1</v>
      </c>
      <c r="AU986" s="1">
        <v>51.3</v>
      </c>
      <c r="AV986" s="1">
        <v>51.5</v>
      </c>
      <c r="AW986" s="1">
        <v>2.1309999999999999E-2</v>
      </c>
      <c r="AX986" s="1">
        <v>1.98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6210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</v>
      </c>
      <c r="R987" s="3">
        <v>53</v>
      </c>
      <c r="S987" s="3">
        <v>53.4</v>
      </c>
      <c r="T987" s="3">
        <v>52.7</v>
      </c>
      <c r="U987" s="3">
        <v>52.6</v>
      </c>
      <c r="V987" s="10">
        <f t="shared" si="63"/>
        <v>0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7338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</v>
      </c>
      <c r="AS987" s="1">
        <v>53</v>
      </c>
      <c r="AT987" s="1">
        <v>53.4</v>
      </c>
      <c r="AU987" s="1">
        <v>52.7</v>
      </c>
      <c r="AV987" s="1">
        <v>52.6</v>
      </c>
      <c r="AW987" s="1">
        <v>0</v>
      </c>
      <c r="AX987" s="1">
        <v>-0.19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5112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0.94599999999999995</v>
      </c>
      <c r="K988" s="20">
        <v>-0.13200000000000001</v>
      </c>
      <c r="L988" s="29">
        <v>-1</v>
      </c>
      <c r="M988" s="20">
        <v>2</v>
      </c>
      <c r="N988" s="20">
        <v>0</v>
      </c>
      <c r="O988" s="20">
        <f t="shared" si="61"/>
        <v>10923</v>
      </c>
      <c r="P988" s="19">
        <f t="shared" si="62"/>
        <v>0</v>
      </c>
      <c r="Q988" s="3">
        <v>70.900000000000006</v>
      </c>
      <c r="R988" s="3">
        <v>70.7</v>
      </c>
      <c r="S988" s="3">
        <v>70.900000000000006</v>
      </c>
      <c r="T988" s="3">
        <v>70.5</v>
      </c>
      <c r="U988" s="3">
        <v>70.900000000000006</v>
      </c>
      <c r="V988" s="10">
        <f t="shared" si="63"/>
        <v>1.2783899999999999E-3</v>
      </c>
      <c r="W988" s="3">
        <v>-0.42</v>
      </c>
      <c r="X988" s="3" t="str">
        <f ca="1">IF(COUNTIF(股期對照!A:A,B988)=2,B988&amp;"-●",IF(COUNTIF(股期對照!A:A,B988)=1,B988&amp;"-◎",B988))</f>
        <v>鈞興-KY</v>
      </c>
      <c r="Y988" s="3" t="s">
        <v>6852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0.94599999999999995</v>
      </c>
      <c r="AL988" s="1">
        <v>-0.13200000000000001</v>
      </c>
      <c r="AM988" s="1">
        <v>-1</v>
      </c>
      <c r="AN988" s="1">
        <v>2</v>
      </c>
      <c r="AO988" s="1">
        <v>0</v>
      </c>
      <c r="AP988" s="1">
        <v>10923</v>
      </c>
      <c r="AQ988" s="1">
        <v>0</v>
      </c>
      <c r="AR988" s="1">
        <v>70.900000000000006</v>
      </c>
      <c r="AS988" s="1">
        <v>70.7</v>
      </c>
      <c r="AT988" s="1">
        <v>70.900000000000006</v>
      </c>
      <c r="AU988" s="1">
        <v>70.5</v>
      </c>
      <c r="AV988" s="1">
        <v>70.900000000000006</v>
      </c>
      <c r="AW988" s="1">
        <v>1.2783899999999999E-3</v>
      </c>
      <c r="AX988" s="1">
        <v>-0.42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5208</v>
      </c>
      <c r="C989" s="3">
        <v>3.92</v>
      </c>
      <c r="D989" s="3">
        <v>6.11</v>
      </c>
      <c r="E989" s="3">
        <v>0.72</v>
      </c>
      <c r="F989" s="1">
        <f>IF(INDEX(董監!D:D,H989)=0,INDEX(董監!C:C,H989),INDEX(董監!D:D,H989))</f>
        <v>19.920000000000002</v>
      </c>
      <c r="G989" s="1">
        <f t="shared" si="60"/>
        <v>69.33</v>
      </c>
      <c r="H989" s="1">
        <f>MATCH(持股比率!A989,董監!A:A,0)</f>
        <v>989</v>
      </c>
      <c r="I989" s="3">
        <v>390000</v>
      </c>
      <c r="J989" s="20">
        <v>2</v>
      </c>
      <c r="K989" s="20">
        <v>-5</v>
      </c>
      <c r="L989" s="29">
        <v>11</v>
      </c>
      <c r="M989" s="20">
        <v>-66.849999999999994</v>
      </c>
      <c r="N989" s="20">
        <v>-48.920999999999999</v>
      </c>
      <c r="O989" s="20">
        <f t="shared" si="61"/>
        <v>27039</v>
      </c>
      <c r="P989" s="19">
        <f t="shared" si="62"/>
        <v>-0.4</v>
      </c>
      <c r="Q989" s="3">
        <v>154.5</v>
      </c>
      <c r="R989" s="3">
        <v>152.5</v>
      </c>
      <c r="S989" s="3">
        <v>155</v>
      </c>
      <c r="T989" s="3">
        <v>152</v>
      </c>
      <c r="U989" s="3">
        <v>151.5</v>
      </c>
      <c r="V989" s="10">
        <f t="shared" si="63"/>
        <v>-0.16321231499999997</v>
      </c>
      <c r="W989" s="3">
        <v>-0.98</v>
      </c>
      <c r="X989" s="3" t="str">
        <f ca="1">IF(COUNTIF(股期對照!A:A,B989)=2,B989&amp;"-●",IF(COUNTIF(股期對照!A:A,B989)=1,B989&amp;"-◎",B989))</f>
        <v>駐龍</v>
      </c>
      <c r="Y989" s="3" t="s">
        <v>6774</v>
      </c>
      <c r="AB989" s="1" t="s">
        <v>983</v>
      </c>
      <c r="AC989" s="1" t="s">
        <v>2707</v>
      </c>
      <c r="AD989" s="1">
        <v>3.92</v>
      </c>
      <c r="AE989" s="1">
        <v>6.11</v>
      </c>
      <c r="AF989" s="1">
        <v>0.72</v>
      </c>
      <c r="AG989" s="1">
        <v>19.920000000000002</v>
      </c>
      <c r="AH989" s="1">
        <v>69.33</v>
      </c>
      <c r="AI989" s="1">
        <v>989</v>
      </c>
      <c r="AJ989" s="1">
        <v>390000</v>
      </c>
      <c r="AK989" s="1">
        <v>2</v>
      </c>
      <c r="AL989" s="1">
        <v>-5</v>
      </c>
      <c r="AM989" s="1">
        <v>11</v>
      </c>
      <c r="AN989" s="1">
        <v>-66.849999999999994</v>
      </c>
      <c r="AO989" s="1">
        <v>-48.920999999999999</v>
      </c>
      <c r="AP989" s="1">
        <v>27039</v>
      </c>
      <c r="AQ989" s="1">
        <v>-0.4</v>
      </c>
      <c r="AR989" s="1">
        <v>154.5</v>
      </c>
      <c r="AS989" s="1">
        <v>152.5</v>
      </c>
      <c r="AT989" s="1">
        <v>155</v>
      </c>
      <c r="AU989" s="1">
        <v>152</v>
      </c>
      <c r="AV989" s="1">
        <v>151.5</v>
      </c>
      <c r="AW989" s="1">
        <v>-0.16321231499999997</v>
      </c>
      <c r="AX989" s="1">
        <v>-0.98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5401</v>
      </c>
      <c r="C990" s="3">
        <v>0.38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65.27000000000001</v>
      </c>
      <c r="H990" s="1">
        <f>MATCH(持股比率!A990,董監!A:A,0)</f>
        <v>990</v>
      </c>
      <c r="I990" s="3">
        <v>1198018.48</v>
      </c>
      <c r="J990" s="20">
        <v>8</v>
      </c>
      <c r="K990" s="20">
        <v>7</v>
      </c>
      <c r="L990" s="29">
        <v>8</v>
      </c>
      <c r="M990" s="20">
        <v>22</v>
      </c>
      <c r="N990" s="20">
        <v>4</v>
      </c>
      <c r="O990" s="20">
        <f t="shared" si="61"/>
        <v>78195</v>
      </c>
      <c r="P990" s="19">
        <f t="shared" si="62"/>
        <v>0.1</v>
      </c>
      <c r="Q990" s="3">
        <v>62.5</v>
      </c>
      <c r="R990" s="3">
        <v>61.9</v>
      </c>
      <c r="S990" s="3">
        <v>61.9</v>
      </c>
      <c r="T990" s="3">
        <v>61.3</v>
      </c>
      <c r="U990" s="3">
        <v>61</v>
      </c>
      <c r="V990" s="10">
        <f t="shared" si="63"/>
        <v>3.0210999999999998E-2</v>
      </c>
      <c r="W990" s="3">
        <v>-2.87</v>
      </c>
      <c r="X990" s="3" t="str">
        <f ca="1">IF(COUNTIF(股期對照!A:A,B990)=2,B990&amp;"-●",IF(COUNTIF(股期對照!A:A,B990)=1,B990&amp;"-◎",B990))</f>
        <v>大銀微系統</v>
      </c>
      <c r="Y990" s="3" t="s">
        <v>6774</v>
      </c>
      <c r="AB990" s="1" t="s">
        <v>984</v>
      </c>
      <c r="AC990" s="1" t="s">
        <v>2708</v>
      </c>
      <c r="AD990" s="1">
        <v>0.38</v>
      </c>
      <c r="AE990" s="1">
        <v>0</v>
      </c>
      <c r="AF990" s="1">
        <v>0.05</v>
      </c>
      <c r="AG990" s="1">
        <v>34.299999999999997</v>
      </c>
      <c r="AH990" s="1">
        <v>65.27000000000001</v>
      </c>
      <c r="AI990" s="1">
        <v>990</v>
      </c>
      <c r="AJ990" s="1">
        <v>1198018.48</v>
      </c>
      <c r="AK990" s="1">
        <v>8</v>
      </c>
      <c r="AL990" s="1">
        <v>7</v>
      </c>
      <c r="AM990" s="1">
        <v>8</v>
      </c>
      <c r="AN990" s="1">
        <v>22</v>
      </c>
      <c r="AO990" s="1">
        <v>4</v>
      </c>
      <c r="AP990" s="1">
        <v>78195</v>
      </c>
      <c r="AQ990" s="1">
        <v>0.1</v>
      </c>
      <c r="AR990" s="1">
        <v>62.5</v>
      </c>
      <c r="AS990" s="1">
        <v>61.9</v>
      </c>
      <c r="AT990" s="1">
        <v>61.9</v>
      </c>
      <c r="AU990" s="1">
        <v>61.3</v>
      </c>
      <c r="AV990" s="1">
        <v>61</v>
      </c>
      <c r="AW990" s="1">
        <v>3.0210999999999998E-2</v>
      </c>
      <c r="AX990" s="1">
        <v>-2.87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5402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1</v>
      </c>
      <c r="M991" s="20">
        <v>-1</v>
      </c>
      <c r="N991" s="20">
        <v>6</v>
      </c>
      <c r="O991" s="20">
        <f t="shared" si="61"/>
        <v>37892</v>
      </c>
      <c r="P991" s="19">
        <f t="shared" si="62"/>
        <v>0</v>
      </c>
      <c r="Q991" s="3">
        <v>90.9</v>
      </c>
      <c r="R991" s="3">
        <v>90.8</v>
      </c>
      <c r="S991" s="3">
        <v>90.9</v>
      </c>
      <c r="T991" s="3">
        <v>90.9</v>
      </c>
      <c r="U991" s="3">
        <v>92.1</v>
      </c>
      <c r="V991" s="10">
        <f t="shared" si="63"/>
        <v>3.7089999999999992E-3</v>
      </c>
      <c r="W991" s="3">
        <v>1.99</v>
      </c>
      <c r="X991" s="3" t="str">
        <f ca="1">IF(COUNTIF(股期對照!A:A,B991)=2,B991&amp;"-●",IF(COUNTIF(股期對照!A:A,B991)=1,B991&amp;"-◎",B991))</f>
        <v>捷流閥業</v>
      </c>
      <c r="Y991" s="3" t="s">
        <v>6773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1</v>
      </c>
      <c r="AN991" s="1">
        <v>-1</v>
      </c>
      <c r="AO991" s="1">
        <v>6</v>
      </c>
      <c r="AP991" s="1">
        <v>37892</v>
      </c>
      <c r="AQ991" s="1">
        <v>0</v>
      </c>
      <c r="AR991" s="1">
        <v>90.9</v>
      </c>
      <c r="AS991" s="1">
        <v>90.8</v>
      </c>
      <c r="AT991" s="1">
        <v>90.9</v>
      </c>
      <c r="AU991" s="1">
        <v>90.9</v>
      </c>
      <c r="AV991" s="1">
        <v>92.1</v>
      </c>
      <c r="AW991" s="1">
        <v>3.7089999999999992E-3</v>
      </c>
      <c r="AX991" s="1">
        <v>1.99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6618</v>
      </c>
      <c r="C992" s="3">
        <v>27.42</v>
      </c>
      <c r="D992" s="3">
        <v>0</v>
      </c>
      <c r="E992" s="3">
        <v>0.21</v>
      </c>
      <c r="F992" s="1">
        <f>IF(INDEX(董監!D:D,H992)=0,INDEX(董監!C:C,H992),INDEX(董監!D:D,H992))</f>
        <v>13</v>
      </c>
      <c r="G992" s="1">
        <f t="shared" si="60"/>
        <v>59.37</v>
      </c>
      <c r="H992" s="1">
        <f>MATCH(持股比率!A992,董監!A:A,0)</f>
        <v>992</v>
      </c>
      <c r="I992" s="3">
        <v>338990</v>
      </c>
      <c r="J992" s="20">
        <v>-31</v>
      </c>
      <c r="K992" s="20">
        <v>3.911</v>
      </c>
      <c r="L992" s="29">
        <v>70</v>
      </c>
      <c r="M992" s="20">
        <v>-504.20800000000003</v>
      </c>
      <c r="N992" s="20">
        <v>-112</v>
      </c>
      <c r="O992" s="20">
        <f t="shared" si="61"/>
        <v>20126</v>
      </c>
      <c r="P992" s="19">
        <f t="shared" si="62"/>
        <v>-2.8</v>
      </c>
      <c r="Q992" s="3">
        <v>71.7</v>
      </c>
      <c r="R992" s="3">
        <v>71.8</v>
      </c>
      <c r="S992" s="3">
        <v>73.400000000000006</v>
      </c>
      <c r="T992" s="3">
        <v>69.2</v>
      </c>
      <c r="U992" s="3">
        <v>68.5</v>
      </c>
      <c r="V992" s="10">
        <f t="shared" si="63"/>
        <v>-0.39367083800000008</v>
      </c>
      <c r="W992" s="3">
        <v>-3.39</v>
      </c>
      <c r="X992" s="3" t="str">
        <f ca="1">IF(COUNTIF(股期對照!A:A,B992)=2,B992&amp;"-●",IF(COUNTIF(股期對照!A:A,B992)=1,B992&amp;"-◎",B992))</f>
        <v>光隆精密-KY</v>
      </c>
      <c r="Y992" s="3" t="s">
        <v>7339</v>
      </c>
      <c r="AB992" s="1" t="s">
        <v>986</v>
      </c>
      <c r="AC992" s="1" t="s">
        <v>2710</v>
      </c>
      <c r="AD992" s="1">
        <v>27.42</v>
      </c>
      <c r="AE992" s="1">
        <v>0</v>
      </c>
      <c r="AF992" s="1">
        <v>0.21</v>
      </c>
      <c r="AG992" s="1">
        <v>13</v>
      </c>
      <c r="AH992" s="1">
        <v>59.37</v>
      </c>
      <c r="AI992" s="1">
        <v>992</v>
      </c>
      <c r="AJ992" s="1">
        <v>338990</v>
      </c>
      <c r="AK992" s="1">
        <v>-31</v>
      </c>
      <c r="AL992" s="1">
        <v>3.911</v>
      </c>
      <c r="AM992" s="1">
        <v>70</v>
      </c>
      <c r="AN992" s="1">
        <v>-504.20800000000003</v>
      </c>
      <c r="AO992" s="1">
        <v>-112</v>
      </c>
      <c r="AP992" s="1">
        <v>20126</v>
      </c>
      <c r="AQ992" s="1">
        <v>-2.8</v>
      </c>
      <c r="AR992" s="1">
        <v>71.7</v>
      </c>
      <c r="AS992" s="1">
        <v>71.8</v>
      </c>
      <c r="AT992" s="1">
        <v>73.400000000000006</v>
      </c>
      <c r="AU992" s="1">
        <v>69.2</v>
      </c>
      <c r="AV992" s="1">
        <v>68.5</v>
      </c>
      <c r="AW992" s="1">
        <v>-0.39367083800000008</v>
      </c>
      <c r="AX992" s="1">
        <v>-3.39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6619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6.51</v>
      </c>
      <c r="R993" s="3">
        <v>6.38</v>
      </c>
      <c r="S993" s="3">
        <v>6.54</v>
      </c>
      <c r="T993" s="3">
        <v>6.4</v>
      </c>
      <c r="U993" s="3">
        <v>6.28</v>
      </c>
      <c r="V993" s="10">
        <f t="shared" si="63"/>
        <v>0</v>
      </c>
      <c r="W993" s="3">
        <v>-6.27</v>
      </c>
      <c r="X993" s="3" t="str">
        <f ca="1">IF(COUNTIF(股期對照!A:A,B993)=2,B993&amp;"-●",IF(COUNTIF(股期對照!A:A,B993)=1,B993&amp;"-◎",B993))</f>
        <v>唐鋒</v>
      </c>
      <c r="Y993" s="3" t="s">
        <v>7216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6.51</v>
      </c>
      <c r="AS993" s="1">
        <v>6.38</v>
      </c>
      <c r="AT993" s="1">
        <v>6.54</v>
      </c>
      <c r="AU993" s="1">
        <v>6.4</v>
      </c>
      <c r="AV993" s="1">
        <v>6.28</v>
      </c>
      <c r="AW993" s="1">
        <v>0</v>
      </c>
      <c r="AX993" s="1">
        <v>-6.27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6212</v>
      </c>
      <c r="C994" s="3">
        <v>47.9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9.4699999999999989</v>
      </c>
      <c r="H994" s="1">
        <f>MATCH(持股比率!A994,董監!A:A,0)</f>
        <v>994</v>
      </c>
      <c r="I994" s="3">
        <v>723332</v>
      </c>
      <c r="J994" s="20">
        <v>0</v>
      </c>
      <c r="K994" s="20">
        <v>-115</v>
      </c>
      <c r="L994" s="29">
        <v>-41</v>
      </c>
      <c r="M994" s="20">
        <v>-13</v>
      </c>
      <c r="N994" s="20">
        <v>-10</v>
      </c>
      <c r="O994" s="20">
        <f t="shared" si="61"/>
        <v>6850</v>
      </c>
      <c r="P994" s="19">
        <f t="shared" si="62"/>
        <v>-2.6</v>
      </c>
      <c r="Q994" s="3">
        <v>12.75</v>
      </c>
      <c r="R994" s="3">
        <v>12.85</v>
      </c>
      <c r="S994" s="3">
        <v>12.9</v>
      </c>
      <c r="T994" s="3">
        <v>12.85</v>
      </c>
      <c r="U994" s="3">
        <v>12.75</v>
      </c>
      <c r="V994" s="10">
        <f t="shared" si="63"/>
        <v>-2.3012000000000001E-2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7340</v>
      </c>
      <c r="AB994" s="1" t="s">
        <v>988</v>
      </c>
      <c r="AC994" s="1" t="s">
        <v>2712</v>
      </c>
      <c r="AD994" s="1">
        <v>47.9</v>
      </c>
      <c r="AE994" s="1">
        <v>0</v>
      </c>
      <c r="AF994" s="1">
        <v>0</v>
      </c>
      <c r="AG994" s="1">
        <v>42.63</v>
      </c>
      <c r="AH994" s="1">
        <v>9.4699999999999989</v>
      </c>
      <c r="AI994" s="1">
        <v>994</v>
      </c>
      <c r="AJ994" s="1">
        <v>723332</v>
      </c>
      <c r="AK994" s="1">
        <v>0</v>
      </c>
      <c r="AL994" s="1">
        <v>-115</v>
      </c>
      <c r="AM994" s="1">
        <v>-41</v>
      </c>
      <c r="AN994" s="1">
        <v>-13</v>
      </c>
      <c r="AO994" s="1">
        <v>-10</v>
      </c>
      <c r="AP994" s="1">
        <v>6850</v>
      </c>
      <c r="AQ994" s="1">
        <v>-2.6</v>
      </c>
      <c r="AR994" s="1">
        <v>12.75</v>
      </c>
      <c r="AS994" s="1">
        <v>12.85</v>
      </c>
      <c r="AT994" s="1">
        <v>12.9</v>
      </c>
      <c r="AU994" s="1">
        <v>12.85</v>
      </c>
      <c r="AV994" s="1">
        <v>12.75</v>
      </c>
      <c r="AW994" s="1">
        <v>-2.3012000000000001E-2</v>
      </c>
      <c r="AX994" s="1">
        <v>0.39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4971</v>
      </c>
      <c r="C995" s="3">
        <v>31.26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-58</v>
      </c>
      <c r="K995" s="20">
        <v>12</v>
      </c>
      <c r="L995" s="29">
        <v>16</v>
      </c>
      <c r="M995" s="20">
        <v>10</v>
      </c>
      <c r="N995" s="20">
        <v>13</v>
      </c>
      <c r="O995" s="20">
        <f t="shared" si="61"/>
        <v>26736</v>
      </c>
      <c r="P995" s="19">
        <f t="shared" si="62"/>
        <v>0</v>
      </c>
      <c r="Q995" s="3">
        <v>26.85</v>
      </c>
      <c r="R995" s="3">
        <v>27</v>
      </c>
      <c r="S995" s="3">
        <v>27.4</v>
      </c>
      <c r="T995" s="3">
        <v>28.15</v>
      </c>
      <c r="U995" s="3">
        <v>28.35</v>
      </c>
      <c r="V995" s="10">
        <f t="shared" si="63"/>
        <v>-1.4485000000000019E-3</v>
      </c>
      <c r="W995" s="3">
        <v>1.07</v>
      </c>
      <c r="X995" s="3" t="str">
        <f ca="1">IF(COUNTIF(股期對照!A:A,B995)=2,B995&amp;"-●",IF(COUNTIF(股期對照!A:A,B995)=1,B995&amp;"-◎",B995))</f>
        <v>大恭</v>
      </c>
      <c r="Y995" s="3" t="s">
        <v>6793</v>
      </c>
      <c r="AB995" s="1" t="s">
        <v>989</v>
      </c>
      <c r="AC995" s="1" t="s">
        <v>2713</v>
      </c>
      <c r="AD995" s="1">
        <v>31.26</v>
      </c>
      <c r="AE995" s="1">
        <v>0</v>
      </c>
      <c r="AF995" s="1">
        <v>0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-58</v>
      </c>
      <c r="AL995" s="1">
        <v>12</v>
      </c>
      <c r="AM995" s="1">
        <v>16</v>
      </c>
      <c r="AN995" s="1">
        <v>10</v>
      </c>
      <c r="AO995" s="1">
        <v>13</v>
      </c>
      <c r="AP995" s="1">
        <v>26736</v>
      </c>
      <c r="AQ995" s="1">
        <v>0</v>
      </c>
      <c r="AR995" s="1">
        <v>26.85</v>
      </c>
      <c r="AS995" s="1">
        <v>27</v>
      </c>
      <c r="AT995" s="1">
        <v>27.4</v>
      </c>
      <c r="AU995" s="1">
        <v>28.15</v>
      </c>
      <c r="AV995" s="1">
        <v>28.35</v>
      </c>
      <c r="AW995" s="1">
        <v>-1.4485000000000019E-3</v>
      </c>
      <c r="AX995" s="1">
        <v>1.07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6213</v>
      </c>
      <c r="C996" s="3">
        <v>0.8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3790753.71</v>
      </c>
      <c r="J996" s="20">
        <v>1</v>
      </c>
      <c r="K996" s="20">
        <v>-6</v>
      </c>
      <c r="L996" s="29">
        <v>-26</v>
      </c>
      <c r="M996" s="20">
        <v>-4</v>
      </c>
      <c r="N996" s="20">
        <v>-7</v>
      </c>
      <c r="O996" s="20">
        <f t="shared" si="61"/>
        <v>333094</v>
      </c>
      <c r="P996" s="19">
        <f t="shared" si="62"/>
        <v>0</v>
      </c>
      <c r="Q996" s="3">
        <v>12.3</v>
      </c>
      <c r="R996" s="3">
        <v>12.3</v>
      </c>
      <c r="S996" s="3">
        <v>12.3</v>
      </c>
      <c r="T996" s="3">
        <v>12.25</v>
      </c>
      <c r="U996" s="3">
        <v>12.3</v>
      </c>
      <c r="V996" s="10">
        <f t="shared" si="63"/>
        <v>-5.1640000000000002E-3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6803</v>
      </c>
      <c r="AB996" s="1" t="s">
        <v>990</v>
      </c>
      <c r="AC996" s="1" t="s">
        <v>2714</v>
      </c>
      <c r="AD996" s="1">
        <v>0.8</v>
      </c>
      <c r="AE996" s="1">
        <v>0</v>
      </c>
      <c r="AF996" s="1">
        <v>0</v>
      </c>
      <c r="AG996" s="1">
        <v>11.33</v>
      </c>
      <c r="AH996" s="1">
        <v>87.87</v>
      </c>
      <c r="AI996" s="1">
        <v>996</v>
      </c>
      <c r="AJ996" s="1">
        <v>3790753.71</v>
      </c>
      <c r="AK996" s="1">
        <v>1</v>
      </c>
      <c r="AL996" s="1">
        <v>-6</v>
      </c>
      <c r="AM996" s="1">
        <v>-26</v>
      </c>
      <c r="AN996" s="1">
        <v>-4</v>
      </c>
      <c r="AO996" s="1">
        <v>-7</v>
      </c>
      <c r="AP996" s="1">
        <v>333094</v>
      </c>
      <c r="AQ996" s="1">
        <v>0</v>
      </c>
      <c r="AR996" s="1">
        <v>12.3</v>
      </c>
      <c r="AS996" s="1">
        <v>12.3</v>
      </c>
      <c r="AT996" s="1">
        <v>12.3</v>
      </c>
      <c r="AU996" s="1">
        <v>12.25</v>
      </c>
      <c r="AV996" s="1">
        <v>12.3</v>
      </c>
      <c r="AW996" s="1">
        <v>-5.1640000000000002E-3</v>
      </c>
      <c r="AX996" s="1">
        <v>0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5728</v>
      </c>
      <c r="C997" s="3">
        <v>1.1599999999999999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0</v>
      </c>
      <c r="O997" s="20">
        <f t="shared" si="61"/>
        <v>44003</v>
      </c>
      <c r="P997" s="19">
        <f t="shared" si="62"/>
        <v>0</v>
      </c>
      <c r="Q997" s="3">
        <v>15.95</v>
      </c>
      <c r="R997" s="3">
        <v>15.8</v>
      </c>
      <c r="S997" s="3">
        <v>15.8</v>
      </c>
      <c r="T997" s="3">
        <v>15.75</v>
      </c>
      <c r="U997" s="3">
        <v>15.9</v>
      </c>
      <c r="V997" s="10">
        <f t="shared" si="63"/>
        <v>-6.3299999999999999E-4</v>
      </c>
      <c r="W997" s="3">
        <v>-0.63</v>
      </c>
      <c r="X997" s="3" t="str">
        <f ca="1">IF(COUNTIF(股期對照!A:A,B997)=2,B997&amp;"-●",IF(COUNTIF(股期對照!A:A,B997)=1,B997&amp;"-◎",B997))</f>
        <v>永純</v>
      </c>
      <c r="Y997" s="3" t="s">
        <v>6693</v>
      </c>
      <c r="AB997" s="1" t="s">
        <v>991</v>
      </c>
      <c r="AC997" s="1" t="s">
        <v>2715</v>
      </c>
      <c r="AD997" s="1">
        <v>1.1599999999999999</v>
      </c>
      <c r="AE997" s="1">
        <v>0</v>
      </c>
      <c r="AF997" s="1">
        <v>1.31</v>
      </c>
      <c r="AG997" s="1">
        <v>25.46</v>
      </c>
      <c r="AH997" s="1">
        <v>72.069999999999993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0</v>
      </c>
      <c r="AP997" s="1">
        <v>44003</v>
      </c>
      <c r="AQ997" s="1">
        <v>0</v>
      </c>
      <c r="AR997" s="1">
        <v>15.95</v>
      </c>
      <c r="AS997" s="1">
        <v>15.8</v>
      </c>
      <c r="AT997" s="1">
        <v>15.8</v>
      </c>
      <c r="AU997" s="1">
        <v>15.75</v>
      </c>
      <c r="AV997" s="1">
        <v>15.9</v>
      </c>
      <c r="AW997" s="1">
        <v>-6.3299999999999999E-4</v>
      </c>
      <c r="AX997" s="1">
        <v>-0.63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5403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0.3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</v>
      </c>
      <c r="R998" s="3">
        <v>3.35</v>
      </c>
      <c r="S998" s="3">
        <v>3.37</v>
      </c>
      <c r="T998" s="3">
        <v>3.1</v>
      </c>
      <c r="U998" s="3">
        <v>3.1</v>
      </c>
      <c r="V998" s="10">
        <f t="shared" si="63"/>
        <v>9.299999999999999E-6</v>
      </c>
      <c r="W998" s="3">
        <v>-12.92</v>
      </c>
      <c r="X998" s="3" t="str">
        <f ca="1">IF(COUNTIF(股期對照!A:A,B998)=2,B998&amp;"-●",IF(COUNTIF(股期對照!A:A,B998)=1,B998&amp;"-◎",B998))</f>
        <v>南璋</v>
      </c>
      <c r="Y998" s="3" t="s">
        <v>7341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0.3</v>
      </c>
      <c r="AO998" s="1">
        <v>0</v>
      </c>
      <c r="AP998" s="1">
        <v>44546</v>
      </c>
      <c r="AQ998" s="1">
        <v>0</v>
      </c>
      <c r="AR998" s="1">
        <v>3.5</v>
      </c>
      <c r="AS998" s="1">
        <v>3.35</v>
      </c>
      <c r="AT998" s="1">
        <v>3.37</v>
      </c>
      <c r="AU998" s="1">
        <v>3.1</v>
      </c>
      <c r="AV998" s="1">
        <v>3.1</v>
      </c>
      <c r="AW998" s="1">
        <v>9.299999999999999E-6</v>
      </c>
      <c r="AX998" s="1">
        <v>-12.92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5729</v>
      </c>
      <c r="C999" s="3">
        <v>2.25</v>
      </c>
      <c r="D999" s="3">
        <v>0</v>
      </c>
      <c r="E999" s="3">
        <v>0.36</v>
      </c>
      <c r="F999" s="1">
        <f>IF(INDEX(董監!D:D,H999)=0,INDEX(董監!C:C,H999),INDEX(董監!D:D,H999))</f>
        <v>16.170000000000002</v>
      </c>
      <c r="G999" s="1">
        <f t="shared" si="60"/>
        <v>81.22</v>
      </c>
      <c r="H999" s="1">
        <f>MATCH(持股比率!A999,董監!A:A,0)</f>
        <v>999</v>
      </c>
      <c r="I999" s="3">
        <v>1396835.1</v>
      </c>
      <c r="J999" s="20">
        <v>195</v>
      </c>
      <c r="K999" s="20">
        <v>48</v>
      </c>
      <c r="L999" s="29">
        <v>-214</v>
      </c>
      <c r="M999" s="20">
        <v>-90</v>
      </c>
      <c r="N999" s="20">
        <v>-136</v>
      </c>
      <c r="O999" s="20">
        <f t="shared" si="61"/>
        <v>113451</v>
      </c>
      <c r="P999" s="19">
        <f t="shared" si="62"/>
        <v>-0.2</v>
      </c>
      <c r="Q999" s="3">
        <v>13.85</v>
      </c>
      <c r="R999" s="3">
        <v>13.75</v>
      </c>
      <c r="S999" s="3">
        <v>13.5</v>
      </c>
      <c r="T999" s="3">
        <v>13.7</v>
      </c>
      <c r="U999" s="3">
        <v>13.5</v>
      </c>
      <c r="V999" s="10">
        <f t="shared" si="63"/>
        <v>-2.5972499999999999E-2</v>
      </c>
      <c r="W999" s="3">
        <v>-0.74</v>
      </c>
      <c r="X999" s="3" t="str">
        <f ca="1">IF(COUNTIF(股期對照!A:A,B999)=2,B999&amp;"-●",IF(COUNTIF(股期對照!A:A,B999)=1,B999&amp;"-◎",B999))</f>
        <v>永捷</v>
      </c>
      <c r="Y999" s="3" t="s">
        <v>6699</v>
      </c>
      <c r="AB999" s="1" t="s">
        <v>993</v>
      </c>
      <c r="AC999" s="1" t="s">
        <v>2717</v>
      </c>
      <c r="AD999" s="1">
        <v>2.25</v>
      </c>
      <c r="AE999" s="1">
        <v>0</v>
      </c>
      <c r="AF999" s="1">
        <v>0.36</v>
      </c>
      <c r="AG999" s="1">
        <v>16.170000000000002</v>
      </c>
      <c r="AH999" s="1">
        <v>81.22</v>
      </c>
      <c r="AI999" s="1">
        <v>999</v>
      </c>
      <c r="AJ999" s="1">
        <v>1396835.1</v>
      </c>
      <c r="AK999" s="1">
        <v>195</v>
      </c>
      <c r="AL999" s="1">
        <v>48</v>
      </c>
      <c r="AM999" s="1">
        <v>-214</v>
      </c>
      <c r="AN999" s="1">
        <v>-90</v>
      </c>
      <c r="AO999" s="1">
        <v>-136</v>
      </c>
      <c r="AP999" s="1">
        <v>113451</v>
      </c>
      <c r="AQ999" s="1">
        <v>-0.2</v>
      </c>
      <c r="AR999" s="1">
        <v>13.85</v>
      </c>
      <c r="AS999" s="1">
        <v>13.75</v>
      </c>
      <c r="AT999" s="1">
        <v>13.5</v>
      </c>
      <c r="AU999" s="1">
        <v>13.7</v>
      </c>
      <c r="AV999" s="1">
        <v>13.5</v>
      </c>
      <c r="AW999" s="1">
        <v>-2.5972499999999999E-2</v>
      </c>
      <c r="AX999" s="1">
        <v>-0.74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6214</v>
      </c>
      <c r="C1000" s="3">
        <v>0.45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90.81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-3</v>
      </c>
      <c r="M1000" s="20">
        <v>-2</v>
      </c>
      <c r="N1000" s="20">
        <v>-4</v>
      </c>
      <c r="O1000" s="20">
        <f t="shared" si="61"/>
        <v>77102</v>
      </c>
      <c r="P1000" s="19">
        <f t="shared" si="62"/>
        <v>0</v>
      </c>
      <c r="Q1000" s="3">
        <v>12.75</v>
      </c>
      <c r="R1000" s="3">
        <v>12.7</v>
      </c>
      <c r="S1000" s="3">
        <v>13</v>
      </c>
      <c r="T1000" s="3">
        <v>12.85</v>
      </c>
      <c r="U1000" s="3">
        <v>12.75</v>
      </c>
      <c r="V1000" s="10">
        <f t="shared" si="63"/>
        <v>-1.4115E-3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6680</v>
      </c>
      <c r="AB1000" s="1" t="s">
        <v>994</v>
      </c>
      <c r="AC1000" s="1" t="s">
        <v>2718</v>
      </c>
      <c r="AD1000" s="1">
        <v>0.45</v>
      </c>
      <c r="AE1000" s="1">
        <v>7.0000000000000007E-2</v>
      </c>
      <c r="AF1000" s="1">
        <v>7.0000000000000007E-2</v>
      </c>
      <c r="AG1000" s="1">
        <v>8.6</v>
      </c>
      <c r="AH1000" s="1">
        <v>90.81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-3</v>
      </c>
      <c r="AN1000" s="1">
        <v>-2</v>
      </c>
      <c r="AO1000" s="1">
        <v>-4</v>
      </c>
      <c r="AP1000" s="1">
        <v>77102</v>
      </c>
      <c r="AQ1000" s="1">
        <v>0</v>
      </c>
      <c r="AR1000" s="1">
        <v>12.75</v>
      </c>
      <c r="AS1000" s="1">
        <v>12.7</v>
      </c>
      <c r="AT1000" s="1">
        <v>13</v>
      </c>
      <c r="AU1000" s="1">
        <v>12.85</v>
      </c>
      <c r="AV1000" s="1">
        <v>12.75</v>
      </c>
      <c r="AW1000" s="1">
        <v>-1.4115E-3</v>
      </c>
      <c r="AX1000" s="1">
        <v>0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5404</v>
      </c>
      <c r="C1001" s="3">
        <v>3.63</v>
      </c>
      <c r="D1001" s="3">
        <v>0.01</v>
      </c>
      <c r="E1001" s="3">
        <v>0.53</v>
      </c>
      <c r="F1001" s="1">
        <f>IF(INDEX(董監!D:D,H1001)=0,INDEX(董監!C:C,H1001),INDEX(董監!D:D,H1001))</f>
        <v>31.14</v>
      </c>
      <c r="G1001" s="1">
        <f t="shared" si="60"/>
        <v>64.69</v>
      </c>
      <c r="H1001" s="1">
        <f>MATCH(持股比率!A1001,董監!A:A,0)</f>
        <v>1001</v>
      </c>
      <c r="I1001" s="3">
        <v>1037562.61</v>
      </c>
      <c r="J1001" s="20">
        <v>-4</v>
      </c>
      <c r="K1001" s="20">
        <v>-3</v>
      </c>
      <c r="L1001" s="29">
        <v>-4</v>
      </c>
      <c r="M1001" s="20">
        <v>-8</v>
      </c>
      <c r="N1001" s="20">
        <v>-5</v>
      </c>
      <c r="O1001" s="20">
        <f t="shared" si="61"/>
        <v>67120</v>
      </c>
      <c r="P1001" s="19">
        <f t="shared" si="62"/>
        <v>0</v>
      </c>
      <c r="Q1001" s="3">
        <v>14.4</v>
      </c>
      <c r="R1001" s="3">
        <v>14.45</v>
      </c>
      <c r="S1001" s="3">
        <v>14.5</v>
      </c>
      <c r="T1001" s="3">
        <v>14.45</v>
      </c>
      <c r="U1001" s="3">
        <v>14.4</v>
      </c>
      <c r="V1001" s="10">
        <f t="shared" si="63"/>
        <v>-3.4654999999999994E-3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7342</v>
      </c>
      <c r="AB1001" s="1" t="s">
        <v>995</v>
      </c>
      <c r="AC1001" s="1" t="s">
        <v>2719</v>
      </c>
      <c r="AD1001" s="1">
        <v>3.63</v>
      </c>
      <c r="AE1001" s="1">
        <v>0.01</v>
      </c>
      <c r="AF1001" s="1">
        <v>0.53</v>
      </c>
      <c r="AG1001" s="1">
        <v>31.14</v>
      </c>
      <c r="AH1001" s="1">
        <v>64.69</v>
      </c>
      <c r="AI1001" s="1">
        <v>1001</v>
      </c>
      <c r="AJ1001" s="1">
        <v>1037562.61</v>
      </c>
      <c r="AK1001" s="1">
        <v>-4</v>
      </c>
      <c r="AL1001" s="1">
        <v>-3</v>
      </c>
      <c r="AM1001" s="1">
        <v>-4</v>
      </c>
      <c r="AN1001" s="1">
        <v>-8</v>
      </c>
      <c r="AO1001" s="1">
        <v>-5</v>
      </c>
      <c r="AP1001" s="1">
        <v>67120</v>
      </c>
      <c r="AQ1001" s="1">
        <v>0</v>
      </c>
      <c r="AR1001" s="1">
        <v>14.4</v>
      </c>
      <c r="AS1001" s="1">
        <v>14.45</v>
      </c>
      <c r="AT1001" s="1">
        <v>14.5</v>
      </c>
      <c r="AU1001" s="1">
        <v>14.45</v>
      </c>
      <c r="AV1001" s="1">
        <v>14.4</v>
      </c>
      <c r="AW1001" s="1">
        <v>-3.4654999999999994E-3</v>
      </c>
      <c r="AX1001" s="1">
        <v>0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4972</v>
      </c>
      <c r="C1002" s="3">
        <v>1.54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0">
        <v>46.418999999999997</v>
      </c>
      <c r="K1002" s="20">
        <v>-4</v>
      </c>
      <c r="L1002" s="29">
        <v>49.05</v>
      </c>
      <c r="M1002" s="20">
        <v>15.109</v>
      </c>
      <c r="N1002" s="20">
        <v>-4.0670000000000002</v>
      </c>
      <c r="O1002" s="20">
        <f t="shared" si="61"/>
        <v>66250</v>
      </c>
      <c r="P1002" s="19">
        <f t="shared" si="62"/>
        <v>0.2</v>
      </c>
      <c r="Q1002" s="3">
        <v>79.599999999999994</v>
      </c>
      <c r="R1002" s="3">
        <v>79.5</v>
      </c>
      <c r="S1002" s="3">
        <v>79.900000000000006</v>
      </c>
      <c r="T1002" s="3">
        <v>79.900000000000006</v>
      </c>
      <c r="U1002" s="3">
        <v>80.2</v>
      </c>
      <c r="V1002" s="10">
        <f t="shared" si="63"/>
        <v>8.1770831000000002E-2</v>
      </c>
      <c r="W1002" s="3">
        <v>2.82</v>
      </c>
      <c r="X1002" s="3" t="str">
        <f ca="1">IF(COUNTIF(股期對照!A:A,B1002)=2,B1002&amp;"-●",IF(COUNTIF(股期對照!A:A,B1002)=1,B1002&amp;"-◎",B1002))</f>
        <v>美琪瑪</v>
      </c>
      <c r="Y1002" s="3" t="s">
        <v>7306</v>
      </c>
      <c r="AB1002" s="1" t="s">
        <v>996</v>
      </c>
      <c r="AC1002" s="1" t="s">
        <v>2720</v>
      </c>
      <c r="AD1002" s="1">
        <v>1.54</v>
      </c>
      <c r="AE1002" s="1">
        <v>0.01</v>
      </c>
      <c r="AF1002" s="1">
        <v>0.68</v>
      </c>
      <c r="AG1002" s="1">
        <v>9.42</v>
      </c>
      <c r="AH1002" s="1">
        <v>88.35</v>
      </c>
      <c r="AI1002" s="1">
        <v>1002</v>
      </c>
      <c r="AJ1002" s="1">
        <v>749863.04</v>
      </c>
      <c r="AK1002" s="1">
        <v>46.418999999999997</v>
      </c>
      <c r="AL1002" s="1">
        <v>-4</v>
      </c>
      <c r="AM1002" s="1">
        <v>49.05</v>
      </c>
      <c r="AN1002" s="1">
        <v>15.109</v>
      </c>
      <c r="AO1002" s="1">
        <v>-4.0670000000000002</v>
      </c>
      <c r="AP1002" s="1">
        <v>66250</v>
      </c>
      <c r="AQ1002" s="1">
        <v>0.2</v>
      </c>
      <c r="AR1002" s="1">
        <v>79.599999999999994</v>
      </c>
      <c r="AS1002" s="1">
        <v>79.5</v>
      </c>
      <c r="AT1002" s="1">
        <v>79.900000000000006</v>
      </c>
      <c r="AU1002" s="1">
        <v>79.900000000000006</v>
      </c>
      <c r="AV1002" s="1">
        <v>80.2</v>
      </c>
      <c r="AW1002" s="1">
        <v>8.1770831000000002E-2</v>
      </c>
      <c r="AX1002" s="1">
        <v>2.82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5730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-1</v>
      </c>
      <c r="L1003" s="29">
        <v>0</v>
      </c>
      <c r="M1003" s="20">
        <v>-3</v>
      </c>
      <c r="N1003" s="20">
        <v>4</v>
      </c>
      <c r="O1003" s="20">
        <f t="shared" si="61"/>
        <v>75997</v>
      </c>
      <c r="P1003" s="19">
        <f t="shared" si="62"/>
        <v>0</v>
      </c>
      <c r="Q1003" s="3">
        <v>33.75</v>
      </c>
      <c r="R1003" s="3">
        <v>33.950000000000003</v>
      </c>
      <c r="S1003" s="3">
        <v>33.9</v>
      </c>
      <c r="T1003" s="3">
        <v>33.9</v>
      </c>
      <c r="U1003" s="3">
        <v>34.1</v>
      </c>
      <c r="V1003" s="10">
        <f t="shared" si="63"/>
        <v>1.6950000000000003E-3</v>
      </c>
      <c r="W1003" s="3">
        <v>1.49</v>
      </c>
      <c r="X1003" s="3" t="str">
        <f ca="1">IF(COUNTIF(股期對照!A:A,B1003)=2,B1003&amp;"-●",IF(COUNTIF(股期對照!A:A,B1003)=1,B1003&amp;"-◎",B1003))</f>
        <v>國精化</v>
      </c>
      <c r="Y1003" s="3" t="s">
        <v>6698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5</v>
      </c>
      <c r="AL1003" s="1">
        <v>-1</v>
      </c>
      <c r="AM1003" s="1">
        <v>0</v>
      </c>
      <c r="AN1003" s="1">
        <v>-3</v>
      </c>
      <c r="AO1003" s="1">
        <v>4</v>
      </c>
      <c r="AP1003" s="1">
        <v>75997</v>
      </c>
      <c r="AQ1003" s="1">
        <v>0</v>
      </c>
      <c r="AR1003" s="1">
        <v>33.75</v>
      </c>
      <c r="AS1003" s="1">
        <v>33.950000000000003</v>
      </c>
      <c r="AT1003" s="1">
        <v>33.9</v>
      </c>
      <c r="AU1003" s="1">
        <v>33.9</v>
      </c>
      <c r="AV1003" s="1">
        <v>34.1</v>
      </c>
      <c r="AW1003" s="1">
        <v>1.6950000000000003E-3</v>
      </c>
      <c r="AX1003" s="1">
        <v>1.49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5113</v>
      </c>
      <c r="C1004" s="3">
        <v>21.33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36.43</v>
      </c>
      <c r="H1004" s="1">
        <f>MATCH(持股比率!A1004,董監!A:A,0)</f>
        <v>1004</v>
      </c>
      <c r="I1004" s="3">
        <v>2057615</v>
      </c>
      <c r="J1004" s="20">
        <v>105</v>
      </c>
      <c r="K1004" s="20">
        <v>3</v>
      </c>
      <c r="L1004" s="29">
        <v>35</v>
      </c>
      <c r="M1004" s="20">
        <v>-44</v>
      </c>
      <c r="N1004" s="20">
        <v>-78</v>
      </c>
      <c r="O1004" s="20">
        <f t="shared" si="61"/>
        <v>74959</v>
      </c>
      <c r="P1004" s="19">
        <f t="shared" si="62"/>
        <v>0</v>
      </c>
      <c r="Q1004" s="3">
        <v>35.75</v>
      </c>
      <c r="R1004" s="3">
        <v>35.9</v>
      </c>
      <c r="S1004" s="3">
        <v>36.049999999999997</v>
      </c>
      <c r="T1004" s="3">
        <v>35.799999999999997</v>
      </c>
      <c r="U1004" s="3">
        <v>35.6</v>
      </c>
      <c r="V1004" s="10">
        <f t="shared" si="63"/>
        <v>7.7119999999999984E-3</v>
      </c>
      <c r="W1004" s="3">
        <v>0.42</v>
      </c>
      <c r="X1004" s="3" t="str">
        <f ca="1">IF(COUNTIF(股期對照!A:A,B1004)=2,B1004&amp;"-●",IF(COUNTIF(股期對照!A:A,B1004)=1,B1004&amp;"-◎",B1004))</f>
        <v>永昕</v>
      </c>
      <c r="Y1004" s="3" t="s">
        <v>7312</v>
      </c>
      <c r="AB1004" s="1" t="s">
        <v>998</v>
      </c>
      <c r="AC1004" s="1" t="s">
        <v>2722</v>
      </c>
      <c r="AD1004" s="1">
        <v>21.33</v>
      </c>
      <c r="AE1004" s="1">
        <v>0</v>
      </c>
      <c r="AF1004" s="1">
        <v>0</v>
      </c>
      <c r="AG1004" s="1">
        <v>42.24</v>
      </c>
      <c r="AH1004" s="1">
        <v>36.43</v>
      </c>
      <c r="AI1004" s="1">
        <v>1004</v>
      </c>
      <c r="AJ1004" s="1">
        <v>2057615</v>
      </c>
      <c r="AK1004" s="1">
        <v>105</v>
      </c>
      <c r="AL1004" s="1">
        <v>3</v>
      </c>
      <c r="AM1004" s="1">
        <v>35</v>
      </c>
      <c r="AN1004" s="1">
        <v>-44</v>
      </c>
      <c r="AO1004" s="1">
        <v>-78</v>
      </c>
      <c r="AP1004" s="1">
        <v>74959</v>
      </c>
      <c r="AQ1004" s="1">
        <v>0</v>
      </c>
      <c r="AR1004" s="1">
        <v>35.75</v>
      </c>
      <c r="AS1004" s="1">
        <v>35.9</v>
      </c>
      <c r="AT1004" s="1">
        <v>36.049999999999997</v>
      </c>
      <c r="AU1004" s="1">
        <v>35.799999999999997</v>
      </c>
      <c r="AV1004" s="1">
        <v>35.6</v>
      </c>
      <c r="AW1004" s="1">
        <v>7.7119999999999984E-3</v>
      </c>
      <c r="AX1004" s="1">
        <v>0.42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5114</v>
      </c>
      <c r="C1005" s="3">
        <v>14.39</v>
      </c>
      <c r="D1005" s="3">
        <v>0</v>
      </c>
      <c r="E1005" s="3">
        <v>0.35</v>
      </c>
      <c r="F1005" s="1">
        <f>IF(INDEX(董監!D:D,H1005)=0,INDEX(董監!C:C,H1005),INDEX(董監!D:D,H1005))</f>
        <v>6.72</v>
      </c>
      <c r="G1005" s="1">
        <f t="shared" si="60"/>
        <v>78.539999999999992</v>
      </c>
      <c r="H1005" s="1">
        <f>MATCH(持股比率!A1005,董監!A:A,0)</f>
        <v>1005</v>
      </c>
      <c r="I1005" s="3">
        <v>544630</v>
      </c>
      <c r="J1005" s="20">
        <v>-7.8520000000000003</v>
      </c>
      <c r="K1005" s="20">
        <v>1</v>
      </c>
      <c r="L1005" s="29">
        <v>3.9910000000000001</v>
      </c>
      <c r="M1005" s="20">
        <v>1.984</v>
      </c>
      <c r="N1005" s="20">
        <v>-4</v>
      </c>
      <c r="O1005" s="20">
        <f t="shared" si="61"/>
        <v>42775</v>
      </c>
      <c r="P1005" s="19">
        <f t="shared" si="62"/>
        <v>0</v>
      </c>
      <c r="Q1005" s="3">
        <v>190</v>
      </c>
      <c r="R1005" s="3">
        <v>191.5</v>
      </c>
      <c r="S1005" s="3">
        <v>193</v>
      </c>
      <c r="T1005" s="3">
        <v>197.5</v>
      </c>
      <c r="U1005" s="3">
        <v>194.5</v>
      </c>
      <c r="V1005" s="10">
        <f t="shared" si="63"/>
        <v>-9.1627700000000006E-3</v>
      </c>
      <c r="W1005" s="3">
        <v>1.83</v>
      </c>
      <c r="X1005" s="3" t="str">
        <f ca="1">IF(COUNTIF(股期對照!A:A,B1005)=2,B1005&amp;"-●",IF(COUNTIF(股期對照!A:A,B1005)=1,B1005&amp;"-◎",B1005))</f>
        <v>雙美</v>
      </c>
      <c r="Y1005" s="3" t="s">
        <v>6804</v>
      </c>
      <c r="AB1005" s="1" t="s">
        <v>999</v>
      </c>
      <c r="AC1005" s="1" t="s">
        <v>2723</v>
      </c>
      <c r="AD1005" s="1">
        <v>14.39</v>
      </c>
      <c r="AE1005" s="1">
        <v>0</v>
      </c>
      <c r="AF1005" s="1">
        <v>0.35</v>
      </c>
      <c r="AG1005" s="1">
        <v>6.72</v>
      </c>
      <c r="AH1005" s="1">
        <v>78.539999999999992</v>
      </c>
      <c r="AI1005" s="1">
        <v>1005</v>
      </c>
      <c r="AJ1005" s="1">
        <v>544630</v>
      </c>
      <c r="AK1005" s="1">
        <v>-7.8520000000000003</v>
      </c>
      <c r="AL1005" s="1">
        <v>1</v>
      </c>
      <c r="AM1005" s="1">
        <v>3.9910000000000001</v>
      </c>
      <c r="AN1005" s="1">
        <v>1.984</v>
      </c>
      <c r="AO1005" s="1">
        <v>-4</v>
      </c>
      <c r="AP1005" s="1">
        <v>42775</v>
      </c>
      <c r="AQ1005" s="1">
        <v>0</v>
      </c>
      <c r="AR1005" s="1">
        <v>190</v>
      </c>
      <c r="AS1005" s="1">
        <v>191.5</v>
      </c>
      <c r="AT1005" s="1">
        <v>193</v>
      </c>
      <c r="AU1005" s="1">
        <v>197.5</v>
      </c>
      <c r="AV1005" s="1">
        <v>194.5</v>
      </c>
      <c r="AW1005" s="1">
        <v>-9.1627700000000006E-3</v>
      </c>
      <c r="AX1005" s="1">
        <v>1.83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5276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-5.2809999999999997</v>
      </c>
      <c r="L1006" s="29">
        <v>-3</v>
      </c>
      <c r="M1006" s="20">
        <v>-2</v>
      </c>
      <c r="N1006" s="20">
        <v>-1</v>
      </c>
      <c r="O1006" s="20">
        <f t="shared" si="61"/>
        <v>49069</v>
      </c>
      <c r="P1006" s="19">
        <f t="shared" si="62"/>
        <v>0</v>
      </c>
      <c r="Q1006" s="3">
        <v>15.6</v>
      </c>
      <c r="R1006" s="3">
        <v>15.85</v>
      </c>
      <c r="S1006" s="3">
        <v>15.7</v>
      </c>
      <c r="T1006" s="3">
        <v>15.25</v>
      </c>
      <c r="U1006" s="3">
        <v>15.25</v>
      </c>
      <c r="V1006" s="10">
        <f t="shared" si="63"/>
        <v>-1.7655384999999998E-3</v>
      </c>
      <c r="W1006" s="3">
        <v>0.33</v>
      </c>
      <c r="X1006" s="3" t="str">
        <f ca="1">IF(COUNTIF(股期對照!A:A,B1006)=2,B1006&amp;"-●",IF(COUNTIF(股期對照!A:A,B1006)=1,B1006&amp;"-◎",B1006))</f>
        <v>熒茂</v>
      </c>
      <c r="Y1006" s="3" t="s">
        <v>7343</v>
      </c>
      <c r="AB1006" s="1" t="s">
        <v>1000</v>
      </c>
      <c r="AC1006" s="1" t="s">
        <v>2724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0</v>
      </c>
      <c r="AL1006" s="1">
        <v>-5.2809999999999997</v>
      </c>
      <c r="AM1006" s="1">
        <v>-3</v>
      </c>
      <c r="AN1006" s="1">
        <v>-2</v>
      </c>
      <c r="AO1006" s="1">
        <v>-1</v>
      </c>
      <c r="AP1006" s="1">
        <v>49069</v>
      </c>
      <c r="AQ1006" s="1">
        <v>0</v>
      </c>
      <c r="AR1006" s="1">
        <v>15.6</v>
      </c>
      <c r="AS1006" s="1">
        <v>15.85</v>
      </c>
      <c r="AT1006" s="1">
        <v>15.7</v>
      </c>
      <c r="AU1006" s="1">
        <v>15.25</v>
      </c>
      <c r="AV1006" s="1">
        <v>15.25</v>
      </c>
      <c r="AW1006" s="1">
        <v>-1.7655384999999998E-3</v>
      </c>
      <c r="AX1006" s="1">
        <v>0.33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5115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-3.2869999999999999</v>
      </c>
      <c r="K1007" s="20">
        <v>1.0409999999999999</v>
      </c>
      <c r="L1007" s="29">
        <v>0.81</v>
      </c>
      <c r="M1007" s="20">
        <v>10.909000000000001</v>
      </c>
      <c r="N1007" s="20">
        <v>-3</v>
      </c>
      <c r="O1007" s="20">
        <f t="shared" si="61"/>
        <v>28018</v>
      </c>
      <c r="P1007" s="19">
        <f t="shared" si="62"/>
        <v>0</v>
      </c>
      <c r="Q1007" s="3">
        <v>35.75</v>
      </c>
      <c r="R1007" s="3">
        <v>35.700000000000003</v>
      </c>
      <c r="S1007" s="3">
        <v>35.049999999999997</v>
      </c>
      <c r="T1007" s="3">
        <v>35.35</v>
      </c>
      <c r="U1007" s="3">
        <v>35.6</v>
      </c>
      <c r="V1007" s="10">
        <f t="shared" si="63"/>
        <v>2.2687710000000006E-3</v>
      </c>
      <c r="W1007" s="3">
        <v>-0.14000000000000001</v>
      </c>
      <c r="X1007" s="3" t="str">
        <f ca="1">IF(COUNTIF(股期對照!A:A,B1007)=2,B1007&amp;"-●",IF(COUNTIF(股期對照!A:A,B1007)=1,B1007&amp;"-◎",B1007))</f>
        <v>豪展</v>
      </c>
      <c r="Y1007" s="3" t="s">
        <v>6818</v>
      </c>
      <c r="AB1007" s="1" t="s">
        <v>1001</v>
      </c>
      <c r="AC1007" s="1" t="s">
        <v>2725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-3.2869999999999999</v>
      </c>
      <c r="AL1007" s="1">
        <v>1.0409999999999999</v>
      </c>
      <c r="AM1007" s="1">
        <v>0.81</v>
      </c>
      <c r="AN1007" s="1">
        <v>10.909000000000001</v>
      </c>
      <c r="AO1007" s="1">
        <v>-3</v>
      </c>
      <c r="AP1007" s="1">
        <v>28018</v>
      </c>
      <c r="AQ1007" s="1">
        <v>0</v>
      </c>
      <c r="AR1007" s="1">
        <v>35.75</v>
      </c>
      <c r="AS1007" s="1">
        <v>35.700000000000003</v>
      </c>
      <c r="AT1007" s="1">
        <v>35.049999999999997</v>
      </c>
      <c r="AU1007" s="1">
        <v>35.35</v>
      </c>
      <c r="AV1007" s="1">
        <v>35.6</v>
      </c>
      <c r="AW1007" s="1">
        <v>2.2687710000000006E-3</v>
      </c>
      <c r="AX1007" s="1">
        <v>-0.14000000000000001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5731</v>
      </c>
      <c r="C1008" s="3">
        <v>9.91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59.33</v>
      </c>
      <c r="H1008" s="1">
        <f>MATCH(持股比率!A1008,董監!A:A,0)</f>
        <v>1008</v>
      </c>
      <c r="I1008" s="3">
        <v>953744.69</v>
      </c>
      <c r="J1008" s="20">
        <v>59</v>
      </c>
      <c r="K1008" s="20">
        <v>0.95299999999999996</v>
      </c>
      <c r="L1008" s="29">
        <v>153.535</v>
      </c>
      <c r="M1008" s="20">
        <v>-58.947000000000003</v>
      </c>
      <c r="N1008" s="20">
        <v>-58.390999999999998</v>
      </c>
      <c r="O1008" s="20">
        <f t="shared" si="61"/>
        <v>56586</v>
      </c>
      <c r="P1008" s="19">
        <f t="shared" si="62"/>
        <v>0.2</v>
      </c>
      <c r="Q1008" s="3">
        <v>144</v>
      </c>
      <c r="R1008" s="3">
        <v>143.5</v>
      </c>
      <c r="S1008" s="3">
        <v>147.5</v>
      </c>
      <c r="T1008" s="3">
        <v>146</v>
      </c>
      <c r="U1008" s="3">
        <v>143</v>
      </c>
      <c r="V1008" s="10">
        <f t="shared" si="63"/>
        <v>0.14322992999999995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7305</v>
      </c>
      <c r="AB1008" s="1" t="s">
        <v>1002</v>
      </c>
      <c r="AC1008" s="1" t="s">
        <v>2726</v>
      </c>
      <c r="AD1008" s="1">
        <v>9.91</v>
      </c>
      <c r="AE1008" s="1">
        <v>0.81</v>
      </c>
      <c r="AF1008" s="1">
        <v>0.01</v>
      </c>
      <c r="AG1008" s="1">
        <v>29.94</v>
      </c>
      <c r="AH1008" s="1">
        <v>59.33</v>
      </c>
      <c r="AI1008" s="1">
        <v>1008</v>
      </c>
      <c r="AJ1008" s="1">
        <v>953744.69</v>
      </c>
      <c r="AK1008" s="1">
        <v>59</v>
      </c>
      <c r="AL1008" s="1">
        <v>0.95299999999999996</v>
      </c>
      <c r="AM1008" s="1">
        <v>153.535</v>
      </c>
      <c r="AN1008" s="1">
        <v>-58.947000000000003</v>
      </c>
      <c r="AO1008" s="1">
        <v>-58.390999999999998</v>
      </c>
      <c r="AP1008" s="1">
        <v>56586</v>
      </c>
      <c r="AQ1008" s="1">
        <v>0.2</v>
      </c>
      <c r="AR1008" s="1">
        <v>144</v>
      </c>
      <c r="AS1008" s="1">
        <v>143.5</v>
      </c>
      <c r="AT1008" s="1">
        <v>147.5</v>
      </c>
      <c r="AU1008" s="1">
        <v>146</v>
      </c>
      <c r="AV1008" s="1">
        <v>143</v>
      </c>
      <c r="AW1008" s="1">
        <v>0.14322992999999995</v>
      </c>
      <c r="AX1008" s="1">
        <v>0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5116</v>
      </c>
      <c r="C1009" s="3">
        <v>21.9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39.460000000000008</v>
      </c>
      <c r="H1009" s="1">
        <f>MATCH(持股比率!A1009,董監!A:A,0)</f>
        <v>1009</v>
      </c>
      <c r="I1009" s="3">
        <v>608021.93999999994</v>
      </c>
      <c r="J1009" s="20">
        <v>18</v>
      </c>
      <c r="K1009" s="20">
        <v>2</v>
      </c>
      <c r="L1009" s="29">
        <v>2</v>
      </c>
      <c r="M1009" s="20">
        <v>-1</v>
      </c>
      <c r="N1009" s="20">
        <v>-1</v>
      </c>
      <c r="O1009" s="20">
        <f t="shared" si="61"/>
        <v>23993</v>
      </c>
      <c r="P1009" s="19">
        <f t="shared" si="62"/>
        <v>0.1</v>
      </c>
      <c r="Q1009" s="3">
        <v>80.8</v>
      </c>
      <c r="R1009" s="3">
        <v>79.900000000000006</v>
      </c>
      <c r="S1009" s="3">
        <v>80</v>
      </c>
      <c r="T1009" s="3">
        <v>79.599999999999994</v>
      </c>
      <c r="U1009" s="3">
        <v>78.5</v>
      </c>
      <c r="V1009" s="10">
        <f t="shared" si="63"/>
        <v>1.6160999999999998E-2</v>
      </c>
      <c r="W1009" s="3">
        <v>-0.76</v>
      </c>
      <c r="X1009" s="3" t="str">
        <f ca="1">IF(COUNTIF(股期對照!A:A,B1009)=2,B1009&amp;"-●",IF(COUNTIF(股期對照!A:A,B1009)=1,B1009&amp;"-◎",B1009))</f>
        <v>華廣</v>
      </c>
      <c r="Y1009" s="3" t="s">
        <v>7315</v>
      </c>
      <c r="AB1009" s="1" t="s">
        <v>1003</v>
      </c>
      <c r="AC1009" s="1" t="s">
        <v>2727</v>
      </c>
      <c r="AD1009" s="1">
        <v>21.9</v>
      </c>
      <c r="AE1009" s="1">
        <v>0</v>
      </c>
      <c r="AF1009" s="1">
        <v>0.06</v>
      </c>
      <c r="AG1009" s="1">
        <v>38.58</v>
      </c>
      <c r="AH1009" s="1">
        <v>39.460000000000008</v>
      </c>
      <c r="AI1009" s="1">
        <v>1009</v>
      </c>
      <c r="AJ1009" s="1">
        <v>608021.93999999994</v>
      </c>
      <c r="AK1009" s="1">
        <v>18</v>
      </c>
      <c r="AL1009" s="1">
        <v>2</v>
      </c>
      <c r="AM1009" s="1">
        <v>2</v>
      </c>
      <c r="AN1009" s="1">
        <v>-1</v>
      </c>
      <c r="AO1009" s="1">
        <v>-1</v>
      </c>
      <c r="AP1009" s="1">
        <v>23993</v>
      </c>
      <c r="AQ1009" s="1">
        <v>0.1</v>
      </c>
      <c r="AR1009" s="1">
        <v>80.8</v>
      </c>
      <c r="AS1009" s="1">
        <v>79.900000000000006</v>
      </c>
      <c r="AT1009" s="1">
        <v>80</v>
      </c>
      <c r="AU1009" s="1">
        <v>79.599999999999994</v>
      </c>
      <c r="AV1009" s="1">
        <v>78.5</v>
      </c>
      <c r="AW1009" s="1">
        <v>1.6160999999999998E-2</v>
      </c>
      <c r="AX1009" s="1">
        <v>-0.76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5209</v>
      </c>
      <c r="C1010" s="3">
        <v>1.98</v>
      </c>
      <c r="D1010" s="3">
        <v>0.12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72.489999999999995</v>
      </c>
      <c r="H1010" s="1">
        <f>MATCH(持股比率!A1010,董監!A:A,0)</f>
        <v>1010</v>
      </c>
      <c r="I1010" s="3">
        <v>1190292.69</v>
      </c>
      <c r="J1010" s="20">
        <v>-5</v>
      </c>
      <c r="K1010" s="20">
        <v>141.001</v>
      </c>
      <c r="L1010" s="29">
        <v>12</v>
      </c>
      <c r="M1010" s="20">
        <v>59.36</v>
      </c>
      <c r="N1010" s="20">
        <v>-98.697999999999993</v>
      </c>
      <c r="O1010" s="20">
        <f t="shared" si="61"/>
        <v>86284</v>
      </c>
      <c r="P1010" s="19">
        <f t="shared" si="62"/>
        <v>0.1</v>
      </c>
      <c r="Q1010" s="3">
        <v>77.5</v>
      </c>
      <c r="R1010" s="3">
        <v>77.900000000000006</v>
      </c>
      <c r="S1010" s="3">
        <v>77.3</v>
      </c>
      <c r="T1010" s="3">
        <v>76.599999999999994</v>
      </c>
      <c r="U1010" s="3">
        <v>75.2</v>
      </c>
      <c r="V1010" s="10">
        <f t="shared" si="63"/>
        <v>8.6489643000000033E-2</v>
      </c>
      <c r="W1010" s="3">
        <v>-0.79</v>
      </c>
      <c r="X1010" s="3" t="str">
        <f ca="1">IF(COUNTIF(股期對照!A:A,B1010)=2,B1010&amp;"-●",IF(COUNTIF(股期對照!A:A,B1010)=1,B1010&amp;"-◎",B1010))</f>
        <v>康普</v>
      </c>
      <c r="Y1010" s="3" t="s">
        <v>6800</v>
      </c>
      <c r="AB1010" s="1" t="s">
        <v>1004</v>
      </c>
      <c r="AC1010" s="1" t="s">
        <v>2728</v>
      </c>
      <c r="AD1010" s="1">
        <v>1.98</v>
      </c>
      <c r="AE1010" s="1">
        <v>0.12</v>
      </c>
      <c r="AF1010" s="1">
        <v>0.11</v>
      </c>
      <c r="AG1010" s="1">
        <v>25.3</v>
      </c>
      <c r="AH1010" s="1">
        <v>72.489999999999995</v>
      </c>
      <c r="AI1010" s="1">
        <v>1010</v>
      </c>
      <c r="AJ1010" s="1">
        <v>1190292.69</v>
      </c>
      <c r="AK1010" s="1">
        <v>-5</v>
      </c>
      <c r="AL1010" s="1">
        <v>141.001</v>
      </c>
      <c r="AM1010" s="1">
        <v>12</v>
      </c>
      <c r="AN1010" s="1">
        <v>59.36</v>
      </c>
      <c r="AO1010" s="1">
        <v>-98.697999999999993</v>
      </c>
      <c r="AP1010" s="1">
        <v>86284</v>
      </c>
      <c r="AQ1010" s="1">
        <v>0.1</v>
      </c>
      <c r="AR1010" s="1">
        <v>77.5</v>
      </c>
      <c r="AS1010" s="1">
        <v>77.900000000000006</v>
      </c>
      <c r="AT1010" s="1">
        <v>77.3</v>
      </c>
      <c r="AU1010" s="1">
        <v>76.599999999999994</v>
      </c>
      <c r="AV1010" s="1">
        <v>75.2</v>
      </c>
      <c r="AW1010" s="1">
        <v>8.6489643000000033E-2</v>
      </c>
      <c r="AX1010" s="1">
        <v>-0.79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6215</v>
      </c>
      <c r="C1011" s="3">
        <v>1.49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79.92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-7</v>
      </c>
      <c r="L1011" s="29">
        <v>-3</v>
      </c>
      <c r="M1011" s="20">
        <v>-2</v>
      </c>
      <c r="N1011" s="20">
        <v>-2</v>
      </c>
      <c r="O1011" s="20">
        <f t="shared" si="61"/>
        <v>26247</v>
      </c>
      <c r="P1011" s="19">
        <f t="shared" si="62"/>
        <v>-0.1</v>
      </c>
      <c r="Q1011" s="3">
        <v>34.799999999999997</v>
      </c>
      <c r="R1011" s="3">
        <v>34.549999999999997</v>
      </c>
      <c r="S1011" s="3">
        <v>34.6</v>
      </c>
      <c r="T1011" s="3">
        <v>34.450000000000003</v>
      </c>
      <c r="U1011" s="3">
        <v>35</v>
      </c>
      <c r="V1011" s="10">
        <f t="shared" si="63"/>
        <v>-5.1935000000000002E-3</v>
      </c>
      <c r="W1011" s="3">
        <v>0.72</v>
      </c>
      <c r="X1011" s="3" t="str">
        <f ca="1">IF(COUNTIF(股期對照!A:A,B1011)=2,B1011&amp;"-●",IF(COUNTIF(股期對照!A:A,B1011)=1,B1011&amp;"-◎",B1011))</f>
        <v>泓瀚</v>
      </c>
      <c r="Y1011" s="3" t="s">
        <v>6802</v>
      </c>
      <c r="AB1011" s="1" t="s">
        <v>1005</v>
      </c>
      <c r="AC1011" s="1" t="s">
        <v>2729</v>
      </c>
      <c r="AD1011" s="1">
        <v>1.49</v>
      </c>
      <c r="AE1011" s="1">
        <v>0</v>
      </c>
      <c r="AF1011" s="1">
        <v>0.06</v>
      </c>
      <c r="AG1011" s="1">
        <v>18.53</v>
      </c>
      <c r="AH1011" s="1">
        <v>79.92</v>
      </c>
      <c r="AI1011" s="1">
        <v>1011</v>
      </c>
      <c r="AJ1011" s="1">
        <v>328415.84000000003</v>
      </c>
      <c r="AK1011" s="1">
        <v>-1</v>
      </c>
      <c r="AL1011" s="1">
        <v>-7</v>
      </c>
      <c r="AM1011" s="1">
        <v>-3</v>
      </c>
      <c r="AN1011" s="1">
        <v>-2</v>
      </c>
      <c r="AO1011" s="1">
        <v>-2</v>
      </c>
      <c r="AP1011" s="1">
        <v>26247</v>
      </c>
      <c r="AQ1011" s="1">
        <v>-0.1</v>
      </c>
      <c r="AR1011" s="1">
        <v>34.799999999999997</v>
      </c>
      <c r="AS1011" s="1">
        <v>34.549999999999997</v>
      </c>
      <c r="AT1011" s="1">
        <v>34.6</v>
      </c>
      <c r="AU1011" s="1">
        <v>34.450000000000003</v>
      </c>
      <c r="AV1011" s="1">
        <v>35</v>
      </c>
      <c r="AW1011" s="1">
        <v>-5.1935000000000002E-3</v>
      </c>
      <c r="AX1011" s="1">
        <v>0.72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6216</v>
      </c>
      <c r="C1012" s="3">
        <v>6.39</v>
      </c>
      <c r="D1012" s="3">
        <v>0.27</v>
      </c>
      <c r="E1012" s="3">
        <v>0.72</v>
      </c>
      <c r="F1012" s="1">
        <f>IF(INDEX(董監!D:D,H1012)=0,INDEX(董監!C:C,H1012),INDEX(董監!D:D,H1012))</f>
        <v>19.75</v>
      </c>
      <c r="G1012" s="1">
        <f t="shared" si="60"/>
        <v>72.87</v>
      </c>
      <c r="H1012" s="1">
        <f>MATCH(持股比率!A1012,董監!A:A,0)</f>
        <v>1012</v>
      </c>
      <c r="I1012" s="3">
        <v>4534511.79</v>
      </c>
      <c r="J1012" s="20">
        <v>560.79700000000003</v>
      </c>
      <c r="K1012" s="20">
        <v>138.88200000000001</v>
      </c>
      <c r="L1012" s="29">
        <v>2582.6660000000002</v>
      </c>
      <c r="M1012" s="20">
        <v>-368.65800000000002</v>
      </c>
      <c r="N1012" s="20">
        <v>291.017</v>
      </c>
      <c r="O1012" s="20">
        <f t="shared" si="61"/>
        <v>330430</v>
      </c>
      <c r="P1012" s="19">
        <f t="shared" si="62"/>
        <v>1</v>
      </c>
      <c r="Q1012" s="3">
        <v>198</v>
      </c>
      <c r="R1012" s="3">
        <v>217.5</v>
      </c>
      <c r="S1012" s="3">
        <v>226.5</v>
      </c>
      <c r="T1012" s="3">
        <v>230.5</v>
      </c>
      <c r="U1012" s="3">
        <v>220.5</v>
      </c>
      <c r="V1012" s="10">
        <f t="shared" si="63"/>
        <v>7.0541206949999999</v>
      </c>
      <c r="W1012" s="3">
        <v>14.25</v>
      </c>
      <c r="X1012" s="3" t="str">
        <f ca="1">IF(COUNTIF(股期對照!A:A,B1012)=2,B1012&amp;"-●",IF(COUNTIF(股期對照!A:A,B1012)=1,B1012&amp;"-◎",B1012))</f>
        <v>合一-◎</v>
      </c>
      <c r="Y1012" s="3" t="s">
        <v>7310</v>
      </c>
      <c r="AB1012" s="1" t="s">
        <v>1006</v>
      </c>
      <c r="AC1012" s="1" t="s">
        <v>2730</v>
      </c>
      <c r="AD1012" s="1">
        <v>6.39</v>
      </c>
      <c r="AE1012" s="1">
        <v>0.27</v>
      </c>
      <c r="AF1012" s="1">
        <v>0.72</v>
      </c>
      <c r="AG1012" s="1">
        <v>19.75</v>
      </c>
      <c r="AH1012" s="1">
        <v>72.87</v>
      </c>
      <c r="AI1012" s="1">
        <v>1012</v>
      </c>
      <c r="AJ1012" s="1">
        <v>4534511.79</v>
      </c>
      <c r="AK1012" s="1">
        <v>560.79700000000003</v>
      </c>
      <c r="AL1012" s="1">
        <v>138.88200000000001</v>
      </c>
      <c r="AM1012" s="1">
        <v>2582.6660000000002</v>
      </c>
      <c r="AN1012" s="1">
        <v>-368.65800000000002</v>
      </c>
      <c r="AO1012" s="1">
        <v>291.017</v>
      </c>
      <c r="AP1012" s="1">
        <v>330430</v>
      </c>
      <c r="AQ1012" s="1">
        <v>1</v>
      </c>
      <c r="AR1012" s="1">
        <v>198</v>
      </c>
      <c r="AS1012" s="1">
        <v>217.5</v>
      </c>
      <c r="AT1012" s="1">
        <v>226.5</v>
      </c>
      <c r="AU1012" s="1">
        <v>230.5</v>
      </c>
      <c r="AV1012" s="1">
        <v>220.5</v>
      </c>
      <c r="AW1012" s="1">
        <v>7.0541206949999999</v>
      </c>
      <c r="AX1012" s="1">
        <v>14.25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6217</v>
      </c>
      <c r="C1013" s="3">
        <v>2.12</v>
      </c>
      <c r="D1013" s="3">
        <v>0</v>
      </c>
      <c r="E1013" s="3">
        <v>0.2</v>
      </c>
      <c r="F1013" s="1">
        <f>IF(INDEX(董監!D:D,H1013)=0,INDEX(董監!C:C,H1013),INDEX(董監!D:D,H1013))</f>
        <v>9.15</v>
      </c>
      <c r="G1013" s="1">
        <f t="shared" si="60"/>
        <v>88.53</v>
      </c>
      <c r="H1013" s="1">
        <f>MATCH(持股比率!A1013,董監!A:A,0)</f>
        <v>1013</v>
      </c>
      <c r="I1013" s="3">
        <v>548893.32999999996</v>
      </c>
      <c r="J1013" s="20">
        <v>138</v>
      </c>
      <c r="K1013" s="20">
        <v>39</v>
      </c>
      <c r="L1013" s="29">
        <v>-63</v>
      </c>
      <c r="M1013" s="20">
        <v>-103</v>
      </c>
      <c r="N1013" s="20">
        <v>-166</v>
      </c>
      <c r="O1013" s="20">
        <f t="shared" si="61"/>
        <v>48594</v>
      </c>
      <c r="P1013" s="19">
        <f t="shared" si="62"/>
        <v>-0.3</v>
      </c>
      <c r="Q1013" s="3">
        <v>30.3</v>
      </c>
      <c r="R1013" s="3">
        <v>31.2</v>
      </c>
      <c r="S1013" s="3">
        <v>30.6</v>
      </c>
      <c r="T1013" s="3">
        <v>30.85</v>
      </c>
      <c r="U1013" s="3">
        <v>32.200000000000003</v>
      </c>
      <c r="V1013" s="10">
        <f t="shared" si="63"/>
        <v>-5.0523500000000006E-2</v>
      </c>
      <c r="W1013" s="3">
        <v>6.45</v>
      </c>
      <c r="X1013" s="3" t="str">
        <f ca="1">IF(COUNTIF(股期對照!A:A,B1013)=2,B1013&amp;"-●",IF(COUNTIF(股期對照!A:A,B1013)=1,B1013&amp;"-◎",B1013))</f>
        <v>皇將</v>
      </c>
      <c r="Y1013" s="3" t="s">
        <v>6777</v>
      </c>
      <c r="AB1013" s="1" t="s">
        <v>1007</v>
      </c>
      <c r="AC1013" s="1" t="s">
        <v>2731</v>
      </c>
      <c r="AD1013" s="1">
        <v>2.12</v>
      </c>
      <c r="AE1013" s="1">
        <v>0</v>
      </c>
      <c r="AF1013" s="1">
        <v>0.2</v>
      </c>
      <c r="AG1013" s="1">
        <v>9.15</v>
      </c>
      <c r="AH1013" s="1">
        <v>88.53</v>
      </c>
      <c r="AI1013" s="1">
        <v>1013</v>
      </c>
      <c r="AJ1013" s="1">
        <v>548893.32999999996</v>
      </c>
      <c r="AK1013" s="1">
        <v>138</v>
      </c>
      <c r="AL1013" s="1">
        <v>39</v>
      </c>
      <c r="AM1013" s="1">
        <v>-63</v>
      </c>
      <c r="AN1013" s="1">
        <v>-103</v>
      </c>
      <c r="AO1013" s="1">
        <v>-166</v>
      </c>
      <c r="AP1013" s="1">
        <v>48594</v>
      </c>
      <c r="AQ1013" s="1">
        <v>-0.3</v>
      </c>
      <c r="AR1013" s="1">
        <v>30.3</v>
      </c>
      <c r="AS1013" s="1">
        <v>31.2</v>
      </c>
      <c r="AT1013" s="1">
        <v>30.6</v>
      </c>
      <c r="AU1013" s="1">
        <v>30.85</v>
      </c>
      <c r="AV1013" s="1">
        <v>32.200000000000003</v>
      </c>
      <c r="AW1013" s="1">
        <v>-5.0523500000000006E-2</v>
      </c>
      <c r="AX1013" s="1">
        <v>6.45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5405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59.760000000000005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4</v>
      </c>
      <c r="L1014" s="29">
        <v>-1</v>
      </c>
      <c r="M1014" s="20">
        <v>-1</v>
      </c>
      <c r="N1014" s="20">
        <v>0</v>
      </c>
      <c r="O1014" s="20">
        <f t="shared" si="61"/>
        <v>46284</v>
      </c>
      <c r="P1014" s="19">
        <f t="shared" si="62"/>
        <v>0</v>
      </c>
      <c r="Q1014" s="3">
        <v>24.4</v>
      </c>
      <c r="R1014" s="3">
        <v>24.5</v>
      </c>
      <c r="S1014" s="3">
        <v>24.65</v>
      </c>
      <c r="T1014" s="3">
        <v>24.45</v>
      </c>
      <c r="U1014" s="3">
        <v>24.45</v>
      </c>
      <c r="V1014" s="10">
        <f t="shared" si="63"/>
        <v>7.3299999999999993E-4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6813</v>
      </c>
      <c r="AB1014" s="1" t="s">
        <v>1008</v>
      </c>
      <c r="AC1014" s="1" t="s">
        <v>2732</v>
      </c>
      <c r="AD1014" s="1">
        <v>15.16</v>
      </c>
      <c r="AE1014" s="1">
        <v>0.01</v>
      </c>
      <c r="AF1014" s="1">
        <v>0.03</v>
      </c>
      <c r="AG1014" s="1">
        <v>25.04</v>
      </c>
      <c r="AH1014" s="1">
        <v>59.760000000000005</v>
      </c>
      <c r="AI1014" s="1">
        <v>1014</v>
      </c>
      <c r="AJ1014" s="1">
        <v>774495.47</v>
      </c>
      <c r="AK1014" s="1">
        <v>1</v>
      </c>
      <c r="AL1014" s="1">
        <v>4</v>
      </c>
      <c r="AM1014" s="1">
        <v>-1</v>
      </c>
      <c r="AN1014" s="1">
        <v>-1</v>
      </c>
      <c r="AO1014" s="1">
        <v>0</v>
      </c>
      <c r="AP1014" s="1">
        <v>46284</v>
      </c>
      <c r="AQ1014" s="1">
        <v>0</v>
      </c>
      <c r="AR1014" s="1">
        <v>24.4</v>
      </c>
      <c r="AS1014" s="1">
        <v>24.5</v>
      </c>
      <c r="AT1014" s="1">
        <v>24.65</v>
      </c>
      <c r="AU1014" s="1">
        <v>24.45</v>
      </c>
      <c r="AV1014" s="1">
        <v>24.45</v>
      </c>
      <c r="AW1014" s="1">
        <v>7.3299999999999993E-4</v>
      </c>
      <c r="AX1014" s="1">
        <v>0.2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5732</v>
      </c>
      <c r="C1015" s="3">
        <v>4.47</v>
      </c>
      <c r="D1015" s="3">
        <v>0.88</v>
      </c>
      <c r="E1015" s="3">
        <v>1.36</v>
      </c>
      <c r="F1015" s="1">
        <f>IF(INDEX(董監!D:D,H1015)=0,INDEX(董監!C:C,H1015),INDEX(董監!D:D,H1015))</f>
        <v>11.04</v>
      </c>
      <c r="G1015" s="1">
        <f t="shared" si="60"/>
        <v>82.25</v>
      </c>
      <c r="H1015" s="1">
        <f>MATCH(持股比率!A1015,董監!A:A,0)</f>
        <v>1015</v>
      </c>
      <c r="I1015" s="3">
        <v>1202559.6299999999</v>
      </c>
      <c r="J1015" s="20">
        <v>232</v>
      </c>
      <c r="K1015" s="20">
        <v>-393</v>
      </c>
      <c r="L1015" s="29">
        <v>245</v>
      </c>
      <c r="M1015" s="20">
        <v>-275.39999999999998</v>
      </c>
      <c r="N1015" s="20">
        <v>-526.00099999999998</v>
      </c>
      <c r="O1015" s="20">
        <f t="shared" si="61"/>
        <v>98911</v>
      </c>
      <c r="P1015" s="19">
        <f t="shared" si="62"/>
        <v>-0.7</v>
      </c>
      <c r="Q1015" s="3">
        <v>87.3</v>
      </c>
      <c r="R1015" s="3">
        <v>85.8</v>
      </c>
      <c r="S1015" s="3">
        <v>86.4</v>
      </c>
      <c r="T1015" s="3">
        <v>86.6</v>
      </c>
      <c r="U1015" s="3">
        <v>86</v>
      </c>
      <c r="V1015" s="10">
        <f t="shared" si="63"/>
        <v>-0.61383525999999999</v>
      </c>
      <c r="W1015" s="3">
        <v>-0.35</v>
      </c>
      <c r="X1015" s="3" t="str">
        <f ca="1">IF(COUNTIF(股期對照!A:A,B1015)=2,B1015&amp;"-●",IF(COUNTIF(股期對照!A:A,B1015)=1,B1015&amp;"-◎",B1015))</f>
        <v>台耀</v>
      </c>
      <c r="Y1015" s="3" t="s">
        <v>7313</v>
      </c>
      <c r="AB1015" s="1" t="s">
        <v>1009</v>
      </c>
      <c r="AC1015" s="1" t="s">
        <v>2733</v>
      </c>
      <c r="AD1015" s="1">
        <v>4.47</v>
      </c>
      <c r="AE1015" s="1">
        <v>0.88</v>
      </c>
      <c r="AF1015" s="1">
        <v>1.36</v>
      </c>
      <c r="AG1015" s="1">
        <v>11.04</v>
      </c>
      <c r="AH1015" s="1">
        <v>82.25</v>
      </c>
      <c r="AI1015" s="1">
        <v>1015</v>
      </c>
      <c r="AJ1015" s="1">
        <v>1202559.6299999999</v>
      </c>
      <c r="AK1015" s="1">
        <v>232</v>
      </c>
      <c r="AL1015" s="1">
        <v>-393</v>
      </c>
      <c r="AM1015" s="1">
        <v>245</v>
      </c>
      <c r="AN1015" s="1">
        <v>-275.39999999999998</v>
      </c>
      <c r="AO1015" s="1">
        <v>-526.00099999999998</v>
      </c>
      <c r="AP1015" s="1">
        <v>98911</v>
      </c>
      <c r="AQ1015" s="1">
        <v>-0.7</v>
      </c>
      <c r="AR1015" s="1">
        <v>87.3</v>
      </c>
      <c r="AS1015" s="1">
        <v>85.8</v>
      </c>
      <c r="AT1015" s="1">
        <v>86.4</v>
      </c>
      <c r="AU1015" s="1">
        <v>86.6</v>
      </c>
      <c r="AV1015" s="1">
        <v>86</v>
      </c>
      <c r="AW1015" s="1">
        <v>-0.61383525999999999</v>
      </c>
      <c r="AX1015" s="1">
        <v>-0.35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6218</v>
      </c>
      <c r="C1016" s="3">
        <v>2.73</v>
      </c>
      <c r="D1016" s="3">
        <v>0</v>
      </c>
      <c r="E1016" s="3">
        <v>0.21</v>
      </c>
      <c r="F1016" s="1">
        <f>IF(INDEX(董監!D:D,H1016)=0,INDEX(董監!C:C,H1016),INDEX(董監!D:D,H1016))</f>
        <v>13.22</v>
      </c>
      <c r="G1016" s="1">
        <f t="shared" si="60"/>
        <v>83.84</v>
      </c>
      <c r="H1016" s="1">
        <f>MATCH(持股比率!A1016,董監!A:A,0)</f>
        <v>1016</v>
      </c>
      <c r="I1016" s="3">
        <v>400187.5</v>
      </c>
      <c r="J1016" s="20">
        <v>145</v>
      </c>
      <c r="K1016" s="20">
        <v>58</v>
      </c>
      <c r="L1016" s="29">
        <v>9</v>
      </c>
      <c r="M1016" s="20">
        <v>-65</v>
      </c>
      <c r="N1016" s="20">
        <v>-26.001000000000001</v>
      </c>
      <c r="O1016" s="20">
        <f t="shared" si="61"/>
        <v>33552</v>
      </c>
      <c r="P1016" s="19">
        <f t="shared" si="62"/>
        <v>0.4</v>
      </c>
      <c r="Q1016" s="3">
        <v>92.5</v>
      </c>
      <c r="R1016" s="3">
        <v>93.7</v>
      </c>
      <c r="S1016" s="3">
        <v>93.2</v>
      </c>
      <c r="T1016" s="3">
        <v>90.4</v>
      </c>
      <c r="U1016" s="3">
        <v>90.4</v>
      </c>
      <c r="V1016" s="10">
        <f t="shared" si="63"/>
        <v>0.11459409599999998</v>
      </c>
      <c r="W1016" s="3">
        <v>0.44</v>
      </c>
      <c r="X1016" s="3" t="str">
        <f ca="1">IF(COUNTIF(股期對照!A:A,B1016)=2,B1016&amp;"-●",IF(COUNTIF(股期對照!A:A,B1016)=1,B1016&amp;"-◎",B1016))</f>
        <v>強生</v>
      </c>
      <c r="Y1016" s="3" t="s">
        <v>6813</v>
      </c>
      <c r="AB1016" s="1" t="s">
        <v>1010</v>
      </c>
      <c r="AC1016" s="1" t="s">
        <v>2734</v>
      </c>
      <c r="AD1016" s="1">
        <v>2.73</v>
      </c>
      <c r="AE1016" s="1">
        <v>0</v>
      </c>
      <c r="AF1016" s="1">
        <v>0.21</v>
      </c>
      <c r="AG1016" s="1">
        <v>13.22</v>
      </c>
      <c r="AH1016" s="1">
        <v>83.84</v>
      </c>
      <c r="AI1016" s="1">
        <v>1016</v>
      </c>
      <c r="AJ1016" s="1">
        <v>400187.5</v>
      </c>
      <c r="AK1016" s="1">
        <v>145</v>
      </c>
      <c r="AL1016" s="1">
        <v>58</v>
      </c>
      <c r="AM1016" s="1">
        <v>9</v>
      </c>
      <c r="AN1016" s="1">
        <v>-65</v>
      </c>
      <c r="AO1016" s="1">
        <v>-26.001000000000001</v>
      </c>
      <c r="AP1016" s="1">
        <v>33552</v>
      </c>
      <c r="AQ1016" s="1">
        <v>0.4</v>
      </c>
      <c r="AR1016" s="1">
        <v>92.5</v>
      </c>
      <c r="AS1016" s="1">
        <v>93.7</v>
      </c>
      <c r="AT1016" s="1">
        <v>93.2</v>
      </c>
      <c r="AU1016" s="1">
        <v>90.4</v>
      </c>
      <c r="AV1016" s="1">
        <v>90.4</v>
      </c>
      <c r="AW1016" s="1">
        <v>0.11459409599999998</v>
      </c>
      <c r="AX1016" s="1">
        <v>0.44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5559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-2</v>
      </c>
      <c r="M1017" s="20">
        <v>-3</v>
      </c>
      <c r="N1017" s="20">
        <v>3</v>
      </c>
      <c r="O1017" s="20">
        <f t="shared" si="61"/>
        <v>21089</v>
      </c>
      <c r="P1017" s="19">
        <f t="shared" si="62"/>
        <v>0</v>
      </c>
      <c r="Q1017" s="3">
        <v>43.3</v>
      </c>
      <c r="R1017" s="3">
        <v>43.3</v>
      </c>
      <c r="S1017" s="3">
        <v>43.25</v>
      </c>
      <c r="T1017" s="3">
        <v>42.75</v>
      </c>
      <c r="U1017" s="3">
        <v>42.85</v>
      </c>
      <c r="V1017" s="10">
        <f t="shared" si="63"/>
        <v>-1.7280000000000002E-3</v>
      </c>
      <c r="W1017" s="3">
        <v>-1.38</v>
      </c>
      <c r="X1017" s="3" t="str">
        <f ca="1">IF(COUNTIF(股期對照!A:A,B1017)=2,B1017&amp;"-●",IF(COUNTIF(股期對照!A:A,B1017)=1,B1017&amp;"-◎",B1017))</f>
        <v>國碳科</v>
      </c>
      <c r="Y1017" s="3" t="s">
        <v>7344</v>
      </c>
      <c r="AB1017" s="1" t="s">
        <v>1011</v>
      </c>
      <c r="AC1017" s="1" t="s">
        <v>2735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-2</v>
      </c>
      <c r="AN1017" s="1">
        <v>-3</v>
      </c>
      <c r="AO1017" s="1">
        <v>3</v>
      </c>
      <c r="AP1017" s="1">
        <v>21089</v>
      </c>
      <c r="AQ1017" s="1">
        <v>0</v>
      </c>
      <c r="AR1017" s="1">
        <v>43.3</v>
      </c>
      <c r="AS1017" s="1">
        <v>43.3</v>
      </c>
      <c r="AT1017" s="1">
        <v>43.25</v>
      </c>
      <c r="AU1017" s="1">
        <v>42.75</v>
      </c>
      <c r="AV1017" s="1">
        <v>42.85</v>
      </c>
      <c r="AW1017" s="1">
        <v>-1.7280000000000002E-3</v>
      </c>
      <c r="AX1017" s="1">
        <v>-1.38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5560</v>
      </c>
      <c r="C1018" s="3">
        <v>29.8</v>
      </c>
      <c r="D1018" s="3">
        <v>0.7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40.75</v>
      </c>
      <c r="H1018" s="1">
        <f>MATCH(持股比率!A1018,董監!A:A,0)</f>
        <v>1018</v>
      </c>
      <c r="I1018" s="3">
        <v>1007060</v>
      </c>
      <c r="J1018" s="20">
        <v>40</v>
      </c>
      <c r="K1018" s="20">
        <v>9</v>
      </c>
      <c r="L1018" s="29">
        <v>-21</v>
      </c>
      <c r="M1018" s="20">
        <v>17.280999999999999</v>
      </c>
      <c r="N1018" s="20">
        <v>77.718999999999994</v>
      </c>
      <c r="O1018" s="20">
        <f t="shared" si="61"/>
        <v>41038</v>
      </c>
      <c r="P1018" s="19">
        <f t="shared" si="62"/>
        <v>0.3</v>
      </c>
      <c r="Q1018" s="3">
        <v>127.5</v>
      </c>
      <c r="R1018" s="3">
        <v>128</v>
      </c>
      <c r="S1018" s="3">
        <v>126.5</v>
      </c>
      <c r="T1018" s="3">
        <v>124</v>
      </c>
      <c r="U1018" s="3">
        <v>122.5</v>
      </c>
      <c r="V1018" s="10">
        <f t="shared" si="63"/>
        <v>0.152589215</v>
      </c>
      <c r="W1018" s="3">
        <v>-2.39</v>
      </c>
      <c r="X1018" s="3" t="str">
        <f ca="1">IF(COUNTIF(股期對照!A:A,B1018)=2,B1018&amp;"-●",IF(COUNTIF(股期對照!A:A,B1018)=1,B1018&amp;"-◎",B1018))</f>
        <v>三福化</v>
      </c>
      <c r="Y1018" s="3" t="s">
        <v>7345</v>
      </c>
      <c r="AB1018" s="1" t="s">
        <v>1012</v>
      </c>
      <c r="AC1018" s="1" t="s">
        <v>2736</v>
      </c>
      <c r="AD1018" s="1">
        <v>29.8</v>
      </c>
      <c r="AE1018" s="1">
        <v>0.7</v>
      </c>
      <c r="AF1018" s="1">
        <v>0.4</v>
      </c>
      <c r="AG1018" s="1">
        <v>28.35</v>
      </c>
      <c r="AH1018" s="1">
        <v>40.75</v>
      </c>
      <c r="AI1018" s="1">
        <v>1018</v>
      </c>
      <c r="AJ1018" s="1">
        <v>1007060</v>
      </c>
      <c r="AK1018" s="1">
        <v>40</v>
      </c>
      <c r="AL1018" s="1">
        <v>9</v>
      </c>
      <c r="AM1018" s="1">
        <v>-21</v>
      </c>
      <c r="AN1018" s="1">
        <v>17.280999999999999</v>
      </c>
      <c r="AO1018" s="1">
        <v>77.718999999999994</v>
      </c>
      <c r="AP1018" s="1">
        <v>41038</v>
      </c>
      <c r="AQ1018" s="1">
        <v>0.3</v>
      </c>
      <c r="AR1018" s="1">
        <v>127.5</v>
      </c>
      <c r="AS1018" s="1">
        <v>128</v>
      </c>
      <c r="AT1018" s="1">
        <v>126.5</v>
      </c>
      <c r="AU1018" s="1">
        <v>124</v>
      </c>
      <c r="AV1018" s="1">
        <v>122.5</v>
      </c>
      <c r="AW1018" s="1">
        <v>0.152589215</v>
      </c>
      <c r="AX1018" s="1">
        <v>-2.39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5733</v>
      </c>
      <c r="C1019" s="3">
        <v>1.83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76.599999999999994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-2</v>
      </c>
      <c r="L1019" s="29">
        <v>5</v>
      </c>
      <c r="M1019" s="20">
        <v>0</v>
      </c>
      <c r="N1019" s="20">
        <v>-1</v>
      </c>
      <c r="O1019" s="20">
        <f t="shared" si="61"/>
        <v>24598</v>
      </c>
      <c r="P1019" s="19">
        <f t="shared" si="62"/>
        <v>0</v>
      </c>
      <c r="Q1019" s="3">
        <v>68.099999999999994</v>
      </c>
      <c r="R1019" s="3">
        <v>68</v>
      </c>
      <c r="S1019" s="3">
        <v>66.599999999999994</v>
      </c>
      <c r="T1019" s="3">
        <v>67</v>
      </c>
      <c r="U1019" s="3">
        <v>66.8</v>
      </c>
      <c r="V1019" s="10">
        <f t="shared" si="63"/>
        <v>-2.1030000000000003E-3</v>
      </c>
      <c r="W1019" s="3">
        <v>-1.91</v>
      </c>
      <c r="X1019" s="3" t="str">
        <f ca="1">IF(COUNTIF(股期對照!A:A,B1019)=2,B1019&amp;"-●",IF(COUNTIF(股期對照!A:A,B1019)=1,B1019&amp;"-◎",B1019))</f>
        <v>勤凱</v>
      </c>
      <c r="Y1019" s="3" t="s">
        <v>7108</v>
      </c>
      <c r="AB1019" s="1" t="s">
        <v>1013</v>
      </c>
      <c r="AC1019" s="1" t="s">
        <v>2737</v>
      </c>
      <c r="AD1019" s="1">
        <v>1.83</v>
      </c>
      <c r="AE1019" s="1">
        <v>0</v>
      </c>
      <c r="AF1019" s="1">
        <v>0.01</v>
      </c>
      <c r="AG1019" s="1">
        <v>21.56</v>
      </c>
      <c r="AH1019" s="1">
        <v>76.599999999999994</v>
      </c>
      <c r="AI1019" s="1">
        <v>1019</v>
      </c>
      <c r="AJ1019" s="1">
        <v>321126.5</v>
      </c>
      <c r="AK1019" s="1">
        <v>-5</v>
      </c>
      <c r="AL1019" s="1">
        <v>-2</v>
      </c>
      <c r="AM1019" s="1">
        <v>5</v>
      </c>
      <c r="AN1019" s="1">
        <v>0</v>
      </c>
      <c r="AO1019" s="1">
        <v>-1</v>
      </c>
      <c r="AP1019" s="1">
        <v>24598</v>
      </c>
      <c r="AQ1019" s="1">
        <v>0</v>
      </c>
      <c r="AR1019" s="1">
        <v>68.099999999999994</v>
      </c>
      <c r="AS1019" s="1">
        <v>68</v>
      </c>
      <c r="AT1019" s="1">
        <v>66.599999999999994</v>
      </c>
      <c r="AU1019" s="1">
        <v>67</v>
      </c>
      <c r="AV1019" s="1">
        <v>66.8</v>
      </c>
      <c r="AW1019" s="1">
        <v>-2.1030000000000003E-3</v>
      </c>
      <c r="AX1019" s="1">
        <v>-1.91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5734</v>
      </c>
      <c r="C1020" s="3">
        <v>59.86</v>
      </c>
      <c r="D1020" s="3">
        <v>3.83</v>
      </c>
      <c r="E1020" s="3">
        <v>0.72</v>
      </c>
      <c r="F1020" s="1">
        <f>IF(INDEX(董監!D:D,H1020)=0,INDEX(董監!C:C,H1020),INDEX(董監!D:D,H1020))</f>
        <v>46.42</v>
      </c>
      <c r="G1020" s="1">
        <f t="shared" si="60"/>
        <v>-10.829999999999998</v>
      </c>
      <c r="H1020" s="1">
        <f>MATCH(持股比率!A1020,董監!A:A,0)</f>
        <v>1020</v>
      </c>
      <c r="I1020" s="3">
        <v>862860.58</v>
      </c>
      <c r="J1020" s="20">
        <v>-180.15700000000001</v>
      </c>
      <c r="K1020" s="20">
        <v>-30.818000000000001</v>
      </c>
      <c r="L1020" s="29">
        <v>-636.41200000000003</v>
      </c>
      <c r="M1020" s="20">
        <v>-72.763000000000005</v>
      </c>
      <c r="N1020" s="20">
        <v>-88.352000000000004</v>
      </c>
      <c r="O1020" s="20">
        <f t="shared" si="61"/>
        <v>-9345</v>
      </c>
      <c r="P1020" s="19">
        <f t="shared" si="62"/>
        <v>10.8</v>
      </c>
      <c r="Q1020" s="3">
        <v>1010</v>
      </c>
      <c r="R1020" s="3">
        <v>1040</v>
      </c>
      <c r="S1020" s="3">
        <v>1045</v>
      </c>
      <c r="T1020" s="3">
        <v>1030</v>
      </c>
      <c r="U1020" s="3">
        <v>982</v>
      </c>
      <c r="V1020" s="10">
        <f t="shared" si="63"/>
        <v>-10.407673840000001</v>
      </c>
      <c r="W1020" s="3">
        <v>3.92</v>
      </c>
      <c r="X1020" s="3" t="str">
        <f ca="1">IF(COUNTIF(股期對照!A:A,B1020)=2,B1020&amp;"-●",IF(COUNTIF(股期對照!A:A,B1020)=1,B1020&amp;"-◎",B1020))</f>
        <v>材料-KY</v>
      </c>
      <c r="Y1020" s="3" t="s">
        <v>7346</v>
      </c>
      <c r="AB1020" s="1" t="s">
        <v>1014</v>
      </c>
      <c r="AC1020" s="1" t="s">
        <v>2738</v>
      </c>
      <c r="AD1020" s="1">
        <v>59.86</v>
      </c>
      <c r="AE1020" s="1">
        <v>3.83</v>
      </c>
      <c r="AF1020" s="1">
        <v>0.72</v>
      </c>
      <c r="AG1020" s="1">
        <v>46.42</v>
      </c>
      <c r="AH1020" s="1">
        <v>-10.829999999999998</v>
      </c>
      <c r="AI1020" s="1">
        <v>1020</v>
      </c>
      <c r="AJ1020" s="1">
        <v>862860.58</v>
      </c>
      <c r="AK1020" s="1">
        <v>-180.15700000000001</v>
      </c>
      <c r="AL1020" s="1">
        <v>-30.818000000000001</v>
      </c>
      <c r="AM1020" s="1">
        <v>-636.41200000000003</v>
      </c>
      <c r="AN1020" s="1">
        <v>-72.763000000000005</v>
      </c>
      <c r="AO1020" s="1">
        <v>-88.352000000000004</v>
      </c>
      <c r="AP1020" s="1">
        <v>-9345</v>
      </c>
      <c r="AQ1020" s="1">
        <v>10.8</v>
      </c>
      <c r="AR1020" s="1">
        <v>1010</v>
      </c>
      <c r="AS1020" s="1">
        <v>1040</v>
      </c>
      <c r="AT1020" s="1">
        <v>1045</v>
      </c>
      <c r="AU1020" s="1">
        <v>1030</v>
      </c>
      <c r="AV1020" s="1">
        <v>982</v>
      </c>
      <c r="AW1020" s="1">
        <v>-10.407673840000001</v>
      </c>
      <c r="AX1020" s="1">
        <v>3.92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6219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3</v>
      </c>
      <c r="M1021" s="20">
        <v>1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41</v>
      </c>
      <c r="R1021" s="3">
        <v>40.9</v>
      </c>
      <c r="S1021" s="3">
        <v>40.65</v>
      </c>
      <c r="T1021" s="3">
        <v>40.35</v>
      </c>
      <c r="U1021" s="3">
        <v>41.9</v>
      </c>
      <c r="V1021" s="10">
        <f t="shared" si="63"/>
        <v>1.6229999999999999E-3</v>
      </c>
      <c r="W1021" s="3">
        <v>2.44</v>
      </c>
      <c r="X1021" s="3" t="str">
        <f ca="1">IF(COUNTIF(股期對照!A:A,B1021)=2,B1021&amp;"-●",IF(COUNTIF(股期對照!A:A,B1021)=1,B1021&amp;"-◎",B1021))</f>
        <v>雙鍵</v>
      </c>
      <c r="Y1021" s="3" t="s">
        <v>7345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3</v>
      </c>
      <c r="AN1021" s="1">
        <v>1</v>
      </c>
      <c r="AO1021" s="1">
        <v>0</v>
      </c>
      <c r="AP1021" s="1">
        <v>47014</v>
      </c>
      <c r="AQ1021" s="1">
        <v>0</v>
      </c>
      <c r="AR1021" s="1">
        <v>41</v>
      </c>
      <c r="AS1021" s="1">
        <v>40.9</v>
      </c>
      <c r="AT1021" s="1">
        <v>40.65</v>
      </c>
      <c r="AU1021" s="1">
        <v>40.35</v>
      </c>
      <c r="AV1021" s="1">
        <v>41.9</v>
      </c>
      <c r="AW1021" s="1">
        <v>1.6229999999999999E-3</v>
      </c>
      <c r="AX1021" s="1">
        <v>2.44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6220</v>
      </c>
      <c r="C1022" s="3">
        <v>19.059999999999999</v>
      </c>
      <c r="D1022" s="3">
        <v>0.46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63.6</v>
      </c>
      <c r="H1022" s="1">
        <f>MATCH(持股比率!A1022,董監!A:A,0)</f>
        <v>1022</v>
      </c>
      <c r="I1022" s="3">
        <v>1205707.8</v>
      </c>
      <c r="J1022" s="20">
        <v>2</v>
      </c>
      <c r="K1022" s="20">
        <v>16</v>
      </c>
      <c r="L1022" s="29">
        <v>30</v>
      </c>
      <c r="M1022" s="20">
        <v>116</v>
      </c>
      <c r="N1022" s="20">
        <v>279.10000000000002</v>
      </c>
      <c r="O1022" s="20">
        <f t="shared" si="61"/>
        <v>76683</v>
      </c>
      <c r="P1022" s="19">
        <f t="shared" si="62"/>
        <v>0.6</v>
      </c>
      <c r="Q1022" s="3">
        <v>224</v>
      </c>
      <c r="R1022" s="3">
        <v>219.5</v>
      </c>
      <c r="S1022" s="3">
        <v>220</v>
      </c>
      <c r="T1022" s="3">
        <v>224.5</v>
      </c>
      <c r="U1022" s="3">
        <v>246.5</v>
      </c>
      <c r="V1022" s="10">
        <f t="shared" si="63"/>
        <v>1.0540015</v>
      </c>
      <c r="W1022" s="3">
        <v>13.33</v>
      </c>
      <c r="X1022" s="3" t="str">
        <f ca="1">IF(COUNTIF(股期對照!A:A,B1022)=2,B1022&amp;"-●",IF(COUNTIF(股期對照!A:A,B1022)=1,B1022&amp;"-◎",B1022))</f>
        <v>南寶</v>
      </c>
      <c r="Y1022" s="3" t="s">
        <v>7347</v>
      </c>
      <c r="AB1022" s="1" t="s">
        <v>1016</v>
      </c>
      <c r="AC1022" s="1" t="s">
        <v>2740</v>
      </c>
      <c r="AD1022" s="1">
        <v>19.059999999999999</v>
      </c>
      <c r="AE1022" s="1">
        <v>0.46</v>
      </c>
      <c r="AF1022" s="1">
        <v>0.16</v>
      </c>
      <c r="AG1022" s="1">
        <v>16.72</v>
      </c>
      <c r="AH1022" s="1">
        <v>63.6</v>
      </c>
      <c r="AI1022" s="1">
        <v>1022</v>
      </c>
      <c r="AJ1022" s="1">
        <v>1205707.8</v>
      </c>
      <c r="AK1022" s="1">
        <v>2</v>
      </c>
      <c r="AL1022" s="1">
        <v>16</v>
      </c>
      <c r="AM1022" s="1">
        <v>30</v>
      </c>
      <c r="AN1022" s="1">
        <v>116</v>
      </c>
      <c r="AO1022" s="1">
        <v>279.10000000000002</v>
      </c>
      <c r="AP1022" s="1">
        <v>76683</v>
      </c>
      <c r="AQ1022" s="1">
        <v>0.6</v>
      </c>
      <c r="AR1022" s="1">
        <v>224</v>
      </c>
      <c r="AS1022" s="1">
        <v>219.5</v>
      </c>
      <c r="AT1022" s="1">
        <v>220</v>
      </c>
      <c r="AU1022" s="1">
        <v>224.5</v>
      </c>
      <c r="AV1022" s="1">
        <v>246.5</v>
      </c>
      <c r="AW1022" s="1">
        <v>1.0540015</v>
      </c>
      <c r="AX1022" s="1">
        <v>13.33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5735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28.35</v>
      </c>
      <c r="T1023" s="3">
        <v>28.15</v>
      </c>
      <c r="U1023" s="3">
        <v>27.8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6799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28.35</v>
      </c>
      <c r="AU1023" s="1">
        <v>28.15</v>
      </c>
      <c r="AV1023" s="1">
        <v>27.8</v>
      </c>
      <c r="AW1023" s="1">
        <v>0</v>
      </c>
      <c r="AX1023" s="1">
        <v>0.18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6221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6222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4.8600000000000003</v>
      </c>
      <c r="R1025" s="3">
        <v>4.8099999999999996</v>
      </c>
      <c r="S1025" s="3">
        <v>4.87</v>
      </c>
      <c r="T1025" s="3">
        <v>4.78</v>
      </c>
      <c r="U1025" s="3">
        <v>4.79</v>
      </c>
      <c r="V1025" s="10">
        <f t="shared" si="63"/>
        <v>0</v>
      </c>
      <c r="W1025" s="3">
        <v>0.84</v>
      </c>
      <c r="X1025" s="3" t="str">
        <f ca="1">IF(COUNTIF(股期對照!A:A,B1025)=2,B1025&amp;"-●",IF(COUNTIF(股期對照!A:A,B1025)=1,B1025&amp;"-◎",B1025))</f>
        <v>大略-KY</v>
      </c>
      <c r="Y1025" s="3" t="s">
        <v>6676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4.8600000000000003</v>
      </c>
      <c r="AS1025" s="1">
        <v>4.8099999999999996</v>
      </c>
      <c r="AT1025" s="1">
        <v>4.87</v>
      </c>
      <c r="AU1025" s="1">
        <v>4.78</v>
      </c>
      <c r="AV1025" s="1">
        <v>4.79</v>
      </c>
      <c r="AW1025" s="1">
        <v>0</v>
      </c>
      <c r="AX1025" s="1">
        <v>0.84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5406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86.33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64052</v>
      </c>
      <c r="P1026" s="19">
        <f t="shared" si="62"/>
        <v>0</v>
      </c>
      <c r="Q1026" s="3">
        <v>9.5</v>
      </c>
      <c r="R1026" s="3">
        <v>10.45</v>
      </c>
      <c r="S1026" s="3">
        <v>11.45</v>
      </c>
      <c r="T1026" s="3">
        <v>12.55</v>
      </c>
      <c r="U1026" s="3">
        <v>12.25</v>
      </c>
      <c r="V1026" s="10">
        <f t="shared" si="63"/>
        <v>0</v>
      </c>
      <c r="W1026" s="3">
        <v>41.78</v>
      </c>
      <c r="X1026" s="3" t="str">
        <f ca="1">IF(COUNTIF(股期對照!A:A,B1026)=2,B1026&amp;"-●",IF(COUNTIF(股期對照!A:A,B1026)=1,B1026&amp;"-◎",B1026))</f>
        <v>昇華</v>
      </c>
      <c r="Y1026" s="3" t="s">
        <v>7329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7.88</v>
      </c>
      <c r="AH1026" s="1">
        <v>86.33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64052</v>
      </c>
      <c r="AQ1026" s="1">
        <v>0</v>
      </c>
      <c r="AR1026" s="1">
        <v>9.5</v>
      </c>
      <c r="AS1026" s="1">
        <v>10.45</v>
      </c>
      <c r="AT1026" s="1">
        <v>11.45</v>
      </c>
      <c r="AU1026" s="1">
        <v>12.55</v>
      </c>
      <c r="AV1026" s="1">
        <v>12.25</v>
      </c>
      <c r="AW1026" s="1">
        <v>0</v>
      </c>
      <c r="AX1026" s="1">
        <v>41.78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5736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16.45</v>
      </c>
      <c r="R1027" s="3">
        <v>16.25</v>
      </c>
      <c r="S1027" s="3">
        <v>16.399999999999999</v>
      </c>
      <c r="T1027" s="3">
        <v>16.350000000000001</v>
      </c>
      <c r="U1027" s="3">
        <v>16.25</v>
      </c>
      <c r="V1027" s="10">
        <f t="shared" si="63"/>
        <v>0</v>
      </c>
      <c r="W1027" s="3">
        <v>-1.22</v>
      </c>
      <c r="X1027" s="3" t="str">
        <f ca="1">IF(COUNTIF(股期對照!A:A,B1027)=2,B1027&amp;"-●",IF(COUNTIF(股期對照!A:A,B1027)=1,B1027&amp;"-◎",B1027))</f>
        <v>日成-KY</v>
      </c>
      <c r="Y1027" s="3" t="s">
        <v>7348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16.45</v>
      </c>
      <c r="AS1027" s="1">
        <v>16.25</v>
      </c>
      <c r="AT1027" s="1">
        <v>16.399999999999999</v>
      </c>
      <c r="AU1027" s="1">
        <v>16.350000000000001</v>
      </c>
      <c r="AV1027" s="1">
        <v>16.25</v>
      </c>
      <c r="AW1027" s="1">
        <v>0</v>
      </c>
      <c r="AX1027" s="1">
        <v>-1.22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6620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-1.0029999999999999</v>
      </c>
      <c r="K1028" s="20">
        <v>-1</v>
      </c>
      <c r="L1028" s="29">
        <v>0</v>
      </c>
      <c r="M1028" s="20">
        <v>-2</v>
      </c>
      <c r="N1028" s="20">
        <v>-3</v>
      </c>
      <c r="O1028" s="20">
        <f t="shared" si="61"/>
        <v>60235</v>
      </c>
      <c r="P1028" s="19">
        <f t="shared" si="62"/>
        <v>0</v>
      </c>
      <c r="Q1028" s="3">
        <v>14.6</v>
      </c>
      <c r="R1028" s="3">
        <v>14.6</v>
      </c>
      <c r="S1028" s="3">
        <v>14.6</v>
      </c>
      <c r="T1028" s="3">
        <v>14.6</v>
      </c>
      <c r="U1028" s="3">
        <v>14.8</v>
      </c>
      <c r="V1028" s="10">
        <f t="shared" si="63"/>
        <v>-1.028438E-3</v>
      </c>
      <c r="W1028" s="3">
        <v>0.68</v>
      </c>
      <c r="X1028" s="3" t="str">
        <f ca="1">IF(COUNTIF(股期對照!A:A,B1028)=2,B1028&amp;"-●",IF(COUNTIF(股期對照!A:A,B1028)=1,B1028&amp;"-◎",B1028))</f>
        <v>聯光通</v>
      </c>
      <c r="Y1028" s="3" t="s">
        <v>7349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-1.0029999999999999</v>
      </c>
      <c r="AL1028" s="1">
        <v>-1</v>
      </c>
      <c r="AM1028" s="1">
        <v>0</v>
      </c>
      <c r="AN1028" s="1">
        <v>-2</v>
      </c>
      <c r="AO1028" s="1">
        <v>-3</v>
      </c>
      <c r="AP1028" s="1">
        <v>60235</v>
      </c>
      <c r="AQ1028" s="1">
        <v>0</v>
      </c>
      <c r="AR1028" s="1">
        <v>14.6</v>
      </c>
      <c r="AS1028" s="1">
        <v>14.6</v>
      </c>
      <c r="AT1028" s="1">
        <v>14.6</v>
      </c>
      <c r="AU1028" s="1">
        <v>14.6</v>
      </c>
      <c r="AV1028" s="1">
        <v>14.8</v>
      </c>
      <c r="AW1028" s="1">
        <v>-1.028438E-3</v>
      </c>
      <c r="AX1028" s="1">
        <v>0.68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5561</v>
      </c>
      <c r="C1029" s="3">
        <v>18.55</v>
      </c>
      <c r="D1029" s="3">
        <v>4.0199999999999996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43.95</v>
      </c>
      <c r="H1029" s="1">
        <f>MATCH(持股比率!A1029,董監!A:A,0)</f>
        <v>1029</v>
      </c>
      <c r="I1029" s="3">
        <v>32585008.100000001</v>
      </c>
      <c r="J1029" s="20">
        <v>1479.473</v>
      </c>
      <c r="K1029" s="20">
        <v>683.66800000000001</v>
      </c>
      <c r="L1029" s="29">
        <v>1152.7370000000001</v>
      </c>
      <c r="M1029" s="20">
        <v>1370.7349999999999</v>
      </c>
      <c r="N1029" s="20">
        <v>515.97299999999996</v>
      </c>
      <c r="O1029" s="20">
        <f t="shared" si="61"/>
        <v>1432111</v>
      </c>
      <c r="P1029" s="19">
        <f t="shared" si="62"/>
        <v>0.4</v>
      </c>
      <c r="Q1029" s="3">
        <v>77.8</v>
      </c>
      <c r="R1029" s="3">
        <v>78.099999999999994</v>
      </c>
      <c r="S1029" s="3">
        <v>78.3</v>
      </c>
      <c r="T1029" s="3">
        <v>78.7</v>
      </c>
      <c r="U1029" s="3">
        <v>78.5</v>
      </c>
      <c r="V1029" s="10">
        <f t="shared" si="63"/>
        <v>4.071375022999999</v>
      </c>
      <c r="W1029" s="3">
        <v>2.08</v>
      </c>
      <c r="X1029" s="3" t="str">
        <f ca="1">IF(COUNTIF(股期對照!A:A,B1029)=2,B1029&amp;"-●",IF(COUNTIF(股期對照!A:A,B1029)=1,B1029&amp;"-◎",B1029))</f>
        <v>遠傳-◎</v>
      </c>
      <c r="Y1029" s="3" t="s">
        <v>7350</v>
      </c>
      <c r="AB1029" s="1" t="s">
        <v>1023</v>
      </c>
      <c r="AC1029" s="1" t="s">
        <v>2746</v>
      </c>
      <c r="AD1029" s="1">
        <v>18.55</v>
      </c>
      <c r="AE1029" s="1">
        <v>4.0199999999999996</v>
      </c>
      <c r="AF1029" s="1">
        <v>0.54</v>
      </c>
      <c r="AG1029" s="1">
        <v>32.94</v>
      </c>
      <c r="AH1029" s="1">
        <v>43.95</v>
      </c>
      <c r="AI1029" s="1">
        <v>1029</v>
      </c>
      <c r="AJ1029" s="1">
        <v>32585008.100000001</v>
      </c>
      <c r="AK1029" s="1">
        <v>1479.473</v>
      </c>
      <c r="AL1029" s="1">
        <v>683.66800000000001</v>
      </c>
      <c r="AM1029" s="1">
        <v>1152.7370000000001</v>
      </c>
      <c r="AN1029" s="1">
        <v>1370.7349999999999</v>
      </c>
      <c r="AO1029" s="1">
        <v>515.97299999999996</v>
      </c>
      <c r="AP1029" s="1">
        <v>1432111</v>
      </c>
      <c r="AQ1029" s="1">
        <v>0.4</v>
      </c>
      <c r="AR1029" s="1">
        <v>77.8</v>
      </c>
      <c r="AS1029" s="1">
        <v>78.099999999999994</v>
      </c>
      <c r="AT1029" s="1">
        <v>78.3</v>
      </c>
      <c r="AU1029" s="1">
        <v>78.7</v>
      </c>
      <c r="AV1029" s="1">
        <v>78.5</v>
      </c>
      <c r="AW1029" s="1">
        <v>4.071375022999999</v>
      </c>
      <c r="AX1029" s="1">
        <v>2.08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6557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0</v>
      </c>
      <c r="M1030" s="20">
        <v>0</v>
      </c>
      <c r="N1030" s="20">
        <v>-1</v>
      </c>
      <c r="O1030" s="20">
        <f t="shared" si="61"/>
        <v>16289</v>
      </c>
      <c r="P1030" s="19">
        <f t="shared" si="62"/>
        <v>0</v>
      </c>
      <c r="Q1030" s="3">
        <v>72.2</v>
      </c>
      <c r="R1030" s="3">
        <v>73.2</v>
      </c>
      <c r="S1030" s="3">
        <v>73.2</v>
      </c>
      <c r="T1030" s="3">
        <v>71.599999999999994</v>
      </c>
      <c r="U1030" s="3">
        <v>72.099999999999994</v>
      </c>
      <c r="V1030" s="10">
        <f t="shared" si="63"/>
        <v>-1.4430000000000001E-3</v>
      </c>
      <c r="W1030" s="3">
        <v>-0.14000000000000001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7351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0</v>
      </c>
      <c r="AN1030" s="1">
        <v>0</v>
      </c>
      <c r="AO1030" s="1">
        <v>-1</v>
      </c>
      <c r="AP1030" s="1">
        <v>16289</v>
      </c>
      <c r="AQ1030" s="1">
        <v>0</v>
      </c>
      <c r="AR1030" s="1">
        <v>72.2</v>
      </c>
      <c r="AS1030" s="1">
        <v>73.2</v>
      </c>
      <c r="AT1030" s="1">
        <v>73.2</v>
      </c>
      <c r="AU1030" s="1">
        <v>71.599999999999994</v>
      </c>
      <c r="AV1030" s="1">
        <v>72.099999999999994</v>
      </c>
      <c r="AW1030" s="1">
        <v>-1.4430000000000001E-3</v>
      </c>
      <c r="AX1030" s="1">
        <v>-0.14000000000000001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4833</v>
      </c>
      <c r="C1031" s="3">
        <v>19.91</v>
      </c>
      <c r="D1031" s="3">
        <v>0.62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75.22999999999999</v>
      </c>
      <c r="H1031" s="1">
        <f>MATCH(持股比率!A1031,董監!A:A,0)</f>
        <v>1031</v>
      </c>
      <c r="I1031" s="3">
        <v>3984282.77</v>
      </c>
      <c r="J1031" s="20">
        <v>-1214.174</v>
      </c>
      <c r="K1031" s="20">
        <v>-1006.599</v>
      </c>
      <c r="L1031" s="29">
        <v>473.36700000000002</v>
      </c>
      <c r="M1031" s="20">
        <v>-3300.12</v>
      </c>
      <c r="N1031" s="20">
        <v>-853.40899999999999</v>
      </c>
      <c r="O1031" s="20">
        <f t="shared" ref="O1031:O1094" si="65">ROUND((I1031/10)*(G1031/100),0)</f>
        <v>299738</v>
      </c>
      <c r="P1031" s="19">
        <f t="shared" ref="P1031:P1094" si="66">ROUND(SUM(J1031:N1031)/O1031*100,1)</f>
        <v>-2</v>
      </c>
      <c r="Q1031" s="3">
        <v>33.9</v>
      </c>
      <c r="R1031" s="3">
        <v>33.450000000000003</v>
      </c>
      <c r="S1031" s="3">
        <v>33.299999999999997</v>
      </c>
      <c r="T1031" s="3">
        <v>32.9</v>
      </c>
      <c r="U1031" s="3">
        <v>32.700000000000003</v>
      </c>
      <c r="V1031" s="10">
        <f t="shared" ref="V1031:V1094" si="67">SUMPRODUCT(J1031:N1031,Q1031:U1031)/100000</f>
        <v>-1.9554853634999998</v>
      </c>
      <c r="W1031" s="3">
        <v>-4.53</v>
      </c>
      <c r="X1031" s="3" t="str">
        <f ca="1">IF(COUNTIF(股期對照!A:A,B1031)=2,B1031&amp;"-●",IF(COUNTIF(股期對照!A:A,B1031)=1,B1031&amp;"-◎",B1031))</f>
        <v>正文</v>
      </c>
      <c r="Y1031" s="3" t="s">
        <v>7138</v>
      </c>
      <c r="AB1031" s="1" t="s">
        <v>1025</v>
      </c>
      <c r="AC1031" s="1" t="s">
        <v>2748</v>
      </c>
      <c r="AD1031" s="1">
        <v>19.91</v>
      </c>
      <c r="AE1031" s="1">
        <v>0.62</v>
      </c>
      <c r="AF1031" s="1">
        <v>0.01</v>
      </c>
      <c r="AG1031" s="1">
        <v>4.2300000000000004</v>
      </c>
      <c r="AH1031" s="1">
        <v>75.22999999999999</v>
      </c>
      <c r="AI1031" s="1">
        <v>1031</v>
      </c>
      <c r="AJ1031" s="1">
        <v>3984282.77</v>
      </c>
      <c r="AK1031" s="1">
        <v>-1214.174</v>
      </c>
      <c r="AL1031" s="1">
        <v>-1006.599</v>
      </c>
      <c r="AM1031" s="1">
        <v>473.36700000000002</v>
      </c>
      <c r="AN1031" s="1">
        <v>-3300.12</v>
      </c>
      <c r="AO1031" s="1">
        <v>-853.40899999999999</v>
      </c>
      <c r="AP1031" s="1">
        <v>299738</v>
      </c>
      <c r="AQ1031" s="1">
        <v>-2</v>
      </c>
      <c r="AR1031" s="1">
        <v>33.9</v>
      </c>
      <c r="AS1031" s="1">
        <v>33.450000000000003</v>
      </c>
      <c r="AT1031" s="1">
        <v>33.299999999999997</v>
      </c>
      <c r="AU1031" s="1">
        <v>32.9</v>
      </c>
      <c r="AV1031" s="1">
        <v>32.700000000000003</v>
      </c>
      <c r="AW1031" s="1">
        <v>-1.9554853634999998</v>
      </c>
      <c r="AX1031" s="1">
        <v>-4.53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6223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1</v>
      </c>
      <c r="M1032" s="20">
        <v>6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36.5</v>
      </c>
      <c r="R1032" s="3">
        <v>35.700000000000003</v>
      </c>
      <c r="S1032" s="3">
        <v>35.450000000000003</v>
      </c>
      <c r="T1032" s="3">
        <v>35.549999999999997</v>
      </c>
      <c r="U1032" s="3">
        <v>35.549999999999997</v>
      </c>
      <c r="V1032" s="10">
        <f t="shared" si="67"/>
        <v>2.4875000000000001E-3</v>
      </c>
      <c r="W1032" s="3">
        <v>-1.25</v>
      </c>
      <c r="X1032" s="3" t="str">
        <f ca="1">IF(COUNTIF(股期對照!A:A,B1032)=2,B1032&amp;"-●",IF(COUNTIF(股期對照!A:A,B1032)=1,B1032&amp;"-◎",B1032))</f>
        <v>富宇</v>
      </c>
      <c r="Y1032" s="3" t="s">
        <v>7004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6</v>
      </c>
      <c r="AO1032" s="1">
        <v>0</v>
      </c>
      <c r="AP1032" s="1">
        <v>108871</v>
      </c>
      <c r="AQ1032" s="1">
        <v>0</v>
      </c>
      <c r="AR1032" s="1">
        <v>36.5</v>
      </c>
      <c r="AS1032" s="1">
        <v>35.700000000000003</v>
      </c>
      <c r="AT1032" s="1">
        <v>35.450000000000003</v>
      </c>
      <c r="AU1032" s="1">
        <v>35.549999999999997</v>
      </c>
      <c r="AV1032" s="1">
        <v>35.549999999999997</v>
      </c>
      <c r="AW1032" s="1">
        <v>2.4875000000000001E-3</v>
      </c>
      <c r="AX1032" s="1">
        <v>-1.25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5407</v>
      </c>
      <c r="C1033" s="3">
        <v>3.87</v>
      </c>
      <c r="D1033" s="3">
        <v>0</v>
      </c>
      <c r="E1033" s="3">
        <v>0.77</v>
      </c>
      <c r="F1033" s="1">
        <f>IF(INDEX(董監!D:D,H1033)=0,INDEX(董監!C:C,H1033),INDEX(董監!D:D,H1033))</f>
        <v>13.26</v>
      </c>
      <c r="G1033" s="1">
        <f t="shared" si="64"/>
        <v>82.1</v>
      </c>
      <c r="H1033" s="1">
        <f>MATCH(持股比率!A1033,董監!A:A,0)</f>
        <v>1033</v>
      </c>
      <c r="I1033" s="3">
        <v>782169.07</v>
      </c>
      <c r="J1033" s="20">
        <v>579.93100000000004</v>
      </c>
      <c r="K1033" s="20">
        <v>-714.09199999999998</v>
      </c>
      <c r="L1033" s="29">
        <v>-741.26499999999999</v>
      </c>
      <c r="M1033" s="20">
        <v>166.53299999999999</v>
      </c>
      <c r="N1033" s="20">
        <v>-286.40699999999998</v>
      </c>
      <c r="O1033" s="20">
        <f t="shared" si="65"/>
        <v>64216</v>
      </c>
      <c r="P1033" s="19">
        <f t="shared" si="66"/>
        <v>-1.5</v>
      </c>
      <c r="Q1033" s="3">
        <v>97.6</v>
      </c>
      <c r="R1033" s="3">
        <v>97.2</v>
      </c>
      <c r="S1033" s="3">
        <v>95</v>
      </c>
      <c r="T1033" s="3">
        <v>93.8</v>
      </c>
      <c r="U1033" s="3">
        <v>89.7</v>
      </c>
      <c r="V1033" s="10">
        <f t="shared" si="67"/>
        <v>-0.93298564299999998</v>
      </c>
      <c r="W1033" s="3">
        <v>-3.96</v>
      </c>
      <c r="X1033" s="3" t="str">
        <f ca="1">IF(COUNTIF(股期對照!A:A,B1033)=2,B1033&amp;"-●",IF(COUNTIF(股期對照!A:A,B1033)=1,B1033&amp;"-◎",B1033))</f>
        <v>前鼎</v>
      </c>
      <c r="Y1033" s="3" t="s">
        <v>7352</v>
      </c>
      <c r="AB1033" s="1" t="s">
        <v>1027</v>
      </c>
      <c r="AC1033" s="1" t="s">
        <v>2750</v>
      </c>
      <c r="AD1033" s="1">
        <v>3.87</v>
      </c>
      <c r="AE1033" s="1">
        <v>0</v>
      </c>
      <c r="AF1033" s="1">
        <v>0.77</v>
      </c>
      <c r="AG1033" s="1">
        <v>13.26</v>
      </c>
      <c r="AH1033" s="1">
        <v>82.1</v>
      </c>
      <c r="AI1033" s="1">
        <v>1033</v>
      </c>
      <c r="AJ1033" s="1">
        <v>782169.07</v>
      </c>
      <c r="AK1033" s="1">
        <v>579.93100000000004</v>
      </c>
      <c r="AL1033" s="1">
        <v>-714.09199999999998</v>
      </c>
      <c r="AM1033" s="1">
        <v>-741.26499999999999</v>
      </c>
      <c r="AN1033" s="1">
        <v>166.53299999999999</v>
      </c>
      <c r="AO1033" s="1">
        <v>-286.40699999999998</v>
      </c>
      <c r="AP1033" s="1">
        <v>64216</v>
      </c>
      <c r="AQ1033" s="1">
        <v>-1.5</v>
      </c>
      <c r="AR1033" s="1">
        <v>97.6</v>
      </c>
      <c r="AS1033" s="1">
        <v>97.2</v>
      </c>
      <c r="AT1033" s="1">
        <v>95</v>
      </c>
      <c r="AU1033" s="1">
        <v>93.8</v>
      </c>
      <c r="AV1033" s="1">
        <v>89.7</v>
      </c>
      <c r="AW1033" s="1">
        <v>-0.93298564299999998</v>
      </c>
      <c r="AX1033" s="1">
        <v>-3.96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5117</v>
      </c>
      <c r="C1034" s="3">
        <v>3.95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84.58</v>
      </c>
      <c r="H1034" s="1">
        <f>MATCH(持股比率!A1034,董監!A:A,0)</f>
        <v>1034</v>
      </c>
      <c r="I1034" s="3">
        <v>933568.64</v>
      </c>
      <c r="J1034" s="20">
        <v>-7</v>
      </c>
      <c r="K1034" s="20">
        <v>-167.001</v>
      </c>
      <c r="L1034" s="29">
        <v>-18</v>
      </c>
      <c r="M1034" s="20">
        <v>5</v>
      </c>
      <c r="N1034" s="20">
        <v>66.001999999999995</v>
      </c>
      <c r="O1034" s="20">
        <f t="shared" si="65"/>
        <v>78961</v>
      </c>
      <c r="P1034" s="19">
        <f t="shared" si="66"/>
        <v>-0.2</v>
      </c>
      <c r="Q1034" s="3">
        <v>23.4</v>
      </c>
      <c r="R1034" s="3">
        <v>23.4</v>
      </c>
      <c r="S1034" s="3">
        <v>23.15</v>
      </c>
      <c r="T1034" s="3">
        <v>22.8</v>
      </c>
      <c r="U1034" s="3">
        <v>23.1</v>
      </c>
      <c r="V1034" s="10">
        <f t="shared" si="67"/>
        <v>-2.8496772E-2</v>
      </c>
      <c r="W1034" s="3">
        <v>-1.49</v>
      </c>
      <c r="X1034" s="3" t="str">
        <f ca="1">IF(COUNTIF(股期對照!A:A,B1034)=2,B1034&amp;"-●",IF(COUNTIF(股期對照!A:A,B1034)=1,B1034&amp;"-◎",B1034))</f>
        <v>新復興</v>
      </c>
      <c r="Y1034" s="3" t="s">
        <v>7353</v>
      </c>
      <c r="AB1034" s="1" t="s">
        <v>1028</v>
      </c>
      <c r="AC1034" s="1" t="s">
        <v>2751</v>
      </c>
      <c r="AD1034" s="1">
        <v>3.95</v>
      </c>
      <c r="AE1034" s="1">
        <v>0</v>
      </c>
      <c r="AF1034" s="1">
        <v>0.5</v>
      </c>
      <c r="AG1034" s="1">
        <v>10.97</v>
      </c>
      <c r="AH1034" s="1">
        <v>84.58</v>
      </c>
      <c r="AI1034" s="1">
        <v>1034</v>
      </c>
      <c r="AJ1034" s="1">
        <v>933568.64</v>
      </c>
      <c r="AK1034" s="1">
        <v>-7</v>
      </c>
      <c r="AL1034" s="1">
        <v>-167.001</v>
      </c>
      <c r="AM1034" s="1">
        <v>-18</v>
      </c>
      <c r="AN1034" s="1">
        <v>5</v>
      </c>
      <c r="AO1034" s="1">
        <v>66.001999999999995</v>
      </c>
      <c r="AP1034" s="1">
        <v>78961</v>
      </c>
      <c r="AQ1034" s="1">
        <v>-0.2</v>
      </c>
      <c r="AR1034" s="1">
        <v>23.4</v>
      </c>
      <c r="AS1034" s="1">
        <v>23.4</v>
      </c>
      <c r="AT1034" s="1">
        <v>23.15</v>
      </c>
      <c r="AU1034" s="1">
        <v>22.8</v>
      </c>
      <c r="AV1034" s="1">
        <v>23.1</v>
      </c>
      <c r="AW1034" s="1">
        <v>-2.8496772E-2</v>
      </c>
      <c r="AX1034" s="1">
        <v>-1.49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5737</v>
      </c>
      <c r="C1035" s="3">
        <v>0.56999999999999995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9</v>
      </c>
      <c r="L1035" s="29">
        <v>-1</v>
      </c>
      <c r="M1035" s="20">
        <v>-2</v>
      </c>
      <c r="N1035" s="20">
        <v>-1</v>
      </c>
      <c r="O1035" s="20">
        <f t="shared" si="65"/>
        <v>41450</v>
      </c>
      <c r="P1035" s="19">
        <f t="shared" si="66"/>
        <v>0</v>
      </c>
      <c r="Q1035" s="3">
        <v>56.4</v>
      </c>
      <c r="R1035" s="3">
        <v>57.2</v>
      </c>
      <c r="S1035" s="3">
        <v>57.4</v>
      </c>
      <c r="T1035" s="3">
        <v>56.9</v>
      </c>
      <c r="U1035" s="3">
        <v>59</v>
      </c>
      <c r="V1035" s="10">
        <f t="shared" si="67"/>
        <v>3.4100000000000007E-3</v>
      </c>
      <c r="W1035" s="3">
        <v>5.36</v>
      </c>
      <c r="X1035" s="3" t="str">
        <f ca="1">IF(COUNTIF(股期對照!A:A,B1035)=2,B1035&amp;"-●",IF(COUNTIF(股期對照!A:A,B1035)=1,B1035&amp;"-◎",B1035))</f>
        <v>德英</v>
      </c>
      <c r="Y1035" s="3" t="s">
        <v>6766</v>
      </c>
      <c r="AB1035" s="1" t="s">
        <v>1029</v>
      </c>
      <c r="AC1035" s="1" t="s">
        <v>2752</v>
      </c>
      <c r="AD1035" s="1">
        <v>0.56999999999999995</v>
      </c>
      <c r="AE1035" s="1">
        <v>0</v>
      </c>
      <c r="AF1035" s="1">
        <v>0.02</v>
      </c>
      <c r="AG1035" s="1">
        <v>24.94</v>
      </c>
      <c r="AH1035" s="1">
        <v>74.47</v>
      </c>
      <c r="AI1035" s="1">
        <v>1035</v>
      </c>
      <c r="AJ1035" s="1">
        <v>556600</v>
      </c>
      <c r="AK1035" s="1">
        <v>1</v>
      </c>
      <c r="AL1035" s="1">
        <v>9</v>
      </c>
      <c r="AM1035" s="1">
        <v>-1</v>
      </c>
      <c r="AN1035" s="1">
        <v>-2</v>
      </c>
      <c r="AO1035" s="1">
        <v>-1</v>
      </c>
      <c r="AP1035" s="1">
        <v>41450</v>
      </c>
      <c r="AQ1035" s="1">
        <v>0</v>
      </c>
      <c r="AR1035" s="1">
        <v>56.4</v>
      </c>
      <c r="AS1035" s="1">
        <v>57.2</v>
      </c>
      <c r="AT1035" s="1">
        <v>57.4</v>
      </c>
      <c r="AU1035" s="1">
        <v>56.9</v>
      </c>
      <c r="AV1035" s="1">
        <v>59</v>
      </c>
      <c r="AW1035" s="1">
        <v>3.4100000000000007E-3</v>
      </c>
      <c r="AX1035" s="1">
        <v>5.36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6224</v>
      </c>
      <c r="C1036" s="3">
        <v>28.09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36.92</v>
      </c>
      <c r="H1036" s="1">
        <f>MATCH(持股比率!A1036,董監!A:A,0)</f>
        <v>1036</v>
      </c>
      <c r="I1036" s="3">
        <v>621927.75</v>
      </c>
      <c r="J1036" s="20">
        <v>2</v>
      </c>
      <c r="K1036" s="20">
        <v>9</v>
      </c>
      <c r="L1036" s="29">
        <v>10</v>
      </c>
      <c r="M1036" s="20">
        <v>15</v>
      </c>
      <c r="N1036" s="20">
        <v>-2.2000000000000002</v>
      </c>
      <c r="O1036" s="20">
        <f t="shared" si="65"/>
        <v>22962</v>
      </c>
      <c r="P1036" s="19">
        <f t="shared" si="66"/>
        <v>0.1</v>
      </c>
      <c r="Q1036" s="3">
        <v>79.900000000000006</v>
      </c>
      <c r="R1036" s="3">
        <v>79.900000000000006</v>
      </c>
      <c r="S1036" s="3">
        <v>79.900000000000006</v>
      </c>
      <c r="T1036" s="3">
        <v>78</v>
      </c>
      <c r="U1036" s="3">
        <v>77</v>
      </c>
      <c r="V1036" s="10">
        <f t="shared" si="67"/>
        <v>2.6785E-2</v>
      </c>
      <c r="W1036" s="3">
        <v>-1.79</v>
      </c>
      <c r="X1036" s="3" t="str">
        <f ca="1">IF(COUNTIF(股期對照!A:A,B1036)=2,B1036&amp;"-●",IF(COUNTIF(股期對照!A:A,B1036)=1,B1036&amp;"-◎",B1036))</f>
        <v>聯德控股-KY</v>
      </c>
      <c r="Y1036" s="3" t="s">
        <v>6754</v>
      </c>
      <c r="AB1036" s="1" t="s">
        <v>1030</v>
      </c>
      <c r="AC1036" s="1" t="s">
        <v>2753</v>
      </c>
      <c r="AD1036" s="1">
        <v>28.09</v>
      </c>
      <c r="AE1036" s="1">
        <v>0</v>
      </c>
      <c r="AF1036" s="1">
        <v>0.12</v>
      </c>
      <c r="AG1036" s="1">
        <v>34.869999999999997</v>
      </c>
      <c r="AH1036" s="1">
        <v>36.92</v>
      </c>
      <c r="AI1036" s="1">
        <v>1036</v>
      </c>
      <c r="AJ1036" s="1">
        <v>621927.75</v>
      </c>
      <c r="AK1036" s="1">
        <v>2</v>
      </c>
      <c r="AL1036" s="1">
        <v>9</v>
      </c>
      <c r="AM1036" s="1">
        <v>10</v>
      </c>
      <c r="AN1036" s="1">
        <v>15</v>
      </c>
      <c r="AO1036" s="1">
        <v>-2.2000000000000002</v>
      </c>
      <c r="AP1036" s="1">
        <v>22962</v>
      </c>
      <c r="AQ1036" s="1">
        <v>0.1</v>
      </c>
      <c r="AR1036" s="1">
        <v>79.900000000000006</v>
      </c>
      <c r="AS1036" s="1">
        <v>79.900000000000006</v>
      </c>
      <c r="AT1036" s="1">
        <v>79.900000000000006</v>
      </c>
      <c r="AU1036" s="1">
        <v>78</v>
      </c>
      <c r="AV1036" s="1">
        <v>77</v>
      </c>
      <c r="AW1036" s="1">
        <v>2.6785E-2</v>
      </c>
      <c r="AX1036" s="1">
        <v>-1.79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5738</v>
      </c>
      <c r="C1037" s="3">
        <v>45.54</v>
      </c>
      <c r="D1037" s="3">
        <v>12.77</v>
      </c>
      <c r="E1037" s="3">
        <v>1.21</v>
      </c>
      <c r="F1037" s="1">
        <f>IF(INDEX(董監!D:D,H1037)=0,INDEX(董監!C:C,H1037),INDEX(董監!D:D,H1037))</f>
        <v>2.63</v>
      </c>
      <c r="G1037" s="1">
        <f t="shared" si="64"/>
        <v>37.849999999999994</v>
      </c>
      <c r="H1037" s="1">
        <f>MATCH(持股比率!A1037,董監!A:A,0)</f>
        <v>1037</v>
      </c>
      <c r="I1037" s="3">
        <v>4630748.24</v>
      </c>
      <c r="J1037" s="20">
        <v>1641.1859999999999</v>
      </c>
      <c r="K1037" s="20">
        <v>-2501.761</v>
      </c>
      <c r="L1037" s="29">
        <v>1107.1780000000001</v>
      </c>
      <c r="M1037" s="20">
        <v>-1034.2380000000001</v>
      </c>
      <c r="N1037" s="20">
        <v>107.786</v>
      </c>
      <c r="O1037" s="20">
        <f t="shared" si="65"/>
        <v>175274</v>
      </c>
      <c r="P1037" s="19">
        <f t="shared" si="66"/>
        <v>-0.4</v>
      </c>
      <c r="Q1037" s="3">
        <v>64.599999999999994</v>
      </c>
      <c r="R1037" s="3">
        <v>63.4</v>
      </c>
      <c r="S1037" s="3">
        <v>64.3</v>
      </c>
      <c r="T1037" s="3">
        <v>64</v>
      </c>
      <c r="U1037" s="3">
        <v>64.3</v>
      </c>
      <c r="V1037" s="10">
        <f t="shared" si="67"/>
        <v>-0.40660078599999999</v>
      </c>
      <c r="W1037" s="3">
        <v>1.58</v>
      </c>
      <c r="X1037" s="3" t="str">
        <f ca="1">IF(COUNTIF(股期對照!A:A,B1037)=2,B1037&amp;"-●",IF(COUNTIF(股期對照!A:A,B1037)=1,B1037&amp;"-◎",B1037))</f>
        <v>致伸</v>
      </c>
      <c r="Y1037" s="3" t="s">
        <v>7354</v>
      </c>
      <c r="AB1037" s="1" t="s">
        <v>1031</v>
      </c>
      <c r="AC1037" s="1" t="s">
        <v>2754</v>
      </c>
      <c r="AD1037" s="1">
        <v>45.54</v>
      </c>
      <c r="AE1037" s="1">
        <v>12.77</v>
      </c>
      <c r="AF1037" s="1">
        <v>1.21</v>
      </c>
      <c r="AG1037" s="1">
        <v>2.63</v>
      </c>
      <c r="AH1037" s="1">
        <v>37.849999999999994</v>
      </c>
      <c r="AI1037" s="1">
        <v>1037</v>
      </c>
      <c r="AJ1037" s="1">
        <v>4630748.24</v>
      </c>
      <c r="AK1037" s="1">
        <v>1641.1859999999999</v>
      </c>
      <c r="AL1037" s="1">
        <v>-2501.761</v>
      </c>
      <c r="AM1037" s="1">
        <v>1107.1780000000001</v>
      </c>
      <c r="AN1037" s="1">
        <v>-1034.2380000000001</v>
      </c>
      <c r="AO1037" s="1">
        <v>107.786</v>
      </c>
      <c r="AP1037" s="1">
        <v>175274</v>
      </c>
      <c r="AQ1037" s="1">
        <v>-0.4</v>
      </c>
      <c r="AR1037" s="1">
        <v>64.599999999999994</v>
      </c>
      <c r="AS1037" s="1">
        <v>63.4</v>
      </c>
      <c r="AT1037" s="1">
        <v>64.3</v>
      </c>
      <c r="AU1037" s="1">
        <v>64</v>
      </c>
      <c r="AV1037" s="1">
        <v>64.3</v>
      </c>
      <c r="AW1037" s="1">
        <v>-0.40660078599999999</v>
      </c>
      <c r="AX1037" s="1">
        <v>1.58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6225</v>
      </c>
      <c r="C1038" s="3">
        <v>1.61</v>
      </c>
      <c r="D1038" s="3">
        <v>0.01</v>
      </c>
      <c r="E1038" s="3">
        <v>0.1</v>
      </c>
      <c r="F1038" s="1">
        <f>IF(INDEX(董監!D:D,H1038)=0,INDEX(董監!C:C,H1038),INDEX(董監!D:D,H1038))</f>
        <v>14.1</v>
      </c>
      <c r="G1038" s="1">
        <f t="shared" si="64"/>
        <v>84.18</v>
      </c>
      <c r="H1038" s="1">
        <f>MATCH(持股比率!A1038,董監!A:A,0)</f>
        <v>1038</v>
      </c>
      <c r="I1038" s="3">
        <v>938743.3</v>
      </c>
      <c r="J1038" s="20">
        <v>99</v>
      </c>
      <c r="K1038" s="20">
        <v>-1</v>
      </c>
      <c r="L1038" s="29">
        <v>-27</v>
      </c>
      <c r="M1038" s="20">
        <v>-90</v>
      </c>
      <c r="N1038" s="20">
        <v>52</v>
      </c>
      <c r="O1038" s="20">
        <f t="shared" si="65"/>
        <v>79023</v>
      </c>
      <c r="P1038" s="19">
        <f t="shared" si="66"/>
        <v>0</v>
      </c>
      <c r="Q1038" s="3">
        <v>35.450000000000003</v>
      </c>
      <c r="R1038" s="3">
        <v>34.9</v>
      </c>
      <c r="S1038" s="3">
        <v>35.1</v>
      </c>
      <c r="T1038" s="3">
        <v>34.5</v>
      </c>
      <c r="U1038" s="3">
        <v>34.85</v>
      </c>
      <c r="V1038" s="10">
        <f t="shared" si="67"/>
        <v>1.2341499999999998E-2</v>
      </c>
      <c r="W1038" s="3">
        <v>-1.27</v>
      </c>
      <c r="X1038" s="3" t="str">
        <f ca="1">IF(COUNTIF(股期對照!A:A,B1038)=2,B1038&amp;"-●",IF(COUNTIF(股期對照!A:A,B1038)=1,B1038&amp;"-◎",B1038))</f>
        <v>事欣科</v>
      </c>
      <c r="Y1038" s="3" t="s">
        <v>7355</v>
      </c>
      <c r="AB1038" s="1" t="s">
        <v>1032</v>
      </c>
      <c r="AC1038" s="1" t="s">
        <v>2755</v>
      </c>
      <c r="AD1038" s="1">
        <v>1.61</v>
      </c>
      <c r="AE1038" s="1">
        <v>0.01</v>
      </c>
      <c r="AF1038" s="1">
        <v>0.1</v>
      </c>
      <c r="AG1038" s="1">
        <v>14.1</v>
      </c>
      <c r="AH1038" s="1">
        <v>84.18</v>
      </c>
      <c r="AI1038" s="1">
        <v>1038</v>
      </c>
      <c r="AJ1038" s="1">
        <v>938743.3</v>
      </c>
      <c r="AK1038" s="1">
        <v>99</v>
      </c>
      <c r="AL1038" s="1">
        <v>-1</v>
      </c>
      <c r="AM1038" s="1">
        <v>-27</v>
      </c>
      <c r="AN1038" s="1">
        <v>-90</v>
      </c>
      <c r="AO1038" s="1">
        <v>52</v>
      </c>
      <c r="AP1038" s="1">
        <v>79023</v>
      </c>
      <c r="AQ1038" s="1">
        <v>0</v>
      </c>
      <c r="AR1038" s="1">
        <v>35.450000000000003</v>
      </c>
      <c r="AS1038" s="1">
        <v>34.9</v>
      </c>
      <c r="AT1038" s="1">
        <v>35.1</v>
      </c>
      <c r="AU1038" s="1">
        <v>34.5</v>
      </c>
      <c r="AV1038" s="1">
        <v>34.85</v>
      </c>
      <c r="AW1038" s="1">
        <v>1.2341499999999998E-2</v>
      </c>
      <c r="AX1038" s="1">
        <v>-1.27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6226</v>
      </c>
      <c r="C1039" s="3">
        <v>5.34</v>
      </c>
      <c r="D1039" s="3">
        <v>5.27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35.83</v>
      </c>
      <c r="H1039" s="1">
        <f>MATCH(持股比率!A1039,董監!A:A,0)</f>
        <v>1039</v>
      </c>
      <c r="I1039" s="3">
        <v>4197652.68</v>
      </c>
      <c r="J1039" s="20">
        <v>72.201999999999998</v>
      </c>
      <c r="K1039" s="20">
        <v>819.24300000000005</v>
      </c>
      <c r="L1039" s="29">
        <v>866.005</v>
      </c>
      <c r="M1039" s="20">
        <v>-315.43299999999999</v>
      </c>
      <c r="N1039" s="20">
        <v>923.37</v>
      </c>
      <c r="O1039" s="20">
        <f t="shared" si="65"/>
        <v>150402</v>
      </c>
      <c r="P1039" s="19">
        <f t="shared" si="66"/>
        <v>1.6</v>
      </c>
      <c r="Q1039" s="3">
        <v>128.5</v>
      </c>
      <c r="R1039" s="3">
        <v>130.5</v>
      </c>
      <c r="S1039" s="3">
        <v>131</v>
      </c>
      <c r="T1039" s="3">
        <v>129.5</v>
      </c>
      <c r="U1039" s="3">
        <v>131</v>
      </c>
      <c r="V1039" s="10">
        <f t="shared" si="67"/>
        <v>3.0974871999999998</v>
      </c>
      <c r="W1039" s="3">
        <v>2.75</v>
      </c>
      <c r="X1039" s="3" t="str">
        <f ca="1">IF(COUNTIF(股期對照!A:A,B1039)=2,B1039&amp;"-●",IF(COUNTIF(股期對照!A:A,B1039)=1,B1039&amp;"-◎",B1039))</f>
        <v>新唐-◎</v>
      </c>
      <c r="Y1039" s="3" t="s">
        <v>7121</v>
      </c>
      <c r="AB1039" s="1" t="s">
        <v>1033</v>
      </c>
      <c r="AC1039" s="1" t="s">
        <v>2756</v>
      </c>
      <c r="AD1039" s="1">
        <v>5.34</v>
      </c>
      <c r="AE1039" s="1">
        <v>5.27</v>
      </c>
      <c r="AF1039" s="1">
        <v>1.06</v>
      </c>
      <c r="AG1039" s="1">
        <v>52.5</v>
      </c>
      <c r="AH1039" s="1">
        <v>35.83</v>
      </c>
      <c r="AI1039" s="1">
        <v>1039</v>
      </c>
      <c r="AJ1039" s="1">
        <v>4197652.68</v>
      </c>
      <c r="AK1039" s="1">
        <v>72.201999999999998</v>
      </c>
      <c r="AL1039" s="1">
        <v>819.24300000000005</v>
      </c>
      <c r="AM1039" s="1">
        <v>866.005</v>
      </c>
      <c r="AN1039" s="1">
        <v>-315.43299999999999</v>
      </c>
      <c r="AO1039" s="1">
        <v>923.37</v>
      </c>
      <c r="AP1039" s="1">
        <v>150402</v>
      </c>
      <c r="AQ1039" s="1">
        <v>1.6</v>
      </c>
      <c r="AR1039" s="1">
        <v>128.5</v>
      </c>
      <c r="AS1039" s="1">
        <v>130.5</v>
      </c>
      <c r="AT1039" s="1">
        <v>131</v>
      </c>
      <c r="AU1039" s="1">
        <v>129.5</v>
      </c>
      <c r="AV1039" s="1">
        <v>131</v>
      </c>
      <c r="AW1039" s="1">
        <v>3.0974871999999998</v>
      </c>
      <c r="AX1039" s="1">
        <v>2.75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6227</v>
      </c>
      <c r="C1040" s="3">
        <v>36.950000000000003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6</v>
      </c>
      <c r="N1040" s="20">
        <v>0</v>
      </c>
      <c r="O1040" s="20">
        <f t="shared" si="65"/>
        <v>16278</v>
      </c>
      <c r="P1040" s="19">
        <f t="shared" si="66"/>
        <v>0</v>
      </c>
      <c r="Q1040" s="3">
        <v>12.8</v>
      </c>
      <c r="R1040" s="3">
        <v>12.85</v>
      </c>
      <c r="S1040" s="3">
        <v>12.8</v>
      </c>
      <c r="T1040" s="3">
        <v>12.8</v>
      </c>
      <c r="U1040" s="3">
        <v>12.55</v>
      </c>
      <c r="V1040" s="10">
        <f t="shared" si="67"/>
        <v>7.6800000000000013E-4</v>
      </c>
      <c r="W1040" s="3">
        <v>-1.95</v>
      </c>
      <c r="X1040" s="3" t="str">
        <f ca="1">IF(COUNTIF(股期對照!A:A,B1040)=2,B1040&amp;"-●",IF(COUNTIF(股期對照!A:A,B1040)=1,B1040&amp;"-◎",B1040))</f>
        <v>欣厚-KY</v>
      </c>
      <c r="Y1040" s="3" t="s">
        <v>7356</v>
      </c>
      <c r="AB1040" s="1" t="s">
        <v>1034</v>
      </c>
      <c r="AC1040" s="1" t="s">
        <v>2757</v>
      </c>
      <c r="AD1040" s="1">
        <v>36.950000000000003</v>
      </c>
      <c r="AE1040" s="1">
        <v>0</v>
      </c>
      <c r="AF1040" s="1">
        <v>0</v>
      </c>
      <c r="AG1040" s="1">
        <v>19.25</v>
      </c>
      <c r="AH1040" s="1">
        <v>43.8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6</v>
      </c>
      <c r="AO1040" s="1">
        <v>0</v>
      </c>
      <c r="AP1040" s="1">
        <v>16278</v>
      </c>
      <c r="AQ1040" s="1">
        <v>0</v>
      </c>
      <c r="AR1040" s="1">
        <v>12.8</v>
      </c>
      <c r="AS1040" s="1">
        <v>12.85</v>
      </c>
      <c r="AT1040" s="1">
        <v>12.8</v>
      </c>
      <c r="AU1040" s="1">
        <v>12.8</v>
      </c>
      <c r="AV1040" s="1">
        <v>12.55</v>
      </c>
      <c r="AW1040" s="1">
        <v>7.6800000000000013E-4</v>
      </c>
      <c r="AX1040" s="1">
        <v>-1.95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6228</v>
      </c>
      <c r="C1041" s="3">
        <v>16.91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80.81</v>
      </c>
      <c r="H1041" s="1">
        <f>MATCH(持股比率!A1041,董監!A:A,0)</f>
        <v>1041</v>
      </c>
      <c r="I1041" s="3">
        <v>1899379.88</v>
      </c>
      <c r="J1041" s="20">
        <v>89</v>
      </c>
      <c r="K1041" s="20">
        <v>-142.012</v>
      </c>
      <c r="L1041" s="29">
        <v>-35</v>
      </c>
      <c r="M1041" s="20">
        <v>-82</v>
      </c>
      <c r="N1041" s="20">
        <v>-150.095</v>
      </c>
      <c r="O1041" s="20">
        <f t="shared" si="65"/>
        <v>153489</v>
      </c>
      <c r="P1041" s="19">
        <f t="shared" si="66"/>
        <v>-0.2</v>
      </c>
      <c r="Q1041" s="3">
        <v>49.65</v>
      </c>
      <c r="R1041" s="3">
        <v>48</v>
      </c>
      <c r="S1041" s="3">
        <v>48.05</v>
      </c>
      <c r="T1041" s="3">
        <v>47.15</v>
      </c>
      <c r="U1041" s="3">
        <v>46.55</v>
      </c>
      <c r="V1041" s="10">
        <f t="shared" si="67"/>
        <v>-0.14932698249999998</v>
      </c>
      <c r="W1041" s="3">
        <v>-4.22</v>
      </c>
      <c r="X1041" s="3" t="str">
        <f ca="1">IF(COUNTIF(股期對照!A:A,B1041)=2,B1041&amp;"-●",IF(COUNTIF(股期對照!A:A,B1041)=1,B1041&amp;"-◎",B1041))</f>
        <v>泰鼎-KY</v>
      </c>
      <c r="Y1041" s="3" t="s">
        <v>7357</v>
      </c>
      <c r="AB1041" s="1" t="s">
        <v>1035</v>
      </c>
      <c r="AC1041" s="1" t="s">
        <v>2758</v>
      </c>
      <c r="AD1041" s="1">
        <v>16.91</v>
      </c>
      <c r="AE1041" s="1">
        <v>0.09</v>
      </c>
      <c r="AF1041" s="1">
        <v>0.62</v>
      </c>
      <c r="AG1041" s="1">
        <v>1.57</v>
      </c>
      <c r="AH1041" s="1">
        <v>80.81</v>
      </c>
      <c r="AI1041" s="1">
        <v>1041</v>
      </c>
      <c r="AJ1041" s="1">
        <v>1899379.88</v>
      </c>
      <c r="AK1041" s="1">
        <v>89</v>
      </c>
      <c r="AL1041" s="1">
        <v>-142.012</v>
      </c>
      <c r="AM1041" s="1">
        <v>-35</v>
      </c>
      <c r="AN1041" s="1">
        <v>-82</v>
      </c>
      <c r="AO1041" s="1">
        <v>-150.095</v>
      </c>
      <c r="AP1041" s="1">
        <v>153489</v>
      </c>
      <c r="AQ1041" s="1">
        <v>-0.2</v>
      </c>
      <c r="AR1041" s="1">
        <v>49.65</v>
      </c>
      <c r="AS1041" s="1">
        <v>48</v>
      </c>
      <c r="AT1041" s="1">
        <v>48.05</v>
      </c>
      <c r="AU1041" s="1">
        <v>47.15</v>
      </c>
      <c r="AV1041" s="1">
        <v>46.55</v>
      </c>
      <c r="AW1041" s="1">
        <v>-0.14932698249999998</v>
      </c>
      <c r="AX1041" s="1">
        <v>-4.22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4973</v>
      </c>
      <c r="C1042" s="3">
        <v>3.74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51.67</v>
      </c>
      <c r="H1042" s="1">
        <f>MATCH(持股比率!A1042,董監!A:A,0)</f>
        <v>1042</v>
      </c>
      <c r="I1042" s="3">
        <v>800000</v>
      </c>
      <c r="J1042" s="20">
        <v>-9</v>
      </c>
      <c r="K1042" s="20">
        <v>-2</v>
      </c>
      <c r="L1042" s="29">
        <v>0</v>
      </c>
      <c r="M1042" s="20">
        <v>-48</v>
      </c>
      <c r="N1042" s="20">
        <v>-62</v>
      </c>
      <c r="O1042" s="20">
        <f t="shared" si="65"/>
        <v>41336</v>
      </c>
      <c r="P1042" s="19">
        <f t="shared" si="66"/>
        <v>-0.3</v>
      </c>
      <c r="Q1042" s="3">
        <v>27.3</v>
      </c>
      <c r="R1042" s="3">
        <v>27.45</v>
      </c>
      <c r="S1042" s="3">
        <v>27.6</v>
      </c>
      <c r="T1042" s="3">
        <v>27.25</v>
      </c>
      <c r="U1042" s="3">
        <v>28.5</v>
      </c>
      <c r="V1042" s="10">
        <f t="shared" si="67"/>
        <v>-3.3756000000000001E-2</v>
      </c>
      <c r="W1042" s="3">
        <v>4.97</v>
      </c>
      <c r="X1042" s="3" t="str">
        <f ca="1">IF(COUNTIF(股期對照!A:A,B1042)=2,B1042&amp;"-●",IF(COUNTIF(股期對照!A:A,B1042)=1,B1042&amp;"-◎",B1042))</f>
        <v>燦星網</v>
      </c>
      <c r="Y1042" s="3" t="s">
        <v>7358</v>
      </c>
      <c r="AB1042" s="1" t="s">
        <v>1036</v>
      </c>
      <c r="AC1042" s="1" t="s">
        <v>2759</v>
      </c>
      <c r="AD1042" s="1">
        <v>3.74</v>
      </c>
      <c r="AE1042" s="1">
        <v>0.03</v>
      </c>
      <c r="AF1042" s="1">
        <v>0.15</v>
      </c>
      <c r="AG1042" s="1">
        <v>44.41</v>
      </c>
      <c r="AH1042" s="1">
        <v>51.67</v>
      </c>
      <c r="AI1042" s="1">
        <v>1042</v>
      </c>
      <c r="AJ1042" s="1">
        <v>800000</v>
      </c>
      <c r="AK1042" s="1">
        <v>-9</v>
      </c>
      <c r="AL1042" s="1">
        <v>-2</v>
      </c>
      <c r="AM1042" s="1">
        <v>0</v>
      </c>
      <c r="AN1042" s="1">
        <v>-48</v>
      </c>
      <c r="AO1042" s="1">
        <v>-62</v>
      </c>
      <c r="AP1042" s="1">
        <v>41336</v>
      </c>
      <c r="AQ1042" s="1">
        <v>-0.3</v>
      </c>
      <c r="AR1042" s="1">
        <v>27.3</v>
      </c>
      <c r="AS1042" s="1">
        <v>27.45</v>
      </c>
      <c r="AT1042" s="1">
        <v>27.6</v>
      </c>
      <c r="AU1042" s="1">
        <v>27.25</v>
      </c>
      <c r="AV1042" s="1">
        <v>28.5</v>
      </c>
      <c r="AW1042" s="1">
        <v>-3.3756000000000001E-2</v>
      </c>
      <c r="AX1042" s="1">
        <v>4.97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4844</v>
      </c>
      <c r="C1043" s="3">
        <v>1.84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93.15</v>
      </c>
      <c r="H1043" s="1">
        <f>MATCH(持股比率!A1043,董監!A:A,0)</f>
        <v>1043</v>
      </c>
      <c r="I1043" s="3">
        <v>644907.61</v>
      </c>
      <c r="J1043" s="20">
        <v>126</v>
      </c>
      <c r="K1043" s="20">
        <v>-37</v>
      </c>
      <c r="L1043" s="29">
        <v>32.256999999999998</v>
      </c>
      <c r="M1043" s="20">
        <v>-91.777000000000001</v>
      </c>
      <c r="N1043" s="20">
        <v>-186.89500000000001</v>
      </c>
      <c r="O1043" s="20">
        <f t="shared" si="65"/>
        <v>60073</v>
      </c>
      <c r="P1043" s="19">
        <f t="shared" si="66"/>
        <v>-0.3</v>
      </c>
      <c r="Q1043" s="3">
        <v>30.5</v>
      </c>
      <c r="R1043" s="3">
        <v>30.25</v>
      </c>
      <c r="S1043" s="3">
        <v>30.2</v>
      </c>
      <c r="T1043" s="3">
        <v>29.5</v>
      </c>
      <c r="U1043" s="3">
        <v>28.65</v>
      </c>
      <c r="V1043" s="10">
        <f t="shared" si="67"/>
        <v>-4.3640518499999996E-2</v>
      </c>
      <c r="W1043" s="3">
        <v>-4.0199999999999996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7282</v>
      </c>
      <c r="AB1043" s="1" t="s">
        <v>1037</v>
      </c>
      <c r="AC1043" s="1" t="s">
        <v>2760</v>
      </c>
      <c r="AD1043" s="1">
        <v>1.84</v>
      </c>
      <c r="AE1043" s="1">
        <v>0.66</v>
      </c>
      <c r="AF1043" s="1">
        <v>1.33</v>
      </c>
      <c r="AG1043" s="1">
        <v>3.02</v>
      </c>
      <c r="AH1043" s="1">
        <v>93.15</v>
      </c>
      <c r="AI1043" s="1">
        <v>1043</v>
      </c>
      <c r="AJ1043" s="1">
        <v>644907.61</v>
      </c>
      <c r="AK1043" s="1">
        <v>126</v>
      </c>
      <c r="AL1043" s="1">
        <v>-37</v>
      </c>
      <c r="AM1043" s="1">
        <v>32.256999999999998</v>
      </c>
      <c r="AN1043" s="1">
        <v>-91.777000000000001</v>
      </c>
      <c r="AO1043" s="1">
        <v>-186.89500000000001</v>
      </c>
      <c r="AP1043" s="1">
        <v>60073</v>
      </c>
      <c r="AQ1043" s="1">
        <v>-0.3</v>
      </c>
      <c r="AR1043" s="1">
        <v>30.5</v>
      </c>
      <c r="AS1043" s="1">
        <v>30.25</v>
      </c>
      <c r="AT1043" s="1">
        <v>30.2</v>
      </c>
      <c r="AU1043" s="1">
        <v>29.5</v>
      </c>
      <c r="AV1043" s="1">
        <v>28.65</v>
      </c>
      <c r="AW1043" s="1">
        <v>-4.3640518499999996E-2</v>
      </c>
      <c r="AX1043" s="1">
        <v>-4.0199999999999996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6229</v>
      </c>
      <c r="C1044" s="3">
        <v>4.21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37.74</v>
      </c>
      <c r="H1044" s="1">
        <f>MATCH(持股比率!A1044,董監!A:A,0)</f>
        <v>1044</v>
      </c>
      <c r="I1044" s="3">
        <v>802836.75</v>
      </c>
      <c r="J1044" s="20">
        <v>33.091000000000001</v>
      </c>
      <c r="K1044" s="20">
        <v>-151.00399999999999</v>
      </c>
      <c r="L1044" s="29">
        <v>12</v>
      </c>
      <c r="M1044" s="20">
        <v>-46</v>
      </c>
      <c r="N1044" s="20">
        <v>-55.75</v>
      </c>
      <c r="O1044" s="20">
        <f t="shared" si="65"/>
        <v>30299</v>
      </c>
      <c r="P1044" s="19">
        <f t="shared" si="66"/>
        <v>-0.7</v>
      </c>
      <c r="Q1044" s="3">
        <v>54.4</v>
      </c>
      <c r="R1044" s="3">
        <v>53.3</v>
      </c>
      <c r="S1044" s="3">
        <v>53.6</v>
      </c>
      <c r="T1044" s="3">
        <v>54.3</v>
      </c>
      <c r="U1044" s="3">
        <v>53.1</v>
      </c>
      <c r="V1044" s="10">
        <f t="shared" si="67"/>
        <v>-0.110632878</v>
      </c>
      <c r="W1044" s="3">
        <v>1.1399999999999999</v>
      </c>
      <c r="X1044" s="3" t="str">
        <f ca="1">IF(COUNTIF(股期對照!A:A,B1044)=2,B1044&amp;"-●",IF(COUNTIF(股期對照!A:A,B1044)=1,B1044&amp;"-◎",B1044))</f>
        <v>友輝</v>
      </c>
      <c r="Y1044" s="3" t="s">
        <v>7359</v>
      </c>
      <c r="AB1044" s="1" t="s">
        <v>1038</v>
      </c>
      <c r="AC1044" s="1" t="s">
        <v>2761</v>
      </c>
      <c r="AD1044" s="1">
        <v>4.21</v>
      </c>
      <c r="AE1044" s="1">
        <v>0.55000000000000004</v>
      </c>
      <c r="AF1044" s="1">
        <v>0.52</v>
      </c>
      <c r="AG1044" s="1">
        <v>56.98</v>
      </c>
      <c r="AH1044" s="1">
        <v>37.74</v>
      </c>
      <c r="AI1044" s="1">
        <v>1044</v>
      </c>
      <c r="AJ1044" s="1">
        <v>802836.75</v>
      </c>
      <c r="AK1044" s="1">
        <v>33.091000000000001</v>
      </c>
      <c r="AL1044" s="1">
        <v>-151.00399999999999</v>
      </c>
      <c r="AM1044" s="1">
        <v>12</v>
      </c>
      <c r="AN1044" s="1">
        <v>-46</v>
      </c>
      <c r="AO1044" s="1">
        <v>-55.75</v>
      </c>
      <c r="AP1044" s="1">
        <v>30299</v>
      </c>
      <c r="AQ1044" s="1">
        <v>-0.7</v>
      </c>
      <c r="AR1044" s="1">
        <v>54.4</v>
      </c>
      <c r="AS1044" s="1">
        <v>53.3</v>
      </c>
      <c r="AT1044" s="1">
        <v>53.6</v>
      </c>
      <c r="AU1044" s="1">
        <v>54.3</v>
      </c>
      <c r="AV1044" s="1">
        <v>53.1</v>
      </c>
      <c r="AW1044" s="1">
        <v>-0.110632878</v>
      </c>
      <c r="AX1044" s="1">
        <v>1.1399999999999999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4876</v>
      </c>
      <c r="C1045" s="3">
        <v>1.62</v>
      </c>
      <c r="D1045" s="3">
        <v>0</v>
      </c>
      <c r="E1045" s="3">
        <v>0.18</v>
      </c>
      <c r="F1045" s="1">
        <f>IF(INDEX(董監!D:D,H1045)=0,INDEX(董監!C:C,H1045),INDEX(董監!D:D,H1045))</f>
        <v>27.17</v>
      </c>
      <c r="G1045" s="1">
        <f t="shared" si="64"/>
        <v>71.03</v>
      </c>
      <c r="H1045" s="1">
        <f>MATCH(持股比率!A1045,董監!A:A,0)</f>
        <v>1045</v>
      </c>
      <c r="I1045" s="3">
        <v>2250000</v>
      </c>
      <c r="J1045" s="20">
        <v>-23.027000000000001</v>
      </c>
      <c r="K1045" s="20">
        <v>-132</v>
      </c>
      <c r="L1045" s="29">
        <v>15</v>
      </c>
      <c r="M1045" s="20">
        <v>-197.376</v>
      </c>
      <c r="N1045" s="20">
        <v>74.863</v>
      </c>
      <c r="O1045" s="20">
        <f t="shared" si="65"/>
        <v>159818</v>
      </c>
      <c r="P1045" s="19">
        <f t="shared" si="66"/>
        <v>-0.2</v>
      </c>
      <c r="Q1045" s="3">
        <v>28.45</v>
      </c>
      <c r="R1045" s="3">
        <v>28.15</v>
      </c>
      <c r="S1045" s="3">
        <v>28.3</v>
      </c>
      <c r="T1045" s="3">
        <v>26.4</v>
      </c>
      <c r="U1045" s="3">
        <v>26.45</v>
      </c>
      <c r="V1045" s="10">
        <f t="shared" si="67"/>
        <v>-7.1770181999999988E-2</v>
      </c>
      <c r="W1045" s="3">
        <v>-6.21</v>
      </c>
      <c r="X1045" s="3" t="str">
        <f ca="1">IF(COUNTIF(股期對照!A:A,B1045)=2,B1045&amp;"-●",IF(COUNTIF(股期對照!A:A,B1045)=1,B1045&amp;"-◎",B1045))</f>
        <v>太極</v>
      </c>
      <c r="Y1045" s="3" t="s">
        <v>7360</v>
      </c>
      <c r="AB1045" s="1" t="s">
        <v>1039</v>
      </c>
      <c r="AC1045" s="1" t="s">
        <v>2762</v>
      </c>
      <c r="AD1045" s="1">
        <v>1.62</v>
      </c>
      <c r="AE1045" s="1">
        <v>0</v>
      </c>
      <c r="AF1045" s="1">
        <v>0.18</v>
      </c>
      <c r="AG1045" s="1">
        <v>27.17</v>
      </c>
      <c r="AH1045" s="1">
        <v>71.03</v>
      </c>
      <c r="AI1045" s="1">
        <v>1045</v>
      </c>
      <c r="AJ1045" s="1">
        <v>2250000</v>
      </c>
      <c r="AK1045" s="1">
        <v>-23.027000000000001</v>
      </c>
      <c r="AL1045" s="1">
        <v>-132</v>
      </c>
      <c r="AM1045" s="1">
        <v>15</v>
      </c>
      <c r="AN1045" s="1">
        <v>-197.376</v>
      </c>
      <c r="AO1045" s="1">
        <v>74.863</v>
      </c>
      <c r="AP1045" s="1">
        <v>159818</v>
      </c>
      <c r="AQ1045" s="1">
        <v>-0.2</v>
      </c>
      <c r="AR1045" s="1">
        <v>28.45</v>
      </c>
      <c r="AS1045" s="1">
        <v>28.15</v>
      </c>
      <c r="AT1045" s="1">
        <v>28.3</v>
      </c>
      <c r="AU1045" s="1">
        <v>26.4</v>
      </c>
      <c r="AV1045" s="1">
        <v>26.45</v>
      </c>
      <c r="AW1045" s="1">
        <v>-7.1770181999999988E-2</v>
      </c>
      <c r="AX1045" s="1">
        <v>-6.21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5408</v>
      </c>
      <c r="C1046" s="3">
        <v>26.85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54.56</v>
      </c>
      <c r="H1046" s="1">
        <f>MATCH(持股比率!A1046,董監!A:A,0)</f>
        <v>1046</v>
      </c>
      <c r="I1046" s="3">
        <v>1288640.9099999999</v>
      </c>
      <c r="J1046" s="20">
        <v>5</v>
      </c>
      <c r="K1046" s="20">
        <v>-2</v>
      </c>
      <c r="L1046" s="29">
        <v>5</v>
      </c>
      <c r="M1046" s="20">
        <v>8</v>
      </c>
      <c r="N1046" s="20">
        <v>-18</v>
      </c>
      <c r="O1046" s="20">
        <f t="shared" si="65"/>
        <v>70308</v>
      </c>
      <c r="P1046" s="19">
        <f t="shared" si="66"/>
        <v>0</v>
      </c>
      <c r="Q1046" s="3">
        <v>48.4</v>
      </c>
      <c r="R1046" s="3">
        <v>48.3</v>
      </c>
      <c r="S1046" s="3">
        <v>48.55</v>
      </c>
      <c r="T1046" s="3">
        <v>48.4</v>
      </c>
      <c r="U1046" s="3">
        <v>48.25</v>
      </c>
      <c r="V1046" s="10">
        <f t="shared" si="67"/>
        <v>-9.315000000000009E-4</v>
      </c>
      <c r="W1046" s="3">
        <v>0.21</v>
      </c>
      <c r="X1046" s="3" t="str">
        <f ca="1">IF(COUNTIF(股期對照!A:A,B1046)=2,B1046&amp;"-●",IF(COUNTIF(股期對照!A:A,B1046)=1,B1046&amp;"-◎",B1046))</f>
        <v>茂林-KY</v>
      </c>
      <c r="Y1046" s="3" t="s">
        <v>7361</v>
      </c>
      <c r="AB1046" s="1" t="s">
        <v>1040</v>
      </c>
      <c r="AC1046" s="1" t="s">
        <v>2763</v>
      </c>
      <c r="AD1046" s="1">
        <v>26.85</v>
      </c>
      <c r="AE1046" s="1">
        <v>0</v>
      </c>
      <c r="AF1046" s="1">
        <v>0.37</v>
      </c>
      <c r="AG1046" s="1">
        <v>18.22</v>
      </c>
      <c r="AH1046" s="1">
        <v>54.56</v>
      </c>
      <c r="AI1046" s="1">
        <v>1046</v>
      </c>
      <c r="AJ1046" s="1">
        <v>1288640.9099999999</v>
      </c>
      <c r="AK1046" s="1">
        <v>5</v>
      </c>
      <c r="AL1046" s="1">
        <v>-2</v>
      </c>
      <c r="AM1046" s="1">
        <v>5</v>
      </c>
      <c r="AN1046" s="1">
        <v>8</v>
      </c>
      <c r="AO1046" s="1">
        <v>-18</v>
      </c>
      <c r="AP1046" s="1">
        <v>70308</v>
      </c>
      <c r="AQ1046" s="1">
        <v>0</v>
      </c>
      <c r="AR1046" s="1">
        <v>48.4</v>
      </c>
      <c r="AS1046" s="1">
        <v>48.3</v>
      </c>
      <c r="AT1046" s="1">
        <v>48.55</v>
      </c>
      <c r="AU1046" s="1">
        <v>48.4</v>
      </c>
      <c r="AV1046" s="1">
        <v>48.25</v>
      </c>
      <c r="AW1046" s="1">
        <v>-9.315000000000009E-4</v>
      </c>
      <c r="AX1046" s="1">
        <v>0.21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6230</v>
      </c>
      <c r="C1047" s="3">
        <v>34.950000000000003</v>
      </c>
      <c r="D1047" s="3">
        <v>2.0099999999999998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52.6</v>
      </c>
      <c r="H1047" s="1">
        <f>MATCH(持股比率!A1047,董監!A:A,0)</f>
        <v>1047</v>
      </c>
      <c r="I1047" s="3">
        <v>26645803.530000001</v>
      </c>
      <c r="J1047" s="20">
        <v>2495.1219999999998</v>
      </c>
      <c r="K1047" s="20">
        <v>2525.1579999999999</v>
      </c>
      <c r="L1047" s="29">
        <v>1228.5340000000001</v>
      </c>
      <c r="M1047" s="20">
        <v>2100.9</v>
      </c>
      <c r="N1047" s="20">
        <v>1093.82</v>
      </c>
      <c r="O1047" s="20">
        <f t="shared" si="65"/>
        <v>1401569</v>
      </c>
      <c r="P1047" s="19">
        <f t="shared" si="66"/>
        <v>0.7</v>
      </c>
      <c r="Q1047" s="3">
        <v>77.5</v>
      </c>
      <c r="R1047" s="3">
        <v>78</v>
      </c>
      <c r="S1047" s="3">
        <v>78</v>
      </c>
      <c r="T1047" s="3">
        <v>78</v>
      </c>
      <c r="U1047" s="3">
        <v>78.3</v>
      </c>
      <c r="V1047" s="10">
        <f t="shared" si="67"/>
        <v>7.3567623700000011</v>
      </c>
      <c r="W1047" s="3">
        <v>2.09</v>
      </c>
      <c r="X1047" s="3" t="str">
        <f ca="1">IF(COUNTIF(股期對照!A:A,B1047)=2,B1047&amp;"-●",IF(COUNTIF(股期對照!A:A,B1047)=1,B1047&amp;"-◎",B1047))</f>
        <v>和碩-◎</v>
      </c>
      <c r="Y1047" s="3" t="s">
        <v>7362</v>
      </c>
      <c r="AB1047" s="1" t="s">
        <v>1041</v>
      </c>
      <c r="AC1047" s="1" t="s">
        <v>2764</v>
      </c>
      <c r="AD1047" s="1">
        <v>34.950000000000003</v>
      </c>
      <c r="AE1047" s="1">
        <v>2.0099999999999998</v>
      </c>
      <c r="AF1047" s="1">
        <v>4.34</v>
      </c>
      <c r="AG1047" s="1">
        <v>6.1</v>
      </c>
      <c r="AH1047" s="1">
        <v>52.6</v>
      </c>
      <c r="AI1047" s="1">
        <v>1047</v>
      </c>
      <c r="AJ1047" s="1">
        <v>26645803.530000001</v>
      </c>
      <c r="AK1047" s="1">
        <v>2495.1219999999998</v>
      </c>
      <c r="AL1047" s="1">
        <v>2525.1579999999999</v>
      </c>
      <c r="AM1047" s="1">
        <v>1228.5340000000001</v>
      </c>
      <c r="AN1047" s="1">
        <v>2100.9</v>
      </c>
      <c r="AO1047" s="1">
        <v>1093.82</v>
      </c>
      <c r="AP1047" s="1">
        <v>1401569</v>
      </c>
      <c r="AQ1047" s="1">
        <v>0.7</v>
      </c>
      <c r="AR1047" s="1">
        <v>77.5</v>
      </c>
      <c r="AS1047" s="1">
        <v>78</v>
      </c>
      <c r="AT1047" s="1">
        <v>78</v>
      </c>
      <c r="AU1047" s="1">
        <v>78</v>
      </c>
      <c r="AV1047" s="1">
        <v>78.3</v>
      </c>
      <c r="AW1047" s="1">
        <v>7.3567623700000011</v>
      </c>
      <c r="AX1047" s="1">
        <v>2.09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6621</v>
      </c>
      <c r="C1048" s="3">
        <v>2.23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88.49</v>
      </c>
      <c r="H1048" s="1">
        <f>MATCH(持股比率!A1048,董監!A:A,0)</f>
        <v>1048</v>
      </c>
      <c r="I1048" s="3">
        <v>982008.68</v>
      </c>
      <c r="J1048" s="20">
        <v>-1</v>
      </c>
      <c r="K1048" s="20">
        <v>-1</v>
      </c>
      <c r="L1048" s="29">
        <v>-17</v>
      </c>
      <c r="M1048" s="20">
        <v>4</v>
      </c>
      <c r="N1048" s="20">
        <v>-3</v>
      </c>
      <c r="O1048" s="20">
        <f t="shared" si="65"/>
        <v>86898</v>
      </c>
      <c r="P1048" s="19">
        <f t="shared" si="66"/>
        <v>0</v>
      </c>
      <c r="Q1048" s="3">
        <v>16.95</v>
      </c>
      <c r="R1048" s="3">
        <v>17.05</v>
      </c>
      <c r="S1048" s="3">
        <v>16.899999999999999</v>
      </c>
      <c r="T1048" s="3">
        <v>16.850000000000001</v>
      </c>
      <c r="U1048" s="3">
        <v>16.850000000000001</v>
      </c>
      <c r="V1048" s="10">
        <f t="shared" si="67"/>
        <v>-3.0444999999999995E-3</v>
      </c>
      <c r="W1048" s="3">
        <v>0.3</v>
      </c>
      <c r="X1048" s="3" t="str">
        <f ca="1">IF(COUNTIF(股期對照!A:A,B1048)=2,B1048&amp;"-●",IF(COUNTIF(股期對照!A:A,B1048)=1,B1048&amp;"-◎",B1048))</f>
        <v>亞電</v>
      </c>
      <c r="Y1048" s="3" t="s">
        <v>7363</v>
      </c>
      <c r="AB1048" s="1" t="s">
        <v>1042</v>
      </c>
      <c r="AC1048" s="1" t="s">
        <v>2765</v>
      </c>
      <c r="AD1048" s="1">
        <v>2.23</v>
      </c>
      <c r="AE1048" s="1">
        <v>0</v>
      </c>
      <c r="AF1048" s="1">
        <v>0.16</v>
      </c>
      <c r="AG1048" s="1">
        <v>9.1199999999999992</v>
      </c>
      <c r="AH1048" s="1">
        <v>88.49</v>
      </c>
      <c r="AI1048" s="1">
        <v>1048</v>
      </c>
      <c r="AJ1048" s="1">
        <v>982008.68</v>
      </c>
      <c r="AK1048" s="1">
        <v>-1</v>
      </c>
      <c r="AL1048" s="1">
        <v>-1</v>
      </c>
      <c r="AM1048" s="1">
        <v>-17</v>
      </c>
      <c r="AN1048" s="1">
        <v>4</v>
      </c>
      <c r="AO1048" s="1">
        <v>-3</v>
      </c>
      <c r="AP1048" s="1">
        <v>86898</v>
      </c>
      <c r="AQ1048" s="1">
        <v>0</v>
      </c>
      <c r="AR1048" s="1">
        <v>16.95</v>
      </c>
      <c r="AS1048" s="1">
        <v>17.05</v>
      </c>
      <c r="AT1048" s="1">
        <v>16.899999999999999</v>
      </c>
      <c r="AU1048" s="1">
        <v>16.850000000000001</v>
      </c>
      <c r="AV1048" s="1">
        <v>16.850000000000001</v>
      </c>
      <c r="AW1048" s="1">
        <v>-3.0444999999999995E-3</v>
      </c>
      <c r="AX1048" s="1">
        <v>0.3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6231</v>
      </c>
      <c r="C1049" s="3">
        <v>13.02</v>
      </c>
      <c r="D1049" s="3">
        <v>0.11</v>
      </c>
      <c r="E1049" s="3">
        <v>0.33</v>
      </c>
      <c r="F1049" s="1">
        <f>IF(INDEX(董監!D:D,H1049)=0,INDEX(董監!C:C,H1049),INDEX(董監!D:D,H1049))</f>
        <v>15.2</v>
      </c>
      <c r="G1049" s="1">
        <f t="shared" si="64"/>
        <v>71.34</v>
      </c>
      <c r="H1049" s="1">
        <f>MATCH(持股比率!A1049,董監!A:A,0)</f>
        <v>1049</v>
      </c>
      <c r="I1049" s="3">
        <v>1423676.13</v>
      </c>
      <c r="J1049" s="20">
        <v>-197.05</v>
      </c>
      <c r="K1049" s="20">
        <v>-32.631999999999998</v>
      </c>
      <c r="L1049" s="29">
        <v>7.0019999999999998</v>
      </c>
      <c r="M1049" s="20">
        <v>-107</v>
      </c>
      <c r="N1049" s="20">
        <v>42</v>
      </c>
      <c r="O1049" s="20">
        <f t="shared" si="65"/>
        <v>101565</v>
      </c>
      <c r="P1049" s="19">
        <f t="shared" si="66"/>
        <v>-0.3</v>
      </c>
      <c r="Q1049" s="3">
        <v>42.5</v>
      </c>
      <c r="R1049" s="3">
        <v>42.5</v>
      </c>
      <c r="S1049" s="3">
        <v>42.5</v>
      </c>
      <c r="T1049" s="3">
        <v>42.4</v>
      </c>
      <c r="U1049" s="3">
        <v>42.65</v>
      </c>
      <c r="V1049" s="10">
        <f t="shared" si="67"/>
        <v>-0.12209400000000001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7272</v>
      </c>
      <c r="AB1049" s="1" t="s">
        <v>1043</v>
      </c>
      <c r="AC1049" s="1" t="s">
        <v>2766</v>
      </c>
      <c r="AD1049" s="1">
        <v>13.02</v>
      </c>
      <c r="AE1049" s="1">
        <v>0.11</v>
      </c>
      <c r="AF1049" s="1">
        <v>0.33</v>
      </c>
      <c r="AG1049" s="1">
        <v>15.2</v>
      </c>
      <c r="AH1049" s="1">
        <v>71.34</v>
      </c>
      <c r="AI1049" s="1">
        <v>1049</v>
      </c>
      <c r="AJ1049" s="1">
        <v>1423676.13</v>
      </c>
      <c r="AK1049" s="1">
        <v>-197.05</v>
      </c>
      <c r="AL1049" s="1">
        <v>-32.631999999999998</v>
      </c>
      <c r="AM1049" s="1">
        <v>7.0019999999999998</v>
      </c>
      <c r="AN1049" s="1">
        <v>-107</v>
      </c>
      <c r="AO1049" s="1">
        <v>42</v>
      </c>
      <c r="AP1049" s="1">
        <v>101565</v>
      </c>
      <c r="AQ1049" s="1">
        <v>-0.3</v>
      </c>
      <c r="AR1049" s="1">
        <v>42.5</v>
      </c>
      <c r="AS1049" s="1">
        <v>42.5</v>
      </c>
      <c r="AT1049" s="1">
        <v>42.5</v>
      </c>
      <c r="AU1049" s="1">
        <v>42.4</v>
      </c>
      <c r="AV1049" s="1">
        <v>42.65</v>
      </c>
      <c r="AW1049" s="1">
        <v>-0.12209400000000001</v>
      </c>
      <c r="AX1049" s="1">
        <v>0.35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4974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13.2</v>
      </c>
      <c r="R1050" s="3">
        <v>13.15</v>
      </c>
      <c r="S1050" s="3">
        <v>13.25</v>
      </c>
      <c r="T1050" s="3">
        <v>12.8</v>
      </c>
      <c r="U1050" s="3">
        <v>12.2</v>
      </c>
      <c r="V1050" s="10">
        <f t="shared" si="67"/>
        <v>0</v>
      </c>
      <c r="W1050" s="3">
        <v>-7.58</v>
      </c>
      <c r="X1050" s="3" t="str">
        <f ca="1">IF(COUNTIF(股期對照!A:A,B1050)=2,B1050&amp;"-●",IF(COUNTIF(股期對照!A:A,B1050)=1,B1050&amp;"-◎",B1050))</f>
        <v>康控-KY</v>
      </c>
      <c r="Y1050" s="3" t="s">
        <v>7364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13.2</v>
      </c>
      <c r="AS1050" s="1">
        <v>13.15</v>
      </c>
      <c r="AT1050" s="1">
        <v>13.25</v>
      </c>
      <c r="AU1050" s="1">
        <v>12.8</v>
      </c>
      <c r="AV1050" s="1">
        <v>12.2</v>
      </c>
      <c r="AW1050" s="1">
        <v>0</v>
      </c>
      <c r="AX1050" s="1">
        <v>-7.58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 t="s">
        <v>6232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5740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5740</v>
      </c>
    </row>
    <row r="1052" spans="1:52" x14ac:dyDescent="0.25">
      <c r="A1052" s="2" t="s">
        <v>1046</v>
      </c>
      <c r="B1052" s="3" t="s">
        <v>4975</v>
      </c>
      <c r="C1052" s="3">
        <v>4.34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43.220000000000006</v>
      </c>
      <c r="H1052" s="1">
        <f>MATCH(持股比率!A1052,董監!A:A,0)</f>
        <v>1052</v>
      </c>
      <c r="I1052" s="3">
        <v>300218</v>
      </c>
      <c r="J1052" s="20">
        <v>21</v>
      </c>
      <c r="K1052" s="20">
        <v>8</v>
      </c>
      <c r="L1052" s="29">
        <v>-19</v>
      </c>
      <c r="M1052" s="20">
        <v>-1</v>
      </c>
      <c r="N1052" s="20">
        <v>1</v>
      </c>
      <c r="O1052" s="20">
        <f t="shared" si="65"/>
        <v>12975</v>
      </c>
      <c r="P1052" s="19">
        <f t="shared" si="66"/>
        <v>0.1</v>
      </c>
      <c r="Q1052" s="3">
        <v>70.3</v>
      </c>
      <c r="R1052" s="3">
        <v>70.2</v>
      </c>
      <c r="S1052" s="3">
        <v>69.099999999999994</v>
      </c>
      <c r="T1052" s="3">
        <v>66.900000000000006</v>
      </c>
      <c r="U1052" s="3">
        <v>66.400000000000006</v>
      </c>
      <c r="V1052" s="10">
        <f t="shared" si="67"/>
        <v>7.2450000000000023E-3</v>
      </c>
      <c r="W1052" s="3">
        <v>-4.18</v>
      </c>
      <c r="X1052" s="3" t="str">
        <f ca="1">IF(COUNTIF(股期對照!A:A,B1052)=2,B1052&amp;"-●",IF(COUNTIF(股期對照!A:A,B1052)=1,B1052&amp;"-◎",B1052))</f>
        <v>陞達科技</v>
      </c>
      <c r="Y1052" s="3" t="s">
        <v>7365</v>
      </c>
      <c r="AB1052" s="1" t="s">
        <v>1046</v>
      </c>
      <c r="AC1052" s="1" t="s">
        <v>2768</v>
      </c>
      <c r="AD1052" s="1">
        <v>4.34</v>
      </c>
      <c r="AE1052" s="1">
        <v>0</v>
      </c>
      <c r="AF1052" s="1">
        <v>0.53</v>
      </c>
      <c r="AG1052" s="1">
        <v>51.91</v>
      </c>
      <c r="AH1052" s="1">
        <v>43.220000000000006</v>
      </c>
      <c r="AI1052" s="1">
        <v>1052</v>
      </c>
      <c r="AJ1052" s="1">
        <v>300218</v>
      </c>
      <c r="AK1052" s="1">
        <v>21</v>
      </c>
      <c r="AL1052" s="1">
        <v>8</v>
      </c>
      <c r="AM1052" s="1">
        <v>-19</v>
      </c>
      <c r="AN1052" s="1">
        <v>-1</v>
      </c>
      <c r="AO1052" s="1">
        <v>1</v>
      </c>
      <c r="AP1052" s="1">
        <v>12975</v>
      </c>
      <c r="AQ1052" s="1">
        <v>0.1</v>
      </c>
      <c r="AR1052" s="1">
        <v>70.3</v>
      </c>
      <c r="AS1052" s="1">
        <v>70.2</v>
      </c>
      <c r="AT1052" s="1">
        <v>69.099999999999994</v>
      </c>
      <c r="AU1052" s="1">
        <v>66.900000000000006</v>
      </c>
      <c r="AV1052" s="1">
        <v>66.400000000000006</v>
      </c>
      <c r="AW1052" s="1">
        <v>7.2450000000000023E-3</v>
      </c>
      <c r="AX1052" s="1">
        <v>-4.18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5562</v>
      </c>
      <c r="C1053" s="3"/>
      <c r="D1053" s="3"/>
      <c r="E1053" s="3"/>
      <c r="F1053" s="1">
        <f>IF(INDEX(董監!D:D,H1053)=0,INDEX(董監!C:C,H1053),INDEX(董監!D:D,H1053))</f>
        <v>15.5</v>
      </c>
      <c r="G1053" s="1">
        <f t="shared" si="64"/>
        <v>84.5</v>
      </c>
      <c r="H1053" s="1">
        <f>MATCH(持股比率!A1053,董監!A:A,0)</f>
        <v>1053</v>
      </c>
      <c r="I1053" s="3">
        <v>83762.25</v>
      </c>
      <c r="J1053" s="20">
        <v>10</v>
      </c>
      <c r="K1053" s="20">
        <v>0</v>
      </c>
      <c r="L1053" s="29">
        <v>-2</v>
      </c>
      <c r="M1053" s="20"/>
      <c r="O1053" s="20">
        <f t="shared" si="65"/>
        <v>7078</v>
      </c>
      <c r="P1053" s="19">
        <f t="shared" si="66"/>
        <v>0.1</v>
      </c>
      <c r="Q1053" s="3">
        <v>28.15</v>
      </c>
      <c r="R1053" s="3">
        <v>28.75</v>
      </c>
      <c r="S1053" s="3">
        <v>28.75</v>
      </c>
      <c r="T1053" s="3"/>
      <c r="U1053" s="3"/>
      <c r="V1053" s="10">
        <f t="shared" si="67"/>
        <v>2.2399999999999998E-3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7366</v>
      </c>
      <c r="AB1053" s="1" t="s">
        <v>1047</v>
      </c>
      <c r="AC1053" s="1" t="s">
        <v>2769</v>
      </c>
      <c r="AG1053" s="1">
        <v>15.5</v>
      </c>
      <c r="AH1053" s="1">
        <v>84.5</v>
      </c>
      <c r="AI1053" s="1">
        <v>1053</v>
      </c>
      <c r="AJ1053" s="1">
        <v>83762.25</v>
      </c>
      <c r="AK1053" s="1">
        <v>10</v>
      </c>
      <c r="AL1053" s="1">
        <v>0</v>
      </c>
      <c r="AM1053" s="1">
        <v>-2</v>
      </c>
      <c r="AP1053" s="1">
        <v>7078</v>
      </c>
      <c r="AQ1053" s="1">
        <v>0.1</v>
      </c>
      <c r="AR1053" s="1">
        <v>28.15</v>
      </c>
      <c r="AS1053" s="1">
        <v>28.75</v>
      </c>
      <c r="AT1053" s="1">
        <v>28.75</v>
      </c>
      <c r="AW1053" s="1">
        <v>2.2399999999999998E-3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5563</v>
      </c>
      <c r="C1054" s="3">
        <v>0.73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98.67</v>
      </c>
      <c r="H1054" s="1">
        <f>MATCH(持股比率!A1054,董監!A:A,0)</f>
        <v>1054</v>
      </c>
      <c r="I1054" s="3">
        <v>467597.5</v>
      </c>
      <c r="J1054" s="20">
        <v>7</v>
      </c>
      <c r="K1054" s="20">
        <v>4</v>
      </c>
      <c r="L1054" s="29">
        <v>10</v>
      </c>
      <c r="M1054" s="20">
        <v>3</v>
      </c>
      <c r="N1054" s="20">
        <v>10</v>
      </c>
      <c r="O1054" s="20">
        <f t="shared" si="65"/>
        <v>46138</v>
      </c>
      <c r="P1054" s="19">
        <f t="shared" si="66"/>
        <v>0.1</v>
      </c>
      <c r="Q1054" s="3">
        <v>10.050000000000001</v>
      </c>
      <c r="R1054" s="3">
        <v>10</v>
      </c>
      <c r="S1054" s="3">
        <v>9.9</v>
      </c>
      <c r="T1054" s="3">
        <v>9.16</v>
      </c>
      <c r="U1054" s="3">
        <v>9</v>
      </c>
      <c r="V1054" s="10">
        <f t="shared" si="67"/>
        <v>3.2683000000000005E-3</v>
      </c>
      <c r="W1054" s="3">
        <v>-9.09</v>
      </c>
      <c r="X1054" s="3" t="str">
        <f ca="1">IF(COUNTIF(股期對照!A:A,B1054)=2,B1054&amp;"-●",IF(COUNTIF(股期對照!A:A,B1054)=1,B1054&amp;"-◎",B1054))</f>
        <v>牧東</v>
      </c>
      <c r="Y1054" s="3" t="s">
        <v>7367</v>
      </c>
      <c r="AB1054" s="1" t="s">
        <v>1048</v>
      </c>
      <c r="AC1054" s="1" t="s">
        <v>2770</v>
      </c>
      <c r="AD1054" s="1">
        <v>0.73</v>
      </c>
      <c r="AE1054" s="1">
        <v>0</v>
      </c>
      <c r="AF1054" s="1">
        <v>0</v>
      </c>
      <c r="AG1054" s="1">
        <v>0.6</v>
      </c>
      <c r="AH1054" s="1">
        <v>98.67</v>
      </c>
      <c r="AI1054" s="1">
        <v>1054</v>
      </c>
      <c r="AJ1054" s="1">
        <v>467597.5</v>
      </c>
      <c r="AK1054" s="1">
        <v>7</v>
      </c>
      <c r="AL1054" s="1">
        <v>4</v>
      </c>
      <c r="AM1054" s="1">
        <v>10</v>
      </c>
      <c r="AN1054" s="1">
        <v>3</v>
      </c>
      <c r="AO1054" s="1">
        <v>10</v>
      </c>
      <c r="AP1054" s="1">
        <v>46138</v>
      </c>
      <c r="AQ1054" s="1">
        <v>0.1</v>
      </c>
      <c r="AR1054" s="1">
        <v>10.050000000000001</v>
      </c>
      <c r="AS1054" s="1">
        <v>10</v>
      </c>
      <c r="AT1054" s="1">
        <v>9.9</v>
      </c>
      <c r="AU1054" s="1">
        <v>9.16</v>
      </c>
      <c r="AV1054" s="1">
        <v>9</v>
      </c>
      <c r="AW1054" s="1">
        <v>3.2683000000000005E-3</v>
      </c>
      <c r="AX1054" s="1">
        <v>-9.09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6233</v>
      </c>
      <c r="C1055" s="3">
        <v>6.78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</v>
      </c>
      <c r="H1055" s="1">
        <f>MATCH(持股比率!A1055,董監!A:A,0)</f>
        <v>1055</v>
      </c>
      <c r="I1055" s="3">
        <v>1088158.1599999999</v>
      </c>
      <c r="J1055" s="20">
        <v>25</v>
      </c>
      <c r="K1055" s="20">
        <v>3.4409999999999998</v>
      </c>
      <c r="L1055" s="29">
        <v>0.92</v>
      </c>
      <c r="M1055" s="20">
        <v>-3.1E-2</v>
      </c>
      <c r="N1055" s="20">
        <v>-17.071999999999999</v>
      </c>
      <c r="O1055" s="20">
        <f t="shared" si="65"/>
        <v>63875</v>
      </c>
      <c r="P1055" s="19">
        <f t="shared" si="66"/>
        <v>0</v>
      </c>
      <c r="Q1055" s="3">
        <v>50.7</v>
      </c>
      <c r="R1055" s="3">
        <v>51</v>
      </c>
      <c r="S1055" s="3">
        <v>50.7</v>
      </c>
      <c r="T1055" s="3">
        <v>50.2</v>
      </c>
      <c r="U1055" s="3">
        <v>50</v>
      </c>
      <c r="V1055" s="10">
        <f t="shared" si="67"/>
        <v>6.3447880000000005E-3</v>
      </c>
      <c r="W1055" s="3">
        <v>0.3</v>
      </c>
      <c r="X1055" s="3" t="str">
        <f ca="1">IF(COUNTIF(股期對照!A:A,B1055)=2,B1055&amp;"-●",IF(COUNTIF(股期對照!A:A,B1055)=1,B1055&amp;"-◎",B1055))</f>
        <v>凌通</v>
      </c>
      <c r="Y1055" s="3" t="s">
        <v>7368</v>
      </c>
      <c r="AB1055" s="1" t="s">
        <v>1049</v>
      </c>
      <c r="AC1055" s="1" t="s">
        <v>2771</v>
      </c>
      <c r="AD1055" s="1">
        <v>6.78</v>
      </c>
      <c r="AE1055" s="1">
        <v>0</v>
      </c>
      <c r="AF1055" s="1">
        <v>0.2</v>
      </c>
      <c r="AG1055" s="1">
        <v>34.32</v>
      </c>
      <c r="AH1055" s="1">
        <v>58.7</v>
      </c>
      <c r="AI1055" s="1">
        <v>1055</v>
      </c>
      <c r="AJ1055" s="1">
        <v>1088158.1599999999</v>
      </c>
      <c r="AK1055" s="1">
        <v>25</v>
      </c>
      <c r="AL1055" s="1">
        <v>3.4409999999999998</v>
      </c>
      <c r="AM1055" s="1">
        <v>0.92</v>
      </c>
      <c r="AN1055" s="1">
        <v>-3.1E-2</v>
      </c>
      <c r="AO1055" s="1">
        <v>-17.071999999999999</v>
      </c>
      <c r="AP1055" s="1">
        <v>63875</v>
      </c>
      <c r="AQ1055" s="1">
        <v>0</v>
      </c>
      <c r="AR1055" s="1">
        <v>50.7</v>
      </c>
      <c r="AS1055" s="1">
        <v>51</v>
      </c>
      <c r="AT1055" s="1">
        <v>50.7</v>
      </c>
      <c r="AU1055" s="1">
        <v>50.2</v>
      </c>
      <c r="AV1055" s="1">
        <v>50</v>
      </c>
      <c r="AW1055" s="1">
        <v>6.3447880000000005E-3</v>
      </c>
      <c r="AX1055" s="1">
        <v>0.3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6234</v>
      </c>
      <c r="C1056" s="3">
        <v>7.65</v>
      </c>
      <c r="D1056" s="3">
        <v>0.14000000000000001</v>
      </c>
      <c r="E1056" s="3">
        <v>0.78</v>
      </c>
      <c r="F1056" s="1">
        <f>IF(INDEX(董監!D:D,H1056)=0,INDEX(董監!C:C,H1056),INDEX(董監!D:D,H1056))</f>
        <v>28.11</v>
      </c>
      <c r="G1056" s="1">
        <f t="shared" si="64"/>
        <v>63.32</v>
      </c>
      <c r="H1056" s="1">
        <f>MATCH(持股比率!A1056,董監!A:A,0)</f>
        <v>1056</v>
      </c>
      <c r="I1056" s="3">
        <v>728277.39</v>
      </c>
      <c r="J1056" s="20">
        <v>159.11799999999999</v>
      </c>
      <c r="K1056" s="20">
        <v>-94.906000000000006</v>
      </c>
      <c r="L1056" s="29">
        <v>99.537000000000006</v>
      </c>
      <c r="M1056" s="20">
        <v>182.21299999999999</v>
      </c>
      <c r="N1056" s="20">
        <v>-29.920999999999999</v>
      </c>
      <c r="O1056" s="20">
        <f t="shared" si="65"/>
        <v>46115</v>
      </c>
      <c r="P1056" s="19">
        <f t="shared" si="66"/>
        <v>0.7</v>
      </c>
      <c r="Q1056" s="3">
        <v>115.5</v>
      </c>
      <c r="R1056" s="3">
        <v>116.5</v>
      </c>
      <c r="S1056" s="3">
        <v>121.5</v>
      </c>
      <c r="T1056" s="3">
        <v>122</v>
      </c>
      <c r="U1056" s="3">
        <v>121</v>
      </c>
      <c r="V1056" s="10">
        <f t="shared" si="67"/>
        <v>0.38024870499999996</v>
      </c>
      <c r="W1056" s="3">
        <v>7.08</v>
      </c>
      <c r="X1056" s="3" t="str">
        <f ca="1">IF(COUNTIF(股期對照!A:A,B1056)=2,B1056&amp;"-●",IF(COUNTIF(股期對照!A:A,B1056)=1,B1056&amp;"-◎",B1056))</f>
        <v>緯軟</v>
      </c>
      <c r="Y1056" s="3" t="s">
        <v>6986</v>
      </c>
      <c r="AB1056" s="1" t="s">
        <v>1050</v>
      </c>
      <c r="AC1056" s="1" t="s">
        <v>2772</v>
      </c>
      <c r="AD1056" s="1">
        <v>7.65</v>
      </c>
      <c r="AE1056" s="1">
        <v>0.14000000000000001</v>
      </c>
      <c r="AF1056" s="1">
        <v>0.78</v>
      </c>
      <c r="AG1056" s="1">
        <v>28.11</v>
      </c>
      <c r="AH1056" s="1">
        <v>63.32</v>
      </c>
      <c r="AI1056" s="1">
        <v>1056</v>
      </c>
      <c r="AJ1056" s="1">
        <v>728277.39</v>
      </c>
      <c r="AK1056" s="1">
        <v>159.11799999999999</v>
      </c>
      <c r="AL1056" s="1">
        <v>-94.906000000000006</v>
      </c>
      <c r="AM1056" s="1">
        <v>99.537000000000006</v>
      </c>
      <c r="AN1056" s="1">
        <v>182.21299999999999</v>
      </c>
      <c r="AO1056" s="1">
        <v>-29.920999999999999</v>
      </c>
      <c r="AP1056" s="1">
        <v>46115</v>
      </c>
      <c r="AQ1056" s="1">
        <v>0.7</v>
      </c>
      <c r="AR1056" s="1">
        <v>115.5</v>
      </c>
      <c r="AS1056" s="1">
        <v>116.5</v>
      </c>
      <c r="AT1056" s="1">
        <v>121.5</v>
      </c>
      <c r="AU1056" s="1">
        <v>122</v>
      </c>
      <c r="AV1056" s="1">
        <v>121</v>
      </c>
      <c r="AW1056" s="1">
        <v>0.38024870499999996</v>
      </c>
      <c r="AX1056" s="1">
        <v>7.08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6235</v>
      </c>
      <c r="C1057" s="3">
        <v>7.25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72.22999999999999</v>
      </c>
      <c r="H1057" s="1">
        <f>MATCH(持股比率!A1057,董監!A:A,0)</f>
        <v>1057</v>
      </c>
      <c r="I1057" s="3">
        <v>1004082.36</v>
      </c>
      <c r="J1057" s="20">
        <v>10</v>
      </c>
      <c r="K1057" s="20">
        <v>15</v>
      </c>
      <c r="L1057" s="29">
        <v>21</v>
      </c>
      <c r="M1057" s="20">
        <v>23</v>
      </c>
      <c r="N1057" s="20">
        <v>3</v>
      </c>
      <c r="O1057" s="20">
        <f t="shared" si="65"/>
        <v>72525</v>
      </c>
      <c r="P1057" s="19">
        <f t="shared" si="66"/>
        <v>0.1</v>
      </c>
      <c r="Q1057" s="3">
        <v>14.9</v>
      </c>
      <c r="R1057" s="3">
        <v>14.7</v>
      </c>
      <c r="S1057" s="3">
        <v>14.7</v>
      </c>
      <c r="T1057" s="3">
        <v>14.65</v>
      </c>
      <c r="U1057" s="3">
        <v>14.7</v>
      </c>
      <c r="V1057" s="10">
        <f t="shared" si="67"/>
        <v>1.0592499999999999E-2</v>
      </c>
      <c r="W1057" s="3">
        <v>-1.34</v>
      </c>
      <c r="X1057" s="3" t="str">
        <f ca="1">IF(COUNTIF(股期對照!A:A,B1057)=2,B1057&amp;"-●",IF(COUNTIF(股期對照!A:A,B1057)=1,B1057&amp;"-◎",B1057))</f>
        <v>光鋐</v>
      </c>
      <c r="Y1057" s="3" t="s">
        <v>7369</v>
      </c>
      <c r="AB1057" s="1" t="s">
        <v>1051</v>
      </c>
      <c r="AC1057" s="1" t="s">
        <v>2773</v>
      </c>
      <c r="AD1057" s="1">
        <v>7.25</v>
      </c>
      <c r="AE1057" s="1">
        <v>0</v>
      </c>
      <c r="AF1057" s="1">
        <v>0.35</v>
      </c>
      <c r="AG1057" s="1">
        <v>20.170000000000002</v>
      </c>
      <c r="AH1057" s="1">
        <v>72.22999999999999</v>
      </c>
      <c r="AI1057" s="1">
        <v>1057</v>
      </c>
      <c r="AJ1057" s="1">
        <v>1004082.36</v>
      </c>
      <c r="AK1057" s="1">
        <v>10</v>
      </c>
      <c r="AL1057" s="1">
        <v>15</v>
      </c>
      <c r="AM1057" s="1">
        <v>21</v>
      </c>
      <c r="AN1057" s="1">
        <v>23</v>
      </c>
      <c r="AO1057" s="1">
        <v>3</v>
      </c>
      <c r="AP1057" s="1">
        <v>72525</v>
      </c>
      <c r="AQ1057" s="1">
        <v>0.1</v>
      </c>
      <c r="AR1057" s="1">
        <v>14.9</v>
      </c>
      <c r="AS1057" s="1">
        <v>14.7</v>
      </c>
      <c r="AT1057" s="1">
        <v>14.7</v>
      </c>
      <c r="AU1057" s="1">
        <v>14.65</v>
      </c>
      <c r="AV1057" s="1">
        <v>14.7</v>
      </c>
      <c r="AW1057" s="1">
        <v>1.0592499999999999E-2</v>
      </c>
      <c r="AX1057" s="1">
        <v>-1.34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6236</v>
      </c>
      <c r="C1058" s="3">
        <v>61.75</v>
      </c>
      <c r="D1058" s="3">
        <v>7.02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-2.0699999999999932</v>
      </c>
      <c r="H1058" s="1">
        <f>MATCH(持股比率!A1058,董監!A:A,0)</f>
        <v>1058</v>
      </c>
      <c r="I1058" s="3">
        <v>9470491.6099999994</v>
      </c>
      <c r="J1058" s="20">
        <v>481.55700000000002</v>
      </c>
      <c r="K1058" s="20">
        <v>1150.173</v>
      </c>
      <c r="L1058" s="29">
        <v>1981.2560000000001</v>
      </c>
      <c r="M1058" s="20">
        <v>1142.211</v>
      </c>
      <c r="N1058" s="20">
        <v>39.375</v>
      </c>
      <c r="O1058" s="20">
        <f t="shared" si="65"/>
        <v>-19604</v>
      </c>
      <c r="P1058" s="19">
        <f t="shared" si="66"/>
        <v>-24.5</v>
      </c>
      <c r="Q1058" s="3">
        <v>102.5</v>
      </c>
      <c r="R1058" s="3">
        <v>101.5</v>
      </c>
      <c r="S1058" s="3">
        <v>103</v>
      </c>
      <c r="T1058" s="3">
        <v>103.5</v>
      </c>
      <c r="U1058" s="3">
        <v>102</v>
      </c>
      <c r="V1058" s="10">
        <f t="shared" si="67"/>
        <v>4.9240660850000006</v>
      </c>
      <c r="W1058" s="3">
        <v>2.41</v>
      </c>
      <c r="X1058" s="3" t="str">
        <f ca="1">IF(COUNTIF(股期對照!A:A,B1058)=2,B1058&amp;"-●",IF(COUNTIF(股期對照!A:A,B1058)=1,B1058&amp;"-◎",B1058))</f>
        <v>臻鼎-KY-◎</v>
      </c>
      <c r="Y1058" s="3" t="s">
        <v>7370</v>
      </c>
      <c r="AB1058" s="1" t="s">
        <v>1052</v>
      </c>
      <c r="AC1058" s="1" t="s">
        <v>2774</v>
      </c>
      <c r="AD1058" s="1">
        <v>61.75</v>
      </c>
      <c r="AE1058" s="1">
        <v>7.02</v>
      </c>
      <c r="AF1058" s="1">
        <v>0.54</v>
      </c>
      <c r="AG1058" s="1">
        <v>32.76</v>
      </c>
      <c r="AH1058" s="1">
        <v>-2.0699999999999932</v>
      </c>
      <c r="AI1058" s="1">
        <v>1058</v>
      </c>
      <c r="AJ1058" s="1">
        <v>9470491.6099999994</v>
      </c>
      <c r="AK1058" s="1">
        <v>481.55700000000002</v>
      </c>
      <c r="AL1058" s="1">
        <v>1150.173</v>
      </c>
      <c r="AM1058" s="1">
        <v>1981.2560000000001</v>
      </c>
      <c r="AN1058" s="1">
        <v>1142.211</v>
      </c>
      <c r="AO1058" s="1">
        <v>39.375</v>
      </c>
      <c r="AP1058" s="1">
        <v>-19604</v>
      </c>
      <c r="AQ1058" s="1">
        <v>-24.5</v>
      </c>
      <c r="AR1058" s="1">
        <v>102.5</v>
      </c>
      <c r="AS1058" s="1">
        <v>101.5</v>
      </c>
      <c r="AT1058" s="1">
        <v>103</v>
      </c>
      <c r="AU1058" s="1">
        <v>103.5</v>
      </c>
      <c r="AV1058" s="1">
        <v>102</v>
      </c>
      <c r="AW1058" s="1">
        <v>4.9240660850000006</v>
      </c>
      <c r="AX1058" s="1">
        <v>2.41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6237</v>
      </c>
      <c r="C1059" s="3">
        <v>15.46</v>
      </c>
      <c r="D1059" s="3">
        <v>0.08</v>
      </c>
      <c r="E1059" s="3">
        <v>2.67</v>
      </c>
      <c r="F1059" s="1">
        <f>IF(INDEX(董監!D:D,H1059)=0,INDEX(董監!C:C,H1059),INDEX(董監!D:D,H1059))</f>
        <v>2.84</v>
      </c>
      <c r="G1059" s="1">
        <f t="shared" si="64"/>
        <v>78.95</v>
      </c>
      <c r="H1059" s="1">
        <f>MATCH(持股比率!A1059,董監!A:A,0)</f>
        <v>1059</v>
      </c>
      <c r="I1059" s="3">
        <v>5723727.3300000001</v>
      </c>
      <c r="J1059" s="20">
        <v>-965</v>
      </c>
      <c r="K1059" s="20">
        <v>1159</v>
      </c>
      <c r="L1059" s="29">
        <v>-568</v>
      </c>
      <c r="M1059" s="20">
        <v>-297</v>
      </c>
      <c r="N1059" s="20">
        <v>-519</v>
      </c>
      <c r="O1059" s="20">
        <f t="shared" si="65"/>
        <v>451888</v>
      </c>
      <c r="P1059" s="19">
        <f t="shared" si="66"/>
        <v>-0.3</v>
      </c>
      <c r="Q1059" s="3">
        <v>12.45</v>
      </c>
      <c r="R1059" s="3">
        <v>12.55</v>
      </c>
      <c r="S1059" s="3">
        <v>12.45</v>
      </c>
      <c r="T1059" s="3">
        <v>12.35</v>
      </c>
      <c r="U1059" s="3">
        <v>12.4</v>
      </c>
      <c r="V1059" s="10">
        <f t="shared" si="67"/>
        <v>-0.1464395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7371</v>
      </c>
      <c r="AB1059" s="1" t="s">
        <v>1053</v>
      </c>
      <c r="AC1059" s="1" t="s">
        <v>2775</v>
      </c>
      <c r="AD1059" s="1">
        <v>15.46</v>
      </c>
      <c r="AE1059" s="1">
        <v>0.08</v>
      </c>
      <c r="AF1059" s="1">
        <v>2.67</v>
      </c>
      <c r="AG1059" s="1">
        <v>2.84</v>
      </c>
      <c r="AH1059" s="1">
        <v>78.95</v>
      </c>
      <c r="AI1059" s="1">
        <v>1059</v>
      </c>
      <c r="AJ1059" s="1">
        <v>5723727.3300000001</v>
      </c>
      <c r="AK1059" s="1">
        <v>-965</v>
      </c>
      <c r="AL1059" s="1">
        <v>1159</v>
      </c>
      <c r="AM1059" s="1">
        <v>-568</v>
      </c>
      <c r="AN1059" s="1">
        <v>-297</v>
      </c>
      <c r="AO1059" s="1">
        <v>-519</v>
      </c>
      <c r="AP1059" s="1">
        <v>451888</v>
      </c>
      <c r="AQ1059" s="1">
        <v>-0.3</v>
      </c>
      <c r="AR1059" s="1">
        <v>12.45</v>
      </c>
      <c r="AS1059" s="1">
        <v>12.55</v>
      </c>
      <c r="AT1059" s="1">
        <v>12.45</v>
      </c>
      <c r="AU1059" s="1">
        <v>12.35</v>
      </c>
      <c r="AV1059" s="1">
        <v>12.4</v>
      </c>
      <c r="AW1059" s="1">
        <v>-0.1464395</v>
      </c>
      <c r="AX1059" s="1">
        <v>0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6238</v>
      </c>
      <c r="C1060" s="3">
        <v>19.309999999999999</v>
      </c>
      <c r="D1060" s="3">
        <v>9.1199999999999992</v>
      </c>
      <c r="E1060" s="3">
        <v>2.0099999999999998</v>
      </c>
      <c r="F1060" s="1">
        <f>IF(INDEX(董監!D:D,H1060)=0,INDEX(董監!C:C,H1060),INDEX(董監!D:D,H1060))</f>
        <v>1.03</v>
      </c>
      <c r="G1060" s="1">
        <f t="shared" si="64"/>
        <v>68.53</v>
      </c>
      <c r="H1060" s="1">
        <f>MATCH(持股比率!A1060,董監!A:A,0)</f>
        <v>1060</v>
      </c>
      <c r="I1060" s="3">
        <v>1212544.53</v>
      </c>
      <c r="J1060" s="20">
        <v>-1314.4949999999999</v>
      </c>
      <c r="K1060" s="20">
        <v>-937.19200000000001</v>
      </c>
      <c r="L1060" s="29">
        <v>-420.43299999999999</v>
      </c>
      <c r="M1060" s="20">
        <v>-595.16399999999999</v>
      </c>
      <c r="N1060" s="20">
        <v>-148.559</v>
      </c>
      <c r="O1060" s="20">
        <f t="shared" si="65"/>
        <v>83096</v>
      </c>
      <c r="P1060" s="19">
        <f t="shared" si="66"/>
        <v>-4.0999999999999996</v>
      </c>
      <c r="Q1060" s="3">
        <v>259</v>
      </c>
      <c r="R1060" s="3">
        <v>255</v>
      </c>
      <c r="S1060" s="3">
        <v>254.5</v>
      </c>
      <c r="T1060" s="3">
        <v>251</v>
      </c>
      <c r="U1060" s="3">
        <v>247</v>
      </c>
      <c r="V1060" s="10">
        <f t="shared" si="67"/>
        <v>-8.7251860049999994</v>
      </c>
      <c r="W1060" s="3">
        <v>-8.01</v>
      </c>
      <c r="X1060" s="3" t="str">
        <f ca="1">IF(COUNTIF(股期對照!A:A,B1060)=2,B1060&amp;"-●",IF(COUNTIF(股期對照!A:A,B1060)=1,B1060&amp;"-◎",B1060))</f>
        <v>天鈺</v>
      </c>
      <c r="Y1060" s="3" t="s">
        <v>7372</v>
      </c>
      <c r="AB1060" s="1" t="s">
        <v>1054</v>
      </c>
      <c r="AC1060" s="1" t="s">
        <v>2776</v>
      </c>
      <c r="AD1060" s="1">
        <v>19.309999999999999</v>
      </c>
      <c r="AE1060" s="1">
        <v>9.1199999999999992</v>
      </c>
      <c r="AF1060" s="1">
        <v>2.0099999999999998</v>
      </c>
      <c r="AG1060" s="1">
        <v>1.03</v>
      </c>
      <c r="AH1060" s="1">
        <v>68.53</v>
      </c>
      <c r="AI1060" s="1">
        <v>1060</v>
      </c>
      <c r="AJ1060" s="1">
        <v>1212544.53</v>
      </c>
      <c r="AK1060" s="1">
        <v>-1314.4949999999999</v>
      </c>
      <c r="AL1060" s="1">
        <v>-937.19200000000001</v>
      </c>
      <c r="AM1060" s="1">
        <v>-420.43299999999999</v>
      </c>
      <c r="AN1060" s="1">
        <v>-595.16399999999999</v>
      </c>
      <c r="AO1060" s="1">
        <v>-148.559</v>
      </c>
      <c r="AP1060" s="1">
        <v>83096</v>
      </c>
      <c r="AQ1060" s="1">
        <v>-4.0999999999999996</v>
      </c>
      <c r="AR1060" s="1">
        <v>259</v>
      </c>
      <c r="AS1060" s="1">
        <v>255</v>
      </c>
      <c r="AT1060" s="1">
        <v>254.5</v>
      </c>
      <c r="AU1060" s="1">
        <v>251</v>
      </c>
      <c r="AV1060" s="1">
        <v>247</v>
      </c>
      <c r="AW1060" s="1">
        <v>-8.7251860049999994</v>
      </c>
      <c r="AX1060" s="1">
        <v>-8.01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5409</v>
      </c>
      <c r="C1061" s="3">
        <v>53.17</v>
      </c>
      <c r="D1061" s="3">
        <v>6.52</v>
      </c>
      <c r="E1061" s="3">
        <v>1.79</v>
      </c>
      <c r="F1061" s="1">
        <f>IF(INDEX(董監!D:D,H1061)=0,INDEX(董監!C:C,H1061),INDEX(董監!D:D,H1061))</f>
        <v>4.22</v>
      </c>
      <c r="G1061" s="1">
        <f t="shared" si="64"/>
        <v>34.299999999999997</v>
      </c>
      <c r="H1061" s="1">
        <f>MATCH(持股比率!A1061,董監!A:A,0)</f>
        <v>1061</v>
      </c>
      <c r="I1061" s="3">
        <v>811641.38</v>
      </c>
      <c r="J1061" s="20">
        <v>785.899</v>
      </c>
      <c r="K1061" s="20">
        <v>216.54400000000001</v>
      </c>
      <c r="L1061" s="29">
        <v>64.567999999999998</v>
      </c>
      <c r="M1061" s="20">
        <v>-93.674000000000007</v>
      </c>
      <c r="N1061" s="20">
        <v>-15.282</v>
      </c>
      <c r="O1061" s="20">
        <f t="shared" si="65"/>
        <v>27839</v>
      </c>
      <c r="P1061" s="19">
        <f t="shared" si="66"/>
        <v>3.4</v>
      </c>
      <c r="Q1061" s="3">
        <v>1065</v>
      </c>
      <c r="R1061" s="3">
        <v>1095</v>
      </c>
      <c r="S1061" s="3">
        <v>1080</v>
      </c>
      <c r="T1061" s="3">
        <v>1065</v>
      </c>
      <c r="U1061" s="3">
        <v>1045</v>
      </c>
      <c r="V1061" s="10">
        <f t="shared" si="67"/>
        <v>10.280990549999999</v>
      </c>
      <c r="W1061" s="3">
        <v>5.56</v>
      </c>
      <c r="X1061" s="3" t="str">
        <f ca="1">IF(COUNTIF(股期對照!A:A,B1061)=2,B1061&amp;"-●",IF(COUNTIF(股期對照!A:A,B1061)=1,B1061&amp;"-◎",B1061))</f>
        <v>譜瑞-KY</v>
      </c>
      <c r="Y1061" s="3" t="s">
        <v>7373</v>
      </c>
      <c r="AB1061" s="1" t="s">
        <v>1055</v>
      </c>
      <c r="AC1061" s="1" t="s">
        <v>2777</v>
      </c>
      <c r="AD1061" s="1">
        <v>53.17</v>
      </c>
      <c r="AE1061" s="1">
        <v>6.52</v>
      </c>
      <c r="AF1061" s="1">
        <v>1.79</v>
      </c>
      <c r="AG1061" s="1">
        <v>4.22</v>
      </c>
      <c r="AH1061" s="1">
        <v>34.299999999999997</v>
      </c>
      <c r="AI1061" s="1">
        <v>1061</v>
      </c>
      <c r="AJ1061" s="1">
        <v>811641.38</v>
      </c>
      <c r="AK1061" s="1">
        <v>785.899</v>
      </c>
      <c r="AL1061" s="1">
        <v>216.54400000000001</v>
      </c>
      <c r="AM1061" s="1">
        <v>64.567999999999998</v>
      </c>
      <c r="AN1061" s="1">
        <v>-93.674000000000007</v>
      </c>
      <c r="AO1061" s="1">
        <v>-15.282</v>
      </c>
      <c r="AP1061" s="1">
        <v>27839</v>
      </c>
      <c r="AQ1061" s="1">
        <v>3.4</v>
      </c>
      <c r="AR1061" s="1">
        <v>1065</v>
      </c>
      <c r="AS1061" s="1">
        <v>1095</v>
      </c>
      <c r="AT1061" s="1">
        <v>1080</v>
      </c>
      <c r="AU1061" s="1">
        <v>1065</v>
      </c>
      <c r="AV1061" s="1">
        <v>1045</v>
      </c>
      <c r="AW1061" s="1">
        <v>10.280990549999999</v>
      </c>
      <c r="AX1061" s="1">
        <v>5.56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5410</v>
      </c>
      <c r="C1062" s="3">
        <v>19.22</v>
      </c>
      <c r="D1062" s="3">
        <v>0.67</v>
      </c>
      <c r="E1062" s="3">
        <v>5.31</v>
      </c>
      <c r="F1062" s="1">
        <f>IF(INDEX(董監!D:D,H1062)=0,INDEX(董監!C:C,H1062),INDEX(董監!D:D,H1062))</f>
        <v>8.01</v>
      </c>
      <c r="G1062" s="1">
        <f t="shared" si="64"/>
        <v>66.789999999999992</v>
      </c>
      <c r="H1062" s="1">
        <f>MATCH(持股比率!A1062,董監!A:A,0)</f>
        <v>1062</v>
      </c>
      <c r="I1062" s="3">
        <v>715486.87</v>
      </c>
      <c r="J1062" s="20">
        <v>1805.1289999999999</v>
      </c>
      <c r="K1062" s="20">
        <v>-898</v>
      </c>
      <c r="L1062" s="29">
        <v>596.29100000000005</v>
      </c>
      <c r="M1062" s="20">
        <v>500.33499999999998</v>
      </c>
      <c r="N1062" s="20">
        <v>-1398.7950000000001</v>
      </c>
      <c r="O1062" s="20">
        <f t="shared" si="65"/>
        <v>47787</v>
      </c>
      <c r="P1062" s="19">
        <f t="shared" si="66"/>
        <v>1.3</v>
      </c>
      <c r="Q1062" s="3">
        <v>92.2</v>
      </c>
      <c r="R1062" s="3">
        <v>94</v>
      </c>
      <c r="S1062" s="3">
        <v>92.3</v>
      </c>
      <c r="T1062" s="3">
        <v>86.4</v>
      </c>
      <c r="U1062" s="3">
        <v>87.1</v>
      </c>
      <c r="V1062" s="10">
        <f t="shared" si="67"/>
        <v>0.58452452599999971</v>
      </c>
      <c r="W1062" s="3">
        <v>-5.22</v>
      </c>
      <c r="X1062" s="3" t="str">
        <f ca="1">IF(COUNTIF(股期對照!A:A,B1062)=2,B1062&amp;"-●",IF(COUNTIF(股期對照!A:A,B1062)=1,B1062&amp;"-◎",B1062))</f>
        <v>十銓</v>
      </c>
      <c r="Y1062" s="3" t="s">
        <v>7374</v>
      </c>
      <c r="AB1062" s="1" t="s">
        <v>1056</v>
      </c>
      <c r="AC1062" s="1" t="s">
        <v>2778</v>
      </c>
      <c r="AD1062" s="1">
        <v>19.22</v>
      </c>
      <c r="AE1062" s="1">
        <v>0.67</v>
      </c>
      <c r="AF1062" s="1">
        <v>5.31</v>
      </c>
      <c r="AG1062" s="1">
        <v>8.01</v>
      </c>
      <c r="AH1062" s="1">
        <v>66.789999999999992</v>
      </c>
      <c r="AI1062" s="1">
        <v>1062</v>
      </c>
      <c r="AJ1062" s="1">
        <v>715486.87</v>
      </c>
      <c r="AK1062" s="1">
        <v>1805.1289999999999</v>
      </c>
      <c r="AL1062" s="1">
        <v>-898</v>
      </c>
      <c r="AM1062" s="1">
        <v>596.29100000000005</v>
      </c>
      <c r="AN1062" s="1">
        <v>500.33499999999998</v>
      </c>
      <c r="AO1062" s="1">
        <v>-1398.7950000000001</v>
      </c>
      <c r="AP1062" s="1">
        <v>47787</v>
      </c>
      <c r="AQ1062" s="1">
        <v>1.3</v>
      </c>
      <c r="AR1062" s="1">
        <v>92.2</v>
      </c>
      <c r="AS1062" s="1">
        <v>94</v>
      </c>
      <c r="AT1062" s="1">
        <v>92.3</v>
      </c>
      <c r="AU1062" s="1">
        <v>86.4</v>
      </c>
      <c r="AV1062" s="1">
        <v>87.1</v>
      </c>
      <c r="AW1062" s="1">
        <v>0.58452452599999971</v>
      </c>
      <c r="AX1062" s="1">
        <v>-5.22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4976</v>
      </c>
      <c r="C1063" s="3">
        <v>14.23</v>
      </c>
      <c r="D1063" s="3">
        <v>0</v>
      </c>
      <c r="E1063" s="3">
        <v>4.09</v>
      </c>
      <c r="F1063" s="1">
        <f>IF(INDEX(董監!D:D,H1063)=0,INDEX(董監!C:C,H1063),INDEX(董監!D:D,H1063))</f>
        <v>8.56</v>
      </c>
      <c r="G1063" s="1">
        <f t="shared" si="64"/>
        <v>73.12</v>
      </c>
      <c r="H1063" s="1">
        <f>MATCH(持股比率!A1063,董監!A:A,0)</f>
        <v>1063</v>
      </c>
      <c r="I1063" s="3">
        <v>902831.88</v>
      </c>
      <c r="J1063" s="20">
        <v>-233.55799999999999</v>
      </c>
      <c r="K1063" s="20">
        <v>-126.764</v>
      </c>
      <c r="L1063" s="29">
        <v>233.26</v>
      </c>
      <c r="M1063" s="20">
        <v>-338.25900000000001</v>
      </c>
      <c r="N1063" s="20">
        <v>0.53700000000000003</v>
      </c>
      <c r="O1063" s="20">
        <f t="shared" si="65"/>
        <v>66015</v>
      </c>
      <c r="P1063" s="19">
        <f t="shared" si="66"/>
        <v>-0.7</v>
      </c>
      <c r="Q1063" s="3">
        <v>128</v>
      </c>
      <c r="R1063" s="3">
        <v>132</v>
      </c>
      <c r="S1063" s="3">
        <v>135</v>
      </c>
      <c r="T1063" s="3">
        <v>133</v>
      </c>
      <c r="U1063" s="3">
        <v>132</v>
      </c>
      <c r="V1063" s="10">
        <f t="shared" si="67"/>
        <v>-0.60055734999999999</v>
      </c>
      <c r="W1063" s="3">
        <v>8.1999999999999993</v>
      </c>
      <c r="X1063" s="3" t="str">
        <f ca="1">IF(COUNTIF(股期對照!A:A,B1063)=2,B1063&amp;"-●",IF(COUNTIF(股期對照!A:A,B1063)=1,B1063&amp;"-◎",B1063))</f>
        <v>立積</v>
      </c>
      <c r="Y1063" s="3" t="s">
        <v>7375</v>
      </c>
      <c r="AB1063" s="1" t="s">
        <v>1057</v>
      </c>
      <c r="AC1063" s="1" t="s">
        <v>2779</v>
      </c>
      <c r="AD1063" s="1">
        <v>14.23</v>
      </c>
      <c r="AE1063" s="1">
        <v>0</v>
      </c>
      <c r="AF1063" s="1">
        <v>4.09</v>
      </c>
      <c r="AG1063" s="1">
        <v>8.56</v>
      </c>
      <c r="AH1063" s="1">
        <v>73.12</v>
      </c>
      <c r="AI1063" s="1">
        <v>1063</v>
      </c>
      <c r="AJ1063" s="1">
        <v>902831.88</v>
      </c>
      <c r="AK1063" s="1">
        <v>-233.55799999999999</v>
      </c>
      <c r="AL1063" s="1">
        <v>-126.764</v>
      </c>
      <c r="AM1063" s="1">
        <v>233.26</v>
      </c>
      <c r="AN1063" s="1">
        <v>-338.25900000000001</v>
      </c>
      <c r="AO1063" s="1">
        <v>0.53700000000000003</v>
      </c>
      <c r="AP1063" s="1">
        <v>66015</v>
      </c>
      <c r="AQ1063" s="1">
        <v>-0.7</v>
      </c>
      <c r="AR1063" s="1">
        <v>128</v>
      </c>
      <c r="AS1063" s="1">
        <v>132</v>
      </c>
      <c r="AT1063" s="1">
        <v>135</v>
      </c>
      <c r="AU1063" s="1">
        <v>133</v>
      </c>
      <c r="AV1063" s="1">
        <v>132</v>
      </c>
      <c r="AW1063" s="1">
        <v>-0.60055734999999999</v>
      </c>
      <c r="AX1063" s="1">
        <v>8.1999999999999993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5741</v>
      </c>
      <c r="C1064" s="3">
        <v>13.15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82.44</v>
      </c>
      <c r="H1064" s="1">
        <f>MATCH(持股比率!A1064,董監!A:A,0)</f>
        <v>1064</v>
      </c>
      <c r="I1064" s="3">
        <v>367857.43</v>
      </c>
      <c r="J1064" s="20">
        <v>6</v>
      </c>
      <c r="K1064" s="20">
        <v>-1</v>
      </c>
      <c r="L1064" s="29">
        <v>-8</v>
      </c>
      <c r="M1064" s="20">
        <v>-4</v>
      </c>
      <c r="N1064" s="20">
        <v>4</v>
      </c>
      <c r="O1064" s="20">
        <f t="shared" si="65"/>
        <v>30326</v>
      </c>
      <c r="P1064" s="19">
        <f t="shared" si="66"/>
        <v>0</v>
      </c>
      <c r="Q1064" s="3">
        <v>57.7</v>
      </c>
      <c r="R1064" s="3">
        <v>57.1</v>
      </c>
      <c r="S1064" s="3">
        <v>56.9</v>
      </c>
      <c r="T1064" s="3">
        <v>57.6</v>
      </c>
      <c r="U1064" s="3">
        <v>57.3</v>
      </c>
      <c r="V1064" s="10">
        <f t="shared" si="67"/>
        <v>-1.673E-3</v>
      </c>
      <c r="W1064" s="3">
        <v>3.06</v>
      </c>
      <c r="X1064" s="3" t="str">
        <f ca="1">IF(COUNTIF(股期對照!A:A,B1064)=2,B1064&amp;"-●",IF(COUNTIF(股期對照!A:A,B1064)=1,B1064&amp;"-◎",B1064))</f>
        <v>IET-KY</v>
      </c>
      <c r="Y1064" s="3" t="s">
        <v>7376</v>
      </c>
      <c r="AB1064" s="1" t="s">
        <v>1058</v>
      </c>
      <c r="AC1064" s="1" t="s">
        <v>2780</v>
      </c>
      <c r="AD1064" s="1">
        <v>13.15</v>
      </c>
      <c r="AE1064" s="1">
        <v>0.76</v>
      </c>
      <c r="AF1064" s="1">
        <v>0.32</v>
      </c>
      <c r="AG1064" s="1">
        <v>3.33</v>
      </c>
      <c r="AH1064" s="1">
        <v>82.44</v>
      </c>
      <c r="AI1064" s="1">
        <v>1064</v>
      </c>
      <c r="AJ1064" s="1">
        <v>367857.43</v>
      </c>
      <c r="AK1064" s="1">
        <v>6</v>
      </c>
      <c r="AL1064" s="1">
        <v>-1</v>
      </c>
      <c r="AM1064" s="1">
        <v>-8</v>
      </c>
      <c r="AN1064" s="1">
        <v>-4</v>
      </c>
      <c r="AO1064" s="1">
        <v>4</v>
      </c>
      <c r="AP1064" s="1">
        <v>30326</v>
      </c>
      <c r="AQ1064" s="1">
        <v>0</v>
      </c>
      <c r="AR1064" s="1">
        <v>57.7</v>
      </c>
      <c r="AS1064" s="1">
        <v>57.1</v>
      </c>
      <c r="AT1064" s="1">
        <v>56.9</v>
      </c>
      <c r="AU1064" s="1">
        <v>57.6</v>
      </c>
      <c r="AV1064" s="1">
        <v>57.3</v>
      </c>
      <c r="AW1064" s="1">
        <v>-1.673E-3</v>
      </c>
      <c r="AX1064" s="1">
        <v>3.06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6239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0.47699999999999998</v>
      </c>
      <c r="K1065" s="20">
        <v>3.0569999999999999</v>
      </c>
      <c r="L1065" s="29">
        <v>-5.3639999999999999</v>
      </c>
      <c r="M1065" s="20">
        <v>-0.94099999999999995</v>
      </c>
      <c r="N1065" s="20">
        <v>-0.58199999999999996</v>
      </c>
      <c r="O1065" s="20">
        <f t="shared" si="65"/>
        <v>29211</v>
      </c>
      <c r="P1065" s="19">
        <f t="shared" si="66"/>
        <v>0</v>
      </c>
      <c r="Q1065" s="3">
        <v>28</v>
      </c>
      <c r="R1065" s="3">
        <v>27.95</v>
      </c>
      <c r="S1065" s="3">
        <v>27.95</v>
      </c>
      <c r="T1065" s="3">
        <v>27.95</v>
      </c>
      <c r="U1065" s="3">
        <v>27.8</v>
      </c>
      <c r="V1065" s="10">
        <f t="shared" si="67"/>
        <v>-9.3605199999999993E-4</v>
      </c>
      <c r="W1065" s="3">
        <v>-0.54</v>
      </c>
      <c r="X1065" s="3" t="str">
        <f ca="1">IF(COUNTIF(股期對照!A:A,B1065)=2,B1065&amp;"-●",IF(COUNTIF(股期對照!A:A,B1065)=1,B1065&amp;"-◎",B1065))</f>
        <v>湯石照明</v>
      </c>
      <c r="Y1065" s="3" t="s">
        <v>6976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0.47699999999999998</v>
      </c>
      <c r="AL1065" s="1">
        <v>3.0569999999999999</v>
      </c>
      <c r="AM1065" s="1">
        <v>-5.3639999999999999</v>
      </c>
      <c r="AN1065" s="1">
        <v>-0.94099999999999995</v>
      </c>
      <c r="AO1065" s="1">
        <v>-0.58199999999999996</v>
      </c>
      <c r="AP1065" s="1">
        <v>29211</v>
      </c>
      <c r="AQ1065" s="1">
        <v>0</v>
      </c>
      <c r="AR1065" s="1">
        <v>28</v>
      </c>
      <c r="AS1065" s="1">
        <v>27.95</v>
      </c>
      <c r="AT1065" s="1">
        <v>27.95</v>
      </c>
      <c r="AU1065" s="1">
        <v>27.95</v>
      </c>
      <c r="AV1065" s="1">
        <v>27.8</v>
      </c>
      <c r="AW1065" s="1">
        <v>-9.3605199999999993E-4</v>
      </c>
      <c r="AX1065" s="1">
        <v>-0.54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6240</v>
      </c>
      <c r="C1066" s="3">
        <v>9.44</v>
      </c>
      <c r="D1066" s="3">
        <v>0</v>
      </c>
      <c r="E1066" s="3">
        <v>0.25</v>
      </c>
      <c r="F1066" s="1">
        <f>IF(INDEX(董監!D:D,H1066)=0,INDEX(董監!C:C,H1066),INDEX(董監!D:D,H1066))</f>
        <v>9.92</v>
      </c>
      <c r="G1066" s="1">
        <f t="shared" si="64"/>
        <v>80.39</v>
      </c>
      <c r="H1066" s="1">
        <f>MATCH(持股比率!A1066,董監!A:A,0)</f>
        <v>1066</v>
      </c>
      <c r="I1066" s="3">
        <v>635058.32999999996</v>
      </c>
      <c r="J1066" s="20">
        <v>40</v>
      </c>
      <c r="K1066" s="20">
        <v>301</v>
      </c>
      <c r="L1066" s="29">
        <v>127</v>
      </c>
      <c r="M1066" s="20">
        <v>-58</v>
      </c>
      <c r="N1066" s="20">
        <v>-64</v>
      </c>
      <c r="O1066" s="20">
        <f t="shared" si="65"/>
        <v>51052</v>
      </c>
      <c r="P1066" s="19">
        <f t="shared" si="66"/>
        <v>0.7</v>
      </c>
      <c r="Q1066" s="3">
        <v>31.65</v>
      </c>
      <c r="R1066" s="3">
        <v>31.85</v>
      </c>
      <c r="S1066" s="3">
        <v>32</v>
      </c>
      <c r="T1066" s="3">
        <v>32.200000000000003</v>
      </c>
      <c r="U1066" s="3">
        <v>32</v>
      </c>
      <c r="V1066" s="10">
        <f t="shared" si="67"/>
        <v>0.1100125</v>
      </c>
      <c r="W1066" s="3">
        <v>4.75</v>
      </c>
      <c r="X1066" s="3" t="str">
        <f ca="1">IF(COUNTIF(股期對照!A:A,B1066)=2,B1066&amp;"-●",IF(COUNTIF(股期對照!A:A,B1066)=1,B1066&amp;"-◎",B1066))</f>
        <v>廣穎</v>
      </c>
      <c r="Y1066" s="3" t="s">
        <v>7181</v>
      </c>
      <c r="AB1066" s="1" t="s">
        <v>1060</v>
      </c>
      <c r="AC1066" s="1" t="s">
        <v>2782</v>
      </c>
      <c r="AD1066" s="1">
        <v>9.44</v>
      </c>
      <c r="AE1066" s="1">
        <v>0</v>
      </c>
      <c r="AF1066" s="1">
        <v>0.25</v>
      </c>
      <c r="AG1066" s="1">
        <v>9.92</v>
      </c>
      <c r="AH1066" s="1">
        <v>80.39</v>
      </c>
      <c r="AI1066" s="1">
        <v>1066</v>
      </c>
      <c r="AJ1066" s="1">
        <v>635058.32999999996</v>
      </c>
      <c r="AK1066" s="1">
        <v>40</v>
      </c>
      <c r="AL1066" s="1">
        <v>301</v>
      </c>
      <c r="AM1066" s="1">
        <v>127</v>
      </c>
      <c r="AN1066" s="1">
        <v>-58</v>
      </c>
      <c r="AO1066" s="1">
        <v>-64</v>
      </c>
      <c r="AP1066" s="1">
        <v>51052</v>
      </c>
      <c r="AQ1066" s="1">
        <v>0.7</v>
      </c>
      <c r="AR1066" s="1">
        <v>31.65</v>
      </c>
      <c r="AS1066" s="1">
        <v>31.85</v>
      </c>
      <c r="AT1066" s="1">
        <v>32</v>
      </c>
      <c r="AU1066" s="1">
        <v>32.200000000000003</v>
      </c>
      <c r="AV1066" s="1">
        <v>32</v>
      </c>
      <c r="AW1066" s="1">
        <v>0.1100125</v>
      </c>
      <c r="AX1066" s="1">
        <v>4.75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4977</v>
      </c>
      <c r="C1067" s="3">
        <v>8.3000000000000007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56.98</v>
      </c>
      <c r="H1067" s="1">
        <f>MATCH(持股比率!A1067,董監!A:A,0)</f>
        <v>1067</v>
      </c>
      <c r="I1067" s="3">
        <v>725001.04</v>
      </c>
      <c r="J1067" s="20">
        <v>35</v>
      </c>
      <c r="K1067" s="20">
        <v>-8</v>
      </c>
      <c r="L1067" s="29">
        <v>-14</v>
      </c>
      <c r="M1067" s="20">
        <v>-6</v>
      </c>
      <c r="N1067" s="20">
        <v>-30</v>
      </c>
      <c r="O1067" s="20">
        <f t="shared" si="65"/>
        <v>41311</v>
      </c>
      <c r="P1067" s="19">
        <f t="shared" si="66"/>
        <v>-0.1</v>
      </c>
      <c r="Q1067" s="3">
        <v>65.8</v>
      </c>
      <c r="R1067" s="3">
        <v>65.599999999999994</v>
      </c>
      <c r="S1067" s="3">
        <v>65.8</v>
      </c>
      <c r="T1067" s="3">
        <v>66</v>
      </c>
      <c r="U1067" s="3">
        <v>65.599999999999994</v>
      </c>
      <c r="V1067" s="10">
        <f t="shared" si="67"/>
        <v>-1.5069999999999995E-2</v>
      </c>
      <c r="W1067" s="3">
        <v>1.08</v>
      </c>
      <c r="X1067" s="3" t="str">
        <f ca="1">IF(COUNTIF(股期對照!A:A,B1067)=2,B1067&amp;"-●",IF(COUNTIF(股期對照!A:A,B1067)=1,B1067&amp;"-◎",B1067))</f>
        <v>亞泰</v>
      </c>
      <c r="Y1067" s="3" t="s">
        <v>7377</v>
      </c>
      <c r="AB1067" s="1" t="s">
        <v>1061</v>
      </c>
      <c r="AC1067" s="1" t="s">
        <v>2783</v>
      </c>
      <c r="AD1067" s="1">
        <v>8.3000000000000007</v>
      </c>
      <c r="AE1067" s="1">
        <v>0</v>
      </c>
      <c r="AF1067" s="1">
        <v>0.15</v>
      </c>
      <c r="AG1067" s="1">
        <v>34.57</v>
      </c>
      <c r="AH1067" s="1">
        <v>56.98</v>
      </c>
      <c r="AI1067" s="1">
        <v>1067</v>
      </c>
      <c r="AJ1067" s="1">
        <v>725001.04</v>
      </c>
      <c r="AK1067" s="1">
        <v>35</v>
      </c>
      <c r="AL1067" s="1">
        <v>-8</v>
      </c>
      <c r="AM1067" s="1">
        <v>-14</v>
      </c>
      <c r="AN1067" s="1">
        <v>-6</v>
      </c>
      <c r="AO1067" s="1">
        <v>-30</v>
      </c>
      <c r="AP1067" s="1">
        <v>41311</v>
      </c>
      <c r="AQ1067" s="1">
        <v>-0.1</v>
      </c>
      <c r="AR1067" s="1">
        <v>65.8</v>
      </c>
      <c r="AS1067" s="1">
        <v>65.599999999999994</v>
      </c>
      <c r="AT1067" s="1">
        <v>65.8</v>
      </c>
      <c r="AU1067" s="1">
        <v>66</v>
      </c>
      <c r="AV1067" s="1">
        <v>65.599999999999994</v>
      </c>
      <c r="AW1067" s="1">
        <v>-1.5069999999999995E-2</v>
      </c>
      <c r="AX1067" s="1">
        <v>1.08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4978</v>
      </c>
      <c r="C1068" s="3">
        <v>1.19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77.27000000000001</v>
      </c>
      <c r="H1068" s="1">
        <f>MATCH(持股比率!A1068,董監!A:A,0)</f>
        <v>1068</v>
      </c>
      <c r="I1068" s="3">
        <v>1406900</v>
      </c>
      <c r="J1068" s="20">
        <v>24.001000000000001</v>
      </c>
      <c r="K1068" s="20">
        <v>28</v>
      </c>
      <c r="L1068" s="29">
        <v>83</v>
      </c>
      <c r="M1068" s="20">
        <v>-8</v>
      </c>
      <c r="N1068" s="20">
        <v>35.997999999999998</v>
      </c>
      <c r="O1068" s="20">
        <f t="shared" si="65"/>
        <v>108711</v>
      </c>
      <c r="P1068" s="19">
        <f t="shared" si="66"/>
        <v>0.1</v>
      </c>
      <c r="Q1068" s="3">
        <v>37.65</v>
      </c>
      <c r="R1068" s="3">
        <v>37.75</v>
      </c>
      <c r="S1068" s="3">
        <v>38</v>
      </c>
      <c r="T1068" s="3">
        <v>37</v>
      </c>
      <c r="U1068" s="3">
        <v>36.15</v>
      </c>
      <c r="V1068" s="10">
        <f t="shared" si="67"/>
        <v>6.1199653500000006E-2</v>
      </c>
      <c r="W1068" s="3">
        <v>-3.21</v>
      </c>
      <c r="X1068" s="3" t="str">
        <f ca="1">IF(COUNTIF(股期對照!A:A,B1068)=2,B1068&amp;"-●",IF(COUNTIF(股期對照!A:A,B1068)=1,B1068&amp;"-◎",B1068))</f>
        <v>佳凌</v>
      </c>
      <c r="Y1068" s="3" t="s">
        <v>7378</v>
      </c>
      <c r="AB1068" s="1" t="s">
        <v>1062</v>
      </c>
      <c r="AC1068" s="1" t="s">
        <v>2784</v>
      </c>
      <c r="AD1068" s="1">
        <v>1.19</v>
      </c>
      <c r="AE1068" s="1">
        <v>0</v>
      </c>
      <c r="AF1068" s="1">
        <v>0.14000000000000001</v>
      </c>
      <c r="AG1068" s="1">
        <v>21.4</v>
      </c>
      <c r="AH1068" s="1">
        <v>77.27000000000001</v>
      </c>
      <c r="AI1068" s="1">
        <v>1068</v>
      </c>
      <c r="AJ1068" s="1">
        <v>1406900</v>
      </c>
      <c r="AK1068" s="1">
        <v>24.001000000000001</v>
      </c>
      <c r="AL1068" s="1">
        <v>28</v>
      </c>
      <c r="AM1068" s="1">
        <v>83</v>
      </c>
      <c r="AN1068" s="1">
        <v>-8</v>
      </c>
      <c r="AO1068" s="1">
        <v>35.997999999999998</v>
      </c>
      <c r="AP1068" s="1">
        <v>108711</v>
      </c>
      <c r="AQ1068" s="1">
        <v>0.1</v>
      </c>
      <c r="AR1068" s="1">
        <v>37.65</v>
      </c>
      <c r="AS1068" s="1">
        <v>37.75</v>
      </c>
      <c r="AT1068" s="1">
        <v>38</v>
      </c>
      <c r="AU1068" s="1">
        <v>37</v>
      </c>
      <c r="AV1068" s="1">
        <v>36.15</v>
      </c>
      <c r="AW1068" s="1">
        <v>6.1199653500000006E-2</v>
      </c>
      <c r="AX1068" s="1">
        <v>-3.21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5411</v>
      </c>
      <c r="C1069" s="3">
        <v>19.600000000000001</v>
      </c>
      <c r="D1069" s="3">
        <v>0.2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70.460000000000008</v>
      </c>
      <c r="H1069" s="1">
        <f>MATCH(持股比率!A1069,董監!A:A,0)</f>
        <v>1069</v>
      </c>
      <c r="I1069" s="3">
        <v>801898.41</v>
      </c>
      <c r="J1069" s="20">
        <v>220.81899999999999</v>
      </c>
      <c r="K1069" s="20">
        <v>-69.912999999999997</v>
      </c>
      <c r="L1069" s="29">
        <v>-1.6419999999999999</v>
      </c>
      <c r="M1069" s="20">
        <v>-230.56</v>
      </c>
      <c r="N1069" s="20">
        <v>-287.76100000000002</v>
      </c>
      <c r="O1069" s="20">
        <f t="shared" si="65"/>
        <v>56502</v>
      </c>
      <c r="P1069" s="19">
        <f t="shared" si="66"/>
        <v>-0.7</v>
      </c>
      <c r="Q1069" s="3">
        <v>79</v>
      </c>
      <c r="R1069" s="3">
        <v>78.2</v>
      </c>
      <c r="S1069" s="3">
        <v>77.8</v>
      </c>
      <c r="T1069" s="3">
        <v>75.900000000000006</v>
      </c>
      <c r="U1069" s="3">
        <v>75</v>
      </c>
      <c r="V1069" s="10">
        <f t="shared" si="67"/>
        <v>-0.272318222</v>
      </c>
      <c r="W1069" s="3">
        <v>-3.85</v>
      </c>
      <c r="X1069" s="3" t="str">
        <f ca="1">IF(COUNTIF(股期對照!A:A,B1069)=2,B1069&amp;"-●",IF(COUNTIF(股期對照!A:A,B1069)=1,B1069&amp;"-◎",B1069))</f>
        <v>眾達-KY</v>
      </c>
      <c r="Y1069" s="3" t="s">
        <v>7179</v>
      </c>
      <c r="AB1069" s="1" t="s">
        <v>1063</v>
      </c>
      <c r="AC1069" s="1" t="s">
        <v>2785</v>
      </c>
      <c r="AD1069" s="1">
        <v>19.600000000000001</v>
      </c>
      <c r="AE1069" s="1">
        <v>0.2</v>
      </c>
      <c r="AF1069" s="1">
        <v>0.32</v>
      </c>
      <c r="AG1069" s="1">
        <v>9.42</v>
      </c>
      <c r="AH1069" s="1">
        <v>70.460000000000008</v>
      </c>
      <c r="AI1069" s="1">
        <v>1069</v>
      </c>
      <c r="AJ1069" s="1">
        <v>801898.41</v>
      </c>
      <c r="AK1069" s="1">
        <v>220.81899999999999</v>
      </c>
      <c r="AL1069" s="1">
        <v>-69.912999999999997</v>
      </c>
      <c r="AM1069" s="1">
        <v>-1.6419999999999999</v>
      </c>
      <c r="AN1069" s="1">
        <v>-230.56</v>
      </c>
      <c r="AO1069" s="1">
        <v>-287.76100000000002</v>
      </c>
      <c r="AP1069" s="1">
        <v>56502</v>
      </c>
      <c r="AQ1069" s="1">
        <v>-0.7</v>
      </c>
      <c r="AR1069" s="1">
        <v>79</v>
      </c>
      <c r="AS1069" s="1">
        <v>78.2</v>
      </c>
      <c r="AT1069" s="1">
        <v>77.8</v>
      </c>
      <c r="AU1069" s="1">
        <v>75.900000000000006</v>
      </c>
      <c r="AV1069" s="1">
        <v>75</v>
      </c>
      <c r="AW1069" s="1">
        <v>-0.272318222</v>
      </c>
      <c r="AX1069" s="1">
        <v>-3.85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5277</v>
      </c>
      <c r="C1070" s="3">
        <v>7.89</v>
      </c>
      <c r="D1070" s="3">
        <v>8.34</v>
      </c>
      <c r="E1070" s="3">
        <v>3.4</v>
      </c>
      <c r="F1070" s="1">
        <f>IF(INDEX(董監!D:D,H1070)=0,INDEX(董監!C:C,H1070),INDEX(董監!D:D,H1070))</f>
        <v>12.69</v>
      </c>
      <c r="G1070" s="1">
        <f t="shared" si="64"/>
        <v>67.680000000000007</v>
      </c>
      <c r="H1070" s="1">
        <f>MATCH(持股比率!A1070,董監!A:A,0)</f>
        <v>1070</v>
      </c>
      <c r="I1070" s="3">
        <v>1323397.94</v>
      </c>
      <c r="J1070" s="20">
        <v>301</v>
      </c>
      <c r="K1070" s="20">
        <v>511</v>
      </c>
      <c r="L1070" s="29">
        <v>591</v>
      </c>
      <c r="M1070" s="20">
        <v>588.41300000000001</v>
      </c>
      <c r="N1070" s="20">
        <v>-852</v>
      </c>
      <c r="O1070" s="20">
        <f t="shared" si="65"/>
        <v>89568</v>
      </c>
      <c r="P1070" s="19">
        <f t="shared" si="66"/>
        <v>1.3</v>
      </c>
      <c r="Q1070" s="3">
        <v>176</v>
      </c>
      <c r="R1070" s="3">
        <v>178</v>
      </c>
      <c r="S1070" s="3">
        <v>185</v>
      </c>
      <c r="T1070" s="3">
        <v>181.5</v>
      </c>
      <c r="U1070" s="3">
        <v>172</v>
      </c>
      <c r="V1070" s="10">
        <f t="shared" si="67"/>
        <v>2.1352195950000001</v>
      </c>
      <c r="W1070" s="3">
        <v>2.08</v>
      </c>
      <c r="X1070" s="3" t="str">
        <f ca="1">IF(COUNTIF(股期對照!A:A,B1070)=2,B1070&amp;"-●",IF(COUNTIF(股期對照!A:A,B1070)=1,B1070&amp;"-◎",B1070))</f>
        <v>華星光</v>
      </c>
      <c r="Y1070" s="3" t="s">
        <v>7162</v>
      </c>
      <c r="AB1070" s="1" t="s">
        <v>1064</v>
      </c>
      <c r="AC1070" s="1" t="s">
        <v>2786</v>
      </c>
      <c r="AD1070" s="1">
        <v>7.89</v>
      </c>
      <c r="AE1070" s="1">
        <v>8.34</v>
      </c>
      <c r="AF1070" s="1">
        <v>3.4</v>
      </c>
      <c r="AG1070" s="1">
        <v>12.69</v>
      </c>
      <c r="AH1070" s="1">
        <v>67.680000000000007</v>
      </c>
      <c r="AI1070" s="1">
        <v>1070</v>
      </c>
      <c r="AJ1070" s="1">
        <v>1323397.94</v>
      </c>
      <c r="AK1070" s="1">
        <v>301</v>
      </c>
      <c r="AL1070" s="1">
        <v>511</v>
      </c>
      <c r="AM1070" s="1">
        <v>591</v>
      </c>
      <c r="AN1070" s="1">
        <v>588.41300000000001</v>
      </c>
      <c r="AO1070" s="1">
        <v>-852</v>
      </c>
      <c r="AP1070" s="1">
        <v>89568</v>
      </c>
      <c r="AQ1070" s="1">
        <v>1.3</v>
      </c>
      <c r="AR1070" s="1">
        <v>176</v>
      </c>
      <c r="AS1070" s="1">
        <v>178</v>
      </c>
      <c r="AT1070" s="1">
        <v>185</v>
      </c>
      <c r="AU1070" s="1">
        <v>181.5</v>
      </c>
      <c r="AV1070" s="1">
        <v>172</v>
      </c>
      <c r="AW1070" s="1">
        <v>2.1352195950000001</v>
      </c>
      <c r="AX1070" s="1">
        <v>2.08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6241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24396</v>
      </c>
      <c r="P1071" s="19">
        <f t="shared" si="66"/>
        <v>0</v>
      </c>
      <c r="Q1071" s="3">
        <v>58.2</v>
      </c>
      <c r="R1071" s="3">
        <v>58.3</v>
      </c>
      <c r="S1071" s="3">
        <v>58.3</v>
      </c>
      <c r="T1071" s="3">
        <v>58.3</v>
      </c>
      <c r="U1071" s="3">
        <v>58.3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7379</v>
      </c>
      <c r="AB1071" s="1" t="s">
        <v>1065</v>
      </c>
      <c r="AC1071" s="1" t="s">
        <v>2787</v>
      </c>
      <c r="AD1071" s="1">
        <v>2.74</v>
      </c>
      <c r="AE1071" s="1">
        <v>0</v>
      </c>
      <c r="AF1071" s="1">
        <v>0</v>
      </c>
      <c r="AG1071" s="1">
        <v>20.73</v>
      </c>
      <c r="AH1071" s="1">
        <v>76.53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24396</v>
      </c>
      <c r="AQ1071" s="1">
        <v>0</v>
      </c>
      <c r="AR1071" s="1">
        <v>58.2</v>
      </c>
      <c r="AS1071" s="1">
        <v>58.3</v>
      </c>
      <c r="AT1071" s="1">
        <v>58.3</v>
      </c>
      <c r="AU1071" s="1">
        <v>58.3</v>
      </c>
      <c r="AV1071" s="1">
        <v>58.3</v>
      </c>
      <c r="AW1071" s="1">
        <v>0</v>
      </c>
      <c r="AX1071" s="1">
        <v>0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5412</v>
      </c>
      <c r="C1072" s="3">
        <v>1.25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0">
        <v>36</v>
      </c>
      <c r="K1072" s="20">
        <v>4</v>
      </c>
      <c r="L1072" s="29">
        <v>7</v>
      </c>
      <c r="M1072" s="20">
        <v>8</v>
      </c>
      <c r="N1072" s="20">
        <v>-1</v>
      </c>
      <c r="O1072" s="20">
        <f t="shared" si="65"/>
        <v>49159</v>
      </c>
      <c r="P1072" s="19">
        <f t="shared" si="66"/>
        <v>0.1</v>
      </c>
      <c r="Q1072" s="3">
        <v>26.1</v>
      </c>
      <c r="R1072" s="3">
        <v>26.2</v>
      </c>
      <c r="S1072" s="3">
        <v>26.2</v>
      </c>
      <c r="T1072" s="3">
        <v>26</v>
      </c>
      <c r="U1072" s="3">
        <v>25.5</v>
      </c>
      <c r="V1072" s="10">
        <f t="shared" si="67"/>
        <v>1.4103000000000001E-2</v>
      </c>
      <c r="W1072" s="3">
        <v>-0.97</v>
      </c>
      <c r="X1072" s="3" t="str">
        <f ca="1">IF(COUNTIF(股期對照!A:A,B1072)=2,B1072&amp;"-●",IF(COUNTIF(股期對照!A:A,B1072)=1,B1072&amp;"-◎",B1072))</f>
        <v>榮科</v>
      </c>
      <c r="Y1072" s="3" t="s">
        <v>7146</v>
      </c>
      <c r="AB1072" s="1" t="s">
        <v>1066</v>
      </c>
      <c r="AC1072" s="1" t="s">
        <v>2788</v>
      </c>
      <c r="AD1072" s="1">
        <v>1.25</v>
      </c>
      <c r="AE1072" s="1">
        <v>0</v>
      </c>
      <c r="AF1072" s="1">
        <v>0.35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36</v>
      </c>
      <c r="AL1072" s="1">
        <v>4</v>
      </c>
      <c r="AM1072" s="1">
        <v>7</v>
      </c>
      <c r="AN1072" s="1">
        <v>8</v>
      </c>
      <c r="AO1072" s="1">
        <v>-1</v>
      </c>
      <c r="AP1072" s="1">
        <v>49159</v>
      </c>
      <c r="AQ1072" s="1">
        <v>0.1</v>
      </c>
      <c r="AR1072" s="1">
        <v>26.1</v>
      </c>
      <c r="AS1072" s="1">
        <v>26.2</v>
      </c>
      <c r="AT1072" s="1">
        <v>26.2</v>
      </c>
      <c r="AU1072" s="1">
        <v>26</v>
      </c>
      <c r="AV1072" s="1">
        <v>25.5</v>
      </c>
      <c r="AW1072" s="1">
        <v>1.4103000000000001E-2</v>
      </c>
      <c r="AX1072" s="1">
        <v>-0.97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6242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-4.5</v>
      </c>
      <c r="K1073" s="20">
        <v>-1.64</v>
      </c>
      <c r="L1073" s="29">
        <v>1</v>
      </c>
      <c r="M1073" s="20">
        <v>-1</v>
      </c>
      <c r="N1073" s="20">
        <v>2</v>
      </c>
      <c r="O1073" s="20">
        <f t="shared" si="65"/>
        <v>106164</v>
      </c>
      <c r="P1073" s="19">
        <f t="shared" si="66"/>
        <v>0</v>
      </c>
      <c r="Q1073" s="3">
        <v>34.25</v>
      </c>
      <c r="R1073" s="3">
        <v>34.15</v>
      </c>
      <c r="S1073" s="3">
        <v>34</v>
      </c>
      <c r="T1073" s="3">
        <v>34.049999999999997</v>
      </c>
      <c r="U1073" s="3">
        <v>34.200000000000003</v>
      </c>
      <c r="V1073" s="10">
        <f t="shared" si="67"/>
        <v>-1.4178099999999998E-3</v>
      </c>
      <c r="W1073" s="3">
        <v>-1.87</v>
      </c>
      <c r="X1073" s="3" t="str">
        <f ca="1">IF(COUNTIF(股期對照!A:A,B1073)=2,B1073&amp;"-●",IF(COUNTIF(股期對照!A:A,B1073)=1,B1073&amp;"-◎",B1073))</f>
        <v>環宇-KY</v>
      </c>
      <c r="Y1073" s="3" t="s">
        <v>7285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-4.5</v>
      </c>
      <c r="AL1073" s="1">
        <v>-1.64</v>
      </c>
      <c r="AM1073" s="1">
        <v>1</v>
      </c>
      <c r="AN1073" s="1">
        <v>-1</v>
      </c>
      <c r="AO1073" s="1">
        <v>2</v>
      </c>
      <c r="AP1073" s="1">
        <v>106164</v>
      </c>
      <c r="AQ1073" s="1">
        <v>0</v>
      </c>
      <c r="AR1073" s="1">
        <v>34.25</v>
      </c>
      <c r="AS1073" s="1">
        <v>34.15</v>
      </c>
      <c r="AT1073" s="1">
        <v>34</v>
      </c>
      <c r="AU1073" s="1">
        <v>34.049999999999997</v>
      </c>
      <c r="AV1073" s="1">
        <v>34.200000000000003</v>
      </c>
      <c r="AW1073" s="1">
        <v>-1.4178099999999998E-3</v>
      </c>
      <c r="AX1073" s="1">
        <v>-1.87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5118</v>
      </c>
      <c r="C1074" s="3">
        <v>2.64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68.039999999999992</v>
      </c>
      <c r="H1074" s="1">
        <f>MATCH(持股比率!A1074,董監!A:A,0)</f>
        <v>1074</v>
      </c>
      <c r="I1074" s="3">
        <v>663834</v>
      </c>
      <c r="J1074" s="20">
        <v>-2</v>
      </c>
      <c r="K1074" s="20">
        <v>0.6</v>
      </c>
      <c r="L1074" s="29">
        <v>-30</v>
      </c>
      <c r="M1074" s="20">
        <v>-9</v>
      </c>
      <c r="N1074" s="20">
        <v>-5</v>
      </c>
      <c r="O1074" s="20">
        <f t="shared" si="65"/>
        <v>45167</v>
      </c>
      <c r="P1074" s="19">
        <f t="shared" si="66"/>
        <v>-0.1</v>
      </c>
      <c r="Q1074" s="3">
        <v>63.5</v>
      </c>
      <c r="R1074" s="3">
        <v>63.5</v>
      </c>
      <c r="S1074" s="3">
        <v>62</v>
      </c>
      <c r="T1074" s="3">
        <v>62</v>
      </c>
      <c r="U1074" s="3">
        <v>61.5</v>
      </c>
      <c r="V1074" s="10">
        <f t="shared" si="67"/>
        <v>-2.8144000000000002E-2</v>
      </c>
      <c r="W1074" s="3">
        <v>-1.91</v>
      </c>
      <c r="X1074" s="3" t="str">
        <f ca="1">IF(COUNTIF(股期對照!A:A,B1074)=2,B1074&amp;"-●",IF(COUNTIF(股期對照!A:A,B1074)=1,B1074&amp;"-◎",B1074))</f>
        <v>傳奇</v>
      </c>
      <c r="Y1074" s="3" t="s">
        <v>7380</v>
      </c>
      <c r="AB1074" s="1" t="s">
        <v>1068</v>
      </c>
      <c r="AC1074" s="1" t="s">
        <v>2790</v>
      </c>
      <c r="AD1074" s="1">
        <v>2.64</v>
      </c>
      <c r="AE1074" s="1">
        <v>0.01</v>
      </c>
      <c r="AF1074" s="1">
        <v>0.3</v>
      </c>
      <c r="AG1074" s="1">
        <v>29.01</v>
      </c>
      <c r="AH1074" s="1">
        <v>68.039999999999992</v>
      </c>
      <c r="AI1074" s="1">
        <v>1074</v>
      </c>
      <c r="AJ1074" s="1">
        <v>663834</v>
      </c>
      <c r="AK1074" s="1">
        <v>-2</v>
      </c>
      <c r="AL1074" s="1">
        <v>0.6</v>
      </c>
      <c r="AM1074" s="1">
        <v>-30</v>
      </c>
      <c r="AN1074" s="1">
        <v>-9</v>
      </c>
      <c r="AO1074" s="1">
        <v>-5</v>
      </c>
      <c r="AP1074" s="1">
        <v>45167</v>
      </c>
      <c r="AQ1074" s="1">
        <v>-0.1</v>
      </c>
      <c r="AR1074" s="1">
        <v>63.5</v>
      </c>
      <c r="AS1074" s="1">
        <v>63.5</v>
      </c>
      <c r="AT1074" s="1">
        <v>62</v>
      </c>
      <c r="AU1074" s="1">
        <v>62</v>
      </c>
      <c r="AV1074" s="1">
        <v>61.5</v>
      </c>
      <c r="AW1074" s="1">
        <v>-2.8144000000000002E-2</v>
      </c>
      <c r="AX1074" s="1">
        <v>-1.91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5742</v>
      </c>
      <c r="C1075" s="3">
        <v>3.47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72.16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-6</v>
      </c>
      <c r="L1075" s="29">
        <v>-1</v>
      </c>
      <c r="M1075" s="20">
        <v>-3</v>
      </c>
      <c r="N1075" s="20">
        <v>0</v>
      </c>
      <c r="O1075" s="20">
        <f t="shared" si="65"/>
        <v>30342</v>
      </c>
      <c r="P1075" s="19">
        <f t="shared" si="66"/>
        <v>0</v>
      </c>
      <c r="Q1075" s="3">
        <v>45.9</v>
      </c>
      <c r="R1075" s="3">
        <v>45.9</v>
      </c>
      <c r="S1075" s="3">
        <v>45.85</v>
      </c>
      <c r="T1075" s="3">
        <v>46.5</v>
      </c>
      <c r="U1075" s="3">
        <v>46.9</v>
      </c>
      <c r="V1075" s="10">
        <f t="shared" si="67"/>
        <v>-5.0664999999999998E-3</v>
      </c>
      <c r="W1075" s="3">
        <v>2.4</v>
      </c>
      <c r="X1075" s="3" t="str">
        <f ca="1">IF(COUNTIF(股期對照!A:A,B1075)=2,B1075&amp;"-●",IF(COUNTIF(股期對照!A:A,B1075)=1,B1075&amp;"-◎",B1075))</f>
        <v>晶達</v>
      </c>
      <c r="Y1075" s="3" t="s">
        <v>7381</v>
      </c>
      <c r="AB1075" s="1" t="s">
        <v>1069</v>
      </c>
      <c r="AC1075" s="1" t="s">
        <v>2791</v>
      </c>
      <c r="AD1075" s="1">
        <v>3.47</v>
      </c>
      <c r="AE1075" s="1">
        <v>0</v>
      </c>
      <c r="AF1075" s="1">
        <v>0</v>
      </c>
      <c r="AG1075" s="1">
        <v>24.37</v>
      </c>
      <c r="AH1075" s="1">
        <v>72.16</v>
      </c>
      <c r="AI1075" s="1">
        <v>1075</v>
      </c>
      <c r="AJ1075" s="1">
        <v>420480.36</v>
      </c>
      <c r="AK1075" s="1">
        <v>-1</v>
      </c>
      <c r="AL1075" s="1">
        <v>-6</v>
      </c>
      <c r="AM1075" s="1">
        <v>-1</v>
      </c>
      <c r="AN1075" s="1">
        <v>-3</v>
      </c>
      <c r="AO1075" s="1">
        <v>0</v>
      </c>
      <c r="AP1075" s="1">
        <v>30342</v>
      </c>
      <c r="AQ1075" s="1">
        <v>0</v>
      </c>
      <c r="AR1075" s="1">
        <v>45.9</v>
      </c>
      <c r="AS1075" s="1">
        <v>45.9</v>
      </c>
      <c r="AT1075" s="1">
        <v>45.85</v>
      </c>
      <c r="AU1075" s="1">
        <v>46.5</v>
      </c>
      <c r="AV1075" s="1">
        <v>46.9</v>
      </c>
      <c r="AW1075" s="1">
        <v>-5.0664999999999998E-3</v>
      </c>
      <c r="AX1075" s="1">
        <v>2.4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5119</v>
      </c>
      <c r="C1076" s="3">
        <v>3.44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78.45</v>
      </c>
      <c r="H1076" s="1">
        <f>MATCH(持股比率!A1076,董監!A:A,0)</f>
        <v>1076</v>
      </c>
      <c r="I1076" s="3">
        <v>744172</v>
      </c>
      <c r="J1076" s="20">
        <v>3.9</v>
      </c>
      <c r="K1076" s="20">
        <v>-0.88700000000000001</v>
      </c>
      <c r="L1076" s="29">
        <v>-27.065999999999999</v>
      </c>
      <c r="M1076" s="20">
        <v>-34.305999999999997</v>
      </c>
      <c r="N1076" s="20">
        <v>-49.433999999999997</v>
      </c>
      <c r="O1076" s="20">
        <f t="shared" si="65"/>
        <v>58380</v>
      </c>
      <c r="P1076" s="19">
        <f t="shared" si="66"/>
        <v>-0.2</v>
      </c>
      <c r="Q1076" s="3">
        <v>35.049999999999997</v>
      </c>
      <c r="R1076" s="3">
        <v>36.15</v>
      </c>
      <c r="S1076" s="3">
        <v>36.299999999999997</v>
      </c>
      <c r="T1076" s="3">
        <v>36.4</v>
      </c>
      <c r="U1076" s="3">
        <v>35.35</v>
      </c>
      <c r="V1076" s="10">
        <f t="shared" si="67"/>
        <v>-3.8740961499999997E-2</v>
      </c>
      <c r="W1076" s="3">
        <v>1.1399999999999999</v>
      </c>
      <c r="X1076" s="3" t="str">
        <f ca="1">IF(COUNTIF(股期對照!A:A,B1076)=2,B1076&amp;"-●",IF(COUNTIF(股期對照!A:A,B1076)=1,B1076&amp;"-◎",B1076))</f>
        <v>鑫禾</v>
      </c>
      <c r="Y1076" s="3" t="s">
        <v>7382</v>
      </c>
      <c r="AB1076" s="1" t="s">
        <v>1070</v>
      </c>
      <c r="AC1076" s="1" t="s">
        <v>2792</v>
      </c>
      <c r="AD1076" s="1">
        <v>3.44</v>
      </c>
      <c r="AE1076" s="1">
        <v>0</v>
      </c>
      <c r="AF1076" s="1">
        <v>0.17</v>
      </c>
      <c r="AG1076" s="1">
        <v>17.940000000000001</v>
      </c>
      <c r="AH1076" s="1">
        <v>78.45</v>
      </c>
      <c r="AI1076" s="1">
        <v>1076</v>
      </c>
      <c r="AJ1076" s="1">
        <v>744172</v>
      </c>
      <c r="AK1076" s="1">
        <v>3.9</v>
      </c>
      <c r="AL1076" s="1">
        <v>-0.88700000000000001</v>
      </c>
      <c r="AM1076" s="1">
        <v>-27.065999999999999</v>
      </c>
      <c r="AN1076" s="1">
        <v>-34.305999999999997</v>
      </c>
      <c r="AO1076" s="1">
        <v>-49.433999999999997</v>
      </c>
      <c r="AP1076" s="1">
        <v>58380</v>
      </c>
      <c r="AQ1076" s="1">
        <v>-0.2</v>
      </c>
      <c r="AR1076" s="1">
        <v>35.049999999999997</v>
      </c>
      <c r="AS1076" s="1">
        <v>36.15</v>
      </c>
      <c r="AT1076" s="1">
        <v>36.299999999999997</v>
      </c>
      <c r="AU1076" s="1">
        <v>36.4</v>
      </c>
      <c r="AV1076" s="1">
        <v>35.35</v>
      </c>
      <c r="AW1076" s="1">
        <v>-3.8740961499999997E-2</v>
      </c>
      <c r="AX1076" s="1">
        <v>1.1399999999999999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5120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5</v>
      </c>
      <c r="K1077" s="20">
        <v>0</v>
      </c>
      <c r="L1077" s="29">
        <v>1</v>
      </c>
      <c r="M1077" s="20">
        <v>-1</v>
      </c>
      <c r="N1077" s="20">
        <v>-3</v>
      </c>
      <c r="O1077" s="20">
        <f t="shared" si="65"/>
        <v>258633</v>
      </c>
      <c r="P1077" s="19">
        <f t="shared" si="66"/>
        <v>0</v>
      </c>
      <c r="Q1077" s="3">
        <v>55</v>
      </c>
      <c r="R1077" s="3">
        <v>54.9</v>
      </c>
      <c r="S1077" s="3">
        <v>54.4</v>
      </c>
      <c r="T1077" s="3">
        <v>54.9</v>
      </c>
      <c r="U1077" s="3">
        <v>54.9</v>
      </c>
      <c r="V1077" s="10">
        <f t="shared" si="67"/>
        <v>1.098E-3</v>
      </c>
      <c r="W1077" s="3">
        <v>1.67</v>
      </c>
      <c r="X1077" s="3" t="str">
        <f ca="1">IF(COUNTIF(股期對照!A:A,B1077)=2,B1077&amp;"-●",IF(COUNTIF(股期對照!A:A,B1077)=1,B1077&amp;"-◎",B1077))</f>
        <v>三星</v>
      </c>
      <c r="Y1077" s="3" t="s">
        <v>7383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5</v>
      </c>
      <c r="AL1077" s="1">
        <v>0</v>
      </c>
      <c r="AM1077" s="1">
        <v>1</v>
      </c>
      <c r="AN1077" s="1">
        <v>-1</v>
      </c>
      <c r="AO1077" s="1">
        <v>-3</v>
      </c>
      <c r="AP1077" s="1">
        <v>258633</v>
      </c>
      <c r="AQ1077" s="1">
        <v>0</v>
      </c>
      <c r="AR1077" s="1">
        <v>55</v>
      </c>
      <c r="AS1077" s="1">
        <v>54.9</v>
      </c>
      <c r="AT1077" s="1">
        <v>54.4</v>
      </c>
      <c r="AU1077" s="1">
        <v>54.9</v>
      </c>
      <c r="AV1077" s="1">
        <v>54.9</v>
      </c>
      <c r="AW1077" s="1">
        <v>1.098E-3</v>
      </c>
      <c r="AX1077" s="1">
        <v>1.67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6243</v>
      </c>
      <c r="C1078" s="3">
        <v>15.71</v>
      </c>
      <c r="D1078" s="3">
        <v>1.78</v>
      </c>
      <c r="E1078" s="3">
        <v>0</v>
      </c>
      <c r="F1078" s="1">
        <f>IF(INDEX(董監!D:D,H1078)=0,INDEX(董監!C:C,H1078),INDEX(董監!D:D,H1078))</f>
        <v>3.7</v>
      </c>
      <c r="G1078" s="1">
        <f t="shared" si="64"/>
        <v>78.81</v>
      </c>
      <c r="H1078" s="1">
        <f>MATCH(持股比率!A1078,董監!A:A,0)</f>
        <v>1078</v>
      </c>
      <c r="I1078" s="3">
        <v>5229496.18</v>
      </c>
      <c r="J1078" s="20">
        <v>1198</v>
      </c>
      <c r="K1078" s="20">
        <v>-111.521</v>
      </c>
      <c r="L1078" s="29">
        <v>358.71199999999999</v>
      </c>
      <c r="M1078" s="20">
        <v>-428.77199999999999</v>
      </c>
      <c r="N1078" s="20">
        <v>-328.52699999999999</v>
      </c>
      <c r="O1078" s="20">
        <f t="shared" si="65"/>
        <v>412137</v>
      </c>
      <c r="P1078" s="19">
        <f t="shared" si="66"/>
        <v>0.2</v>
      </c>
      <c r="Q1078" s="3">
        <v>45.9</v>
      </c>
      <c r="R1078" s="3">
        <v>45.7</v>
      </c>
      <c r="S1078" s="3">
        <v>45.65</v>
      </c>
      <c r="T1078" s="3">
        <v>45.4</v>
      </c>
      <c r="U1078" s="3">
        <v>45</v>
      </c>
      <c r="V1078" s="10">
        <f t="shared" si="67"/>
        <v>0.32016929299999985</v>
      </c>
      <c r="W1078" s="3">
        <v>-1.21</v>
      </c>
      <c r="X1078" s="3" t="str">
        <f ca="1">IF(COUNTIF(股期對照!A:A,B1078)=2,B1078&amp;"-●",IF(COUNTIF(股期對照!A:A,B1078)=1,B1078&amp;"-◎",B1078))</f>
        <v>榮剛-◎</v>
      </c>
      <c r="Y1078" s="3" t="s">
        <v>6856</v>
      </c>
      <c r="AB1078" s="1" t="s">
        <v>1072</v>
      </c>
      <c r="AC1078" s="1" t="s">
        <v>2794</v>
      </c>
      <c r="AD1078" s="1">
        <v>15.71</v>
      </c>
      <c r="AE1078" s="1">
        <v>1.78</v>
      </c>
      <c r="AF1078" s="1">
        <v>0</v>
      </c>
      <c r="AG1078" s="1">
        <v>3.7</v>
      </c>
      <c r="AH1078" s="1">
        <v>78.81</v>
      </c>
      <c r="AI1078" s="1">
        <v>1078</v>
      </c>
      <c r="AJ1078" s="1">
        <v>5229496.18</v>
      </c>
      <c r="AK1078" s="1">
        <v>1198</v>
      </c>
      <c r="AL1078" s="1">
        <v>-111.521</v>
      </c>
      <c r="AM1078" s="1">
        <v>358.71199999999999</v>
      </c>
      <c r="AN1078" s="1">
        <v>-428.77199999999999</v>
      </c>
      <c r="AO1078" s="1">
        <v>-328.52699999999999</v>
      </c>
      <c r="AP1078" s="1">
        <v>412137</v>
      </c>
      <c r="AQ1078" s="1">
        <v>0.2</v>
      </c>
      <c r="AR1078" s="1">
        <v>45.9</v>
      </c>
      <c r="AS1078" s="1">
        <v>45.7</v>
      </c>
      <c r="AT1078" s="1">
        <v>45.65</v>
      </c>
      <c r="AU1078" s="1">
        <v>45.4</v>
      </c>
      <c r="AV1078" s="1">
        <v>45</v>
      </c>
      <c r="AW1078" s="1">
        <v>0.32016929299999985</v>
      </c>
      <c r="AX1078" s="1">
        <v>-1.21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5278</v>
      </c>
      <c r="C1079" s="3">
        <v>1.63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85.31</v>
      </c>
      <c r="H1079" s="1">
        <f>MATCH(持股比率!A1079,董監!A:A,0)</f>
        <v>1079</v>
      </c>
      <c r="I1079" s="3">
        <v>997087.38</v>
      </c>
      <c r="J1079" s="20">
        <v>-1</v>
      </c>
      <c r="K1079" s="20">
        <v>-18</v>
      </c>
      <c r="L1079" s="29">
        <v>-11</v>
      </c>
      <c r="M1079" s="20">
        <v>-3</v>
      </c>
      <c r="N1079" s="20">
        <v>-53</v>
      </c>
      <c r="O1079" s="20">
        <f t="shared" si="65"/>
        <v>85062</v>
      </c>
      <c r="P1079" s="19">
        <f t="shared" si="66"/>
        <v>-0.1</v>
      </c>
      <c r="Q1079" s="3">
        <v>19.95</v>
      </c>
      <c r="R1079" s="3">
        <v>20</v>
      </c>
      <c r="S1079" s="3">
        <v>20</v>
      </c>
      <c r="T1079" s="3">
        <v>20.05</v>
      </c>
      <c r="U1079" s="3">
        <v>22.05</v>
      </c>
      <c r="V1079" s="10">
        <f t="shared" si="67"/>
        <v>-1.8287500000000002E-2</v>
      </c>
      <c r="W1079" s="3">
        <v>10.53</v>
      </c>
      <c r="X1079" s="3" t="str">
        <f ca="1">IF(COUNTIF(股期對照!A:A,B1079)=2,B1079&amp;"-●",IF(COUNTIF(股期對照!A:A,B1079)=1,B1079&amp;"-◎",B1079))</f>
        <v>久陽</v>
      </c>
      <c r="Y1079" s="3" t="s">
        <v>6847</v>
      </c>
      <c r="AB1079" s="1" t="s">
        <v>1073</v>
      </c>
      <c r="AC1079" s="1" t="s">
        <v>2795</v>
      </c>
      <c r="AD1079" s="1">
        <v>1.63</v>
      </c>
      <c r="AE1079" s="1">
        <v>0</v>
      </c>
      <c r="AF1079" s="1">
        <v>0.14000000000000001</v>
      </c>
      <c r="AG1079" s="1">
        <v>12.92</v>
      </c>
      <c r="AH1079" s="1">
        <v>85.31</v>
      </c>
      <c r="AI1079" s="1">
        <v>1079</v>
      </c>
      <c r="AJ1079" s="1">
        <v>997087.38</v>
      </c>
      <c r="AK1079" s="1">
        <v>-1</v>
      </c>
      <c r="AL1079" s="1">
        <v>-18</v>
      </c>
      <c r="AM1079" s="1">
        <v>-11</v>
      </c>
      <c r="AN1079" s="1">
        <v>-3</v>
      </c>
      <c r="AO1079" s="1">
        <v>-53</v>
      </c>
      <c r="AP1079" s="1">
        <v>85062</v>
      </c>
      <c r="AQ1079" s="1">
        <v>-0.1</v>
      </c>
      <c r="AR1079" s="1">
        <v>19.95</v>
      </c>
      <c r="AS1079" s="1">
        <v>20</v>
      </c>
      <c r="AT1079" s="1">
        <v>20</v>
      </c>
      <c r="AU1079" s="1">
        <v>20.05</v>
      </c>
      <c r="AV1079" s="1">
        <v>22.05</v>
      </c>
      <c r="AW1079" s="1">
        <v>-1.8287500000000002E-2</v>
      </c>
      <c r="AX1079" s="1">
        <v>10.53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5743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1E-3</v>
      </c>
      <c r="L1080" s="29">
        <v>0</v>
      </c>
      <c r="M1080" s="20">
        <v>0</v>
      </c>
      <c r="N1080" s="20">
        <v>4</v>
      </c>
      <c r="O1080" s="20">
        <f t="shared" si="65"/>
        <v>102610</v>
      </c>
      <c r="P1080" s="19">
        <f t="shared" si="66"/>
        <v>0</v>
      </c>
      <c r="Q1080" s="3">
        <v>36.700000000000003</v>
      </c>
      <c r="R1080" s="3">
        <v>36.549999999999997</v>
      </c>
      <c r="S1080" s="3">
        <v>36.549999999999997</v>
      </c>
      <c r="T1080" s="3">
        <v>36.549999999999997</v>
      </c>
      <c r="U1080" s="3">
        <v>35.200000000000003</v>
      </c>
      <c r="V1080" s="10">
        <f t="shared" si="67"/>
        <v>1.4083655000000001E-3</v>
      </c>
      <c r="W1080" s="3">
        <v>-4.6100000000000003</v>
      </c>
      <c r="X1080" s="3" t="str">
        <f ca="1">IF(COUNTIF(股期對照!A:A,B1080)=2,B1080&amp;"-●",IF(COUNTIF(股期對照!A:A,B1080)=1,B1080&amp;"-◎",B1080))</f>
        <v>強新</v>
      </c>
      <c r="Y1080" s="3" t="s">
        <v>6843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0</v>
      </c>
      <c r="AL1080" s="1">
        <v>1E-3</v>
      </c>
      <c r="AM1080" s="1">
        <v>0</v>
      </c>
      <c r="AN1080" s="1">
        <v>0</v>
      </c>
      <c r="AO1080" s="1">
        <v>4</v>
      </c>
      <c r="AP1080" s="1">
        <v>102610</v>
      </c>
      <c r="AQ1080" s="1">
        <v>0</v>
      </c>
      <c r="AR1080" s="1">
        <v>36.700000000000003</v>
      </c>
      <c r="AS1080" s="1">
        <v>36.549999999999997</v>
      </c>
      <c r="AT1080" s="1">
        <v>36.549999999999997</v>
      </c>
      <c r="AU1080" s="1">
        <v>36.549999999999997</v>
      </c>
      <c r="AV1080" s="1">
        <v>35.200000000000003</v>
      </c>
      <c r="AW1080" s="1">
        <v>1.4083655000000001E-3</v>
      </c>
      <c r="AX1080" s="1">
        <v>-4.6100000000000003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5744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55</v>
      </c>
      <c r="K1081" s="20">
        <v>29</v>
      </c>
      <c r="L1081" s="29">
        <v>3</v>
      </c>
      <c r="M1081" s="20">
        <v>19</v>
      </c>
      <c r="N1081" s="20">
        <v>28</v>
      </c>
      <c r="O1081" s="20">
        <f t="shared" si="65"/>
        <v>154531</v>
      </c>
      <c r="P1081" s="19">
        <f t="shared" si="66"/>
        <v>0.1</v>
      </c>
      <c r="Q1081" s="3">
        <v>13.4</v>
      </c>
      <c r="R1081" s="3">
        <v>13.25</v>
      </c>
      <c r="S1081" s="3">
        <v>13.35</v>
      </c>
      <c r="T1081" s="3">
        <v>13.35</v>
      </c>
      <c r="U1081" s="3">
        <v>13.4</v>
      </c>
      <c r="V1081" s="10">
        <f t="shared" si="67"/>
        <v>1.7901500000000001E-2</v>
      </c>
      <c r="W1081" s="3">
        <v>0.75</v>
      </c>
      <c r="X1081" s="3" t="str">
        <f ca="1">IF(COUNTIF(股期對照!A:A,B1081)=2,B1081&amp;"-●",IF(COUNTIF(股期對照!A:A,B1081)=1,B1081&amp;"-◎",B1081))</f>
        <v>建錩</v>
      </c>
      <c r="Y1081" s="3" t="s">
        <v>6873</v>
      </c>
      <c r="AB1081" s="1" t="s">
        <v>1075</v>
      </c>
      <c r="AC1081" s="1" t="s">
        <v>2797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55</v>
      </c>
      <c r="AL1081" s="1">
        <v>29</v>
      </c>
      <c r="AM1081" s="1">
        <v>3</v>
      </c>
      <c r="AN1081" s="1">
        <v>19</v>
      </c>
      <c r="AO1081" s="1">
        <v>28</v>
      </c>
      <c r="AP1081" s="1">
        <v>154531</v>
      </c>
      <c r="AQ1081" s="1">
        <v>0.1</v>
      </c>
      <c r="AR1081" s="1">
        <v>13.4</v>
      </c>
      <c r="AS1081" s="1">
        <v>13.25</v>
      </c>
      <c r="AT1081" s="1">
        <v>13.35</v>
      </c>
      <c r="AU1081" s="1">
        <v>13.35</v>
      </c>
      <c r="AV1081" s="1">
        <v>13.4</v>
      </c>
      <c r="AW1081" s="1">
        <v>1.7901500000000001E-2</v>
      </c>
      <c r="AX1081" s="1">
        <v>0.75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6244</v>
      </c>
      <c r="C1082" s="3">
        <v>7.68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77.490000000000009</v>
      </c>
      <c r="H1082" s="1">
        <f>MATCH(持股比率!A1082,董監!A:A,0)</f>
        <v>1082</v>
      </c>
      <c r="I1082" s="3">
        <v>606391.89</v>
      </c>
      <c r="J1082" s="20">
        <v>13</v>
      </c>
      <c r="K1082" s="20">
        <v>-4</v>
      </c>
      <c r="L1082" s="29">
        <v>-2.282</v>
      </c>
      <c r="M1082" s="20">
        <v>3</v>
      </c>
      <c r="N1082" s="20">
        <v>1E-3</v>
      </c>
      <c r="O1082" s="20">
        <f t="shared" si="65"/>
        <v>46989</v>
      </c>
      <c r="P1082" s="19">
        <f t="shared" si="66"/>
        <v>0</v>
      </c>
      <c r="Q1082" s="3">
        <v>42.75</v>
      </c>
      <c r="R1082" s="3">
        <v>42.85</v>
      </c>
      <c r="S1082" s="3">
        <v>43.05</v>
      </c>
      <c r="T1082" s="3">
        <v>43.05</v>
      </c>
      <c r="U1082" s="3">
        <v>43.05</v>
      </c>
      <c r="V1082" s="10">
        <f t="shared" si="67"/>
        <v>4.1530295000000005E-3</v>
      </c>
      <c r="W1082" s="3">
        <v>0.7</v>
      </c>
      <c r="X1082" s="3" t="str">
        <f ca="1">IF(COUNTIF(股期對照!A:A,B1082)=2,B1082&amp;"-●",IF(COUNTIF(股期對照!A:A,B1082)=1,B1082&amp;"-◎",B1082))</f>
        <v>華祺</v>
      </c>
      <c r="Y1082" s="3" t="s">
        <v>6848</v>
      </c>
      <c r="AB1082" s="1" t="s">
        <v>1076</v>
      </c>
      <c r="AC1082" s="1" t="s">
        <v>2798</v>
      </c>
      <c r="AD1082" s="1">
        <v>7.68</v>
      </c>
      <c r="AE1082" s="1">
        <v>0</v>
      </c>
      <c r="AF1082" s="1">
        <v>0</v>
      </c>
      <c r="AG1082" s="1">
        <v>14.83</v>
      </c>
      <c r="AH1082" s="1">
        <v>77.490000000000009</v>
      </c>
      <c r="AI1082" s="1">
        <v>1082</v>
      </c>
      <c r="AJ1082" s="1">
        <v>606391.89</v>
      </c>
      <c r="AK1082" s="1">
        <v>13</v>
      </c>
      <c r="AL1082" s="1">
        <v>-4</v>
      </c>
      <c r="AM1082" s="1">
        <v>-2.282</v>
      </c>
      <c r="AN1082" s="1">
        <v>3</v>
      </c>
      <c r="AO1082" s="1">
        <v>1E-3</v>
      </c>
      <c r="AP1082" s="1">
        <v>46989</v>
      </c>
      <c r="AQ1082" s="1">
        <v>0</v>
      </c>
      <c r="AR1082" s="1">
        <v>42.75</v>
      </c>
      <c r="AS1082" s="1">
        <v>42.85</v>
      </c>
      <c r="AT1082" s="1">
        <v>43.05</v>
      </c>
      <c r="AU1082" s="1">
        <v>43.05</v>
      </c>
      <c r="AV1082" s="1">
        <v>43.05</v>
      </c>
      <c r="AW1082" s="1">
        <v>4.1530295000000005E-3</v>
      </c>
      <c r="AX1082" s="1">
        <v>0.7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6245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27.6</v>
      </c>
      <c r="R1083" s="3">
        <v>27.6</v>
      </c>
      <c r="S1083" s="3">
        <v>27.7</v>
      </c>
      <c r="T1083" s="3">
        <v>27.9</v>
      </c>
      <c r="U1083" s="3">
        <v>28</v>
      </c>
      <c r="V1083" s="10">
        <f t="shared" si="67"/>
        <v>0</v>
      </c>
      <c r="W1083" s="3">
        <v>1.45</v>
      </c>
      <c r="X1083" s="3" t="str">
        <f ca="1">IF(COUNTIF(股期對照!A:A,B1083)=2,B1083&amp;"-●",IF(COUNTIF(股期對照!A:A,B1083)=1,B1083&amp;"-◎",B1083))</f>
        <v>松和</v>
      </c>
      <c r="Y1083" s="3" t="s">
        <v>6833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23.9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27.6</v>
      </c>
      <c r="AS1083" s="1">
        <v>27.6</v>
      </c>
      <c r="AT1083" s="1">
        <v>27.7</v>
      </c>
      <c r="AU1083" s="1">
        <v>27.9</v>
      </c>
      <c r="AV1083" s="1">
        <v>28</v>
      </c>
      <c r="AW1083" s="1">
        <v>0</v>
      </c>
      <c r="AX1083" s="1">
        <v>1.45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6246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6247</v>
      </c>
      <c r="C1085" s="3">
        <v>6.49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71.459999999999994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1</v>
      </c>
      <c r="L1085" s="29">
        <v>-5</v>
      </c>
      <c r="M1085" s="20">
        <v>-2</v>
      </c>
      <c r="N1085" s="20">
        <v>5</v>
      </c>
      <c r="O1085" s="20">
        <f t="shared" si="65"/>
        <v>21920</v>
      </c>
      <c r="P1085" s="19">
        <f t="shared" si="66"/>
        <v>0</v>
      </c>
      <c r="Q1085" s="3">
        <v>30.75</v>
      </c>
      <c r="R1085" s="3">
        <v>30.85</v>
      </c>
      <c r="S1085" s="3">
        <v>30.95</v>
      </c>
      <c r="T1085" s="3">
        <v>30.7</v>
      </c>
      <c r="U1085" s="3">
        <v>30</v>
      </c>
      <c r="V1085" s="10">
        <f t="shared" si="67"/>
        <v>-1.5830000000000002E-3</v>
      </c>
      <c r="W1085" s="3">
        <v>-2.6</v>
      </c>
      <c r="X1085" s="3" t="str">
        <f ca="1">IF(COUNTIF(股期對照!A:A,B1085)=2,B1085&amp;"-●",IF(COUNTIF(股期對照!A:A,B1085)=1,B1085&amp;"-◎",B1085))</f>
        <v>凱衛</v>
      </c>
      <c r="Y1085" s="3" t="s">
        <v>6958</v>
      </c>
      <c r="AB1085" s="1" t="s">
        <v>1079</v>
      </c>
      <c r="AC1085" s="1" t="s">
        <v>2800</v>
      </c>
      <c r="AD1085" s="1">
        <v>6.49</v>
      </c>
      <c r="AE1085" s="1">
        <v>0</v>
      </c>
      <c r="AF1085" s="1">
        <v>0.13</v>
      </c>
      <c r="AG1085" s="1">
        <v>21.92</v>
      </c>
      <c r="AH1085" s="1">
        <v>71.459999999999994</v>
      </c>
      <c r="AI1085" s="1">
        <v>1085</v>
      </c>
      <c r="AJ1085" s="1">
        <v>306746</v>
      </c>
      <c r="AK1085" s="1">
        <v>-4</v>
      </c>
      <c r="AL1085" s="1">
        <v>1</v>
      </c>
      <c r="AM1085" s="1">
        <v>-5</v>
      </c>
      <c r="AN1085" s="1">
        <v>-2</v>
      </c>
      <c r="AO1085" s="1">
        <v>5</v>
      </c>
      <c r="AP1085" s="1">
        <v>21920</v>
      </c>
      <c r="AQ1085" s="1">
        <v>0</v>
      </c>
      <c r="AR1085" s="1">
        <v>30.75</v>
      </c>
      <c r="AS1085" s="1">
        <v>30.85</v>
      </c>
      <c r="AT1085" s="1">
        <v>30.95</v>
      </c>
      <c r="AU1085" s="1">
        <v>30.7</v>
      </c>
      <c r="AV1085" s="1">
        <v>30</v>
      </c>
      <c r="AW1085" s="1">
        <v>-1.5830000000000002E-3</v>
      </c>
      <c r="AX1085" s="1">
        <v>-2.6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6248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1</v>
      </c>
      <c r="K1086" s="20">
        <v>-1</v>
      </c>
      <c r="L1086" s="29">
        <v>-1</v>
      </c>
      <c r="M1086" s="20">
        <v>-1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14.1</v>
      </c>
      <c r="R1086" s="3">
        <v>14.1</v>
      </c>
      <c r="S1086" s="3">
        <v>13.95</v>
      </c>
      <c r="T1086" s="3">
        <v>13.85</v>
      </c>
      <c r="U1086" s="3">
        <v>13.8</v>
      </c>
      <c r="V1086" s="10">
        <f t="shared" si="67"/>
        <v>-4.1599999999999992E-4</v>
      </c>
      <c r="W1086" s="3">
        <v>-2.13</v>
      </c>
      <c r="X1086" s="3" t="str">
        <f ca="1">IF(COUNTIF(股期對照!A:A,B1086)=2,B1086&amp;"-●",IF(COUNTIF(股期對照!A:A,B1086)=1,B1086&amp;"-◎",B1086))</f>
        <v>力新</v>
      </c>
      <c r="Y1086" s="3" t="s">
        <v>7299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1</v>
      </c>
      <c r="AL1086" s="1">
        <v>-1</v>
      </c>
      <c r="AM1086" s="1">
        <v>-1</v>
      </c>
      <c r="AN1086" s="1">
        <v>-1</v>
      </c>
      <c r="AO1086" s="1">
        <v>-1</v>
      </c>
      <c r="AP1086" s="1">
        <v>71444</v>
      </c>
      <c r="AQ1086" s="1">
        <v>0</v>
      </c>
      <c r="AR1086" s="1">
        <v>14.1</v>
      </c>
      <c r="AS1086" s="1">
        <v>14.1</v>
      </c>
      <c r="AT1086" s="1">
        <v>13.95</v>
      </c>
      <c r="AU1086" s="1">
        <v>13.85</v>
      </c>
      <c r="AV1086" s="1">
        <v>13.8</v>
      </c>
      <c r="AW1086" s="1">
        <v>-4.1599999999999992E-4</v>
      </c>
      <c r="AX1086" s="1">
        <v>-2.13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5121</v>
      </c>
      <c r="C1087" s="3">
        <v>11.15</v>
      </c>
      <c r="D1087" s="3">
        <v>0.31</v>
      </c>
      <c r="E1087" s="3">
        <v>0.87</v>
      </c>
      <c r="F1087" s="1">
        <f>IF(INDEX(董監!D:D,H1087)=0,INDEX(董監!C:C,H1087),INDEX(董監!D:D,H1087))</f>
        <v>19.2</v>
      </c>
      <c r="G1087" s="1">
        <f t="shared" si="64"/>
        <v>68.47</v>
      </c>
      <c r="H1087" s="1">
        <f>MATCH(持股比率!A1087,董監!A:A,0)</f>
        <v>1087</v>
      </c>
      <c r="I1087" s="3">
        <v>789418</v>
      </c>
      <c r="J1087" s="20">
        <v>179.9</v>
      </c>
      <c r="K1087" s="20">
        <v>-5</v>
      </c>
      <c r="L1087" s="29">
        <v>282.00099999999998</v>
      </c>
      <c r="M1087" s="20">
        <v>325.69900000000001</v>
      </c>
      <c r="N1087" s="20">
        <v>-80</v>
      </c>
      <c r="O1087" s="20">
        <f t="shared" si="65"/>
        <v>54051</v>
      </c>
      <c r="P1087" s="19">
        <f t="shared" si="66"/>
        <v>1.3</v>
      </c>
      <c r="Q1087" s="3">
        <v>93.3</v>
      </c>
      <c r="R1087" s="3">
        <v>92.2</v>
      </c>
      <c r="S1087" s="3">
        <v>95.7</v>
      </c>
      <c r="T1087" s="3">
        <v>98.3</v>
      </c>
      <c r="U1087" s="3">
        <v>96</v>
      </c>
      <c r="V1087" s="10">
        <f t="shared" si="67"/>
        <v>0.67647377399999997</v>
      </c>
      <c r="W1087" s="3">
        <v>4.46</v>
      </c>
      <c r="X1087" s="3" t="str">
        <f ca="1">IF(COUNTIF(股期對照!A:A,B1087)=2,B1087&amp;"-●",IF(COUNTIF(股期對照!A:A,B1087)=1,B1087&amp;"-◎",B1087))</f>
        <v>訊連</v>
      </c>
      <c r="Y1087" s="3" t="s">
        <v>7384</v>
      </c>
      <c r="AB1087" s="1" t="s">
        <v>1081</v>
      </c>
      <c r="AC1087" s="1" t="s">
        <v>2802</v>
      </c>
      <c r="AD1087" s="1">
        <v>11.15</v>
      </c>
      <c r="AE1087" s="1">
        <v>0.31</v>
      </c>
      <c r="AF1087" s="1">
        <v>0.87</v>
      </c>
      <c r="AG1087" s="1">
        <v>19.2</v>
      </c>
      <c r="AH1087" s="1">
        <v>68.47</v>
      </c>
      <c r="AI1087" s="1">
        <v>1087</v>
      </c>
      <c r="AJ1087" s="1">
        <v>789418</v>
      </c>
      <c r="AK1087" s="1">
        <v>179.9</v>
      </c>
      <c r="AL1087" s="1">
        <v>-5</v>
      </c>
      <c r="AM1087" s="1">
        <v>282.00099999999998</v>
      </c>
      <c r="AN1087" s="1">
        <v>325.69900000000001</v>
      </c>
      <c r="AO1087" s="1">
        <v>-80</v>
      </c>
      <c r="AP1087" s="1">
        <v>54051</v>
      </c>
      <c r="AQ1087" s="1">
        <v>1.3</v>
      </c>
      <c r="AR1087" s="1">
        <v>93.3</v>
      </c>
      <c r="AS1087" s="1">
        <v>92.2</v>
      </c>
      <c r="AT1087" s="1">
        <v>95.7</v>
      </c>
      <c r="AU1087" s="1">
        <v>98.3</v>
      </c>
      <c r="AV1087" s="1">
        <v>96</v>
      </c>
      <c r="AW1087" s="1">
        <v>0.67647377399999997</v>
      </c>
      <c r="AX1087" s="1">
        <v>4.46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4979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27.7</v>
      </c>
      <c r="R1088" s="3">
        <v>27.35</v>
      </c>
      <c r="S1088" s="3">
        <v>27.15</v>
      </c>
      <c r="T1088" s="3">
        <v>27.25</v>
      </c>
      <c r="U1088" s="3">
        <v>27.45</v>
      </c>
      <c r="V1088" s="10">
        <f t="shared" si="67"/>
        <v>0</v>
      </c>
      <c r="W1088" s="3">
        <v>-0.54</v>
      </c>
      <c r="X1088" s="3" t="str">
        <f ca="1">IF(COUNTIF(股期對照!A:A,B1088)=2,B1088&amp;"-●",IF(COUNTIF(股期對照!A:A,B1088)=1,B1088&amp;"-◎",B1088))</f>
        <v>中茂</v>
      </c>
      <c r="Y1088" s="3" t="s">
        <v>7385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27.7</v>
      </c>
      <c r="AS1088" s="1">
        <v>27.35</v>
      </c>
      <c r="AT1088" s="1">
        <v>27.15</v>
      </c>
      <c r="AU1088" s="1">
        <v>27.25</v>
      </c>
      <c r="AV1088" s="1">
        <v>27.45</v>
      </c>
      <c r="AW1088" s="1">
        <v>0</v>
      </c>
      <c r="AX1088" s="1">
        <v>-0.54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6249</v>
      </c>
      <c r="C1089" s="3">
        <v>6.44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86.38</v>
      </c>
      <c r="H1089" s="1">
        <f>MATCH(持股比率!A1089,董監!A:A,0)</f>
        <v>1089</v>
      </c>
      <c r="I1089" s="3">
        <v>1559250</v>
      </c>
      <c r="J1089" s="20">
        <v>20.98</v>
      </c>
      <c r="K1089" s="20">
        <v>13</v>
      </c>
      <c r="L1089" s="29">
        <v>-4.0000000000000001E-3</v>
      </c>
      <c r="M1089" s="20">
        <v>-7.1</v>
      </c>
      <c r="N1089" s="20">
        <v>-2</v>
      </c>
      <c r="O1089" s="20">
        <f t="shared" si="65"/>
        <v>134688</v>
      </c>
      <c r="P1089" s="19">
        <f t="shared" si="66"/>
        <v>0</v>
      </c>
      <c r="Q1089" s="3">
        <v>23.1</v>
      </c>
      <c r="R1089" s="3">
        <v>23</v>
      </c>
      <c r="S1089" s="3">
        <v>23.15</v>
      </c>
      <c r="T1089" s="3">
        <v>23</v>
      </c>
      <c r="U1089" s="3">
        <v>22.9</v>
      </c>
      <c r="V1089" s="10">
        <f t="shared" si="67"/>
        <v>5.7444540000000021E-3</v>
      </c>
      <c r="W1089" s="3">
        <v>0.44</v>
      </c>
      <c r="X1089" s="3" t="str">
        <f ca="1">IF(COUNTIF(股期對照!A:A,B1089)=2,B1089&amp;"-●",IF(COUNTIF(股期對照!A:A,B1089)=1,B1089&amp;"-◎",B1089))</f>
        <v>坤悅</v>
      </c>
      <c r="Y1089" s="3" t="s">
        <v>7016</v>
      </c>
      <c r="AB1089" s="1" t="s">
        <v>1083</v>
      </c>
      <c r="AC1089" s="1" t="s">
        <v>2804</v>
      </c>
      <c r="AD1089" s="1">
        <v>6.44</v>
      </c>
      <c r="AE1089" s="1">
        <v>0</v>
      </c>
      <c r="AF1089" s="1">
        <v>7.0000000000000007E-2</v>
      </c>
      <c r="AG1089" s="1">
        <v>7.11</v>
      </c>
      <c r="AH1089" s="1">
        <v>86.38</v>
      </c>
      <c r="AI1089" s="1">
        <v>1089</v>
      </c>
      <c r="AJ1089" s="1">
        <v>1559250</v>
      </c>
      <c r="AK1089" s="1">
        <v>20.98</v>
      </c>
      <c r="AL1089" s="1">
        <v>13</v>
      </c>
      <c r="AM1089" s="1">
        <v>-4.0000000000000001E-3</v>
      </c>
      <c r="AN1089" s="1">
        <v>-7.1</v>
      </c>
      <c r="AO1089" s="1">
        <v>-2</v>
      </c>
      <c r="AP1089" s="1">
        <v>134688</v>
      </c>
      <c r="AQ1089" s="1">
        <v>0</v>
      </c>
      <c r="AR1089" s="1">
        <v>23.1</v>
      </c>
      <c r="AS1089" s="1">
        <v>23</v>
      </c>
      <c r="AT1089" s="1">
        <v>23.15</v>
      </c>
      <c r="AU1089" s="1">
        <v>23</v>
      </c>
      <c r="AV1089" s="1">
        <v>22.9</v>
      </c>
      <c r="AW1089" s="1">
        <v>5.7444540000000021E-3</v>
      </c>
      <c r="AX1089" s="1">
        <v>0.44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5413</v>
      </c>
      <c r="C1090" s="3">
        <v>0.98</v>
      </c>
      <c r="D1090" s="3">
        <v>0.06</v>
      </c>
      <c r="E1090" s="3">
        <v>0.13</v>
      </c>
      <c r="F1090" s="1">
        <f>IF(INDEX(董監!D:D,H1090)=0,INDEX(董監!C:C,H1090),INDEX(董監!D:D,H1090))</f>
        <v>46.58</v>
      </c>
      <c r="G1090" s="1">
        <f t="shared" si="64"/>
        <v>52.25</v>
      </c>
      <c r="H1090" s="1">
        <f>MATCH(持股比率!A1090,董監!A:A,0)</f>
        <v>1090</v>
      </c>
      <c r="I1090" s="3">
        <v>280995</v>
      </c>
      <c r="J1090" s="20">
        <v>-24.047999999999998</v>
      </c>
      <c r="K1090" s="20">
        <v>-7.1520000000000001</v>
      </c>
      <c r="L1090" s="29">
        <v>12.385999999999999</v>
      </c>
      <c r="M1090" s="20">
        <v>-13.066000000000001</v>
      </c>
      <c r="N1090" s="20">
        <v>-12.747</v>
      </c>
      <c r="O1090" s="20">
        <f t="shared" si="65"/>
        <v>14682</v>
      </c>
      <c r="P1090" s="19">
        <f t="shared" si="66"/>
        <v>-0.3</v>
      </c>
      <c r="Q1090" s="3">
        <v>161</v>
      </c>
      <c r="R1090" s="3">
        <v>162</v>
      </c>
      <c r="S1090" s="3">
        <v>160.5</v>
      </c>
      <c r="T1090" s="3">
        <v>161</v>
      </c>
      <c r="U1090" s="3">
        <v>159.5</v>
      </c>
      <c r="V1090" s="10">
        <f t="shared" si="67"/>
        <v>-7.1791714999999992E-2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7386</v>
      </c>
      <c r="AB1090" s="1" t="s">
        <v>1084</v>
      </c>
      <c r="AC1090" s="1" t="s">
        <v>2805</v>
      </c>
      <c r="AD1090" s="1">
        <v>0.98</v>
      </c>
      <c r="AE1090" s="1">
        <v>0.06</v>
      </c>
      <c r="AF1090" s="1">
        <v>0.13</v>
      </c>
      <c r="AG1090" s="1">
        <v>46.58</v>
      </c>
      <c r="AH1090" s="1">
        <v>52.25</v>
      </c>
      <c r="AI1090" s="1">
        <v>1090</v>
      </c>
      <c r="AJ1090" s="1">
        <v>280995</v>
      </c>
      <c r="AK1090" s="1">
        <v>-24.047999999999998</v>
      </c>
      <c r="AL1090" s="1">
        <v>-7.1520000000000001</v>
      </c>
      <c r="AM1090" s="1">
        <v>12.385999999999999</v>
      </c>
      <c r="AN1090" s="1">
        <v>-13.066000000000001</v>
      </c>
      <c r="AO1090" s="1">
        <v>-12.747</v>
      </c>
      <c r="AP1090" s="1">
        <v>14682</v>
      </c>
      <c r="AQ1090" s="1">
        <v>-0.3</v>
      </c>
      <c r="AR1090" s="1">
        <v>161</v>
      </c>
      <c r="AS1090" s="1">
        <v>162</v>
      </c>
      <c r="AT1090" s="1">
        <v>160.5</v>
      </c>
      <c r="AU1090" s="1">
        <v>161</v>
      </c>
      <c r="AV1090" s="1">
        <v>159.5</v>
      </c>
      <c r="AW1090" s="1">
        <v>-7.1791714999999992E-2</v>
      </c>
      <c r="AX1090" s="1">
        <v>0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5564</v>
      </c>
      <c r="C1091" s="3">
        <v>1.44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83.77</v>
      </c>
      <c r="H1091" s="1">
        <f>MATCH(持股比率!A1091,董監!A:A,0)</f>
        <v>1091</v>
      </c>
      <c r="I1091" s="3">
        <v>621777.79</v>
      </c>
      <c r="J1091" s="20">
        <v>77</v>
      </c>
      <c r="K1091" s="20">
        <v>-28</v>
      </c>
      <c r="L1091" s="29">
        <v>-210.14099999999999</v>
      </c>
      <c r="M1091" s="20">
        <v>-87</v>
      </c>
      <c r="N1091" s="20">
        <v>545.00099999999998</v>
      </c>
      <c r="O1091" s="20">
        <f t="shared" si="65"/>
        <v>52086</v>
      </c>
      <c r="P1091" s="19">
        <f t="shared" si="66"/>
        <v>0.6</v>
      </c>
      <c r="Q1091" s="3">
        <v>28.45</v>
      </c>
      <c r="R1091" s="3">
        <v>28.35</v>
      </c>
      <c r="S1091" s="3">
        <v>27.3</v>
      </c>
      <c r="T1091" s="3">
        <v>26.3</v>
      </c>
      <c r="U1091" s="3">
        <v>28.4</v>
      </c>
      <c r="V1091" s="10">
        <f t="shared" si="67"/>
        <v>8.8499290999999994E-2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7387</v>
      </c>
      <c r="AB1091" s="1" t="s">
        <v>1085</v>
      </c>
      <c r="AC1091" s="1" t="s">
        <v>2806</v>
      </c>
      <c r="AD1091" s="1">
        <v>1.44</v>
      </c>
      <c r="AE1091" s="1">
        <v>0</v>
      </c>
      <c r="AF1091" s="1">
        <v>0</v>
      </c>
      <c r="AG1091" s="1">
        <v>14.79</v>
      </c>
      <c r="AH1091" s="1">
        <v>83.77</v>
      </c>
      <c r="AI1091" s="1">
        <v>1091</v>
      </c>
      <c r="AJ1091" s="1">
        <v>621777.79</v>
      </c>
      <c r="AK1091" s="1">
        <v>77</v>
      </c>
      <c r="AL1091" s="1">
        <v>-28</v>
      </c>
      <c r="AM1091" s="1">
        <v>-210.14099999999999</v>
      </c>
      <c r="AN1091" s="1">
        <v>-87</v>
      </c>
      <c r="AO1091" s="1">
        <v>545.00099999999998</v>
      </c>
      <c r="AP1091" s="1">
        <v>52086</v>
      </c>
      <c r="AQ1091" s="1">
        <v>0.6</v>
      </c>
      <c r="AR1091" s="1">
        <v>28.45</v>
      </c>
      <c r="AS1091" s="1">
        <v>28.35</v>
      </c>
      <c r="AT1091" s="1">
        <v>27.3</v>
      </c>
      <c r="AU1091" s="1">
        <v>26.3</v>
      </c>
      <c r="AV1091" s="1">
        <v>28.4</v>
      </c>
      <c r="AW1091" s="1">
        <v>8.8499290999999994E-2</v>
      </c>
      <c r="AX1091" s="1">
        <v>0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4845</v>
      </c>
      <c r="C1092" s="3">
        <v>8.99</v>
      </c>
      <c r="D1092" s="3">
        <v>1.0900000000000001</v>
      </c>
      <c r="E1092" s="3">
        <v>0.36</v>
      </c>
      <c r="F1092" s="1">
        <f>IF(INDEX(董監!D:D,H1092)=0,INDEX(董監!C:C,H1092),INDEX(董監!D:D,H1092))</f>
        <v>22.92</v>
      </c>
      <c r="G1092" s="1">
        <f t="shared" si="64"/>
        <v>66.64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4</v>
      </c>
      <c r="L1092" s="29">
        <v>1</v>
      </c>
      <c r="M1092" s="20">
        <v>-4</v>
      </c>
      <c r="N1092" s="20">
        <v>-41</v>
      </c>
      <c r="O1092" s="20">
        <f t="shared" si="65"/>
        <v>21341</v>
      </c>
      <c r="P1092" s="19">
        <f t="shared" si="66"/>
        <v>-0.2</v>
      </c>
      <c r="Q1092" s="3">
        <v>23.45</v>
      </c>
      <c r="R1092" s="3">
        <v>23.3</v>
      </c>
      <c r="S1092" s="3">
        <v>23.25</v>
      </c>
      <c r="T1092" s="3">
        <v>23.2</v>
      </c>
      <c r="U1092" s="3">
        <v>22.55</v>
      </c>
      <c r="V1092" s="10">
        <f t="shared" si="67"/>
        <v>-9.2435E-3</v>
      </c>
      <c r="W1092" s="3">
        <v>-2.59</v>
      </c>
      <c r="X1092" s="3" t="str">
        <f ca="1">IF(COUNTIF(股期對照!A:A,B1092)=2,B1092&amp;"-●",IF(COUNTIF(股期對照!A:A,B1092)=1,B1092&amp;"-◎",B1092))</f>
        <v>蒙恬</v>
      </c>
      <c r="Y1092" s="3" t="s">
        <v>7286</v>
      </c>
      <c r="AB1092" s="1" t="s">
        <v>1086</v>
      </c>
      <c r="AC1092" s="1" t="s">
        <v>2807</v>
      </c>
      <c r="AD1092" s="1">
        <v>8.99</v>
      </c>
      <c r="AE1092" s="1">
        <v>1.0900000000000001</v>
      </c>
      <c r="AF1092" s="1">
        <v>0.36</v>
      </c>
      <c r="AG1092" s="1">
        <v>22.92</v>
      </c>
      <c r="AH1092" s="1">
        <v>66.64</v>
      </c>
      <c r="AI1092" s="1">
        <v>1092</v>
      </c>
      <c r="AJ1092" s="1">
        <v>320247.27</v>
      </c>
      <c r="AK1092" s="1">
        <v>-1</v>
      </c>
      <c r="AL1092" s="1">
        <v>4</v>
      </c>
      <c r="AM1092" s="1">
        <v>1</v>
      </c>
      <c r="AN1092" s="1">
        <v>-4</v>
      </c>
      <c r="AO1092" s="1">
        <v>-41</v>
      </c>
      <c r="AP1092" s="1">
        <v>21341</v>
      </c>
      <c r="AQ1092" s="1">
        <v>-0.2</v>
      </c>
      <c r="AR1092" s="1">
        <v>23.45</v>
      </c>
      <c r="AS1092" s="1">
        <v>23.3</v>
      </c>
      <c r="AT1092" s="1">
        <v>23.25</v>
      </c>
      <c r="AU1092" s="1">
        <v>23.2</v>
      </c>
      <c r="AV1092" s="1">
        <v>22.55</v>
      </c>
      <c r="AW1092" s="1">
        <v>-9.2435E-3</v>
      </c>
      <c r="AX1092" s="1">
        <v>-2.59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6250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-3</v>
      </c>
      <c r="L1093" s="29">
        <v>1</v>
      </c>
      <c r="M1093" s="20">
        <v>0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47</v>
      </c>
      <c r="R1093" s="3">
        <v>47.05</v>
      </c>
      <c r="S1093" s="3">
        <v>47.3</v>
      </c>
      <c r="T1093" s="3">
        <v>47.5</v>
      </c>
      <c r="U1093" s="3">
        <v>47.5</v>
      </c>
      <c r="V1093" s="10">
        <f t="shared" si="67"/>
        <v>-4.6849999999999979E-4</v>
      </c>
      <c r="W1093" s="3">
        <v>0.42</v>
      </c>
      <c r="X1093" s="3" t="str">
        <f ca="1">IF(COUNTIF(股期對照!A:A,B1093)=2,B1093&amp;"-●",IF(COUNTIF(股期對照!A:A,B1093)=1,B1093&amp;"-◎",B1093))</f>
        <v>凌網</v>
      </c>
      <c r="Y1093" s="3" t="s">
        <v>7388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1</v>
      </c>
      <c r="AL1093" s="1">
        <v>-3</v>
      </c>
      <c r="AM1093" s="1">
        <v>1</v>
      </c>
      <c r="AN1093" s="1">
        <v>0</v>
      </c>
      <c r="AO1093" s="1">
        <v>0</v>
      </c>
      <c r="AP1093" s="1">
        <v>12073</v>
      </c>
      <c r="AQ1093" s="1">
        <v>0</v>
      </c>
      <c r="AR1093" s="1">
        <v>47</v>
      </c>
      <c r="AS1093" s="1">
        <v>47.05</v>
      </c>
      <c r="AT1093" s="1">
        <v>47.3</v>
      </c>
      <c r="AU1093" s="1">
        <v>47.5</v>
      </c>
      <c r="AV1093" s="1">
        <v>47.5</v>
      </c>
      <c r="AW1093" s="1">
        <v>-4.6849999999999979E-4</v>
      </c>
      <c r="AX1093" s="1">
        <v>0.42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5122</v>
      </c>
      <c r="C1094" s="3">
        <v>1.44</v>
      </c>
      <c r="D1094" s="3">
        <v>0.03</v>
      </c>
      <c r="E1094" s="3">
        <v>0</v>
      </c>
      <c r="F1094" s="1">
        <f>IF(INDEX(董監!D:D,H1094)=0,INDEX(董監!C:C,H1094),INDEX(董監!D:D,H1094))</f>
        <v>37.950000000000003</v>
      </c>
      <c r="G1094" s="1">
        <f t="shared" si="64"/>
        <v>60.58</v>
      </c>
      <c r="H1094" s="1">
        <f>MATCH(持股比率!A1094,董監!A:A,0)</f>
        <v>1094</v>
      </c>
      <c r="I1094" s="3">
        <v>5062204.28</v>
      </c>
      <c r="J1094" s="20">
        <v>80</v>
      </c>
      <c r="K1094" s="20">
        <v>126</v>
      </c>
      <c r="L1094" s="29">
        <v>-57.625</v>
      </c>
      <c r="M1094" s="20">
        <v>41</v>
      </c>
      <c r="N1094" s="20">
        <v>53</v>
      </c>
      <c r="O1094" s="20">
        <f t="shared" si="65"/>
        <v>306668</v>
      </c>
      <c r="P1094" s="19">
        <f t="shared" si="66"/>
        <v>0.1</v>
      </c>
      <c r="Q1094" s="3">
        <v>26.45</v>
      </c>
      <c r="R1094" s="3">
        <v>27.05</v>
      </c>
      <c r="S1094" s="3">
        <v>27.75</v>
      </c>
      <c r="T1094" s="3">
        <v>27.8</v>
      </c>
      <c r="U1094" s="3">
        <v>27.85</v>
      </c>
      <c r="V1094" s="10">
        <f t="shared" si="67"/>
        <v>6.5410562500000005E-2</v>
      </c>
      <c r="W1094" s="3">
        <v>7.32</v>
      </c>
      <c r="X1094" s="3" t="str">
        <f ca="1">IF(COUNTIF(股期對照!A:A,B1094)=2,B1094&amp;"-●",IF(COUNTIF(股期對照!A:A,B1094)=1,B1094&amp;"-◎",B1094))</f>
        <v>亞昕</v>
      </c>
      <c r="Y1094" s="3" t="s">
        <v>7016</v>
      </c>
      <c r="AB1094" s="1" t="s">
        <v>1088</v>
      </c>
      <c r="AC1094" s="1" t="s">
        <v>2809</v>
      </c>
      <c r="AD1094" s="1">
        <v>1.44</v>
      </c>
      <c r="AE1094" s="1">
        <v>0.03</v>
      </c>
      <c r="AF1094" s="1">
        <v>0</v>
      </c>
      <c r="AG1094" s="1">
        <v>37.950000000000003</v>
      </c>
      <c r="AH1094" s="1">
        <v>60.58</v>
      </c>
      <c r="AI1094" s="1">
        <v>1094</v>
      </c>
      <c r="AJ1094" s="1">
        <v>5062204.28</v>
      </c>
      <c r="AK1094" s="1">
        <v>80</v>
      </c>
      <c r="AL1094" s="1">
        <v>126</v>
      </c>
      <c r="AM1094" s="1">
        <v>-57.625</v>
      </c>
      <c r="AN1094" s="1">
        <v>41</v>
      </c>
      <c r="AO1094" s="1">
        <v>53</v>
      </c>
      <c r="AP1094" s="1">
        <v>306668</v>
      </c>
      <c r="AQ1094" s="1">
        <v>0.1</v>
      </c>
      <c r="AR1094" s="1">
        <v>26.45</v>
      </c>
      <c r="AS1094" s="1">
        <v>27.05</v>
      </c>
      <c r="AT1094" s="1">
        <v>27.75</v>
      </c>
      <c r="AU1094" s="1">
        <v>27.8</v>
      </c>
      <c r="AV1094" s="1">
        <v>27.85</v>
      </c>
      <c r="AW1094" s="1">
        <v>6.5410562500000005E-2</v>
      </c>
      <c r="AX1094" s="1">
        <v>7.32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6251</v>
      </c>
      <c r="C1095" s="3">
        <v>25.38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62.54</v>
      </c>
      <c r="H1095" s="1">
        <f>MATCH(持股比率!A1095,董監!A:A,0)</f>
        <v>1095</v>
      </c>
      <c r="I1095" s="3">
        <v>643375</v>
      </c>
      <c r="J1095" s="20">
        <v>76.269000000000005</v>
      </c>
      <c r="K1095" s="20">
        <v>-69.332999999999998</v>
      </c>
      <c r="L1095" s="29">
        <v>23.998000000000001</v>
      </c>
      <c r="M1095" s="20">
        <v>64.837999999999994</v>
      </c>
      <c r="N1095" s="20">
        <v>-16.73</v>
      </c>
      <c r="O1095" s="20">
        <f t="shared" ref="O1095:O1158" si="69">ROUND((I1095/10)*(G1095/100),0)</f>
        <v>40237</v>
      </c>
      <c r="P1095" s="19">
        <f t="shared" ref="P1095:P1158" si="70">ROUND(SUM(J1095:N1095)/O1095*100,1)</f>
        <v>0.2</v>
      </c>
      <c r="Q1095" s="3">
        <v>68.3</v>
      </c>
      <c r="R1095" s="3">
        <v>68.2</v>
      </c>
      <c r="S1095" s="3">
        <v>67</v>
      </c>
      <c r="T1095" s="3">
        <v>65.5</v>
      </c>
      <c r="U1095" s="3">
        <v>65</v>
      </c>
      <c r="V1095" s="10">
        <f t="shared" ref="V1095:V1158" si="71">SUMPRODUCT(J1095:N1095,Q1095:U1095)/100000</f>
        <v>5.2479670999999992E-2</v>
      </c>
      <c r="W1095" s="3">
        <v>-4.55</v>
      </c>
      <c r="X1095" s="3" t="str">
        <f ca="1">IF(COUNTIF(股期對照!A:A,B1095)=2,B1095&amp;"-●",IF(COUNTIF(股期對照!A:A,B1095)=1,B1095&amp;"-◎",B1095))</f>
        <v>科嘉-KY</v>
      </c>
      <c r="Y1095" s="3" t="s">
        <v>7246</v>
      </c>
      <c r="AB1095" s="1" t="s">
        <v>1089</v>
      </c>
      <c r="AC1095" s="1" t="s">
        <v>2810</v>
      </c>
      <c r="AD1095" s="1">
        <v>25.38</v>
      </c>
      <c r="AE1095" s="1">
        <v>0.16</v>
      </c>
      <c r="AF1095" s="1">
        <v>0.21</v>
      </c>
      <c r="AG1095" s="1">
        <v>11.71</v>
      </c>
      <c r="AH1095" s="1">
        <v>62.54</v>
      </c>
      <c r="AI1095" s="1">
        <v>1095</v>
      </c>
      <c r="AJ1095" s="1">
        <v>643375</v>
      </c>
      <c r="AK1095" s="1">
        <v>76.269000000000005</v>
      </c>
      <c r="AL1095" s="1">
        <v>-69.332999999999998</v>
      </c>
      <c r="AM1095" s="1">
        <v>23.998000000000001</v>
      </c>
      <c r="AN1095" s="1">
        <v>64.837999999999994</v>
      </c>
      <c r="AO1095" s="1">
        <v>-16.73</v>
      </c>
      <c r="AP1095" s="1">
        <v>40237</v>
      </c>
      <c r="AQ1095" s="1">
        <v>0.2</v>
      </c>
      <c r="AR1095" s="1">
        <v>68.3</v>
      </c>
      <c r="AS1095" s="1">
        <v>68.2</v>
      </c>
      <c r="AT1095" s="1">
        <v>67</v>
      </c>
      <c r="AU1095" s="1">
        <v>65.5</v>
      </c>
      <c r="AV1095" s="1">
        <v>65</v>
      </c>
      <c r="AW1095" s="1">
        <v>5.2479670999999992E-2</v>
      </c>
      <c r="AX1095" s="1">
        <v>-4.55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5414</v>
      </c>
      <c r="C1096" s="3">
        <v>0.27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85.58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1</v>
      </c>
      <c r="L1096" s="29">
        <v>0</v>
      </c>
      <c r="M1096" s="20">
        <v>-2</v>
      </c>
      <c r="N1096" s="20">
        <v>-1</v>
      </c>
      <c r="O1096" s="20">
        <f t="shared" si="69"/>
        <v>33947</v>
      </c>
      <c r="P1096" s="19">
        <f t="shared" si="70"/>
        <v>0</v>
      </c>
      <c r="Q1096" s="3">
        <v>26.3</v>
      </c>
      <c r="R1096" s="3">
        <v>26.5</v>
      </c>
      <c r="S1096" s="3">
        <v>26.45</v>
      </c>
      <c r="T1096" s="3">
        <v>26.55</v>
      </c>
      <c r="U1096" s="3">
        <v>26.5</v>
      </c>
      <c r="V1096" s="10">
        <f t="shared" si="71"/>
        <v>-7.9400000000000011E-4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7389</v>
      </c>
      <c r="AB1096" s="1" t="s">
        <v>1090</v>
      </c>
      <c r="AC1096" s="1" t="s">
        <v>2811</v>
      </c>
      <c r="AD1096" s="1">
        <v>0.27</v>
      </c>
      <c r="AE1096" s="1">
        <v>0</v>
      </c>
      <c r="AF1096" s="1">
        <v>0</v>
      </c>
      <c r="AG1096" s="1">
        <v>14.15</v>
      </c>
      <c r="AH1096" s="1">
        <v>85.58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0</v>
      </c>
      <c r="AN1096" s="1">
        <v>-2</v>
      </c>
      <c r="AO1096" s="1">
        <v>-1</v>
      </c>
      <c r="AP1096" s="1">
        <v>33947</v>
      </c>
      <c r="AQ1096" s="1">
        <v>0</v>
      </c>
      <c r="AR1096" s="1">
        <v>26.3</v>
      </c>
      <c r="AS1096" s="1">
        <v>26.5</v>
      </c>
      <c r="AT1096" s="1">
        <v>26.45</v>
      </c>
      <c r="AU1096" s="1">
        <v>26.55</v>
      </c>
      <c r="AV1096" s="1">
        <v>26.5</v>
      </c>
      <c r="AW1096" s="1">
        <v>-7.9400000000000011E-4</v>
      </c>
      <c r="AX1096" s="1">
        <v>0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6252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-2</v>
      </c>
      <c r="L1097" s="29">
        <v>0</v>
      </c>
      <c r="M1097" s="20">
        <v>0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37.75</v>
      </c>
      <c r="R1097" s="3">
        <v>38.200000000000003</v>
      </c>
      <c r="S1097" s="3">
        <v>37.9</v>
      </c>
      <c r="T1097" s="3">
        <v>37.75</v>
      </c>
      <c r="U1097" s="3">
        <v>37.049999999999997</v>
      </c>
      <c r="V1097" s="10">
        <f t="shared" si="71"/>
        <v>-7.6400000000000003E-4</v>
      </c>
      <c r="W1097" s="3">
        <v>-1.72</v>
      </c>
      <c r="X1097" s="3" t="str">
        <f ca="1">IF(COUNTIF(股期對照!A:A,B1097)=2,B1097&amp;"-●",IF(COUNTIF(股期對照!A:A,B1097)=1,B1097&amp;"-◎",B1097))</f>
        <v>安力-KY</v>
      </c>
      <c r="Y1097" s="3" t="s">
        <v>6694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-2</v>
      </c>
      <c r="AM1097" s="1">
        <v>0</v>
      </c>
      <c r="AN1097" s="1">
        <v>0</v>
      </c>
      <c r="AO1097" s="1">
        <v>0</v>
      </c>
      <c r="AP1097" s="1">
        <v>9315</v>
      </c>
      <c r="AQ1097" s="1">
        <v>0</v>
      </c>
      <c r="AR1097" s="1">
        <v>37.75</v>
      </c>
      <c r="AS1097" s="1">
        <v>38.200000000000003</v>
      </c>
      <c r="AT1097" s="1">
        <v>37.9</v>
      </c>
      <c r="AU1097" s="1">
        <v>37.75</v>
      </c>
      <c r="AV1097" s="1">
        <v>37.049999999999997</v>
      </c>
      <c r="AW1097" s="1">
        <v>-7.6400000000000003E-4</v>
      </c>
      <c r="AX1097" s="1">
        <v>-1.72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5745</v>
      </c>
      <c r="C1098" s="3">
        <v>58.16</v>
      </c>
      <c r="D1098" s="3">
        <v>0</v>
      </c>
      <c r="E1098" s="3">
        <v>0.06</v>
      </c>
      <c r="F1098" s="1">
        <f>IF(INDEX(董監!D:D,H1098)=0,INDEX(董監!C:C,H1098),INDEX(董監!D:D,H1098))</f>
        <v>1.19</v>
      </c>
      <c r="G1098" s="1">
        <f t="shared" si="68"/>
        <v>40.590000000000003</v>
      </c>
      <c r="H1098" s="1">
        <f>MATCH(持股比率!A1098,董監!A:A,0)</f>
        <v>1098</v>
      </c>
      <c r="I1098" s="3">
        <v>703033.37</v>
      </c>
      <c r="J1098" s="20">
        <v>77</v>
      </c>
      <c r="K1098" s="20">
        <v>-289.00099999999998</v>
      </c>
      <c r="L1098" s="29">
        <v>121.001</v>
      </c>
      <c r="M1098" s="20">
        <v>-320.96899999999999</v>
      </c>
      <c r="N1098" s="20">
        <v>95.63</v>
      </c>
      <c r="O1098" s="20">
        <f t="shared" si="69"/>
        <v>28536</v>
      </c>
      <c r="P1098" s="19">
        <f t="shared" si="70"/>
        <v>-1.1000000000000001</v>
      </c>
      <c r="Q1098" s="3">
        <v>58.6</v>
      </c>
      <c r="R1098" s="3">
        <v>60.1</v>
      </c>
      <c r="S1098" s="3">
        <v>60.5</v>
      </c>
      <c r="T1098" s="3">
        <v>59.4</v>
      </c>
      <c r="U1098" s="3">
        <v>60.8</v>
      </c>
      <c r="V1098" s="10">
        <f t="shared" si="71"/>
        <v>-0.18787454200000001</v>
      </c>
      <c r="W1098" s="3">
        <v>2.1800000000000002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6988</v>
      </c>
      <c r="AB1098" s="1" t="s">
        <v>1092</v>
      </c>
      <c r="AC1098" s="1" t="s">
        <v>2813</v>
      </c>
      <c r="AD1098" s="1">
        <v>58.16</v>
      </c>
      <c r="AE1098" s="1">
        <v>0</v>
      </c>
      <c r="AF1098" s="1">
        <v>0.06</v>
      </c>
      <c r="AG1098" s="1">
        <v>1.19</v>
      </c>
      <c r="AH1098" s="1">
        <v>40.590000000000003</v>
      </c>
      <c r="AI1098" s="1">
        <v>1098</v>
      </c>
      <c r="AJ1098" s="1">
        <v>703033.37</v>
      </c>
      <c r="AK1098" s="1">
        <v>77</v>
      </c>
      <c r="AL1098" s="1">
        <v>-289.00099999999998</v>
      </c>
      <c r="AM1098" s="1">
        <v>121.001</v>
      </c>
      <c r="AN1098" s="1">
        <v>-320.96899999999999</v>
      </c>
      <c r="AO1098" s="1">
        <v>95.63</v>
      </c>
      <c r="AP1098" s="1">
        <v>28536</v>
      </c>
      <c r="AQ1098" s="1">
        <v>-1.1000000000000001</v>
      </c>
      <c r="AR1098" s="1">
        <v>58.6</v>
      </c>
      <c r="AS1098" s="1">
        <v>60.1</v>
      </c>
      <c r="AT1098" s="1">
        <v>60.5</v>
      </c>
      <c r="AU1098" s="1">
        <v>59.4</v>
      </c>
      <c r="AV1098" s="1">
        <v>60.8</v>
      </c>
      <c r="AW1098" s="1">
        <v>-0.18787454200000001</v>
      </c>
      <c r="AX1098" s="1">
        <v>2.1800000000000002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4828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51.43</v>
      </c>
      <c r="K1099" s="20">
        <v>-11.877000000000001</v>
      </c>
      <c r="L1099" s="29">
        <v>-18.596</v>
      </c>
      <c r="M1099" s="20">
        <v>-10.071999999999999</v>
      </c>
      <c r="N1099" s="20">
        <v>-15.545</v>
      </c>
      <c r="O1099" s="20">
        <f t="shared" si="69"/>
        <v>72110</v>
      </c>
      <c r="P1099" s="19">
        <f t="shared" si="70"/>
        <v>0</v>
      </c>
      <c r="Q1099" s="3">
        <v>48</v>
      </c>
      <c r="R1099" s="3">
        <v>47.3</v>
      </c>
      <c r="S1099" s="3">
        <v>47</v>
      </c>
      <c r="T1099" s="3">
        <v>47.2</v>
      </c>
      <c r="U1099" s="3">
        <v>46.5</v>
      </c>
      <c r="V1099" s="10">
        <f t="shared" si="71"/>
        <v>-1.6539500000000021E-3</v>
      </c>
      <c r="W1099" s="3">
        <v>-1.06</v>
      </c>
      <c r="X1099" s="3" t="str">
        <f ca="1">IF(COUNTIF(股期對照!A:A,B1099)=2,B1099&amp;"-●",IF(COUNTIF(股期對照!A:A,B1099)=1,B1099&amp;"-◎",B1099))</f>
        <v>立凱-KY</v>
      </c>
      <c r="Y1099" s="3" t="s">
        <v>7390</v>
      </c>
      <c r="AB1099" s="1" t="s">
        <v>1093</v>
      </c>
      <c r="AC1099" s="1" t="s">
        <v>2814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51.43</v>
      </c>
      <c r="AL1099" s="1">
        <v>-11.877000000000001</v>
      </c>
      <c r="AM1099" s="1">
        <v>-18.596</v>
      </c>
      <c r="AN1099" s="1">
        <v>-10.071999999999999</v>
      </c>
      <c r="AO1099" s="1">
        <v>-15.545</v>
      </c>
      <c r="AP1099" s="1">
        <v>72110</v>
      </c>
      <c r="AQ1099" s="1">
        <v>0</v>
      </c>
      <c r="AR1099" s="1">
        <v>48</v>
      </c>
      <c r="AS1099" s="1">
        <v>47.3</v>
      </c>
      <c r="AT1099" s="1">
        <v>47</v>
      </c>
      <c r="AU1099" s="1">
        <v>47.2</v>
      </c>
      <c r="AV1099" s="1">
        <v>46.5</v>
      </c>
      <c r="AW1099" s="1">
        <v>-1.6539500000000021E-3</v>
      </c>
      <c r="AX1099" s="1">
        <v>-1.06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5565</v>
      </c>
      <c r="C1100" s="3">
        <v>1.3</v>
      </c>
      <c r="D1100" s="3">
        <v>0.01</v>
      </c>
      <c r="E1100" s="3">
        <v>0.3</v>
      </c>
      <c r="F1100" s="1">
        <f>IF(INDEX(董監!D:D,H1100)=0,INDEX(董監!C:C,H1100),INDEX(董監!D:D,H1100))</f>
        <v>8.32</v>
      </c>
      <c r="G1100" s="1">
        <f t="shared" si="68"/>
        <v>90.07</v>
      </c>
      <c r="H1100" s="1">
        <f>MATCH(持股比率!A1100,董監!A:A,0)</f>
        <v>1100</v>
      </c>
      <c r="I1100" s="3">
        <v>469558.24</v>
      </c>
      <c r="J1100" s="20">
        <v>-16</v>
      </c>
      <c r="K1100" s="20">
        <v>-19</v>
      </c>
      <c r="L1100" s="29">
        <v>-73</v>
      </c>
      <c r="M1100" s="20">
        <v>2</v>
      </c>
      <c r="N1100" s="20">
        <v>-13</v>
      </c>
      <c r="O1100" s="20">
        <f t="shared" si="69"/>
        <v>42293</v>
      </c>
      <c r="P1100" s="19">
        <f t="shared" si="70"/>
        <v>-0.3</v>
      </c>
      <c r="Q1100" s="3">
        <v>21</v>
      </c>
      <c r="R1100" s="3">
        <v>21</v>
      </c>
      <c r="S1100" s="3">
        <v>21.5</v>
      </c>
      <c r="T1100" s="3">
        <v>21.4</v>
      </c>
      <c r="U1100" s="3">
        <v>23.5</v>
      </c>
      <c r="V1100" s="10">
        <f t="shared" si="71"/>
        <v>-2.5671999999999997E-2</v>
      </c>
      <c r="W1100" s="3">
        <v>11.9</v>
      </c>
      <c r="X1100" s="3" t="str">
        <f ca="1">IF(COUNTIF(股期對照!A:A,B1100)=2,B1100&amp;"-●",IF(COUNTIF(股期對照!A:A,B1100)=1,B1100&amp;"-◎",B1100))</f>
        <v>雷笛克光學</v>
      </c>
      <c r="Y1100" s="3" t="s">
        <v>7391</v>
      </c>
      <c r="AB1100" s="1" t="s">
        <v>1094</v>
      </c>
      <c r="AC1100" s="1" t="s">
        <v>2815</v>
      </c>
      <c r="AD1100" s="1">
        <v>1.3</v>
      </c>
      <c r="AE1100" s="1">
        <v>0.01</v>
      </c>
      <c r="AF1100" s="1">
        <v>0.3</v>
      </c>
      <c r="AG1100" s="1">
        <v>8.32</v>
      </c>
      <c r="AH1100" s="1">
        <v>90.07</v>
      </c>
      <c r="AI1100" s="1">
        <v>1100</v>
      </c>
      <c r="AJ1100" s="1">
        <v>469558.24</v>
      </c>
      <c r="AK1100" s="1">
        <v>-16</v>
      </c>
      <c r="AL1100" s="1">
        <v>-19</v>
      </c>
      <c r="AM1100" s="1">
        <v>-73</v>
      </c>
      <c r="AN1100" s="1">
        <v>2</v>
      </c>
      <c r="AO1100" s="1">
        <v>-13</v>
      </c>
      <c r="AP1100" s="1">
        <v>42293</v>
      </c>
      <c r="AQ1100" s="1">
        <v>-0.3</v>
      </c>
      <c r="AR1100" s="1">
        <v>21</v>
      </c>
      <c r="AS1100" s="1">
        <v>21</v>
      </c>
      <c r="AT1100" s="1">
        <v>21.5</v>
      </c>
      <c r="AU1100" s="1">
        <v>21.4</v>
      </c>
      <c r="AV1100" s="1">
        <v>23.5</v>
      </c>
      <c r="AW1100" s="1">
        <v>-2.5671999999999997E-2</v>
      </c>
      <c r="AX1100" s="1">
        <v>11.9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5746</v>
      </c>
      <c r="C1101" s="3">
        <v>12.69</v>
      </c>
      <c r="D1101" s="3">
        <v>0.26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42.879999999999995</v>
      </c>
      <c r="H1101" s="1">
        <f>MATCH(持股比率!A1101,董監!A:A,0)</f>
        <v>1101</v>
      </c>
      <c r="I1101" s="3">
        <v>1027159.11</v>
      </c>
      <c r="J1101" s="20">
        <v>-124.09699999999999</v>
      </c>
      <c r="K1101" s="20">
        <v>-47.307000000000002</v>
      </c>
      <c r="L1101" s="29">
        <v>-121.328</v>
      </c>
      <c r="M1101" s="20">
        <v>-143.09100000000001</v>
      </c>
      <c r="N1101" s="20">
        <v>-132.096</v>
      </c>
      <c r="O1101" s="20">
        <f t="shared" si="69"/>
        <v>44045</v>
      </c>
      <c r="P1101" s="19">
        <f t="shared" si="70"/>
        <v>-1.3</v>
      </c>
      <c r="Q1101" s="3">
        <v>94.5</v>
      </c>
      <c r="R1101" s="3">
        <v>94.3</v>
      </c>
      <c r="S1101" s="3">
        <v>93.4</v>
      </c>
      <c r="T1101" s="3">
        <v>93.3</v>
      </c>
      <c r="U1101" s="3">
        <v>92.2</v>
      </c>
      <c r="V1101" s="10">
        <f t="shared" si="71"/>
        <v>-0.53049893299999995</v>
      </c>
      <c r="W1101" s="3">
        <v>-2.74</v>
      </c>
      <c r="X1101" s="3" t="str">
        <f ca="1">IF(COUNTIF(股期對照!A:A,B1101)=2,B1101&amp;"-●",IF(COUNTIF(股期對照!A:A,B1101)=1,B1101&amp;"-◎",B1101))</f>
        <v>達興材料</v>
      </c>
      <c r="Y1101" s="3" t="s">
        <v>7392</v>
      </c>
      <c r="AB1101" s="1" t="s">
        <v>1095</v>
      </c>
      <c r="AC1101" s="1" t="s">
        <v>2816</v>
      </c>
      <c r="AD1101" s="1">
        <v>12.69</v>
      </c>
      <c r="AE1101" s="1">
        <v>0.26</v>
      </c>
      <c r="AF1101" s="1">
        <v>0.28999999999999998</v>
      </c>
      <c r="AG1101" s="1">
        <v>43.88</v>
      </c>
      <c r="AH1101" s="1">
        <v>42.879999999999995</v>
      </c>
      <c r="AI1101" s="1">
        <v>1101</v>
      </c>
      <c r="AJ1101" s="1">
        <v>1027159.11</v>
      </c>
      <c r="AK1101" s="1">
        <v>-124.09699999999999</v>
      </c>
      <c r="AL1101" s="1">
        <v>-47.307000000000002</v>
      </c>
      <c r="AM1101" s="1">
        <v>-121.328</v>
      </c>
      <c r="AN1101" s="1">
        <v>-143.09100000000001</v>
      </c>
      <c r="AO1101" s="1">
        <v>-132.096</v>
      </c>
      <c r="AP1101" s="1">
        <v>44045</v>
      </c>
      <c r="AQ1101" s="1">
        <v>-1.3</v>
      </c>
      <c r="AR1101" s="1">
        <v>94.5</v>
      </c>
      <c r="AS1101" s="1">
        <v>94.3</v>
      </c>
      <c r="AT1101" s="1">
        <v>93.4</v>
      </c>
      <c r="AU1101" s="1">
        <v>93.3</v>
      </c>
      <c r="AV1101" s="1">
        <v>92.2</v>
      </c>
      <c r="AW1101" s="1">
        <v>-0.53049893299999995</v>
      </c>
      <c r="AX1101" s="1">
        <v>-2.74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6253</v>
      </c>
      <c r="C1102" s="3">
        <v>52.35</v>
      </c>
      <c r="D1102" s="3">
        <v>0.03</v>
      </c>
      <c r="E1102" s="3">
        <v>0.36</v>
      </c>
      <c r="F1102" s="1">
        <f>IF(INDEX(董監!D:D,H1102)=0,INDEX(董監!C:C,H1102),INDEX(董監!D:D,H1102))</f>
        <v>35.590000000000003</v>
      </c>
      <c r="G1102" s="1">
        <f t="shared" si="68"/>
        <v>11.669999999999987</v>
      </c>
      <c r="H1102" s="1">
        <f>MATCH(持股比率!A1102,董監!A:A,0)</f>
        <v>1102</v>
      </c>
      <c r="I1102" s="3">
        <v>1685289.15</v>
      </c>
      <c r="J1102" s="20">
        <v>65.036000000000001</v>
      </c>
      <c r="K1102" s="20">
        <v>-167.607</v>
      </c>
      <c r="L1102" s="29">
        <v>-32.19</v>
      </c>
      <c r="M1102" s="20">
        <v>-66.296999999999997</v>
      </c>
      <c r="N1102" s="20">
        <v>-130.66900000000001</v>
      </c>
      <c r="O1102" s="20">
        <f t="shared" si="69"/>
        <v>19667</v>
      </c>
      <c r="P1102" s="19">
        <f t="shared" si="70"/>
        <v>-1.7</v>
      </c>
      <c r="Q1102" s="3">
        <v>58.7</v>
      </c>
      <c r="R1102" s="3">
        <v>58.2</v>
      </c>
      <c r="S1102" s="3">
        <v>57.8</v>
      </c>
      <c r="T1102" s="3">
        <v>57.8</v>
      </c>
      <c r="U1102" s="3">
        <v>57.2</v>
      </c>
      <c r="V1102" s="10">
        <f t="shared" si="71"/>
        <v>-0.19103929600000003</v>
      </c>
      <c r="W1102" s="3">
        <v>-0.87</v>
      </c>
      <c r="X1102" s="3" t="str">
        <f ca="1">IF(COUNTIF(股期對照!A:A,B1102)=2,B1102&amp;"-●",IF(COUNTIF(股期對照!A:A,B1102)=1,B1102&amp;"-◎",B1102))</f>
        <v>乙盛-KY</v>
      </c>
      <c r="Y1102" s="3" t="s">
        <v>7237</v>
      </c>
      <c r="AB1102" s="1" t="s">
        <v>1096</v>
      </c>
      <c r="AC1102" s="1" t="s">
        <v>2817</v>
      </c>
      <c r="AD1102" s="1">
        <v>52.35</v>
      </c>
      <c r="AE1102" s="1">
        <v>0.03</v>
      </c>
      <c r="AF1102" s="1">
        <v>0.36</v>
      </c>
      <c r="AG1102" s="1">
        <v>35.590000000000003</v>
      </c>
      <c r="AH1102" s="1">
        <v>11.669999999999987</v>
      </c>
      <c r="AI1102" s="1">
        <v>1102</v>
      </c>
      <c r="AJ1102" s="1">
        <v>1685289.15</v>
      </c>
      <c r="AK1102" s="1">
        <v>65.036000000000001</v>
      </c>
      <c r="AL1102" s="1">
        <v>-167.607</v>
      </c>
      <c r="AM1102" s="1">
        <v>-32.19</v>
      </c>
      <c r="AN1102" s="1">
        <v>-66.296999999999997</v>
      </c>
      <c r="AO1102" s="1">
        <v>-130.66900000000001</v>
      </c>
      <c r="AP1102" s="1">
        <v>19667</v>
      </c>
      <c r="AQ1102" s="1">
        <v>-1.7</v>
      </c>
      <c r="AR1102" s="1">
        <v>58.7</v>
      </c>
      <c r="AS1102" s="1">
        <v>58.2</v>
      </c>
      <c r="AT1102" s="1">
        <v>57.8</v>
      </c>
      <c r="AU1102" s="1">
        <v>57.8</v>
      </c>
      <c r="AV1102" s="1">
        <v>57.2</v>
      </c>
      <c r="AW1102" s="1">
        <v>-0.19103929600000003</v>
      </c>
      <c r="AX1102" s="1">
        <v>-0.87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5747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3.5070000000000001</v>
      </c>
      <c r="K1103" s="20">
        <v>0</v>
      </c>
      <c r="L1103" s="29">
        <v>3</v>
      </c>
      <c r="M1103" s="20">
        <v>1.8</v>
      </c>
      <c r="N1103" s="20">
        <v>0</v>
      </c>
      <c r="O1103" s="20">
        <f t="shared" si="69"/>
        <v>37319</v>
      </c>
      <c r="P1103" s="19">
        <f t="shared" si="70"/>
        <v>0</v>
      </c>
      <c r="Q1103" s="3">
        <v>39</v>
      </c>
      <c r="R1103" s="3">
        <v>38.9</v>
      </c>
      <c r="S1103" s="3">
        <v>38.950000000000003</v>
      </c>
      <c r="T1103" s="3">
        <v>38.950000000000003</v>
      </c>
      <c r="U1103" s="3">
        <v>38.9</v>
      </c>
      <c r="V1103" s="10">
        <f t="shared" si="71"/>
        <v>3.2373300000000001E-3</v>
      </c>
      <c r="W1103" s="3">
        <v>0.26</v>
      </c>
      <c r="X1103" s="3" t="str">
        <f ca="1">IF(COUNTIF(股期對照!A:A,B1103)=2,B1103&amp;"-●",IF(COUNTIF(股期對照!A:A,B1103)=1,B1103&amp;"-◎",B1103))</f>
        <v>智晶</v>
      </c>
      <c r="Y1103" s="3" t="s">
        <v>7393</v>
      </c>
      <c r="AB1103" s="1" t="s">
        <v>1097</v>
      </c>
      <c r="AC1103" s="1" t="s">
        <v>2818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3.5070000000000001</v>
      </c>
      <c r="AL1103" s="1">
        <v>0</v>
      </c>
      <c r="AM1103" s="1">
        <v>3</v>
      </c>
      <c r="AN1103" s="1">
        <v>1.8</v>
      </c>
      <c r="AO1103" s="1">
        <v>0</v>
      </c>
      <c r="AP1103" s="1">
        <v>37319</v>
      </c>
      <c r="AQ1103" s="1">
        <v>0</v>
      </c>
      <c r="AR1103" s="1">
        <v>39</v>
      </c>
      <c r="AS1103" s="1">
        <v>38.9</v>
      </c>
      <c r="AT1103" s="1">
        <v>38.950000000000003</v>
      </c>
      <c r="AU1103" s="1">
        <v>38.950000000000003</v>
      </c>
      <c r="AV1103" s="1">
        <v>38.9</v>
      </c>
      <c r="AW1103" s="1">
        <v>3.2373300000000001E-3</v>
      </c>
      <c r="AX1103" s="1">
        <v>0.26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5415</v>
      </c>
      <c r="C1104" s="3">
        <v>22.7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49.010000000000005</v>
      </c>
      <c r="H1104" s="1">
        <f>MATCH(持股比率!A1104,董監!A:A,0)</f>
        <v>1104</v>
      </c>
      <c r="I1104" s="3">
        <v>356773.77</v>
      </c>
      <c r="J1104" s="20">
        <v>1.05</v>
      </c>
      <c r="K1104" s="20">
        <v>0</v>
      </c>
      <c r="L1104" s="29">
        <v>0</v>
      </c>
      <c r="M1104" s="20">
        <v>-2</v>
      </c>
      <c r="N1104" s="20">
        <v>-2</v>
      </c>
      <c r="O1104" s="20">
        <f t="shared" si="69"/>
        <v>17485</v>
      </c>
      <c r="P1104" s="19">
        <f t="shared" si="70"/>
        <v>0</v>
      </c>
      <c r="Q1104" s="3">
        <v>18.7</v>
      </c>
      <c r="R1104" s="3">
        <v>18.600000000000001</v>
      </c>
      <c r="S1104" s="3">
        <v>18.7</v>
      </c>
      <c r="T1104" s="3">
        <v>18.55</v>
      </c>
      <c r="U1104" s="3">
        <v>18.45</v>
      </c>
      <c r="V1104" s="10">
        <f t="shared" si="71"/>
        <v>-5.4364999999999991E-4</v>
      </c>
      <c r="W1104" s="3">
        <v>-1.34</v>
      </c>
      <c r="X1104" s="3" t="str">
        <f ca="1">IF(COUNTIF(股期對照!A:A,B1104)=2,B1104&amp;"-●",IF(COUNTIF(股期對照!A:A,B1104)=1,B1104&amp;"-◎",B1104))</f>
        <v>天鉞電</v>
      </c>
      <c r="Y1104" s="3" t="s">
        <v>7394</v>
      </c>
      <c r="AB1104" s="1" t="s">
        <v>1098</v>
      </c>
      <c r="AC1104" s="1" t="s">
        <v>2819</v>
      </c>
      <c r="AD1104" s="1">
        <v>22.7</v>
      </c>
      <c r="AE1104" s="1">
        <v>0</v>
      </c>
      <c r="AF1104" s="1">
        <v>0.08</v>
      </c>
      <c r="AG1104" s="1">
        <v>28.21</v>
      </c>
      <c r="AH1104" s="1">
        <v>49.010000000000005</v>
      </c>
      <c r="AI1104" s="1">
        <v>1104</v>
      </c>
      <c r="AJ1104" s="1">
        <v>356773.77</v>
      </c>
      <c r="AK1104" s="1">
        <v>1.05</v>
      </c>
      <c r="AL1104" s="1">
        <v>0</v>
      </c>
      <c r="AM1104" s="1">
        <v>0</v>
      </c>
      <c r="AN1104" s="1">
        <v>-2</v>
      </c>
      <c r="AO1104" s="1">
        <v>-2</v>
      </c>
      <c r="AP1104" s="1">
        <v>17485</v>
      </c>
      <c r="AQ1104" s="1">
        <v>0</v>
      </c>
      <c r="AR1104" s="1">
        <v>18.7</v>
      </c>
      <c r="AS1104" s="1">
        <v>18.600000000000001</v>
      </c>
      <c r="AT1104" s="1">
        <v>18.7</v>
      </c>
      <c r="AU1104" s="1">
        <v>18.55</v>
      </c>
      <c r="AV1104" s="1">
        <v>18.45</v>
      </c>
      <c r="AW1104" s="1">
        <v>-5.4364999999999991E-4</v>
      </c>
      <c r="AX1104" s="1">
        <v>-1.34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4980</v>
      </c>
      <c r="C1105" s="3">
        <v>9.58</v>
      </c>
      <c r="D1105" s="3">
        <v>3.46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68.92</v>
      </c>
      <c r="H1105" s="1">
        <f>MATCH(持股比率!A1105,董監!A:A,0)</f>
        <v>1105</v>
      </c>
      <c r="I1105" s="3">
        <v>995425.79</v>
      </c>
      <c r="J1105" s="20">
        <v>514.97799999999995</v>
      </c>
      <c r="K1105" s="20">
        <v>806.37</v>
      </c>
      <c r="L1105" s="29">
        <v>-590.33900000000006</v>
      </c>
      <c r="M1105" s="20">
        <v>1164.606</v>
      </c>
      <c r="N1105" s="20">
        <v>1299.048</v>
      </c>
      <c r="O1105" s="20">
        <f t="shared" si="69"/>
        <v>68605</v>
      </c>
      <c r="P1105" s="19">
        <f t="shared" si="70"/>
        <v>4.7</v>
      </c>
      <c r="Q1105" s="3">
        <v>143.5</v>
      </c>
      <c r="R1105" s="3">
        <v>141.5</v>
      </c>
      <c r="S1105" s="3">
        <v>144</v>
      </c>
      <c r="T1105" s="3">
        <v>141</v>
      </c>
      <c r="U1105" s="3">
        <v>139</v>
      </c>
      <c r="V1105" s="10">
        <f t="shared" si="71"/>
        <v>4.4776899999999999</v>
      </c>
      <c r="W1105" s="3">
        <v>1.0900000000000001</v>
      </c>
      <c r="X1105" s="3" t="str">
        <f ca="1">IF(COUNTIF(股期對照!A:A,B1105)=2,B1105&amp;"-●",IF(COUNTIF(股期對照!A:A,B1105)=1,B1105&amp;"-◎",B1105))</f>
        <v>虹堡</v>
      </c>
      <c r="Y1105" s="3" t="s">
        <v>7395</v>
      </c>
      <c r="AB1105" s="1" t="s">
        <v>1099</v>
      </c>
      <c r="AC1105" s="1" t="s">
        <v>2820</v>
      </c>
      <c r="AD1105" s="1">
        <v>9.58</v>
      </c>
      <c r="AE1105" s="1">
        <v>3.46</v>
      </c>
      <c r="AF1105" s="1">
        <v>1.44</v>
      </c>
      <c r="AG1105" s="1">
        <v>16.600000000000001</v>
      </c>
      <c r="AH1105" s="1">
        <v>68.92</v>
      </c>
      <c r="AI1105" s="1">
        <v>1105</v>
      </c>
      <c r="AJ1105" s="1">
        <v>995425.79</v>
      </c>
      <c r="AK1105" s="1">
        <v>514.97799999999995</v>
      </c>
      <c r="AL1105" s="1">
        <v>806.37</v>
      </c>
      <c r="AM1105" s="1">
        <v>-590.33900000000006</v>
      </c>
      <c r="AN1105" s="1">
        <v>1164.606</v>
      </c>
      <c r="AO1105" s="1">
        <v>1299.048</v>
      </c>
      <c r="AP1105" s="1">
        <v>68605</v>
      </c>
      <c r="AQ1105" s="1">
        <v>4.7</v>
      </c>
      <c r="AR1105" s="1">
        <v>143.5</v>
      </c>
      <c r="AS1105" s="1">
        <v>141.5</v>
      </c>
      <c r="AT1105" s="1">
        <v>144</v>
      </c>
      <c r="AU1105" s="1">
        <v>141</v>
      </c>
      <c r="AV1105" s="1">
        <v>139</v>
      </c>
      <c r="AW1105" s="1">
        <v>4.4776899999999999</v>
      </c>
      <c r="AX1105" s="1">
        <v>1.0900000000000001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5566</v>
      </c>
      <c r="C1106" s="3">
        <v>13.88</v>
      </c>
      <c r="D1106" s="3">
        <v>0.06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72.2</v>
      </c>
      <c r="H1106" s="1">
        <f>MATCH(持股比率!A1106,董監!A:A,0)</f>
        <v>1106</v>
      </c>
      <c r="I1106" s="3">
        <v>647062.79</v>
      </c>
      <c r="J1106" s="20">
        <v>28.547000000000001</v>
      </c>
      <c r="K1106" s="20">
        <v>26.119</v>
      </c>
      <c r="L1106" s="29">
        <v>2.0339999999999998</v>
      </c>
      <c r="M1106" s="20">
        <v>13.467000000000001</v>
      </c>
      <c r="N1106" s="20">
        <v>-5.0019999999999998</v>
      </c>
      <c r="O1106" s="20">
        <f t="shared" si="69"/>
        <v>46718</v>
      </c>
      <c r="P1106" s="19">
        <f t="shared" si="70"/>
        <v>0.1</v>
      </c>
      <c r="Q1106" s="3">
        <v>116.5</v>
      </c>
      <c r="R1106" s="3">
        <v>119</v>
      </c>
      <c r="S1106" s="3">
        <v>118</v>
      </c>
      <c r="T1106" s="3">
        <v>117.5</v>
      </c>
      <c r="U1106" s="3">
        <v>117.5</v>
      </c>
      <c r="V1106" s="10">
        <f t="shared" si="71"/>
        <v>7.6685360000000008E-2</v>
      </c>
      <c r="W1106" s="3">
        <v>2.17</v>
      </c>
      <c r="X1106" s="3" t="str">
        <f ca="1">IF(COUNTIF(股期對照!A:A,B1106)=2,B1106&amp;"-●",IF(COUNTIF(股期對照!A:A,B1106)=1,B1106&amp;"-◎",B1106))</f>
        <v>智崴</v>
      </c>
      <c r="Y1106" s="3" t="s">
        <v>7396</v>
      </c>
      <c r="AB1106" s="1" t="s">
        <v>1100</v>
      </c>
      <c r="AC1106" s="1" t="s">
        <v>2821</v>
      </c>
      <c r="AD1106" s="1">
        <v>13.88</v>
      </c>
      <c r="AE1106" s="1">
        <v>0.06</v>
      </c>
      <c r="AF1106" s="1">
        <v>0</v>
      </c>
      <c r="AG1106" s="1">
        <v>13.86</v>
      </c>
      <c r="AH1106" s="1">
        <v>72.2</v>
      </c>
      <c r="AI1106" s="1">
        <v>1106</v>
      </c>
      <c r="AJ1106" s="1">
        <v>647062.79</v>
      </c>
      <c r="AK1106" s="1">
        <v>28.547000000000001</v>
      </c>
      <c r="AL1106" s="1">
        <v>26.119</v>
      </c>
      <c r="AM1106" s="1">
        <v>2.0339999999999998</v>
      </c>
      <c r="AN1106" s="1">
        <v>13.467000000000001</v>
      </c>
      <c r="AO1106" s="1">
        <v>-5.0019999999999998</v>
      </c>
      <c r="AP1106" s="1">
        <v>46718</v>
      </c>
      <c r="AQ1106" s="1">
        <v>0.1</v>
      </c>
      <c r="AR1106" s="1">
        <v>116.5</v>
      </c>
      <c r="AS1106" s="1">
        <v>119</v>
      </c>
      <c r="AT1106" s="1">
        <v>118</v>
      </c>
      <c r="AU1106" s="1">
        <v>117.5</v>
      </c>
      <c r="AV1106" s="1">
        <v>117.5</v>
      </c>
      <c r="AW1106" s="1">
        <v>7.6685360000000008E-2</v>
      </c>
      <c r="AX1106" s="1">
        <v>2.17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6254</v>
      </c>
      <c r="C1107" s="3">
        <v>14.54</v>
      </c>
      <c r="D1107" s="3">
        <v>6.33</v>
      </c>
      <c r="E1107" s="3">
        <v>1.24</v>
      </c>
      <c r="F1107" s="1">
        <f>IF(INDEX(董監!D:D,H1107)=0,INDEX(董監!C:C,H1107),INDEX(董監!D:D,H1107))</f>
        <v>35.24</v>
      </c>
      <c r="G1107" s="1">
        <f t="shared" si="68"/>
        <v>42.650000000000006</v>
      </c>
      <c r="H1107" s="1">
        <f>MATCH(持股比率!A1107,董監!A:A,0)</f>
        <v>1107</v>
      </c>
      <c r="I1107" s="3">
        <v>693635.18</v>
      </c>
      <c r="J1107" s="20">
        <v>260.24599999999998</v>
      </c>
      <c r="K1107" s="20">
        <v>178.101</v>
      </c>
      <c r="L1107" s="29">
        <v>-48.031999999999996</v>
      </c>
      <c r="M1107" s="20">
        <v>174.71799999999999</v>
      </c>
      <c r="N1107" s="20">
        <v>217.16900000000001</v>
      </c>
      <c r="O1107" s="20">
        <f t="shared" si="69"/>
        <v>29584</v>
      </c>
      <c r="P1107" s="19">
        <f t="shared" si="70"/>
        <v>2.6</v>
      </c>
      <c r="Q1107" s="3">
        <v>1310</v>
      </c>
      <c r="R1107" s="3">
        <v>1350</v>
      </c>
      <c r="S1107" s="3">
        <v>1370</v>
      </c>
      <c r="T1107" s="3">
        <v>1360</v>
      </c>
      <c r="U1107" s="3">
        <v>1390</v>
      </c>
      <c r="V1107" s="10">
        <f t="shared" si="71"/>
        <v>10.550361600000002</v>
      </c>
      <c r="W1107" s="3">
        <v>12.55</v>
      </c>
      <c r="X1107" s="3" t="str">
        <f ca="1">IF(COUNTIF(股期對照!A:A,B1107)=2,B1107&amp;"-●",IF(COUNTIF(股期對照!A:A,B1107)=1,B1107&amp;"-◎",B1107))</f>
        <v>祥碩-●</v>
      </c>
      <c r="Y1107" s="3" t="s">
        <v>6920</v>
      </c>
      <c r="AB1107" s="1" t="s">
        <v>1101</v>
      </c>
      <c r="AC1107" s="1" t="s">
        <v>2822</v>
      </c>
      <c r="AD1107" s="1">
        <v>14.54</v>
      </c>
      <c r="AE1107" s="1">
        <v>6.33</v>
      </c>
      <c r="AF1107" s="1">
        <v>1.24</v>
      </c>
      <c r="AG1107" s="1">
        <v>35.24</v>
      </c>
      <c r="AH1107" s="1">
        <v>42.650000000000006</v>
      </c>
      <c r="AI1107" s="1">
        <v>1107</v>
      </c>
      <c r="AJ1107" s="1">
        <v>693635.18</v>
      </c>
      <c r="AK1107" s="1">
        <v>260.24599999999998</v>
      </c>
      <c r="AL1107" s="1">
        <v>178.101</v>
      </c>
      <c r="AM1107" s="1">
        <v>-48.031999999999996</v>
      </c>
      <c r="AN1107" s="1">
        <v>174.71799999999999</v>
      </c>
      <c r="AO1107" s="1">
        <v>217.16900000000001</v>
      </c>
      <c r="AP1107" s="1">
        <v>29584</v>
      </c>
      <c r="AQ1107" s="1">
        <v>2.6</v>
      </c>
      <c r="AR1107" s="1">
        <v>1310</v>
      </c>
      <c r="AS1107" s="1">
        <v>1350</v>
      </c>
      <c r="AT1107" s="1">
        <v>1370</v>
      </c>
      <c r="AU1107" s="1">
        <v>1360</v>
      </c>
      <c r="AV1107" s="1">
        <v>1390</v>
      </c>
      <c r="AW1107" s="1">
        <v>10.550361600000002</v>
      </c>
      <c r="AX1107" s="1">
        <v>12.55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6255</v>
      </c>
      <c r="C1108" s="3">
        <v>4.75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87.460000000000008</v>
      </c>
      <c r="H1108" s="1">
        <f>MATCH(持股比率!A1108,董監!A:A,0)</f>
        <v>1108</v>
      </c>
      <c r="I1108" s="3">
        <v>552761.18000000005</v>
      </c>
      <c r="J1108" s="20">
        <v>182.191</v>
      </c>
      <c r="K1108" s="20">
        <v>-50.087000000000003</v>
      </c>
      <c r="L1108" s="29">
        <v>815.02599999999995</v>
      </c>
      <c r="M1108" s="20">
        <v>-501.00099999999998</v>
      </c>
      <c r="N1108" s="20">
        <v>-26</v>
      </c>
      <c r="O1108" s="20">
        <f t="shared" si="69"/>
        <v>48344</v>
      </c>
      <c r="P1108" s="19">
        <f t="shared" si="70"/>
        <v>0.9</v>
      </c>
      <c r="Q1108" s="3">
        <v>31.9</v>
      </c>
      <c r="R1108" s="3">
        <v>32.200000000000003</v>
      </c>
      <c r="S1108" s="3">
        <v>34.1</v>
      </c>
      <c r="T1108" s="3">
        <v>32.5</v>
      </c>
      <c r="U1108" s="3">
        <v>31.8</v>
      </c>
      <c r="V1108" s="10">
        <f t="shared" si="71"/>
        <v>0.14882145599999999</v>
      </c>
      <c r="W1108" s="3">
        <v>-2.15</v>
      </c>
      <c r="X1108" s="3" t="str">
        <f ca="1">IF(COUNTIF(股期對照!A:A,B1108)=2,B1108&amp;"-●",IF(COUNTIF(股期對照!A:A,B1108)=1,B1108&amp;"-◎",B1108))</f>
        <v>笙科</v>
      </c>
      <c r="Y1108" s="3" t="s">
        <v>7176</v>
      </c>
      <c r="AB1108" s="1" t="s">
        <v>1102</v>
      </c>
      <c r="AC1108" s="1" t="s">
        <v>2823</v>
      </c>
      <c r="AD1108" s="1">
        <v>4.75</v>
      </c>
      <c r="AE1108" s="1">
        <v>0</v>
      </c>
      <c r="AF1108" s="1">
        <v>7.0000000000000007E-2</v>
      </c>
      <c r="AG1108" s="1">
        <v>7.72</v>
      </c>
      <c r="AH1108" s="1">
        <v>87.460000000000008</v>
      </c>
      <c r="AI1108" s="1">
        <v>1108</v>
      </c>
      <c r="AJ1108" s="1">
        <v>552761.18000000005</v>
      </c>
      <c r="AK1108" s="1">
        <v>182.191</v>
      </c>
      <c r="AL1108" s="1">
        <v>-50.087000000000003</v>
      </c>
      <c r="AM1108" s="1">
        <v>815.02599999999995</v>
      </c>
      <c r="AN1108" s="1">
        <v>-501.00099999999998</v>
      </c>
      <c r="AO1108" s="1">
        <v>-26</v>
      </c>
      <c r="AP1108" s="1">
        <v>48344</v>
      </c>
      <c r="AQ1108" s="1">
        <v>0.9</v>
      </c>
      <c r="AR1108" s="1">
        <v>31.9</v>
      </c>
      <c r="AS1108" s="1">
        <v>32.200000000000003</v>
      </c>
      <c r="AT1108" s="1">
        <v>34.1</v>
      </c>
      <c r="AU1108" s="1">
        <v>32.5</v>
      </c>
      <c r="AV1108" s="1">
        <v>31.8</v>
      </c>
      <c r="AW1108" s="1">
        <v>0.14882145599999999</v>
      </c>
      <c r="AX1108" s="1">
        <v>-2.15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6256</v>
      </c>
      <c r="C1109" s="3">
        <v>49.38</v>
      </c>
      <c r="D1109" s="3">
        <v>9.69</v>
      </c>
      <c r="E1109" s="3">
        <v>0.56999999999999995</v>
      </c>
      <c r="F1109" s="1">
        <f>IF(INDEX(董監!D:D,H1109)=0,INDEX(董監!C:C,H1109),INDEX(董監!D:D,H1109))</f>
        <v>20.399999999999999</v>
      </c>
      <c r="G1109" s="1">
        <f t="shared" si="68"/>
        <v>19.960000000000008</v>
      </c>
      <c r="H1109" s="1">
        <f>MATCH(持股比率!A1109,董監!A:A,0)</f>
        <v>1109</v>
      </c>
      <c r="I1109" s="3">
        <v>378206.79</v>
      </c>
      <c r="J1109" s="20">
        <v>112.747</v>
      </c>
      <c r="K1109" s="20">
        <v>-17.59</v>
      </c>
      <c r="L1109" s="29">
        <v>211.541</v>
      </c>
      <c r="M1109" s="30">
        <v>-35.622999999999998</v>
      </c>
      <c r="N1109" s="20">
        <v>-12.305</v>
      </c>
      <c r="O1109" s="20">
        <f t="shared" si="69"/>
        <v>7549</v>
      </c>
      <c r="P1109" s="19">
        <f t="shared" si="70"/>
        <v>3.4</v>
      </c>
      <c r="Q1109" s="3">
        <v>2735</v>
      </c>
      <c r="R1109" s="3">
        <v>2730</v>
      </c>
      <c r="S1109" s="3">
        <v>2850</v>
      </c>
      <c r="T1109" s="3">
        <v>2840</v>
      </c>
      <c r="U1109" s="3">
        <v>2810</v>
      </c>
      <c r="V1109" s="10">
        <f t="shared" si="71"/>
        <v>7.2748782499999995</v>
      </c>
      <c r="W1109" s="3">
        <v>7.05</v>
      </c>
      <c r="X1109" s="3" t="str">
        <f ca="1">IF(COUNTIF(股期對照!A:A,B1109)=2,B1109&amp;"-●",IF(COUNTIF(股期對照!A:A,B1109)=1,B1109&amp;"-◎",B1109))</f>
        <v>信驊-●</v>
      </c>
      <c r="Y1109" s="3" t="s">
        <v>7225</v>
      </c>
      <c r="AB1109" s="1" t="s">
        <v>1103</v>
      </c>
      <c r="AC1109" s="1" t="s">
        <v>2824</v>
      </c>
      <c r="AD1109" s="1">
        <v>49.38</v>
      </c>
      <c r="AE1109" s="1">
        <v>9.69</v>
      </c>
      <c r="AF1109" s="1">
        <v>0.56999999999999995</v>
      </c>
      <c r="AG1109" s="1">
        <v>20.399999999999999</v>
      </c>
      <c r="AH1109" s="1">
        <v>19.960000000000008</v>
      </c>
      <c r="AI1109" s="1">
        <v>1109</v>
      </c>
      <c r="AJ1109" s="1">
        <v>378206.79</v>
      </c>
      <c r="AK1109" s="1">
        <v>112.747</v>
      </c>
      <c r="AL1109" s="1">
        <v>-17.59</v>
      </c>
      <c r="AM1109" s="1">
        <v>211.541</v>
      </c>
      <c r="AN1109" s="1">
        <v>-35.622999999999998</v>
      </c>
      <c r="AO1109" s="1">
        <v>-12.305</v>
      </c>
      <c r="AP1109" s="1">
        <v>7549</v>
      </c>
      <c r="AQ1109" s="1">
        <v>3.4</v>
      </c>
      <c r="AR1109" s="1">
        <v>2735</v>
      </c>
      <c r="AS1109" s="1">
        <v>2730</v>
      </c>
      <c r="AT1109" s="1">
        <v>2850</v>
      </c>
      <c r="AU1109" s="1">
        <v>2840</v>
      </c>
      <c r="AV1109" s="1">
        <v>2810</v>
      </c>
      <c r="AW1109" s="1">
        <v>7.2748782499999995</v>
      </c>
      <c r="AX1109" s="1">
        <v>7.05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4846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13.5</v>
      </c>
      <c r="S1110" s="3">
        <v>13.7</v>
      </c>
      <c r="T1110" s="3">
        <v>13.5</v>
      </c>
      <c r="U1110" s="3">
        <v>13.5</v>
      </c>
      <c r="V1110" s="10">
        <f t="shared" si="71"/>
        <v>0</v>
      </c>
      <c r="W1110" s="3">
        <v>-4.59</v>
      </c>
      <c r="X1110" s="3" t="str">
        <f ca="1">IF(COUNTIF(股期對照!A:A,B1110)=2,B1110&amp;"-●",IF(COUNTIF(股期對照!A:A,B1110)=1,B1110&amp;"-◎",B1110))</f>
        <v>達輝-KY</v>
      </c>
      <c r="Y1110" s="3" t="s">
        <v>7397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13.5</v>
      </c>
      <c r="AT1110" s="1">
        <v>13.7</v>
      </c>
      <c r="AU1110" s="1">
        <v>13.5</v>
      </c>
      <c r="AV1110" s="1">
        <v>13.5</v>
      </c>
      <c r="AW1110" s="1">
        <v>0</v>
      </c>
      <c r="AX1110" s="1">
        <v>-4.59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5748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58.61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1</v>
      </c>
      <c r="N1111" s="20">
        <v>-1</v>
      </c>
      <c r="O1111" s="20">
        <f t="shared" si="69"/>
        <v>13040</v>
      </c>
      <c r="P1111" s="19">
        <f t="shared" si="70"/>
        <v>0</v>
      </c>
      <c r="Q1111" s="3">
        <v>181</v>
      </c>
      <c r="R1111" s="3">
        <v>182.5</v>
      </c>
      <c r="S1111" s="3">
        <v>184</v>
      </c>
      <c r="T1111" s="3">
        <v>193</v>
      </c>
      <c r="U1111" s="3">
        <v>190</v>
      </c>
      <c r="V1111" s="10">
        <f t="shared" si="71"/>
        <v>1.8550000000000001E-3</v>
      </c>
      <c r="W1111" s="3">
        <v>4.97</v>
      </c>
      <c r="X1111" s="3" t="str">
        <f ca="1">IF(COUNTIF(股期對照!A:A,B1111)=2,B1111&amp;"-●",IF(COUNTIF(股期對照!A:A,B1111)=1,B1111&amp;"-◎",B1111))</f>
        <v>尚凡</v>
      </c>
      <c r="Y1111" s="3" t="s">
        <v>7398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40.14</v>
      </c>
      <c r="AH1111" s="1">
        <v>58.61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1</v>
      </c>
      <c r="AO1111" s="1">
        <v>-1</v>
      </c>
      <c r="AP1111" s="1">
        <v>13040</v>
      </c>
      <c r="AQ1111" s="1">
        <v>0</v>
      </c>
      <c r="AR1111" s="1">
        <v>181</v>
      </c>
      <c r="AS1111" s="1">
        <v>182.5</v>
      </c>
      <c r="AT1111" s="1">
        <v>184</v>
      </c>
      <c r="AU1111" s="1">
        <v>193</v>
      </c>
      <c r="AV1111" s="1">
        <v>190</v>
      </c>
      <c r="AW1111" s="1">
        <v>1.8550000000000001E-3</v>
      </c>
      <c r="AX1111" s="1">
        <v>4.97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 t="s">
        <v>5750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5749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5749</v>
      </c>
    </row>
    <row r="1113" spans="1:52" x14ac:dyDescent="0.25">
      <c r="A1113" s="2" t="s">
        <v>1107</v>
      </c>
      <c r="B1113" s="3" t="s">
        <v>6558</v>
      </c>
      <c r="C1113" s="3">
        <v>0.77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-10</v>
      </c>
      <c r="L1113" s="29">
        <v>1</v>
      </c>
      <c r="M1113" s="20">
        <v>-1</v>
      </c>
      <c r="N1113" s="20">
        <v>-4</v>
      </c>
      <c r="O1113" s="20">
        <f t="shared" si="69"/>
        <v>55692</v>
      </c>
      <c r="P1113" s="19">
        <f t="shared" si="70"/>
        <v>0</v>
      </c>
      <c r="Q1113" s="3">
        <v>108.5</v>
      </c>
      <c r="R1113" s="3">
        <v>108</v>
      </c>
      <c r="S1113" s="3">
        <v>108</v>
      </c>
      <c r="T1113" s="3">
        <v>108.5</v>
      </c>
      <c r="U1113" s="3">
        <v>108.5</v>
      </c>
      <c r="V1113" s="10">
        <f t="shared" si="71"/>
        <v>-2.1655000000000001E-2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7327</v>
      </c>
      <c r="AB1113" s="1" t="s">
        <v>1107</v>
      </c>
      <c r="AC1113" s="1" t="s">
        <v>2827</v>
      </c>
      <c r="AD1113" s="1">
        <v>0.77</v>
      </c>
      <c r="AE1113" s="1">
        <v>0.02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-6</v>
      </c>
      <c r="AL1113" s="1">
        <v>-10</v>
      </c>
      <c r="AM1113" s="1">
        <v>1</v>
      </c>
      <c r="AN1113" s="1">
        <v>-1</v>
      </c>
      <c r="AO1113" s="1">
        <v>-4</v>
      </c>
      <c r="AP1113" s="1">
        <v>55692</v>
      </c>
      <c r="AQ1113" s="1">
        <v>0</v>
      </c>
      <c r="AR1113" s="1">
        <v>108.5</v>
      </c>
      <c r="AS1113" s="1">
        <v>108</v>
      </c>
      <c r="AT1113" s="1">
        <v>108</v>
      </c>
      <c r="AU1113" s="1">
        <v>108.5</v>
      </c>
      <c r="AV1113" s="1">
        <v>108.5</v>
      </c>
      <c r="AW1113" s="1">
        <v>-2.1655000000000001E-2</v>
      </c>
      <c r="AX1113" s="1">
        <v>0.46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5751</v>
      </c>
      <c r="C1114" s="3">
        <v>54.75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11.36</v>
      </c>
      <c r="H1114" s="1">
        <f>MATCH(持股比率!A1114,董監!A:A,0)</f>
        <v>1114</v>
      </c>
      <c r="I1114" s="3">
        <v>479288.6</v>
      </c>
      <c r="J1114" s="20">
        <v>-36</v>
      </c>
      <c r="K1114" s="20">
        <v>-101</v>
      </c>
      <c r="L1114" s="29">
        <v>75.001000000000005</v>
      </c>
      <c r="M1114" s="20">
        <v>-109</v>
      </c>
      <c r="N1114" s="20">
        <v>-79</v>
      </c>
      <c r="O1114" s="20">
        <f t="shared" si="69"/>
        <v>5445</v>
      </c>
      <c r="P1114" s="19">
        <f t="shared" si="70"/>
        <v>-4.5999999999999996</v>
      </c>
      <c r="Q1114" s="3">
        <v>130</v>
      </c>
      <c r="R1114" s="3">
        <v>127</v>
      </c>
      <c r="S1114" s="3">
        <v>128.5</v>
      </c>
      <c r="T1114" s="3">
        <v>128.5</v>
      </c>
      <c r="U1114" s="3">
        <v>126</v>
      </c>
      <c r="V1114" s="10">
        <f t="shared" si="71"/>
        <v>-0.31829871500000001</v>
      </c>
      <c r="W1114" s="3">
        <v>-2.33</v>
      </c>
      <c r="X1114" s="3" t="str">
        <f ca="1">IF(COUNTIF(股期對照!A:A,B1114)=2,B1114&amp;"-●",IF(COUNTIF(股期對照!A:A,B1114)=1,B1114&amp;"-◎",B1114))</f>
        <v>jpp-KY</v>
      </c>
      <c r="Y1114" s="3" t="s">
        <v>6769</v>
      </c>
      <c r="AB1114" s="1" t="s">
        <v>1108</v>
      </c>
      <c r="AC1114" s="1" t="s">
        <v>2828</v>
      </c>
      <c r="AD1114" s="1">
        <v>54.75</v>
      </c>
      <c r="AE1114" s="1">
        <v>0</v>
      </c>
      <c r="AF1114" s="1">
        <v>0.1</v>
      </c>
      <c r="AG1114" s="1">
        <v>33.79</v>
      </c>
      <c r="AH1114" s="1">
        <v>11.36</v>
      </c>
      <c r="AI1114" s="1">
        <v>1114</v>
      </c>
      <c r="AJ1114" s="1">
        <v>479288.6</v>
      </c>
      <c r="AK1114" s="1">
        <v>-36</v>
      </c>
      <c r="AL1114" s="1">
        <v>-101</v>
      </c>
      <c r="AM1114" s="1">
        <v>75.001000000000005</v>
      </c>
      <c r="AN1114" s="1">
        <v>-109</v>
      </c>
      <c r="AO1114" s="1">
        <v>-79</v>
      </c>
      <c r="AP1114" s="1">
        <v>5445</v>
      </c>
      <c r="AQ1114" s="1">
        <v>-4.5999999999999996</v>
      </c>
      <c r="AR1114" s="1">
        <v>130</v>
      </c>
      <c r="AS1114" s="1">
        <v>127</v>
      </c>
      <c r="AT1114" s="1">
        <v>128.5</v>
      </c>
      <c r="AU1114" s="1">
        <v>128.5</v>
      </c>
      <c r="AV1114" s="1">
        <v>126</v>
      </c>
      <c r="AW1114" s="1">
        <v>-0.31829871500000001</v>
      </c>
      <c r="AX1114" s="1">
        <v>-2.33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4981</v>
      </c>
      <c r="C1115" s="3">
        <v>2.33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75.28</v>
      </c>
      <c r="H1115" s="1">
        <f>MATCH(持股比率!A1115,董監!A:A,0)</f>
        <v>1115</v>
      </c>
      <c r="I1115" s="3">
        <v>1020409.26</v>
      </c>
      <c r="J1115" s="20">
        <v>21</v>
      </c>
      <c r="K1115" s="20">
        <v>-6.0110000000000001</v>
      </c>
      <c r="L1115" s="29">
        <v>69</v>
      </c>
      <c r="M1115" s="20">
        <v>3.97</v>
      </c>
      <c r="N1115" s="20">
        <v>-160.899</v>
      </c>
      <c r="O1115" s="20">
        <f t="shared" si="69"/>
        <v>76816</v>
      </c>
      <c r="P1115" s="19">
        <f t="shared" si="70"/>
        <v>-0.1</v>
      </c>
      <c r="Q1115" s="3">
        <v>73.3</v>
      </c>
      <c r="R1115" s="3">
        <v>72.7</v>
      </c>
      <c r="S1115" s="3">
        <v>72.7</v>
      </c>
      <c r="T1115" s="3">
        <v>72.2</v>
      </c>
      <c r="U1115" s="3">
        <v>69.5</v>
      </c>
      <c r="V1115" s="10">
        <f t="shared" si="71"/>
        <v>-4.7772461999999995E-2</v>
      </c>
      <c r="W1115" s="3">
        <v>-4.66</v>
      </c>
      <c r="X1115" s="3" t="str">
        <f ca="1">IF(COUNTIF(股期對照!A:A,B1115)=2,B1115&amp;"-●",IF(COUNTIF(股期對照!A:A,B1115)=1,B1115&amp;"-◎",B1115))</f>
        <v>界霖</v>
      </c>
      <c r="Y1115" s="3" t="s">
        <v>6895</v>
      </c>
      <c r="AB1115" s="1" t="s">
        <v>1109</v>
      </c>
      <c r="AC1115" s="1" t="s">
        <v>2829</v>
      </c>
      <c r="AD1115" s="1">
        <v>2.33</v>
      </c>
      <c r="AE1115" s="1">
        <v>0</v>
      </c>
      <c r="AF1115" s="1">
        <v>0.81</v>
      </c>
      <c r="AG1115" s="1">
        <v>21.58</v>
      </c>
      <c r="AH1115" s="1">
        <v>75.28</v>
      </c>
      <c r="AI1115" s="1">
        <v>1115</v>
      </c>
      <c r="AJ1115" s="1">
        <v>1020409.26</v>
      </c>
      <c r="AK1115" s="1">
        <v>21</v>
      </c>
      <c r="AL1115" s="1">
        <v>-6.0110000000000001</v>
      </c>
      <c r="AM1115" s="1">
        <v>69</v>
      </c>
      <c r="AN1115" s="1">
        <v>3.97</v>
      </c>
      <c r="AO1115" s="1">
        <v>-160.899</v>
      </c>
      <c r="AP1115" s="1">
        <v>76816</v>
      </c>
      <c r="AQ1115" s="1">
        <v>-0.1</v>
      </c>
      <c r="AR1115" s="1">
        <v>73.3</v>
      </c>
      <c r="AS1115" s="1">
        <v>72.7</v>
      </c>
      <c r="AT1115" s="1">
        <v>72.7</v>
      </c>
      <c r="AU1115" s="1">
        <v>72.2</v>
      </c>
      <c r="AV1115" s="1">
        <v>69.5</v>
      </c>
      <c r="AW1115" s="1">
        <v>-4.7772461999999995E-2</v>
      </c>
      <c r="AX1115" s="1">
        <v>-4.66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6257</v>
      </c>
      <c r="C1116" s="3">
        <v>22.76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61.66</v>
      </c>
      <c r="H1116" s="1">
        <f>MATCH(持股比率!A1116,董監!A:A,0)</f>
        <v>1116</v>
      </c>
      <c r="I1116" s="3">
        <v>558742.25</v>
      </c>
      <c r="J1116" s="20">
        <v>-187</v>
      </c>
      <c r="K1116" s="20">
        <v>-149</v>
      </c>
      <c r="L1116" s="29">
        <v>-291</v>
      </c>
      <c r="M1116" s="20">
        <v>-162</v>
      </c>
      <c r="N1116" s="20">
        <v>-138</v>
      </c>
      <c r="O1116" s="20">
        <f t="shared" si="69"/>
        <v>34452</v>
      </c>
      <c r="P1116" s="19">
        <f t="shared" si="70"/>
        <v>-2.7</v>
      </c>
      <c r="Q1116" s="3">
        <v>195.5</v>
      </c>
      <c r="R1116" s="3">
        <v>195</v>
      </c>
      <c r="S1116" s="3">
        <v>193.5</v>
      </c>
      <c r="T1116" s="3">
        <v>194</v>
      </c>
      <c r="U1116" s="3">
        <v>193</v>
      </c>
      <c r="V1116" s="10">
        <f t="shared" si="71"/>
        <v>-1.7998400000000001</v>
      </c>
      <c r="W1116" s="3">
        <v>-1.53</v>
      </c>
      <c r="X1116" s="3" t="str">
        <f ca="1">IF(COUNTIF(股期對照!A:A,B1116)=2,B1116&amp;"-●",IF(COUNTIF(股期對照!A:A,B1116)=1,B1116&amp;"-◎",B1116))</f>
        <v>數字</v>
      </c>
      <c r="Y1116" s="3" t="s">
        <v>7155</v>
      </c>
      <c r="AB1116" s="1" t="s">
        <v>1110</v>
      </c>
      <c r="AC1116" s="1" t="s">
        <v>2830</v>
      </c>
      <c r="AD1116" s="1">
        <v>22.76</v>
      </c>
      <c r="AE1116" s="1">
        <v>0.14000000000000001</v>
      </c>
      <c r="AF1116" s="1">
        <v>0.01</v>
      </c>
      <c r="AG1116" s="1">
        <v>15.43</v>
      </c>
      <c r="AH1116" s="1">
        <v>61.66</v>
      </c>
      <c r="AI1116" s="1">
        <v>1116</v>
      </c>
      <c r="AJ1116" s="1">
        <v>558742.25</v>
      </c>
      <c r="AK1116" s="1">
        <v>-187</v>
      </c>
      <c r="AL1116" s="1">
        <v>-149</v>
      </c>
      <c r="AM1116" s="1">
        <v>-291</v>
      </c>
      <c r="AN1116" s="1">
        <v>-162</v>
      </c>
      <c r="AO1116" s="1">
        <v>-138</v>
      </c>
      <c r="AP1116" s="1">
        <v>34452</v>
      </c>
      <c r="AQ1116" s="1">
        <v>-2.7</v>
      </c>
      <c r="AR1116" s="1">
        <v>195.5</v>
      </c>
      <c r="AS1116" s="1">
        <v>195</v>
      </c>
      <c r="AT1116" s="1">
        <v>193.5</v>
      </c>
      <c r="AU1116" s="1">
        <v>194</v>
      </c>
      <c r="AV1116" s="1">
        <v>193</v>
      </c>
      <c r="AW1116" s="1">
        <v>-1.7998400000000001</v>
      </c>
      <c r="AX1116" s="1">
        <v>-1.53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4982</v>
      </c>
      <c r="C1117" s="3">
        <v>62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-20.849999999999994</v>
      </c>
      <c r="H1117" s="1">
        <f>MATCH(持股比率!A1117,董監!A:A,0)</f>
        <v>1117</v>
      </c>
      <c r="I1117" s="3">
        <v>663852.88</v>
      </c>
      <c r="J1117" s="20">
        <v>-3.004</v>
      </c>
      <c r="K1117" s="20">
        <v>-4.149</v>
      </c>
      <c r="L1117" s="29">
        <v>1</v>
      </c>
      <c r="M1117" s="20">
        <v>1</v>
      </c>
      <c r="N1117" s="20">
        <v>0.874</v>
      </c>
      <c r="O1117" s="20">
        <f t="shared" si="69"/>
        <v>-13841</v>
      </c>
      <c r="P1117" s="19">
        <f t="shared" si="70"/>
        <v>0</v>
      </c>
      <c r="Q1117" s="3">
        <v>178.5</v>
      </c>
      <c r="R1117" s="3">
        <v>178.5</v>
      </c>
      <c r="S1117" s="3">
        <v>179.5</v>
      </c>
      <c r="T1117" s="3">
        <v>179</v>
      </c>
      <c r="U1117" s="3">
        <v>175.5</v>
      </c>
      <c r="V1117" s="10">
        <f t="shared" si="71"/>
        <v>-7.6492350000000008E-3</v>
      </c>
      <c r="W1117" s="3">
        <v>-2.23</v>
      </c>
      <c r="X1117" s="3" t="str">
        <f ca="1">IF(COUNTIF(股期對照!A:A,B1117)=2,B1117&amp;"-●",IF(COUNTIF(股期對照!A:A,B1117)=1,B1117&amp;"-◎",B1117))</f>
        <v>豐祥-KY</v>
      </c>
      <c r="Y1117" s="3" t="s">
        <v>6878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</v>
      </c>
      <c r="AG1117" s="1">
        <v>58.31</v>
      </c>
      <c r="AH1117" s="1">
        <v>-20.849999999999994</v>
      </c>
      <c r="AI1117" s="1">
        <v>1117</v>
      </c>
      <c r="AJ1117" s="1">
        <v>663852.88</v>
      </c>
      <c r="AK1117" s="1">
        <v>-3.004</v>
      </c>
      <c r="AL1117" s="1">
        <v>-4.149</v>
      </c>
      <c r="AM1117" s="1">
        <v>1</v>
      </c>
      <c r="AN1117" s="1">
        <v>1</v>
      </c>
      <c r="AO1117" s="1">
        <v>0.874</v>
      </c>
      <c r="AP1117" s="1">
        <v>-13841</v>
      </c>
      <c r="AQ1117" s="1">
        <v>0</v>
      </c>
      <c r="AR1117" s="1">
        <v>178.5</v>
      </c>
      <c r="AS1117" s="1">
        <v>178.5</v>
      </c>
      <c r="AT1117" s="1">
        <v>179.5</v>
      </c>
      <c r="AU1117" s="1">
        <v>179</v>
      </c>
      <c r="AV1117" s="1">
        <v>175.5</v>
      </c>
      <c r="AW1117" s="1">
        <v>-7.6492350000000008E-3</v>
      </c>
      <c r="AX1117" s="1">
        <v>-2.23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4983</v>
      </c>
      <c r="C1118" s="3">
        <v>30.31</v>
      </c>
      <c r="D1118" s="3">
        <v>6.08</v>
      </c>
      <c r="E1118" s="3">
        <v>0.36</v>
      </c>
      <c r="F1118" s="1">
        <f>IF(INDEX(董監!D:D,H1118)=0,INDEX(董監!C:C,H1118),INDEX(董監!D:D,H1118))</f>
        <v>13.57</v>
      </c>
      <c r="G1118" s="1">
        <f t="shared" si="68"/>
        <v>49.68</v>
      </c>
      <c r="H1118" s="1">
        <f>MATCH(持股比率!A1118,董監!A:A,0)</f>
        <v>1118</v>
      </c>
      <c r="I1118" s="3">
        <v>883976.42</v>
      </c>
      <c r="J1118" s="20">
        <v>-430.392</v>
      </c>
      <c r="K1118" s="20">
        <v>1476.317</v>
      </c>
      <c r="L1118" s="29">
        <v>-4.07</v>
      </c>
      <c r="M1118" s="20">
        <v>-256.47800000000001</v>
      </c>
      <c r="N1118" s="20">
        <v>-178.87899999999999</v>
      </c>
      <c r="O1118" s="20">
        <f t="shared" si="69"/>
        <v>43916</v>
      </c>
      <c r="P1118" s="19">
        <f t="shared" si="70"/>
        <v>1.4</v>
      </c>
      <c r="Q1118" s="3">
        <v>297</v>
      </c>
      <c r="R1118" s="3">
        <v>317</v>
      </c>
      <c r="S1118" s="3">
        <v>316.5</v>
      </c>
      <c r="T1118" s="3">
        <v>310.5</v>
      </c>
      <c r="U1118" s="3">
        <v>304</v>
      </c>
      <c r="V1118" s="10">
        <f t="shared" si="71"/>
        <v>2.0486227499999998</v>
      </c>
      <c r="W1118" s="3">
        <v>-0.98</v>
      </c>
      <c r="X1118" s="3" t="str">
        <f ca="1">IF(COUNTIF(股期對照!A:A,B1118)=2,B1118&amp;"-●",IF(COUNTIF(股期對照!A:A,B1118)=1,B1118&amp;"-◎",B1118))</f>
        <v>宜鼎</v>
      </c>
      <c r="Y1118" s="3" t="s">
        <v>6973</v>
      </c>
      <c r="AB1118" s="1" t="s">
        <v>1112</v>
      </c>
      <c r="AC1118" s="1" t="s">
        <v>2832</v>
      </c>
      <c r="AD1118" s="1">
        <v>30.31</v>
      </c>
      <c r="AE1118" s="1">
        <v>6.08</v>
      </c>
      <c r="AF1118" s="1">
        <v>0.36</v>
      </c>
      <c r="AG1118" s="1">
        <v>13.57</v>
      </c>
      <c r="AH1118" s="1">
        <v>49.68</v>
      </c>
      <c r="AI1118" s="1">
        <v>1118</v>
      </c>
      <c r="AJ1118" s="1">
        <v>883976.42</v>
      </c>
      <c r="AK1118" s="1">
        <v>-430.392</v>
      </c>
      <c r="AL1118" s="1">
        <v>1476.317</v>
      </c>
      <c r="AM1118" s="1">
        <v>-4.07</v>
      </c>
      <c r="AN1118" s="1">
        <v>-256.47800000000001</v>
      </c>
      <c r="AO1118" s="1">
        <v>-178.87899999999999</v>
      </c>
      <c r="AP1118" s="1">
        <v>43916</v>
      </c>
      <c r="AQ1118" s="1">
        <v>1.4</v>
      </c>
      <c r="AR1118" s="1">
        <v>297</v>
      </c>
      <c r="AS1118" s="1">
        <v>317</v>
      </c>
      <c r="AT1118" s="1">
        <v>316.5</v>
      </c>
      <c r="AU1118" s="1">
        <v>310.5</v>
      </c>
      <c r="AV1118" s="1">
        <v>304</v>
      </c>
      <c r="AW1118" s="1">
        <v>2.0486227499999998</v>
      </c>
      <c r="AX1118" s="1">
        <v>-0.98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5752</v>
      </c>
      <c r="C1119" s="3">
        <v>0.54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84.44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-1</v>
      </c>
      <c r="N1119" s="20">
        <v>0</v>
      </c>
      <c r="O1119" s="20">
        <f t="shared" si="69"/>
        <v>34558</v>
      </c>
      <c r="P1119" s="19">
        <f t="shared" si="70"/>
        <v>0</v>
      </c>
      <c r="Q1119" s="3">
        <v>26.15</v>
      </c>
      <c r="R1119" s="3">
        <v>26.1</v>
      </c>
      <c r="S1119" s="3">
        <v>26.1</v>
      </c>
      <c r="T1119" s="3">
        <v>26.1</v>
      </c>
      <c r="U1119" s="3">
        <v>26.1</v>
      </c>
      <c r="V1119" s="10">
        <f t="shared" si="71"/>
        <v>-7.8300000000000017E-4</v>
      </c>
      <c r="W1119" s="3">
        <v>-0.38</v>
      </c>
      <c r="X1119" s="3" t="str">
        <f ca="1">IF(COUNTIF(股期對照!A:A,B1119)=2,B1119&amp;"-●",IF(COUNTIF(股期對照!A:A,B1119)=1,B1119&amp;"-◎",B1119))</f>
        <v>邑昇</v>
      </c>
      <c r="Y1119" s="3" t="s">
        <v>7399</v>
      </c>
      <c r="AB1119" s="1" t="s">
        <v>1113</v>
      </c>
      <c r="AC1119" s="1" t="s">
        <v>2833</v>
      </c>
      <c r="AD1119" s="1">
        <v>0.54</v>
      </c>
      <c r="AE1119" s="1">
        <v>0</v>
      </c>
      <c r="AF1119" s="1">
        <v>0</v>
      </c>
      <c r="AG1119" s="1">
        <v>15.02</v>
      </c>
      <c r="AH1119" s="1">
        <v>84.44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-1</v>
      </c>
      <c r="AO1119" s="1">
        <v>0</v>
      </c>
      <c r="AP1119" s="1">
        <v>34558</v>
      </c>
      <c r="AQ1119" s="1">
        <v>0</v>
      </c>
      <c r="AR1119" s="1">
        <v>26.15</v>
      </c>
      <c r="AS1119" s="1">
        <v>26.1</v>
      </c>
      <c r="AT1119" s="1">
        <v>26.1</v>
      </c>
      <c r="AU1119" s="1">
        <v>26.1</v>
      </c>
      <c r="AV1119" s="1">
        <v>26.1</v>
      </c>
      <c r="AW1119" s="1">
        <v>-7.8300000000000017E-4</v>
      </c>
      <c r="AX1119" s="1">
        <v>-0.38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5416</v>
      </c>
      <c r="C1120" s="3">
        <v>2.0299999999999998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53.629999999999995</v>
      </c>
      <c r="H1120" s="1">
        <f>MATCH(持股比率!A1120,董監!A:A,0)</f>
        <v>1120</v>
      </c>
      <c r="I1120" s="3">
        <v>508889.81</v>
      </c>
      <c r="J1120" s="20">
        <v>2.5000000000000001E-2</v>
      </c>
      <c r="K1120" s="20">
        <v>8.0009999999999994</v>
      </c>
      <c r="L1120" s="29">
        <v>-7.9980000000000002</v>
      </c>
      <c r="M1120" s="20">
        <v>-3.0009999999999999</v>
      </c>
      <c r="N1120" s="20">
        <v>37.000999999999998</v>
      </c>
      <c r="O1120" s="20">
        <f t="shared" si="69"/>
        <v>27292</v>
      </c>
      <c r="P1120" s="19">
        <f t="shared" si="70"/>
        <v>0.1</v>
      </c>
      <c r="Q1120" s="3">
        <v>120.5</v>
      </c>
      <c r="R1120" s="3">
        <v>119</v>
      </c>
      <c r="S1120" s="3">
        <v>120.5</v>
      </c>
      <c r="T1120" s="3">
        <v>119.5</v>
      </c>
      <c r="U1120" s="3">
        <v>120.5</v>
      </c>
      <c r="V1120" s="10">
        <f t="shared" si="71"/>
        <v>4.0913735E-2</v>
      </c>
      <c r="W1120" s="3">
        <v>2.12</v>
      </c>
      <c r="X1120" s="3" t="str">
        <f ca="1">IF(COUNTIF(股期對照!A:A,B1120)=2,B1120&amp;"-●",IF(COUNTIF(股期對照!A:A,B1120)=1,B1120&amp;"-◎",B1120))</f>
        <v>杰力</v>
      </c>
      <c r="Y1120" s="3" t="s">
        <v>7400</v>
      </c>
      <c r="AB1120" s="1" t="s">
        <v>1114</v>
      </c>
      <c r="AC1120" s="1" t="s">
        <v>2834</v>
      </c>
      <c r="AD1120" s="1">
        <v>2.0299999999999998</v>
      </c>
      <c r="AE1120" s="1">
        <v>0</v>
      </c>
      <c r="AF1120" s="1">
        <v>1.1399999999999999</v>
      </c>
      <c r="AG1120" s="1">
        <v>43.2</v>
      </c>
      <c r="AH1120" s="1">
        <v>53.629999999999995</v>
      </c>
      <c r="AI1120" s="1">
        <v>1120</v>
      </c>
      <c r="AJ1120" s="1">
        <v>508889.81</v>
      </c>
      <c r="AK1120" s="1">
        <v>2.5000000000000001E-2</v>
      </c>
      <c r="AL1120" s="1">
        <v>8.0009999999999994</v>
      </c>
      <c r="AM1120" s="1">
        <v>-7.9980000000000002</v>
      </c>
      <c r="AN1120" s="1">
        <v>-3.0009999999999999</v>
      </c>
      <c r="AO1120" s="1">
        <v>37.000999999999998</v>
      </c>
      <c r="AP1120" s="1">
        <v>27292</v>
      </c>
      <c r="AQ1120" s="1">
        <v>0.1</v>
      </c>
      <c r="AR1120" s="1">
        <v>120.5</v>
      </c>
      <c r="AS1120" s="1">
        <v>119</v>
      </c>
      <c r="AT1120" s="1">
        <v>120.5</v>
      </c>
      <c r="AU1120" s="1">
        <v>119.5</v>
      </c>
      <c r="AV1120" s="1">
        <v>120.5</v>
      </c>
      <c r="AW1120" s="1">
        <v>4.0913735E-2</v>
      </c>
      <c r="AX1120" s="1">
        <v>2.12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4829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1345525.71</v>
      </c>
      <c r="J1121" s="20">
        <v>70</v>
      </c>
      <c r="K1121" s="20">
        <v>-44</v>
      </c>
      <c r="L1121" s="29">
        <v>-12</v>
      </c>
      <c r="M1121" s="20">
        <v>0</v>
      </c>
      <c r="N1121" s="20">
        <v>4</v>
      </c>
      <c r="O1121" s="20">
        <f t="shared" si="69"/>
        <v>112836</v>
      </c>
      <c r="P1121" s="19">
        <f t="shared" si="70"/>
        <v>0</v>
      </c>
      <c r="Q1121" s="3">
        <v>13</v>
      </c>
      <c r="R1121" s="3">
        <v>13.75</v>
      </c>
      <c r="S1121" s="3">
        <v>13.4</v>
      </c>
      <c r="T1121" s="3">
        <v>12.9</v>
      </c>
      <c r="U1121" s="3">
        <v>12.6</v>
      </c>
      <c r="V1121" s="10">
        <f t="shared" si="71"/>
        <v>1.946E-3</v>
      </c>
      <c r="W1121" s="3">
        <v>5.88</v>
      </c>
      <c r="X1121" s="3" t="str">
        <f ca="1">IF(COUNTIF(股期對照!A:A,B1121)=2,B1121&amp;"-●",IF(COUNTIF(股期對照!A:A,B1121)=1,B1121&amp;"-◎",B1121))</f>
        <v>寶得利</v>
      </c>
      <c r="Y1121" s="3" t="s">
        <v>7401</v>
      </c>
      <c r="AB1121" s="1" t="s">
        <v>1115</v>
      </c>
      <c r="AC1121" s="1" t="s">
        <v>2835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1345525.71</v>
      </c>
      <c r="AK1121" s="1">
        <v>70</v>
      </c>
      <c r="AL1121" s="1">
        <v>-44</v>
      </c>
      <c r="AM1121" s="1">
        <v>-12</v>
      </c>
      <c r="AN1121" s="1">
        <v>0</v>
      </c>
      <c r="AO1121" s="1">
        <v>4</v>
      </c>
      <c r="AP1121" s="1">
        <v>112836</v>
      </c>
      <c r="AQ1121" s="1">
        <v>0</v>
      </c>
      <c r="AR1121" s="1">
        <v>13</v>
      </c>
      <c r="AS1121" s="1">
        <v>13.75</v>
      </c>
      <c r="AT1121" s="1">
        <v>13.4</v>
      </c>
      <c r="AU1121" s="1">
        <v>12.9</v>
      </c>
      <c r="AV1121" s="1">
        <v>12.6</v>
      </c>
      <c r="AW1121" s="1">
        <v>1.946E-3</v>
      </c>
      <c r="AX1121" s="1">
        <v>5.88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6258</v>
      </c>
      <c r="C1122" s="3">
        <v>0.4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85.07</v>
      </c>
      <c r="H1122" s="1">
        <f>MATCH(持股比率!A1122,董監!A:A,0)</f>
        <v>1122</v>
      </c>
      <c r="I1122" s="3">
        <v>1598883.49</v>
      </c>
      <c r="J1122" s="20">
        <v>48</v>
      </c>
      <c r="K1122" s="20">
        <v>74</v>
      </c>
      <c r="L1122" s="29">
        <v>17</v>
      </c>
      <c r="M1122" s="20">
        <v>20</v>
      </c>
      <c r="N1122" s="20">
        <v>-2</v>
      </c>
      <c r="O1122" s="20">
        <f t="shared" si="69"/>
        <v>136017</v>
      </c>
      <c r="P1122" s="19">
        <f t="shared" si="70"/>
        <v>0.1</v>
      </c>
      <c r="Q1122" s="3">
        <v>10.6</v>
      </c>
      <c r="R1122" s="3">
        <v>10.5</v>
      </c>
      <c r="S1122" s="3">
        <v>10.25</v>
      </c>
      <c r="T1122" s="3">
        <v>10.4</v>
      </c>
      <c r="U1122" s="3">
        <v>10.199999999999999</v>
      </c>
      <c r="V1122" s="10">
        <f t="shared" si="71"/>
        <v>1.6476499999999998E-2</v>
      </c>
      <c r="W1122" s="3">
        <v>-1.92</v>
      </c>
      <c r="X1122" s="3" t="str">
        <f ca="1">IF(COUNTIF(股期對照!A:A,B1122)=2,B1122&amp;"-●",IF(COUNTIF(股期對照!A:A,B1122)=1,B1122&amp;"-◎",B1122))</f>
        <v>太欣</v>
      </c>
      <c r="Y1122" s="3" t="s">
        <v>7116</v>
      </c>
      <c r="AB1122" s="1" t="s">
        <v>1116</v>
      </c>
      <c r="AC1122" s="1" t="s">
        <v>2836</v>
      </c>
      <c r="AD1122" s="1">
        <v>0.4</v>
      </c>
      <c r="AE1122" s="1">
        <v>0</v>
      </c>
      <c r="AF1122" s="1">
        <v>0</v>
      </c>
      <c r="AG1122" s="1">
        <v>14.53</v>
      </c>
      <c r="AH1122" s="1">
        <v>85.07</v>
      </c>
      <c r="AI1122" s="1">
        <v>1122</v>
      </c>
      <c r="AJ1122" s="1">
        <v>1598883.49</v>
      </c>
      <c r="AK1122" s="1">
        <v>48</v>
      </c>
      <c r="AL1122" s="1">
        <v>74</v>
      </c>
      <c r="AM1122" s="1">
        <v>17</v>
      </c>
      <c r="AN1122" s="1">
        <v>20</v>
      </c>
      <c r="AO1122" s="1">
        <v>-2</v>
      </c>
      <c r="AP1122" s="1">
        <v>136017</v>
      </c>
      <c r="AQ1122" s="1">
        <v>0.1</v>
      </c>
      <c r="AR1122" s="1">
        <v>10.6</v>
      </c>
      <c r="AS1122" s="1">
        <v>10.5</v>
      </c>
      <c r="AT1122" s="1">
        <v>10.25</v>
      </c>
      <c r="AU1122" s="1">
        <v>10.4</v>
      </c>
      <c r="AV1122" s="1">
        <v>10.199999999999999</v>
      </c>
      <c r="AW1122" s="1">
        <v>1.6476499999999998E-2</v>
      </c>
      <c r="AX1122" s="1">
        <v>-1.92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5123</v>
      </c>
      <c r="C1123" s="3">
        <v>17.940000000000001</v>
      </c>
      <c r="D1123" s="3">
        <v>0.22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43.77</v>
      </c>
      <c r="H1123" s="1">
        <f>MATCH(持股比率!A1123,董監!A:A,0)</f>
        <v>1123</v>
      </c>
      <c r="I1123" s="3">
        <v>1260000</v>
      </c>
      <c r="J1123" s="20">
        <v>33.508000000000003</v>
      </c>
      <c r="K1123" s="20">
        <v>0.877</v>
      </c>
      <c r="L1123" s="29">
        <v>-36</v>
      </c>
      <c r="M1123" s="20">
        <v>-93.084000000000003</v>
      </c>
      <c r="N1123" s="20">
        <v>-74</v>
      </c>
      <c r="O1123" s="20">
        <f t="shared" si="69"/>
        <v>55150</v>
      </c>
      <c r="P1123" s="19">
        <f t="shared" si="70"/>
        <v>-0.3</v>
      </c>
      <c r="Q1123" s="3">
        <v>129.5</v>
      </c>
      <c r="R1123" s="3">
        <v>128.5</v>
      </c>
      <c r="S1123" s="3">
        <v>127.5</v>
      </c>
      <c r="T1123" s="3">
        <v>125</v>
      </c>
      <c r="U1123" s="3">
        <v>122.5</v>
      </c>
      <c r="V1123" s="10">
        <f t="shared" si="71"/>
        <v>-0.20838519500000002</v>
      </c>
      <c r="W1123" s="3">
        <v>-1.61</v>
      </c>
      <c r="X1123" s="3" t="str">
        <f ca="1">IF(COUNTIF(股期對照!A:A,B1123)=2,B1123&amp;"-●",IF(COUNTIF(股期對照!A:A,B1123)=1,B1123&amp;"-◎",B1123))</f>
        <v>桂盟</v>
      </c>
      <c r="Y1123" s="3" t="s">
        <v>7402</v>
      </c>
      <c r="AB1123" s="1" t="s">
        <v>1117</v>
      </c>
      <c r="AC1123" s="1" t="s">
        <v>2837</v>
      </c>
      <c r="AD1123" s="1">
        <v>17.940000000000001</v>
      </c>
      <c r="AE1123" s="1">
        <v>0.22</v>
      </c>
      <c r="AF1123" s="1">
        <v>0.16</v>
      </c>
      <c r="AG1123" s="1">
        <v>37.909999999999997</v>
      </c>
      <c r="AH1123" s="1">
        <v>43.77</v>
      </c>
      <c r="AI1123" s="1">
        <v>1123</v>
      </c>
      <c r="AJ1123" s="1">
        <v>1260000</v>
      </c>
      <c r="AK1123" s="1">
        <v>33.508000000000003</v>
      </c>
      <c r="AL1123" s="1">
        <v>0.877</v>
      </c>
      <c r="AM1123" s="1">
        <v>-36</v>
      </c>
      <c r="AN1123" s="1">
        <v>-93.084000000000003</v>
      </c>
      <c r="AO1123" s="1">
        <v>-74</v>
      </c>
      <c r="AP1123" s="1">
        <v>55150</v>
      </c>
      <c r="AQ1123" s="1">
        <v>-0.3</v>
      </c>
      <c r="AR1123" s="1">
        <v>129.5</v>
      </c>
      <c r="AS1123" s="1">
        <v>128.5</v>
      </c>
      <c r="AT1123" s="1">
        <v>127.5</v>
      </c>
      <c r="AU1123" s="1">
        <v>125</v>
      </c>
      <c r="AV1123" s="1">
        <v>122.5</v>
      </c>
      <c r="AW1123" s="1">
        <v>-0.20838519500000002</v>
      </c>
      <c r="AX1123" s="1">
        <v>-1.61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4984</v>
      </c>
      <c r="C1124" s="3">
        <v>1.51</v>
      </c>
      <c r="D1124" s="3">
        <v>1.33</v>
      </c>
      <c r="E1124" s="3">
        <v>0.13</v>
      </c>
      <c r="F1124" s="1">
        <f>IF(INDEX(董監!D:D,H1124)=0,INDEX(董監!C:C,H1124),INDEX(董監!D:D,H1124))</f>
        <v>7.9</v>
      </c>
      <c r="G1124" s="1">
        <f t="shared" si="68"/>
        <v>89.13</v>
      </c>
      <c r="H1124" s="1">
        <f>MATCH(持股比率!A1124,董監!A:A,0)</f>
        <v>1124</v>
      </c>
      <c r="I1124" s="3">
        <v>1825576.75</v>
      </c>
      <c r="J1124" s="20">
        <v>115</v>
      </c>
      <c r="K1124" s="20">
        <v>43</v>
      </c>
      <c r="L1124" s="29">
        <v>-7.3520000000000003</v>
      </c>
      <c r="M1124" s="20">
        <v>-319.48399999999998</v>
      </c>
      <c r="N1124" s="20">
        <v>-178.017</v>
      </c>
      <c r="O1124" s="20">
        <f t="shared" si="69"/>
        <v>162714</v>
      </c>
      <c r="P1124" s="19">
        <f t="shared" si="70"/>
        <v>-0.2</v>
      </c>
      <c r="Q1124" s="3">
        <v>33.75</v>
      </c>
      <c r="R1124" s="3">
        <v>33.700000000000003</v>
      </c>
      <c r="S1124" s="3">
        <v>33.700000000000003</v>
      </c>
      <c r="T1124" s="3">
        <v>32.6</v>
      </c>
      <c r="U1124" s="3">
        <v>31.8</v>
      </c>
      <c r="V1124" s="10">
        <f t="shared" si="71"/>
        <v>-0.10993531399999999</v>
      </c>
      <c r="W1124" s="3">
        <v>-4.79</v>
      </c>
      <c r="X1124" s="3" t="str">
        <f ca="1">IF(COUNTIF(股期對照!A:A,B1124)=2,B1124&amp;"-●",IF(COUNTIF(股期對照!A:A,B1124)=1,B1124&amp;"-◎",B1124))</f>
        <v>系統電</v>
      </c>
      <c r="Y1124" s="3" t="s">
        <v>7403</v>
      </c>
      <c r="AB1124" s="1" t="s">
        <v>1118</v>
      </c>
      <c r="AC1124" s="1" t="s">
        <v>2838</v>
      </c>
      <c r="AD1124" s="1">
        <v>1.51</v>
      </c>
      <c r="AE1124" s="1">
        <v>1.33</v>
      </c>
      <c r="AF1124" s="1">
        <v>0.13</v>
      </c>
      <c r="AG1124" s="1">
        <v>7.9</v>
      </c>
      <c r="AH1124" s="1">
        <v>89.13</v>
      </c>
      <c r="AI1124" s="1">
        <v>1124</v>
      </c>
      <c r="AJ1124" s="1">
        <v>1825576.75</v>
      </c>
      <c r="AK1124" s="1">
        <v>115</v>
      </c>
      <c r="AL1124" s="1">
        <v>43</v>
      </c>
      <c r="AM1124" s="1">
        <v>-7.3520000000000003</v>
      </c>
      <c r="AN1124" s="1">
        <v>-319.48399999999998</v>
      </c>
      <c r="AO1124" s="1">
        <v>-178.017</v>
      </c>
      <c r="AP1124" s="1">
        <v>162714</v>
      </c>
      <c r="AQ1124" s="1">
        <v>-0.2</v>
      </c>
      <c r="AR1124" s="1">
        <v>33.75</v>
      </c>
      <c r="AS1124" s="1">
        <v>33.700000000000003</v>
      </c>
      <c r="AT1124" s="1">
        <v>33.700000000000003</v>
      </c>
      <c r="AU1124" s="1">
        <v>32.6</v>
      </c>
      <c r="AV1124" s="1">
        <v>31.8</v>
      </c>
      <c r="AW1124" s="1">
        <v>-0.10993531399999999</v>
      </c>
      <c r="AX1124" s="1">
        <v>-4.79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5567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2</v>
      </c>
      <c r="K1125" s="20">
        <v>0</v>
      </c>
      <c r="L1125" s="29">
        <v>2</v>
      </c>
      <c r="M1125" s="20">
        <v>1</v>
      </c>
      <c r="N1125" s="20">
        <v>4</v>
      </c>
      <c r="O1125" s="20">
        <f t="shared" si="69"/>
        <v>22336</v>
      </c>
      <c r="P1125" s="19">
        <f t="shared" si="70"/>
        <v>0</v>
      </c>
      <c r="Q1125" s="3">
        <v>23.9</v>
      </c>
      <c r="R1125" s="3">
        <v>25</v>
      </c>
      <c r="S1125" s="3">
        <v>23.85</v>
      </c>
      <c r="T1125" s="3">
        <v>23.5</v>
      </c>
      <c r="U1125" s="3">
        <v>23</v>
      </c>
      <c r="V1125" s="10">
        <f t="shared" si="71"/>
        <v>2.1099999999999999E-3</v>
      </c>
      <c r="W1125" s="3">
        <v>-3.36</v>
      </c>
      <c r="X1125" s="3" t="str">
        <f ca="1">IF(COUNTIF(股期對照!A:A,B1125)=2,B1125&amp;"-●",IF(COUNTIF(股期對照!A:A,B1125)=1,B1125&amp;"-◎",B1125))</f>
        <v>天剛</v>
      </c>
      <c r="Y1125" s="3" t="s">
        <v>7404</v>
      </c>
      <c r="AB1125" s="1" t="s">
        <v>1119</v>
      </c>
      <c r="AC1125" s="1" t="s">
        <v>2839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2</v>
      </c>
      <c r="AL1125" s="1">
        <v>0</v>
      </c>
      <c r="AM1125" s="1">
        <v>2</v>
      </c>
      <c r="AN1125" s="1">
        <v>1</v>
      </c>
      <c r="AO1125" s="1">
        <v>4</v>
      </c>
      <c r="AP1125" s="1">
        <v>22336</v>
      </c>
      <c r="AQ1125" s="1">
        <v>0</v>
      </c>
      <c r="AR1125" s="1">
        <v>23.9</v>
      </c>
      <c r="AS1125" s="1">
        <v>25</v>
      </c>
      <c r="AT1125" s="1">
        <v>23.85</v>
      </c>
      <c r="AU1125" s="1">
        <v>23.5</v>
      </c>
      <c r="AV1125" s="1">
        <v>23</v>
      </c>
      <c r="AW1125" s="1">
        <v>2.1099999999999999E-3</v>
      </c>
      <c r="AX1125" s="1">
        <v>-3.36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6559</v>
      </c>
      <c r="C1126" s="3">
        <v>9.4700000000000006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64.180000000000007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46</v>
      </c>
      <c r="L1126" s="29">
        <v>-19</v>
      </c>
      <c r="M1126" s="20">
        <v>-16</v>
      </c>
      <c r="N1126" s="20">
        <v>13</v>
      </c>
      <c r="O1126" s="20">
        <f t="shared" si="69"/>
        <v>38546</v>
      </c>
      <c r="P1126" s="19">
        <f t="shared" si="70"/>
        <v>0</v>
      </c>
      <c r="Q1126" s="3">
        <v>81.5</v>
      </c>
      <c r="R1126" s="3">
        <v>84.4</v>
      </c>
      <c r="S1126" s="3">
        <v>85.4</v>
      </c>
      <c r="T1126" s="3">
        <v>82.7</v>
      </c>
      <c r="U1126" s="3">
        <v>81</v>
      </c>
      <c r="V1126" s="10">
        <f t="shared" si="71"/>
        <v>1.5820999999999998E-2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7312</v>
      </c>
      <c r="AB1126" s="1" t="s">
        <v>1120</v>
      </c>
      <c r="AC1126" s="1" t="s">
        <v>2840</v>
      </c>
      <c r="AD1126" s="1">
        <v>9.4700000000000006</v>
      </c>
      <c r="AE1126" s="1">
        <v>0.15</v>
      </c>
      <c r="AF1126" s="1">
        <v>0</v>
      </c>
      <c r="AG1126" s="1">
        <v>26.2</v>
      </c>
      <c r="AH1126" s="1">
        <v>64.180000000000007</v>
      </c>
      <c r="AI1126" s="1">
        <v>1126</v>
      </c>
      <c r="AJ1126" s="1">
        <v>600598.98</v>
      </c>
      <c r="AK1126" s="1">
        <v>-5</v>
      </c>
      <c r="AL1126" s="1">
        <v>46</v>
      </c>
      <c r="AM1126" s="1">
        <v>-19</v>
      </c>
      <c r="AN1126" s="1">
        <v>-16</v>
      </c>
      <c r="AO1126" s="1">
        <v>13</v>
      </c>
      <c r="AP1126" s="1">
        <v>38546</v>
      </c>
      <c r="AQ1126" s="1">
        <v>0</v>
      </c>
      <c r="AR1126" s="1">
        <v>81.5</v>
      </c>
      <c r="AS1126" s="1">
        <v>84.4</v>
      </c>
      <c r="AT1126" s="1">
        <v>85.4</v>
      </c>
      <c r="AU1126" s="1">
        <v>82.7</v>
      </c>
      <c r="AV1126" s="1">
        <v>81</v>
      </c>
      <c r="AW1126" s="1">
        <v>1.5820999999999998E-2</v>
      </c>
      <c r="AX1126" s="1">
        <v>0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5568</v>
      </c>
      <c r="C1127" s="3">
        <v>0.22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-2</v>
      </c>
      <c r="L1127" s="29">
        <v>-3</v>
      </c>
      <c r="M1127" s="20">
        <v>0</v>
      </c>
      <c r="N1127" s="20">
        <v>0</v>
      </c>
      <c r="O1127" s="20">
        <f t="shared" si="69"/>
        <v>11379</v>
      </c>
      <c r="P1127" s="19">
        <f t="shared" si="70"/>
        <v>0</v>
      </c>
      <c r="Q1127" s="3">
        <v>38.5</v>
      </c>
      <c r="R1127" s="3">
        <v>37</v>
      </c>
      <c r="S1127" s="3">
        <v>36.5</v>
      </c>
      <c r="T1127" s="3">
        <v>37.5</v>
      </c>
      <c r="U1127" s="3">
        <v>36.5</v>
      </c>
      <c r="V1127" s="10">
        <f t="shared" si="71"/>
        <v>-1.835E-3</v>
      </c>
      <c r="W1127" s="3">
        <v>-4.7</v>
      </c>
      <c r="X1127" s="3" t="str">
        <f ca="1">IF(COUNTIF(股期對照!A:A,B1127)=2,B1127&amp;"-●",IF(COUNTIF(股期對照!A:A,B1127)=1,B1127&amp;"-◎",B1127))</f>
        <v>世紀</v>
      </c>
      <c r="Y1127" s="3" t="s">
        <v>7405</v>
      </c>
      <c r="AB1127" s="1" t="s">
        <v>1121</v>
      </c>
      <c r="AC1127" s="1" t="s">
        <v>2841</v>
      </c>
      <c r="AD1127" s="1">
        <v>0.22</v>
      </c>
      <c r="AE1127" s="1">
        <v>0</v>
      </c>
      <c r="AF1127" s="1">
        <v>0</v>
      </c>
      <c r="AG1127" s="1">
        <v>22.37</v>
      </c>
      <c r="AH1127" s="1">
        <v>77.41</v>
      </c>
      <c r="AI1127" s="1">
        <v>1127</v>
      </c>
      <c r="AJ1127" s="1">
        <v>147000</v>
      </c>
      <c r="AK1127" s="1">
        <v>0</v>
      </c>
      <c r="AL1127" s="1">
        <v>-2</v>
      </c>
      <c r="AM1127" s="1">
        <v>-3</v>
      </c>
      <c r="AN1127" s="1">
        <v>0</v>
      </c>
      <c r="AO1127" s="1">
        <v>0</v>
      </c>
      <c r="AP1127" s="1">
        <v>11379</v>
      </c>
      <c r="AQ1127" s="1">
        <v>0</v>
      </c>
      <c r="AR1127" s="1">
        <v>38.5</v>
      </c>
      <c r="AS1127" s="1">
        <v>37</v>
      </c>
      <c r="AT1127" s="1">
        <v>36.5</v>
      </c>
      <c r="AU1127" s="1">
        <v>37.5</v>
      </c>
      <c r="AV1127" s="1">
        <v>36.5</v>
      </c>
      <c r="AW1127" s="1">
        <v>-1.835E-3</v>
      </c>
      <c r="AX1127" s="1">
        <v>-4.7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6259</v>
      </c>
      <c r="C1128" s="3">
        <v>6.64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84.27</v>
      </c>
      <c r="H1128" s="1">
        <f>MATCH(持股比率!A1128,董監!A:A,0)</f>
        <v>1128</v>
      </c>
      <c r="I1128" s="3">
        <v>1063518.32</v>
      </c>
      <c r="J1128" s="20">
        <v>4</v>
      </c>
      <c r="K1128" s="20">
        <v>-3</v>
      </c>
      <c r="L1128" s="29">
        <v>7</v>
      </c>
      <c r="M1128" s="20">
        <v>-18</v>
      </c>
      <c r="N1128" s="20">
        <v>-3</v>
      </c>
      <c r="O1128" s="20">
        <f t="shared" si="69"/>
        <v>89623</v>
      </c>
      <c r="P1128" s="19">
        <f t="shared" si="70"/>
        <v>0</v>
      </c>
      <c r="Q1128" s="3">
        <v>17.8</v>
      </c>
      <c r="R1128" s="3">
        <v>17.8</v>
      </c>
      <c r="S1128" s="3">
        <v>17.850000000000001</v>
      </c>
      <c r="T1128" s="3">
        <v>18</v>
      </c>
      <c r="U1128" s="3">
        <v>17.8</v>
      </c>
      <c r="V1128" s="10">
        <f t="shared" si="71"/>
        <v>-2.3465000000000001E-3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7367</v>
      </c>
      <c r="AB1128" s="1" t="s">
        <v>1122</v>
      </c>
      <c r="AC1128" s="1" t="s">
        <v>2842</v>
      </c>
      <c r="AD1128" s="1">
        <v>6.64</v>
      </c>
      <c r="AE1128" s="1">
        <v>0</v>
      </c>
      <c r="AF1128" s="1">
        <v>0.12</v>
      </c>
      <c r="AG1128" s="1">
        <v>8.9700000000000006</v>
      </c>
      <c r="AH1128" s="1">
        <v>84.27</v>
      </c>
      <c r="AI1128" s="1">
        <v>1128</v>
      </c>
      <c r="AJ1128" s="1">
        <v>1063518.32</v>
      </c>
      <c r="AK1128" s="1">
        <v>4</v>
      </c>
      <c r="AL1128" s="1">
        <v>-3</v>
      </c>
      <c r="AM1128" s="1">
        <v>7</v>
      </c>
      <c r="AN1128" s="1">
        <v>-18</v>
      </c>
      <c r="AO1128" s="1">
        <v>-3</v>
      </c>
      <c r="AP1128" s="1">
        <v>89623</v>
      </c>
      <c r="AQ1128" s="1">
        <v>0</v>
      </c>
      <c r="AR1128" s="1">
        <v>17.8</v>
      </c>
      <c r="AS1128" s="1">
        <v>17.8</v>
      </c>
      <c r="AT1128" s="1">
        <v>17.850000000000001</v>
      </c>
      <c r="AU1128" s="1">
        <v>18</v>
      </c>
      <c r="AV1128" s="1">
        <v>17.8</v>
      </c>
      <c r="AW1128" s="1">
        <v>-2.3465000000000001E-3</v>
      </c>
      <c r="AX1128" s="1">
        <v>0.28000000000000003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6260</v>
      </c>
      <c r="C1129" s="3">
        <v>0.88</v>
      </c>
      <c r="D1129" s="3">
        <v>0</v>
      </c>
      <c r="E1129" s="3">
        <v>1.39</v>
      </c>
      <c r="F1129" s="1">
        <f>IF(INDEX(董監!D:D,H1129)=0,INDEX(董監!C:C,H1129),INDEX(董監!D:D,H1129))</f>
        <v>46.59</v>
      </c>
      <c r="G1129" s="1">
        <f t="shared" si="68"/>
        <v>51.139999999999993</v>
      </c>
      <c r="H1129" s="1">
        <f>MATCH(持股比率!A1129,董監!A:A,0)</f>
        <v>1129</v>
      </c>
      <c r="I1129" s="3">
        <v>494695.84</v>
      </c>
      <c r="J1129" s="20">
        <v>133.001</v>
      </c>
      <c r="K1129" s="20">
        <v>-33.44</v>
      </c>
      <c r="L1129" s="29">
        <v>167.98699999999999</v>
      </c>
      <c r="M1129" s="20">
        <v>-1162.808</v>
      </c>
      <c r="N1129" s="20">
        <v>-142.761</v>
      </c>
      <c r="O1129" s="20">
        <f t="shared" si="69"/>
        <v>25299</v>
      </c>
      <c r="P1129" s="19">
        <f t="shared" si="70"/>
        <v>-4.0999999999999996</v>
      </c>
      <c r="Q1129" s="3">
        <v>88.3</v>
      </c>
      <c r="R1129" s="3">
        <v>88.2</v>
      </c>
      <c r="S1129" s="3">
        <v>97</v>
      </c>
      <c r="T1129" s="3">
        <v>95</v>
      </c>
      <c r="U1129" s="3">
        <v>92</v>
      </c>
      <c r="V1129" s="10">
        <f t="shared" si="71"/>
        <v>-0.98511452699999991</v>
      </c>
      <c r="W1129" s="3">
        <v>5.99</v>
      </c>
      <c r="X1129" s="3" t="str">
        <f ca="1">IF(COUNTIF(股期對照!A:A,B1129)=2,B1129&amp;"-●",IF(COUNTIF(股期對照!A:A,B1129)=1,B1129&amp;"-◎",B1129))</f>
        <v>美而快</v>
      </c>
      <c r="Y1129" s="3" t="s">
        <v>7406</v>
      </c>
      <c r="AB1129" s="1" t="s">
        <v>1123</v>
      </c>
      <c r="AC1129" s="1" t="s">
        <v>4281</v>
      </c>
      <c r="AD1129" s="1">
        <v>0.88</v>
      </c>
      <c r="AE1129" s="1">
        <v>0</v>
      </c>
      <c r="AF1129" s="1">
        <v>1.39</v>
      </c>
      <c r="AG1129" s="1">
        <v>46.59</v>
      </c>
      <c r="AH1129" s="1">
        <v>51.139999999999993</v>
      </c>
      <c r="AI1129" s="1">
        <v>1129</v>
      </c>
      <c r="AJ1129" s="1">
        <v>494695.84</v>
      </c>
      <c r="AK1129" s="1">
        <v>133.001</v>
      </c>
      <c r="AL1129" s="1">
        <v>-33.44</v>
      </c>
      <c r="AM1129" s="1">
        <v>167.98699999999999</v>
      </c>
      <c r="AN1129" s="1">
        <v>-1162.808</v>
      </c>
      <c r="AO1129" s="1">
        <v>-142.761</v>
      </c>
      <c r="AP1129" s="1">
        <v>25299</v>
      </c>
      <c r="AQ1129" s="1">
        <v>-4.0999999999999996</v>
      </c>
      <c r="AR1129" s="1">
        <v>88.3</v>
      </c>
      <c r="AS1129" s="1">
        <v>88.2</v>
      </c>
      <c r="AT1129" s="1">
        <v>97</v>
      </c>
      <c r="AU1129" s="1">
        <v>95</v>
      </c>
      <c r="AV1129" s="1">
        <v>92</v>
      </c>
      <c r="AW1129" s="1">
        <v>-0.98511452699999991</v>
      </c>
      <c r="AX1129" s="1">
        <v>5.99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6261</v>
      </c>
      <c r="C1130" s="3">
        <v>5.5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30</v>
      </c>
      <c r="K1130" s="20">
        <v>-1.9990000000000001</v>
      </c>
      <c r="L1130" s="29">
        <v>2</v>
      </c>
      <c r="M1130" s="20">
        <v>-7</v>
      </c>
      <c r="N1130" s="20">
        <v>-1.0009999999999999</v>
      </c>
      <c r="O1130" s="20">
        <f t="shared" si="69"/>
        <v>192264</v>
      </c>
      <c r="P1130" s="19">
        <f t="shared" si="70"/>
        <v>0</v>
      </c>
      <c r="Q1130" s="3">
        <v>10.75</v>
      </c>
      <c r="R1130" s="3">
        <v>10.8</v>
      </c>
      <c r="S1130" s="3">
        <v>10.8</v>
      </c>
      <c r="T1130" s="3">
        <v>10.6</v>
      </c>
      <c r="U1130" s="3">
        <v>10.65</v>
      </c>
      <c r="V1130" s="10">
        <f t="shared" si="71"/>
        <v>2.3765015000000002E-3</v>
      </c>
      <c r="W1130" s="3">
        <v>-0.47</v>
      </c>
      <c r="X1130" s="3" t="str">
        <f ca="1">IF(COUNTIF(股期對照!A:A,B1130)=2,B1130&amp;"-●",IF(COUNTIF(股期對照!A:A,B1130)=1,B1130&amp;"-◎",B1130))</f>
        <v>士開</v>
      </c>
      <c r="Y1130" s="3" t="s">
        <v>7407</v>
      </c>
      <c r="AB1130" s="1" t="s">
        <v>1124</v>
      </c>
      <c r="AC1130" s="1" t="s">
        <v>2843</v>
      </c>
      <c r="AD1130" s="1">
        <v>5.5</v>
      </c>
      <c r="AE1130" s="1">
        <v>0.36</v>
      </c>
      <c r="AF1130" s="1">
        <v>0</v>
      </c>
      <c r="AG1130" s="1">
        <v>9.2100000000000009</v>
      </c>
      <c r="AH1130" s="1">
        <v>84.93</v>
      </c>
      <c r="AI1130" s="1">
        <v>1130</v>
      </c>
      <c r="AJ1130" s="1">
        <v>2263790.9</v>
      </c>
      <c r="AK1130" s="1">
        <v>30</v>
      </c>
      <c r="AL1130" s="1">
        <v>-1.9990000000000001</v>
      </c>
      <c r="AM1130" s="1">
        <v>2</v>
      </c>
      <c r="AN1130" s="1">
        <v>-7</v>
      </c>
      <c r="AO1130" s="1">
        <v>-1.0009999999999999</v>
      </c>
      <c r="AP1130" s="1">
        <v>192264</v>
      </c>
      <c r="AQ1130" s="1">
        <v>0</v>
      </c>
      <c r="AR1130" s="1">
        <v>10.75</v>
      </c>
      <c r="AS1130" s="1">
        <v>10.8</v>
      </c>
      <c r="AT1130" s="1">
        <v>10.8</v>
      </c>
      <c r="AU1130" s="1">
        <v>10.6</v>
      </c>
      <c r="AV1130" s="1">
        <v>10.65</v>
      </c>
      <c r="AW1130" s="1">
        <v>2.3765015000000002E-3</v>
      </c>
      <c r="AX1130" s="1">
        <v>-0.47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6262</v>
      </c>
      <c r="C1131" s="3">
        <v>1.08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65.91</v>
      </c>
      <c r="H1131" s="1">
        <f>MATCH(持股比率!A1131,董監!A:A,0)</f>
        <v>1131</v>
      </c>
      <c r="I1131" s="3">
        <v>1727107.24</v>
      </c>
      <c r="J1131" s="20">
        <v>54</v>
      </c>
      <c r="K1131" s="20">
        <v>62</v>
      </c>
      <c r="L1131" s="29">
        <v>45</v>
      </c>
      <c r="M1131" s="20">
        <v>-260</v>
      </c>
      <c r="N1131" s="20">
        <v>-84</v>
      </c>
      <c r="O1131" s="20">
        <f t="shared" si="69"/>
        <v>113834</v>
      </c>
      <c r="P1131" s="19">
        <f t="shared" si="70"/>
        <v>-0.2</v>
      </c>
      <c r="Q1131" s="3">
        <v>13.8</v>
      </c>
      <c r="R1131" s="3">
        <v>13.85</v>
      </c>
      <c r="S1131" s="3">
        <v>13.85</v>
      </c>
      <c r="T1131" s="3">
        <v>13.55</v>
      </c>
      <c r="U1131" s="3">
        <v>13.4</v>
      </c>
      <c r="V1131" s="10">
        <f t="shared" si="71"/>
        <v>-2.42145E-2</v>
      </c>
      <c r="W1131" s="3">
        <v>-2.19</v>
      </c>
      <c r="X1131" s="3" t="str">
        <f ca="1">IF(COUNTIF(股期對照!A:A,B1131)=2,B1131&amp;"-●",IF(COUNTIF(股期對照!A:A,B1131)=1,B1131&amp;"-◎",B1131))</f>
        <v>華容</v>
      </c>
      <c r="Y1131" s="3" t="s">
        <v>7408</v>
      </c>
      <c r="AB1131" s="1" t="s">
        <v>1125</v>
      </c>
      <c r="AC1131" s="1" t="s">
        <v>2844</v>
      </c>
      <c r="AD1131" s="1">
        <v>1.08</v>
      </c>
      <c r="AE1131" s="1">
        <v>0.02</v>
      </c>
      <c r="AF1131" s="1">
        <v>0</v>
      </c>
      <c r="AG1131" s="1">
        <v>32.99</v>
      </c>
      <c r="AH1131" s="1">
        <v>65.91</v>
      </c>
      <c r="AI1131" s="1">
        <v>1131</v>
      </c>
      <c r="AJ1131" s="1">
        <v>1727107.24</v>
      </c>
      <c r="AK1131" s="1">
        <v>54</v>
      </c>
      <c r="AL1131" s="1">
        <v>62</v>
      </c>
      <c r="AM1131" s="1">
        <v>45</v>
      </c>
      <c r="AN1131" s="1">
        <v>-260</v>
      </c>
      <c r="AO1131" s="1">
        <v>-84</v>
      </c>
      <c r="AP1131" s="1">
        <v>113834</v>
      </c>
      <c r="AQ1131" s="1">
        <v>-0.2</v>
      </c>
      <c r="AR1131" s="1">
        <v>13.8</v>
      </c>
      <c r="AS1131" s="1">
        <v>13.85</v>
      </c>
      <c r="AT1131" s="1">
        <v>13.85</v>
      </c>
      <c r="AU1131" s="1">
        <v>13.55</v>
      </c>
      <c r="AV1131" s="1">
        <v>13.4</v>
      </c>
      <c r="AW1131" s="1">
        <v>-2.42145E-2</v>
      </c>
      <c r="AX1131" s="1">
        <v>-2.19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6263</v>
      </c>
      <c r="C1132" s="3">
        <v>51.48</v>
      </c>
      <c r="D1132" s="3">
        <v>0.94</v>
      </c>
      <c r="E1132" s="3">
        <v>1.53</v>
      </c>
      <c r="F1132" s="1">
        <f>IF(INDEX(董監!D:D,H1132)=0,INDEX(董監!C:C,H1132),INDEX(董監!D:D,H1132))</f>
        <v>47.65</v>
      </c>
      <c r="G1132" s="1">
        <f t="shared" si="68"/>
        <v>-1.5999999999999943</v>
      </c>
      <c r="H1132" s="1">
        <f>MATCH(持股比率!A1132,董監!A:A,0)</f>
        <v>1132</v>
      </c>
      <c r="I1132" s="3">
        <v>1948939.64</v>
      </c>
      <c r="J1132" s="20">
        <v>489.13</v>
      </c>
      <c r="K1132" s="20">
        <v>28.024000000000001</v>
      </c>
      <c r="L1132" s="29">
        <v>42.01</v>
      </c>
      <c r="M1132" s="20">
        <v>-204.00200000000001</v>
      </c>
      <c r="N1132" s="20">
        <v>-117</v>
      </c>
      <c r="O1132" s="20">
        <f t="shared" si="69"/>
        <v>-3118</v>
      </c>
      <c r="P1132" s="19">
        <f t="shared" si="70"/>
        <v>-7.6</v>
      </c>
      <c r="Q1132" s="3">
        <v>65.5</v>
      </c>
      <c r="R1132" s="3">
        <v>65</v>
      </c>
      <c r="S1132" s="3">
        <v>65.5</v>
      </c>
      <c r="T1132" s="3">
        <v>62.6</v>
      </c>
      <c r="U1132" s="3">
        <v>61.6</v>
      </c>
      <c r="V1132" s="10">
        <f t="shared" si="71"/>
        <v>0.16633504799999996</v>
      </c>
      <c r="W1132" s="3">
        <v>0.65</v>
      </c>
      <c r="X1132" s="3" t="str">
        <f ca="1">IF(COUNTIF(股期對照!A:A,B1132)=2,B1132&amp;"-●",IF(COUNTIF(股期對照!A:A,B1132)=1,B1132&amp;"-◎",B1132))</f>
        <v>建榮</v>
      </c>
      <c r="Y1132" s="3" t="s">
        <v>7409</v>
      </c>
      <c r="AB1132" s="1" t="s">
        <v>1126</v>
      </c>
      <c r="AC1132" s="1" t="s">
        <v>2845</v>
      </c>
      <c r="AD1132" s="1">
        <v>51.48</v>
      </c>
      <c r="AE1132" s="1">
        <v>0.94</v>
      </c>
      <c r="AF1132" s="1">
        <v>1.53</v>
      </c>
      <c r="AG1132" s="1">
        <v>47.65</v>
      </c>
      <c r="AH1132" s="1">
        <v>-1.5999999999999943</v>
      </c>
      <c r="AI1132" s="1">
        <v>1132</v>
      </c>
      <c r="AJ1132" s="1">
        <v>1948939.64</v>
      </c>
      <c r="AK1132" s="1">
        <v>489.13</v>
      </c>
      <c r="AL1132" s="1">
        <v>28.024000000000001</v>
      </c>
      <c r="AM1132" s="1">
        <v>42.01</v>
      </c>
      <c r="AN1132" s="1">
        <v>-204.00200000000001</v>
      </c>
      <c r="AO1132" s="1">
        <v>-117</v>
      </c>
      <c r="AP1132" s="1">
        <v>-3118</v>
      </c>
      <c r="AQ1132" s="1">
        <v>-7.6</v>
      </c>
      <c r="AR1132" s="1">
        <v>65.5</v>
      </c>
      <c r="AS1132" s="1">
        <v>65</v>
      </c>
      <c r="AT1132" s="1">
        <v>65.5</v>
      </c>
      <c r="AU1132" s="1">
        <v>62.6</v>
      </c>
      <c r="AV1132" s="1">
        <v>61.6</v>
      </c>
      <c r="AW1132" s="1">
        <v>0.16633504799999996</v>
      </c>
      <c r="AX1132" s="1">
        <v>0.65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6264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-11</v>
      </c>
      <c r="L1133" s="29">
        <v>-2</v>
      </c>
      <c r="M1133" s="20">
        <v>7</v>
      </c>
      <c r="N1133" s="20">
        <v>0</v>
      </c>
      <c r="O1133" s="20">
        <f t="shared" si="69"/>
        <v>24160</v>
      </c>
      <c r="P1133" s="19">
        <f t="shared" si="70"/>
        <v>0</v>
      </c>
      <c r="Q1133" s="3">
        <v>18.8</v>
      </c>
      <c r="R1133" s="3">
        <v>19.05</v>
      </c>
      <c r="S1133" s="3">
        <v>19.100000000000001</v>
      </c>
      <c r="T1133" s="3">
        <v>19.3</v>
      </c>
      <c r="U1133" s="3">
        <v>18.95</v>
      </c>
      <c r="V1133" s="10">
        <f t="shared" si="71"/>
        <v>1.5000000000000568E-6</v>
      </c>
      <c r="W1133" s="3">
        <v>0.26</v>
      </c>
      <c r="X1133" s="3" t="str">
        <f ca="1">IF(COUNTIF(股期對照!A:A,B1133)=2,B1133&amp;"-●",IF(COUNTIF(股期對照!A:A,B1133)=1,B1133&amp;"-◎",B1133))</f>
        <v>立衛</v>
      </c>
      <c r="Y1133" s="3" t="s">
        <v>7410</v>
      </c>
      <c r="AB1133" s="1" t="s">
        <v>1127</v>
      </c>
      <c r="AC1133" s="1" t="s">
        <v>2846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6</v>
      </c>
      <c r="AL1133" s="1">
        <v>-11</v>
      </c>
      <c r="AM1133" s="1">
        <v>-2</v>
      </c>
      <c r="AN1133" s="1">
        <v>7</v>
      </c>
      <c r="AO1133" s="1">
        <v>0</v>
      </c>
      <c r="AP1133" s="1">
        <v>24160</v>
      </c>
      <c r="AQ1133" s="1">
        <v>0</v>
      </c>
      <c r="AR1133" s="1">
        <v>18.8</v>
      </c>
      <c r="AS1133" s="1">
        <v>19.05</v>
      </c>
      <c r="AT1133" s="1">
        <v>19.100000000000001</v>
      </c>
      <c r="AU1133" s="1">
        <v>19.3</v>
      </c>
      <c r="AV1133" s="1">
        <v>18.95</v>
      </c>
      <c r="AW1133" s="1">
        <v>1.5000000000000568E-6</v>
      </c>
      <c r="AX1133" s="1">
        <v>0.26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6265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13.55</v>
      </c>
      <c r="R1134" s="3">
        <v>13.45</v>
      </c>
      <c r="S1134" s="3">
        <v>12.85</v>
      </c>
      <c r="T1134" s="3">
        <v>12.85</v>
      </c>
      <c r="U1134" s="3">
        <v>13.3</v>
      </c>
      <c r="V1134" s="10">
        <f t="shared" si="71"/>
        <v>0</v>
      </c>
      <c r="W1134" s="3">
        <v>-2.21</v>
      </c>
      <c r="X1134" s="3" t="str">
        <f ca="1">IF(COUNTIF(股期對照!A:A,B1134)=2,B1134&amp;"-●",IF(COUNTIF(股期對照!A:A,B1134)=1,B1134&amp;"-◎",B1134))</f>
        <v>天揚</v>
      </c>
      <c r="Y1134" s="3" t="s">
        <v>7411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13.55</v>
      </c>
      <c r="AS1134" s="1">
        <v>13.45</v>
      </c>
      <c r="AT1134" s="1">
        <v>12.85</v>
      </c>
      <c r="AU1134" s="1">
        <v>12.85</v>
      </c>
      <c r="AV1134" s="1">
        <v>13.3</v>
      </c>
      <c r="AW1134" s="1">
        <v>0</v>
      </c>
      <c r="AX1134" s="1">
        <v>-2.21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5753</v>
      </c>
      <c r="C1135" s="3">
        <v>21.96</v>
      </c>
      <c r="D1135" s="3">
        <v>0.94</v>
      </c>
      <c r="E1135" s="3">
        <v>0.4</v>
      </c>
      <c r="F1135" s="1">
        <f>IF(INDEX(董監!D:D,H1135)=0,INDEX(董監!C:C,H1135),INDEX(董監!D:D,H1135))</f>
        <v>45.04</v>
      </c>
      <c r="G1135" s="1">
        <f t="shared" si="68"/>
        <v>31.659999999999997</v>
      </c>
      <c r="H1135" s="1">
        <f>MATCH(持股比率!A1135,董監!A:A,0)</f>
        <v>1135</v>
      </c>
      <c r="I1135" s="3">
        <v>16389822.67</v>
      </c>
      <c r="J1135" s="20">
        <v>951.83</v>
      </c>
      <c r="K1135" s="20">
        <v>-213.85400000000001</v>
      </c>
      <c r="L1135" s="29">
        <v>-10216.620999999999</v>
      </c>
      <c r="M1135" s="20">
        <v>-13835.565000000001</v>
      </c>
      <c r="N1135" s="20">
        <v>-2705.8180000000002</v>
      </c>
      <c r="O1135" s="20">
        <f t="shared" si="69"/>
        <v>518902</v>
      </c>
      <c r="P1135" s="19">
        <f t="shared" si="70"/>
        <v>-5</v>
      </c>
      <c r="Q1135" s="3">
        <v>73.099999999999994</v>
      </c>
      <c r="R1135" s="3">
        <v>72.7</v>
      </c>
      <c r="S1135" s="3">
        <v>69.7</v>
      </c>
      <c r="T1135" s="3">
        <v>67.5</v>
      </c>
      <c r="U1135" s="3">
        <v>68.099999999999994</v>
      </c>
      <c r="V1135" s="10">
        <f t="shared" si="71"/>
        <v>-17.762337398</v>
      </c>
      <c r="W1135" s="3">
        <v>-5.68</v>
      </c>
      <c r="X1135" s="3" t="str">
        <f ca="1">IF(COUNTIF(股期對照!A:A,B1135)=2,B1135&amp;"-●",IF(COUNTIF(股期對照!A:A,B1135)=1,B1135&amp;"-◎",B1135))</f>
        <v>世界-◎</v>
      </c>
      <c r="Y1135" s="3" t="s">
        <v>7412</v>
      </c>
      <c r="AB1135" s="1" t="s">
        <v>1129</v>
      </c>
      <c r="AC1135" s="1" t="s">
        <v>2848</v>
      </c>
      <c r="AD1135" s="1">
        <v>21.96</v>
      </c>
      <c r="AE1135" s="1">
        <v>0.94</v>
      </c>
      <c r="AF1135" s="1">
        <v>0.4</v>
      </c>
      <c r="AG1135" s="1">
        <v>45.04</v>
      </c>
      <c r="AH1135" s="1">
        <v>31.659999999999997</v>
      </c>
      <c r="AI1135" s="1">
        <v>1135</v>
      </c>
      <c r="AJ1135" s="1">
        <v>16389822.67</v>
      </c>
      <c r="AK1135" s="1">
        <v>951.83</v>
      </c>
      <c r="AL1135" s="1">
        <v>-213.85400000000001</v>
      </c>
      <c r="AM1135" s="1">
        <v>-10216.620999999999</v>
      </c>
      <c r="AN1135" s="1">
        <v>-13835.565000000001</v>
      </c>
      <c r="AO1135" s="1">
        <v>-2705.8180000000002</v>
      </c>
      <c r="AP1135" s="1">
        <v>518902</v>
      </c>
      <c r="AQ1135" s="1">
        <v>-5</v>
      </c>
      <c r="AR1135" s="1">
        <v>73.099999999999994</v>
      </c>
      <c r="AS1135" s="1">
        <v>72.7</v>
      </c>
      <c r="AT1135" s="1">
        <v>69.7</v>
      </c>
      <c r="AU1135" s="1">
        <v>67.5</v>
      </c>
      <c r="AV1135" s="1">
        <v>68.099999999999994</v>
      </c>
      <c r="AW1135" s="1">
        <v>-17.762337398</v>
      </c>
      <c r="AX1135" s="1">
        <v>-5.68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5754</v>
      </c>
      <c r="C1136" s="3">
        <v>0.33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76.210000000000008</v>
      </c>
      <c r="H1136" s="1">
        <f>MATCH(持股比率!A1136,董監!A:A,0)</f>
        <v>1136</v>
      </c>
      <c r="I1136" s="3">
        <v>289503.09999999998</v>
      </c>
      <c r="J1136" s="20">
        <v>-3</v>
      </c>
      <c r="K1136" s="20">
        <v>-6</v>
      </c>
      <c r="L1136" s="29">
        <v>-35</v>
      </c>
      <c r="M1136" s="20">
        <v>-18</v>
      </c>
      <c r="N1136" s="20">
        <v>9</v>
      </c>
      <c r="O1136" s="20">
        <f t="shared" si="69"/>
        <v>22063</v>
      </c>
      <c r="P1136" s="19">
        <f t="shared" si="70"/>
        <v>-0.2</v>
      </c>
      <c r="Q1136" s="3">
        <v>23.25</v>
      </c>
      <c r="R1136" s="3">
        <v>23.95</v>
      </c>
      <c r="S1136" s="3">
        <v>23.5</v>
      </c>
      <c r="T1136" s="3">
        <v>22.4</v>
      </c>
      <c r="U1136" s="3">
        <v>21.45</v>
      </c>
      <c r="V1136" s="10">
        <f t="shared" si="71"/>
        <v>-1.2461000000000002E-2</v>
      </c>
      <c r="W1136" s="3">
        <v>-5.92</v>
      </c>
      <c r="X1136" s="3" t="str">
        <f ca="1">IF(COUNTIF(股期對照!A:A,B1136)=2,B1136&amp;"-●",IF(COUNTIF(股期對照!A:A,B1136)=1,B1136&amp;"-◎",B1136))</f>
        <v>系通</v>
      </c>
      <c r="Y1136" s="3" t="s">
        <v>7253</v>
      </c>
      <c r="AB1136" s="1" t="s">
        <v>1130</v>
      </c>
      <c r="AC1136" s="1" t="s">
        <v>2849</v>
      </c>
      <c r="AD1136" s="1">
        <v>0.33</v>
      </c>
      <c r="AE1136" s="1">
        <v>0</v>
      </c>
      <c r="AF1136" s="1">
        <v>0</v>
      </c>
      <c r="AG1136" s="1">
        <v>23.46</v>
      </c>
      <c r="AH1136" s="1">
        <v>76.210000000000008</v>
      </c>
      <c r="AI1136" s="1">
        <v>1136</v>
      </c>
      <c r="AJ1136" s="1">
        <v>289503.09999999998</v>
      </c>
      <c r="AK1136" s="1">
        <v>-3</v>
      </c>
      <c r="AL1136" s="1">
        <v>-6</v>
      </c>
      <c r="AM1136" s="1">
        <v>-35</v>
      </c>
      <c r="AN1136" s="1">
        <v>-18</v>
      </c>
      <c r="AO1136" s="1">
        <v>9</v>
      </c>
      <c r="AP1136" s="1">
        <v>22063</v>
      </c>
      <c r="AQ1136" s="1">
        <v>-0.2</v>
      </c>
      <c r="AR1136" s="1">
        <v>23.25</v>
      </c>
      <c r="AS1136" s="1">
        <v>23.95</v>
      </c>
      <c r="AT1136" s="1">
        <v>23.5</v>
      </c>
      <c r="AU1136" s="1">
        <v>22.4</v>
      </c>
      <c r="AV1136" s="1">
        <v>21.45</v>
      </c>
      <c r="AW1136" s="1">
        <v>-1.2461000000000002E-2</v>
      </c>
      <c r="AX1136" s="1">
        <v>-5.92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5210</v>
      </c>
      <c r="C1137" s="3">
        <v>7.01</v>
      </c>
      <c r="D1137" s="3">
        <v>0</v>
      </c>
      <c r="E1137" s="3">
        <v>1.93</v>
      </c>
      <c r="F1137" s="1">
        <f>IF(INDEX(董監!D:D,H1137)=0,INDEX(董監!C:C,H1137),INDEX(董監!D:D,H1137))</f>
        <v>5.07</v>
      </c>
      <c r="G1137" s="1">
        <f t="shared" si="68"/>
        <v>85.99</v>
      </c>
      <c r="H1137" s="1">
        <f>MATCH(持股比率!A1137,董監!A:A,0)</f>
        <v>1137</v>
      </c>
      <c r="I1137" s="3">
        <v>2884407.81</v>
      </c>
      <c r="J1137" s="20">
        <v>1583.2719999999999</v>
      </c>
      <c r="K1137" s="20">
        <v>-2240</v>
      </c>
      <c r="L1137" s="29">
        <v>-1329.866</v>
      </c>
      <c r="M1137" s="20">
        <v>-443.57299999999998</v>
      </c>
      <c r="N1137" s="20">
        <v>-44.289000000000001</v>
      </c>
      <c r="O1137" s="20">
        <f t="shared" si="69"/>
        <v>248030</v>
      </c>
      <c r="P1137" s="19">
        <f t="shared" si="70"/>
        <v>-1</v>
      </c>
      <c r="Q1137" s="3">
        <v>43.6</v>
      </c>
      <c r="R1137" s="3">
        <v>43.95</v>
      </c>
      <c r="S1137" s="3">
        <v>42.9</v>
      </c>
      <c r="T1137" s="3">
        <v>42.6</v>
      </c>
      <c r="U1137" s="3">
        <v>42.45</v>
      </c>
      <c r="V1137" s="10">
        <f t="shared" si="71"/>
        <v>-1.0724487005000001</v>
      </c>
      <c r="W1137" s="3">
        <v>1.8</v>
      </c>
      <c r="X1137" s="3" t="str">
        <f ca="1">IF(COUNTIF(股期對照!A:A,B1137)=2,B1137&amp;"-●",IF(COUNTIF(股期對照!A:A,B1137)=1,B1137&amp;"-◎",B1137))</f>
        <v>鈺創</v>
      </c>
      <c r="Y1137" s="3" t="s">
        <v>7413</v>
      </c>
      <c r="AB1137" s="1" t="s">
        <v>1131</v>
      </c>
      <c r="AC1137" s="1" t="s">
        <v>2850</v>
      </c>
      <c r="AD1137" s="1">
        <v>7.01</v>
      </c>
      <c r="AE1137" s="1">
        <v>0</v>
      </c>
      <c r="AF1137" s="1">
        <v>1.93</v>
      </c>
      <c r="AG1137" s="1">
        <v>5.07</v>
      </c>
      <c r="AH1137" s="1">
        <v>85.99</v>
      </c>
      <c r="AI1137" s="1">
        <v>1137</v>
      </c>
      <c r="AJ1137" s="1">
        <v>2884407.81</v>
      </c>
      <c r="AK1137" s="1">
        <v>1583.2719999999999</v>
      </c>
      <c r="AL1137" s="1">
        <v>-2240</v>
      </c>
      <c r="AM1137" s="1">
        <v>-1329.866</v>
      </c>
      <c r="AN1137" s="1">
        <v>-443.57299999999998</v>
      </c>
      <c r="AO1137" s="1">
        <v>-44.289000000000001</v>
      </c>
      <c r="AP1137" s="1">
        <v>248030</v>
      </c>
      <c r="AQ1137" s="1">
        <v>-1</v>
      </c>
      <c r="AR1137" s="1">
        <v>43.6</v>
      </c>
      <c r="AS1137" s="1">
        <v>43.95</v>
      </c>
      <c r="AT1137" s="1">
        <v>42.9</v>
      </c>
      <c r="AU1137" s="1">
        <v>42.6</v>
      </c>
      <c r="AV1137" s="1">
        <v>42.45</v>
      </c>
      <c r="AW1137" s="1">
        <v>-1.0724487005000001</v>
      </c>
      <c r="AX1137" s="1">
        <v>1.8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4847</v>
      </c>
      <c r="C1138" s="3">
        <v>1.1399999999999999</v>
      </c>
      <c r="D1138" s="3">
        <v>0</v>
      </c>
      <c r="E1138" s="3">
        <v>0.43</v>
      </c>
      <c r="F1138" s="1">
        <f>IF(INDEX(董監!D:D,H1138)=0,INDEX(董監!C:C,H1138),INDEX(董監!D:D,H1138))</f>
        <v>22.8</v>
      </c>
      <c r="G1138" s="1">
        <f t="shared" si="68"/>
        <v>75.63</v>
      </c>
      <c r="H1138" s="1">
        <f>MATCH(持股比率!A1138,董監!A:A,0)</f>
        <v>1138</v>
      </c>
      <c r="I1138" s="3">
        <v>750000</v>
      </c>
      <c r="J1138" s="20">
        <v>41</v>
      </c>
      <c r="K1138" s="20">
        <v>3</v>
      </c>
      <c r="L1138" s="29">
        <v>115</v>
      </c>
      <c r="M1138" s="20">
        <v>-51</v>
      </c>
      <c r="N1138" s="20">
        <v>-50</v>
      </c>
      <c r="O1138" s="20">
        <f t="shared" si="69"/>
        <v>56723</v>
      </c>
      <c r="P1138" s="19">
        <f t="shared" si="70"/>
        <v>0.1</v>
      </c>
      <c r="Q1138" s="3">
        <v>37.950000000000003</v>
      </c>
      <c r="R1138" s="3">
        <v>37.4</v>
      </c>
      <c r="S1138" s="3">
        <v>38.049999999999997</v>
      </c>
      <c r="T1138" s="3">
        <v>37.450000000000003</v>
      </c>
      <c r="U1138" s="3">
        <v>36.75</v>
      </c>
      <c r="V1138" s="10">
        <f t="shared" si="71"/>
        <v>2.2964499999999999E-2</v>
      </c>
      <c r="W1138" s="3">
        <v>-3.29</v>
      </c>
      <c r="X1138" s="3" t="str">
        <f ca="1">IF(COUNTIF(股期對照!A:A,B1138)=2,B1138&amp;"-●",IF(COUNTIF(股期對照!A:A,B1138)=1,B1138&amp;"-◎",B1138))</f>
        <v>台林</v>
      </c>
      <c r="Y1138" s="3" t="s">
        <v>7414</v>
      </c>
      <c r="AB1138" s="1" t="s">
        <v>1132</v>
      </c>
      <c r="AC1138" s="1" t="s">
        <v>2851</v>
      </c>
      <c r="AD1138" s="1">
        <v>1.1399999999999999</v>
      </c>
      <c r="AE1138" s="1">
        <v>0</v>
      </c>
      <c r="AF1138" s="1">
        <v>0.43</v>
      </c>
      <c r="AG1138" s="1">
        <v>22.8</v>
      </c>
      <c r="AH1138" s="1">
        <v>75.63</v>
      </c>
      <c r="AI1138" s="1">
        <v>1138</v>
      </c>
      <c r="AJ1138" s="1">
        <v>750000</v>
      </c>
      <c r="AK1138" s="1">
        <v>41</v>
      </c>
      <c r="AL1138" s="1">
        <v>3</v>
      </c>
      <c r="AM1138" s="1">
        <v>115</v>
      </c>
      <c r="AN1138" s="1">
        <v>-51</v>
      </c>
      <c r="AO1138" s="1">
        <v>-50</v>
      </c>
      <c r="AP1138" s="1">
        <v>56723</v>
      </c>
      <c r="AQ1138" s="1">
        <v>0.1</v>
      </c>
      <c r="AR1138" s="1">
        <v>37.950000000000003</v>
      </c>
      <c r="AS1138" s="1">
        <v>37.4</v>
      </c>
      <c r="AT1138" s="1">
        <v>38.049999999999997</v>
      </c>
      <c r="AU1138" s="1">
        <v>37.450000000000003</v>
      </c>
      <c r="AV1138" s="1">
        <v>36.75</v>
      </c>
      <c r="AW1138" s="1">
        <v>2.2964499999999999E-2</v>
      </c>
      <c r="AX1138" s="1">
        <v>-3.29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6622</v>
      </c>
      <c r="C1139" s="3">
        <v>0.18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93.81</v>
      </c>
      <c r="H1139" s="1">
        <f>MATCH(持股比率!A1139,董監!A:A,0)</f>
        <v>1139</v>
      </c>
      <c r="I1139" s="3">
        <v>1661227.92</v>
      </c>
      <c r="J1139" s="20">
        <v>12</v>
      </c>
      <c r="K1139" s="20">
        <v>73</v>
      </c>
      <c r="L1139" s="29">
        <v>-5</v>
      </c>
      <c r="M1139" s="20">
        <v>0</v>
      </c>
      <c r="N1139" s="20">
        <v>3</v>
      </c>
      <c r="O1139" s="20">
        <f t="shared" si="69"/>
        <v>155840</v>
      </c>
      <c r="P1139" s="19">
        <f t="shared" si="70"/>
        <v>0.1</v>
      </c>
      <c r="Q1139" s="3">
        <v>8.19</v>
      </c>
      <c r="R1139" s="3">
        <v>8.4</v>
      </c>
      <c r="S1139" s="3">
        <v>8.4</v>
      </c>
      <c r="T1139" s="3">
        <v>8.35</v>
      </c>
      <c r="U1139" s="3">
        <v>8.19</v>
      </c>
      <c r="V1139" s="10">
        <f t="shared" si="71"/>
        <v>6.9405000000000005E-3</v>
      </c>
      <c r="W1139" s="3">
        <v>1.74</v>
      </c>
      <c r="X1139" s="3" t="str">
        <f ca="1">IF(COUNTIF(股期對照!A:A,B1139)=2,B1139&amp;"-●",IF(COUNTIF(股期對照!A:A,B1139)=1,B1139&amp;"-◎",B1139))</f>
        <v>佳總</v>
      </c>
      <c r="Y1139" s="3" t="s">
        <v>7415</v>
      </c>
      <c r="AB1139" s="1" t="s">
        <v>1133</v>
      </c>
      <c r="AC1139" s="1" t="s">
        <v>2852</v>
      </c>
      <c r="AD1139" s="1">
        <v>0.18</v>
      </c>
      <c r="AE1139" s="1">
        <v>0.01</v>
      </c>
      <c r="AF1139" s="1">
        <v>0</v>
      </c>
      <c r="AG1139" s="1">
        <v>6</v>
      </c>
      <c r="AH1139" s="1">
        <v>93.81</v>
      </c>
      <c r="AI1139" s="1">
        <v>1139</v>
      </c>
      <c r="AJ1139" s="1">
        <v>1661227.92</v>
      </c>
      <c r="AK1139" s="1">
        <v>12</v>
      </c>
      <c r="AL1139" s="1">
        <v>73</v>
      </c>
      <c r="AM1139" s="1">
        <v>-5</v>
      </c>
      <c r="AN1139" s="1">
        <v>0</v>
      </c>
      <c r="AO1139" s="1">
        <v>3</v>
      </c>
      <c r="AP1139" s="1">
        <v>155840</v>
      </c>
      <c r="AQ1139" s="1">
        <v>0.1</v>
      </c>
      <c r="AR1139" s="1">
        <v>8.19</v>
      </c>
      <c r="AS1139" s="1">
        <v>8.4</v>
      </c>
      <c r="AT1139" s="1">
        <v>8.4</v>
      </c>
      <c r="AU1139" s="1">
        <v>8.35</v>
      </c>
      <c r="AV1139" s="1">
        <v>8.19</v>
      </c>
      <c r="AW1139" s="1">
        <v>6.9405000000000005E-3</v>
      </c>
      <c r="AX1139" s="1">
        <v>1.74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6623</v>
      </c>
      <c r="C1140" s="3">
        <v>2.98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0">
        <v>-3</v>
      </c>
      <c r="K1140" s="20">
        <v>-6</v>
      </c>
      <c r="L1140" s="29">
        <v>3</v>
      </c>
      <c r="M1140" s="20">
        <v>-1</v>
      </c>
      <c r="N1140" s="20">
        <v>-4</v>
      </c>
      <c r="O1140" s="20">
        <f t="shared" si="69"/>
        <v>88006</v>
      </c>
      <c r="P1140" s="19">
        <f t="shared" si="70"/>
        <v>0</v>
      </c>
      <c r="Q1140" s="3">
        <v>29.2</v>
      </c>
      <c r="R1140" s="3">
        <v>29.05</v>
      </c>
      <c r="S1140" s="3">
        <v>29</v>
      </c>
      <c r="T1140" s="3">
        <v>28.9</v>
      </c>
      <c r="U1140" s="3">
        <v>28.8</v>
      </c>
      <c r="V1140" s="10">
        <f t="shared" si="71"/>
        <v>-3.1900000000000001E-3</v>
      </c>
      <c r="W1140" s="3">
        <v>-1.37</v>
      </c>
      <c r="X1140" s="3" t="str">
        <f ca="1">IF(COUNTIF(股期對照!A:A,B1140)=2,B1140&amp;"-●",IF(COUNTIF(股期對照!A:A,B1140)=1,B1140&amp;"-◎",B1140))</f>
        <v>協益</v>
      </c>
      <c r="Y1140" s="3" t="s">
        <v>7416</v>
      </c>
      <c r="AB1140" s="1" t="s">
        <v>1134</v>
      </c>
      <c r="AC1140" s="1" t="s">
        <v>2853</v>
      </c>
      <c r="AD1140" s="1">
        <v>2.98</v>
      </c>
      <c r="AE1140" s="1">
        <v>3.34</v>
      </c>
      <c r="AF1140" s="1">
        <v>0.03</v>
      </c>
      <c r="AG1140" s="1">
        <v>8.24</v>
      </c>
      <c r="AH1140" s="1">
        <v>85.41</v>
      </c>
      <c r="AI1140" s="1">
        <v>1140</v>
      </c>
      <c r="AJ1140" s="1">
        <v>1030400</v>
      </c>
      <c r="AK1140" s="1">
        <v>-3</v>
      </c>
      <c r="AL1140" s="1">
        <v>-6</v>
      </c>
      <c r="AM1140" s="1">
        <v>3</v>
      </c>
      <c r="AN1140" s="1">
        <v>-1</v>
      </c>
      <c r="AO1140" s="1">
        <v>-4</v>
      </c>
      <c r="AP1140" s="1">
        <v>88006</v>
      </c>
      <c r="AQ1140" s="1">
        <v>0</v>
      </c>
      <c r="AR1140" s="1">
        <v>29.2</v>
      </c>
      <c r="AS1140" s="1">
        <v>29.05</v>
      </c>
      <c r="AT1140" s="1">
        <v>29</v>
      </c>
      <c r="AU1140" s="1">
        <v>28.9</v>
      </c>
      <c r="AV1140" s="1">
        <v>28.8</v>
      </c>
      <c r="AW1140" s="1">
        <v>-3.1900000000000001E-3</v>
      </c>
      <c r="AX1140" s="1">
        <v>-1.37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6266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27.55</v>
      </c>
      <c r="R1141" s="3">
        <v>27.25</v>
      </c>
      <c r="S1141" s="3">
        <v>27.05</v>
      </c>
      <c r="T1141" s="3">
        <v>26.65</v>
      </c>
      <c r="U1141" s="3">
        <v>27.6</v>
      </c>
      <c r="V1141" s="10">
        <f t="shared" si="71"/>
        <v>0</v>
      </c>
      <c r="W1141" s="3">
        <v>4.1500000000000004</v>
      </c>
      <c r="X1141" s="3" t="str">
        <f ca="1">IF(COUNTIF(股期對照!A:A,B1141)=2,B1141&amp;"-●",IF(COUNTIF(股期對照!A:A,B1141)=1,B1141&amp;"-◎",B1141))</f>
        <v>力麗店</v>
      </c>
      <c r="Y1141" s="3" t="s">
        <v>7041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27.55</v>
      </c>
      <c r="AS1141" s="1">
        <v>27.25</v>
      </c>
      <c r="AT1141" s="1">
        <v>27.05</v>
      </c>
      <c r="AU1141" s="1">
        <v>26.65</v>
      </c>
      <c r="AV1141" s="1">
        <v>27.6</v>
      </c>
      <c r="AW1141" s="1">
        <v>0</v>
      </c>
      <c r="AX1141" s="1">
        <v>4.1500000000000004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5569</v>
      </c>
      <c r="C1142" s="3">
        <v>16.420000000000002</v>
      </c>
      <c r="D1142" s="3">
        <v>8.59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66.53</v>
      </c>
      <c r="H1142" s="1">
        <f>MATCH(持股比率!A1142,董監!A:A,0)</f>
        <v>1142</v>
      </c>
      <c r="I1142" s="3">
        <v>3909811.1</v>
      </c>
      <c r="J1142" s="20">
        <v>-1289.4770000000001</v>
      </c>
      <c r="K1142" s="20">
        <v>113.509</v>
      </c>
      <c r="L1142" s="29">
        <v>159.374</v>
      </c>
      <c r="M1142" s="20">
        <v>-68.956000000000003</v>
      </c>
      <c r="N1142" s="20">
        <v>-19.247</v>
      </c>
      <c r="O1142" s="20">
        <f t="shared" si="69"/>
        <v>260120</v>
      </c>
      <c r="P1142" s="19">
        <f t="shared" si="70"/>
        <v>-0.4</v>
      </c>
      <c r="Q1142" s="3">
        <v>70.900000000000006</v>
      </c>
      <c r="R1142" s="3">
        <v>71.7</v>
      </c>
      <c r="S1142" s="3">
        <v>72</v>
      </c>
      <c r="T1142" s="3">
        <v>71.599999999999994</v>
      </c>
      <c r="U1142" s="3">
        <v>71</v>
      </c>
      <c r="V1142" s="10">
        <f t="shared" si="71"/>
        <v>-0.78114182600000004</v>
      </c>
      <c r="W1142" s="3">
        <v>-1.8</v>
      </c>
      <c r="X1142" s="3" t="str">
        <f ca="1">IF(COUNTIF(股期對照!A:A,B1142)=2,B1142&amp;"-●",IF(COUNTIF(股期對照!A:A,B1142)=1,B1142&amp;"-◎",B1142))</f>
        <v>中光電-◎</v>
      </c>
      <c r="Y1142" s="3" t="s">
        <v>7129</v>
      </c>
      <c r="AB1142" s="1" t="s">
        <v>1136</v>
      </c>
      <c r="AC1142" s="1" t="s">
        <v>2855</v>
      </c>
      <c r="AD1142" s="1">
        <v>16.420000000000002</v>
      </c>
      <c r="AE1142" s="1">
        <v>8.59</v>
      </c>
      <c r="AF1142" s="1">
        <v>0.85</v>
      </c>
      <c r="AG1142" s="1">
        <v>7.61</v>
      </c>
      <c r="AH1142" s="1">
        <v>66.53</v>
      </c>
      <c r="AI1142" s="1">
        <v>1142</v>
      </c>
      <c r="AJ1142" s="1">
        <v>3909811.1</v>
      </c>
      <c r="AK1142" s="1">
        <v>-1289.4770000000001</v>
      </c>
      <c r="AL1142" s="1">
        <v>113.509</v>
      </c>
      <c r="AM1142" s="1">
        <v>159.374</v>
      </c>
      <c r="AN1142" s="1">
        <v>-68.956000000000003</v>
      </c>
      <c r="AO1142" s="1">
        <v>-19.247</v>
      </c>
      <c r="AP1142" s="1">
        <v>260120</v>
      </c>
      <c r="AQ1142" s="1">
        <v>-0.4</v>
      </c>
      <c r="AR1142" s="1">
        <v>70.900000000000006</v>
      </c>
      <c r="AS1142" s="1">
        <v>71.7</v>
      </c>
      <c r="AT1142" s="1">
        <v>72</v>
      </c>
      <c r="AU1142" s="1">
        <v>71.599999999999994</v>
      </c>
      <c r="AV1142" s="1">
        <v>71</v>
      </c>
      <c r="AW1142" s="1">
        <v>-0.78114182600000004</v>
      </c>
      <c r="AX1142" s="1">
        <v>-1.8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6267</v>
      </c>
      <c r="C1143" s="3">
        <v>0.22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55.19</v>
      </c>
      <c r="H1143" s="1">
        <f>MATCH(持股比率!A1143,董監!A:A,0)</f>
        <v>1143</v>
      </c>
      <c r="I1143" s="3">
        <v>2101568.37</v>
      </c>
      <c r="J1143" s="20">
        <v>213</v>
      </c>
      <c r="K1143" s="20">
        <v>-157</v>
      </c>
      <c r="L1143" s="29">
        <v>-17</v>
      </c>
      <c r="M1143" s="20">
        <v>-211</v>
      </c>
      <c r="N1143" s="20">
        <v>185</v>
      </c>
      <c r="O1143" s="20">
        <f t="shared" si="69"/>
        <v>115986</v>
      </c>
      <c r="P1143" s="19">
        <f t="shared" si="70"/>
        <v>0</v>
      </c>
      <c r="Q1143" s="3">
        <v>25.25</v>
      </c>
      <c r="R1143" s="3">
        <v>24.8</v>
      </c>
      <c r="S1143" s="3">
        <v>24.8</v>
      </c>
      <c r="T1143" s="3">
        <v>24.15</v>
      </c>
      <c r="U1143" s="3">
        <v>24.8</v>
      </c>
      <c r="V1143" s="10">
        <f t="shared" si="71"/>
        <v>5.5540000000000051E-3</v>
      </c>
      <c r="W1143" s="3">
        <v>1.02</v>
      </c>
      <c r="X1143" s="3" t="str">
        <f ca="1">IF(COUNTIF(股期對照!A:A,B1143)=2,B1143&amp;"-●",IF(COUNTIF(股期對照!A:A,B1143)=1,B1143&amp;"-◎",B1143))</f>
        <v>合正</v>
      </c>
      <c r="Y1143" s="3" t="s">
        <v>7417</v>
      </c>
      <c r="AB1143" s="1" t="s">
        <v>1137</v>
      </c>
      <c r="AC1143" s="1" t="s">
        <v>2856</v>
      </c>
      <c r="AD1143" s="1">
        <v>0.22</v>
      </c>
      <c r="AE1143" s="1">
        <v>0.8</v>
      </c>
      <c r="AF1143" s="1">
        <v>0.04</v>
      </c>
      <c r="AG1143" s="1">
        <v>43.75</v>
      </c>
      <c r="AH1143" s="1">
        <v>55.19</v>
      </c>
      <c r="AI1143" s="1">
        <v>1143</v>
      </c>
      <c r="AJ1143" s="1">
        <v>2101568.37</v>
      </c>
      <c r="AK1143" s="1">
        <v>213</v>
      </c>
      <c r="AL1143" s="1">
        <v>-157</v>
      </c>
      <c r="AM1143" s="1">
        <v>-17</v>
      </c>
      <c r="AN1143" s="1">
        <v>-211</v>
      </c>
      <c r="AO1143" s="1">
        <v>185</v>
      </c>
      <c r="AP1143" s="1">
        <v>115986</v>
      </c>
      <c r="AQ1143" s="1">
        <v>0</v>
      </c>
      <c r="AR1143" s="1">
        <v>25.25</v>
      </c>
      <c r="AS1143" s="1">
        <v>24.8</v>
      </c>
      <c r="AT1143" s="1">
        <v>24.8</v>
      </c>
      <c r="AU1143" s="1">
        <v>24.15</v>
      </c>
      <c r="AV1143" s="1">
        <v>24.8</v>
      </c>
      <c r="AW1143" s="1">
        <v>5.5540000000000051E-3</v>
      </c>
      <c r="AX1143" s="1">
        <v>1.02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5570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3</v>
      </c>
      <c r="K1144" s="20">
        <v>0</v>
      </c>
      <c r="L1144" s="29">
        <v>2E-3</v>
      </c>
      <c r="M1144" s="20">
        <v>0</v>
      </c>
      <c r="N1144" s="20">
        <v>-1</v>
      </c>
      <c r="O1144" s="20">
        <f t="shared" si="69"/>
        <v>27115</v>
      </c>
      <c r="P1144" s="19">
        <f t="shared" si="70"/>
        <v>0</v>
      </c>
      <c r="Q1144" s="3">
        <v>28.4</v>
      </c>
      <c r="R1144" s="3">
        <v>28.1</v>
      </c>
      <c r="S1144" s="3">
        <v>28.1</v>
      </c>
      <c r="T1144" s="3">
        <v>28.1</v>
      </c>
      <c r="U1144" s="3">
        <v>27.8</v>
      </c>
      <c r="V1144" s="10">
        <f t="shared" si="71"/>
        <v>5.7456199999999992E-4</v>
      </c>
      <c r="W1144" s="3">
        <v>-1.77</v>
      </c>
      <c r="X1144" s="3" t="str">
        <f ca="1">IF(COUNTIF(股期對照!A:A,B1144)=2,B1144&amp;"-●",IF(COUNTIF(股期對照!A:A,B1144)=1,B1144&amp;"-◎",B1144))</f>
        <v>金利</v>
      </c>
      <c r="Y1144" s="3" t="s">
        <v>7418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3</v>
      </c>
      <c r="AL1144" s="1">
        <v>0</v>
      </c>
      <c r="AM1144" s="1">
        <v>2E-3</v>
      </c>
      <c r="AN1144" s="1">
        <v>0</v>
      </c>
      <c r="AO1144" s="1">
        <v>-1</v>
      </c>
      <c r="AP1144" s="1">
        <v>27115</v>
      </c>
      <c r="AQ1144" s="1">
        <v>0</v>
      </c>
      <c r="AR1144" s="1">
        <v>28.4</v>
      </c>
      <c r="AS1144" s="1">
        <v>28.1</v>
      </c>
      <c r="AT1144" s="1">
        <v>28.1</v>
      </c>
      <c r="AU1144" s="1">
        <v>28.1</v>
      </c>
      <c r="AV1144" s="1">
        <v>27.8</v>
      </c>
      <c r="AW1144" s="1">
        <v>5.7456199999999992E-4</v>
      </c>
      <c r="AX1144" s="1">
        <v>-1.77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6268</v>
      </c>
      <c r="C1145" s="3">
        <v>3.41</v>
      </c>
      <c r="D1145" s="3">
        <v>0</v>
      </c>
      <c r="E1145" s="3">
        <v>5.5</v>
      </c>
      <c r="F1145" s="1">
        <f>IF(INDEX(董監!D:D,H1145)=0,INDEX(董監!C:C,H1145),INDEX(董監!D:D,H1145))</f>
        <v>29.87</v>
      </c>
      <c r="G1145" s="1">
        <f t="shared" si="68"/>
        <v>61.22</v>
      </c>
      <c r="H1145" s="1">
        <f>MATCH(持股比率!A1145,董監!A:A,0)</f>
        <v>1145</v>
      </c>
      <c r="I1145" s="3">
        <v>286342.19</v>
      </c>
      <c r="J1145" s="20">
        <v>71</v>
      </c>
      <c r="K1145" s="20">
        <v>-152</v>
      </c>
      <c r="L1145" s="29">
        <v>197</v>
      </c>
      <c r="M1145" s="20">
        <v>321</v>
      </c>
      <c r="N1145" s="20">
        <v>296</v>
      </c>
      <c r="O1145" s="20">
        <f t="shared" si="69"/>
        <v>17530</v>
      </c>
      <c r="P1145" s="19">
        <f t="shared" si="70"/>
        <v>4.2</v>
      </c>
      <c r="Q1145" s="3">
        <v>50.7</v>
      </c>
      <c r="R1145" s="3">
        <v>52</v>
      </c>
      <c r="S1145" s="3">
        <v>52.2</v>
      </c>
      <c r="T1145" s="3">
        <v>57.4</v>
      </c>
      <c r="U1145" s="3">
        <v>54.7</v>
      </c>
      <c r="V1145" s="10">
        <f t="shared" si="71"/>
        <v>0.40595699999999996</v>
      </c>
      <c r="W1145" s="3">
        <v>9.4</v>
      </c>
      <c r="X1145" s="3" t="str">
        <f ca="1">IF(COUNTIF(股期對照!A:A,B1145)=2,B1145&amp;"-●",IF(COUNTIF(股期對照!A:A,B1145)=1,B1145&amp;"-◎",B1145))</f>
        <v>青雲</v>
      </c>
      <c r="Y1145" s="3" t="s">
        <v>7419</v>
      </c>
      <c r="AB1145" s="1" t="s">
        <v>1139</v>
      </c>
      <c r="AC1145" s="1" t="s">
        <v>2858</v>
      </c>
      <c r="AD1145" s="1">
        <v>3.41</v>
      </c>
      <c r="AE1145" s="1">
        <v>0</v>
      </c>
      <c r="AF1145" s="1">
        <v>5.5</v>
      </c>
      <c r="AG1145" s="1">
        <v>29.87</v>
      </c>
      <c r="AH1145" s="1">
        <v>61.22</v>
      </c>
      <c r="AI1145" s="1">
        <v>1145</v>
      </c>
      <c r="AJ1145" s="1">
        <v>286342.19</v>
      </c>
      <c r="AK1145" s="1">
        <v>71</v>
      </c>
      <c r="AL1145" s="1">
        <v>-152</v>
      </c>
      <c r="AM1145" s="1">
        <v>197</v>
      </c>
      <c r="AN1145" s="1">
        <v>321</v>
      </c>
      <c r="AO1145" s="1">
        <v>296</v>
      </c>
      <c r="AP1145" s="1">
        <v>17530</v>
      </c>
      <c r="AQ1145" s="1">
        <v>4.2</v>
      </c>
      <c r="AR1145" s="1">
        <v>50.7</v>
      </c>
      <c r="AS1145" s="1">
        <v>52</v>
      </c>
      <c r="AT1145" s="1">
        <v>52.2</v>
      </c>
      <c r="AU1145" s="1">
        <v>57.4</v>
      </c>
      <c r="AV1145" s="1">
        <v>54.7</v>
      </c>
      <c r="AW1145" s="1">
        <v>0.40595699999999996</v>
      </c>
      <c r="AX1145" s="1">
        <v>9.4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6269</v>
      </c>
      <c r="C1146" s="3">
        <v>39.33</v>
      </c>
      <c r="D1146" s="3">
        <v>4.9400000000000004</v>
      </c>
      <c r="E1146" s="3">
        <v>0.03</v>
      </c>
      <c r="F1146" s="1">
        <f>IF(INDEX(董監!D:D,H1146)=0,INDEX(董監!C:C,H1146),INDEX(董監!D:D,H1146))</f>
        <v>4.8099999999999996</v>
      </c>
      <c r="G1146" s="1">
        <f t="shared" si="68"/>
        <v>50.89</v>
      </c>
      <c r="H1146" s="1">
        <f>MATCH(持股比率!A1146,董監!A:A,0)</f>
        <v>1146</v>
      </c>
      <c r="I1146" s="3">
        <v>2616391.34</v>
      </c>
      <c r="J1146" s="20">
        <v>-119.035</v>
      </c>
      <c r="K1146" s="20">
        <v>-828.67</v>
      </c>
      <c r="L1146" s="29">
        <v>-297.85399999999998</v>
      </c>
      <c r="M1146" s="20">
        <v>-870.43600000000004</v>
      </c>
      <c r="N1146" s="20">
        <v>3262.4229999999998</v>
      </c>
      <c r="O1146" s="20">
        <f t="shared" si="69"/>
        <v>133148</v>
      </c>
      <c r="P1146" s="19">
        <f t="shared" si="70"/>
        <v>0.9</v>
      </c>
      <c r="Q1146" s="3">
        <v>118.5</v>
      </c>
      <c r="R1146" s="3">
        <v>119.5</v>
      </c>
      <c r="S1146" s="3">
        <v>120</v>
      </c>
      <c r="T1146" s="3">
        <v>113.5</v>
      </c>
      <c r="U1146" s="3">
        <v>121.5</v>
      </c>
      <c r="V1146" s="10">
        <f t="shared" si="71"/>
        <v>1.4871571599999998</v>
      </c>
      <c r="W1146" s="3">
        <v>2.97</v>
      </c>
      <c r="X1146" s="3" t="str">
        <f ca="1">IF(COUNTIF(股期對照!A:A,B1146)=2,B1146&amp;"-●",IF(COUNTIF(股期對照!A:A,B1146)=1,B1146&amp;"-◎",B1146))</f>
        <v>中磊-◎</v>
      </c>
      <c r="Y1146" s="3" t="s">
        <v>7420</v>
      </c>
      <c r="AB1146" s="1" t="s">
        <v>1140</v>
      </c>
      <c r="AC1146" s="1" t="s">
        <v>2859</v>
      </c>
      <c r="AD1146" s="1">
        <v>39.33</v>
      </c>
      <c r="AE1146" s="1">
        <v>4.9400000000000004</v>
      </c>
      <c r="AF1146" s="1">
        <v>0.03</v>
      </c>
      <c r="AG1146" s="1">
        <v>4.8099999999999996</v>
      </c>
      <c r="AH1146" s="1">
        <v>50.89</v>
      </c>
      <c r="AI1146" s="1">
        <v>1146</v>
      </c>
      <c r="AJ1146" s="1">
        <v>2616391.34</v>
      </c>
      <c r="AK1146" s="1">
        <v>-119.035</v>
      </c>
      <c r="AL1146" s="1">
        <v>-828.67</v>
      </c>
      <c r="AM1146" s="1">
        <v>-297.85399999999998</v>
      </c>
      <c r="AN1146" s="1">
        <v>-870.43600000000004</v>
      </c>
      <c r="AO1146" s="1">
        <v>3262.4229999999998</v>
      </c>
      <c r="AP1146" s="1">
        <v>133148</v>
      </c>
      <c r="AQ1146" s="1">
        <v>0.9</v>
      </c>
      <c r="AR1146" s="1">
        <v>118.5</v>
      </c>
      <c r="AS1146" s="1">
        <v>119.5</v>
      </c>
      <c r="AT1146" s="1">
        <v>120</v>
      </c>
      <c r="AU1146" s="1">
        <v>113.5</v>
      </c>
      <c r="AV1146" s="1">
        <v>121.5</v>
      </c>
      <c r="AW1146" s="1">
        <v>1.4871571599999998</v>
      </c>
      <c r="AX1146" s="1">
        <v>2.97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5417</v>
      </c>
      <c r="C1147" s="3">
        <v>3.63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82.03</v>
      </c>
      <c r="H1147" s="1">
        <f>MATCH(持股比率!A1147,董監!A:A,0)</f>
        <v>1147</v>
      </c>
      <c r="I1147" s="3">
        <v>1689589.9</v>
      </c>
      <c r="J1147" s="20">
        <v>5.1890000000000001</v>
      </c>
      <c r="K1147" s="20">
        <v>-32.201999999999998</v>
      </c>
      <c r="L1147" s="29">
        <v>-19.149999999999999</v>
      </c>
      <c r="M1147" s="20">
        <v>-87.209000000000003</v>
      </c>
      <c r="N1147" s="20">
        <v>-122.312</v>
      </c>
      <c r="O1147" s="20">
        <f t="shared" si="69"/>
        <v>138597</v>
      </c>
      <c r="P1147" s="19">
        <f t="shared" si="70"/>
        <v>-0.2</v>
      </c>
      <c r="Q1147" s="3">
        <v>23.5</v>
      </c>
      <c r="R1147" s="3">
        <v>23.4</v>
      </c>
      <c r="S1147" s="3">
        <v>23.95</v>
      </c>
      <c r="T1147" s="3">
        <v>23.55</v>
      </c>
      <c r="U1147" s="3">
        <v>23.55</v>
      </c>
      <c r="V1147" s="10">
        <f t="shared" si="71"/>
        <v>-6.0244473500000006E-2</v>
      </c>
      <c r="W1147" s="3">
        <v>0.64</v>
      </c>
      <c r="X1147" s="3" t="str">
        <f ca="1">IF(COUNTIF(股期對照!A:A,B1147)=2,B1147&amp;"-●",IF(COUNTIF(股期對照!A:A,B1147)=1,B1147&amp;"-◎",B1147))</f>
        <v>能率</v>
      </c>
      <c r="Y1147" s="3" t="s">
        <v>7236</v>
      </c>
      <c r="AB1147" s="1" t="s">
        <v>1141</v>
      </c>
      <c r="AC1147" s="1" t="s">
        <v>4282</v>
      </c>
      <c r="AD1147" s="1">
        <v>3.63</v>
      </c>
      <c r="AE1147" s="1">
        <v>0</v>
      </c>
      <c r="AF1147" s="1">
        <v>0.91</v>
      </c>
      <c r="AG1147" s="1">
        <v>13.43</v>
      </c>
      <c r="AH1147" s="1">
        <v>82.03</v>
      </c>
      <c r="AI1147" s="1">
        <v>1147</v>
      </c>
      <c r="AJ1147" s="1">
        <v>1689589.9</v>
      </c>
      <c r="AK1147" s="1">
        <v>5.1890000000000001</v>
      </c>
      <c r="AL1147" s="1">
        <v>-32.201999999999998</v>
      </c>
      <c r="AM1147" s="1">
        <v>-19.149999999999999</v>
      </c>
      <c r="AN1147" s="1">
        <v>-87.209000000000003</v>
      </c>
      <c r="AO1147" s="1">
        <v>-122.312</v>
      </c>
      <c r="AP1147" s="1">
        <v>138597</v>
      </c>
      <c r="AQ1147" s="1">
        <v>-0.2</v>
      </c>
      <c r="AR1147" s="1">
        <v>23.5</v>
      </c>
      <c r="AS1147" s="1">
        <v>23.4</v>
      </c>
      <c r="AT1147" s="1">
        <v>23.95</v>
      </c>
      <c r="AU1147" s="1">
        <v>23.55</v>
      </c>
      <c r="AV1147" s="1">
        <v>23.55</v>
      </c>
      <c r="AW1147" s="1">
        <v>-6.0244473500000006E-2</v>
      </c>
      <c r="AX1147" s="1">
        <v>0.64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5124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1</v>
      </c>
      <c r="L1148" s="29">
        <v>-2</v>
      </c>
      <c r="M1148" s="20">
        <v>0</v>
      </c>
      <c r="N1148" s="20">
        <v>0</v>
      </c>
      <c r="O1148" s="20">
        <f t="shared" si="69"/>
        <v>40483</v>
      </c>
      <c r="P1148" s="19">
        <f t="shared" si="70"/>
        <v>0</v>
      </c>
      <c r="Q1148" s="3">
        <v>11.3</v>
      </c>
      <c r="R1148" s="3">
        <v>11.35</v>
      </c>
      <c r="S1148" s="3">
        <v>11.25</v>
      </c>
      <c r="T1148" s="3">
        <v>11.25</v>
      </c>
      <c r="U1148" s="3">
        <v>11.15</v>
      </c>
      <c r="V1148" s="10">
        <f t="shared" si="71"/>
        <v>-1.115E-4</v>
      </c>
      <c r="W1148" s="3">
        <v>1.36</v>
      </c>
      <c r="X1148" s="3" t="str">
        <f ca="1">IF(COUNTIF(股期對照!A:A,B1148)=2,B1148&amp;"-●",IF(COUNTIF(股期對照!A:A,B1148)=1,B1148&amp;"-◎",B1148))</f>
        <v>慕康生醫</v>
      </c>
      <c r="Y1148" s="3" t="s">
        <v>6813</v>
      </c>
      <c r="AB1148" s="1" t="s">
        <v>1142</v>
      </c>
      <c r="AC1148" s="1" t="s">
        <v>2860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0</v>
      </c>
      <c r="AL1148" s="1">
        <v>1</v>
      </c>
      <c r="AM1148" s="1">
        <v>-2</v>
      </c>
      <c r="AN1148" s="1">
        <v>0</v>
      </c>
      <c r="AO1148" s="1">
        <v>0</v>
      </c>
      <c r="AP1148" s="1">
        <v>40483</v>
      </c>
      <c r="AQ1148" s="1">
        <v>0</v>
      </c>
      <c r="AR1148" s="1">
        <v>11.3</v>
      </c>
      <c r="AS1148" s="1">
        <v>11.35</v>
      </c>
      <c r="AT1148" s="1">
        <v>11.25</v>
      </c>
      <c r="AU1148" s="1">
        <v>11.25</v>
      </c>
      <c r="AV1148" s="1">
        <v>11.15</v>
      </c>
      <c r="AW1148" s="1">
        <v>-1.115E-4</v>
      </c>
      <c r="AX1148" s="1">
        <v>1.36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4985</v>
      </c>
      <c r="C1149" s="3">
        <v>10.45</v>
      </c>
      <c r="D1149" s="3">
        <v>3.18</v>
      </c>
      <c r="E1149" s="3">
        <v>0.09</v>
      </c>
      <c r="F1149" s="1">
        <f>IF(INDEX(董監!D:D,H1149)=0,INDEX(董監!C:C,H1149),INDEX(董監!D:D,H1149))</f>
        <v>8.8699999999999992</v>
      </c>
      <c r="G1149" s="1">
        <f t="shared" si="68"/>
        <v>77.41</v>
      </c>
      <c r="H1149" s="1">
        <f>MATCH(持股比率!A1149,董監!A:A,0)</f>
        <v>1149</v>
      </c>
      <c r="I1149" s="3">
        <v>743089.98</v>
      </c>
      <c r="J1149" s="20">
        <v>-12</v>
      </c>
      <c r="K1149" s="20">
        <v>19</v>
      </c>
      <c r="L1149" s="29">
        <v>-10</v>
      </c>
      <c r="M1149" s="20">
        <v>-91</v>
      </c>
      <c r="N1149" s="20">
        <v>-16.068000000000001</v>
      </c>
      <c r="O1149" s="20">
        <f t="shared" si="69"/>
        <v>57523</v>
      </c>
      <c r="P1149" s="19">
        <f t="shared" si="70"/>
        <v>-0.2</v>
      </c>
      <c r="Q1149" s="3">
        <v>102</v>
      </c>
      <c r="R1149" s="3">
        <v>102.5</v>
      </c>
      <c r="S1149" s="3">
        <v>102.5</v>
      </c>
      <c r="T1149" s="3">
        <v>104.5</v>
      </c>
      <c r="U1149" s="3">
        <v>104.5</v>
      </c>
      <c r="V1149" s="10">
        <f t="shared" si="71"/>
        <v>-0.11490106</v>
      </c>
      <c r="W1149" s="3">
        <v>2.96</v>
      </c>
      <c r="X1149" s="3" t="str">
        <f ca="1">IF(COUNTIF(股期對照!A:A,B1149)=2,B1149&amp;"-●",IF(COUNTIF(股期對照!A:A,B1149)=1,B1149&amp;"-◎",B1149))</f>
        <v>中菲</v>
      </c>
      <c r="Y1149" s="3" t="s">
        <v>7421</v>
      </c>
      <c r="AB1149" s="1" t="s">
        <v>1143</v>
      </c>
      <c r="AC1149" s="1" t="s">
        <v>2861</v>
      </c>
      <c r="AD1149" s="1">
        <v>10.45</v>
      </c>
      <c r="AE1149" s="1">
        <v>3.18</v>
      </c>
      <c r="AF1149" s="1">
        <v>0.09</v>
      </c>
      <c r="AG1149" s="1">
        <v>8.8699999999999992</v>
      </c>
      <c r="AH1149" s="1">
        <v>77.41</v>
      </c>
      <c r="AI1149" s="1">
        <v>1149</v>
      </c>
      <c r="AJ1149" s="1">
        <v>743089.98</v>
      </c>
      <c r="AK1149" s="1">
        <v>-12</v>
      </c>
      <c r="AL1149" s="1">
        <v>19</v>
      </c>
      <c r="AM1149" s="1">
        <v>-10</v>
      </c>
      <c r="AN1149" s="1">
        <v>-91</v>
      </c>
      <c r="AO1149" s="1">
        <v>-16.068000000000001</v>
      </c>
      <c r="AP1149" s="1">
        <v>57523</v>
      </c>
      <c r="AQ1149" s="1">
        <v>-0.2</v>
      </c>
      <c r="AR1149" s="1">
        <v>102</v>
      </c>
      <c r="AS1149" s="1">
        <v>102.5</v>
      </c>
      <c r="AT1149" s="1">
        <v>102.5</v>
      </c>
      <c r="AU1149" s="1">
        <v>104.5</v>
      </c>
      <c r="AV1149" s="1">
        <v>104.5</v>
      </c>
      <c r="AW1149" s="1">
        <v>-0.11490106</v>
      </c>
      <c r="AX1149" s="1">
        <v>2.96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6560</v>
      </c>
      <c r="C1150" s="3">
        <v>2.69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</v>
      </c>
      <c r="H1150" s="1">
        <f>MATCH(持股比率!A1150,董監!A:A,0)</f>
        <v>1150</v>
      </c>
      <c r="I1150" s="3">
        <v>890851.23</v>
      </c>
      <c r="J1150" s="20">
        <v>80.802000000000007</v>
      </c>
      <c r="K1150" s="20">
        <v>10.387</v>
      </c>
      <c r="L1150" s="29">
        <v>75.843999999999994</v>
      </c>
      <c r="M1150" s="20">
        <v>30</v>
      </c>
      <c r="N1150" s="20">
        <v>-0.44500000000000001</v>
      </c>
      <c r="O1150" s="20">
        <f t="shared" si="69"/>
        <v>78484</v>
      </c>
      <c r="P1150" s="19">
        <f t="shared" si="70"/>
        <v>0.3</v>
      </c>
      <c r="Q1150" s="3">
        <v>33.200000000000003</v>
      </c>
      <c r="R1150" s="3">
        <v>33.1</v>
      </c>
      <c r="S1150" s="3">
        <v>33.200000000000003</v>
      </c>
      <c r="T1150" s="3">
        <v>33.15</v>
      </c>
      <c r="U1150" s="3">
        <v>33.049999999999997</v>
      </c>
      <c r="V1150" s="10">
        <f t="shared" si="71"/>
        <v>6.5242496500000011E-2</v>
      </c>
      <c r="W1150" s="3">
        <v>0.46</v>
      </c>
      <c r="X1150" s="3" t="str">
        <f ca="1">IF(COUNTIF(股期對照!A:A,B1150)=2,B1150&amp;"-●",IF(COUNTIF(股期對照!A:A,B1150)=1,B1150&amp;"-◎",B1150))</f>
        <v>國眾</v>
      </c>
      <c r="Y1150" s="3" t="s">
        <v>7422</v>
      </c>
      <c r="AB1150" s="1" t="s">
        <v>1144</v>
      </c>
      <c r="AC1150" s="1" t="s">
        <v>2862</v>
      </c>
      <c r="AD1150" s="1">
        <v>2.69</v>
      </c>
      <c r="AE1150" s="1">
        <v>0</v>
      </c>
      <c r="AF1150" s="1">
        <v>0.01</v>
      </c>
      <c r="AG1150" s="1">
        <v>9.1999999999999993</v>
      </c>
      <c r="AH1150" s="1">
        <v>88.1</v>
      </c>
      <c r="AI1150" s="1">
        <v>1150</v>
      </c>
      <c r="AJ1150" s="1">
        <v>890851.23</v>
      </c>
      <c r="AK1150" s="1">
        <v>80.802000000000007</v>
      </c>
      <c r="AL1150" s="1">
        <v>10.387</v>
      </c>
      <c r="AM1150" s="1">
        <v>75.843999999999994</v>
      </c>
      <c r="AN1150" s="1">
        <v>30</v>
      </c>
      <c r="AO1150" s="1">
        <v>-0.44500000000000001</v>
      </c>
      <c r="AP1150" s="1">
        <v>78484</v>
      </c>
      <c r="AQ1150" s="1">
        <v>0.3</v>
      </c>
      <c r="AR1150" s="1">
        <v>33.200000000000003</v>
      </c>
      <c r="AS1150" s="1">
        <v>33.1</v>
      </c>
      <c r="AT1150" s="1">
        <v>33.200000000000003</v>
      </c>
      <c r="AU1150" s="1">
        <v>33.15</v>
      </c>
      <c r="AV1150" s="1">
        <v>33.049999999999997</v>
      </c>
      <c r="AW1150" s="1">
        <v>6.5242496500000011E-2</v>
      </c>
      <c r="AX1150" s="1">
        <v>0.46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5418</v>
      </c>
      <c r="C1151" s="3">
        <v>13.96</v>
      </c>
      <c r="D1151" s="3">
        <v>4.3899999999999997</v>
      </c>
      <c r="E1151" s="3">
        <v>0.94</v>
      </c>
      <c r="F1151" s="1">
        <f>IF(INDEX(董監!D:D,H1151)=0,INDEX(董監!C:C,H1151),INDEX(董監!D:D,H1151))</f>
        <v>12.87</v>
      </c>
      <c r="G1151" s="1">
        <f t="shared" si="68"/>
        <v>67.84</v>
      </c>
      <c r="H1151" s="1">
        <f>MATCH(持股比率!A1151,董監!A:A,0)</f>
        <v>1151</v>
      </c>
      <c r="I1151" s="3">
        <v>2634854.86</v>
      </c>
      <c r="J1151" s="20">
        <v>355</v>
      </c>
      <c r="K1151" s="20">
        <v>69.790000000000006</v>
      </c>
      <c r="L1151" s="29">
        <v>-119.03100000000001</v>
      </c>
      <c r="M1151" s="20">
        <v>189.227</v>
      </c>
      <c r="N1151" s="20">
        <v>54.067</v>
      </c>
      <c r="O1151" s="20">
        <f t="shared" si="69"/>
        <v>178749</v>
      </c>
      <c r="P1151" s="19">
        <f t="shared" si="70"/>
        <v>0.3</v>
      </c>
      <c r="Q1151" s="3">
        <v>81</v>
      </c>
      <c r="R1151" s="3">
        <v>80.5</v>
      </c>
      <c r="S1151" s="3">
        <v>80.3</v>
      </c>
      <c r="T1151" s="3">
        <v>78.900000000000006</v>
      </c>
      <c r="U1151" s="3">
        <v>78.8</v>
      </c>
      <c r="V1151" s="10">
        <f t="shared" si="71"/>
        <v>0.44005395600000002</v>
      </c>
      <c r="W1151" s="3">
        <v>-1.75</v>
      </c>
      <c r="X1151" s="3" t="str">
        <f ca="1">IF(COUNTIF(股期對照!A:A,B1151)=2,B1151&amp;"-●",IF(COUNTIF(股期對照!A:A,B1151)=1,B1151&amp;"-◎",B1151))</f>
        <v>台半-◎</v>
      </c>
      <c r="Y1151" s="3" t="s">
        <v>7250</v>
      </c>
      <c r="AB1151" s="1" t="s">
        <v>1145</v>
      </c>
      <c r="AC1151" s="1" t="s">
        <v>2863</v>
      </c>
      <c r="AD1151" s="1">
        <v>13.96</v>
      </c>
      <c r="AE1151" s="1">
        <v>4.3899999999999997</v>
      </c>
      <c r="AF1151" s="1">
        <v>0.94</v>
      </c>
      <c r="AG1151" s="1">
        <v>12.87</v>
      </c>
      <c r="AH1151" s="1">
        <v>67.84</v>
      </c>
      <c r="AI1151" s="1">
        <v>1151</v>
      </c>
      <c r="AJ1151" s="1">
        <v>2634854.86</v>
      </c>
      <c r="AK1151" s="1">
        <v>355</v>
      </c>
      <c r="AL1151" s="1">
        <v>69.790000000000006</v>
      </c>
      <c r="AM1151" s="1">
        <v>-119.03100000000001</v>
      </c>
      <c r="AN1151" s="1">
        <v>189.227</v>
      </c>
      <c r="AO1151" s="1">
        <v>54.067</v>
      </c>
      <c r="AP1151" s="1">
        <v>178749</v>
      </c>
      <c r="AQ1151" s="1">
        <v>0.3</v>
      </c>
      <c r="AR1151" s="1">
        <v>81</v>
      </c>
      <c r="AS1151" s="1">
        <v>80.5</v>
      </c>
      <c r="AT1151" s="1">
        <v>80.3</v>
      </c>
      <c r="AU1151" s="1">
        <v>78.900000000000006</v>
      </c>
      <c r="AV1151" s="1">
        <v>78.8</v>
      </c>
      <c r="AW1151" s="1">
        <v>0.44005395600000002</v>
      </c>
      <c r="AX1151" s="1">
        <v>-1.75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4986</v>
      </c>
      <c r="C1152" s="3">
        <v>1.05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88.32</v>
      </c>
      <c r="H1152" s="1">
        <f>MATCH(持股比率!A1152,董監!A:A,0)</f>
        <v>1152</v>
      </c>
      <c r="I1152" s="3">
        <v>1438000</v>
      </c>
      <c r="J1152" s="20">
        <v>218</v>
      </c>
      <c r="K1152" s="20">
        <v>-101</v>
      </c>
      <c r="L1152" s="29">
        <v>216</v>
      </c>
      <c r="M1152" s="20">
        <v>-173</v>
      </c>
      <c r="N1152" s="20">
        <v>-29</v>
      </c>
      <c r="O1152" s="20">
        <f t="shared" si="69"/>
        <v>127004</v>
      </c>
      <c r="P1152" s="19">
        <f t="shared" si="70"/>
        <v>0.1</v>
      </c>
      <c r="Q1152" s="3">
        <v>14.95</v>
      </c>
      <c r="R1152" s="3">
        <v>14.9</v>
      </c>
      <c r="S1152" s="3">
        <v>15.05</v>
      </c>
      <c r="T1152" s="3">
        <v>14.45</v>
      </c>
      <c r="U1152" s="3">
        <v>14.2</v>
      </c>
      <c r="V1152" s="10">
        <f t="shared" si="71"/>
        <v>2.0933500000000004E-2</v>
      </c>
      <c r="W1152" s="3">
        <v>-3.73</v>
      </c>
      <c r="X1152" s="3" t="str">
        <f ca="1">IF(COUNTIF(股期對照!A:A,B1152)=2,B1152&amp;"-●",IF(COUNTIF(股期對照!A:A,B1152)=1,B1152&amp;"-◎",B1152))</f>
        <v>振發</v>
      </c>
      <c r="Y1152" s="3" t="s">
        <v>7423</v>
      </c>
      <c r="AB1152" s="1" t="s">
        <v>1146</v>
      </c>
      <c r="AC1152" s="1" t="s">
        <v>2864</v>
      </c>
      <c r="AD1152" s="1">
        <v>1.05</v>
      </c>
      <c r="AE1152" s="1">
        <v>0.43</v>
      </c>
      <c r="AF1152" s="1">
        <v>0</v>
      </c>
      <c r="AG1152" s="1">
        <v>10.199999999999999</v>
      </c>
      <c r="AH1152" s="1">
        <v>88.32</v>
      </c>
      <c r="AI1152" s="1">
        <v>1152</v>
      </c>
      <c r="AJ1152" s="1">
        <v>1438000</v>
      </c>
      <c r="AK1152" s="1">
        <v>218</v>
      </c>
      <c r="AL1152" s="1">
        <v>-101</v>
      </c>
      <c r="AM1152" s="1">
        <v>216</v>
      </c>
      <c r="AN1152" s="1">
        <v>-173</v>
      </c>
      <c r="AO1152" s="1">
        <v>-29</v>
      </c>
      <c r="AP1152" s="1">
        <v>127004</v>
      </c>
      <c r="AQ1152" s="1">
        <v>0.1</v>
      </c>
      <c r="AR1152" s="1">
        <v>14.95</v>
      </c>
      <c r="AS1152" s="1">
        <v>14.9</v>
      </c>
      <c r="AT1152" s="1">
        <v>15.05</v>
      </c>
      <c r="AU1152" s="1">
        <v>14.45</v>
      </c>
      <c r="AV1152" s="1">
        <v>14.2</v>
      </c>
      <c r="AW1152" s="1">
        <v>2.0933500000000004E-2</v>
      </c>
      <c r="AX1152" s="1">
        <v>-3.73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6270</v>
      </c>
      <c r="C1153" s="3">
        <v>0.71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0">
        <v>-103</v>
      </c>
      <c r="K1153" s="20">
        <v>27</v>
      </c>
      <c r="L1153" s="29">
        <v>-38</v>
      </c>
      <c r="M1153" s="20">
        <v>-7</v>
      </c>
      <c r="N1153" s="20">
        <v>20</v>
      </c>
      <c r="O1153" s="20">
        <f t="shared" si="69"/>
        <v>16064</v>
      </c>
      <c r="P1153" s="19">
        <f t="shared" si="70"/>
        <v>-0.6</v>
      </c>
      <c r="Q1153" s="3">
        <v>71.3</v>
      </c>
      <c r="R1153" s="3">
        <v>69.400000000000006</v>
      </c>
      <c r="S1153" s="3">
        <v>68.5</v>
      </c>
      <c r="T1153" s="3">
        <v>67</v>
      </c>
      <c r="U1153" s="3">
        <v>65.900000000000006</v>
      </c>
      <c r="V1153" s="10">
        <f t="shared" si="71"/>
        <v>-7.2240999999999986E-2</v>
      </c>
      <c r="W1153" s="3">
        <v>-4.49</v>
      </c>
      <c r="X1153" s="3" t="str">
        <f ca="1">IF(COUNTIF(股期對照!A:A,B1153)=2,B1153&amp;"-●",IF(COUNTIF(股期對照!A:A,B1153)=1,B1153&amp;"-◎",B1153))</f>
        <v>新門</v>
      </c>
      <c r="Y1153" s="3" t="s">
        <v>7424</v>
      </c>
      <c r="AB1153" s="1" t="s">
        <v>1147</v>
      </c>
      <c r="AC1153" s="1" t="s">
        <v>4288</v>
      </c>
      <c r="AD1153" s="1">
        <v>0.71</v>
      </c>
      <c r="AE1153" s="1">
        <v>0</v>
      </c>
      <c r="AF1153" s="1">
        <v>0</v>
      </c>
      <c r="AG1153" s="1">
        <v>21.64</v>
      </c>
      <c r="AH1153" s="1">
        <v>77.650000000000006</v>
      </c>
      <c r="AI1153" s="1">
        <v>1153</v>
      </c>
      <c r="AJ1153" s="1">
        <v>206878.04</v>
      </c>
      <c r="AK1153" s="1">
        <v>-103</v>
      </c>
      <c r="AL1153" s="1">
        <v>27</v>
      </c>
      <c r="AM1153" s="1">
        <v>-38</v>
      </c>
      <c r="AN1153" s="1">
        <v>-7</v>
      </c>
      <c r="AO1153" s="1">
        <v>20</v>
      </c>
      <c r="AP1153" s="1">
        <v>16064</v>
      </c>
      <c r="AQ1153" s="1">
        <v>-0.6</v>
      </c>
      <c r="AR1153" s="1">
        <v>71.3</v>
      </c>
      <c r="AS1153" s="1">
        <v>69.400000000000006</v>
      </c>
      <c r="AT1153" s="1">
        <v>68.5</v>
      </c>
      <c r="AU1153" s="1">
        <v>67</v>
      </c>
      <c r="AV1153" s="1">
        <v>65.900000000000006</v>
      </c>
      <c r="AW1153" s="1">
        <v>-7.2240999999999986E-2</v>
      </c>
      <c r="AX1153" s="1">
        <v>-4.49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5125</v>
      </c>
      <c r="C1154" s="3">
        <v>26</v>
      </c>
      <c r="D1154" s="3">
        <v>2.06</v>
      </c>
      <c r="E1154" s="3">
        <v>0.39</v>
      </c>
      <c r="F1154" s="1">
        <f>IF(INDEX(董監!D:D,H1154)=0,INDEX(董監!C:C,H1154),INDEX(董監!D:D,H1154))</f>
        <v>6.96</v>
      </c>
      <c r="G1154" s="1">
        <f t="shared" si="68"/>
        <v>64.59</v>
      </c>
      <c r="H1154" s="1">
        <f>MATCH(持股比率!A1154,董監!A:A,0)</f>
        <v>1154</v>
      </c>
      <c r="I1154" s="3">
        <v>1886995.67</v>
      </c>
      <c r="J1154" s="20">
        <v>18.919</v>
      </c>
      <c r="K1154" s="20">
        <v>-24.163</v>
      </c>
      <c r="L1154" s="29">
        <v>23</v>
      </c>
      <c r="M1154" s="20">
        <v>-130.166</v>
      </c>
      <c r="N1154" s="20">
        <v>-161</v>
      </c>
      <c r="O1154" s="20">
        <f t="shared" si="69"/>
        <v>121881</v>
      </c>
      <c r="P1154" s="19">
        <f t="shared" si="70"/>
        <v>-0.2</v>
      </c>
      <c r="Q1154" s="3">
        <v>178.5</v>
      </c>
      <c r="R1154" s="3">
        <v>178.5</v>
      </c>
      <c r="S1154" s="3">
        <v>181</v>
      </c>
      <c r="T1154" s="3">
        <v>181</v>
      </c>
      <c r="U1154" s="3">
        <v>179</v>
      </c>
      <c r="V1154" s="10">
        <f t="shared" si="71"/>
        <v>-0.49152099999999999</v>
      </c>
      <c r="W1154" s="3">
        <v>2.87</v>
      </c>
      <c r="X1154" s="3" t="str">
        <f ca="1">IF(COUNTIF(股期對照!A:A,B1154)=2,B1154&amp;"-●",IF(COUNTIF(股期對照!A:A,B1154)=1,B1154&amp;"-◎",B1154))</f>
        <v>崇越</v>
      </c>
      <c r="Y1154" s="3" t="s">
        <v>7425</v>
      </c>
      <c r="AB1154" s="1" t="s">
        <v>1148</v>
      </c>
      <c r="AC1154" s="1" t="s">
        <v>2865</v>
      </c>
      <c r="AD1154" s="1">
        <v>26</v>
      </c>
      <c r="AE1154" s="1">
        <v>2.06</v>
      </c>
      <c r="AF1154" s="1">
        <v>0.39</v>
      </c>
      <c r="AG1154" s="1">
        <v>6.96</v>
      </c>
      <c r="AH1154" s="1">
        <v>64.59</v>
      </c>
      <c r="AI1154" s="1">
        <v>1154</v>
      </c>
      <c r="AJ1154" s="1">
        <v>1886995.67</v>
      </c>
      <c r="AK1154" s="1">
        <v>18.919</v>
      </c>
      <c r="AL1154" s="1">
        <v>-24.163</v>
      </c>
      <c r="AM1154" s="1">
        <v>23</v>
      </c>
      <c r="AN1154" s="1">
        <v>-130.166</v>
      </c>
      <c r="AO1154" s="1">
        <v>-161</v>
      </c>
      <c r="AP1154" s="1">
        <v>121881</v>
      </c>
      <c r="AQ1154" s="1">
        <v>-0.2</v>
      </c>
      <c r="AR1154" s="1">
        <v>178.5</v>
      </c>
      <c r="AS1154" s="1">
        <v>178.5</v>
      </c>
      <c r="AT1154" s="1">
        <v>181</v>
      </c>
      <c r="AU1154" s="1">
        <v>181</v>
      </c>
      <c r="AV1154" s="1">
        <v>179</v>
      </c>
      <c r="AW1154" s="1">
        <v>-0.49152099999999999</v>
      </c>
      <c r="AX1154" s="1">
        <v>2.87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5126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17.649999999999999</v>
      </c>
      <c r="R1155" s="3">
        <v>17.649999999999999</v>
      </c>
      <c r="S1155" s="3">
        <v>17.649999999999999</v>
      </c>
      <c r="T1155" s="3">
        <v>17.55</v>
      </c>
      <c r="U1155" s="3">
        <v>17.399999999999999</v>
      </c>
      <c r="V1155" s="10">
        <f t="shared" si="71"/>
        <v>0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6917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17.649999999999999</v>
      </c>
      <c r="AS1155" s="1">
        <v>17.649999999999999</v>
      </c>
      <c r="AT1155" s="1">
        <v>17.649999999999999</v>
      </c>
      <c r="AU1155" s="1">
        <v>17.55</v>
      </c>
      <c r="AV1155" s="1">
        <v>17.399999999999999</v>
      </c>
      <c r="AW1155" s="1">
        <v>0</v>
      </c>
      <c r="AX1155" s="1">
        <v>-0.28999999999999998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4848</v>
      </c>
      <c r="C1156" s="3">
        <v>18.02</v>
      </c>
      <c r="D1156" s="3">
        <v>4.5999999999999996</v>
      </c>
      <c r="E1156" s="3">
        <v>0.57999999999999996</v>
      </c>
      <c r="F1156" s="1">
        <f>IF(INDEX(董監!D:D,H1156)=0,INDEX(董監!C:C,H1156),INDEX(董監!D:D,H1156))</f>
        <v>8.4</v>
      </c>
      <c r="G1156" s="1">
        <f t="shared" si="68"/>
        <v>68.400000000000006</v>
      </c>
      <c r="H1156" s="1">
        <f>MATCH(持股比率!A1156,董監!A:A,0)</f>
        <v>1156</v>
      </c>
      <c r="I1156" s="3">
        <v>929757.52</v>
      </c>
      <c r="J1156" s="20">
        <v>-44.073</v>
      </c>
      <c r="K1156" s="20">
        <v>755.89400000000001</v>
      </c>
      <c r="L1156" s="29">
        <v>729.99099999999999</v>
      </c>
      <c r="M1156" s="20">
        <v>868.11099999999999</v>
      </c>
      <c r="N1156" s="20">
        <v>796.399</v>
      </c>
      <c r="O1156" s="20">
        <f t="shared" si="69"/>
        <v>63595</v>
      </c>
      <c r="P1156" s="19">
        <f t="shared" si="70"/>
        <v>4.9000000000000004</v>
      </c>
      <c r="Q1156" s="3">
        <v>122.5</v>
      </c>
      <c r="R1156" s="3">
        <v>124</v>
      </c>
      <c r="S1156" s="3">
        <v>126</v>
      </c>
      <c r="T1156" s="3">
        <v>123.5</v>
      </c>
      <c r="U1156" s="3">
        <v>122.5</v>
      </c>
      <c r="V1156" s="10">
        <f t="shared" si="71"/>
        <v>3.8508136550000001</v>
      </c>
      <c r="W1156" s="3">
        <v>1.66</v>
      </c>
      <c r="X1156" s="3" t="str">
        <f ca="1">IF(COUNTIF(股期對照!A:A,B1156)=2,B1156&amp;"-●",IF(COUNTIF(股期對照!A:A,B1156)=1,B1156&amp;"-◎",B1156))</f>
        <v>高技</v>
      </c>
      <c r="Y1156" s="3" t="s">
        <v>7426</v>
      </c>
      <c r="AB1156" s="1" t="s">
        <v>1150</v>
      </c>
      <c r="AC1156" s="1" t="s">
        <v>2867</v>
      </c>
      <c r="AD1156" s="1">
        <v>18.02</v>
      </c>
      <c r="AE1156" s="1">
        <v>4.5999999999999996</v>
      </c>
      <c r="AF1156" s="1">
        <v>0.57999999999999996</v>
      </c>
      <c r="AG1156" s="1">
        <v>8.4</v>
      </c>
      <c r="AH1156" s="1">
        <v>68.400000000000006</v>
      </c>
      <c r="AI1156" s="1">
        <v>1156</v>
      </c>
      <c r="AJ1156" s="1">
        <v>929757.52</v>
      </c>
      <c r="AK1156" s="1">
        <v>-44.073</v>
      </c>
      <c r="AL1156" s="1">
        <v>755.89400000000001</v>
      </c>
      <c r="AM1156" s="1">
        <v>729.99099999999999</v>
      </c>
      <c r="AN1156" s="1">
        <v>868.11099999999999</v>
      </c>
      <c r="AO1156" s="1">
        <v>796.399</v>
      </c>
      <c r="AP1156" s="1">
        <v>63595</v>
      </c>
      <c r="AQ1156" s="1">
        <v>4.9000000000000004</v>
      </c>
      <c r="AR1156" s="1">
        <v>122.5</v>
      </c>
      <c r="AS1156" s="1">
        <v>124</v>
      </c>
      <c r="AT1156" s="1">
        <v>126</v>
      </c>
      <c r="AU1156" s="1">
        <v>123.5</v>
      </c>
      <c r="AV1156" s="1">
        <v>122.5</v>
      </c>
      <c r="AW1156" s="1">
        <v>3.8508136550000001</v>
      </c>
      <c r="AX1156" s="1">
        <v>1.66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5419</v>
      </c>
      <c r="C1157" s="3">
        <v>3.03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68.98</v>
      </c>
      <c r="H1157" s="1">
        <f>MATCH(持股比率!A1157,董監!A:A,0)</f>
        <v>1157</v>
      </c>
      <c r="I1157" s="3">
        <v>1651361.44</v>
      </c>
      <c r="J1157" s="20">
        <v>150</v>
      </c>
      <c r="K1157" s="20">
        <v>17</v>
      </c>
      <c r="L1157" s="29">
        <v>58</v>
      </c>
      <c r="M1157" s="20">
        <v>4.7699999999999996</v>
      </c>
      <c r="N1157" s="20">
        <v>-28.260999999999999</v>
      </c>
      <c r="O1157" s="20">
        <f t="shared" si="69"/>
        <v>113911</v>
      </c>
      <c r="P1157" s="19">
        <f t="shared" si="70"/>
        <v>0.2</v>
      </c>
      <c r="Q1157" s="3">
        <v>29</v>
      </c>
      <c r="R1157" s="3">
        <v>28.95</v>
      </c>
      <c r="S1157" s="3">
        <v>28.8</v>
      </c>
      <c r="T1157" s="3">
        <v>28.7</v>
      </c>
      <c r="U1157" s="3">
        <v>28.3</v>
      </c>
      <c r="V1157" s="10">
        <f t="shared" si="71"/>
        <v>5.8496626999999995E-2</v>
      </c>
      <c r="W1157" s="3">
        <v>-1.22</v>
      </c>
      <c r="X1157" s="3" t="str">
        <f ca="1">IF(COUNTIF(股期對照!A:A,B1157)=2,B1157&amp;"-●",IF(COUNTIF(股期對照!A:A,B1157)=1,B1157&amp;"-◎",B1157))</f>
        <v>均豪</v>
      </c>
      <c r="Y1157" s="3" t="s">
        <v>7427</v>
      </c>
      <c r="AB1157" s="1" t="s">
        <v>1151</v>
      </c>
      <c r="AC1157" s="1" t="s">
        <v>2868</v>
      </c>
      <c r="AD1157" s="1">
        <v>3.03</v>
      </c>
      <c r="AE1157" s="1">
        <v>0.37</v>
      </c>
      <c r="AF1157" s="1">
        <v>0.21</v>
      </c>
      <c r="AG1157" s="1">
        <v>27.41</v>
      </c>
      <c r="AH1157" s="1">
        <v>68.98</v>
      </c>
      <c r="AI1157" s="1">
        <v>1157</v>
      </c>
      <c r="AJ1157" s="1">
        <v>1651361.44</v>
      </c>
      <c r="AK1157" s="1">
        <v>150</v>
      </c>
      <c r="AL1157" s="1">
        <v>17</v>
      </c>
      <c r="AM1157" s="1">
        <v>58</v>
      </c>
      <c r="AN1157" s="1">
        <v>4.7699999999999996</v>
      </c>
      <c r="AO1157" s="1">
        <v>-28.260999999999999</v>
      </c>
      <c r="AP1157" s="1">
        <v>113911</v>
      </c>
      <c r="AQ1157" s="1">
        <v>0.2</v>
      </c>
      <c r="AR1157" s="1">
        <v>29</v>
      </c>
      <c r="AS1157" s="1">
        <v>28.95</v>
      </c>
      <c r="AT1157" s="1">
        <v>28.8</v>
      </c>
      <c r="AU1157" s="1">
        <v>28.7</v>
      </c>
      <c r="AV1157" s="1">
        <v>28.3</v>
      </c>
      <c r="AW1157" s="1">
        <v>5.8496626999999995E-2</v>
      </c>
      <c r="AX1157" s="1">
        <v>-1.22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5420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-2.0019999999999998</v>
      </c>
      <c r="K1158" s="20">
        <v>0</v>
      </c>
      <c r="L1158" s="29">
        <v>-5.9989999999999997</v>
      </c>
      <c r="M1158" s="20">
        <v>0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18.100000000000001</v>
      </c>
      <c r="R1158" s="3">
        <v>18.05</v>
      </c>
      <c r="S1158" s="3">
        <v>18</v>
      </c>
      <c r="T1158" s="3">
        <v>17.850000000000001</v>
      </c>
      <c r="U1158" s="3">
        <v>17.8</v>
      </c>
      <c r="V1158" s="10">
        <f t="shared" si="71"/>
        <v>-1.6201820000000002E-3</v>
      </c>
      <c r="W1158" s="3">
        <v>-1.39</v>
      </c>
      <c r="X1158" s="3" t="str">
        <f ca="1">IF(COUNTIF(股期對照!A:A,B1158)=2,B1158&amp;"-●",IF(COUNTIF(股期對照!A:A,B1158)=1,B1158&amp;"-◎",B1158))</f>
        <v>南良</v>
      </c>
      <c r="Y1158" s="3" t="s">
        <v>6769</v>
      </c>
      <c r="AB1158" s="1" t="s">
        <v>1152</v>
      </c>
      <c r="AC1158" s="1" t="s">
        <v>2869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-2.0019999999999998</v>
      </c>
      <c r="AL1158" s="1">
        <v>0</v>
      </c>
      <c r="AM1158" s="1">
        <v>-5.9989999999999997</v>
      </c>
      <c r="AN1158" s="1">
        <v>0</v>
      </c>
      <c r="AO1158" s="1">
        <v>-1</v>
      </c>
      <c r="AP1158" s="1">
        <v>30268</v>
      </c>
      <c r="AQ1158" s="1">
        <v>0</v>
      </c>
      <c r="AR1158" s="1">
        <v>18.100000000000001</v>
      </c>
      <c r="AS1158" s="1">
        <v>18.05</v>
      </c>
      <c r="AT1158" s="1">
        <v>18</v>
      </c>
      <c r="AU1158" s="1">
        <v>17.850000000000001</v>
      </c>
      <c r="AV1158" s="1">
        <v>17.8</v>
      </c>
      <c r="AW1158" s="1">
        <v>-1.6201820000000002E-3</v>
      </c>
      <c r="AX1158" s="1">
        <v>-1.39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5421</v>
      </c>
      <c r="C1159" s="3">
        <v>6.91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69.47</v>
      </c>
      <c r="H1159" s="1">
        <f>MATCH(持股比率!A1159,董監!A:A,0)</f>
        <v>1159</v>
      </c>
      <c r="I1159" s="3">
        <v>1487636.69</v>
      </c>
      <c r="J1159" s="20">
        <v>106.98699999999999</v>
      </c>
      <c r="K1159" s="20">
        <v>-12.358000000000001</v>
      </c>
      <c r="L1159" s="29">
        <v>-321.05500000000001</v>
      </c>
      <c r="M1159" s="20">
        <v>-65.629000000000005</v>
      </c>
      <c r="N1159" s="20">
        <v>-2</v>
      </c>
      <c r="O1159" s="20">
        <f t="shared" ref="O1159:O1222" si="73">ROUND((I1159/10)*(G1159/100),0)</f>
        <v>103346</v>
      </c>
      <c r="P1159" s="19">
        <f t="shared" ref="P1159:P1222" si="74">ROUND(SUM(J1159:N1159)/O1159*100,1)</f>
        <v>-0.3</v>
      </c>
      <c r="Q1159" s="3">
        <v>21.7</v>
      </c>
      <c r="R1159" s="3">
        <v>21.45</v>
      </c>
      <c r="S1159" s="3">
        <v>22.5</v>
      </c>
      <c r="T1159" s="3">
        <v>22.05</v>
      </c>
      <c r="U1159" s="3">
        <v>22</v>
      </c>
      <c r="V1159" s="10">
        <f t="shared" ref="V1159:V1222" si="75">SUMPRODUCT(J1159:N1159,Q1159:U1159)/100000</f>
        <v>-6.6583181500000005E-2</v>
      </c>
      <c r="W1159" s="3">
        <v>2.09</v>
      </c>
      <c r="X1159" s="3" t="str">
        <f ca="1">IF(COUNTIF(股期對照!A:A,B1159)=2,B1159&amp;"-●",IF(COUNTIF(股期對照!A:A,B1159)=1,B1159&amp;"-◎",B1159))</f>
        <v>佶優</v>
      </c>
      <c r="Y1159" s="3" t="s">
        <v>6980</v>
      </c>
      <c r="AB1159" s="1" t="s">
        <v>1153</v>
      </c>
      <c r="AC1159" s="1" t="s">
        <v>2870</v>
      </c>
      <c r="AD1159" s="1">
        <v>6.91</v>
      </c>
      <c r="AE1159" s="1">
        <v>0</v>
      </c>
      <c r="AF1159" s="1">
        <v>0.89</v>
      </c>
      <c r="AG1159" s="1">
        <v>22.73</v>
      </c>
      <c r="AH1159" s="1">
        <v>69.47</v>
      </c>
      <c r="AI1159" s="1">
        <v>1159</v>
      </c>
      <c r="AJ1159" s="1">
        <v>1487636.69</v>
      </c>
      <c r="AK1159" s="1">
        <v>106.98699999999999</v>
      </c>
      <c r="AL1159" s="1">
        <v>-12.358000000000001</v>
      </c>
      <c r="AM1159" s="1">
        <v>-321.05500000000001</v>
      </c>
      <c r="AN1159" s="1">
        <v>-65.629000000000005</v>
      </c>
      <c r="AO1159" s="1">
        <v>-2</v>
      </c>
      <c r="AP1159" s="1">
        <v>103346</v>
      </c>
      <c r="AQ1159" s="1">
        <v>-0.3</v>
      </c>
      <c r="AR1159" s="1">
        <v>21.7</v>
      </c>
      <c r="AS1159" s="1">
        <v>21.45</v>
      </c>
      <c r="AT1159" s="1">
        <v>22.5</v>
      </c>
      <c r="AU1159" s="1">
        <v>22.05</v>
      </c>
      <c r="AV1159" s="1">
        <v>22</v>
      </c>
      <c r="AW1159" s="1">
        <v>-6.6583181500000005E-2</v>
      </c>
      <c r="AX1159" s="1">
        <v>2.09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5127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-2.3E-2</v>
      </c>
      <c r="N1160" s="20">
        <v>-5.8999999999999997E-2</v>
      </c>
      <c r="O1160" s="20">
        <f t="shared" si="73"/>
        <v>50993</v>
      </c>
      <c r="P1160" s="19">
        <f t="shared" si="74"/>
        <v>0</v>
      </c>
      <c r="Q1160" s="3">
        <v>29.15</v>
      </c>
      <c r="R1160" s="3">
        <v>29.3</v>
      </c>
      <c r="S1160" s="3">
        <v>31.2</v>
      </c>
      <c r="T1160" s="3">
        <v>31.15</v>
      </c>
      <c r="U1160" s="3">
        <v>30.8</v>
      </c>
      <c r="V1160" s="10">
        <f t="shared" si="75"/>
        <v>-2.5336499999999997E-5</v>
      </c>
      <c r="W1160" s="3">
        <v>6.21</v>
      </c>
      <c r="X1160" s="3" t="str">
        <f ca="1">IF(COUNTIF(股期對照!A:A,B1160)=2,B1160&amp;"-●",IF(COUNTIF(股期對照!A:A,B1160)=1,B1160&amp;"-◎",B1160))</f>
        <v>昇益</v>
      </c>
      <c r="Y1160" s="3" t="s">
        <v>7132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-2.3E-2</v>
      </c>
      <c r="AO1160" s="1">
        <v>-5.8999999999999997E-2</v>
      </c>
      <c r="AP1160" s="1">
        <v>50993</v>
      </c>
      <c r="AQ1160" s="1">
        <v>0</v>
      </c>
      <c r="AR1160" s="1">
        <v>29.15</v>
      </c>
      <c r="AS1160" s="1">
        <v>29.3</v>
      </c>
      <c r="AT1160" s="1">
        <v>31.2</v>
      </c>
      <c r="AU1160" s="1">
        <v>31.15</v>
      </c>
      <c r="AV1160" s="1">
        <v>30.8</v>
      </c>
      <c r="AW1160" s="1">
        <v>-2.5336499999999997E-5</v>
      </c>
      <c r="AX1160" s="1">
        <v>6.21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6271</v>
      </c>
      <c r="C1161" s="3">
        <v>36.35</v>
      </c>
      <c r="D1161" s="3">
        <v>3.44</v>
      </c>
      <c r="E1161" s="3">
        <v>1.29</v>
      </c>
      <c r="F1161" s="1">
        <f>IF(INDEX(董監!D:D,H1161)=0,INDEX(董監!C:C,H1161),INDEX(董監!D:D,H1161))</f>
        <v>42.4</v>
      </c>
      <c r="G1161" s="1">
        <f t="shared" si="72"/>
        <v>16.52000000000001</v>
      </c>
      <c r="H1161" s="1">
        <f>MATCH(持股比率!A1161,董監!A:A,0)</f>
        <v>1161</v>
      </c>
      <c r="I1161" s="3">
        <v>1710239</v>
      </c>
      <c r="J1161" s="20">
        <v>262.00099999999998</v>
      </c>
      <c r="K1161" s="20">
        <v>241.99100000000001</v>
      </c>
      <c r="L1161" s="29">
        <v>95.652000000000001</v>
      </c>
      <c r="M1161" s="20">
        <v>141</v>
      </c>
      <c r="N1161" s="20">
        <v>46.143000000000001</v>
      </c>
      <c r="O1161" s="20">
        <f t="shared" si="73"/>
        <v>28253</v>
      </c>
      <c r="P1161" s="19">
        <f t="shared" si="74"/>
        <v>2.8</v>
      </c>
      <c r="Q1161" s="3">
        <v>52.8</v>
      </c>
      <c r="R1161" s="3">
        <v>53.4</v>
      </c>
      <c r="S1161" s="3">
        <v>53.2</v>
      </c>
      <c r="T1161" s="3">
        <v>52.6</v>
      </c>
      <c r="U1161" s="3">
        <v>53.3</v>
      </c>
      <c r="V1161" s="10">
        <f t="shared" si="75"/>
        <v>0.41720680499999996</v>
      </c>
      <c r="W1161" s="3">
        <v>4.3099999999999996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6993</v>
      </c>
      <c r="AB1161" s="1" t="s">
        <v>1155</v>
      </c>
      <c r="AC1161" s="1" t="s">
        <v>2872</v>
      </c>
      <c r="AD1161" s="1">
        <v>36.35</v>
      </c>
      <c r="AE1161" s="1">
        <v>3.44</v>
      </c>
      <c r="AF1161" s="1">
        <v>1.29</v>
      </c>
      <c r="AG1161" s="1">
        <v>42.4</v>
      </c>
      <c r="AH1161" s="1">
        <v>16.52000000000001</v>
      </c>
      <c r="AI1161" s="1">
        <v>1161</v>
      </c>
      <c r="AJ1161" s="1">
        <v>1710239</v>
      </c>
      <c r="AK1161" s="1">
        <v>262.00099999999998</v>
      </c>
      <c r="AL1161" s="1">
        <v>241.99100000000001</v>
      </c>
      <c r="AM1161" s="1">
        <v>95.652000000000001</v>
      </c>
      <c r="AN1161" s="1">
        <v>141</v>
      </c>
      <c r="AO1161" s="1">
        <v>46.143000000000001</v>
      </c>
      <c r="AP1161" s="1">
        <v>28253</v>
      </c>
      <c r="AQ1161" s="1">
        <v>2.8</v>
      </c>
      <c r="AR1161" s="1">
        <v>52.8</v>
      </c>
      <c r="AS1161" s="1">
        <v>53.4</v>
      </c>
      <c r="AT1161" s="1">
        <v>53.2</v>
      </c>
      <c r="AU1161" s="1">
        <v>52.6</v>
      </c>
      <c r="AV1161" s="1">
        <v>53.3</v>
      </c>
      <c r="AW1161" s="1">
        <v>0.41720680499999996</v>
      </c>
      <c r="AX1161" s="1">
        <v>4.3099999999999996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5279</v>
      </c>
      <c r="C1162" s="3">
        <v>0.77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68.33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26</v>
      </c>
      <c r="M1162" s="20">
        <v>-2</v>
      </c>
      <c r="N1162" s="20">
        <v>99</v>
      </c>
      <c r="O1162" s="20">
        <f t="shared" si="73"/>
        <v>40163</v>
      </c>
      <c r="P1162" s="19">
        <f t="shared" si="74"/>
        <v>0.3</v>
      </c>
      <c r="Q1162" s="3">
        <v>14.25</v>
      </c>
      <c r="R1162" s="3">
        <v>14.05</v>
      </c>
      <c r="S1162" s="3">
        <v>14.05</v>
      </c>
      <c r="T1162" s="3">
        <v>14.15</v>
      </c>
      <c r="U1162" s="3">
        <v>14.15</v>
      </c>
      <c r="V1162" s="10">
        <f t="shared" si="75"/>
        <v>1.7095500000000003E-2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6895</v>
      </c>
      <c r="AB1162" s="1" t="s">
        <v>1156</v>
      </c>
      <c r="AC1162" s="1" t="s">
        <v>2873</v>
      </c>
      <c r="AD1162" s="1">
        <v>0.77</v>
      </c>
      <c r="AE1162" s="1">
        <v>9.5299999999999994</v>
      </c>
      <c r="AF1162" s="1">
        <v>0</v>
      </c>
      <c r="AG1162" s="1">
        <v>21.37</v>
      </c>
      <c r="AH1162" s="1">
        <v>68.33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26</v>
      </c>
      <c r="AN1162" s="1">
        <v>-2</v>
      </c>
      <c r="AO1162" s="1">
        <v>99</v>
      </c>
      <c r="AP1162" s="1">
        <v>40163</v>
      </c>
      <c r="AQ1162" s="1">
        <v>0.3</v>
      </c>
      <c r="AR1162" s="1">
        <v>14.25</v>
      </c>
      <c r="AS1162" s="1">
        <v>14.05</v>
      </c>
      <c r="AT1162" s="1">
        <v>14.05</v>
      </c>
      <c r="AU1162" s="1">
        <v>14.15</v>
      </c>
      <c r="AV1162" s="1">
        <v>14.15</v>
      </c>
      <c r="AW1162" s="1">
        <v>1.7095500000000003E-2</v>
      </c>
      <c r="AX1162" s="1">
        <v>0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6272</v>
      </c>
      <c r="C1163" s="3">
        <v>1.05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</v>
      </c>
      <c r="H1163" s="1">
        <f>MATCH(持股比率!A1163,董監!A:A,0)</f>
        <v>1163</v>
      </c>
      <c r="I1163" s="3">
        <v>710714.9</v>
      </c>
      <c r="J1163" s="20">
        <v>27</v>
      </c>
      <c r="K1163" s="20">
        <v>13</v>
      </c>
      <c r="L1163" s="29">
        <v>28</v>
      </c>
      <c r="M1163" s="20">
        <v>1</v>
      </c>
      <c r="N1163" s="20">
        <v>9</v>
      </c>
      <c r="O1163" s="20">
        <f t="shared" si="73"/>
        <v>54156</v>
      </c>
      <c r="P1163" s="19">
        <f t="shared" si="74"/>
        <v>0.1</v>
      </c>
      <c r="Q1163" s="3">
        <v>28.7</v>
      </c>
      <c r="R1163" s="3">
        <v>28.8</v>
      </c>
      <c r="S1163" s="3">
        <v>29.45</v>
      </c>
      <c r="T1163" s="3">
        <v>29.15</v>
      </c>
      <c r="U1163" s="3">
        <v>28.95</v>
      </c>
      <c r="V1163" s="10">
        <f t="shared" si="75"/>
        <v>2.2636000000000003E-2</v>
      </c>
      <c r="W1163" s="3">
        <v>2.2999999999999998</v>
      </c>
      <c r="X1163" s="3" t="str">
        <f ca="1">IF(COUNTIF(股期對照!A:A,B1163)=2,B1163&amp;"-●",IF(COUNTIF(股期對照!A:A,B1163)=1,B1163&amp;"-◎",B1163))</f>
        <v>霖宏</v>
      </c>
      <c r="Y1163" s="3" t="s">
        <v>7428</v>
      </c>
      <c r="AB1163" s="1" t="s">
        <v>1157</v>
      </c>
      <c r="AC1163" s="1" t="s">
        <v>2874</v>
      </c>
      <c r="AD1163" s="1">
        <v>1.05</v>
      </c>
      <c r="AE1163" s="1">
        <v>0</v>
      </c>
      <c r="AF1163" s="1">
        <v>0.28000000000000003</v>
      </c>
      <c r="AG1163" s="1">
        <v>22.47</v>
      </c>
      <c r="AH1163" s="1">
        <v>76.2</v>
      </c>
      <c r="AI1163" s="1">
        <v>1163</v>
      </c>
      <c r="AJ1163" s="1">
        <v>710714.9</v>
      </c>
      <c r="AK1163" s="1">
        <v>27</v>
      </c>
      <c r="AL1163" s="1">
        <v>13</v>
      </c>
      <c r="AM1163" s="1">
        <v>28</v>
      </c>
      <c r="AN1163" s="1">
        <v>1</v>
      </c>
      <c r="AO1163" s="1">
        <v>9</v>
      </c>
      <c r="AP1163" s="1">
        <v>54156</v>
      </c>
      <c r="AQ1163" s="1">
        <v>0.1</v>
      </c>
      <c r="AR1163" s="1">
        <v>28.7</v>
      </c>
      <c r="AS1163" s="1">
        <v>28.8</v>
      </c>
      <c r="AT1163" s="1">
        <v>29.45</v>
      </c>
      <c r="AU1163" s="1">
        <v>29.15</v>
      </c>
      <c r="AV1163" s="1">
        <v>28.95</v>
      </c>
      <c r="AW1163" s="1">
        <v>2.2636000000000003E-2</v>
      </c>
      <c r="AX1163" s="1">
        <v>2.2999999999999998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6273</v>
      </c>
      <c r="C1164" s="3">
        <v>0.38</v>
      </c>
      <c r="D1164" s="3">
        <v>0</v>
      </c>
      <c r="E1164" s="3">
        <v>0.27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-42</v>
      </c>
      <c r="K1164" s="20">
        <v>28.588999999999999</v>
      </c>
      <c r="L1164" s="29">
        <v>165.11199999999999</v>
      </c>
      <c r="M1164" s="20">
        <v>-66.786000000000001</v>
      </c>
      <c r="N1164" s="20">
        <v>-95.897999999999996</v>
      </c>
      <c r="O1164" s="20">
        <f t="shared" si="73"/>
        <v>70651</v>
      </c>
      <c r="P1164" s="19">
        <f t="shared" si="74"/>
        <v>0</v>
      </c>
      <c r="Q1164" s="3">
        <v>42.5</v>
      </c>
      <c r="R1164" s="3">
        <v>42.05</v>
      </c>
      <c r="S1164" s="3">
        <v>45</v>
      </c>
      <c r="T1164" s="3">
        <v>44.75</v>
      </c>
      <c r="U1164" s="3">
        <v>45.45</v>
      </c>
      <c r="V1164" s="10">
        <f t="shared" si="75"/>
        <v>-5.0003015000000053E-3</v>
      </c>
      <c r="W1164" s="3">
        <v>6.94</v>
      </c>
      <c r="X1164" s="3" t="str">
        <f ca="1">IF(COUNTIF(股期對照!A:A,B1164)=2,B1164&amp;"-●",IF(COUNTIF(股期對照!A:A,B1164)=1,B1164&amp;"-◎",B1164))</f>
        <v>富驊</v>
      </c>
      <c r="Y1164" s="3" t="s">
        <v>7423</v>
      </c>
      <c r="AB1164" s="1" t="s">
        <v>1158</v>
      </c>
      <c r="AC1164" s="1" t="s">
        <v>2875</v>
      </c>
      <c r="AD1164" s="1">
        <v>0.38</v>
      </c>
      <c r="AE1164" s="1">
        <v>0</v>
      </c>
      <c r="AF1164" s="1">
        <v>0.27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-42</v>
      </c>
      <c r="AL1164" s="1">
        <v>28.588999999999999</v>
      </c>
      <c r="AM1164" s="1">
        <v>165.11199999999999</v>
      </c>
      <c r="AN1164" s="1">
        <v>-66.786000000000001</v>
      </c>
      <c r="AO1164" s="1">
        <v>-95.897999999999996</v>
      </c>
      <c r="AP1164" s="1">
        <v>70651</v>
      </c>
      <c r="AQ1164" s="1">
        <v>0</v>
      </c>
      <c r="AR1164" s="1">
        <v>42.5</v>
      </c>
      <c r="AS1164" s="1">
        <v>42.05</v>
      </c>
      <c r="AT1164" s="1">
        <v>45</v>
      </c>
      <c r="AU1164" s="1">
        <v>44.75</v>
      </c>
      <c r="AV1164" s="1">
        <v>45.45</v>
      </c>
      <c r="AW1164" s="1">
        <v>-5.0003015000000053E-3</v>
      </c>
      <c r="AX1164" s="1">
        <v>6.94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6274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2</v>
      </c>
      <c r="M1165" s="20">
        <v>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16.600000000000001</v>
      </c>
      <c r="R1165" s="3">
        <v>16.7</v>
      </c>
      <c r="S1165" s="3">
        <v>16.5</v>
      </c>
      <c r="T1165" s="3">
        <v>16.25</v>
      </c>
      <c r="U1165" s="3">
        <v>16.100000000000001</v>
      </c>
      <c r="V1165" s="10">
        <f t="shared" si="75"/>
        <v>4.9600000000000002E-4</v>
      </c>
      <c r="W1165" s="3">
        <v>-2.13</v>
      </c>
      <c r="X1165" s="3" t="str">
        <f ca="1">IF(COUNTIF(股期對照!A:A,B1165)=2,B1165&amp;"-●",IF(COUNTIF(股期對照!A:A,B1165)=1,B1165&amp;"-◎",B1165))</f>
        <v>凱鈺</v>
      </c>
      <c r="Y1165" s="3" t="s">
        <v>7121</v>
      </c>
      <c r="AB1165" s="1" t="s">
        <v>1159</v>
      </c>
      <c r="AC1165" s="1" t="s">
        <v>2876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2</v>
      </c>
      <c r="AN1165" s="1">
        <v>0</v>
      </c>
      <c r="AO1165" s="1">
        <v>0</v>
      </c>
      <c r="AP1165" s="1">
        <v>30715</v>
      </c>
      <c r="AQ1165" s="1">
        <v>0</v>
      </c>
      <c r="AR1165" s="1">
        <v>16.600000000000001</v>
      </c>
      <c r="AS1165" s="1">
        <v>16.7</v>
      </c>
      <c r="AT1165" s="1">
        <v>16.5</v>
      </c>
      <c r="AU1165" s="1">
        <v>16.25</v>
      </c>
      <c r="AV1165" s="1">
        <v>16.100000000000001</v>
      </c>
      <c r="AW1165" s="1">
        <v>4.9600000000000002E-4</v>
      </c>
      <c r="AX1165" s="1">
        <v>-2.13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6275</v>
      </c>
      <c r="C1166" s="3">
        <v>15.39</v>
      </c>
      <c r="D1166" s="3">
        <v>8.39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48.349999999999994</v>
      </c>
      <c r="H1166" s="1">
        <f>MATCH(持股比率!A1166,董監!A:A,0)</f>
        <v>1166</v>
      </c>
      <c r="I1166" s="3">
        <v>5284413.5199999996</v>
      </c>
      <c r="J1166" s="20">
        <v>-112.998</v>
      </c>
      <c r="K1166" s="20">
        <v>-208.535</v>
      </c>
      <c r="L1166" s="29">
        <v>-353.63499999999999</v>
      </c>
      <c r="M1166" s="20">
        <v>-181.06800000000001</v>
      </c>
      <c r="N1166" s="20">
        <v>-488.70400000000001</v>
      </c>
      <c r="O1166" s="20">
        <f t="shared" si="73"/>
        <v>255501</v>
      </c>
      <c r="P1166" s="19">
        <f t="shared" si="74"/>
        <v>-0.5</v>
      </c>
      <c r="Q1166" s="3">
        <v>55.7</v>
      </c>
      <c r="R1166" s="3">
        <v>55.1</v>
      </c>
      <c r="S1166" s="3">
        <v>54.6</v>
      </c>
      <c r="T1166" s="3">
        <v>54.5</v>
      </c>
      <c r="U1166" s="3">
        <v>53.3</v>
      </c>
      <c r="V1166" s="10">
        <f t="shared" si="75"/>
        <v>-0.73008867300000002</v>
      </c>
      <c r="W1166" s="3">
        <v>-2.56</v>
      </c>
      <c r="X1166" s="3" t="str">
        <f ca="1">IF(COUNTIF(股期對照!A:A,B1166)=2,B1166&amp;"-●",IF(COUNTIF(股期對照!A:A,B1166)=1,B1166&amp;"-◎",B1166))</f>
        <v>瀚宇博</v>
      </c>
      <c r="Y1166" s="3" t="s">
        <v>7429</v>
      </c>
      <c r="AB1166" s="1" t="s">
        <v>1160</v>
      </c>
      <c r="AC1166" s="1" t="s">
        <v>2877</v>
      </c>
      <c r="AD1166" s="1">
        <v>15.39</v>
      </c>
      <c r="AE1166" s="1">
        <v>8.39</v>
      </c>
      <c r="AF1166" s="1">
        <v>0.17</v>
      </c>
      <c r="AG1166" s="1">
        <v>27.7</v>
      </c>
      <c r="AH1166" s="1">
        <v>48.349999999999994</v>
      </c>
      <c r="AI1166" s="1">
        <v>1166</v>
      </c>
      <c r="AJ1166" s="1">
        <v>5284413.5199999996</v>
      </c>
      <c r="AK1166" s="1">
        <v>-112.998</v>
      </c>
      <c r="AL1166" s="1">
        <v>-208.535</v>
      </c>
      <c r="AM1166" s="1">
        <v>-353.63499999999999</v>
      </c>
      <c r="AN1166" s="1">
        <v>-181.06800000000001</v>
      </c>
      <c r="AO1166" s="1">
        <v>-488.70400000000001</v>
      </c>
      <c r="AP1166" s="1">
        <v>255501</v>
      </c>
      <c r="AQ1166" s="1">
        <v>-0.5</v>
      </c>
      <c r="AR1166" s="1">
        <v>55.7</v>
      </c>
      <c r="AS1166" s="1">
        <v>55.1</v>
      </c>
      <c r="AT1166" s="1">
        <v>54.6</v>
      </c>
      <c r="AU1166" s="1">
        <v>54.5</v>
      </c>
      <c r="AV1166" s="1">
        <v>53.3</v>
      </c>
      <c r="AW1166" s="1">
        <v>-0.73008867300000002</v>
      </c>
      <c r="AX1166" s="1">
        <v>-2.56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5571</v>
      </c>
      <c r="C1167" s="3">
        <v>12.26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74.710000000000008</v>
      </c>
      <c r="H1167" s="1">
        <f>MATCH(持股比率!A1167,董監!A:A,0)</f>
        <v>1167</v>
      </c>
      <c r="I1167" s="3">
        <v>1678770.62</v>
      </c>
      <c r="J1167" s="20">
        <v>174.26599999999999</v>
      </c>
      <c r="K1167" s="20">
        <v>-4</v>
      </c>
      <c r="L1167" s="29">
        <v>297</v>
      </c>
      <c r="M1167" s="20">
        <v>-217.37299999999999</v>
      </c>
      <c r="N1167" s="20">
        <v>-109.086</v>
      </c>
      <c r="O1167" s="20">
        <f t="shared" si="73"/>
        <v>125421</v>
      </c>
      <c r="P1167" s="19">
        <f t="shared" si="74"/>
        <v>0.1</v>
      </c>
      <c r="Q1167" s="3">
        <v>49.65</v>
      </c>
      <c r="R1167" s="3">
        <v>49.4</v>
      </c>
      <c r="S1167" s="3">
        <v>50</v>
      </c>
      <c r="T1167" s="3">
        <v>49.1</v>
      </c>
      <c r="U1167" s="3">
        <v>48</v>
      </c>
      <c r="V1167" s="10">
        <f t="shared" si="75"/>
        <v>7.3955645999999972E-2</v>
      </c>
      <c r="W1167" s="3">
        <v>-0.93</v>
      </c>
      <c r="X1167" s="3" t="str">
        <f ca="1">IF(COUNTIF(股期對照!A:A,B1167)=2,B1167&amp;"-●",IF(COUNTIF(股期對照!A:A,B1167)=1,B1167&amp;"-◎",B1167))</f>
        <v>松翰</v>
      </c>
      <c r="Y1167" s="3" t="s">
        <v>7405</v>
      </c>
      <c r="AB1167" s="1" t="s">
        <v>1161</v>
      </c>
      <c r="AC1167" s="1" t="s">
        <v>2878</v>
      </c>
      <c r="AD1167" s="1">
        <v>12.26</v>
      </c>
      <c r="AE1167" s="1">
        <v>1.74</v>
      </c>
      <c r="AF1167" s="1">
        <v>0.38</v>
      </c>
      <c r="AG1167" s="1">
        <v>10.91</v>
      </c>
      <c r="AH1167" s="1">
        <v>74.710000000000008</v>
      </c>
      <c r="AI1167" s="1">
        <v>1167</v>
      </c>
      <c r="AJ1167" s="1">
        <v>1678770.62</v>
      </c>
      <c r="AK1167" s="1">
        <v>174.26599999999999</v>
      </c>
      <c r="AL1167" s="1">
        <v>-4</v>
      </c>
      <c r="AM1167" s="1">
        <v>297</v>
      </c>
      <c r="AN1167" s="1">
        <v>-217.37299999999999</v>
      </c>
      <c r="AO1167" s="1">
        <v>-109.086</v>
      </c>
      <c r="AP1167" s="1">
        <v>125421</v>
      </c>
      <c r="AQ1167" s="1">
        <v>0.1</v>
      </c>
      <c r="AR1167" s="1">
        <v>49.65</v>
      </c>
      <c r="AS1167" s="1">
        <v>49.4</v>
      </c>
      <c r="AT1167" s="1">
        <v>50</v>
      </c>
      <c r="AU1167" s="1">
        <v>49.1</v>
      </c>
      <c r="AV1167" s="1">
        <v>48</v>
      </c>
      <c r="AW1167" s="1">
        <v>7.3955645999999972E-2</v>
      </c>
      <c r="AX1167" s="1">
        <v>-0.93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5755</v>
      </c>
      <c r="C1168" s="3">
        <v>1.21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71.259999999999991</v>
      </c>
      <c r="H1168" s="1">
        <f>MATCH(持股比率!A1168,董監!A:A,0)</f>
        <v>1168</v>
      </c>
      <c r="I1168" s="3">
        <v>403559.44</v>
      </c>
      <c r="J1168" s="20">
        <v>7.9960000000000004</v>
      </c>
      <c r="K1168" s="20">
        <v>-8.3680000000000003</v>
      </c>
      <c r="L1168" s="29">
        <v>5.2949999999999999</v>
      </c>
      <c r="M1168" s="20">
        <v>-27.74</v>
      </c>
      <c r="N1168" s="20">
        <v>-26.731000000000002</v>
      </c>
      <c r="O1168" s="20">
        <f t="shared" si="73"/>
        <v>28758</v>
      </c>
      <c r="P1168" s="19">
        <f t="shared" si="74"/>
        <v>-0.2</v>
      </c>
      <c r="Q1168" s="3">
        <v>105.5</v>
      </c>
      <c r="R1168" s="3">
        <v>104.5</v>
      </c>
      <c r="S1168" s="3">
        <v>107</v>
      </c>
      <c r="T1168" s="3">
        <v>105</v>
      </c>
      <c r="U1168" s="3">
        <v>104</v>
      </c>
      <c r="V1168" s="10">
        <f t="shared" si="75"/>
        <v>-5.1570370000000004E-2</v>
      </c>
      <c r="W1168" s="3">
        <v>0.48</v>
      </c>
      <c r="X1168" s="3" t="str">
        <f ca="1">IF(COUNTIF(股期對照!A:A,B1168)=2,B1168&amp;"-●",IF(COUNTIF(股期對照!A:A,B1168)=1,B1168&amp;"-◎",B1168))</f>
        <v>聰泰</v>
      </c>
      <c r="Y1168" s="3" t="s">
        <v>7430</v>
      </c>
      <c r="AB1168" s="1" t="s">
        <v>1162</v>
      </c>
      <c r="AC1168" s="1" t="s">
        <v>2879</v>
      </c>
      <c r="AD1168" s="1">
        <v>1.21</v>
      </c>
      <c r="AE1168" s="1">
        <v>0.02</v>
      </c>
      <c r="AF1168" s="1">
        <v>0.37</v>
      </c>
      <c r="AG1168" s="1">
        <v>27.14</v>
      </c>
      <c r="AH1168" s="1">
        <v>71.259999999999991</v>
      </c>
      <c r="AI1168" s="1">
        <v>1168</v>
      </c>
      <c r="AJ1168" s="1">
        <v>403559.44</v>
      </c>
      <c r="AK1168" s="1">
        <v>7.9960000000000004</v>
      </c>
      <c r="AL1168" s="1">
        <v>-8.3680000000000003</v>
      </c>
      <c r="AM1168" s="1">
        <v>5.2949999999999999</v>
      </c>
      <c r="AN1168" s="1">
        <v>-27.74</v>
      </c>
      <c r="AO1168" s="1">
        <v>-26.731000000000002</v>
      </c>
      <c r="AP1168" s="1">
        <v>28758</v>
      </c>
      <c r="AQ1168" s="1">
        <v>-0.2</v>
      </c>
      <c r="AR1168" s="1">
        <v>105.5</v>
      </c>
      <c r="AS1168" s="1">
        <v>104.5</v>
      </c>
      <c r="AT1168" s="1">
        <v>107</v>
      </c>
      <c r="AU1168" s="1">
        <v>105</v>
      </c>
      <c r="AV1168" s="1">
        <v>104</v>
      </c>
      <c r="AW1168" s="1">
        <v>-5.1570370000000004E-2</v>
      </c>
      <c r="AX1168" s="1">
        <v>0.48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6276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</v>
      </c>
      <c r="H1169" s="1">
        <f>MATCH(持股比率!A1169,董監!A:A,0)</f>
        <v>1169</v>
      </c>
      <c r="I1169" s="3">
        <v>1271270.17</v>
      </c>
      <c r="J1169" s="20">
        <v>53</v>
      </c>
      <c r="K1169" s="20">
        <v>8</v>
      </c>
      <c r="L1169" s="29">
        <v>14</v>
      </c>
      <c r="M1169" s="20">
        <v>0</v>
      </c>
      <c r="N1169" s="20">
        <v>-10</v>
      </c>
      <c r="O1169" s="20">
        <f t="shared" si="73"/>
        <v>113524</v>
      </c>
      <c r="P1169" s="19">
        <f t="shared" si="74"/>
        <v>0.1</v>
      </c>
      <c r="Q1169" s="3">
        <v>12.75</v>
      </c>
      <c r="R1169" s="3">
        <v>12.7</v>
      </c>
      <c r="S1169" s="3">
        <v>12.65</v>
      </c>
      <c r="T1169" s="3">
        <v>12.3</v>
      </c>
      <c r="U1169" s="3">
        <v>12.25</v>
      </c>
      <c r="V1169" s="10">
        <f t="shared" si="75"/>
        <v>8.3195000000000005E-3</v>
      </c>
      <c r="W1169" s="3">
        <v>-1.61</v>
      </c>
      <c r="X1169" s="3" t="str">
        <f ca="1">IF(COUNTIF(股期對照!A:A,B1169)=2,B1169&amp;"-●",IF(COUNTIF(股期對照!A:A,B1169)=1,B1169&amp;"-◎",B1169))</f>
        <v>德宏</v>
      </c>
      <c r="Y1169" s="3" t="s">
        <v>7431</v>
      </c>
      <c r="AB1169" s="1" t="s">
        <v>1163</v>
      </c>
      <c r="AC1169" s="1" t="s">
        <v>2880</v>
      </c>
      <c r="AD1169" s="1">
        <v>0.56999999999999995</v>
      </c>
      <c r="AE1169" s="1">
        <v>0.02</v>
      </c>
      <c r="AF1169" s="1">
        <v>0.01</v>
      </c>
      <c r="AG1169" s="1">
        <v>10.1</v>
      </c>
      <c r="AH1169" s="1">
        <v>89.3</v>
      </c>
      <c r="AI1169" s="1">
        <v>1169</v>
      </c>
      <c r="AJ1169" s="1">
        <v>1271270.17</v>
      </c>
      <c r="AK1169" s="1">
        <v>53</v>
      </c>
      <c r="AL1169" s="1">
        <v>8</v>
      </c>
      <c r="AM1169" s="1">
        <v>14</v>
      </c>
      <c r="AN1169" s="1">
        <v>0</v>
      </c>
      <c r="AO1169" s="1">
        <v>-10</v>
      </c>
      <c r="AP1169" s="1">
        <v>113524</v>
      </c>
      <c r="AQ1169" s="1">
        <v>0.1</v>
      </c>
      <c r="AR1169" s="1">
        <v>12.75</v>
      </c>
      <c r="AS1169" s="1">
        <v>12.7</v>
      </c>
      <c r="AT1169" s="1">
        <v>12.65</v>
      </c>
      <c r="AU1169" s="1">
        <v>12.3</v>
      </c>
      <c r="AV1169" s="1">
        <v>12.25</v>
      </c>
      <c r="AW1169" s="1">
        <v>8.3195000000000005E-3</v>
      </c>
      <c r="AX1169" s="1">
        <v>-1.61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6624</v>
      </c>
      <c r="C1170" s="3">
        <v>30.82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51.13</v>
      </c>
      <c r="H1170" s="1">
        <f>MATCH(持股比率!A1170,董監!A:A,0)</f>
        <v>1170</v>
      </c>
      <c r="I1170" s="3">
        <v>1274743.32</v>
      </c>
      <c r="J1170" s="20">
        <v>36.052</v>
      </c>
      <c r="K1170" s="20">
        <v>131.34200000000001</v>
      </c>
      <c r="L1170" s="29">
        <v>-0.85699999999999998</v>
      </c>
      <c r="M1170" s="20">
        <v>6.8289999999999997</v>
      </c>
      <c r="N1170" s="20">
        <v>21.687999999999999</v>
      </c>
      <c r="O1170" s="20">
        <f t="shared" si="73"/>
        <v>65178</v>
      </c>
      <c r="P1170" s="19">
        <f t="shared" si="74"/>
        <v>0.3</v>
      </c>
      <c r="Q1170" s="3">
        <v>96.8</v>
      </c>
      <c r="R1170" s="3">
        <v>99.3</v>
      </c>
      <c r="S1170" s="3">
        <v>102</v>
      </c>
      <c r="T1170" s="3">
        <v>100</v>
      </c>
      <c r="U1170" s="3">
        <v>100</v>
      </c>
      <c r="V1170" s="10">
        <f t="shared" si="75"/>
        <v>0.19296380199999999</v>
      </c>
      <c r="W1170" s="3">
        <v>3.95</v>
      </c>
      <c r="X1170" s="3" t="str">
        <f ca="1">IF(COUNTIF(股期對照!A:A,B1170)=2,B1170&amp;"-●",IF(COUNTIF(股期對照!A:A,B1170)=1,B1170&amp;"-◎",B1170))</f>
        <v>智冠</v>
      </c>
      <c r="Y1170" s="3" t="s">
        <v>7432</v>
      </c>
      <c r="AB1170" s="1" t="s">
        <v>1164</v>
      </c>
      <c r="AC1170" s="1" t="s">
        <v>2881</v>
      </c>
      <c r="AD1170" s="1">
        <v>30.82</v>
      </c>
      <c r="AE1170" s="1">
        <v>0.22</v>
      </c>
      <c r="AF1170" s="1">
        <v>0.88</v>
      </c>
      <c r="AG1170" s="1">
        <v>16.95</v>
      </c>
      <c r="AH1170" s="1">
        <v>51.13</v>
      </c>
      <c r="AI1170" s="1">
        <v>1170</v>
      </c>
      <c r="AJ1170" s="1">
        <v>1274743.32</v>
      </c>
      <c r="AK1170" s="1">
        <v>36.052</v>
      </c>
      <c r="AL1170" s="1">
        <v>131.34200000000001</v>
      </c>
      <c r="AM1170" s="1">
        <v>-0.85699999999999998</v>
      </c>
      <c r="AN1170" s="1">
        <v>6.8289999999999997</v>
      </c>
      <c r="AO1170" s="1">
        <v>21.687999999999999</v>
      </c>
      <c r="AP1170" s="1">
        <v>65178</v>
      </c>
      <c r="AQ1170" s="1">
        <v>0.3</v>
      </c>
      <c r="AR1170" s="1">
        <v>96.8</v>
      </c>
      <c r="AS1170" s="1">
        <v>99.3</v>
      </c>
      <c r="AT1170" s="1">
        <v>102</v>
      </c>
      <c r="AU1170" s="1">
        <v>100</v>
      </c>
      <c r="AV1170" s="1">
        <v>100</v>
      </c>
      <c r="AW1170" s="1">
        <v>0.19296380199999999</v>
      </c>
      <c r="AX1170" s="1">
        <v>3.95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6277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-2</v>
      </c>
      <c r="L1171" s="29">
        <v>-1</v>
      </c>
      <c r="M1171" s="20">
        <v>1</v>
      </c>
      <c r="N1171" s="20">
        <v>0</v>
      </c>
      <c r="O1171" s="20">
        <f t="shared" si="73"/>
        <v>46019</v>
      </c>
      <c r="P1171" s="19">
        <f t="shared" si="74"/>
        <v>0</v>
      </c>
      <c r="Q1171" s="3">
        <v>13.1</v>
      </c>
      <c r="R1171" s="3">
        <v>13</v>
      </c>
      <c r="S1171" s="3">
        <v>12.95</v>
      </c>
      <c r="T1171" s="3">
        <v>13.1</v>
      </c>
      <c r="U1171" s="3">
        <v>12.95</v>
      </c>
      <c r="V1171" s="10">
        <f t="shared" si="75"/>
        <v>-3.8949999999999998E-4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7284</v>
      </c>
      <c r="AB1171" s="1" t="s">
        <v>1165</v>
      </c>
      <c r="AC1171" s="1" t="s">
        <v>2882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-1</v>
      </c>
      <c r="AL1171" s="1">
        <v>-2</v>
      </c>
      <c r="AM1171" s="1">
        <v>-1</v>
      </c>
      <c r="AN1171" s="1">
        <v>1</v>
      </c>
      <c r="AO1171" s="1">
        <v>0</v>
      </c>
      <c r="AP1171" s="1">
        <v>46019</v>
      </c>
      <c r="AQ1171" s="1">
        <v>0</v>
      </c>
      <c r="AR1171" s="1">
        <v>13.1</v>
      </c>
      <c r="AS1171" s="1">
        <v>13</v>
      </c>
      <c r="AT1171" s="1">
        <v>12.95</v>
      </c>
      <c r="AU1171" s="1">
        <v>13.1</v>
      </c>
      <c r="AV1171" s="1">
        <v>12.95</v>
      </c>
      <c r="AW1171" s="1">
        <v>-3.8949999999999998E-4</v>
      </c>
      <c r="AX1171" s="1">
        <v>-0.77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5756</v>
      </c>
      <c r="C1172" s="3">
        <v>20.57</v>
      </c>
      <c r="D1172" s="3">
        <v>4.6399999999999997</v>
      </c>
      <c r="E1172" s="3">
        <v>1.22</v>
      </c>
      <c r="F1172" s="1">
        <f>IF(INDEX(董監!D:D,H1172)=0,INDEX(董監!C:C,H1172),INDEX(董監!D:D,H1172))</f>
        <v>5.22</v>
      </c>
      <c r="G1172" s="1">
        <f t="shared" si="72"/>
        <v>68.349999999999994</v>
      </c>
      <c r="H1172" s="1">
        <f>MATCH(持股比率!A1172,董監!A:A,0)</f>
        <v>1172</v>
      </c>
      <c r="I1172" s="3">
        <v>5862216.5099999998</v>
      </c>
      <c r="J1172" s="20">
        <v>1008.248</v>
      </c>
      <c r="K1172" s="20">
        <v>187.239</v>
      </c>
      <c r="L1172" s="29">
        <v>-218.529</v>
      </c>
      <c r="M1172" s="20">
        <v>930.34199999999998</v>
      </c>
      <c r="N1172" s="20">
        <v>1944.883</v>
      </c>
      <c r="O1172" s="20">
        <f t="shared" si="73"/>
        <v>400682</v>
      </c>
      <c r="P1172" s="19">
        <f t="shared" si="74"/>
        <v>1</v>
      </c>
      <c r="Q1172" s="3">
        <v>175</v>
      </c>
      <c r="R1172" s="3">
        <v>175</v>
      </c>
      <c r="S1172" s="3">
        <v>172.5</v>
      </c>
      <c r="T1172" s="3">
        <v>172.5</v>
      </c>
      <c r="U1172" s="3">
        <v>175</v>
      </c>
      <c r="V1172" s="10">
        <f t="shared" si="75"/>
        <v>6.7235249250000004</v>
      </c>
      <c r="W1172" s="3">
        <v>1.1599999999999999</v>
      </c>
      <c r="X1172" s="3" t="str">
        <f ca="1">IF(COUNTIF(股期對照!A:A,B1172)=2,B1172&amp;"-●",IF(COUNTIF(股期對照!A:A,B1172)=1,B1172&amp;"-◎",B1172))</f>
        <v>中美晶-◎</v>
      </c>
      <c r="Y1172" s="3" t="s">
        <v>7433</v>
      </c>
      <c r="AB1172" s="1" t="s">
        <v>1166</v>
      </c>
      <c r="AC1172" s="1" t="s">
        <v>2883</v>
      </c>
      <c r="AD1172" s="1">
        <v>20.57</v>
      </c>
      <c r="AE1172" s="1">
        <v>4.6399999999999997</v>
      </c>
      <c r="AF1172" s="1">
        <v>1.22</v>
      </c>
      <c r="AG1172" s="1">
        <v>5.22</v>
      </c>
      <c r="AH1172" s="1">
        <v>68.349999999999994</v>
      </c>
      <c r="AI1172" s="1">
        <v>1172</v>
      </c>
      <c r="AJ1172" s="1">
        <v>5862216.5099999998</v>
      </c>
      <c r="AK1172" s="1">
        <v>1008.248</v>
      </c>
      <c r="AL1172" s="1">
        <v>187.239</v>
      </c>
      <c r="AM1172" s="1">
        <v>-218.529</v>
      </c>
      <c r="AN1172" s="1">
        <v>930.34199999999998</v>
      </c>
      <c r="AO1172" s="1">
        <v>1944.883</v>
      </c>
      <c r="AP1172" s="1">
        <v>400682</v>
      </c>
      <c r="AQ1172" s="1">
        <v>1</v>
      </c>
      <c r="AR1172" s="1">
        <v>175</v>
      </c>
      <c r="AS1172" s="1">
        <v>175</v>
      </c>
      <c r="AT1172" s="1">
        <v>172.5</v>
      </c>
      <c r="AU1172" s="1">
        <v>172.5</v>
      </c>
      <c r="AV1172" s="1">
        <v>175</v>
      </c>
      <c r="AW1172" s="1">
        <v>6.7235249250000004</v>
      </c>
      <c r="AX1172" s="1">
        <v>1.1599999999999999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5757</v>
      </c>
      <c r="C1173" s="3">
        <v>1.23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70.599999999999994</v>
      </c>
      <c r="H1173" s="1">
        <f>MATCH(持股比率!A1173,董監!A:A,0)</f>
        <v>1173</v>
      </c>
      <c r="I1173" s="3">
        <v>668010</v>
      </c>
      <c r="J1173" s="20">
        <v>-19</v>
      </c>
      <c r="K1173" s="20">
        <v>-12</v>
      </c>
      <c r="L1173" s="29">
        <v>-13</v>
      </c>
      <c r="M1173" s="20">
        <v>-9</v>
      </c>
      <c r="N1173" s="20">
        <v>-10</v>
      </c>
      <c r="O1173" s="20">
        <f t="shared" si="73"/>
        <v>47162</v>
      </c>
      <c r="P1173" s="19">
        <f t="shared" si="74"/>
        <v>-0.1</v>
      </c>
      <c r="Q1173" s="3">
        <v>20.5</v>
      </c>
      <c r="R1173" s="3">
        <v>20.8</v>
      </c>
      <c r="S1173" s="3">
        <v>20.5</v>
      </c>
      <c r="T1173" s="3">
        <v>19.95</v>
      </c>
      <c r="U1173" s="3">
        <v>20</v>
      </c>
      <c r="V1173" s="10">
        <f t="shared" si="75"/>
        <v>-1.28515E-2</v>
      </c>
      <c r="W1173" s="3">
        <v>-4.08</v>
      </c>
      <c r="X1173" s="3" t="str">
        <f ca="1">IF(COUNTIF(股期對照!A:A,B1173)=2,B1173&amp;"-●",IF(COUNTIF(股期對照!A:A,B1173)=1,B1173&amp;"-◎",B1173))</f>
        <v>慧友</v>
      </c>
      <c r="Y1173" s="3" t="s">
        <v>7154</v>
      </c>
      <c r="AB1173" s="1" t="s">
        <v>1167</v>
      </c>
      <c r="AC1173" s="1" t="s">
        <v>2884</v>
      </c>
      <c r="AD1173" s="1">
        <v>1.23</v>
      </c>
      <c r="AE1173" s="1">
        <v>3.99</v>
      </c>
      <c r="AF1173" s="1">
        <v>0</v>
      </c>
      <c r="AG1173" s="1">
        <v>24.18</v>
      </c>
      <c r="AH1173" s="1">
        <v>70.599999999999994</v>
      </c>
      <c r="AI1173" s="1">
        <v>1173</v>
      </c>
      <c r="AJ1173" s="1">
        <v>668010</v>
      </c>
      <c r="AK1173" s="1">
        <v>-19</v>
      </c>
      <c r="AL1173" s="1">
        <v>-12</v>
      </c>
      <c r="AM1173" s="1">
        <v>-13</v>
      </c>
      <c r="AN1173" s="1">
        <v>-9</v>
      </c>
      <c r="AO1173" s="1">
        <v>-10</v>
      </c>
      <c r="AP1173" s="1">
        <v>47162</v>
      </c>
      <c r="AQ1173" s="1">
        <v>-0.1</v>
      </c>
      <c r="AR1173" s="1">
        <v>20.5</v>
      </c>
      <c r="AS1173" s="1">
        <v>20.8</v>
      </c>
      <c r="AT1173" s="1">
        <v>20.5</v>
      </c>
      <c r="AU1173" s="1">
        <v>19.95</v>
      </c>
      <c r="AV1173" s="1">
        <v>20</v>
      </c>
      <c r="AW1173" s="1">
        <v>-1.28515E-2</v>
      </c>
      <c r="AX1173" s="1">
        <v>-4.08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5212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25.5</v>
      </c>
      <c r="R1174" s="3">
        <v>25.5</v>
      </c>
      <c r="S1174" s="3">
        <v>25.5</v>
      </c>
      <c r="T1174" s="3">
        <v>25.45</v>
      </c>
      <c r="U1174" s="3">
        <v>25.4</v>
      </c>
      <c r="V1174" s="10">
        <f t="shared" si="75"/>
        <v>-2.5500000000000002E-4</v>
      </c>
      <c r="W1174" s="3">
        <v>-0.78</v>
      </c>
      <c r="X1174" s="3" t="str">
        <f ca="1">IF(COUNTIF(股期對照!A:A,B1174)=2,B1174&amp;"-●",IF(COUNTIF(股期對照!A:A,B1174)=1,B1174&amp;"-◎",B1174))</f>
        <v>通泰</v>
      </c>
      <c r="Y1174" s="3" t="s">
        <v>7434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-1</v>
      </c>
      <c r="AL1174" s="1">
        <v>0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25.5</v>
      </c>
      <c r="AS1174" s="1">
        <v>25.5</v>
      </c>
      <c r="AT1174" s="1">
        <v>25.5</v>
      </c>
      <c r="AU1174" s="1">
        <v>25.45</v>
      </c>
      <c r="AV1174" s="1">
        <v>25.4</v>
      </c>
      <c r="AW1174" s="1">
        <v>-2.5500000000000002E-4</v>
      </c>
      <c r="AX1174" s="1">
        <v>-0.78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5213</v>
      </c>
      <c r="C1175" s="3">
        <v>0.92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85.67</v>
      </c>
      <c r="H1175" s="1">
        <f>MATCH(持股比率!A1175,董監!A:A,0)</f>
        <v>1175</v>
      </c>
      <c r="I1175" s="3">
        <v>915861.24</v>
      </c>
      <c r="J1175" s="20">
        <v>123</v>
      </c>
      <c r="K1175" s="20">
        <v>-67</v>
      </c>
      <c r="L1175" s="29">
        <v>35</v>
      </c>
      <c r="M1175" s="20">
        <v>-40</v>
      </c>
      <c r="N1175" s="20">
        <v>46</v>
      </c>
      <c r="O1175" s="20">
        <f t="shared" si="73"/>
        <v>78462</v>
      </c>
      <c r="P1175" s="19">
        <f t="shared" si="74"/>
        <v>0.1</v>
      </c>
      <c r="Q1175" s="3">
        <v>11.6</v>
      </c>
      <c r="R1175" s="3">
        <v>11.55</v>
      </c>
      <c r="S1175" s="3">
        <v>11.55</v>
      </c>
      <c r="T1175" s="3">
        <v>11.3</v>
      </c>
      <c r="U1175" s="3">
        <v>11.4</v>
      </c>
      <c r="V1175" s="10">
        <f t="shared" si="75"/>
        <v>1.1295999999999999E-2</v>
      </c>
      <c r="W1175" s="3">
        <v>-2.56</v>
      </c>
      <c r="X1175" s="3" t="str">
        <f ca="1">IF(COUNTIF(股期對照!A:A,B1175)=2,B1175&amp;"-●",IF(COUNTIF(股期對照!A:A,B1175)=1,B1175&amp;"-◎",B1175))</f>
        <v>松普</v>
      </c>
      <c r="Y1175" s="3" t="s">
        <v>6981</v>
      </c>
      <c r="AB1175" s="1" t="s">
        <v>1169</v>
      </c>
      <c r="AC1175" s="1" t="s">
        <v>2886</v>
      </c>
      <c r="AD1175" s="1">
        <v>0.92</v>
      </c>
      <c r="AE1175" s="1">
        <v>0</v>
      </c>
      <c r="AF1175" s="1">
        <v>0.31</v>
      </c>
      <c r="AG1175" s="1">
        <v>13.1</v>
      </c>
      <c r="AH1175" s="1">
        <v>85.67</v>
      </c>
      <c r="AI1175" s="1">
        <v>1175</v>
      </c>
      <c r="AJ1175" s="1">
        <v>915861.24</v>
      </c>
      <c r="AK1175" s="1">
        <v>123</v>
      </c>
      <c r="AL1175" s="1">
        <v>-67</v>
      </c>
      <c r="AM1175" s="1">
        <v>35</v>
      </c>
      <c r="AN1175" s="1">
        <v>-40</v>
      </c>
      <c r="AO1175" s="1">
        <v>46</v>
      </c>
      <c r="AP1175" s="1">
        <v>78462</v>
      </c>
      <c r="AQ1175" s="1">
        <v>0.1</v>
      </c>
      <c r="AR1175" s="1">
        <v>11.6</v>
      </c>
      <c r="AS1175" s="1">
        <v>11.55</v>
      </c>
      <c r="AT1175" s="1">
        <v>11.55</v>
      </c>
      <c r="AU1175" s="1">
        <v>11.3</v>
      </c>
      <c r="AV1175" s="1">
        <v>11.4</v>
      </c>
      <c r="AW1175" s="1">
        <v>1.1295999999999999E-2</v>
      </c>
      <c r="AX1175" s="1">
        <v>-2.56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5128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-8</v>
      </c>
      <c r="K1176" s="20">
        <v>0</v>
      </c>
      <c r="L1176" s="29">
        <v>0</v>
      </c>
      <c r="M1176" s="20">
        <v>3</v>
      </c>
      <c r="N1176" s="20">
        <v>1</v>
      </c>
      <c r="O1176" s="20">
        <f t="shared" si="73"/>
        <v>67714</v>
      </c>
      <c r="P1176" s="19">
        <f t="shared" si="74"/>
        <v>0</v>
      </c>
      <c r="Q1176" s="3">
        <v>34.700000000000003</v>
      </c>
      <c r="R1176" s="3">
        <v>34.9</v>
      </c>
      <c r="S1176" s="3">
        <v>35.049999999999997</v>
      </c>
      <c r="T1176" s="3">
        <v>34.799999999999997</v>
      </c>
      <c r="U1176" s="3">
        <v>34.85</v>
      </c>
      <c r="V1176" s="10">
        <f t="shared" si="75"/>
        <v>-1.3835000000000006E-3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7435</v>
      </c>
      <c r="AB1176" s="1" t="s">
        <v>1170</v>
      </c>
      <c r="AC1176" s="1" t="s">
        <v>2887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-8</v>
      </c>
      <c r="AL1176" s="1">
        <v>0</v>
      </c>
      <c r="AM1176" s="1">
        <v>0</v>
      </c>
      <c r="AN1176" s="1">
        <v>3</v>
      </c>
      <c r="AO1176" s="1">
        <v>1</v>
      </c>
      <c r="AP1176" s="1">
        <v>67714</v>
      </c>
      <c r="AQ1176" s="1">
        <v>0</v>
      </c>
      <c r="AR1176" s="1">
        <v>34.700000000000003</v>
      </c>
      <c r="AS1176" s="1">
        <v>34.9</v>
      </c>
      <c r="AT1176" s="1">
        <v>35.049999999999997</v>
      </c>
      <c r="AU1176" s="1">
        <v>34.799999999999997</v>
      </c>
      <c r="AV1176" s="1">
        <v>34.85</v>
      </c>
      <c r="AW1176" s="1">
        <v>-1.3835000000000006E-3</v>
      </c>
      <c r="AX1176" s="1">
        <v>-0.14000000000000001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6278</v>
      </c>
      <c r="C1177" s="3">
        <v>3.16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88.63</v>
      </c>
      <c r="H1177" s="1">
        <f>MATCH(持股比率!A1177,董監!A:A,0)</f>
        <v>1177</v>
      </c>
      <c r="I1177" s="3">
        <v>961562.01</v>
      </c>
      <c r="J1177" s="20">
        <v>-38</v>
      </c>
      <c r="K1177" s="20">
        <v>-8</v>
      </c>
      <c r="L1177" s="29">
        <v>-0.95</v>
      </c>
      <c r="M1177" s="20">
        <v>4</v>
      </c>
      <c r="N1177" s="20">
        <v>0</v>
      </c>
      <c r="O1177" s="20">
        <f t="shared" si="73"/>
        <v>85223</v>
      </c>
      <c r="P1177" s="19">
        <f t="shared" si="74"/>
        <v>-0.1</v>
      </c>
      <c r="Q1177" s="3">
        <v>23.05</v>
      </c>
      <c r="R1177" s="3">
        <v>23.4</v>
      </c>
      <c r="S1177" s="3">
        <v>23.05</v>
      </c>
      <c r="T1177" s="3">
        <v>22.95</v>
      </c>
      <c r="U1177" s="3">
        <v>23.05</v>
      </c>
      <c r="V1177" s="10">
        <f t="shared" si="75"/>
        <v>-9.9319749999999991E-3</v>
      </c>
      <c r="W1177" s="3">
        <v>-0.86</v>
      </c>
      <c r="X1177" s="3" t="str">
        <f ca="1">IF(COUNTIF(股期對照!A:A,B1177)=2,B1177&amp;"-●",IF(COUNTIF(股期對照!A:A,B1177)=1,B1177&amp;"-◎",B1177))</f>
        <v>同亨</v>
      </c>
      <c r="Y1177" s="3" t="s">
        <v>7436</v>
      </c>
      <c r="AB1177" s="1" t="s">
        <v>1171</v>
      </c>
      <c r="AC1177" s="1" t="s">
        <v>2888</v>
      </c>
      <c r="AD1177" s="1">
        <v>3.16</v>
      </c>
      <c r="AE1177" s="1">
        <v>0</v>
      </c>
      <c r="AF1177" s="1">
        <v>0.2</v>
      </c>
      <c r="AG1177" s="1">
        <v>8.01</v>
      </c>
      <c r="AH1177" s="1">
        <v>88.63</v>
      </c>
      <c r="AI1177" s="1">
        <v>1177</v>
      </c>
      <c r="AJ1177" s="1">
        <v>961562.01</v>
      </c>
      <c r="AK1177" s="1">
        <v>-38</v>
      </c>
      <c r="AL1177" s="1">
        <v>-8</v>
      </c>
      <c r="AM1177" s="1">
        <v>-0.95</v>
      </c>
      <c r="AN1177" s="1">
        <v>4</v>
      </c>
      <c r="AO1177" s="1">
        <v>0</v>
      </c>
      <c r="AP1177" s="1">
        <v>85223</v>
      </c>
      <c r="AQ1177" s="1">
        <v>-0.1</v>
      </c>
      <c r="AR1177" s="1">
        <v>23.05</v>
      </c>
      <c r="AS1177" s="1">
        <v>23.4</v>
      </c>
      <c r="AT1177" s="1">
        <v>23.05</v>
      </c>
      <c r="AU1177" s="1">
        <v>22.95</v>
      </c>
      <c r="AV1177" s="1">
        <v>23.05</v>
      </c>
      <c r="AW1177" s="1">
        <v>-9.9319749999999991E-3</v>
      </c>
      <c r="AX1177" s="1">
        <v>-0.86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6279</v>
      </c>
      <c r="C1178" s="3">
        <v>0.57999999999999996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82.31</v>
      </c>
      <c r="H1178" s="1">
        <f>MATCH(持股比率!A1178,董監!A:A,0)</f>
        <v>1178</v>
      </c>
      <c r="I1178" s="3">
        <v>416088.15</v>
      </c>
      <c r="J1178" s="20">
        <v>9</v>
      </c>
      <c r="K1178" s="20">
        <v>2</v>
      </c>
      <c r="L1178" s="29">
        <v>-8</v>
      </c>
      <c r="M1178" s="20">
        <v>2</v>
      </c>
      <c r="N1178" s="20">
        <v>-3</v>
      </c>
      <c r="O1178" s="20">
        <f t="shared" si="73"/>
        <v>34248</v>
      </c>
      <c r="P1178" s="19">
        <f t="shared" si="74"/>
        <v>0</v>
      </c>
      <c r="Q1178" s="3">
        <v>51.1</v>
      </c>
      <c r="R1178" s="3">
        <v>50.7</v>
      </c>
      <c r="S1178" s="3">
        <v>50.6</v>
      </c>
      <c r="T1178" s="3">
        <v>50.3</v>
      </c>
      <c r="U1178" s="3">
        <v>51</v>
      </c>
      <c r="V1178" s="10">
        <f t="shared" si="75"/>
        <v>1.0410000000000003E-3</v>
      </c>
      <c r="W1178" s="3">
        <v>0.2</v>
      </c>
      <c r="X1178" s="3" t="str">
        <f ca="1">IF(COUNTIF(股期對照!A:A,B1178)=2,B1178&amp;"-●",IF(COUNTIF(股期對照!A:A,B1178)=1,B1178&amp;"-◎",B1178))</f>
        <v>三聯</v>
      </c>
      <c r="Y1178" s="3" t="s">
        <v>7269</v>
      </c>
      <c r="AB1178" s="1" t="s">
        <v>1172</v>
      </c>
      <c r="AC1178" s="1" t="s">
        <v>2889</v>
      </c>
      <c r="AD1178" s="1">
        <v>0.57999999999999996</v>
      </c>
      <c r="AE1178" s="1">
        <v>0</v>
      </c>
      <c r="AF1178" s="1">
        <v>0</v>
      </c>
      <c r="AG1178" s="1">
        <v>17.11</v>
      </c>
      <c r="AH1178" s="1">
        <v>82.31</v>
      </c>
      <c r="AI1178" s="1">
        <v>1178</v>
      </c>
      <c r="AJ1178" s="1">
        <v>416088.15</v>
      </c>
      <c r="AK1178" s="1">
        <v>9</v>
      </c>
      <c r="AL1178" s="1">
        <v>2</v>
      </c>
      <c r="AM1178" s="1">
        <v>-8</v>
      </c>
      <c r="AN1178" s="1">
        <v>2</v>
      </c>
      <c r="AO1178" s="1">
        <v>-3</v>
      </c>
      <c r="AP1178" s="1">
        <v>34248</v>
      </c>
      <c r="AQ1178" s="1">
        <v>0</v>
      </c>
      <c r="AR1178" s="1">
        <v>51.1</v>
      </c>
      <c r="AS1178" s="1">
        <v>50.7</v>
      </c>
      <c r="AT1178" s="1">
        <v>50.6</v>
      </c>
      <c r="AU1178" s="1">
        <v>50.3</v>
      </c>
      <c r="AV1178" s="1">
        <v>51</v>
      </c>
      <c r="AW1178" s="1">
        <v>1.0410000000000003E-3</v>
      </c>
      <c r="AX1178" s="1">
        <v>0.2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5572</v>
      </c>
      <c r="C1179" s="3">
        <v>1.41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85.46</v>
      </c>
      <c r="H1179" s="1">
        <f>MATCH(持股比率!A1179,董監!A:A,0)</f>
        <v>1179</v>
      </c>
      <c r="I1179" s="3">
        <v>1923135.45</v>
      </c>
      <c r="J1179" s="20">
        <v>-2</v>
      </c>
      <c r="K1179" s="20">
        <v>11</v>
      </c>
      <c r="L1179" s="29">
        <v>12</v>
      </c>
      <c r="M1179" s="20">
        <v>-4.6779999999999999</v>
      </c>
      <c r="N1179" s="20">
        <v>-3.7829999999999999</v>
      </c>
      <c r="O1179" s="20">
        <f t="shared" si="73"/>
        <v>164351</v>
      </c>
      <c r="P1179" s="19">
        <f t="shared" si="74"/>
        <v>0</v>
      </c>
      <c r="Q1179" s="3">
        <v>10.85</v>
      </c>
      <c r="R1179" s="3">
        <v>10.75</v>
      </c>
      <c r="S1179" s="3">
        <v>10.75</v>
      </c>
      <c r="T1179" s="3">
        <v>10.7</v>
      </c>
      <c r="U1179" s="3">
        <v>10.65</v>
      </c>
      <c r="V1179" s="10">
        <f t="shared" si="75"/>
        <v>1.3520645000000002E-3</v>
      </c>
      <c r="W1179" s="3">
        <v>-1.84</v>
      </c>
      <c r="X1179" s="3" t="str">
        <f ca="1">IF(COUNTIF(股期對照!A:A,B1179)=2,B1179&amp;"-●",IF(COUNTIF(股期對照!A:A,B1179)=1,B1179&amp;"-◎",B1179))</f>
        <v>凱崴</v>
      </c>
      <c r="Y1179" s="3" t="s">
        <v>7437</v>
      </c>
      <c r="AB1179" s="1" t="s">
        <v>1173</v>
      </c>
      <c r="AC1179" s="1" t="s">
        <v>2890</v>
      </c>
      <c r="AD1179" s="1">
        <v>1.41</v>
      </c>
      <c r="AE1179" s="1">
        <v>0</v>
      </c>
      <c r="AF1179" s="1">
        <v>0</v>
      </c>
      <c r="AG1179" s="1">
        <v>13.13</v>
      </c>
      <c r="AH1179" s="1">
        <v>85.46</v>
      </c>
      <c r="AI1179" s="1">
        <v>1179</v>
      </c>
      <c r="AJ1179" s="1">
        <v>1923135.45</v>
      </c>
      <c r="AK1179" s="1">
        <v>-2</v>
      </c>
      <c r="AL1179" s="1">
        <v>11</v>
      </c>
      <c r="AM1179" s="1">
        <v>12</v>
      </c>
      <c r="AN1179" s="1">
        <v>-4.6779999999999999</v>
      </c>
      <c r="AO1179" s="1">
        <v>-3.7829999999999999</v>
      </c>
      <c r="AP1179" s="1">
        <v>164351</v>
      </c>
      <c r="AQ1179" s="1">
        <v>0</v>
      </c>
      <c r="AR1179" s="1">
        <v>10.85</v>
      </c>
      <c r="AS1179" s="1">
        <v>10.75</v>
      </c>
      <c r="AT1179" s="1">
        <v>10.75</v>
      </c>
      <c r="AU1179" s="1">
        <v>10.7</v>
      </c>
      <c r="AV1179" s="1">
        <v>10.65</v>
      </c>
      <c r="AW1179" s="1">
        <v>1.3520645000000002E-3</v>
      </c>
      <c r="AX1179" s="1">
        <v>-1.84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5129</v>
      </c>
      <c r="C1180" s="3">
        <v>2.12</v>
      </c>
      <c r="D1180" s="3">
        <v>0.05</v>
      </c>
      <c r="E1180" s="3">
        <v>0.03</v>
      </c>
      <c r="F1180" s="1">
        <f>IF(INDEX(董監!D:D,H1180)=0,INDEX(董監!C:C,H1180),INDEX(董監!D:D,H1180))</f>
        <v>40.82</v>
      </c>
      <c r="G1180" s="1">
        <f t="shared" si="72"/>
        <v>56.98</v>
      </c>
      <c r="H1180" s="1">
        <f>MATCH(持股比率!A1180,董監!A:A,0)</f>
        <v>1180</v>
      </c>
      <c r="I1180" s="3">
        <v>2174281.33</v>
      </c>
      <c r="J1180" s="20">
        <v>52</v>
      </c>
      <c r="K1180" s="20">
        <v>14</v>
      </c>
      <c r="L1180" s="29">
        <v>10</v>
      </c>
      <c r="M1180" s="20">
        <v>16</v>
      </c>
      <c r="N1180" s="20">
        <v>20</v>
      </c>
      <c r="O1180" s="20">
        <f t="shared" si="73"/>
        <v>123891</v>
      </c>
      <c r="P1180" s="19">
        <f t="shared" si="74"/>
        <v>0.1</v>
      </c>
      <c r="Q1180" s="3">
        <v>85.2</v>
      </c>
      <c r="R1180" s="3">
        <v>85.6</v>
      </c>
      <c r="S1180" s="3">
        <v>85.8</v>
      </c>
      <c r="T1180" s="3">
        <v>86</v>
      </c>
      <c r="U1180" s="3">
        <v>86.2</v>
      </c>
      <c r="V1180" s="10">
        <f t="shared" si="75"/>
        <v>9.5867999999999995E-2</v>
      </c>
      <c r="W1180" s="3">
        <v>1.41</v>
      </c>
      <c r="X1180" s="3" t="str">
        <f ca="1">IF(COUNTIF(股期對照!A:A,B1180)=2,B1180&amp;"-●",IF(COUNTIF(股期對照!A:A,B1180)=1,B1180&amp;"-◎",B1180))</f>
        <v>永信建</v>
      </c>
      <c r="Y1180" s="3" t="s">
        <v>7134</v>
      </c>
      <c r="AB1180" s="1" t="s">
        <v>1174</v>
      </c>
      <c r="AC1180" s="1" t="s">
        <v>2891</v>
      </c>
      <c r="AD1180" s="1">
        <v>2.12</v>
      </c>
      <c r="AE1180" s="1">
        <v>0.05</v>
      </c>
      <c r="AF1180" s="1">
        <v>0.03</v>
      </c>
      <c r="AG1180" s="1">
        <v>40.82</v>
      </c>
      <c r="AH1180" s="1">
        <v>56.98</v>
      </c>
      <c r="AI1180" s="1">
        <v>1180</v>
      </c>
      <c r="AJ1180" s="1">
        <v>2174281.33</v>
      </c>
      <c r="AK1180" s="1">
        <v>52</v>
      </c>
      <c r="AL1180" s="1">
        <v>14</v>
      </c>
      <c r="AM1180" s="1">
        <v>10</v>
      </c>
      <c r="AN1180" s="1">
        <v>16</v>
      </c>
      <c r="AO1180" s="1">
        <v>20</v>
      </c>
      <c r="AP1180" s="1">
        <v>123891</v>
      </c>
      <c r="AQ1180" s="1">
        <v>0.1</v>
      </c>
      <c r="AR1180" s="1">
        <v>85.2</v>
      </c>
      <c r="AS1180" s="1">
        <v>85.6</v>
      </c>
      <c r="AT1180" s="1">
        <v>85.8</v>
      </c>
      <c r="AU1180" s="1">
        <v>86</v>
      </c>
      <c r="AV1180" s="1">
        <v>86.2</v>
      </c>
      <c r="AW1180" s="1">
        <v>9.5867999999999995E-2</v>
      </c>
      <c r="AX1180" s="1">
        <v>1.41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6625</v>
      </c>
      <c r="C1181" s="3">
        <v>2.85</v>
      </c>
      <c r="D1181" s="3">
        <v>0.5</v>
      </c>
      <c r="E1181" s="3">
        <v>0.12</v>
      </c>
      <c r="F1181" s="1">
        <f>IF(INDEX(董監!D:D,H1181)=0,INDEX(董監!C:C,H1181),INDEX(董監!D:D,H1181))</f>
        <v>15.79</v>
      </c>
      <c r="G1181" s="1">
        <f t="shared" si="72"/>
        <v>80.740000000000009</v>
      </c>
      <c r="H1181" s="1">
        <f>MATCH(持股比率!A1181,董監!A:A,0)</f>
        <v>1181</v>
      </c>
      <c r="I1181" s="3">
        <v>1134400</v>
      </c>
      <c r="J1181" s="20">
        <v>45</v>
      </c>
      <c r="K1181" s="20">
        <v>-42</v>
      </c>
      <c r="L1181" s="29">
        <v>-11</v>
      </c>
      <c r="M1181" s="20">
        <v>20</v>
      </c>
      <c r="N1181" s="20">
        <v>-33</v>
      </c>
      <c r="O1181" s="20">
        <f t="shared" si="73"/>
        <v>91591</v>
      </c>
      <c r="P1181" s="19">
        <f t="shared" si="74"/>
        <v>0</v>
      </c>
      <c r="Q1181" s="3">
        <v>69.3</v>
      </c>
      <c r="R1181" s="3">
        <v>68.8</v>
      </c>
      <c r="S1181" s="3">
        <v>69</v>
      </c>
      <c r="T1181" s="3">
        <v>70.099999999999994</v>
      </c>
      <c r="U1181" s="3">
        <v>68.400000000000006</v>
      </c>
      <c r="V1181" s="10">
        <f t="shared" si="75"/>
        <v>-1.3853000000000002E-2</v>
      </c>
      <c r="W1181" s="3">
        <v>2.5499999999999998</v>
      </c>
      <c r="X1181" s="3" t="str">
        <f ca="1">IF(COUNTIF(股期對照!A:A,B1181)=2,B1181&amp;"-●",IF(COUNTIF(股期對照!A:A,B1181)=1,B1181&amp;"-◎",B1181))</f>
        <v>德昌</v>
      </c>
      <c r="Y1181" s="3" t="s">
        <v>6716</v>
      </c>
      <c r="AB1181" s="1" t="s">
        <v>1175</v>
      </c>
      <c r="AC1181" s="1" t="s">
        <v>2892</v>
      </c>
      <c r="AD1181" s="1">
        <v>2.85</v>
      </c>
      <c r="AE1181" s="1">
        <v>0.5</v>
      </c>
      <c r="AF1181" s="1">
        <v>0.12</v>
      </c>
      <c r="AG1181" s="1">
        <v>15.79</v>
      </c>
      <c r="AH1181" s="1">
        <v>80.740000000000009</v>
      </c>
      <c r="AI1181" s="1">
        <v>1181</v>
      </c>
      <c r="AJ1181" s="1">
        <v>1134400</v>
      </c>
      <c r="AK1181" s="1">
        <v>45</v>
      </c>
      <c r="AL1181" s="1">
        <v>-42</v>
      </c>
      <c r="AM1181" s="1">
        <v>-11</v>
      </c>
      <c r="AN1181" s="1">
        <v>20</v>
      </c>
      <c r="AO1181" s="1">
        <v>-33</v>
      </c>
      <c r="AP1181" s="1">
        <v>91591</v>
      </c>
      <c r="AQ1181" s="1">
        <v>0</v>
      </c>
      <c r="AR1181" s="1">
        <v>69.3</v>
      </c>
      <c r="AS1181" s="1">
        <v>68.8</v>
      </c>
      <c r="AT1181" s="1">
        <v>69</v>
      </c>
      <c r="AU1181" s="1">
        <v>70.099999999999994</v>
      </c>
      <c r="AV1181" s="1">
        <v>68.400000000000006</v>
      </c>
      <c r="AW1181" s="1">
        <v>-1.3853000000000002E-2</v>
      </c>
      <c r="AX1181" s="1">
        <v>2.5499999999999998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6280</v>
      </c>
      <c r="C1182" s="3">
        <v>6.53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0">
        <v>269</v>
      </c>
      <c r="K1182" s="20">
        <v>168</v>
      </c>
      <c r="L1182" s="29">
        <v>51</v>
      </c>
      <c r="M1182" s="20">
        <v>107</v>
      </c>
      <c r="N1182" s="20">
        <v>119</v>
      </c>
      <c r="O1182" s="20">
        <f t="shared" si="73"/>
        <v>669221</v>
      </c>
      <c r="P1182" s="19">
        <f t="shared" si="74"/>
        <v>0.1</v>
      </c>
      <c r="Q1182" s="3">
        <v>9.02</v>
      </c>
      <c r="R1182" s="3">
        <v>9.0399999999999991</v>
      </c>
      <c r="S1182" s="3">
        <v>8.99</v>
      </c>
      <c r="T1182" s="3">
        <v>8.98</v>
      </c>
      <c r="U1182" s="3">
        <v>8.9700000000000006</v>
      </c>
      <c r="V1182" s="10">
        <f t="shared" si="75"/>
        <v>6.4318799999999995E-2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7013</v>
      </c>
      <c r="AB1182" s="1" t="s">
        <v>1176</v>
      </c>
      <c r="AC1182" s="1" t="s">
        <v>2893</v>
      </c>
      <c r="AD1182" s="1">
        <v>6.53</v>
      </c>
      <c r="AE1182" s="1">
        <v>0.12</v>
      </c>
      <c r="AF1182" s="1">
        <v>7.0000000000000007E-2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269</v>
      </c>
      <c r="AL1182" s="1">
        <v>168</v>
      </c>
      <c r="AM1182" s="1">
        <v>51</v>
      </c>
      <c r="AN1182" s="1">
        <v>107</v>
      </c>
      <c r="AO1182" s="1">
        <v>119</v>
      </c>
      <c r="AP1182" s="1">
        <v>669221</v>
      </c>
      <c r="AQ1182" s="1">
        <v>0.1</v>
      </c>
      <c r="AR1182" s="1">
        <v>9.02</v>
      </c>
      <c r="AS1182" s="1">
        <v>9.0399999999999991</v>
      </c>
      <c r="AT1182" s="1">
        <v>8.99</v>
      </c>
      <c r="AU1182" s="1">
        <v>8.98</v>
      </c>
      <c r="AV1182" s="1">
        <v>8.9700000000000006</v>
      </c>
      <c r="AW1182" s="1">
        <v>6.4318799999999995E-2</v>
      </c>
      <c r="AX1182" s="1">
        <v>0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6281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2E-3</v>
      </c>
      <c r="K1183" s="20">
        <v>0</v>
      </c>
      <c r="L1183" s="29">
        <v>4.0000000000000001E-3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19.899999999999999</v>
      </c>
      <c r="S1183" s="3">
        <v>19.899999999999999</v>
      </c>
      <c r="T1183" s="3">
        <v>19.899999999999999</v>
      </c>
      <c r="U1183" s="3">
        <v>20</v>
      </c>
      <c r="V1183" s="10">
        <f t="shared" si="75"/>
        <v>1.195E-6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7018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2E-3</v>
      </c>
      <c r="AL1183" s="1">
        <v>0</v>
      </c>
      <c r="AM1183" s="1">
        <v>4.0000000000000001E-3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19.899999999999999</v>
      </c>
      <c r="AT1183" s="1">
        <v>19.899999999999999</v>
      </c>
      <c r="AU1183" s="1">
        <v>19.899999999999999</v>
      </c>
      <c r="AV1183" s="1">
        <v>20</v>
      </c>
      <c r="AW1183" s="1">
        <v>1.195E-6</v>
      </c>
      <c r="AX1183" s="1">
        <v>-0.74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6282</v>
      </c>
      <c r="C1184" s="3">
        <v>4.91</v>
      </c>
      <c r="D1184" s="3">
        <v>0.04</v>
      </c>
      <c r="E1184" s="3">
        <v>0.16</v>
      </c>
      <c r="F1184" s="1">
        <f>IF(INDEX(董監!D:D,H1184)=0,INDEX(董監!C:C,H1184),INDEX(董監!D:D,H1184))</f>
        <v>27.72</v>
      </c>
      <c r="G1184" s="1">
        <f t="shared" si="72"/>
        <v>67.17</v>
      </c>
      <c r="H1184" s="1">
        <f>MATCH(持股比率!A1184,董監!A:A,0)</f>
        <v>1184</v>
      </c>
      <c r="I1184" s="3">
        <v>2520001.0499999998</v>
      </c>
      <c r="J1184" s="20">
        <v>3</v>
      </c>
      <c r="K1184" s="20">
        <v>-17</v>
      </c>
      <c r="L1184" s="29">
        <v>20</v>
      </c>
      <c r="M1184" s="20">
        <v>-24</v>
      </c>
      <c r="N1184" s="20">
        <v>26</v>
      </c>
      <c r="O1184" s="20">
        <f t="shared" si="73"/>
        <v>169268</v>
      </c>
      <c r="P1184" s="19">
        <f t="shared" si="74"/>
        <v>0</v>
      </c>
      <c r="Q1184" s="3">
        <v>13.75</v>
      </c>
      <c r="R1184" s="3">
        <v>13.65</v>
      </c>
      <c r="S1184" s="3">
        <v>13.8</v>
      </c>
      <c r="T1184" s="3">
        <v>13.85</v>
      </c>
      <c r="U1184" s="3">
        <v>13.75</v>
      </c>
      <c r="V1184" s="10">
        <f t="shared" si="75"/>
        <v>1.103E-3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7132</v>
      </c>
      <c r="AB1184" s="1" t="s">
        <v>1178</v>
      </c>
      <c r="AC1184" s="1" t="s">
        <v>2895</v>
      </c>
      <c r="AD1184" s="1">
        <v>4.91</v>
      </c>
      <c r="AE1184" s="1">
        <v>0.04</v>
      </c>
      <c r="AF1184" s="1">
        <v>0.16</v>
      </c>
      <c r="AG1184" s="1">
        <v>27.72</v>
      </c>
      <c r="AH1184" s="1">
        <v>67.17</v>
      </c>
      <c r="AI1184" s="1">
        <v>1184</v>
      </c>
      <c r="AJ1184" s="1">
        <v>2520001.0499999998</v>
      </c>
      <c r="AK1184" s="1">
        <v>3</v>
      </c>
      <c r="AL1184" s="1">
        <v>-17</v>
      </c>
      <c r="AM1184" s="1">
        <v>20</v>
      </c>
      <c r="AN1184" s="1">
        <v>-24</v>
      </c>
      <c r="AO1184" s="1">
        <v>26</v>
      </c>
      <c r="AP1184" s="1">
        <v>169268</v>
      </c>
      <c r="AQ1184" s="1">
        <v>0</v>
      </c>
      <c r="AR1184" s="1">
        <v>13.75</v>
      </c>
      <c r="AS1184" s="1">
        <v>13.65</v>
      </c>
      <c r="AT1184" s="1">
        <v>13.8</v>
      </c>
      <c r="AU1184" s="1">
        <v>13.85</v>
      </c>
      <c r="AV1184" s="1">
        <v>13.75</v>
      </c>
      <c r="AW1184" s="1">
        <v>1.103E-3</v>
      </c>
      <c r="AX1184" s="1">
        <v>-0.36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5214</v>
      </c>
      <c r="C1185" s="3">
        <v>1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81.759999999999991</v>
      </c>
      <c r="H1185" s="1">
        <f>MATCH(持股比率!A1185,董監!A:A,0)</f>
        <v>1185</v>
      </c>
      <c r="I1185" s="3">
        <v>500439.06</v>
      </c>
      <c r="J1185" s="20">
        <v>14</v>
      </c>
      <c r="K1185" s="20">
        <v>-1</v>
      </c>
      <c r="L1185" s="29">
        <v>-3</v>
      </c>
      <c r="M1185" s="20">
        <v>5</v>
      </c>
      <c r="N1185" s="20">
        <v>7</v>
      </c>
      <c r="O1185" s="20">
        <f t="shared" si="73"/>
        <v>40916</v>
      </c>
      <c r="P1185" s="19">
        <f t="shared" si="74"/>
        <v>0.1</v>
      </c>
      <c r="Q1185" s="3">
        <v>19.75</v>
      </c>
      <c r="R1185" s="3">
        <v>20</v>
      </c>
      <c r="S1185" s="3">
        <v>20</v>
      </c>
      <c r="T1185" s="3">
        <v>21.65</v>
      </c>
      <c r="U1185" s="3">
        <v>23.8</v>
      </c>
      <c r="V1185" s="10">
        <f t="shared" si="75"/>
        <v>4.7134999999999998E-3</v>
      </c>
      <c r="W1185" s="3">
        <v>19</v>
      </c>
      <c r="X1185" s="3" t="str">
        <f ca="1">IF(COUNTIF(股期對照!A:A,B1185)=2,B1185&amp;"-●",IF(COUNTIF(股期對照!A:A,B1185)=1,B1185&amp;"-◎",B1185))</f>
        <v>雙喜</v>
      </c>
      <c r="Y1185" s="3" t="s">
        <v>7013</v>
      </c>
      <c r="AB1185" s="1" t="s">
        <v>1179</v>
      </c>
      <c r="AC1185" s="1" t="s">
        <v>2896</v>
      </c>
      <c r="AD1185" s="1">
        <v>1</v>
      </c>
      <c r="AE1185" s="1">
        <v>0</v>
      </c>
      <c r="AF1185" s="1">
        <v>0.01</v>
      </c>
      <c r="AG1185" s="1">
        <v>17.23</v>
      </c>
      <c r="AH1185" s="1">
        <v>81.759999999999991</v>
      </c>
      <c r="AI1185" s="1">
        <v>1185</v>
      </c>
      <c r="AJ1185" s="1">
        <v>500439.06</v>
      </c>
      <c r="AK1185" s="1">
        <v>14</v>
      </c>
      <c r="AL1185" s="1">
        <v>-1</v>
      </c>
      <c r="AM1185" s="1">
        <v>-3</v>
      </c>
      <c r="AN1185" s="1">
        <v>5</v>
      </c>
      <c r="AO1185" s="1">
        <v>7</v>
      </c>
      <c r="AP1185" s="1">
        <v>40916</v>
      </c>
      <c r="AQ1185" s="1">
        <v>0.1</v>
      </c>
      <c r="AR1185" s="1">
        <v>19.75</v>
      </c>
      <c r="AS1185" s="1">
        <v>20</v>
      </c>
      <c r="AT1185" s="1">
        <v>20</v>
      </c>
      <c r="AU1185" s="1">
        <v>21.65</v>
      </c>
      <c r="AV1185" s="1">
        <v>23.8</v>
      </c>
      <c r="AW1185" s="1">
        <v>4.7134999999999998E-3</v>
      </c>
      <c r="AX1185" s="1">
        <v>19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5422</v>
      </c>
      <c r="C1186" s="3">
        <v>3.27</v>
      </c>
      <c r="D1186" s="3">
        <v>0</v>
      </c>
      <c r="E1186" s="3">
        <v>0.04</v>
      </c>
      <c r="F1186" s="1">
        <f>IF(INDEX(董監!D:D,H1186)=0,INDEX(董監!C:C,H1186),INDEX(董監!D:D,H1186))</f>
        <v>23.54</v>
      </c>
      <c r="G1186" s="1">
        <f t="shared" si="72"/>
        <v>73.150000000000006</v>
      </c>
      <c r="H1186" s="1">
        <f>MATCH(持股比率!A1186,董監!A:A,0)</f>
        <v>1186</v>
      </c>
      <c r="I1186" s="3">
        <v>2191971.7999999998</v>
      </c>
      <c r="J1186" s="20">
        <v>447</v>
      </c>
      <c r="K1186" s="20">
        <v>-53</v>
      </c>
      <c r="L1186" s="29">
        <v>425</v>
      </c>
      <c r="M1186" s="20">
        <v>-70.022000000000006</v>
      </c>
      <c r="N1186" s="20">
        <v>-188</v>
      </c>
      <c r="O1186" s="20">
        <f t="shared" si="73"/>
        <v>160343</v>
      </c>
      <c r="P1186" s="19">
        <f t="shared" si="74"/>
        <v>0.3</v>
      </c>
      <c r="Q1186" s="3">
        <v>26.5</v>
      </c>
      <c r="R1186" s="3">
        <v>26.65</v>
      </c>
      <c r="S1186" s="3">
        <v>27.55</v>
      </c>
      <c r="T1186" s="3">
        <v>28.5</v>
      </c>
      <c r="U1186" s="3">
        <v>27.2</v>
      </c>
      <c r="V1186" s="10">
        <f t="shared" si="75"/>
        <v>0.15032572999999999</v>
      </c>
      <c r="W1186" s="3">
        <v>7.09</v>
      </c>
      <c r="X1186" s="3" t="str">
        <f ca="1">IF(COUNTIF(股期對照!A:A,B1186)=2,B1186&amp;"-●",IF(COUNTIF(股期對照!A:A,B1186)=1,B1186&amp;"-◎",B1186))</f>
        <v>隆大</v>
      </c>
      <c r="Y1186" s="3" t="s">
        <v>7407</v>
      </c>
      <c r="AB1186" s="1" t="s">
        <v>1180</v>
      </c>
      <c r="AC1186" s="1" t="s">
        <v>2897</v>
      </c>
      <c r="AD1186" s="1">
        <v>3.27</v>
      </c>
      <c r="AE1186" s="1">
        <v>0</v>
      </c>
      <c r="AF1186" s="1">
        <v>0.04</v>
      </c>
      <c r="AG1186" s="1">
        <v>23.54</v>
      </c>
      <c r="AH1186" s="1">
        <v>73.150000000000006</v>
      </c>
      <c r="AI1186" s="1">
        <v>1186</v>
      </c>
      <c r="AJ1186" s="1">
        <v>2191971.7999999998</v>
      </c>
      <c r="AK1186" s="1">
        <v>447</v>
      </c>
      <c r="AL1186" s="1">
        <v>-53</v>
      </c>
      <c r="AM1186" s="1">
        <v>425</v>
      </c>
      <c r="AN1186" s="1">
        <v>-70.022000000000006</v>
      </c>
      <c r="AO1186" s="1">
        <v>-188</v>
      </c>
      <c r="AP1186" s="1">
        <v>160343</v>
      </c>
      <c r="AQ1186" s="1">
        <v>0.3</v>
      </c>
      <c r="AR1186" s="1">
        <v>26.5</v>
      </c>
      <c r="AS1186" s="1">
        <v>26.65</v>
      </c>
      <c r="AT1186" s="1">
        <v>27.55</v>
      </c>
      <c r="AU1186" s="1">
        <v>28.5</v>
      </c>
      <c r="AV1186" s="1">
        <v>27.2</v>
      </c>
      <c r="AW1186" s="1">
        <v>0.15032572999999999</v>
      </c>
      <c r="AX1186" s="1">
        <v>7.09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5423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2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64.099999999999994</v>
      </c>
      <c r="R1187" s="3">
        <v>63.9</v>
      </c>
      <c r="S1187" s="3">
        <v>66.099999999999994</v>
      </c>
      <c r="T1187" s="3">
        <v>66.5</v>
      </c>
      <c r="U1187" s="3">
        <v>66.5</v>
      </c>
      <c r="V1187" s="10">
        <f t="shared" si="75"/>
        <v>6.8099999999999996E-4</v>
      </c>
      <c r="W1187" s="3">
        <v>2.94</v>
      </c>
      <c r="X1187" s="3" t="str">
        <f ca="1">IF(COUNTIF(股期對照!A:A,B1187)=2,B1187&amp;"-●",IF(COUNTIF(股期對照!A:A,B1187)=1,B1187&amp;"-◎",B1187))</f>
        <v>力泰</v>
      </c>
      <c r="Y1187" s="3" t="s">
        <v>6728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2</v>
      </c>
      <c r="AN1187" s="1">
        <v>0</v>
      </c>
      <c r="AO1187" s="1">
        <v>0</v>
      </c>
      <c r="AP1187" s="1">
        <v>44094</v>
      </c>
      <c r="AQ1187" s="1">
        <v>0</v>
      </c>
      <c r="AR1187" s="1">
        <v>64.099999999999994</v>
      </c>
      <c r="AS1187" s="1">
        <v>63.9</v>
      </c>
      <c r="AT1187" s="1">
        <v>66.099999999999994</v>
      </c>
      <c r="AU1187" s="1">
        <v>66.5</v>
      </c>
      <c r="AV1187" s="1">
        <v>66.5</v>
      </c>
      <c r="AW1187" s="1">
        <v>6.8099999999999996E-4</v>
      </c>
      <c r="AX1187" s="1">
        <v>2.94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5758</v>
      </c>
      <c r="C1188" s="3">
        <v>6.9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88.87</v>
      </c>
      <c r="H1188" s="1">
        <f>MATCH(持股比率!A1188,董監!A:A,0)</f>
        <v>1188</v>
      </c>
      <c r="I1188" s="3">
        <v>4922801.55</v>
      </c>
      <c r="J1188" s="20">
        <v>2095</v>
      </c>
      <c r="K1188" s="20">
        <v>817</v>
      </c>
      <c r="L1188" s="29">
        <v>176</v>
      </c>
      <c r="M1188" s="20">
        <v>721</v>
      </c>
      <c r="N1188" s="20">
        <v>-1802.845</v>
      </c>
      <c r="O1188" s="20">
        <f t="shared" si="73"/>
        <v>437489</v>
      </c>
      <c r="P1188" s="19">
        <f t="shared" si="74"/>
        <v>0.5</v>
      </c>
      <c r="Q1188" s="3">
        <v>10.15</v>
      </c>
      <c r="R1188" s="3">
        <v>10</v>
      </c>
      <c r="S1188" s="3">
        <v>9.3800000000000008</v>
      </c>
      <c r="T1188" s="3">
        <v>9.2200000000000006</v>
      </c>
      <c r="U1188" s="3">
        <v>8.67</v>
      </c>
      <c r="V1188" s="10">
        <f t="shared" si="75"/>
        <v>0.22102083849999998</v>
      </c>
      <c r="W1188" s="3">
        <v>-12.95</v>
      </c>
      <c r="X1188" s="3" t="str">
        <f ca="1">IF(COUNTIF(股期對照!A:A,B1188)=2,B1188&amp;"-●",IF(COUNTIF(股期對照!A:A,B1188)=1,B1188&amp;"-◎",B1188))</f>
        <v>工信</v>
      </c>
      <c r="Y1188" s="3" t="s">
        <v>7438</v>
      </c>
      <c r="AB1188" s="1" t="s">
        <v>1182</v>
      </c>
      <c r="AC1188" s="1" t="s">
        <v>2899</v>
      </c>
      <c r="AD1188" s="1">
        <v>6.9</v>
      </c>
      <c r="AE1188" s="1">
        <v>0</v>
      </c>
      <c r="AF1188" s="1">
        <v>0.4</v>
      </c>
      <c r="AG1188" s="1">
        <v>3.83</v>
      </c>
      <c r="AH1188" s="1">
        <v>88.87</v>
      </c>
      <c r="AI1188" s="1">
        <v>1188</v>
      </c>
      <c r="AJ1188" s="1">
        <v>4922801.55</v>
      </c>
      <c r="AK1188" s="1">
        <v>2095</v>
      </c>
      <c r="AL1188" s="1">
        <v>817</v>
      </c>
      <c r="AM1188" s="1">
        <v>176</v>
      </c>
      <c r="AN1188" s="1">
        <v>721</v>
      </c>
      <c r="AO1188" s="1">
        <v>-1802.845</v>
      </c>
      <c r="AP1188" s="1">
        <v>437489</v>
      </c>
      <c r="AQ1188" s="1">
        <v>0.5</v>
      </c>
      <c r="AR1188" s="1">
        <v>10.15</v>
      </c>
      <c r="AS1188" s="1">
        <v>10</v>
      </c>
      <c r="AT1188" s="1">
        <v>9.3800000000000008</v>
      </c>
      <c r="AU1188" s="1">
        <v>9.2200000000000006</v>
      </c>
      <c r="AV1188" s="1">
        <v>8.67</v>
      </c>
      <c r="AW1188" s="1">
        <v>0.22102083849999998</v>
      </c>
      <c r="AX1188" s="1">
        <v>-12.95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5759</v>
      </c>
      <c r="C1189" s="3">
        <v>5.54</v>
      </c>
      <c r="D1189" s="3">
        <v>1</v>
      </c>
      <c r="E1189" s="3">
        <v>5.69</v>
      </c>
      <c r="F1189" s="1">
        <f>IF(INDEX(董監!D:D,H1189)=0,INDEX(董監!C:C,H1189),INDEX(董監!D:D,H1189))</f>
        <v>35.58</v>
      </c>
      <c r="G1189" s="1">
        <f t="shared" si="72"/>
        <v>52.19</v>
      </c>
      <c r="H1189" s="1">
        <f>MATCH(持股比率!A1189,董監!A:A,0)</f>
        <v>1189</v>
      </c>
      <c r="I1189" s="3">
        <v>7815962.4100000001</v>
      </c>
      <c r="J1189" s="20">
        <v>-135.74100000000001</v>
      </c>
      <c r="K1189" s="20">
        <v>-17.100999999999999</v>
      </c>
      <c r="L1189" s="29">
        <v>-45.570999999999998</v>
      </c>
      <c r="M1189" s="20">
        <v>-168.71700000000001</v>
      </c>
      <c r="N1189" s="20">
        <v>-48.895000000000003</v>
      </c>
      <c r="O1189" s="20">
        <f t="shared" si="73"/>
        <v>407915</v>
      </c>
      <c r="P1189" s="19">
        <f t="shared" si="74"/>
        <v>-0.1</v>
      </c>
      <c r="Q1189" s="3">
        <v>59.3</v>
      </c>
      <c r="R1189" s="3">
        <v>59.4</v>
      </c>
      <c r="S1189" s="3">
        <v>59.1</v>
      </c>
      <c r="T1189" s="3">
        <v>58.3</v>
      </c>
      <c r="U1189" s="3">
        <v>58.2</v>
      </c>
      <c r="V1189" s="10">
        <f t="shared" si="75"/>
        <v>-0.24440376900000002</v>
      </c>
      <c r="W1189" s="3">
        <v>-2.84</v>
      </c>
      <c r="X1189" s="3" t="str">
        <f ca="1">IF(COUNTIF(股期對照!A:A,B1189)=2,B1189&amp;"-●",IF(COUNTIF(股期對照!A:A,B1189)=1,B1189&amp;"-◎",B1189))</f>
        <v>遠雄</v>
      </c>
      <c r="Y1189" s="3" t="s">
        <v>7019</v>
      </c>
      <c r="AB1189" s="1" t="s">
        <v>1183</v>
      </c>
      <c r="AC1189" s="1" t="s">
        <v>2900</v>
      </c>
      <c r="AD1189" s="1">
        <v>5.54</v>
      </c>
      <c r="AE1189" s="1">
        <v>1</v>
      </c>
      <c r="AF1189" s="1">
        <v>5.69</v>
      </c>
      <c r="AG1189" s="1">
        <v>35.58</v>
      </c>
      <c r="AH1189" s="1">
        <v>52.19</v>
      </c>
      <c r="AI1189" s="1">
        <v>1189</v>
      </c>
      <c r="AJ1189" s="1">
        <v>7815962.4100000001</v>
      </c>
      <c r="AK1189" s="1">
        <v>-135.74100000000001</v>
      </c>
      <c r="AL1189" s="1">
        <v>-17.100999999999999</v>
      </c>
      <c r="AM1189" s="1">
        <v>-45.570999999999998</v>
      </c>
      <c r="AN1189" s="1">
        <v>-168.71700000000001</v>
      </c>
      <c r="AO1189" s="1">
        <v>-48.895000000000003</v>
      </c>
      <c r="AP1189" s="1">
        <v>407915</v>
      </c>
      <c r="AQ1189" s="1">
        <v>-0.1</v>
      </c>
      <c r="AR1189" s="1">
        <v>59.3</v>
      </c>
      <c r="AS1189" s="1">
        <v>59.4</v>
      </c>
      <c r="AT1189" s="1">
        <v>59.1</v>
      </c>
      <c r="AU1189" s="1">
        <v>58.3</v>
      </c>
      <c r="AV1189" s="1">
        <v>58.2</v>
      </c>
      <c r="AW1189" s="1">
        <v>-0.24440376900000002</v>
      </c>
      <c r="AX1189" s="1">
        <v>-2.84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6283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-1</v>
      </c>
      <c r="L1190" s="29">
        <v>1</v>
      </c>
      <c r="M1190" s="20">
        <v>0</v>
      </c>
      <c r="N1190" s="20">
        <v>7</v>
      </c>
      <c r="O1190" s="20">
        <f t="shared" si="73"/>
        <v>120390</v>
      </c>
      <c r="P1190" s="19">
        <f t="shared" si="74"/>
        <v>0</v>
      </c>
      <c r="Q1190" s="3">
        <v>25.2</v>
      </c>
      <c r="R1190" s="3">
        <v>25.2</v>
      </c>
      <c r="S1190" s="3">
        <v>25.25</v>
      </c>
      <c r="T1190" s="3">
        <v>25.15</v>
      </c>
      <c r="U1190" s="3">
        <v>25</v>
      </c>
      <c r="V1190" s="10">
        <f t="shared" si="75"/>
        <v>1.4985E-3</v>
      </c>
      <c r="W1190" s="3">
        <v>-0.6</v>
      </c>
      <c r="X1190" s="3" t="str">
        <f ca="1">IF(COUNTIF(股期對照!A:A,B1190)=2,B1190&amp;"-●",IF(COUNTIF(股期對照!A:A,B1190)=1,B1190&amp;"-◎",B1190))</f>
        <v>豐謙</v>
      </c>
      <c r="Y1190" s="3" t="s">
        <v>6688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-1</v>
      </c>
      <c r="AM1190" s="1">
        <v>1</v>
      </c>
      <c r="AN1190" s="1">
        <v>0</v>
      </c>
      <c r="AO1190" s="1">
        <v>7</v>
      </c>
      <c r="AP1190" s="1">
        <v>120390</v>
      </c>
      <c r="AQ1190" s="1">
        <v>0</v>
      </c>
      <c r="AR1190" s="1">
        <v>25.2</v>
      </c>
      <c r="AS1190" s="1">
        <v>25.2</v>
      </c>
      <c r="AT1190" s="1">
        <v>25.25</v>
      </c>
      <c r="AU1190" s="1">
        <v>25.15</v>
      </c>
      <c r="AV1190" s="1">
        <v>25</v>
      </c>
      <c r="AW1190" s="1">
        <v>1.4985E-3</v>
      </c>
      <c r="AX1190" s="1">
        <v>-0.6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5215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19.170000000000002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3</v>
      </c>
      <c r="K1191" s="20">
        <v>0</v>
      </c>
      <c r="L1191" s="29">
        <v>12</v>
      </c>
      <c r="M1191" s="20">
        <v>0</v>
      </c>
      <c r="N1191" s="20">
        <v>18.495999999999999</v>
      </c>
      <c r="O1191" s="20">
        <f t="shared" si="73"/>
        <v>220671</v>
      </c>
      <c r="P1191" s="19">
        <f t="shared" si="74"/>
        <v>0</v>
      </c>
      <c r="Q1191" s="3">
        <v>24.9</v>
      </c>
      <c r="R1191" s="3">
        <v>24.85</v>
      </c>
      <c r="S1191" s="3">
        <v>25.2</v>
      </c>
      <c r="T1191" s="3">
        <v>25.3</v>
      </c>
      <c r="U1191" s="3">
        <v>25.35</v>
      </c>
      <c r="V1191" s="10">
        <f t="shared" si="75"/>
        <v>8.4597360000000007E-3</v>
      </c>
      <c r="W1191" s="3">
        <v>2.0099999999999998</v>
      </c>
      <c r="X1191" s="3" t="str">
        <f ca="1">IF(COUNTIF(股期對照!A:A,B1191)=2,B1191&amp;"-●",IF(COUNTIF(股期對照!A:A,B1191)=1,B1191&amp;"-◎",B1191))</f>
        <v>順天</v>
      </c>
      <c r="Y1191" s="3" t="s">
        <v>6716</v>
      </c>
      <c r="AB1191" s="1" t="s">
        <v>1185</v>
      </c>
      <c r="AC1191" s="1" t="s">
        <v>2902</v>
      </c>
      <c r="AD1191" s="1">
        <v>1.43</v>
      </c>
      <c r="AE1191" s="1">
        <v>0.67</v>
      </c>
      <c r="AF1191" s="1">
        <v>0.05</v>
      </c>
      <c r="AG1191" s="1">
        <v>19.170000000000002</v>
      </c>
      <c r="AH1191" s="1">
        <v>78.680000000000007</v>
      </c>
      <c r="AI1191" s="1">
        <v>1191</v>
      </c>
      <c r="AJ1191" s="1">
        <v>2804667.42</v>
      </c>
      <c r="AK1191" s="1">
        <v>3</v>
      </c>
      <c r="AL1191" s="1">
        <v>0</v>
      </c>
      <c r="AM1191" s="1">
        <v>12</v>
      </c>
      <c r="AN1191" s="1">
        <v>0</v>
      </c>
      <c r="AO1191" s="1">
        <v>18.495999999999999</v>
      </c>
      <c r="AP1191" s="1">
        <v>220671</v>
      </c>
      <c r="AQ1191" s="1">
        <v>0</v>
      </c>
      <c r="AR1191" s="1">
        <v>24.9</v>
      </c>
      <c r="AS1191" s="1">
        <v>24.85</v>
      </c>
      <c r="AT1191" s="1">
        <v>25.2</v>
      </c>
      <c r="AU1191" s="1">
        <v>25.3</v>
      </c>
      <c r="AV1191" s="1">
        <v>25.35</v>
      </c>
      <c r="AW1191" s="1">
        <v>8.4597360000000007E-3</v>
      </c>
      <c r="AX1191" s="1">
        <v>2.0099999999999998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6284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43.239999999999995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4</v>
      </c>
      <c r="O1192" s="20">
        <f t="shared" si="73"/>
        <v>29765</v>
      </c>
      <c r="P1192" s="19">
        <f t="shared" si="74"/>
        <v>0</v>
      </c>
      <c r="Q1192" s="3">
        <v>19.350000000000001</v>
      </c>
      <c r="R1192" s="3">
        <v>19.350000000000001</v>
      </c>
      <c r="S1192" s="3">
        <v>19.350000000000001</v>
      </c>
      <c r="T1192" s="3">
        <v>19.600000000000001</v>
      </c>
      <c r="U1192" s="3">
        <v>19.45</v>
      </c>
      <c r="V1192" s="10">
        <f t="shared" si="75"/>
        <v>7.7799999999999994E-4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7019</v>
      </c>
      <c r="AB1192" s="1" t="s">
        <v>1186</v>
      </c>
      <c r="AC1192" s="1" t="s">
        <v>4283</v>
      </c>
      <c r="AD1192" s="1">
        <v>0.52</v>
      </c>
      <c r="AE1192" s="1">
        <v>0</v>
      </c>
      <c r="AF1192" s="1">
        <v>0</v>
      </c>
      <c r="AG1192" s="1">
        <v>56.24</v>
      </c>
      <c r="AH1192" s="1">
        <v>43.239999999999995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4</v>
      </c>
      <c r="AP1192" s="1">
        <v>29765</v>
      </c>
      <c r="AQ1192" s="1">
        <v>0</v>
      </c>
      <c r="AR1192" s="1">
        <v>19.350000000000001</v>
      </c>
      <c r="AS1192" s="1">
        <v>19.350000000000001</v>
      </c>
      <c r="AT1192" s="1">
        <v>19.350000000000001</v>
      </c>
      <c r="AU1192" s="1">
        <v>19.600000000000001</v>
      </c>
      <c r="AV1192" s="1">
        <v>19.45</v>
      </c>
      <c r="AW1192" s="1">
        <v>7.7799999999999994E-4</v>
      </c>
      <c r="AX1192" s="1">
        <v>0.52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5424</v>
      </c>
      <c r="C1193" s="3">
        <v>55.89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38.519999999999996</v>
      </c>
      <c r="H1193" s="1">
        <f>MATCH(持股比率!A1193,董監!A:A,0)</f>
        <v>1193</v>
      </c>
      <c r="I1193" s="3">
        <v>4200841.99</v>
      </c>
      <c r="J1193" s="20">
        <v>50</v>
      </c>
      <c r="K1193" s="20">
        <v>4</v>
      </c>
      <c r="L1193" s="29">
        <v>32</v>
      </c>
      <c r="M1193" s="20">
        <v>-1</v>
      </c>
      <c r="N1193" s="20">
        <v>-1</v>
      </c>
      <c r="O1193" s="20">
        <f t="shared" si="73"/>
        <v>161816</v>
      </c>
      <c r="P1193" s="19">
        <f t="shared" si="74"/>
        <v>0.1</v>
      </c>
      <c r="Q1193" s="3">
        <v>35.85</v>
      </c>
      <c r="R1193" s="3">
        <v>36</v>
      </c>
      <c r="S1193" s="3">
        <v>36.5</v>
      </c>
      <c r="T1193" s="3">
        <v>36.65</v>
      </c>
      <c r="U1193" s="3">
        <v>36.75</v>
      </c>
      <c r="V1193" s="10">
        <f t="shared" si="75"/>
        <v>3.0310999999999998E-2</v>
      </c>
      <c r="W1193" s="3">
        <v>2.5099999999999998</v>
      </c>
      <c r="X1193" s="3" t="str">
        <f ca="1">IF(COUNTIF(股期對照!A:A,B1193)=2,B1193&amp;"-●",IF(COUNTIF(股期對照!A:A,B1193)=1,B1193&amp;"-◎",B1193))</f>
        <v>龍巖</v>
      </c>
      <c r="Y1193" s="3" t="s">
        <v>7439</v>
      </c>
      <c r="AB1193" s="1" t="s">
        <v>1187</v>
      </c>
      <c r="AC1193" s="1" t="s">
        <v>2903</v>
      </c>
      <c r="AD1193" s="1">
        <v>55.89</v>
      </c>
      <c r="AE1193" s="1">
        <v>0.52</v>
      </c>
      <c r="AF1193" s="1">
        <v>0.06</v>
      </c>
      <c r="AG1193" s="1">
        <v>5.01</v>
      </c>
      <c r="AH1193" s="1">
        <v>38.519999999999996</v>
      </c>
      <c r="AI1193" s="1">
        <v>1193</v>
      </c>
      <c r="AJ1193" s="1">
        <v>4200841.99</v>
      </c>
      <c r="AK1193" s="1">
        <v>50</v>
      </c>
      <c r="AL1193" s="1">
        <v>4</v>
      </c>
      <c r="AM1193" s="1">
        <v>32</v>
      </c>
      <c r="AN1193" s="1">
        <v>-1</v>
      </c>
      <c r="AO1193" s="1">
        <v>-1</v>
      </c>
      <c r="AP1193" s="1">
        <v>161816</v>
      </c>
      <c r="AQ1193" s="1">
        <v>0.1</v>
      </c>
      <c r="AR1193" s="1">
        <v>35.85</v>
      </c>
      <c r="AS1193" s="1">
        <v>36</v>
      </c>
      <c r="AT1193" s="1">
        <v>36.5</v>
      </c>
      <c r="AU1193" s="1">
        <v>36.65</v>
      </c>
      <c r="AV1193" s="1">
        <v>36.75</v>
      </c>
      <c r="AW1193" s="1">
        <v>3.0310999999999998E-2</v>
      </c>
      <c r="AX1193" s="1">
        <v>2.5099999999999998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6285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79</v>
      </c>
      <c r="K1194" s="20">
        <v>7</v>
      </c>
      <c r="L1194" s="29">
        <v>86</v>
      </c>
      <c r="M1194" s="20">
        <v>-14</v>
      </c>
      <c r="N1194" s="20">
        <v>6</v>
      </c>
      <c r="O1194" s="20">
        <f t="shared" si="73"/>
        <v>782438</v>
      </c>
      <c r="P1194" s="19">
        <f t="shared" si="74"/>
        <v>0</v>
      </c>
      <c r="Q1194" s="3">
        <v>10.6</v>
      </c>
      <c r="R1194" s="3">
        <v>10.4</v>
      </c>
      <c r="S1194" s="3">
        <v>10.5</v>
      </c>
      <c r="T1194" s="3">
        <v>10.199999999999999</v>
      </c>
      <c r="U1194" s="3">
        <v>10.199999999999999</v>
      </c>
      <c r="V1194" s="10">
        <f t="shared" si="75"/>
        <v>1.7315999999999998E-2</v>
      </c>
      <c r="W1194" s="3">
        <v>-3.32</v>
      </c>
      <c r="X1194" s="3" t="str">
        <f ca="1">IF(COUNTIF(股期對照!A:A,B1194)=2,B1194&amp;"-●",IF(COUNTIF(股期對照!A:A,B1194)=1,B1194&amp;"-◎",B1194))</f>
        <v>鄉林</v>
      </c>
      <c r="Y1194" s="3" t="s">
        <v>6714</v>
      </c>
      <c r="AB1194" s="1" t="s">
        <v>1188</v>
      </c>
      <c r="AC1194" s="1" t="s">
        <v>2904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79</v>
      </c>
      <c r="AL1194" s="1">
        <v>7</v>
      </c>
      <c r="AM1194" s="1">
        <v>86</v>
      </c>
      <c r="AN1194" s="1">
        <v>-14</v>
      </c>
      <c r="AO1194" s="1">
        <v>6</v>
      </c>
      <c r="AP1194" s="1">
        <v>782438</v>
      </c>
      <c r="AQ1194" s="1">
        <v>0</v>
      </c>
      <c r="AR1194" s="1">
        <v>10.6</v>
      </c>
      <c r="AS1194" s="1">
        <v>10.4</v>
      </c>
      <c r="AT1194" s="1">
        <v>10.5</v>
      </c>
      <c r="AU1194" s="1">
        <v>10.199999999999999</v>
      </c>
      <c r="AV1194" s="1">
        <v>10.199999999999999</v>
      </c>
      <c r="AW1194" s="1">
        <v>1.7315999999999998E-2</v>
      </c>
      <c r="AX1194" s="1">
        <v>-3.32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4987</v>
      </c>
      <c r="C1195" s="3">
        <v>5.12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84.65</v>
      </c>
      <c r="H1195" s="1">
        <f>MATCH(持股比率!A1195,董監!A:A,0)</f>
        <v>1195</v>
      </c>
      <c r="I1195" s="3">
        <v>2852449.44</v>
      </c>
      <c r="J1195" s="20">
        <v>10</v>
      </c>
      <c r="K1195" s="20">
        <v>30</v>
      </c>
      <c r="L1195" s="29">
        <v>29</v>
      </c>
      <c r="M1195" s="20">
        <v>17</v>
      </c>
      <c r="N1195" s="20">
        <v>-11</v>
      </c>
      <c r="O1195" s="20">
        <f t="shared" si="73"/>
        <v>241460</v>
      </c>
      <c r="P1195" s="19">
        <f t="shared" si="74"/>
        <v>0</v>
      </c>
      <c r="Q1195" s="3">
        <v>19.5</v>
      </c>
      <c r="R1195" s="3">
        <v>19.5</v>
      </c>
      <c r="S1195" s="3">
        <v>19.7</v>
      </c>
      <c r="T1195" s="3">
        <v>19.7</v>
      </c>
      <c r="U1195" s="3">
        <v>19.600000000000001</v>
      </c>
      <c r="V1195" s="10">
        <f t="shared" si="75"/>
        <v>1.4705999999999999E-2</v>
      </c>
      <c r="W1195" s="3">
        <v>0.77</v>
      </c>
      <c r="X1195" s="3" t="str">
        <f ca="1">IF(COUNTIF(股期對照!A:A,B1195)=2,B1195&amp;"-●",IF(COUNTIF(股期對照!A:A,B1195)=1,B1195&amp;"-◎",B1195))</f>
        <v>皇鼎</v>
      </c>
      <c r="Y1195" s="3" t="s">
        <v>7440</v>
      </c>
      <c r="AB1195" s="1" t="s">
        <v>1189</v>
      </c>
      <c r="AC1195" s="1" t="s">
        <v>2905</v>
      </c>
      <c r="AD1195" s="1">
        <v>5.12</v>
      </c>
      <c r="AE1195" s="1">
        <v>0</v>
      </c>
      <c r="AF1195" s="1">
        <v>0.18</v>
      </c>
      <c r="AG1195" s="1">
        <v>10.050000000000001</v>
      </c>
      <c r="AH1195" s="1">
        <v>84.65</v>
      </c>
      <c r="AI1195" s="1">
        <v>1195</v>
      </c>
      <c r="AJ1195" s="1">
        <v>2852449.44</v>
      </c>
      <c r="AK1195" s="1">
        <v>10</v>
      </c>
      <c r="AL1195" s="1">
        <v>30</v>
      </c>
      <c r="AM1195" s="1">
        <v>29</v>
      </c>
      <c r="AN1195" s="1">
        <v>17</v>
      </c>
      <c r="AO1195" s="1">
        <v>-11</v>
      </c>
      <c r="AP1195" s="1">
        <v>241460</v>
      </c>
      <c r="AQ1195" s="1">
        <v>0</v>
      </c>
      <c r="AR1195" s="1">
        <v>19.5</v>
      </c>
      <c r="AS1195" s="1">
        <v>19.5</v>
      </c>
      <c r="AT1195" s="1">
        <v>19.7</v>
      </c>
      <c r="AU1195" s="1">
        <v>19.7</v>
      </c>
      <c r="AV1195" s="1">
        <v>19.600000000000001</v>
      </c>
      <c r="AW1195" s="1">
        <v>1.4705999999999999E-2</v>
      </c>
      <c r="AX1195" s="1">
        <v>0.77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6626</v>
      </c>
      <c r="C1196" s="3">
        <v>10.11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78.59</v>
      </c>
      <c r="H1196" s="1">
        <f>MATCH(持股比率!A1196,董監!A:A,0)</f>
        <v>1196</v>
      </c>
      <c r="I1196" s="3">
        <v>2903259.6</v>
      </c>
      <c r="J1196" s="20">
        <v>93.206999999999994</v>
      </c>
      <c r="K1196" s="20">
        <v>19.998000000000001</v>
      </c>
      <c r="L1196" s="29">
        <v>127.82599999999999</v>
      </c>
      <c r="M1196" s="20">
        <v>36</v>
      </c>
      <c r="N1196" s="20">
        <v>13.648</v>
      </c>
      <c r="O1196" s="20">
        <f t="shared" si="73"/>
        <v>228167</v>
      </c>
      <c r="P1196" s="19">
        <f t="shared" si="74"/>
        <v>0.1</v>
      </c>
      <c r="Q1196" s="3">
        <v>73.5</v>
      </c>
      <c r="R1196" s="3">
        <v>73.5</v>
      </c>
      <c r="S1196" s="3">
        <v>74</v>
      </c>
      <c r="T1196" s="3">
        <v>73.7</v>
      </c>
      <c r="U1196" s="3">
        <v>73.7</v>
      </c>
      <c r="V1196" s="10">
        <f t="shared" si="75"/>
        <v>0.21438749100000001</v>
      </c>
      <c r="W1196" s="3">
        <v>0.41</v>
      </c>
      <c r="X1196" s="3" t="str">
        <f ca="1">IF(COUNTIF(股期對照!A:A,B1196)=2,B1196&amp;"-●",IF(COUNTIF(股期對照!A:A,B1196)=1,B1196&amp;"-◎",B1196))</f>
        <v>長虹-◎</v>
      </c>
      <c r="Y1196" s="3" t="s">
        <v>6822</v>
      </c>
      <c r="AB1196" s="1" t="s">
        <v>1190</v>
      </c>
      <c r="AC1196" s="1" t="s">
        <v>2906</v>
      </c>
      <c r="AD1196" s="1">
        <v>10.11</v>
      </c>
      <c r="AE1196" s="1">
        <v>0</v>
      </c>
      <c r="AF1196" s="1">
        <v>1.25</v>
      </c>
      <c r="AG1196" s="1">
        <v>10.050000000000001</v>
      </c>
      <c r="AH1196" s="1">
        <v>78.59</v>
      </c>
      <c r="AI1196" s="1">
        <v>1196</v>
      </c>
      <c r="AJ1196" s="1">
        <v>2903259.6</v>
      </c>
      <c r="AK1196" s="1">
        <v>93.206999999999994</v>
      </c>
      <c r="AL1196" s="1">
        <v>19.998000000000001</v>
      </c>
      <c r="AM1196" s="1">
        <v>127.82599999999999</v>
      </c>
      <c r="AN1196" s="1">
        <v>36</v>
      </c>
      <c r="AO1196" s="1">
        <v>13.648</v>
      </c>
      <c r="AP1196" s="1">
        <v>228167</v>
      </c>
      <c r="AQ1196" s="1">
        <v>0.1</v>
      </c>
      <c r="AR1196" s="1">
        <v>73.5</v>
      </c>
      <c r="AS1196" s="1">
        <v>73.5</v>
      </c>
      <c r="AT1196" s="1">
        <v>74</v>
      </c>
      <c r="AU1196" s="1">
        <v>73.7</v>
      </c>
      <c r="AV1196" s="1">
        <v>73.7</v>
      </c>
      <c r="AW1196" s="1">
        <v>0.21438749100000001</v>
      </c>
      <c r="AX1196" s="1">
        <v>0.41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6286</v>
      </c>
      <c r="C1197" s="3">
        <v>22.42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69.8</v>
      </c>
      <c r="H1197" s="1">
        <f>MATCH(持股比率!A1197,董監!A:A,0)</f>
        <v>1197</v>
      </c>
      <c r="I1197" s="3">
        <v>615888.78500000003</v>
      </c>
      <c r="J1197" s="20">
        <v>22.268000000000001</v>
      </c>
      <c r="K1197" s="20">
        <v>16</v>
      </c>
      <c r="L1197" s="29">
        <v>-44.540999999999997</v>
      </c>
      <c r="M1197" s="20">
        <v>-90.972999999999999</v>
      </c>
      <c r="N1197" s="20">
        <v>-135.78700000000001</v>
      </c>
      <c r="O1197" s="20">
        <f t="shared" si="73"/>
        <v>42989</v>
      </c>
      <c r="P1197" s="19">
        <f t="shared" si="74"/>
        <v>-0.5</v>
      </c>
      <c r="Q1197" s="3">
        <v>181.5</v>
      </c>
      <c r="R1197" s="3">
        <v>182</v>
      </c>
      <c r="S1197" s="3">
        <v>181</v>
      </c>
      <c r="T1197" s="3">
        <v>180.5</v>
      </c>
      <c r="U1197" s="3">
        <v>177</v>
      </c>
      <c r="V1197" s="10">
        <f t="shared" si="75"/>
        <v>-0.41563204500000001</v>
      </c>
      <c r="W1197" s="3">
        <v>-2.48</v>
      </c>
      <c r="X1197" s="3" t="str">
        <f ca="1">IF(COUNTIF(股期對照!A:A,B1197)=2,B1197&amp;"-●",IF(COUNTIF(股期對照!A:A,B1197)=1,B1197&amp;"-◎",B1197))</f>
        <v>聖暉*</v>
      </c>
      <c r="Y1197" s="3" t="s">
        <v>7441</v>
      </c>
      <c r="AB1197" s="1" t="s">
        <v>1191</v>
      </c>
      <c r="AC1197" s="1" t="s">
        <v>4604</v>
      </c>
      <c r="AD1197" s="1">
        <v>22.42</v>
      </c>
      <c r="AE1197" s="1">
        <v>0.26</v>
      </c>
      <c r="AF1197" s="1">
        <v>0</v>
      </c>
      <c r="AG1197" s="1">
        <v>7.52</v>
      </c>
      <c r="AH1197" s="1">
        <v>69.8</v>
      </c>
      <c r="AI1197" s="1">
        <v>1197</v>
      </c>
      <c r="AJ1197" s="1">
        <v>615888.78500000003</v>
      </c>
      <c r="AK1197" s="1">
        <v>22.268000000000001</v>
      </c>
      <c r="AL1197" s="1">
        <v>16</v>
      </c>
      <c r="AM1197" s="1">
        <v>-44.540999999999997</v>
      </c>
      <c r="AN1197" s="1">
        <v>-90.972999999999999</v>
      </c>
      <c r="AO1197" s="1">
        <v>-135.78700000000001</v>
      </c>
      <c r="AP1197" s="1">
        <v>42989</v>
      </c>
      <c r="AQ1197" s="1">
        <v>-0.5</v>
      </c>
      <c r="AR1197" s="1">
        <v>181.5</v>
      </c>
      <c r="AS1197" s="1">
        <v>182</v>
      </c>
      <c r="AT1197" s="1">
        <v>181</v>
      </c>
      <c r="AU1197" s="1">
        <v>180.5</v>
      </c>
      <c r="AV1197" s="1">
        <v>177</v>
      </c>
      <c r="AW1197" s="1">
        <v>-0.41563204500000001</v>
      </c>
      <c r="AX1197" s="1">
        <v>-2.48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6521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0</v>
      </c>
      <c r="M1198" s="20">
        <v>1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32.5</v>
      </c>
      <c r="R1198" s="3">
        <v>32.950000000000003</v>
      </c>
      <c r="S1198" s="3">
        <v>32.15</v>
      </c>
      <c r="T1198" s="3">
        <v>32.200000000000003</v>
      </c>
      <c r="U1198" s="3">
        <v>32</v>
      </c>
      <c r="V1198" s="10">
        <f t="shared" si="75"/>
        <v>-2.9999999999999717E-6</v>
      </c>
      <c r="W1198" s="3">
        <v>1.43</v>
      </c>
      <c r="X1198" s="3" t="str">
        <f ca="1">IF(COUNTIF(股期對照!A:A,B1198)=2,B1198&amp;"-●",IF(COUNTIF(股期對照!A:A,B1198)=1,B1198&amp;"-◎",B1198))</f>
        <v>東明-KY</v>
      </c>
      <c r="Y1198" s="3" t="s">
        <v>6839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0</v>
      </c>
      <c r="AN1198" s="1">
        <v>1</v>
      </c>
      <c r="AO1198" s="1">
        <v>0</v>
      </c>
      <c r="AP1198" s="1">
        <v>21569</v>
      </c>
      <c r="AQ1198" s="1">
        <v>0</v>
      </c>
      <c r="AR1198" s="1">
        <v>32.5</v>
      </c>
      <c r="AS1198" s="1">
        <v>32.950000000000003</v>
      </c>
      <c r="AT1198" s="1">
        <v>32.15</v>
      </c>
      <c r="AU1198" s="1">
        <v>32.200000000000003</v>
      </c>
      <c r="AV1198" s="1">
        <v>32</v>
      </c>
      <c r="AW1198" s="1">
        <v>-2.9999999999999717E-6</v>
      </c>
      <c r="AX1198" s="1">
        <v>1.43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6287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44.9</v>
      </c>
      <c r="R1199" s="3">
        <v>44.65</v>
      </c>
      <c r="S1199" s="3">
        <v>44.6</v>
      </c>
      <c r="T1199" s="3">
        <v>43.1</v>
      </c>
      <c r="U1199" s="3">
        <v>43.1</v>
      </c>
      <c r="V1199" s="10">
        <f t="shared" si="75"/>
        <v>4.3100000000000001E-4</v>
      </c>
      <c r="W1199" s="3">
        <v>-2.38</v>
      </c>
      <c r="X1199" s="3" t="str">
        <f ca="1">IF(COUNTIF(股期對照!A:A,B1199)=2,B1199&amp;"-●",IF(COUNTIF(股期對照!A:A,B1199)=1,B1199&amp;"-◎",B1199))</f>
        <v>桓鼎-KY</v>
      </c>
      <c r="Y1199" s="3" t="s">
        <v>6756</v>
      </c>
      <c r="AB1199" s="1" t="s">
        <v>1193</v>
      </c>
      <c r="AC1199" s="1" t="s">
        <v>2908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1</v>
      </c>
      <c r="AO1199" s="1">
        <v>0</v>
      </c>
      <c r="AP1199" s="1">
        <v>34152</v>
      </c>
      <c r="AQ1199" s="1">
        <v>0</v>
      </c>
      <c r="AR1199" s="1">
        <v>44.9</v>
      </c>
      <c r="AS1199" s="1">
        <v>44.65</v>
      </c>
      <c r="AT1199" s="1">
        <v>44.6</v>
      </c>
      <c r="AU1199" s="1">
        <v>43.1</v>
      </c>
      <c r="AV1199" s="1">
        <v>43.1</v>
      </c>
      <c r="AW1199" s="1">
        <v>4.3100000000000001E-4</v>
      </c>
      <c r="AX1199" s="1">
        <v>-2.38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5425</v>
      </c>
      <c r="C1200" s="3">
        <v>53.41</v>
      </c>
      <c r="D1200" s="3">
        <v>0</v>
      </c>
      <c r="E1200" s="3">
        <v>0.25</v>
      </c>
      <c r="F1200" s="1">
        <f>IF(INDEX(董監!D:D,H1200)=0,INDEX(董監!C:C,H1200),INDEX(董監!D:D,H1200))</f>
        <v>16.41</v>
      </c>
      <c r="G1200" s="1">
        <f t="shared" si="72"/>
        <v>29.930000000000007</v>
      </c>
      <c r="H1200" s="1">
        <f>MATCH(持股比率!A1200,董監!A:A,0)</f>
        <v>1200</v>
      </c>
      <c r="I1200" s="3">
        <v>823534.02</v>
      </c>
      <c r="J1200" s="20">
        <v>55</v>
      </c>
      <c r="K1200" s="20">
        <v>51</v>
      </c>
      <c r="L1200" s="29">
        <v>-9</v>
      </c>
      <c r="M1200" s="20">
        <v>-1</v>
      </c>
      <c r="N1200" s="20">
        <v>-3</v>
      </c>
      <c r="O1200" s="20">
        <f t="shared" si="73"/>
        <v>24648</v>
      </c>
      <c r="P1200" s="19">
        <f t="shared" si="74"/>
        <v>0.4</v>
      </c>
      <c r="Q1200" s="3">
        <v>38.700000000000003</v>
      </c>
      <c r="R1200" s="3">
        <v>38.450000000000003</v>
      </c>
      <c r="S1200" s="3">
        <v>37</v>
      </c>
      <c r="T1200" s="3">
        <v>35.299999999999997</v>
      </c>
      <c r="U1200" s="3">
        <v>35.799999999999997</v>
      </c>
      <c r="V1200" s="10">
        <f t="shared" si="75"/>
        <v>3.6137499999999996E-2</v>
      </c>
      <c r="W1200" s="3">
        <v>1.7</v>
      </c>
      <c r="X1200" s="3" t="str">
        <f ca="1">IF(COUNTIF(股期對照!A:A,B1200)=2,B1200&amp;"-●",IF(COUNTIF(股期對照!A:A,B1200)=1,B1200&amp;"-◎",B1200))</f>
        <v>永固-KY</v>
      </c>
      <c r="Y1200" s="3" t="s">
        <v>7440</v>
      </c>
      <c r="AB1200" s="1" t="s">
        <v>1194</v>
      </c>
      <c r="AC1200" s="1" t="s">
        <v>2909</v>
      </c>
      <c r="AD1200" s="1">
        <v>53.41</v>
      </c>
      <c r="AE1200" s="1">
        <v>0</v>
      </c>
      <c r="AF1200" s="1">
        <v>0.25</v>
      </c>
      <c r="AG1200" s="1">
        <v>16.41</v>
      </c>
      <c r="AH1200" s="1">
        <v>29.930000000000007</v>
      </c>
      <c r="AI1200" s="1">
        <v>1200</v>
      </c>
      <c r="AJ1200" s="1">
        <v>823534.02</v>
      </c>
      <c r="AK1200" s="1">
        <v>55</v>
      </c>
      <c r="AL1200" s="1">
        <v>51</v>
      </c>
      <c r="AM1200" s="1">
        <v>-9</v>
      </c>
      <c r="AN1200" s="1">
        <v>-1</v>
      </c>
      <c r="AO1200" s="1">
        <v>-3</v>
      </c>
      <c r="AP1200" s="1">
        <v>24648</v>
      </c>
      <c r="AQ1200" s="1">
        <v>0.4</v>
      </c>
      <c r="AR1200" s="1">
        <v>38.700000000000003</v>
      </c>
      <c r="AS1200" s="1">
        <v>38.450000000000003</v>
      </c>
      <c r="AT1200" s="1">
        <v>37</v>
      </c>
      <c r="AU1200" s="1">
        <v>35.299999999999997</v>
      </c>
      <c r="AV1200" s="1">
        <v>35.799999999999997</v>
      </c>
      <c r="AW1200" s="1">
        <v>3.6137499999999996E-2</v>
      </c>
      <c r="AX1200" s="1">
        <v>1.7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5280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-2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33.5</v>
      </c>
      <c r="R1201" s="3">
        <v>34.799999999999997</v>
      </c>
      <c r="S1201" s="3">
        <v>34.1</v>
      </c>
      <c r="T1201" s="3">
        <v>34.1</v>
      </c>
      <c r="U1201" s="3">
        <v>33.9</v>
      </c>
      <c r="V1201" s="10">
        <f t="shared" si="75"/>
        <v>-6.959999999999999E-4</v>
      </c>
      <c r="W1201" s="3">
        <v>1.19</v>
      </c>
      <c r="X1201" s="3" t="str">
        <f ca="1">IF(COUNTIF(股期對照!A:A,B1201)=2,B1201&amp;"-●",IF(COUNTIF(股期對照!A:A,B1201)=1,B1201&amp;"-◎",B1201))</f>
        <v>台聯櫃</v>
      </c>
      <c r="Y1201" s="3" t="s">
        <v>7442</v>
      </c>
      <c r="AB1201" s="1" t="s">
        <v>1195</v>
      </c>
      <c r="AC1201" s="1" t="s">
        <v>2910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33.5</v>
      </c>
      <c r="AS1201" s="1">
        <v>34.799999999999997</v>
      </c>
      <c r="AT1201" s="1">
        <v>34.1</v>
      </c>
      <c r="AU1201" s="1">
        <v>34.1</v>
      </c>
      <c r="AV1201" s="1">
        <v>33.9</v>
      </c>
      <c r="AW1201" s="1">
        <v>-6.959999999999999E-4</v>
      </c>
      <c r="AX1201" s="1">
        <v>1.19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6561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-3</v>
      </c>
      <c r="K1202" s="20">
        <v>-1</v>
      </c>
      <c r="L1202" s="29">
        <v>0</v>
      </c>
      <c r="M1202" s="20">
        <v>-1.9E-2</v>
      </c>
      <c r="N1202" s="20">
        <v>-1</v>
      </c>
      <c r="O1202" s="20">
        <f t="shared" si="73"/>
        <v>80220</v>
      </c>
      <c r="P1202" s="19">
        <f t="shared" si="74"/>
        <v>0</v>
      </c>
      <c r="Q1202" s="3">
        <v>20.2</v>
      </c>
      <c r="R1202" s="3">
        <v>20.25</v>
      </c>
      <c r="S1202" s="3">
        <v>20.149999999999999</v>
      </c>
      <c r="T1202" s="3">
        <v>20.100000000000001</v>
      </c>
      <c r="U1202" s="3">
        <v>20.100000000000001</v>
      </c>
      <c r="V1202" s="10">
        <f t="shared" si="75"/>
        <v>-1.0133189999999999E-3</v>
      </c>
      <c r="W1202" s="3">
        <v>-0.74</v>
      </c>
      <c r="X1202" s="3" t="str">
        <f ca="1">IF(COUNTIF(股期對照!A:A,B1202)=2,B1202&amp;"-●",IF(COUNTIF(股期對照!A:A,B1202)=1,B1202&amp;"-◎",B1202))</f>
        <v>陸海</v>
      </c>
      <c r="Y1202" s="3" t="s">
        <v>7023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-3</v>
      </c>
      <c r="AL1202" s="1">
        <v>-1</v>
      </c>
      <c r="AM1202" s="1">
        <v>0</v>
      </c>
      <c r="AN1202" s="1">
        <v>-1.9E-2</v>
      </c>
      <c r="AO1202" s="1">
        <v>-1</v>
      </c>
      <c r="AP1202" s="1">
        <v>80220</v>
      </c>
      <c r="AQ1202" s="1">
        <v>0</v>
      </c>
      <c r="AR1202" s="1">
        <v>20.2</v>
      </c>
      <c r="AS1202" s="1">
        <v>20.25</v>
      </c>
      <c r="AT1202" s="1">
        <v>20.149999999999999</v>
      </c>
      <c r="AU1202" s="1">
        <v>20.100000000000001</v>
      </c>
      <c r="AV1202" s="1">
        <v>20.100000000000001</v>
      </c>
      <c r="AW1202" s="1">
        <v>-1.0133189999999999E-3</v>
      </c>
      <c r="AX1202" s="1">
        <v>-0.74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6288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44.9</v>
      </c>
      <c r="R1203" s="3">
        <v>44.9</v>
      </c>
      <c r="S1203" s="3">
        <v>44.9</v>
      </c>
      <c r="T1203" s="3">
        <v>44.9</v>
      </c>
      <c r="U1203" s="3">
        <v>44.9</v>
      </c>
      <c r="V1203" s="10">
        <f t="shared" si="75"/>
        <v>-4.4899999999999996E-4</v>
      </c>
      <c r="W1203" s="3">
        <v>-0.77</v>
      </c>
      <c r="X1203" s="3" t="str">
        <f ca="1">IF(COUNTIF(股期對照!A:A,B1203)=2,B1203&amp;"-●",IF(COUNTIF(股期對照!A:A,B1203)=1,B1203&amp;"-◎",B1203))</f>
        <v>中連</v>
      </c>
      <c r="Y1203" s="3" t="s">
        <v>7443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44.9</v>
      </c>
      <c r="AS1203" s="1">
        <v>44.9</v>
      </c>
      <c r="AT1203" s="1">
        <v>44.9</v>
      </c>
      <c r="AU1203" s="1">
        <v>44.9</v>
      </c>
      <c r="AV1203" s="1">
        <v>44.9</v>
      </c>
      <c r="AW1203" s="1">
        <v>-4.4899999999999996E-4</v>
      </c>
      <c r="AX1203" s="1">
        <v>-0.77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6289</v>
      </c>
      <c r="C1204" s="3">
        <v>1.66</v>
      </c>
      <c r="D1204" s="3">
        <v>0.13</v>
      </c>
      <c r="E1204" s="3">
        <v>0.52</v>
      </c>
      <c r="F1204" s="1">
        <f>IF(INDEX(董監!D:D,H1204)=0,INDEX(董監!C:C,H1204),INDEX(董監!D:D,H1204))</f>
        <v>16.21</v>
      </c>
      <c r="G1204" s="1">
        <f t="shared" si="72"/>
        <v>81.48</v>
      </c>
      <c r="H1204" s="1">
        <f>MATCH(持股比率!A1204,董監!A:A,0)</f>
        <v>1204</v>
      </c>
      <c r="I1204" s="3">
        <v>3013770.1</v>
      </c>
      <c r="J1204" s="20">
        <v>-216</v>
      </c>
      <c r="K1204" s="20">
        <v>-55</v>
      </c>
      <c r="L1204" s="29">
        <v>37.823999999999998</v>
      </c>
      <c r="M1204" s="20">
        <v>86.015000000000001</v>
      </c>
      <c r="N1204" s="20">
        <v>-81.350999999999999</v>
      </c>
      <c r="O1204" s="20">
        <f t="shared" si="73"/>
        <v>245562</v>
      </c>
      <c r="P1204" s="19">
        <f t="shared" si="74"/>
        <v>-0.1</v>
      </c>
      <c r="Q1204" s="3">
        <v>49.05</v>
      </c>
      <c r="R1204" s="3">
        <v>48.25</v>
      </c>
      <c r="S1204" s="3">
        <v>48.3</v>
      </c>
      <c r="T1204" s="3">
        <v>50.7</v>
      </c>
      <c r="U1204" s="3">
        <v>51.2</v>
      </c>
      <c r="V1204" s="10">
        <f t="shared" si="75"/>
        <v>-0.11225861499999999</v>
      </c>
      <c r="W1204" s="3">
        <v>3.23</v>
      </c>
      <c r="X1204" s="3" t="str">
        <f ca="1">IF(COUNTIF(股期對照!A:A,B1204)=2,B1204&amp;"-●",IF(COUNTIF(股期對照!A:A,B1204)=1,B1204&amp;"-◎",B1204))</f>
        <v>遠雄港</v>
      </c>
      <c r="Y1204" s="3" t="s">
        <v>7444</v>
      </c>
      <c r="AB1204" s="1" t="s">
        <v>1198</v>
      </c>
      <c r="AC1204" s="1" t="s">
        <v>2912</v>
      </c>
      <c r="AD1204" s="1">
        <v>1.66</v>
      </c>
      <c r="AE1204" s="1">
        <v>0.13</v>
      </c>
      <c r="AF1204" s="1">
        <v>0.52</v>
      </c>
      <c r="AG1204" s="1">
        <v>16.21</v>
      </c>
      <c r="AH1204" s="1">
        <v>81.48</v>
      </c>
      <c r="AI1204" s="1">
        <v>1204</v>
      </c>
      <c r="AJ1204" s="1">
        <v>3013770.1</v>
      </c>
      <c r="AK1204" s="1">
        <v>-216</v>
      </c>
      <c r="AL1204" s="1">
        <v>-55</v>
      </c>
      <c r="AM1204" s="1">
        <v>37.823999999999998</v>
      </c>
      <c r="AN1204" s="1">
        <v>86.015000000000001</v>
      </c>
      <c r="AO1204" s="1">
        <v>-81.350999999999999</v>
      </c>
      <c r="AP1204" s="1">
        <v>245562</v>
      </c>
      <c r="AQ1204" s="1">
        <v>-0.1</v>
      </c>
      <c r="AR1204" s="1">
        <v>49.05</v>
      </c>
      <c r="AS1204" s="1">
        <v>48.25</v>
      </c>
      <c r="AT1204" s="1">
        <v>48.3</v>
      </c>
      <c r="AU1204" s="1">
        <v>50.7</v>
      </c>
      <c r="AV1204" s="1">
        <v>51.2</v>
      </c>
      <c r="AW1204" s="1">
        <v>-0.11225861499999999</v>
      </c>
      <c r="AX1204" s="1">
        <v>3.23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6290</v>
      </c>
      <c r="C1205" s="3">
        <v>2.97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86.26</v>
      </c>
      <c r="H1205" s="1">
        <f>MATCH(持股比率!A1205,董監!A:A,0)</f>
        <v>1205</v>
      </c>
      <c r="I1205" s="3">
        <v>3892670.9</v>
      </c>
      <c r="J1205" s="20">
        <v>205.51900000000001</v>
      </c>
      <c r="K1205" s="20">
        <v>-153.58099999999999</v>
      </c>
      <c r="L1205" s="29">
        <v>-131</v>
      </c>
      <c r="M1205" s="20">
        <v>105.785</v>
      </c>
      <c r="N1205" s="20">
        <v>-418.41899999999998</v>
      </c>
      <c r="O1205" s="20">
        <f t="shared" si="73"/>
        <v>335782</v>
      </c>
      <c r="P1205" s="19">
        <f t="shared" si="74"/>
        <v>-0.1</v>
      </c>
      <c r="Q1205" s="3">
        <v>18.2</v>
      </c>
      <c r="R1205" s="3">
        <v>17.899999999999999</v>
      </c>
      <c r="S1205" s="3">
        <v>17.850000000000001</v>
      </c>
      <c r="T1205" s="3">
        <v>17.75</v>
      </c>
      <c r="U1205" s="3">
        <v>17.600000000000001</v>
      </c>
      <c r="V1205" s="10">
        <f t="shared" si="75"/>
        <v>-6.8334947499999993E-2</v>
      </c>
      <c r="W1205" s="3">
        <v>-3.03</v>
      </c>
      <c r="X1205" s="3" t="str">
        <f ca="1">IF(COUNTIF(股期對照!A:A,B1205)=2,B1205&amp;"-●",IF(COUNTIF(股期對照!A:A,B1205)=1,B1205&amp;"-◎",B1205))</f>
        <v>四維航</v>
      </c>
      <c r="Y1205" s="3" t="s">
        <v>7445</v>
      </c>
      <c r="AB1205" s="1" t="s">
        <v>1199</v>
      </c>
      <c r="AC1205" s="1" t="s">
        <v>2913</v>
      </c>
      <c r="AD1205" s="1">
        <v>2.97</v>
      </c>
      <c r="AE1205" s="1">
        <v>0</v>
      </c>
      <c r="AF1205" s="1">
        <v>2.2999999999999998</v>
      </c>
      <c r="AG1205" s="1">
        <v>8.4700000000000006</v>
      </c>
      <c r="AH1205" s="1">
        <v>86.26</v>
      </c>
      <c r="AI1205" s="1">
        <v>1205</v>
      </c>
      <c r="AJ1205" s="1">
        <v>3892670.9</v>
      </c>
      <c r="AK1205" s="1">
        <v>205.51900000000001</v>
      </c>
      <c r="AL1205" s="1">
        <v>-153.58099999999999</v>
      </c>
      <c r="AM1205" s="1">
        <v>-131</v>
      </c>
      <c r="AN1205" s="1">
        <v>105.785</v>
      </c>
      <c r="AO1205" s="1">
        <v>-418.41899999999998</v>
      </c>
      <c r="AP1205" s="1">
        <v>335782</v>
      </c>
      <c r="AQ1205" s="1">
        <v>-0.1</v>
      </c>
      <c r="AR1205" s="1">
        <v>18.2</v>
      </c>
      <c r="AS1205" s="1">
        <v>17.899999999999999</v>
      </c>
      <c r="AT1205" s="1">
        <v>17.850000000000001</v>
      </c>
      <c r="AU1205" s="1">
        <v>17.75</v>
      </c>
      <c r="AV1205" s="1">
        <v>17.600000000000001</v>
      </c>
      <c r="AW1205" s="1">
        <v>-6.8334947499999993E-2</v>
      </c>
      <c r="AX1205" s="1">
        <v>-3.03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5761</v>
      </c>
      <c r="C1206" s="3">
        <v>17.399999999999999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71.569999999999993</v>
      </c>
      <c r="H1206" s="1">
        <f>MATCH(持股比率!A1206,董監!A:A,0)</f>
        <v>1206</v>
      </c>
      <c r="I1206" s="3">
        <v>1428840</v>
      </c>
      <c r="J1206" s="20">
        <v>40</v>
      </c>
      <c r="K1206" s="20">
        <v>13</v>
      </c>
      <c r="L1206" s="29">
        <v>34</v>
      </c>
      <c r="M1206" s="20">
        <v>6.423</v>
      </c>
      <c r="N1206" s="20">
        <v>19.981999999999999</v>
      </c>
      <c r="O1206" s="20">
        <f t="shared" si="73"/>
        <v>102262</v>
      </c>
      <c r="P1206" s="19">
        <f t="shared" si="74"/>
        <v>0.1</v>
      </c>
      <c r="Q1206" s="3">
        <v>80.2</v>
      </c>
      <c r="R1206" s="3">
        <v>80.099999999999994</v>
      </c>
      <c r="S1206" s="3">
        <v>79.599999999999994</v>
      </c>
      <c r="T1206" s="3">
        <v>79.2</v>
      </c>
      <c r="U1206" s="3">
        <v>79.2</v>
      </c>
      <c r="V1206" s="10">
        <f t="shared" si="75"/>
        <v>9.046976000000001E-2</v>
      </c>
      <c r="W1206" s="3">
        <v>-0.75</v>
      </c>
      <c r="X1206" s="3" t="str">
        <f ca="1">IF(COUNTIF(股期對照!A:A,B1206)=2,B1206&amp;"-●",IF(COUNTIF(股期對照!A:A,B1206)=1,B1206&amp;"-◎",B1206))</f>
        <v>中菲行</v>
      </c>
      <c r="Y1206" s="3" t="s">
        <v>7445</v>
      </c>
      <c r="AB1206" s="1" t="s">
        <v>1200</v>
      </c>
      <c r="AC1206" s="1" t="s">
        <v>2914</v>
      </c>
      <c r="AD1206" s="1">
        <v>17.399999999999999</v>
      </c>
      <c r="AE1206" s="1">
        <v>0</v>
      </c>
      <c r="AF1206" s="1">
        <v>0.12</v>
      </c>
      <c r="AG1206" s="1">
        <v>10.91</v>
      </c>
      <c r="AH1206" s="1">
        <v>71.569999999999993</v>
      </c>
      <c r="AI1206" s="1">
        <v>1206</v>
      </c>
      <c r="AJ1206" s="1">
        <v>1428840</v>
      </c>
      <c r="AK1206" s="1">
        <v>40</v>
      </c>
      <c r="AL1206" s="1">
        <v>13</v>
      </c>
      <c r="AM1206" s="1">
        <v>34</v>
      </c>
      <c r="AN1206" s="1">
        <v>6.423</v>
      </c>
      <c r="AO1206" s="1">
        <v>19.981999999999999</v>
      </c>
      <c r="AP1206" s="1">
        <v>102262</v>
      </c>
      <c r="AQ1206" s="1">
        <v>0.1</v>
      </c>
      <c r="AR1206" s="1">
        <v>80.2</v>
      </c>
      <c r="AS1206" s="1">
        <v>80.099999999999994</v>
      </c>
      <c r="AT1206" s="1">
        <v>79.599999999999994</v>
      </c>
      <c r="AU1206" s="1">
        <v>79.2</v>
      </c>
      <c r="AV1206" s="1">
        <v>79.2</v>
      </c>
      <c r="AW1206" s="1">
        <v>9.046976000000001E-2</v>
      </c>
      <c r="AX1206" s="1">
        <v>-0.75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5130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4</v>
      </c>
      <c r="M1207" s="20">
        <v>2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</v>
      </c>
      <c r="R1207" s="3">
        <v>7.05</v>
      </c>
      <c r="S1207" s="3">
        <v>7.01</v>
      </c>
      <c r="T1207" s="3">
        <v>6.96</v>
      </c>
      <c r="U1207" s="3">
        <v>6.95</v>
      </c>
      <c r="V1207" s="10">
        <f t="shared" si="75"/>
        <v>4.1960000000000001E-4</v>
      </c>
      <c r="W1207" s="3">
        <v>-2.25</v>
      </c>
      <c r="X1207" s="3" t="str">
        <f ca="1">IF(COUNTIF(股期對照!A:A,B1207)=2,B1207&amp;"-●",IF(COUNTIF(股期對照!A:A,B1207)=1,B1207&amp;"-◎",B1207))</f>
        <v>劍湖山</v>
      </c>
      <c r="Y1207" s="3" t="s">
        <v>7446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4</v>
      </c>
      <c r="AN1207" s="1">
        <v>2</v>
      </c>
      <c r="AO1207" s="1">
        <v>0</v>
      </c>
      <c r="AP1207" s="1">
        <v>116531</v>
      </c>
      <c r="AQ1207" s="1">
        <v>0</v>
      </c>
      <c r="AR1207" s="1">
        <v>7.1</v>
      </c>
      <c r="AS1207" s="1">
        <v>7.05</v>
      </c>
      <c r="AT1207" s="1">
        <v>7.01</v>
      </c>
      <c r="AU1207" s="1">
        <v>6.96</v>
      </c>
      <c r="AV1207" s="1">
        <v>6.95</v>
      </c>
      <c r="AW1207" s="1">
        <v>4.1960000000000001E-4</v>
      </c>
      <c r="AX1207" s="1">
        <v>-2.25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6291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31</v>
      </c>
      <c r="K1208" s="20">
        <v>-15</v>
      </c>
      <c r="L1208" s="29">
        <v>-13</v>
      </c>
      <c r="M1208" s="20">
        <v>-10</v>
      </c>
      <c r="N1208" s="20">
        <v>3</v>
      </c>
      <c r="O1208" s="20">
        <f t="shared" si="73"/>
        <v>47622</v>
      </c>
      <c r="P1208" s="19">
        <f t="shared" si="74"/>
        <v>0</v>
      </c>
      <c r="Q1208" s="3">
        <v>25.3</v>
      </c>
      <c r="R1208" s="3">
        <v>25.4</v>
      </c>
      <c r="S1208" s="3">
        <v>24.65</v>
      </c>
      <c r="T1208" s="3">
        <v>24.3</v>
      </c>
      <c r="U1208" s="3">
        <v>25</v>
      </c>
      <c r="V1208" s="10">
        <f t="shared" si="75"/>
        <v>-8.5149999999999918E-4</v>
      </c>
      <c r="W1208" s="3">
        <v>8.6999999999999993</v>
      </c>
      <c r="X1208" s="3" t="str">
        <f ca="1">IF(COUNTIF(股期對照!A:A,B1208)=2,B1208&amp;"-●",IF(COUNTIF(股期對照!A:A,B1208)=1,B1208&amp;"-◎",B1208))</f>
        <v>亞都</v>
      </c>
      <c r="Y1208" s="3" t="s">
        <v>7040</v>
      </c>
      <c r="AB1208" s="1" t="s">
        <v>1202</v>
      </c>
      <c r="AC1208" s="1" t="s">
        <v>2916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31</v>
      </c>
      <c r="AL1208" s="1">
        <v>-15</v>
      </c>
      <c r="AM1208" s="1">
        <v>-13</v>
      </c>
      <c r="AN1208" s="1">
        <v>-10</v>
      </c>
      <c r="AO1208" s="1">
        <v>3</v>
      </c>
      <c r="AP1208" s="1">
        <v>47622</v>
      </c>
      <c r="AQ1208" s="1">
        <v>0</v>
      </c>
      <c r="AR1208" s="1">
        <v>25.3</v>
      </c>
      <c r="AS1208" s="1">
        <v>25.4</v>
      </c>
      <c r="AT1208" s="1">
        <v>24.65</v>
      </c>
      <c r="AU1208" s="1">
        <v>24.3</v>
      </c>
      <c r="AV1208" s="1">
        <v>25</v>
      </c>
      <c r="AW1208" s="1">
        <v>-8.5149999999999918E-4</v>
      </c>
      <c r="AX1208" s="1">
        <v>8.6999999999999993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6292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47.94</v>
      </c>
      <c r="H1209" s="1">
        <f>MATCH(持股比率!A1209,董監!A:A,0)</f>
        <v>1209</v>
      </c>
      <c r="I1209" s="3">
        <v>388616.58</v>
      </c>
      <c r="J1209" s="20">
        <v>63.982999999999997</v>
      </c>
      <c r="K1209" s="20">
        <v>-86.894999999999996</v>
      </c>
      <c r="L1209" s="29">
        <v>-65.403999999999996</v>
      </c>
      <c r="M1209" s="20">
        <v>-30.638999999999999</v>
      </c>
      <c r="N1209" s="20">
        <v>-6.0030000000000001</v>
      </c>
      <c r="O1209" s="20">
        <f t="shared" si="73"/>
        <v>18630</v>
      </c>
      <c r="P1209" s="19">
        <f t="shared" si="74"/>
        <v>-0.7</v>
      </c>
      <c r="Q1209" s="3">
        <v>45.55</v>
      </c>
      <c r="R1209" s="3">
        <v>49.15</v>
      </c>
      <c r="S1209" s="3">
        <v>46.85</v>
      </c>
      <c r="T1209" s="3">
        <v>46.55</v>
      </c>
      <c r="U1209" s="3">
        <v>47.4</v>
      </c>
      <c r="V1209" s="10">
        <f t="shared" si="75"/>
        <v>-6.1314286499999995E-2</v>
      </c>
      <c r="W1209" s="3">
        <v>13.26</v>
      </c>
      <c r="X1209" s="3" t="str">
        <f ca="1">IF(COUNTIF(股期對照!A:A,B1209)=2,B1209&amp;"-●",IF(COUNTIF(股期對照!A:A,B1209)=1,B1209&amp;"-◎",B1209))</f>
        <v>老爺知</v>
      </c>
      <c r="Y1209" s="3" t="s">
        <v>7049</v>
      </c>
      <c r="AB1209" s="1" t="s">
        <v>1203</v>
      </c>
      <c r="AC1209" s="1" t="s">
        <v>2917</v>
      </c>
      <c r="AD1209" s="1">
        <v>0.18</v>
      </c>
      <c r="AE1209" s="1">
        <v>0</v>
      </c>
      <c r="AF1209" s="1">
        <v>0</v>
      </c>
      <c r="AG1209" s="1">
        <v>51.88</v>
      </c>
      <c r="AH1209" s="1">
        <v>47.94</v>
      </c>
      <c r="AI1209" s="1">
        <v>1209</v>
      </c>
      <c r="AJ1209" s="1">
        <v>388616.58</v>
      </c>
      <c r="AK1209" s="1">
        <v>63.982999999999997</v>
      </c>
      <c r="AL1209" s="1">
        <v>-86.894999999999996</v>
      </c>
      <c r="AM1209" s="1">
        <v>-65.403999999999996</v>
      </c>
      <c r="AN1209" s="1">
        <v>-30.638999999999999</v>
      </c>
      <c r="AO1209" s="1">
        <v>-6.0030000000000001</v>
      </c>
      <c r="AP1209" s="1">
        <v>18630</v>
      </c>
      <c r="AQ1209" s="1">
        <v>-0.7</v>
      </c>
      <c r="AR1209" s="1">
        <v>45.55</v>
      </c>
      <c r="AS1209" s="1">
        <v>49.15</v>
      </c>
      <c r="AT1209" s="1">
        <v>46.85</v>
      </c>
      <c r="AU1209" s="1">
        <v>46.55</v>
      </c>
      <c r="AV1209" s="1">
        <v>47.4</v>
      </c>
      <c r="AW1209" s="1">
        <v>-6.1314286499999995E-2</v>
      </c>
      <c r="AX1209" s="1">
        <v>13.26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6293</v>
      </c>
      <c r="C1210" s="3">
        <v>3.68</v>
      </c>
      <c r="D1210" s="3">
        <v>0.41</v>
      </c>
      <c r="E1210" s="3">
        <v>0.63</v>
      </c>
      <c r="F1210" s="1">
        <f>IF(INDEX(董監!D:D,H1210)=0,INDEX(董監!C:C,H1210),INDEX(董監!D:D,H1210))</f>
        <v>27.87</v>
      </c>
      <c r="G1210" s="1">
        <f t="shared" si="72"/>
        <v>67.41</v>
      </c>
      <c r="H1210" s="1">
        <f>MATCH(持股比率!A1210,董監!A:A,0)</f>
        <v>1210</v>
      </c>
      <c r="I1210" s="3">
        <v>737669.48</v>
      </c>
      <c r="J1210" s="20">
        <v>-452.67200000000003</v>
      </c>
      <c r="K1210" s="20">
        <v>-305.83999999999997</v>
      </c>
      <c r="L1210" s="29">
        <v>1.1479999999999999</v>
      </c>
      <c r="M1210" s="20">
        <v>-92.007000000000005</v>
      </c>
      <c r="N1210" s="20">
        <v>122</v>
      </c>
      <c r="O1210" s="20">
        <f t="shared" si="73"/>
        <v>49726</v>
      </c>
      <c r="P1210" s="19">
        <f t="shared" si="74"/>
        <v>-1.5</v>
      </c>
      <c r="Q1210" s="3">
        <v>69.5</v>
      </c>
      <c r="R1210" s="3">
        <v>69.099999999999994</v>
      </c>
      <c r="S1210" s="3">
        <v>68.7</v>
      </c>
      <c r="T1210" s="3">
        <v>67.3</v>
      </c>
      <c r="U1210" s="3">
        <v>68.8</v>
      </c>
      <c r="V1210" s="10">
        <f t="shared" si="75"/>
        <v>-0.50313851500000006</v>
      </c>
      <c r="W1210" s="3">
        <v>1.47</v>
      </c>
      <c r="X1210" s="3" t="str">
        <f ca="1">IF(COUNTIF(股期對照!A:A,B1210)=2,B1210&amp;"-●",IF(COUNTIF(股期對照!A:A,B1210)=1,B1210&amp;"-◎",B1210))</f>
        <v>鳳凰</v>
      </c>
      <c r="Y1210" s="3" t="s">
        <v>6676</v>
      </c>
      <c r="AB1210" s="1" t="s">
        <v>1204</v>
      </c>
      <c r="AC1210" s="1" t="s">
        <v>2918</v>
      </c>
      <c r="AD1210" s="1">
        <v>3.68</v>
      </c>
      <c r="AE1210" s="1">
        <v>0.41</v>
      </c>
      <c r="AF1210" s="1">
        <v>0.63</v>
      </c>
      <c r="AG1210" s="1">
        <v>27.87</v>
      </c>
      <c r="AH1210" s="1">
        <v>67.41</v>
      </c>
      <c r="AI1210" s="1">
        <v>1210</v>
      </c>
      <c r="AJ1210" s="1">
        <v>737669.48</v>
      </c>
      <c r="AK1210" s="1">
        <v>-452.67200000000003</v>
      </c>
      <c r="AL1210" s="1">
        <v>-305.83999999999997</v>
      </c>
      <c r="AM1210" s="1">
        <v>1.1479999999999999</v>
      </c>
      <c r="AN1210" s="1">
        <v>-92.007000000000005</v>
      </c>
      <c r="AO1210" s="1">
        <v>122</v>
      </c>
      <c r="AP1210" s="1">
        <v>49726</v>
      </c>
      <c r="AQ1210" s="1">
        <v>-1.5</v>
      </c>
      <c r="AR1210" s="1">
        <v>69.5</v>
      </c>
      <c r="AS1210" s="1">
        <v>69.099999999999994</v>
      </c>
      <c r="AT1210" s="1">
        <v>68.7</v>
      </c>
      <c r="AU1210" s="1">
        <v>67.3</v>
      </c>
      <c r="AV1210" s="1">
        <v>68.8</v>
      </c>
      <c r="AW1210" s="1">
        <v>-0.50313851500000006</v>
      </c>
      <c r="AX1210" s="1">
        <v>1.47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5426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6294</v>
      </c>
      <c r="C1212" s="3">
        <v>2.76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78.819999999999993</v>
      </c>
      <c r="H1212" s="1">
        <f>MATCH(持股比率!A1212,董監!A:A,0)</f>
        <v>1212</v>
      </c>
      <c r="I1212" s="3">
        <v>2721811.22</v>
      </c>
      <c r="J1212" s="20">
        <v>410</v>
      </c>
      <c r="K1212" s="20">
        <v>50</v>
      </c>
      <c r="L1212" s="29">
        <v>-97</v>
      </c>
      <c r="M1212" s="20">
        <v>-77</v>
      </c>
      <c r="N1212" s="20">
        <v>-185</v>
      </c>
      <c r="O1212" s="20">
        <f t="shared" si="73"/>
        <v>214533</v>
      </c>
      <c r="P1212" s="19">
        <f t="shared" si="74"/>
        <v>0</v>
      </c>
      <c r="Q1212" s="3">
        <v>15.95</v>
      </c>
      <c r="R1212" s="3">
        <v>15.95</v>
      </c>
      <c r="S1212" s="3">
        <v>15.85</v>
      </c>
      <c r="T1212" s="3">
        <v>15.75</v>
      </c>
      <c r="U1212" s="3">
        <v>15.45</v>
      </c>
      <c r="V1212" s="10">
        <f t="shared" si="75"/>
        <v>1.7285500000000002E-2</v>
      </c>
      <c r="W1212" s="3">
        <v>-0.32</v>
      </c>
      <c r="X1212" s="3" t="str">
        <f ca="1">IF(COUNTIF(股期對照!A:A,B1212)=2,B1212&amp;"-●",IF(COUNTIF(股期對照!A:A,B1212)=1,B1212&amp;"-◎",B1212))</f>
        <v>致和證</v>
      </c>
      <c r="Y1212" s="3" t="s">
        <v>7447</v>
      </c>
      <c r="AB1212" s="1" t="s">
        <v>1206</v>
      </c>
      <c r="AC1212" s="1" t="s">
        <v>2919</v>
      </c>
      <c r="AD1212" s="1">
        <v>2.76</v>
      </c>
      <c r="AE1212" s="1">
        <v>0</v>
      </c>
      <c r="AF1212" s="1">
        <v>0</v>
      </c>
      <c r="AG1212" s="1">
        <v>18.420000000000002</v>
      </c>
      <c r="AH1212" s="1">
        <v>78.819999999999993</v>
      </c>
      <c r="AI1212" s="1">
        <v>1212</v>
      </c>
      <c r="AJ1212" s="1">
        <v>2721811.22</v>
      </c>
      <c r="AK1212" s="1">
        <v>410</v>
      </c>
      <c r="AL1212" s="1">
        <v>50</v>
      </c>
      <c r="AM1212" s="1">
        <v>-97</v>
      </c>
      <c r="AN1212" s="1">
        <v>-77</v>
      </c>
      <c r="AO1212" s="1">
        <v>-185</v>
      </c>
      <c r="AP1212" s="1">
        <v>214533</v>
      </c>
      <c r="AQ1212" s="1">
        <v>0</v>
      </c>
      <c r="AR1212" s="1">
        <v>15.95</v>
      </c>
      <c r="AS1212" s="1">
        <v>15.95</v>
      </c>
      <c r="AT1212" s="1">
        <v>15.85</v>
      </c>
      <c r="AU1212" s="1">
        <v>15.75</v>
      </c>
      <c r="AV1212" s="1">
        <v>15.45</v>
      </c>
      <c r="AW1212" s="1">
        <v>1.7285500000000002E-2</v>
      </c>
      <c r="AX1212" s="1">
        <v>-0.32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5762</v>
      </c>
      <c r="C1213" s="3">
        <v>69.989999999999995</v>
      </c>
      <c r="D1213" s="3">
        <v>0.8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24.650000000000006</v>
      </c>
      <c r="H1213" s="1">
        <f>MATCH(持股比率!A1213,董監!A:A,0)</f>
        <v>1213</v>
      </c>
      <c r="I1213" s="3">
        <v>17645724.359999999</v>
      </c>
      <c r="J1213" s="20">
        <v>561.58100000000002</v>
      </c>
      <c r="K1213" s="20">
        <v>-167.572</v>
      </c>
      <c r="L1213" s="29">
        <v>-905.57500000000005</v>
      </c>
      <c r="M1213" s="20">
        <v>-269.33499999999998</v>
      </c>
      <c r="N1213" s="20">
        <v>-3499.748</v>
      </c>
      <c r="O1213" s="20">
        <f t="shared" si="73"/>
        <v>434967</v>
      </c>
      <c r="P1213" s="19">
        <f t="shared" si="74"/>
        <v>-1</v>
      </c>
      <c r="Q1213" s="3">
        <v>181</v>
      </c>
      <c r="R1213" s="3">
        <v>182</v>
      </c>
      <c r="S1213" s="3">
        <v>179</v>
      </c>
      <c r="T1213" s="3">
        <v>178</v>
      </c>
      <c r="U1213" s="3">
        <v>173.5</v>
      </c>
      <c r="V1213" s="10">
        <f t="shared" si="75"/>
        <v>-7.4609777600000005</v>
      </c>
      <c r="W1213" s="3">
        <v>-2.8</v>
      </c>
      <c r="X1213" s="3" t="str">
        <f ca="1">IF(COUNTIF(股期對照!A:A,B1213)=2,B1213&amp;"-●",IF(COUNTIF(股期對照!A:A,B1213)=1,B1213&amp;"-◎",B1213))</f>
        <v>中租-KY-◎</v>
      </c>
      <c r="Y1213" s="3" t="s">
        <v>7443</v>
      </c>
      <c r="AB1213" s="1" t="s">
        <v>1207</v>
      </c>
      <c r="AC1213" s="1" t="s">
        <v>2920</v>
      </c>
      <c r="AD1213" s="1">
        <v>69.989999999999995</v>
      </c>
      <c r="AE1213" s="1">
        <v>0.8</v>
      </c>
      <c r="AF1213" s="1">
        <v>0.48</v>
      </c>
      <c r="AG1213" s="1">
        <v>4.08</v>
      </c>
      <c r="AH1213" s="1">
        <v>24.650000000000006</v>
      </c>
      <c r="AI1213" s="1">
        <v>1213</v>
      </c>
      <c r="AJ1213" s="1">
        <v>17645724.359999999</v>
      </c>
      <c r="AK1213" s="1">
        <v>561.58100000000002</v>
      </c>
      <c r="AL1213" s="1">
        <v>-167.572</v>
      </c>
      <c r="AM1213" s="1">
        <v>-905.57500000000005</v>
      </c>
      <c r="AN1213" s="1">
        <v>-269.33499999999998</v>
      </c>
      <c r="AO1213" s="1">
        <v>-3499.748</v>
      </c>
      <c r="AP1213" s="1">
        <v>434967</v>
      </c>
      <c r="AQ1213" s="1">
        <v>-1</v>
      </c>
      <c r="AR1213" s="1">
        <v>181</v>
      </c>
      <c r="AS1213" s="1">
        <v>182</v>
      </c>
      <c r="AT1213" s="1">
        <v>179</v>
      </c>
      <c r="AU1213" s="1">
        <v>178</v>
      </c>
      <c r="AV1213" s="1">
        <v>173.5</v>
      </c>
      <c r="AW1213" s="1">
        <v>-7.4609777600000005</v>
      </c>
      <c r="AX1213" s="1">
        <v>-2.8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6295</v>
      </c>
      <c r="C1214" s="3">
        <v>56</v>
      </c>
      <c r="D1214" s="3">
        <v>2.79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37.660000000000004</v>
      </c>
      <c r="H1214" s="1">
        <f>MATCH(持股比率!A1214,董監!A:A,0)</f>
        <v>1214</v>
      </c>
      <c r="I1214" s="3">
        <v>48616031.399999999</v>
      </c>
      <c r="J1214" s="20">
        <v>2314.3240000000001</v>
      </c>
      <c r="K1214" s="20">
        <v>1225.68</v>
      </c>
      <c r="L1214" s="29">
        <v>568.58299999999997</v>
      </c>
      <c r="M1214" s="20">
        <v>-88</v>
      </c>
      <c r="N1214" s="20">
        <v>303</v>
      </c>
      <c r="O1214" s="20">
        <f t="shared" si="73"/>
        <v>1830880</v>
      </c>
      <c r="P1214" s="19">
        <f t="shared" si="74"/>
        <v>0.2</v>
      </c>
      <c r="Q1214" s="3">
        <v>44.65</v>
      </c>
      <c r="R1214" s="3">
        <v>44.9</v>
      </c>
      <c r="S1214" s="3">
        <v>44.85</v>
      </c>
      <c r="T1214" s="3">
        <v>44.75</v>
      </c>
      <c r="U1214" s="3">
        <v>44.75</v>
      </c>
      <c r="V1214" s="10">
        <f t="shared" si="75"/>
        <v>1.9348979615000002</v>
      </c>
      <c r="W1214" s="3">
        <v>0.34</v>
      </c>
      <c r="X1214" s="3" t="str">
        <f ca="1">IF(COUNTIF(股期對照!A:A,B1214)=2,B1214&amp;"-●",IF(COUNTIF(股期對照!A:A,B1214)=1,B1214&amp;"-◎",B1214))</f>
        <v>上海商銀</v>
      </c>
      <c r="Y1214" s="3" t="s">
        <v>7060</v>
      </c>
      <c r="AB1214" s="1" t="s">
        <v>1208</v>
      </c>
      <c r="AC1214" s="1" t="s">
        <v>2921</v>
      </c>
      <c r="AD1214" s="1">
        <v>56</v>
      </c>
      <c r="AE1214" s="1">
        <v>2.79</v>
      </c>
      <c r="AF1214" s="1">
        <v>0.3</v>
      </c>
      <c r="AG1214" s="1">
        <v>3.25</v>
      </c>
      <c r="AH1214" s="1">
        <v>37.660000000000004</v>
      </c>
      <c r="AI1214" s="1">
        <v>1214</v>
      </c>
      <c r="AJ1214" s="1">
        <v>48616031.399999999</v>
      </c>
      <c r="AK1214" s="1">
        <v>2314.3240000000001</v>
      </c>
      <c r="AL1214" s="1">
        <v>1225.68</v>
      </c>
      <c r="AM1214" s="1">
        <v>568.58299999999997</v>
      </c>
      <c r="AN1214" s="1">
        <v>-88</v>
      </c>
      <c r="AO1214" s="1">
        <v>303</v>
      </c>
      <c r="AP1214" s="1">
        <v>1830880</v>
      </c>
      <c r="AQ1214" s="1">
        <v>0.2</v>
      </c>
      <c r="AR1214" s="1">
        <v>44.65</v>
      </c>
      <c r="AS1214" s="1">
        <v>44.9</v>
      </c>
      <c r="AT1214" s="1">
        <v>44.85</v>
      </c>
      <c r="AU1214" s="1">
        <v>44.75</v>
      </c>
      <c r="AV1214" s="1">
        <v>44.75</v>
      </c>
      <c r="AW1214" s="1">
        <v>1.9348979615000002</v>
      </c>
      <c r="AX1214" s="1">
        <v>0.34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5131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</v>
      </c>
      <c r="S1215" s="3">
        <v>47.5</v>
      </c>
      <c r="T1215" s="3">
        <v>47.5</v>
      </c>
      <c r="U1215" s="3">
        <v>47.45</v>
      </c>
      <c r="V1215" s="10">
        <f t="shared" si="75"/>
        <v>0</v>
      </c>
      <c r="W1215" s="3">
        <v>-1.45</v>
      </c>
      <c r="X1215" s="3" t="str">
        <f ca="1">IF(COUNTIF(股期對照!A:A,B1215)=2,B1215&amp;"-●",IF(COUNTIF(股期對照!A:A,B1215)=1,B1215&amp;"-◎",B1215))</f>
        <v>台名</v>
      </c>
      <c r="Y1215" s="3" t="s">
        <v>7066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</v>
      </c>
      <c r="AT1215" s="1">
        <v>47.5</v>
      </c>
      <c r="AU1215" s="1">
        <v>47.5</v>
      </c>
      <c r="AV1215" s="1">
        <v>47.45</v>
      </c>
      <c r="AW1215" s="1">
        <v>0</v>
      </c>
      <c r="AX1215" s="1">
        <v>-1.45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5763</v>
      </c>
      <c r="C1216" s="3">
        <v>17.64</v>
      </c>
      <c r="D1216" s="3">
        <v>0.42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53.92</v>
      </c>
      <c r="H1216" s="1">
        <f>MATCH(持股比率!A1216,董監!A:A,0)</f>
        <v>1216</v>
      </c>
      <c r="I1216" s="3">
        <v>147093822.18000001</v>
      </c>
      <c r="J1216" s="20">
        <v>2973.8919999999998</v>
      </c>
      <c r="K1216" s="20">
        <v>-276.89400000000001</v>
      </c>
      <c r="L1216" s="29">
        <v>87.748999999999995</v>
      </c>
      <c r="M1216" s="20">
        <v>-483.26600000000002</v>
      </c>
      <c r="N1216" s="20">
        <v>1843.1969999999999</v>
      </c>
      <c r="O1216" s="20">
        <f t="shared" si="73"/>
        <v>7931299</v>
      </c>
      <c r="P1216" s="19">
        <f t="shared" si="74"/>
        <v>0.1</v>
      </c>
      <c r="Q1216" s="3">
        <v>25.85</v>
      </c>
      <c r="R1216" s="3">
        <v>25.75</v>
      </c>
      <c r="S1216" s="3">
        <v>25.75</v>
      </c>
      <c r="T1216" s="3">
        <v>25.7</v>
      </c>
      <c r="U1216" s="3">
        <v>25.75</v>
      </c>
      <c r="V1216" s="10">
        <f t="shared" si="75"/>
        <v>1.07047011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7073</v>
      </c>
      <c r="AB1216" s="1" t="s">
        <v>1210</v>
      </c>
      <c r="AC1216" s="1" t="s">
        <v>2923</v>
      </c>
      <c r="AD1216" s="1">
        <v>17.64</v>
      </c>
      <c r="AE1216" s="1">
        <v>0.42</v>
      </c>
      <c r="AF1216" s="1">
        <v>0.34</v>
      </c>
      <c r="AG1216" s="1">
        <v>27.68</v>
      </c>
      <c r="AH1216" s="1">
        <v>53.92</v>
      </c>
      <c r="AI1216" s="1">
        <v>1216</v>
      </c>
      <c r="AJ1216" s="1">
        <v>147093822.18000001</v>
      </c>
      <c r="AK1216" s="1">
        <v>2973.8919999999998</v>
      </c>
      <c r="AL1216" s="1">
        <v>-276.89400000000001</v>
      </c>
      <c r="AM1216" s="1">
        <v>87.748999999999995</v>
      </c>
      <c r="AN1216" s="1">
        <v>-483.26600000000002</v>
      </c>
      <c r="AO1216" s="1">
        <v>1843.1969999999999</v>
      </c>
      <c r="AP1216" s="1">
        <v>7931299</v>
      </c>
      <c r="AQ1216" s="1">
        <v>0.1</v>
      </c>
      <c r="AR1216" s="1">
        <v>25.85</v>
      </c>
      <c r="AS1216" s="1">
        <v>25.75</v>
      </c>
      <c r="AT1216" s="1">
        <v>25.75</v>
      </c>
      <c r="AU1216" s="1">
        <v>25.7</v>
      </c>
      <c r="AV1216" s="1">
        <v>25.75</v>
      </c>
      <c r="AW1216" s="1">
        <v>1.07047011</v>
      </c>
      <c r="AX1216" s="1">
        <v>0.19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5132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7</v>
      </c>
      <c r="L1217" s="29">
        <v>-1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32.5</v>
      </c>
      <c r="R1217" s="3">
        <v>34.1</v>
      </c>
      <c r="S1217" s="3">
        <v>34.5</v>
      </c>
      <c r="T1217" s="3">
        <v>33.9</v>
      </c>
      <c r="U1217" s="3">
        <v>34.799999999999997</v>
      </c>
      <c r="V1217" s="10">
        <f t="shared" si="75"/>
        <v>1.0530000000000001E-3</v>
      </c>
      <c r="W1217" s="3">
        <v>10.130000000000001</v>
      </c>
      <c r="X1217" s="3" t="str">
        <f ca="1">IF(COUNTIF(股期對照!A:A,B1217)=2,B1217&amp;"-●",IF(COUNTIF(股期對照!A:A,B1217)=1,B1217&amp;"-◎",B1217))</f>
        <v>德記</v>
      </c>
      <c r="Y1217" s="3" t="s">
        <v>7448</v>
      </c>
      <c r="AB1217" s="1" t="s">
        <v>1211</v>
      </c>
      <c r="AC1217" s="1" t="s">
        <v>2924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-2</v>
      </c>
      <c r="AL1217" s="1">
        <v>7</v>
      </c>
      <c r="AM1217" s="1">
        <v>-1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32.5</v>
      </c>
      <c r="AS1217" s="1">
        <v>34.1</v>
      </c>
      <c r="AT1217" s="1">
        <v>34.5</v>
      </c>
      <c r="AU1217" s="1">
        <v>33.9</v>
      </c>
      <c r="AV1217" s="1">
        <v>34.799999999999997</v>
      </c>
      <c r="AW1217" s="1">
        <v>1.0530000000000001E-3</v>
      </c>
      <c r="AX1217" s="1">
        <v>10.130000000000001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6296</v>
      </c>
      <c r="C1218" s="3">
        <v>51.86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-5.3199999999999932</v>
      </c>
      <c r="H1218" s="1">
        <f>MATCH(持股比率!A1218,董監!A:A,0)</f>
        <v>1218</v>
      </c>
      <c r="I1218" s="3">
        <v>2232200</v>
      </c>
      <c r="J1218" s="20">
        <v>-103</v>
      </c>
      <c r="K1218" s="20">
        <v>-62.99</v>
      </c>
      <c r="L1218" s="29">
        <v>-79</v>
      </c>
      <c r="M1218" s="20">
        <v>-156</v>
      </c>
      <c r="N1218" s="20">
        <v>-214.9</v>
      </c>
      <c r="O1218" s="20">
        <f t="shared" si="73"/>
        <v>-11875</v>
      </c>
      <c r="P1218" s="19">
        <f t="shared" si="74"/>
        <v>5.2</v>
      </c>
      <c r="Q1218" s="3">
        <v>183.5</v>
      </c>
      <c r="R1218" s="3">
        <v>183</v>
      </c>
      <c r="S1218" s="3">
        <v>183</v>
      </c>
      <c r="T1218" s="3">
        <v>182.5</v>
      </c>
      <c r="U1218" s="3">
        <v>181.5</v>
      </c>
      <c r="V1218" s="10">
        <f t="shared" si="75"/>
        <v>-1.1235902</v>
      </c>
      <c r="W1218" s="3">
        <v>-0.82</v>
      </c>
      <c r="X1218" s="3" t="str">
        <f ca="1">IF(COUNTIF(股期對照!A:A,B1218)=2,B1218&amp;"-●",IF(COUNTIF(股期對照!A:A,B1218)=1,B1218&amp;"-◎",B1218))</f>
        <v>全家</v>
      </c>
      <c r="Y1218" s="3" t="s">
        <v>7081</v>
      </c>
      <c r="AB1218" s="1" t="s">
        <v>1212</v>
      </c>
      <c r="AC1218" s="1" t="s">
        <v>2925</v>
      </c>
      <c r="AD1218" s="1">
        <v>51.86</v>
      </c>
      <c r="AE1218" s="1">
        <v>0.14000000000000001</v>
      </c>
      <c r="AF1218" s="1">
        <v>0</v>
      </c>
      <c r="AG1218" s="1">
        <v>53.32</v>
      </c>
      <c r="AH1218" s="1">
        <v>-5.3199999999999932</v>
      </c>
      <c r="AI1218" s="1">
        <v>1218</v>
      </c>
      <c r="AJ1218" s="1">
        <v>2232200</v>
      </c>
      <c r="AK1218" s="1">
        <v>-103</v>
      </c>
      <c r="AL1218" s="1">
        <v>-62.99</v>
      </c>
      <c r="AM1218" s="1">
        <v>-79</v>
      </c>
      <c r="AN1218" s="1">
        <v>-156</v>
      </c>
      <c r="AO1218" s="1">
        <v>-214.9</v>
      </c>
      <c r="AP1218" s="1">
        <v>-11875</v>
      </c>
      <c r="AQ1218" s="1">
        <v>5.2</v>
      </c>
      <c r="AR1218" s="1">
        <v>183.5</v>
      </c>
      <c r="AS1218" s="1">
        <v>183</v>
      </c>
      <c r="AT1218" s="1">
        <v>183</v>
      </c>
      <c r="AU1218" s="1">
        <v>182.5</v>
      </c>
      <c r="AV1218" s="1">
        <v>181.5</v>
      </c>
      <c r="AW1218" s="1">
        <v>-1.1235902</v>
      </c>
      <c r="AX1218" s="1">
        <v>-0.82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5764</v>
      </c>
      <c r="C1219" s="3">
        <v>29.75</v>
      </c>
      <c r="D1219" s="3">
        <v>0.38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46.88</v>
      </c>
      <c r="H1219" s="1">
        <f>MATCH(持股比率!A1219,董監!A:A,0)</f>
        <v>1219</v>
      </c>
      <c r="I1219" s="3">
        <v>1034929.71</v>
      </c>
      <c r="J1219" s="20">
        <v>-24.696999999999999</v>
      </c>
      <c r="K1219" s="20">
        <v>36.256</v>
      </c>
      <c r="L1219" s="29">
        <v>-22.047999999999998</v>
      </c>
      <c r="M1219" s="20">
        <v>-21.062000000000001</v>
      </c>
      <c r="N1219" s="20">
        <v>-50.307000000000002</v>
      </c>
      <c r="O1219" s="20">
        <f t="shared" si="73"/>
        <v>48518</v>
      </c>
      <c r="P1219" s="19">
        <f t="shared" si="74"/>
        <v>-0.2</v>
      </c>
      <c r="Q1219" s="3">
        <v>513</v>
      </c>
      <c r="R1219" s="3">
        <v>518</v>
      </c>
      <c r="S1219" s="3">
        <v>511</v>
      </c>
      <c r="T1219" s="3">
        <v>510</v>
      </c>
      <c r="U1219" s="3">
        <v>500</v>
      </c>
      <c r="V1219" s="10">
        <f t="shared" si="75"/>
        <v>-0.41050600999999998</v>
      </c>
      <c r="W1219" s="3">
        <v>-3.29</v>
      </c>
      <c r="X1219" s="3" t="str">
        <f ca="1">IF(COUNTIF(股期對照!A:A,B1219)=2,B1219&amp;"-●",IF(COUNTIF(股期對照!A:A,B1219)=1,B1219&amp;"-◎",B1219))</f>
        <v>寶雅-●</v>
      </c>
      <c r="Y1219" s="3" t="s">
        <v>7085</v>
      </c>
      <c r="AB1219" s="1" t="s">
        <v>1213</v>
      </c>
      <c r="AC1219" s="1" t="s">
        <v>2926</v>
      </c>
      <c r="AD1219" s="1">
        <v>29.75</v>
      </c>
      <c r="AE1219" s="1">
        <v>0.38</v>
      </c>
      <c r="AF1219" s="1">
        <v>0.25</v>
      </c>
      <c r="AG1219" s="1">
        <v>22.74</v>
      </c>
      <c r="AH1219" s="1">
        <v>46.88</v>
      </c>
      <c r="AI1219" s="1">
        <v>1219</v>
      </c>
      <c r="AJ1219" s="1">
        <v>1034929.71</v>
      </c>
      <c r="AK1219" s="1">
        <v>-24.696999999999999</v>
      </c>
      <c r="AL1219" s="1">
        <v>36.256</v>
      </c>
      <c r="AM1219" s="1">
        <v>-22.047999999999998</v>
      </c>
      <c r="AN1219" s="1">
        <v>-21.062000000000001</v>
      </c>
      <c r="AO1219" s="1">
        <v>-50.307000000000002</v>
      </c>
      <c r="AP1219" s="1">
        <v>48518</v>
      </c>
      <c r="AQ1219" s="1">
        <v>-0.2</v>
      </c>
      <c r="AR1219" s="1">
        <v>513</v>
      </c>
      <c r="AS1219" s="1">
        <v>518</v>
      </c>
      <c r="AT1219" s="1">
        <v>511</v>
      </c>
      <c r="AU1219" s="1">
        <v>510</v>
      </c>
      <c r="AV1219" s="1">
        <v>500</v>
      </c>
      <c r="AW1219" s="1">
        <v>-0.41050600999999998</v>
      </c>
      <c r="AX1219" s="1">
        <v>-3.29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5765</v>
      </c>
      <c r="C1220" s="3">
        <v>2.74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91.41</v>
      </c>
      <c r="H1220" s="1">
        <f>MATCH(持股比率!A1220,董監!A:A,0)</f>
        <v>1220</v>
      </c>
      <c r="I1220" s="3">
        <v>2498246.37</v>
      </c>
      <c r="J1220" s="20">
        <v>65</v>
      </c>
      <c r="K1220" s="20">
        <v>447</v>
      </c>
      <c r="L1220" s="29">
        <v>-74</v>
      </c>
      <c r="M1220" s="20">
        <v>125</v>
      </c>
      <c r="N1220" s="20">
        <v>57</v>
      </c>
      <c r="O1220" s="20">
        <f t="shared" si="73"/>
        <v>228365</v>
      </c>
      <c r="P1220" s="19">
        <f t="shared" si="74"/>
        <v>0.3</v>
      </c>
      <c r="Q1220" s="3">
        <v>12.9</v>
      </c>
      <c r="R1220" s="3">
        <v>13.15</v>
      </c>
      <c r="S1220" s="3">
        <v>13.3</v>
      </c>
      <c r="T1220" s="3">
        <v>13.15</v>
      </c>
      <c r="U1220" s="3">
        <v>13.1</v>
      </c>
      <c r="V1220" s="10">
        <f t="shared" si="75"/>
        <v>8.1228000000000009E-2</v>
      </c>
      <c r="W1220" s="3">
        <v>1.55</v>
      </c>
      <c r="X1220" s="3" t="str">
        <f ca="1">IF(COUNTIF(股期對照!A:A,B1220)=2,B1220&amp;"-●",IF(COUNTIF(股期對照!A:A,B1220)=1,B1220&amp;"-◎",B1220))</f>
        <v>南仁湖</v>
      </c>
      <c r="Y1220" s="3" t="s">
        <v>7449</v>
      </c>
      <c r="AB1220" s="1" t="s">
        <v>1214</v>
      </c>
      <c r="AC1220" s="1" t="s">
        <v>2927</v>
      </c>
      <c r="AD1220" s="1">
        <v>2.74</v>
      </c>
      <c r="AE1220" s="1">
        <v>0</v>
      </c>
      <c r="AF1220" s="1">
        <v>0.14000000000000001</v>
      </c>
      <c r="AG1220" s="1">
        <v>5.71</v>
      </c>
      <c r="AH1220" s="1">
        <v>91.41</v>
      </c>
      <c r="AI1220" s="1">
        <v>1220</v>
      </c>
      <c r="AJ1220" s="1">
        <v>2498246.37</v>
      </c>
      <c r="AK1220" s="1">
        <v>65</v>
      </c>
      <c r="AL1220" s="1">
        <v>447</v>
      </c>
      <c r="AM1220" s="1">
        <v>-74</v>
      </c>
      <c r="AN1220" s="1">
        <v>125</v>
      </c>
      <c r="AO1220" s="1">
        <v>57</v>
      </c>
      <c r="AP1220" s="1">
        <v>228365</v>
      </c>
      <c r="AQ1220" s="1">
        <v>0.3</v>
      </c>
      <c r="AR1220" s="1">
        <v>12.9</v>
      </c>
      <c r="AS1220" s="1">
        <v>13.15</v>
      </c>
      <c r="AT1220" s="1">
        <v>13.3</v>
      </c>
      <c r="AU1220" s="1">
        <v>13.15</v>
      </c>
      <c r="AV1220" s="1">
        <v>13.1</v>
      </c>
      <c r="AW1220" s="1">
        <v>8.1228000000000009E-2</v>
      </c>
      <c r="AX1220" s="1">
        <v>1.55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6297</v>
      </c>
      <c r="C1221" s="3">
        <v>19.899999999999999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2</v>
      </c>
      <c r="K1221" s="20">
        <v>3</v>
      </c>
      <c r="L1221" s="29">
        <v>-3</v>
      </c>
      <c r="M1221" s="20">
        <v>-2</v>
      </c>
      <c r="N1221" s="20">
        <v>0</v>
      </c>
      <c r="O1221" s="20">
        <f t="shared" si="73"/>
        <v>15581</v>
      </c>
      <c r="P1221" s="19">
        <f t="shared" si="74"/>
        <v>0</v>
      </c>
      <c r="Q1221" s="3">
        <v>78</v>
      </c>
      <c r="R1221" s="3">
        <v>75.099999999999994</v>
      </c>
      <c r="S1221" s="3">
        <v>75.7</v>
      </c>
      <c r="T1221" s="3">
        <v>76.599999999999994</v>
      </c>
      <c r="U1221" s="3">
        <v>77</v>
      </c>
      <c r="V1221" s="10">
        <f t="shared" si="75"/>
        <v>9.9999999999994316E-6</v>
      </c>
      <c r="W1221" s="3">
        <v>-0.65</v>
      </c>
      <c r="X1221" s="3" t="str">
        <f ca="1">IF(COUNTIF(股期對照!A:A,B1221)=2,B1221&amp;"-●",IF(COUNTIF(股期對照!A:A,B1221)=1,B1221&amp;"-◎",B1221))</f>
        <v>台南-KY</v>
      </c>
      <c r="Y1221" s="3" t="s">
        <v>7079</v>
      </c>
      <c r="AB1221" s="1" t="s">
        <v>1215</v>
      </c>
      <c r="AC1221" s="1" t="s">
        <v>2928</v>
      </c>
      <c r="AD1221" s="1">
        <v>19.899999999999999</v>
      </c>
      <c r="AE1221" s="1">
        <v>0</v>
      </c>
      <c r="AF1221" s="1">
        <v>0.17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2</v>
      </c>
      <c r="AL1221" s="1">
        <v>3</v>
      </c>
      <c r="AM1221" s="1">
        <v>-3</v>
      </c>
      <c r="AN1221" s="1">
        <v>-2</v>
      </c>
      <c r="AO1221" s="1">
        <v>0</v>
      </c>
      <c r="AP1221" s="1">
        <v>15581</v>
      </c>
      <c r="AQ1221" s="1">
        <v>0</v>
      </c>
      <c r="AR1221" s="1">
        <v>78</v>
      </c>
      <c r="AS1221" s="1">
        <v>75.099999999999994</v>
      </c>
      <c r="AT1221" s="1">
        <v>75.7</v>
      </c>
      <c r="AU1221" s="1">
        <v>76.599999999999994</v>
      </c>
      <c r="AV1221" s="1">
        <v>77</v>
      </c>
      <c r="AW1221" s="1">
        <v>9.9999999999994316E-6</v>
      </c>
      <c r="AX1221" s="1">
        <v>-0.65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6298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-29</v>
      </c>
      <c r="K1222" s="20">
        <v>-39</v>
      </c>
      <c r="L1222" s="29">
        <v>-49</v>
      </c>
      <c r="M1222" s="20">
        <v>5</v>
      </c>
      <c r="N1222" s="20">
        <v>2</v>
      </c>
      <c r="O1222" s="20">
        <f t="shared" si="73"/>
        <v>-18087</v>
      </c>
      <c r="P1222" s="19">
        <f t="shared" si="74"/>
        <v>0.6</v>
      </c>
      <c r="Q1222" s="3">
        <v>11.8</v>
      </c>
      <c r="R1222" s="3">
        <v>11.7</v>
      </c>
      <c r="S1222" s="3">
        <v>11.7</v>
      </c>
      <c r="T1222" s="3">
        <v>11.75</v>
      </c>
      <c r="U1222" s="3">
        <v>11.8</v>
      </c>
      <c r="V1222" s="10">
        <f t="shared" si="75"/>
        <v>-1.28945E-2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7450</v>
      </c>
      <c r="AB1222" s="1" t="s">
        <v>1216</v>
      </c>
      <c r="AC1222" s="1" t="s">
        <v>2929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-29</v>
      </c>
      <c r="AL1222" s="1">
        <v>-39</v>
      </c>
      <c r="AM1222" s="1">
        <v>-49</v>
      </c>
      <c r="AN1222" s="1">
        <v>5</v>
      </c>
      <c r="AO1222" s="1">
        <v>2</v>
      </c>
      <c r="AP1222" s="1">
        <v>-18087</v>
      </c>
      <c r="AQ1222" s="1">
        <v>0.6</v>
      </c>
      <c r="AR1222" s="1">
        <v>11.8</v>
      </c>
      <c r="AS1222" s="1">
        <v>11.7</v>
      </c>
      <c r="AT1222" s="1">
        <v>11.7</v>
      </c>
      <c r="AU1222" s="1">
        <v>11.75</v>
      </c>
      <c r="AV1222" s="1">
        <v>11.8</v>
      </c>
      <c r="AW1222" s="1">
        <v>-1.28945E-2</v>
      </c>
      <c r="AX1222" s="1">
        <v>0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5573</v>
      </c>
      <c r="C1223" s="3">
        <v>16.510000000000002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78.319999999999993</v>
      </c>
      <c r="H1223" s="1">
        <f>MATCH(持股比率!A1223,董監!A:A,0)</f>
        <v>1223</v>
      </c>
      <c r="I1223" s="3">
        <v>21709080.969999999</v>
      </c>
      <c r="J1223" s="20">
        <v>1402</v>
      </c>
      <c r="K1223" s="20">
        <v>218</v>
      </c>
      <c r="L1223" s="29">
        <v>439</v>
      </c>
      <c r="M1223" s="20">
        <v>-158.62100000000001</v>
      </c>
      <c r="N1223" s="20">
        <v>-39.534999999999997</v>
      </c>
      <c r="O1223" s="20">
        <f t="shared" ref="O1223:O1286" si="77">ROUND((I1223/10)*(G1223/100),0)</f>
        <v>1700255</v>
      </c>
      <c r="P1223" s="19">
        <f t="shared" ref="P1223:P1286" si="78">ROUND(SUM(J1223:N1223)/O1223*100,1)</f>
        <v>0.1</v>
      </c>
      <c r="Q1223" s="3">
        <v>14.8</v>
      </c>
      <c r="R1223" s="3">
        <v>14.8</v>
      </c>
      <c r="S1223" s="3">
        <v>14.8</v>
      </c>
      <c r="T1223" s="3">
        <v>14.7</v>
      </c>
      <c r="U1223" s="3">
        <v>14.6</v>
      </c>
      <c r="V1223" s="10">
        <f t="shared" ref="V1223:V1286" si="79">SUMPRODUCT(J1223:N1223,Q1223:U1223)/100000</f>
        <v>0.27564260300000004</v>
      </c>
      <c r="W1223" s="3">
        <v>-0.34</v>
      </c>
      <c r="X1223" s="3" t="str">
        <f ca="1">IF(COUNTIF(股期對照!A:A,B1223)=2,B1223&amp;"-●",IF(COUNTIF(股期對照!A:A,B1223)=1,B1223&amp;"-◎",B1223))</f>
        <v>群益證</v>
      </c>
      <c r="Y1223" s="3" t="s">
        <v>7451</v>
      </c>
      <c r="AB1223" s="1" t="s">
        <v>1217</v>
      </c>
      <c r="AC1223" s="1" t="s">
        <v>2930</v>
      </c>
      <c r="AD1223" s="1">
        <v>16.510000000000002</v>
      </c>
      <c r="AE1223" s="1">
        <v>1.91</v>
      </c>
      <c r="AF1223" s="1">
        <v>0</v>
      </c>
      <c r="AG1223" s="1">
        <v>3.26</v>
      </c>
      <c r="AH1223" s="1">
        <v>78.319999999999993</v>
      </c>
      <c r="AI1223" s="1">
        <v>1223</v>
      </c>
      <c r="AJ1223" s="1">
        <v>21709080.969999999</v>
      </c>
      <c r="AK1223" s="1">
        <v>1402</v>
      </c>
      <c r="AL1223" s="1">
        <v>218</v>
      </c>
      <c r="AM1223" s="1">
        <v>439</v>
      </c>
      <c r="AN1223" s="1">
        <v>-158.62100000000001</v>
      </c>
      <c r="AO1223" s="1">
        <v>-39.534999999999997</v>
      </c>
      <c r="AP1223" s="1">
        <v>1700255</v>
      </c>
      <c r="AQ1223" s="1">
        <v>0.1</v>
      </c>
      <c r="AR1223" s="1">
        <v>14.8</v>
      </c>
      <c r="AS1223" s="1">
        <v>14.8</v>
      </c>
      <c r="AT1223" s="1">
        <v>14.8</v>
      </c>
      <c r="AU1223" s="1">
        <v>14.7</v>
      </c>
      <c r="AV1223" s="1">
        <v>14.6</v>
      </c>
      <c r="AW1223" s="1">
        <v>0.27564260300000004</v>
      </c>
      <c r="AX1223" s="1">
        <v>-0.34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5216</v>
      </c>
      <c r="C1224" s="3">
        <v>2.99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</v>
      </c>
      <c r="H1224" s="1">
        <f>MATCH(持股比率!A1224,董監!A:A,0)</f>
        <v>1224</v>
      </c>
      <c r="I1224" s="3">
        <v>3512515.95</v>
      </c>
      <c r="J1224" s="20">
        <v>148</v>
      </c>
      <c r="K1224" s="20">
        <v>38</v>
      </c>
      <c r="L1224" s="29">
        <v>33</v>
      </c>
      <c r="M1224" s="20">
        <v>-16</v>
      </c>
      <c r="N1224" s="20">
        <v>-18</v>
      </c>
      <c r="O1224" s="20">
        <f t="shared" si="77"/>
        <v>305589</v>
      </c>
      <c r="P1224" s="19">
        <f t="shared" si="78"/>
        <v>0.1</v>
      </c>
      <c r="Q1224" s="3">
        <v>10.3</v>
      </c>
      <c r="R1224" s="3">
        <v>10.25</v>
      </c>
      <c r="S1224" s="3">
        <v>10.15</v>
      </c>
      <c r="T1224" s="3">
        <v>10.050000000000001</v>
      </c>
      <c r="U1224" s="3">
        <v>10</v>
      </c>
      <c r="V1224" s="10">
        <f t="shared" si="79"/>
        <v>1.9080499999999997E-2</v>
      </c>
      <c r="W1224" s="3">
        <v>-1.96</v>
      </c>
      <c r="X1224" s="3" t="str">
        <f ca="1">IF(COUNTIF(股期對照!A:A,B1224)=2,B1224&amp;"-●",IF(COUNTIF(股期對照!A:A,B1224)=1,B1224&amp;"-◎",B1224))</f>
        <v>宏遠證</v>
      </c>
      <c r="Y1224" s="3" t="s">
        <v>7452</v>
      </c>
      <c r="AB1224" s="1" t="s">
        <v>1218</v>
      </c>
      <c r="AC1224" s="1" t="s">
        <v>2931</v>
      </c>
      <c r="AD1224" s="1">
        <v>2.99</v>
      </c>
      <c r="AE1224" s="1">
        <v>0</v>
      </c>
      <c r="AF1224" s="1">
        <v>0</v>
      </c>
      <c r="AG1224" s="1">
        <v>10.01</v>
      </c>
      <c r="AH1224" s="1">
        <v>87</v>
      </c>
      <c r="AI1224" s="1">
        <v>1224</v>
      </c>
      <c r="AJ1224" s="1">
        <v>3512515.95</v>
      </c>
      <c r="AK1224" s="1">
        <v>148</v>
      </c>
      <c r="AL1224" s="1">
        <v>38</v>
      </c>
      <c r="AM1224" s="1">
        <v>33</v>
      </c>
      <c r="AN1224" s="1">
        <v>-16</v>
      </c>
      <c r="AO1224" s="1">
        <v>-18</v>
      </c>
      <c r="AP1224" s="1">
        <v>305589</v>
      </c>
      <c r="AQ1224" s="1">
        <v>0.1</v>
      </c>
      <c r="AR1224" s="1">
        <v>10.3</v>
      </c>
      <c r="AS1224" s="1">
        <v>10.25</v>
      </c>
      <c r="AT1224" s="1">
        <v>10.15</v>
      </c>
      <c r="AU1224" s="1">
        <v>10.050000000000001</v>
      </c>
      <c r="AV1224" s="1">
        <v>10</v>
      </c>
      <c r="AW1224" s="1">
        <v>1.9080499999999997E-2</v>
      </c>
      <c r="AX1224" s="1">
        <v>-1.96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6299</v>
      </c>
      <c r="C1225" s="3">
        <v>4.25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88.56</v>
      </c>
      <c r="H1225" s="1">
        <f>MATCH(持股比率!A1225,董監!A:A,0)</f>
        <v>1225</v>
      </c>
      <c r="I1225" s="3">
        <v>5944549.8600000003</v>
      </c>
      <c r="J1225" s="20">
        <v>275</v>
      </c>
      <c r="K1225" s="20">
        <v>-78</v>
      </c>
      <c r="L1225" s="29">
        <v>-50</v>
      </c>
      <c r="M1225" s="20">
        <v>-143</v>
      </c>
      <c r="N1225" s="20">
        <v>-1623</v>
      </c>
      <c r="O1225" s="20">
        <f t="shared" si="77"/>
        <v>526449</v>
      </c>
      <c r="P1225" s="19">
        <f t="shared" si="78"/>
        <v>-0.3</v>
      </c>
      <c r="Q1225" s="3">
        <v>13.35</v>
      </c>
      <c r="R1225" s="3">
        <v>13.3</v>
      </c>
      <c r="S1225" s="3">
        <v>13.3</v>
      </c>
      <c r="T1225" s="3">
        <v>13.3</v>
      </c>
      <c r="U1225" s="3">
        <v>12.35</v>
      </c>
      <c r="V1225" s="10">
        <f t="shared" si="79"/>
        <v>-0.19977099999999998</v>
      </c>
      <c r="W1225" s="3">
        <v>-7.14</v>
      </c>
      <c r="X1225" s="3" t="str">
        <f ca="1">IF(COUNTIF(股期對照!A:A,B1225)=2,B1225&amp;"-●",IF(COUNTIF(股期對照!A:A,B1225)=1,B1225&amp;"-◎",B1225))</f>
        <v>康和證</v>
      </c>
      <c r="Y1225" s="3" t="s">
        <v>7453</v>
      </c>
      <c r="AB1225" s="1" t="s">
        <v>1219</v>
      </c>
      <c r="AC1225" s="1" t="s">
        <v>2932</v>
      </c>
      <c r="AD1225" s="1">
        <v>4.25</v>
      </c>
      <c r="AE1225" s="1">
        <v>0.06</v>
      </c>
      <c r="AF1225" s="1">
        <v>0</v>
      </c>
      <c r="AG1225" s="1">
        <v>7.13</v>
      </c>
      <c r="AH1225" s="1">
        <v>88.56</v>
      </c>
      <c r="AI1225" s="1">
        <v>1225</v>
      </c>
      <c r="AJ1225" s="1">
        <v>5944549.8600000003</v>
      </c>
      <c r="AK1225" s="1">
        <v>275</v>
      </c>
      <c r="AL1225" s="1">
        <v>-78</v>
      </c>
      <c r="AM1225" s="1">
        <v>-50</v>
      </c>
      <c r="AN1225" s="1">
        <v>-143</v>
      </c>
      <c r="AO1225" s="1">
        <v>-1623</v>
      </c>
      <c r="AP1225" s="1">
        <v>526449</v>
      </c>
      <c r="AQ1225" s="1">
        <v>-0.3</v>
      </c>
      <c r="AR1225" s="1">
        <v>13.35</v>
      </c>
      <c r="AS1225" s="1">
        <v>13.3</v>
      </c>
      <c r="AT1225" s="1">
        <v>13.3</v>
      </c>
      <c r="AU1225" s="1">
        <v>13.3</v>
      </c>
      <c r="AV1225" s="1">
        <v>12.35</v>
      </c>
      <c r="AW1225" s="1">
        <v>-0.19977099999999998</v>
      </c>
      <c r="AX1225" s="1">
        <v>-7.14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5427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18.7</v>
      </c>
      <c r="S1226" s="3">
        <v>18.8</v>
      </c>
      <c r="T1226" s="3">
        <v>18.7</v>
      </c>
      <c r="U1226" s="3">
        <v>18.7</v>
      </c>
      <c r="V1226" s="10">
        <f t="shared" si="79"/>
        <v>0</v>
      </c>
      <c r="W1226" s="3">
        <v>0.27</v>
      </c>
      <c r="X1226" s="3" t="str">
        <f ca="1">IF(COUNTIF(股期對照!A:A,B1226)=2,B1226&amp;"-●",IF(COUNTIF(股期對照!A:A,B1226)=1,B1226&amp;"-◎",B1226))</f>
        <v>大展證</v>
      </c>
      <c r="Y1226" s="3" t="s">
        <v>7454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18.7</v>
      </c>
      <c r="AT1226" s="1">
        <v>18.8</v>
      </c>
      <c r="AU1226" s="1">
        <v>18.7</v>
      </c>
      <c r="AV1226" s="1">
        <v>18.7</v>
      </c>
      <c r="AW1226" s="1">
        <v>0</v>
      </c>
      <c r="AX1226" s="1">
        <v>0.27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5428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14.75</v>
      </c>
      <c r="R1227" s="3">
        <v>14.75</v>
      </c>
      <c r="S1227" s="3">
        <v>14.75</v>
      </c>
      <c r="T1227" s="3">
        <v>14.75</v>
      </c>
      <c r="U1227" s="3">
        <v>14.7</v>
      </c>
      <c r="V1227" s="10">
        <f t="shared" si="79"/>
        <v>0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7455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14.75</v>
      </c>
      <c r="AS1227" s="1">
        <v>14.75</v>
      </c>
      <c r="AT1227" s="1">
        <v>14.75</v>
      </c>
      <c r="AU1227" s="1">
        <v>14.75</v>
      </c>
      <c r="AV1227" s="1">
        <v>14.7</v>
      </c>
      <c r="AW1227" s="1">
        <v>0</v>
      </c>
      <c r="AX1227" s="1">
        <v>-0.34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5429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-6</v>
      </c>
      <c r="K1228" s="20">
        <v>-22</v>
      </c>
      <c r="L1228" s="29">
        <v>-7.5359999999999996</v>
      </c>
      <c r="M1228" s="20">
        <v>3</v>
      </c>
      <c r="N1228" s="20">
        <v>4</v>
      </c>
      <c r="O1228" s="20">
        <f t="shared" si="77"/>
        <v>96156</v>
      </c>
      <c r="P1228" s="19">
        <f t="shared" si="78"/>
        <v>0</v>
      </c>
      <c r="Q1228" s="3">
        <v>59.9</v>
      </c>
      <c r="R1228" s="3">
        <v>59.8</v>
      </c>
      <c r="S1228" s="3">
        <v>60</v>
      </c>
      <c r="T1228" s="3">
        <v>60.3</v>
      </c>
      <c r="U1228" s="3">
        <v>60.3</v>
      </c>
      <c r="V1228" s="10">
        <f t="shared" si="79"/>
        <v>-1.7050599999999996E-2</v>
      </c>
      <c r="W1228" s="3">
        <v>1.69</v>
      </c>
      <c r="X1228" s="3" t="str">
        <f ca="1">IF(COUNTIF(股期對照!A:A,B1228)=2,B1228&amp;"-●",IF(COUNTIF(股期對照!A:A,B1228)=1,B1228&amp;"-◎",B1228))</f>
        <v>元大期</v>
      </c>
      <c r="Y1228" s="3" t="s">
        <v>7456</v>
      </c>
      <c r="AB1228" s="1" t="s">
        <v>1222</v>
      </c>
      <c r="AC1228" s="1" t="s">
        <v>2934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-6</v>
      </c>
      <c r="AL1228" s="1">
        <v>-22</v>
      </c>
      <c r="AM1228" s="1">
        <v>-7.5359999999999996</v>
      </c>
      <c r="AN1228" s="1">
        <v>3</v>
      </c>
      <c r="AO1228" s="1">
        <v>4</v>
      </c>
      <c r="AP1228" s="1">
        <v>96156</v>
      </c>
      <c r="AQ1228" s="1">
        <v>0</v>
      </c>
      <c r="AR1228" s="1">
        <v>59.9</v>
      </c>
      <c r="AS1228" s="1">
        <v>59.8</v>
      </c>
      <c r="AT1228" s="1">
        <v>60</v>
      </c>
      <c r="AU1228" s="1">
        <v>60.3</v>
      </c>
      <c r="AV1228" s="1">
        <v>60.3</v>
      </c>
      <c r="AW1228" s="1">
        <v>-1.7050599999999996E-2</v>
      </c>
      <c r="AX1228" s="1">
        <v>1.69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6300</v>
      </c>
      <c r="C1229" s="3">
        <v>2.86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40.47</v>
      </c>
      <c r="H1229" s="1">
        <f>MATCH(持股比率!A1229,董監!A:A,0)</f>
        <v>1229</v>
      </c>
      <c r="I1229" s="3">
        <v>2104375.84</v>
      </c>
      <c r="J1229" s="20">
        <v>91</v>
      </c>
      <c r="K1229" s="20">
        <v>90</v>
      </c>
      <c r="L1229" s="29">
        <v>32</v>
      </c>
      <c r="M1229" s="20">
        <v>123</v>
      </c>
      <c r="N1229" s="20">
        <v>12</v>
      </c>
      <c r="O1229" s="20">
        <f t="shared" si="77"/>
        <v>85164</v>
      </c>
      <c r="P1229" s="19">
        <f t="shared" si="78"/>
        <v>0.4</v>
      </c>
      <c r="Q1229" s="3">
        <v>47</v>
      </c>
      <c r="R1229" s="3">
        <v>47.2</v>
      </c>
      <c r="S1229" s="3">
        <v>47.2</v>
      </c>
      <c r="T1229" s="3">
        <v>47.25</v>
      </c>
      <c r="U1229" s="3">
        <v>46.8</v>
      </c>
      <c r="V1229" s="10">
        <f t="shared" si="79"/>
        <v>0.1640875</v>
      </c>
      <c r="W1229" s="3">
        <v>1.08</v>
      </c>
      <c r="X1229" s="3" t="str">
        <f ca="1">IF(COUNTIF(股期對照!A:A,B1229)=2,B1229&amp;"-●",IF(COUNTIF(股期對照!A:A,B1229)=1,B1229&amp;"-◎",B1229))</f>
        <v>群益期</v>
      </c>
      <c r="Y1229" s="3" t="s">
        <v>7452</v>
      </c>
      <c r="AB1229" s="1" t="s">
        <v>1223</v>
      </c>
      <c r="AC1229" s="1" t="s">
        <v>2935</v>
      </c>
      <c r="AD1229" s="1">
        <v>2.86</v>
      </c>
      <c r="AE1229" s="1">
        <v>0.02</v>
      </c>
      <c r="AF1229" s="1">
        <v>0.06</v>
      </c>
      <c r="AG1229" s="1">
        <v>56.59</v>
      </c>
      <c r="AH1229" s="1">
        <v>40.47</v>
      </c>
      <c r="AI1229" s="1">
        <v>1229</v>
      </c>
      <c r="AJ1229" s="1">
        <v>2104375.84</v>
      </c>
      <c r="AK1229" s="1">
        <v>91</v>
      </c>
      <c r="AL1229" s="1">
        <v>90</v>
      </c>
      <c r="AM1229" s="1">
        <v>32</v>
      </c>
      <c r="AN1229" s="1">
        <v>123</v>
      </c>
      <c r="AO1229" s="1">
        <v>12</v>
      </c>
      <c r="AP1229" s="1">
        <v>85164</v>
      </c>
      <c r="AQ1229" s="1">
        <v>0.4</v>
      </c>
      <c r="AR1229" s="1">
        <v>47</v>
      </c>
      <c r="AS1229" s="1">
        <v>47.2</v>
      </c>
      <c r="AT1229" s="1">
        <v>47.2</v>
      </c>
      <c r="AU1229" s="1">
        <v>47.25</v>
      </c>
      <c r="AV1229" s="1">
        <v>46.8</v>
      </c>
      <c r="AW1229" s="1">
        <v>0.1640875</v>
      </c>
      <c r="AX1229" s="1">
        <v>1.08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6301</v>
      </c>
      <c r="C1230" s="3">
        <v>2.48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89.6</v>
      </c>
      <c r="H1230" s="1">
        <f>MATCH(持股比率!A1230,董監!A:A,0)</f>
        <v>1230</v>
      </c>
      <c r="I1230" s="3">
        <v>3961618.41</v>
      </c>
      <c r="J1230" s="20">
        <v>511</v>
      </c>
      <c r="K1230" s="20">
        <v>24</v>
      </c>
      <c r="L1230" s="29">
        <v>-53</v>
      </c>
      <c r="M1230" s="20">
        <v>-50</v>
      </c>
      <c r="N1230" s="20">
        <v>-152</v>
      </c>
      <c r="O1230" s="20">
        <f t="shared" si="77"/>
        <v>354961</v>
      </c>
      <c r="P1230" s="19">
        <f t="shared" si="78"/>
        <v>0.1</v>
      </c>
      <c r="Q1230" s="3">
        <v>11.85</v>
      </c>
      <c r="R1230" s="3">
        <v>11.75</v>
      </c>
      <c r="S1230" s="3">
        <v>11.65</v>
      </c>
      <c r="T1230" s="3">
        <v>11.6</v>
      </c>
      <c r="U1230" s="3">
        <v>11.55</v>
      </c>
      <c r="V1230" s="10">
        <f t="shared" si="79"/>
        <v>3.3842999999999991E-2</v>
      </c>
      <c r="W1230" s="3">
        <v>-0.86</v>
      </c>
      <c r="X1230" s="3" t="str">
        <f ca="1">IF(COUNTIF(股期對照!A:A,B1230)=2,B1230&amp;"-●",IF(COUNTIF(股期對照!A:A,B1230)=1,B1230&amp;"-◎",B1230))</f>
        <v>福邦證</v>
      </c>
      <c r="Y1230" s="3" t="s">
        <v>7452</v>
      </c>
      <c r="AB1230" s="1" t="s">
        <v>1224</v>
      </c>
      <c r="AC1230" s="1" t="s">
        <v>2936</v>
      </c>
      <c r="AD1230" s="1">
        <v>2.48</v>
      </c>
      <c r="AE1230" s="1">
        <v>0</v>
      </c>
      <c r="AF1230" s="1">
        <v>0</v>
      </c>
      <c r="AG1230" s="1">
        <v>7.92</v>
      </c>
      <c r="AH1230" s="1">
        <v>89.6</v>
      </c>
      <c r="AI1230" s="1">
        <v>1230</v>
      </c>
      <c r="AJ1230" s="1">
        <v>3961618.41</v>
      </c>
      <c r="AK1230" s="1">
        <v>511</v>
      </c>
      <c r="AL1230" s="1">
        <v>24</v>
      </c>
      <c r="AM1230" s="1">
        <v>-53</v>
      </c>
      <c r="AN1230" s="1">
        <v>-50</v>
      </c>
      <c r="AO1230" s="1">
        <v>-152</v>
      </c>
      <c r="AP1230" s="1">
        <v>354961</v>
      </c>
      <c r="AQ1230" s="1">
        <v>0.1</v>
      </c>
      <c r="AR1230" s="1">
        <v>11.85</v>
      </c>
      <c r="AS1230" s="1">
        <v>11.75</v>
      </c>
      <c r="AT1230" s="1">
        <v>11.65</v>
      </c>
      <c r="AU1230" s="1">
        <v>11.6</v>
      </c>
      <c r="AV1230" s="1">
        <v>11.55</v>
      </c>
      <c r="AW1230" s="1">
        <v>3.3842999999999991E-2</v>
      </c>
      <c r="AX1230" s="1">
        <v>-0.86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5133</v>
      </c>
      <c r="C1231" s="3">
        <v>0.78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78.73</v>
      </c>
      <c r="H1231" s="1">
        <f>MATCH(持股比率!A1231,董監!A:A,0)</f>
        <v>1231</v>
      </c>
      <c r="I1231" s="3">
        <v>1164223.71</v>
      </c>
      <c r="J1231" s="20">
        <v>13</v>
      </c>
      <c r="K1231" s="20">
        <v>-14</v>
      </c>
      <c r="L1231" s="29">
        <v>26</v>
      </c>
      <c r="M1231" s="20">
        <v>-7</v>
      </c>
      <c r="N1231" s="20">
        <v>-23</v>
      </c>
      <c r="O1231" s="20">
        <f t="shared" si="77"/>
        <v>91659</v>
      </c>
      <c r="P1231" s="19">
        <f t="shared" si="78"/>
        <v>0</v>
      </c>
      <c r="Q1231" s="3">
        <v>39.75</v>
      </c>
      <c r="R1231" s="3">
        <v>39.9</v>
      </c>
      <c r="S1231" s="3">
        <v>40.049999999999997</v>
      </c>
      <c r="T1231" s="3">
        <v>39.75</v>
      </c>
      <c r="U1231" s="3">
        <v>39.75</v>
      </c>
      <c r="V1231" s="10">
        <f t="shared" si="79"/>
        <v>-1.9305000000000006E-3</v>
      </c>
      <c r="W1231" s="3">
        <v>1.1499999999999999</v>
      </c>
      <c r="X1231" s="3" t="str">
        <f ca="1">IF(COUNTIF(股期對照!A:A,B1231)=2,B1231&amp;"-●",IF(COUNTIF(股期對照!A:A,B1231)=1,B1231&amp;"-◎",B1231))</f>
        <v>寬魚國際</v>
      </c>
      <c r="Y1231" s="3" t="s">
        <v>6907</v>
      </c>
      <c r="AB1231" s="1" t="s">
        <v>1225</v>
      </c>
      <c r="AC1231" s="1" t="s">
        <v>2937</v>
      </c>
      <c r="AD1231" s="1">
        <v>0.78</v>
      </c>
      <c r="AE1231" s="1">
        <v>0</v>
      </c>
      <c r="AF1231" s="1">
        <v>0</v>
      </c>
      <c r="AG1231" s="1">
        <v>20.49</v>
      </c>
      <c r="AH1231" s="1">
        <v>78.73</v>
      </c>
      <c r="AI1231" s="1">
        <v>1231</v>
      </c>
      <c r="AJ1231" s="1">
        <v>1164223.71</v>
      </c>
      <c r="AK1231" s="1">
        <v>13</v>
      </c>
      <c r="AL1231" s="1">
        <v>-14</v>
      </c>
      <c r="AM1231" s="1">
        <v>26</v>
      </c>
      <c r="AN1231" s="1">
        <v>-7</v>
      </c>
      <c r="AO1231" s="1">
        <v>-23</v>
      </c>
      <c r="AP1231" s="1">
        <v>91659</v>
      </c>
      <c r="AQ1231" s="1">
        <v>0</v>
      </c>
      <c r="AR1231" s="1">
        <v>39.75</v>
      </c>
      <c r="AS1231" s="1">
        <v>39.9</v>
      </c>
      <c r="AT1231" s="1">
        <v>40.049999999999997</v>
      </c>
      <c r="AU1231" s="1">
        <v>39.75</v>
      </c>
      <c r="AV1231" s="1">
        <v>39.75</v>
      </c>
      <c r="AW1231" s="1">
        <v>-1.9305000000000006E-3</v>
      </c>
      <c r="AX1231" s="1">
        <v>1.1499999999999999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4988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35.700000000000003</v>
      </c>
      <c r="R1232" s="3">
        <v>38.799999999999997</v>
      </c>
      <c r="S1232" s="3">
        <v>40.15</v>
      </c>
      <c r="T1232" s="3">
        <v>39.85</v>
      </c>
      <c r="U1232" s="3">
        <v>36</v>
      </c>
      <c r="V1232" s="10">
        <f t="shared" si="79"/>
        <v>0</v>
      </c>
      <c r="W1232" s="3">
        <v>0.7</v>
      </c>
      <c r="X1232" s="3" t="str">
        <f ca="1">IF(COUNTIF(股期對照!A:A,B1232)=2,B1232&amp;"-●",IF(COUNTIF(股期對照!A:A,B1232)=1,B1232&amp;"-◎",B1232))</f>
        <v>合邦</v>
      </c>
      <c r="Y1232" s="3" t="s">
        <v>6975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35.700000000000003</v>
      </c>
      <c r="AS1232" s="1">
        <v>38.799999999999997</v>
      </c>
      <c r="AT1232" s="1">
        <v>40.15</v>
      </c>
      <c r="AU1232" s="1">
        <v>39.85</v>
      </c>
      <c r="AV1232" s="1">
        <v>36</v>
      </c>
      <c r="AW1232" s="1">
        <v>0</v>
      </c>
      <c r="AX1232" s="1">
        <v>0.7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6302</v>
      </c>
      <c r="C1233" s="3">
        <v>7.61</v>
      </c>
      <c r="D1233" s="3">
        <v>0.33</v>
      </c>
      <c r="E1233" s="3">
        <v>2.62</v>
      </c>
      <c r="F1233" s="1">
        <f>IF(INDEX(董監!D:D,H1233)=0,INDEX(董監!C:C,H1233),INDEX(董監!D:D,H1233))</f>
        <v>8</v>
      </c>
      <c r="G1233" s="1">
        <f t="shared" si="76"/>
        <v>81.44</v>
      </c>
      <c r="H1233" s="1">
        <f>MATCH(持股比率!A1233,董監!A:A,0)</f>
        <v>1233</v>
      </c>
      <c r="I1233" s="3">
        <v>902791.84</v>
      </c>
      <c r="J1233" s="20">
        <v>850.12</v>
      </c>
      <c r="K1233" s="20">
        <v>-605.02</v>
      </c>
      <c r="L1233" s="29">
        <v>-195.3</v>
      </c>
      <c r="M1233" s="20">
        <v>-170.655</v>
      </c>
      <c r="N1233" s="20">
        <v>-362.98399999999998</v>
      </c>
      <c r="O1233" s="20">
        <f t="shared" si="77"/>
        <v>73523</v>
      </c>
      <c r="P1233" s="19">
        <f t="shared" si="78"/>
        <v>-0.7</v>
      </c>
      <c r="Q1233" s="3">
        <v>111</v>
      </c>
      <c r="R1233" s="3">
        <v>110</v>
      </c>
      <c r="S1233" s="3">
        <v>109</v>
      </c>
      <c r="T1233" s="3">
        <v>106</v>
      </c>
      <c r="U1233" s="3">
        <v>105</v>
      </c>
      <c r="V1233" s="10">
        <f t="shared" si="79"/>
        <v>-0.49679329999999988</v>
      </c>
      <c r="W1233" s="3">
        <v>-1.87</v>
      </c>
      <c r="X1233" s="3" t="str">
        <f ca="1">IF(COUNTIF(股期對照!A:A,B1233)=2,B1233&amp;"-●",IF(COUNTIF(股期對照!A:A,B1233)=1,B1233&amp;"-◎",B1233))</f>
        <v>創惟</v>
      </c>
      <c r="Y1233" s="3" t="s">
        <v>7176</v>
      </c>
      <c r="AB1233" s="1" t="s">
        <v>1227</v>
      </c>
      <c r="AC1233" s="1" t="s">
        <v>2939</v>
      </c>
      <c r="AD1233" s="1">
        <v>7.61</v>
      </c>
      <c r="AE1233" s="1">
        <v>0.33</v>
      </c>
      <c r="AF1233" s="1">
        <v>2.62</v>
      </c>
      <c r="AG1233" s="1">
        <v>8</v>
      </c>
      <c r="AH1233" s="1">
        <v>81.44</v>
      </c>
      <c r="AI1233" s="1">
        <v>1233</v>
      </c>
      <c r="AJ1233" s="1">
        <v>902791.84</v>
      </c>
      <c r="AK1233" s="1">
        <v>850.12</v>
      </c>
      <c r="AL1233" s="1">
        <v>-605.02</v>
      </c>
      <c r="AM1233" s="1">
        <v>-195.3</v>
      </c>
      <c r="AN1233" s="1">
        <v>-170.655</v>
      </c>
      <c r="AO1233" s="1">
        <v>-362.98399999999998</v>
      </c>
      <c r="AP1233" s="1">
        <v>73523</v>
      </c>
      <c r="AQ1233" s="1">
        <v>-0.7</v>
      </c>
      <c r="AR1233" s="1">
        <v>111</v>
      </c>
      <c r="AS1233" s="1">
        <v>110</v>
      </c>
      <c r="AT1233" s="1">
        <v>109</v>
      </c>
      <c r="AU1233" s="1">
        <v>106</v>
      </c>
      <c r="AV1233" s="1">
        <v>105</v>
      </c>
      <c r="AW1233" s="1">
        <v>-0.49679329999999988</v>
      </c>
      <c r="AX1233" s="1">
        <v>-1.87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6303</v>
      </c>
      <c r="C1234" s="3">
        <v>4.7300000000000004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81.289999999999992</v>
      </c>
      <c r="H1234" s="1">
        <f>MATCH(持股比率!A1234,董監!A:A,0)</f>
        <v>1234</v>
      </c>
      <c r="I1234" s="3">
        <v>1598993.11</v>
      </c>
      <c r="J1234" s="20">
        <v>-17.997</v>
      </c>
      <c r="K1234" s="20">
        <v>-36</v>
      </c>
      <c r="L1234" s="29">
        <v>8</v>
      </c>
      <c r="M1234" s="20">
        <v>-34</v>
      </c>
      <c r="N1234" s="20">
        <v>-10</v>
      </c>
      <c r="O1234" s="20">
        <f t="shared" si="77"/>
        <v>129982</v>
      </c>
      <c r="P1234" s="19">
        <f t="shared" si="78"/>
        <v>-0.1</v>
      </c>
      <c r="Q1234" s="3">
        <v>18.600000000000001</v>
      </c>
      <c r="R1234" s="3">
        <v>18.5</v>
      </c>
      <c r="S1234" s="3">
        <v>18.600000000000001</v>
      </c>
      <c r="T1234" s="3">
        <v>18.399999999999999</v>
      </c>
      <c r="U1234" s="3">
        <v>18.25</v>
      </c>
      <c r="V1234" s="10">
        <f t="shared" si="79"/>
        <v>-1.6600442E-2</v>
      </c>
      <c r="W1234" s="3">
        <v>-1.35</v>
      </c>
      <c r="X1234" s="3" t="str">
        <f ca="1">IF(COUNTIF(股期對照!A:A,B1234)=2,B1234&amp;"-●",IF(COUNTIF(股期對照!A:A,B1234)=1,B1234&amp;"-◎",B1234))</f>
        <v>競國</v>
      </c>
      <c r="Y1234" s="3" t="s">
        <v>7152</v>
      </c>
      <c r="AB1234" s="1" t="s">
        <v>1228</v>
      </c>
      <c r="AC1234" s="1" t="s">
        <v>2940</v>
      </c>
      <c r="AD1234" s="1">
        <v>4.7300000000000004</v>
      </c>
      <c r="AE1234" s="1">
        <v>0.49</v>
      </c>
      <c r="AF1234" s="1">
        <v>0.27</v>
      </c>
      <c r="AG1234" s="1">
        <v>13.22</v>
      </c>
      <c r="AH1234" s="1">
        <v>81.289999999999992</v>
      </c>
      <c r="AI1234" s="1">
        <v>1234</v>
      </c>
      <c r="AJ1234" s="1">
        <v>1598993.11</v>
      </c>
      <c r="AK1234" s="1">
        <v>-17.997</v>
      </c>
      <c r="AL1234" s="1">
        <v>-36</v>
      </c>
      <c r="AM1234" s="1">
        <v>8</v>
      </c>
      <c r="AN1234" s="1">
        <v>-34</v>
      </c>
      <c r="AO1234" s="1">
        <v>-10</v>
      </c>
      <c r="AP1234" s="1">
        <v>129982</v>
      </c>
      <c r="AQ1234" s="1">
        <v>-0.1</v>
      </c>
      <c r="AR1234" s="1">
        <v>18.600000000000001</v>
      </c>
      <c r="AS1234" s="1">
        <v>18.5</v>
      </c>
      <c r="AT1234" s="1">
        <v>18.600000000000001</v>
      </c>
      <c r="AU1234" s="1">
        <v>18.399999999999999</v>
      </c>
      <c r="AV1234" s="1">
        <v>18.25</v>
      </c>
      <c r="AW1234" s="1">
        <v>-1.6600442E-2</v>
      </c>
      <c r="AX1234" s="1">
        <v>-1.35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6304</v>
      </c>
      <c r="C1235" s="3">
        <v>2.72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83.78</v>
      </c>
      <c r="H1235" s="1">
        <f>MATCH(持股比率!A1235,董監!A:A,0)</f>
        <v>1235</v>
      </c>
      <c r="I1235" s="3">
        <v>675744.14</v>
      </c>
      <c r="J1235" s="20">
        <v>4</v>
      </c>
      <c r="K1235" s="20">
        <v>-24</v>
      </c>
      <c r="L1235" s="29">
        <v>-17</v>
      </c>
      <c r="M1235" s="20">
        <v>2</v>
      </c>
      <c r="N1235" s="20">
        <v>27</v>
      </c>
      <c r="O1235" s="20">
        <f t="shared" si="77"/>
        <v>56614</v>
      </c>
      <c r="P1235" s="19">
        <f t="shared" si="78"/>
        <v>0</v>
      </c>
      <c r="Q1235" s="3">
        <v>14.45</v>
      </c>
      <c r="R1235" s="3">
        <v>14.15</v>
      </c>
      <c r="S1235" s="3">
        <v>14.1</v>
      </c>
      <c r="T1235" s="3">
        <v>14</v>
      </c>
      <c r="U1235" s="3">
        <v>13.65</v>
      </c>
      <c r="V1235" s="10">
        <f t="shared" si="79"/>
        <v>-1.2495E-3</v>
      </c>
      <c r="W1235" s="3">
        <v>-1.44</v>
      </c>
      <c r="X1235" s="3" t="str">
        <f ca="1">IF(COUNTIF(股期對照!A:A,B1235)=2,B1235&amp;"-●",IF(COUNTIF(股期對照!A:A,B1235)=1,B1235&amp;"-◎",B1235))</f>
        <v>亞元</v>
      </c>
      <c r="Y1235" s="3" t="s">
        <v>7457</v>
      </c>
      <c r="AB1235" s="1" t="s">
        <v>1229</v>
      </c>
      <c r="AC1235" s="1" t="s">
        <v>2941</v>
      </c>
      <c r="AD1235" s="1">
        <v>2.72</v>
      </c>
      <c r="AE1235" s="1">
        <v>0.16</v>
      </c>
      <c r="AF1235" s="1">
        <v>0</v>
      </c>
      <c r="AG1235" s="1">
        <v>13.34</v>
      </c>
      <c r="AH1235" s="1">
        <v>83.78</v>
      </c>
      <c r="AI1235" s="1">
        <v>1235</v>
      </c>
      <c r="AJ1235" s="1">
        <v>675744.14</v>
      </c>
      <c r="AK1235" s="1">
        <v>4</v>
      </c>
      <c r="AL1235" s="1">
        <v>-24</v>
      </c>
      <c r="AM1235" s="1">
        <v>-17</v>
      </c>
      <c r="AN1235" s="1">
        <v>2</v>
      </c>
      <c r="AO1235" s="1">
        <v>27</v>
      </c>
      <c r="AP1235" s="1">
        <v>56614</v>
      </c>
      <c r="AQ1235" s="1">
        <v>0</v>
      </c>
      <c r="AR1235" s="1">
        <v>14.45</v>
      </c>
      <c r="AS1235" s="1">
        <v>14.15</v>
      </c>
      <c r="AT1235" s="1">
        <v>14.1</v>
      </c>
      <c r="AU1235" s="1">
        <v>14</v>
      </c>
      <c r="AV1235" s="1">
        <v>13.65</v>
      </c>
      <c r="AW1235" s="1">
        <v>-1.2495E-3</v>
      </c>
      <c r="AX1235" s="1">
        <v>-1.44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6305</v>
      </c>
      <c r="C1236" s="3">
        <v>11.18</v>
      </c>
      <c r="D1236" s="3">
        <v>1.43</v>
      </c>
      <c r="E1236" s="3">
        <v>2.27</v>
      </c>
      <c r="F1236" s="1">
        <f>IF(INDEX(董監!D:D,H1236)=0,INDEX(董監!C:C,H1236),INDEX(董監!D:D,H1236))</f>
        <v>26.18</v>
      </c>
      <c r="G1236" s="1">
        <f t="shared" si="76"/>
        <v>58.94</v>
      </c>
      <c r="H1236" s="1">
        <f>MATCH(持股比率!A1236,董監!A:A,0)</f>
        <v>1236</v>
      </c>
      <c r="I1236" s="3">
        <v>1038835.51</v>
      </c>
      <c r="J1236" s="20">
        <v>18.202999999999999</v>
      </c>
      <c r="K1236" s="20">
        <v>-85.230999999999995</v>
      </c>
      <c r="L1236" s="29">
        <v>163.00700000000001</v>
      </c>
      <c r="M1236" s="20">
        <v>-79.2</v>
      </c>
      <c r="N1236" s="20">
        <v>-3.78</v>
      </c>
      <c r="O1236" s="20">
        <f t="shared" si="77"/>
        <v>61229</v>
      </c>
      <c r="P1236" s="19">
        <f t="shared" si="78"/>
        <v>0</v>
      </c>
      <c r="Q1236" s="3">
        <v>72.099999999999994</v>
      </c>
      <c r="R1236" s="3">
        <v>73</v>
      </c>
      <c r="S1236" s="3">
        <v>73.2</v>
      </c>
      <c r="T1236" s="3">
        <v>73.2</v>
      </c>
      <c r="U1236" s="3">
        <v>73.8</v>
      </c>
      <c r="V1236" s="10">
        <f t="shared" si="79"/>
        <v>9.4628169999999949E-3</v>
      </c>
      <c r="W1236" s="3">
        <v>3.94</v>
      </c>
      <c r="X1236" s="3" t="str">
        <f ca="1">IF(COUNTIF(股期對照!A:A,B1236)=2,B1236&amp;"-●",IF(COUNTIF(股期對照!A:A,B1236)=1,B1236&amp;"-◎",B1236))</f>
        <v>大宇資</v>
      </c>
      <c r="Y1236" s="3" t="s">
        <v>7144</v>
      </c>
      <c r="AB1236" s="1" t="s">
        <v>1230</v>
      </c>
      <c r="AC1236" s="1" t="s">
        <v>2942</v>
      </c>
      <c r="AD1236" s="1">
        <v>11.18</v>
      </c>
      <c r="AE1236" s="1">
        <v>1.43</v>
      </c>
      <c r="AF1236" s="1">
        <v>2.27</v>
      </c>
      <c r="AG1236" s="1">
        <v>26.18</v>
      </c>
      <c r="AH1236" s="1">
        <v>58.94</v>
      </c>
      <c r="AI1236" s="1">
        <v>1236</v>
      </c>
      <c r="AJ1236" s="1">
        <v>1038835.51</v>
      </c>
      <c r="AK1236" s="1">
        <v>18.202999999999999</v>
      </c>
      <c r="AL1236" s="1">
        <v>-85.230999999999995</v>
      </c>
      <c r="AM1236" s="1">
        <v>163.00700000000001</v>
      </c>
      <c r="AN1236" s="1">
        <v>-79.2</v>
      </c>
      <c r="AO1236" s="1">
        <v>-3.78</v>
      </c>
      <c r="AP1236" s="1">
        <v>61229</v>
      </c>
      <c r="AQ1236" s="1">
        <v>0</v>
      </c>
      <c r="AR1236" s="1">
        <v>72.099999999999994</v>
      </c>
      <c r="AS1236" s="1">
        <v>73</v>
      </c>
      <c r="AT1236" s="1">
        <v>73.2</v>
      </c>
      <c r="AU1236" s="1">
        <v>73.2</v>
      </c>
      <c r="AV1236" s="1">
        <v>73.8</v>
      </c>
      <c r="AW1236" s="1">
        <v>9.4628169999999949E-3</v>
      </c>
      <c r="AX1236" s="1">
        <v>3.94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6306</v>
      </c>
      <c r="C1237" s="3">
        <v>1.86</v>
      </c>
      <c r="D1237" s="3">
        <v>0.03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46.370000000000005</v>
      </c>
      <c r="H1237" s="1">
        <f>MATCH(持股比率!A1237,董監!A:A,0)</f>
        <v>1237</v>
      </c>
      <c r="I1237" s="3">
        <v>1883573.36</v>
      </c>
      <c r="J1237" s="20">
        <v>1477.069</v>
      </c>
      <c r="K1237" s="20">
        <v>187.23500000000001</v>
      </c>
      <c r="L1237" s="29">
        <v>-128</v>
      </c>
      <c r="M1237" s="20">
        <v>-769.31500000000005</v>
      </c>
      <c r="N1237" s="20">
        <v>189</v>
      </c>
      <c r="O1237" s="20">
        <f t="shared" si="77"/>
        <v>87341</v>
      </c>
      <c r="P1237" s="19">
        <f t="shared" si="78"/>
        <v>1.1000000000000001</v>
      </c>
      <c r="Q1237" s="3">
        <v>67.900000000000006</v>
      </c>
      <c r="R1237" s="3">
        <v>67.599999999999994</v>
      </c>
      <c r="S1237" s="3">
        <v>66.900000000000006</v>
      </c>
      <c r="T1237" s="3">
        <v>65.8</v>
      </c>
      <c r="U1237" s="3">
        <v>66.2</v>
      </c>
      <c r="V1237" s="10">
        <f t="shared" si="79"/>
        <v>0.66277744099999991</v>
      </c>
      <c r="W1237" s="3">
        <v>2.48</v>
      </c>
      <c r="X1237" s="3" t="str">
        <f ca="1">IF(COUNTIF(股期對照!A:A,B1237)=2,B1237&amp;"-●",IF(COUNTIF(股期對照!A:A,B1237)=1,B1237&amp;"-◎",B1237))</f>
        <v>邁達特</v>
      </c>
      <c r="Y1237" s="3" t="s">
        <v>7266</v>
      </c>
      <c r="AB1237" s="1" t="s">
        <v>1231</v>
      </c>
      <c r="AC1237" s="1" t="s">
        <v>4592</v>
      </c>
      <c r="AD1237" s="1">
        <v>1.86</v>
      </c>
      <c r="AE1237" s="1">
        <v>0.03</v>
      </c>
      <c r="AF1237" s="1">
        <v>0.34</v>
      </c>
      <c r="AG1237" s="1">
        <v>51.4</v>
      </c>
      <c r="AH1237" s="1">
        <v>46.370000000000005</v>
      </c>
      <c r="AI1237" s="1">
        <v>1237</v>
      </c>
      <c r="AJ1237" s="1">
        <v>1883573.36</v>
      </c>
      <c r="AK1237" s="1">
        <v>1477.069</v>
      </c>
      <c r="AL1237" s="1">
        <v>187.23500000000001</v>
      </c>
      <c r="AM1237" s="1">
        <v>-128</v>
      </c>
      <c r="AN1237" s="1">
        <v>-769.31500000000005</v>
      </c>
      <c r="AO1237" s="1">
        <v>189</v>
      </c>
      <c r="AP1237" s="1">
        <v>87341</v>
      </c>
      <c r="AQ1237" s="1">
        <v>1.1000000000000001</v>
      </c>
      <c r="AR1237" s="1">
        <v>67.900000000000006</v>
      </c>
      <c r="AS1237" s="1">
        <v>67.599999999999994</v>
      </c>
      <c r="AT1237" s="1">
        <v>66.900000000000006</v>
      </c>
      <c r="AU1237" s="1">
        <v>65.8</v>
      </c>
      <c r="AV1237" s="1">
        <v>66.2</v>
      </c>
      <c r="AW1237" s="1">
        <v>0.66277744099999991</v>
      </c>
      <c r="AX1237" s="1">
        <v>2.48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6307</v>
      </c>
      <c r="C1238" s="3">
        <v>1.45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69.03</v>
      </c>
      <c r="H1238" s="1">
        <f>MATCH(持股比率!A1238,董監!A:A,0)</f>
        <v>1238</v>
      </c>
      <c r="I1238" s="3">
        <v>500471</v>
      </c>
      <c r="J1238" s="20">
        <v>117.724</v>
      </c>
      <c r="K1238" s="20">
        <v>-101</v>
      </c>
      <c r="L1238" s="29">
        <v>-23.173999999999999</v>
      </c>
      <c r="M1238" s="20">
        <v>-29.774999999999999</v>
      </c>
      <c r="N1238" s="20">
        <v>3.766</v>
      </c>
      <c r="O1238" s="20">
        <f t="shared" si="77"/>
        <v>34548</v>
      </c>
      <c r="P1238" s="19">
        <f t="shared" si="78"/>
        <v>-0.1</v>
      </c>
      <c r="Q1238" s="3">
        <v>16.649999999999999</v>
      </c>
      <c r="R1238" s="3">
        <v>16.45</v>
      </c>
      <c r="S1238" s="3">
        <v>16.2</v>
      </c>
      <c r="T1238" s="3">
        <v>15.4</v>
      </c>
      <c r="U1238" s="3">
        <v>15.05</v>
      </c>
      <c r="V1238" s="10">
        <f t="shared" si="79"/>
        <v>-4.7862089999999996E-3</v>
      </c>
      <c r="W1238" s="3">
        <v>-7.95</v>
      </c>
      <c r="X1238" s="3" t="str">
        <f ca="1">IF(COUNTIF(股期對照!A:A,B1238)=2,B1238&amp;"-●",IF(COUNTIF(股期對照!A:A,B1238)=1,B1238&amp;"-◎",B1238))</f>
        <v>亞矽</v>
      </c>
      <c r="Y1238" s="3" t="s">
        <v>7458</v>
      </c>
      <c r="AB1238" s="1" t="s">
        <v>1232</v>
      </c>
      <c r="AC1238" s="1" t="s">
        <v>2943</v>
      </c>
      <c r="AD1238" s="1">
        <v>1.45</v>
      </c>
      <c r="AE1238" s="1">
        <v>0.02</v>
      </c>
      <c r="AF1238" s="1">
        <v>0.39</v>
      </c>
      <c r="AG1238" s="1">
        <v>29.11</v>
      </c>
      <c r="AH1238" s="1">
        <v>69.03</v>
      </c>
      <c r="AI1238" s="1">
        <v>1238</v>
      </c>
      <c r="AJ1238" s="1">
        <v>500471</v>
      </c>
      <c r="AK1238" s="1">
        <v>117.724</v>
      </c>
      <c r="AL1238" s="1">
        <v>-101</v>
      </c>
      <c r="AM1238" s="1">
        <v>-23.173999999999999</v>
      </c>
      <c r="AN1238" s="1">
        <v>-29.774999999999999</v>
      </c>
      <c r="AO1238" s="1">
        <v>3.766</v>
      </c>
      <c r="AP1238" s="1">
        <v>34548</v>
      </c>
      <c r="AQ1238" s="1">
        <v>-0.1</v>
      </c>
      <c r="AR1238" s="1">
        <v>16.649999999999999</v>
      </c>
      <c r="AS1238" s="1">
        <v>16.45</v>
      </c>
      <c r="AT1238" s="1">
        <v>16.2</v>
      </c>
      <c r="AU1238" s="1">
        <v>15.4</v>
      </c>
      <c r="AV1238" s="1">
        <v>15.05</v>
      </c>
      <c r="AW1238" s="1">
        <v>-4.7862089999999996E-3</v>
      </c>
      <c r="AX1238" s="1">
        <v>-7.95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6308</v>
      </c>
      <c r="C1239" s="3">
        <v>0.99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44.71</v>
      </c>
      <c r="H1239" s="1">
        <f>MATCH(持股比率!A1239,董監!A:A,0)</f>
        <v>1239</v>
      </c>
      <c r="I1239" s="3">
        <v>439119.37</v>
      </c>
      <c r="J1239" s="20">
        <v>44</v>
      </c>
      <c r="K1239" s="20">
        <v>-132.19499999999999</v>
      </c>
      <c r="L1239" s="29">
        <v>-116.999</v>
      </c>
      <c r="M1239" s="20">
        <v>-67.998999999999995</v>
      </c>
      <c r="N1239" s="20">
        <v>-20</v>
      </c>
      <c r="O1239" s="20">
        <f t="shared" si="77"/>
        <v>19633</v>
      </c>
      <c r="P1239" s="19">
        <f t="shared" si="78"/>
        <v>-1.5</v>
      </c>
      <c r="Q1239" s="3">
        <v>33.5</v>
      </c>
      <c r="R1239" s="3">
        <v>35.25</v>
      </c>
      <c r="S1239" s="3">
        <v>34.950000000000003</v>
      </c>
      <c r="T1239" s="3">
        <v>34.1</v>
      </c>
      <c r="U1239" s="3">
        <v>33.25</v>
      </c>
      <c r="V1239" s="10">
        <f t="shared" si="79"/>
        <v>-0.102587547</v>
      </c>
      <c r="W1239" s="3">
        <v>0.76</v>
      </c>
      <c r="X1239" s="3" t="str">
        <f ca="1">IF(COUNTIF(股期對照!A:A,B1239)=2,B1239&amp;"-●",IF(COUNTIF(股期對照!A:A,B1239)=1,B1239&amp;"-◎",B1239))</f>
        <v>久威</v>
      </c>
      <c r="Y1239" s="3" t="s">
        <v>7287</v>
      </c>
      <c r="AB1239" s="1" t="s">
        <v>1233</v>
      </c>
      <c r="AC1239" s="1" t="s">
        <v>2944</v>
      </c>
      <c r="AD1239" s="1">
        <v>0.99</v>
      </c>
      <c r="AE1239" s="1">
        <v>0</v>
      </c>
      <c r="AF1239" s="1">
        <v>0.38</v>
      </c>
      <c r="AG1239" s="1">
        <v>53.92</v>
      </c>
      <c r="AH1239" s="1">
        <v>44.71</v>
      </c>
      <c r="AI1239" s="1">
        <v>1239</v>
      </c>
      <c r="AJ1239" s="1">
        <v>439119.37</v>
      </c>
      <c r="AK1239" s="1">
        <v>44</v>
      </c>
      <c r="AL1239" s="1">
        <v>-132.19499999999999</v>
      </c>
      <c r="AM1239" s="1">
        <v>-116.999</v>
      </c>
      <c r="AN1239" s="1">
        <v>-67.998999999999995</v>
      </c>
      <c r="AO1239" s="1">
        <v>-20</v>
      </c>
      <c r="AP1239" s="1">
        <v>19633</v>
      </c>
      <c r="AQ1239" s="1">
        <v>-1.5</v>
      </c>
      <c r="AR1239" s="1">
        <v>33.5</v>
      </c>
      <c r="AS1239" s="1">
        <v>35.25</v>
      </c>
      <c r="AT1239" s="1">
        <v>34.950000000000003</v>
      </c>
      <c r="AU1239" s="1">
        <v>34.1</v>
      </c>
      <c r="AV1239" s="1">
        <v>33.25</v>
      </c>
      <c r="AW1239" s="1">
        <v>-0.102587547</v>
      </c>
      <c r="AX1239" s="1">
        <v>0.76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6309</v>
      </c>
      <c r="C1240" s="3">
        <v>5.1100000000000003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5</v>
      </c>
      <c r="K1240" s="20">
        <v>-5.0000000000000001E-3</v>
      </c>
      <c r="L1240" s="29">
        <v>-1E-3</v>
      </c>
      <c r="M1240" s="20">
        <v>10.89</v>
      </c>
      <c r="N1240" s="20">
        <v>-4.1710000000000003</v>
      </c>
      <c r="O1240" s="20">
        <f t="shared" si="77"/>
        <v>155253</v>
      </c>
      <c r="P1240" s="19">
        <f t="shared" si="78"/>
        <v>0</v>
      </c>
      <c r="Q1240" s="3">
        <v>45.1</v>
      </c>
      <c r="R1240" s="3">
        <v>45.1</v>
      </c>
      <c r="S1240" s="3">
        <v>45.15</v>
      </c>
      <c r="T1240" s="3">
        <v>45.3</v>
      </c>
      <c r="U1240" s="3">
        <v>45.2</v>
      </c>
      <c r="V1240" s="10">
        <f t="shared" si="79"/>
        <v>5.3001714999999991E-3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6770</v>
      </c>
      <c r="AB1240" s="1" t="s">
        <v>1234</v>
      </c>
      <c r="AC1240" s="1" t="s">
        <v>2945</v>
      </c>
      <c r="AD1240" s="1">
        <v>5.1100000000000003</v>
      </c>
      <c r="AE1240" s="1">
        <v>0.18</v>
      </c>
      <c r="AF1240" s="1">
        <v>0.16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5</v>
      </c>
      <c r="AL1240" s="1">
        <v>-5.0000000000000001E-3</v>
      </c>
      <c r="AM1240" s="1">
        <v>-1E-3</v>
      </c>
      <c r="AN1240" s="1">
        <v>10.89</v>
      </c>
      <c r="AO1240" s="1">
        <v>-4.1710000000000003</v>
      </c>
      <c r="AP1240" s="1">
        <v>155253</v>
      </c>
      <c r="AQ1240" s="1">
        <v>0</v>
      </c>
      <c r="AR1240" s="1">
        <v>45.1</v>
      </c>
      <c r="AS1240" s="1">
        <v>45.1</v>
      </c>
      <c r="AT1240" s="1">
        <v>45.15</v>
      </c>
      <c r="AU1240" s="1">
        <v>45.3</v>
      </c>
      <c r="AV1240" s="1">
        <v>45.2</v>
      </c>
      <c r="AW1240" s="1">
        <v>5.3001714999999991E-3</v>
      </c>
      <c r="AX1240" s="1">
        <v>0.44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4989</v>
      </c>
      <c r="C1241" s="3">
        <v>7.91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76.289999999999992</v>
      </c>
      <c r="H1241" s="1">
        <f>MATCH(持股比率!A1241,董監!A:A,0)</f>
        <v>1241</v>
      </c>
      <c r="I1241" s="3">
        <v>29403288.510000002</v>
      </c>
      <c r="J1241" s="20">
        <v>1188</v>
      </c>
      <c r="K1241" s="20">
        <v>-2.4649999999999999</v>
      </c>
      <c r="L1241" s="29">
        <v>206.798</v>
      </c>
      <c r="M1241" s="20">
        <v>-193.346</v>
      </c>
      <c r="N1241" s="20">
        <v>-147.55099999999999</v>
      </c>
      <c r="O1241" s="20">
        <f t="shared" si="77"/>
        <v>2243177</v>
      </c>
      <c r="P1241" s="19">
        <f t="shared" si="78"/>
        <v>0</v>
      </c>
      <c r="Q1241" s="3">
        <v>11.45</v>
      </c>
      <c r="R1241" s="3">
        <v>11.3</v>
      </c>
      <c r="S1241" s="3">
        <v>11.3</v>
      </c>
      <c r="T1241" s="3">
        <v>11.05</v>
      </c>
      <c r="U1241" s="3">
        <v>11</v>
      </c>
      <c r="V1241" s="10">
        <f t="shared" si="79"/>
        <v>0.12152028599999999</v>
      </c>
      <c r="W1241" s="3">
        <v>-2.65</v>
      </c>
      <c r="X1241" s="3" t="str">
        <f ca="1">IF(COUNTIF(股期對照!A:A,B1241)=2,B1241&amp;"-●",IF(COUNTIF(股期對照!A:A,B1241)=1,B1241&amp;"-◎",B1241))</f>
        <v>彩晶-◎</v>
      </c>
      <c r="Y1241" s="3" t="s">
        <v>7459</v>
      </c>
      <c r="AB1241" s="1" t="s">
        <v>1235</v>
      </c>
      <c r="AC1241" s="1" t="s">
        <v>2946</v>
      </c>
      <c r="AD1241" s="1">
        <v>7.91</v>
      </c>
      <c r="AE1241" s="1">
        <v>0</v>
      </c>
      <c r="AF1241" s="1">
        <v>2.81</v>
      </c>
      <c r="AG1241" s="1">
        <v>12.99</v>
      </c>
      <c r="AH1241" s="1">
        <v>76.289999999999992</v>
      </c>
      <c r="AI1241" s="1">
        <v>1241</v>
      </c>
      <c r="AJ1241" s="1">
        <v>29403288.510000002</v>
      </c>
      <c r="AK1241" s="1">
        <v>1188</v>
      </c>
      <c r="AL1241" s="1">
        <v>-2.4649999999999999</v>
      </c>
      <c r="AM1241" s="1">
        <v>206.798</v>
      </c>
      <c r="AN1241" s="1">
        <v>-193.346</v>
      </c>
      <c r="AO1241" s="1">
        <v>-147.55099999999999</v>
      </c>
      <c r="AP1241" s="1">
        <v>2243177</v>
      </c>
      <c r="AQ1241" s="1">
        <v>0</v>
      </c>
      <c r="AR1241" s="1">
        <v>11.45</v>
      </c>
      <c r="AS1241" s="1">
        <v>11.3</v>
      </c>
      <c r="AT1241" s="1">
        <v>11.3</v>
      </c>
      <c r="AU1241" s="1">
        <v>11.05</v>
      </c>
      <c r="AV1241" s="1">
        <v>11</v>
      </c>
      <c r="AW1241" s="1">
        <v>0.12152028599999999</v>
      </c>
      <c r="AX1241" s="1">
        <v>-2.65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5766</v>
      </c>
      <c r="C1242" s="3">
        <v>3.48</v>
      </c>
      <c r="D1242" s="3">
        <v>7.0000000000000007E-2</v>
      </c>
      <c r="E1242" s="3">
        <v>0.33</v>
      </c>
      <c r="F1242" s="1">
        <f>IF(INDEX(董監!D:D,H1242)=0,INDEX(董監!C:C,H1242),INDEX(董監!D:D,H1242))</f>
        <v>37.99</v>
      </c>
      <c r="G1242" s="1">
        <f t="shared" si="76"/>
        <v>58.129999999999995</v>
      </c>
      <c r="H1242" s="1">
        <f>MATCH(持股比率!A1242,董監!A:A,0)</f>
        <v>1242</v>
      </c>
      <c r="I1242" s="3">
        <v>886500</v>
      </c>
      <c r="J1242" s="20">
        <v>409</v>
      </c>
      <c r="K1242" s="20">
        <v>1005</v>
      </c>
      <c r="L1242" s="29">
        <v>-946</v>
      </c>
      <c r="M1242" s="20">
        <v>-382.024</v>
      </c>
      <c r="N1242" s="20">
        <v>33</v>
      </c>
      <c r="O1242" s="20">
        <f t="shared" si="77"/>
        <v>51532</v>
      </c>
      <c r="P1242" s="19">
        <f t="shared" si="78"/>
        <v>0.2</v>
      </c>
      <c r="Q1242" s="3">
        <v>46.9</v>
      </c>
      <c r="R1242" s="3">
        <v>51.5</v>
      </c>
      <c r="S1242" s="3">
        <v>52.1</v>
      </c>
      <c r="T1242" s="3">
        <v>49.45</v>
      </c>
      <c r="U1242" s="3">
        <v>51.6</v>
      </c>
      <c r="V1242" s="10">
        <f t="shared" si="79"/>
        <v>4.4647132000000068E-2</v>
      </c>
      <c r="W1242" s="3">
        <v>20.98</v>
      </c>
      <c r="X1242" s="3" t="str">
        <f ca="1">IF(COUNTIF(股期對照!A:A,B1242)=2,B1242&amp;"-●",IF(COUNTIF(股期對照!A:A,B1242)=1,B1242&amp;"-◎",B1242))</f>
        <v>迎廣</v>
      </c>
      <c r="Y1242" s="3" t="s">
        <v>7460</v>
      </c>
      <c r="AB1242" s="1" t="s">
        <v>1236</v>
      </c>
      <c r="AC1242" s="1" t="s">
        <v>2947</v>
      </c>
      <c r="AD1242" s="1">
        <v>3.48</v>
      </c>
      <c r="AE1242" s="1">
        <v>7.0000000000000007E-2</v>
      </c>
      <c r="AF1242" s="1">
        <v>0.33</v>
      </c>
      <c r="AG1242" s="1">
        <v>37.99</v>
      </c>
      <c r="AH1242" s="1">
        <v>58.129999999999995</v>
      </c>
      <c r="AI1242" s="1">
        <v>1242</v>
      </c>
      <c r="AJ1242" s="1">
        <v>886500</v>
      </c>
      <c r="AK1242" s="1">
        <v>409</v>
      </c>
      <c r="AL1242" s="1">
        <v>1005</v>
      </c>
      <c r="AM1242" s="1">
        <v>-946</v>
      </c>
      <c r="AN1242" s="1">
        <v>-382.024</v>
      </c>
      <c r="AO1242" s="1">
        <v>33</v>
      </c>
      <c r="AP1242" s="1">
        <v>51532</v>
      </c>
      <c r="AQ1242" s="1">
        <v>0.2</v>
      </c>
      <c r="AR1242" s="1">
        <v>46.9</v>
      </c>
      <c r="AS1242" s="1">
        <v>51.5</v>
      </c>
      <c r="AT1242" s="1">
        <v>52.1</v>
      </c>
      <c r="AU1242" s="1">
        <v>49.45</v>
      </c>
      <c r="AV1242" s="1">
        <v>51.6</v>
      </c>
      <c r="AW1242" s="1">
        <v>4.4647132000000068E-2</v>
      </c>
      <c r="AX1242" s="1">
        <v>20.98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5281</v>
      </c>
      <c r="C1243" s="3">
        <v>0.93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69.62</v>
      </c>
      <c r="H1243" s="1">
        <f>MATCH(持股比率!A1243,董監!A:A,0)</f>
        <v>1243</v>
      </c>
      <c r="I1243" s="3">
        <v>908895.73</v>
      </c>
      <c r="J1243" s="20">
        <v>-118.227</v>
      </c>
      <c r="K1243" s="20">
        <v>100</v>
      </c>
      <c r="L1243" s="29">
        <v>34</v>
      </c>
      <c r="M1243" s="20">
        <v>-90.998999999999995</v>
      </c>
      <c r="N1243" s="20">
        <v>2</v>
      </c>
      <c r="O1243" s="20">
        <f t="shared" si="77"/>
        <v>63277</v>
      </c>
      <c r="P1243" s="19">
        <f t="shared" si="78"/>
        <v>-0.1</v>
      </c>
      <c r="Q1243" s="3">
        <v>29.5</v>
      </c>
      <c r="R1243" s="3">
        <v>28.75</v>
      </c>
      <c r="S1243" s="3">
        <v>28.3</v>
      </c>
      <c r="T1243" s="3">
        <v>27.5</v>
      </c>
      <c r="U1243" s="3">
        <v>27.45</v>
      </c>
      <c r="V1243" s="10">
        <f t="shared" si="79"/>
        <v>-2.098069E-2</v>
      </c>
      <c r="W1243" s="3">
        <v>-3.51</v>
      </c>
      <c r="X1243" s="3" t="str">
        <f ca="1">IF(COUNTIF(股期對照!A:A,B1243)=2,B1243&amp;"-●",IF(COUNTIF(股期對照!A:A,B1243)=1,B1243&amp;"-◎",B1243))</f>
        <v>建達</v>
      </c>
      <c r="Y1243" s="3" t="s">
        <v>7461</v>
      </c>
      <c r="AB1243" s="1" t="s">
        <v>1237</v>
      </c>
      <c r="AC1243" s="1" t="s">
        <v>2948</v>
      </c>
      <c r="AD1243" s="1">
        <v>0.93</v>
      </c>
      <c r="AE1243" s="1">
        <v>0.02</v>
      </c>
      <c r="AF1243" s="1">
        <v>1.17</v>
      </c>
      <c r="AG1243" s="1">
        <v>28.26</v>
      </c>
      <c r="AH1243" s="1">
        <v>69.62</v>
      </c>
      <c r="AI1243" s="1">
        <v>1243</v>
      </c>
      <c r="AJ1243" s="1">
        <v>908895.73</v>
      </c>
      <c r="AK1243" s="1">
        <v>-118.227</v>
      </c>
      <c r="AL1243" s="1">
        <v>100</v>
      </c>
      <c r="AM1243" s="1">
        <v>34</v>
      </c>
      <c r="AN1243" s="1">
        <v>-90.998999999999995</v>
      </c>
      <c r="AO1243" s="1">
        <v>2</v>
      </c>
      <c r="AP1243" s="1">
        <v>63277</v>
      </c>
      <c r="AQ1243" s="1">
        <v>-0.1</v>
      </c>
      <c r="AR1243" s="1">
        <v>29.5</v>
      </c>
      <c r="AS1243" s="1">
        <v>28.75</v>
      </c>
      <c r="AT1243" s="1">
        <v>28.3</v>
      </c>
      <c r="AU1243" s="1">
        <v>27.5</v>
      </c>
      <c r="AV1243" s="1">
        <v>27.45</v>
      </c>
      <c r="AW1243" s="1">
        <v>-2.098069E-2</v>
      </c>
      <c r="AX1243" s="1">
        <v>-3.51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5217</v>
      </c>
      <c r="C1244" s="3">
        <v>7.6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62.92</v>
      </c>
      <c r="H1244" s="1">
        <f>MATCH(持股比率!A1244,董監!A:A,0)</f>
        <v>1244</v>
      </c>
      <c r="I1244" s="3">
        <v>6655551.1399999997</v>
      </c>
      <c r="J1244" s="20">
        <v>415.82</v>
      </c>
      <c r="K1244" s="20">
        <v>-281.5</v>
      </c>
      <c r="L1244" s="29">
        <v>171.928</v>
      </c>
      <c r="M1244" s="20">
        <v>-1045.681</v>
      </c>
      <c r="N1244" s="20">
        <v>19.597999999999999</v>
      </c>
      <c r="O1244" s="20">
        <f t="shared" si="77"/>
        <v>418767</v>
      </c>
      <c r="P1244" s="19">
        <f t="shared" si="78"/>
        <v>-0.2</v>
      </c>
      <c r="Q1244" s="3">
        <v>14.1</v>
      </c>
      <c r="R1244" s="3">
        <v>13.9</v>
      </c>
      <c r="S1244" s="3">
        <v>13.9</v>
      </c>
      <c r="T1244" s="3">
        <v>13.55</v>
      </c>
      <c r="U1244" s="3">
        <v>13.4</v>
      </c>
      <c r="V1244" s="10">
        <f t="shared" si="79"/>
        <v>-9.5663531500000024E-2</v>
      </c>
      <c r="W1244" s="3">
        <v>-3.6</v>
      </c>
      <c r="X1244" s="3" t="str">
        <f ca="1">IF(COUNTIF(股期對照!A:A,B1244)=2,B1244&amp;"-●",IF(COUNTIF(股期對照!A:A,B1244)=1,B1244&amp;"-◎",B1244))</f>
        <v>達運</v>
      </c>
      <c r="Y1244" s="3" t="s">
        <v>7462</v>
      </c>
      <c r="AB1244" s="1" t="s">
        <v>1238</v>
      </c>
      <c r="AC1244" s="1" t="s">
        <v>2949</v>
      </c>
      <c r="AD1244" s="1">
        <v>7.6</v>
      </c>
      <c r="AE1244" s="1">
        <v>0.64</v>
      </c>
      <c r="AF1244" s="1">
        <v>0.26</v>
      </c>
      <c r="AG1244" s="1">
        <v>28.58</v>
      </c>
      <c r="AH1244" s="1">
        <v>62.92</v>
      </c>
      <c r="AI1244" s="1">
        <v>1244</v>
      </c>
      <c r="AJ1244" s="1">
        <v>6655551.1399999997</v>
      </c>
      <c r="AK1244" s="1">
        <v>415.82</v>
      </c>
      <c r="AL1244" s="1">
        <v>-281.5</v>
      </c>
      <c r="AM1244" s="1">
        <v>171.928</v>
      </c>
      <c r="AN1244" s="1">
        <v>-1045.681</v>
      </c>
      <c r="AO1244" s="1">
        <v>19.597999999999999</v>
      </c>
      <c r="AP1244" s="1">
        <v>418767</v>
      </c>
      <c r="AQ1244" s="1">
        <v>-0.2</v>
      </c>
      <c r="AR1244" s="1">
        <v>14.1</v>
      </c>
      <c r="AS1244" s="1">
        <v>13.9</v>
      </c>
      <c r="AT1244" s="1">
        <v>13.9</v>
      </c>
      <c r="AU1244" s="1">
        <v>13.55</v>
      </c>
      <c r="AV1244" s="1">
        <v>13.4</v>
      </c>
      <c r="AW1244" s="1">
        <v>-9.5663531500000024E-2</v>
      </c>
      <c r="AX1244" s="1">
        <v>-3.6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5574</v>
      </c>
      <c r="C1245" s="3">
        <v>38.75</v>
      </c>
      <c r="D1245" s="3">
        <v>12.4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43.699999999999996</v>
      </c>
      <c r="H1245" s="1">
        <f>MATCH(持股比率!A1245,董監!A:A,0)</f>
        <v>1245</v>
      </c>
      <c r="I1245" s="3">
        <v>1849705.19</v>
      </c>
      <c r="J1245" s="20">
        <v>96</v>
      </c>
      <c r="K1245" s="20">
        <v>93.432000000000002</v>
      </c>
      <c r="L1245" s="29">
        <v>43.823</v>
      </c>
      <c r="M1245" s="20">
        <v>109</v>
      </c>
      <c r="N1245" s="20">
        <v>-38</v>
      </c>
      <c r="O1245" s="20">
        <f t="shared" si="77"/>
        <v>80832</v>
      </c>
      <c r="P1245" s="19">
        <f t="shared" si="78"/>
        <v>0.4</v>
      </c>
      <c r="Q1245" s="3">
        <v>343</v>
      </c>
      <c r="R1245" s="3">
        <v>344</v>
      </c>
      <c r="S1245" s="3">
        <v>342</v>
      </c>
      <c r="T1245" s="3">
        <v>343</v>
      </c>
      <c r="U1245" s="3">
        <v>339</v>
      </c>
      <c r="V1245" s="10">
        <f t="shared" si="79"/>
        <v>1.0456107399999999</v>
      </c>
      <c r="W1245" s="3">
        <v>-0.59</v>
      </c>
      <c r="X1245" s="3" t="str">
        <f ca="1">IF(COUNTIF(股期對照!A:A,B1245)=2,B1245&amp;"-●",IF(COUNTIF(股期對照!A:A,B1245)=1,B1245&amp;"-◎",B1245))</f>
        <v>新普-◎</v>
      </c>
      <c r="Y1245" s="3" t="s">
        <v>7463</v>
      </c>
      <c r="AB1245" s="1" t="s">
        <v>1239</v>
      </c>
      <c r="AC1245" s="1" t="s">
        <v>2950</v>
      </c>
      <c r="AD1245" s="1">
        <v>38.75</v>
      </c>
      <c r="AE1245" s="1">
        <v>12.4</v>
      </c>
      <c r="AF1245" s="1">
        <v>0.52</v>
      </c>
      <c r="AG1245" s="1">
        <v>4.63</v>
      </c>
      <c r="AH1245" s="1">
        <v>43.699999999999996</v>
      </c>
      <c r="AI1245" s="1">
        <v>1245</v>
      </c>
      <c r="AJ1245" s="1">
        <v>1849705.19</v>
      </c>
      <c r="AK1245" s="1">
        <v>96</v>
      </c>
      <c r="AL1245" s="1">
        <v>93.432000000000002</v>
      </c>
      <c r="AM1245" s="1">
        <v>43.823</v>
      </c>
      <c r="AN1245" s="1">
        <v>109</v>
      </c>
      <c r="AO1245" s="1">
        <v>-38</v>
      </c>
      <c r="AP1245" s="1">
        <v>80832</v>
      </c>
      <c r="AQ1245" s="1">
        <v>0.4</v>
      </c>
      <c r="AR1245" s="1">
        <v>343</v>
      </c>
      <c r="AS1245" s="1">
        <v>344</v>
      </c>
      <c r="AT1245" s="1">
        <v>342</v>
      </c>
      <c r="AU1245" s="1">
        <v>343</v>
      </c>
      <c r="AV1245" s="1">
        <v>339</v>
      </c>
      <c r="AW1245" s="1">
        <v>1.0456107399999999</v>
      </c>
      <c r="AX1245" s="1">
        <v>-0.59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5767</v>
      </c>
      <c r="C1246" s="3">
        <v>4.9000000000000004</v>
      </c>
      <c r="D1246" s="3">
        <v>0</v>
      </c>
      <c r="E1246" s="3">
        <v>1.46</v>
      </c>
      <c r="F1246" s="1">
        <f>IF(INDEX(董監!D:D,H1246)=0,INDEX(董監!C:C,H1246),INDEX(董監!D:D,H1246))</f>
        <v>10.95</v>
      </c>
      <c r="G1246" s="1">
        <f t="shared" si="76"/>
        <v>82.69</v>
      </c>
      <c r="H1246" s="1">
        <f>MATCH(持股比率!A1246,董監!A:A,0)</f>
        <v>1246</v>
      </c>
      <c r="I1246" s="3">
        <v>743729.83</v>
      </c>
      <c r="J1246" s="20">
        <v>-162.27699999999999</v>
      </c>
      <c r="K1246" s="20">
        <v>662</v>
      </c>
      <c r="L1246" s="29">
        <v>-739.94600000000003</v>
      </c>
      <c r="M1246" s="20">
        <v>879.66</v>
      </c>
      <c r="N1246" s="20">
        <v>876.29600000000005</v>
      </c>
      <c r="O1246" s="20">
        <f t="shared" si="77"/>
        <v>61499</v>
      </c>
      <c r="P1246" s="19">
        <f t="shared" si="78"/>
        <v>2.5</v>
      </c>
      <c r="Q1246" s="3">
        <v>47</v>
      </c>
      <c r="R1246" s="3">
        <v>48.35</v>
      </c>
      <c r="S1246" s="3">
        <v>48.3</v>
      </c>
      <c r="T1246" s="3">
        <v>53.1</v>
      </c>
      <c r="U1246" s="3">
        <v>58.4</v>
      </c>
      <c r="V1246" s="10">
        <f t="shared" si="79"/>
        <v>0.86526921600000006</v>
      </c>
      <c r="W1246" s="3">
        <v>22.56</v>
      </c>
      <c r="X1246" s="3" t="str">
        <f ca="1">IF(COUNTIF(股期對照!A:A,B1246)=2,B1246&amp;"-●",IF(COUNTIF(股期對照!A:A,B1246)=1,B1246&amp;"-◎",B1246))</f>
        <v>擎邦</v>
      </c>
      <c r="Y1246" s="3" t="s">
        <v>7269</v>
      </c>
      <c r="AB1246" s="1" t="s">
        <v>1240</v>
      </c>
      <c r="AC1246" s="1" t="s">
        <v>2951</v>
      </c>
      <c r="AD1246" s="1">
        <v>4.9000000000000004</v>
      </c>
      <c r="AE1246" s="1">
        <v>0</v>
      </c>
      <c r="AF1246" s="1">
        <v>1.46</v>
      </c>
      <c r="AG1246" s="1">
        <v>10.95</v>
      </c>
      <c r="AH1246" s="1">
        <v>82.69</v>
      </c>
      <c r="AI1246" s="1">
        <v>1246</v>
      </c>
      <c r="AJ1246" s="1">
        <v>743729.83</v>
      </c>
      <c r="AK1246" s="1">
        <v>-162.27699999999999</v>
      </c>
      <c r="AL1246" s="1">
        <v>662</v>
      </c>
      <c r="AM1246" s="1">
        <v>-739.94600000000003</v>
      </c>
      <c r="AN1246" s="1">
        <v>879.66</v>
      </c>
      <c r="AO1246" s="1">
        <v>876.29600000000005</v>
      </c>
      <c r="AP1246" s="1">
        <v>61499</v>
      </c>
      <c r="AQ1246" s="1">
        <v>2.5</v>
      </c>
      <c r="AR1246" s="1">
        <v>47</v>
      </c>
      <c r="AS1246" s="1">
        <v>48.35</v>
      </c>
      <c r="AT1246" s="1">
        <v>48.3</v>
      </c>
      <c r="AU1246" s="1">
        <v>53.1</v>
      </c>
      <c r="AV1246" s="1">
        <v>58.4</v>
      </c>
      <c r="AW1246" s="1">
        <v>0.86526921600000006</v>
      </c>
      <c r="AX1246" s="1">
        <v>22.56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5575</v>
      </c>
      <c r="C1247" s="3">
        <v>2.63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7</v>
      </c>
      <c r="L1247" s="29">
        <v>7</v>
      </c>
      <c r="M1247" s="20">
        <v>-13</v>
      </c>
      <c r="N1247" s="20">
        <v>-10</v>
      </c>
      <c r="O1247" s="20">
        <f t="shared" si="77"/>
        <v>54378</v>
      </c>
      <c r="P1247" s="19">
        <f t="shared" si="78"/>
        <v>0</v>
      </c>
      <c r="Q1247" s="3">
        <v>67.2</v>
      </c>
      <c r="R1247" s="3">
        <v>66.8</v>
      </c>
      <c r="S1247" s="3">
        <v>67.2</v>
      </c>
      <c r="T1247" s="3">
        <v>66.900000000000006</v>
      </c>
      <c r="U1247" s="3">
        <v>66.900000000000006</v>
      </c>
      <c r="V1247" s="10">
        <f t="shared" si="79"/>
        <v>-8.0230000000000006E-3</v>
      </c>
      <c r="W1247" s="3">
        <v>-0.59</v>
      </c>
      <c r="X1247" s="3" t="str">
        <f ca="1">IF(COUNTIF(股期對照!A:A,B1247)=2,B1247&amp;"-●",IF(COUNTIF(股期對照!A:A,B1247)=1,B1247&amp;"-◎",B1247))</f>
        <v>上奇</v>
      </c>
      <c r="Y1247" s="3" t="s">
        <v>7464</v>
      </c>
      <c r="AB1247" s="1" t="s">
        <v>1241</v>
      </c>
      <c r="AC1247" s="1" t="s">
        <v>2952</v>
      </c>
      <c r="AD1247" s="1">
        <v>2.63</v>
      </c>
      <c r="AE1247" s="1">
        <v>0</v>
      </c>
      <c r="AF1247" s="1">
        <v>1.01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-3</v>
      </c>
      <c r="AL1247" s="1">
        <v>7</v>
      </c>
      <c r="AM1247" s="1">
        <v>7</v>
      </c>
      <c r="AN1247" s="1">
        <v>-13</v>
      </c>
      <c r="AO1247" s="1">
        <v>-10</v>
      </c>
      <c r="AP1247" s="1">
        <v>54378</v>
      </c>
      <c r="AQ1247" s="1">
        <v>0</v>
      </c>
      <c r="AR1247" s="1">
        <v>67.2</v>
      </c>
      <c r="AS1247" s="1">
        <v>66.8</v>
      </c>
      <c r="AT1247" s="1">
        <v>67.2</v>
      </c>
      <c r="AU1247" s="1">
        <v>66.900000000000006</v>
      </c>
      <c r="AV1247" s="1">
        <v>66.900000000000006</v>
      </c>
      <c r="AW1247" s="1">
        <v>-8.0230000000000006E-3</v>
      </c>
      <c r="AX1247" s="1">
        <v>-0.59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4990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-0.998</v>
      </c>
      <c r="K1248" s="20">
        <v>-4.0019999999999998</v>
      </c>
      <c r="L1248" s="29">
        <v>-8</v>
      </c>
      <c r="M1248" s="20">
        <v>-1</v>
      </c>
      <c r="N1248" s="20">
        <v>0</v>
      </c>
      <c r="O1248" s="20">
        <f t="shared" si="77"/>
        <v>49069</v>
      </c>
      <c r="P1248" s="19">
        <f t="shared" si="78"/>
        <v>0</v>
      </c>
      <c r="Q1248" s="3">
        <v>30.8</v>
      </c>
      <c r="R1248" s="3">
        <v>30.35</v>
      </c>
      <c r="S1248" s="3">
        <v>30.55</v>
      </c>
      <c r="T1248" s="3">
        <v>30.55</v>
      </c>
      <c r="U1248" s="3">
        <v>30.75</v>
      </c>
      <c r="V1248" s="10">
        <f t="shared" si="79"/>
        <v>-4.2714910000000005E-3</v>
      </c>
      <c r="W1248" s="3">
        <v>6.03</v>
      </c>
      <c r="X1248" s="3" t="str">
        <f ca="1">IF(COUNTIF(股期對照!A:A,B1248)=2,B1248&amp;"-●",IF(COUNTIF(股期對照!A:A,B1248)=1,B1248&amp;"-◎",B1248))</f>
        <v>業強</v>
      </c>
      <c r="Y1248" s="3" t="s">
        <v>7213</v>
      </c>
      <c r="AB1248" s="1" t="s">
        <v>1242</v>
      </c>
      <c r="AC1248" s="1" t="s">
        <v>2953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-0.998</v>
      </c>
      <c r="AL1248" s="1">
        <v>-4.0019999999999998</v>
      </c>
      <c r="AM1248" s="1">
        <v>-8</v>
      </c>
      <c r="AN1248" s="1">
        <v>-1</v>
      </c>
      <c r="AO1248" s="1">
        <v>0</v>
      </c>
      <c r="AP1248" s="1">
        <v>49069</v>
      </c>
      <c r="AQ1248" s="1">
        <v>0</v>
      </c>
      <c r="AR1248" s="1">
        <v>30.8</v>
      </c>
      <c r="AS1248" s="1">
        <v>30.35</v>
      </c>
      <c r="AT1248" s="1">
        <v>30.55</v>
      </c>
      <c r="AU1248" s="1">
        <v>30.55</v>
      </c>
      <c r="AV1248" s="1">
        <v>30.75</v>
      </c>
      <c r="AW1248" s="1">
        <v>-4.2714910000000005E-3</v>
      </c>
      <c r="AX1248" s="1">
        <v>6.03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5430</v>
      </c>
      <c r="C1249" s="3">
        <v>5.48</v>
      </c>
      <c r="D1249" s="3">
        <v>0.03</v>
      </c>
      <c r="E1249" s="3">
        <v>0.65</v>
      </c>
      <c r="F1249" s="1">
        <f>IF(INDEX(董監!D:D,H1249)=0,INDEX(董監!C:C,H1249),INDEX(董監!D:D,H1249))</f>
        <v>12.36</v>
      </c>
      <c r="G1249" s="1">
        <f t="shared" si="76"/>
        <v>81.48</v>
      </c>
      <c r="H1249" s="1">
        <f>MATCH(持股比率!A1249,董監!A:A,0)</f>
        <v>1249</v>
      </c>
      <c r="I1249" s="3">
        <v>2490111.5</v>
      </c>
      <c r="J1249" s="20">
        <v>435.346</v>
      </c>
      <c r="K1249" s="20">
        <v>-441.85700000000003</v>
      </c>
      <c r="L1249" s="29">
        <v>-90.816999999999993</v>
      </c>
      <c r="M1249" s="20">
        <v>-1627.577</v>
      </c>
      <c r="N1249" s="20">
        <v>338.98200000000003</v>
      </c>
      <c r="O1249" s="20">
        <f t="shared" si="77"/>
        <v>202894</v>
      </c>
      <c r="P1249" s="19">
        <f t="shared" si="78"/>
        <v>-0.7</v>
      </c>
      <c r="Q1249" s="3">
        <v>53.3</v>
      </c>
      <c r="R1249" s="3">
        <v>52.7</v>
      </c>
      <c r="S1249" s="3">
        <v>53.3</v>
      </c>
      <c r="T1249" s="3">
        <v>49.85</v>
      </c>
      <c r="U1249" s="3">
        <v>50.7</v>
      </c>
      <c r="V1249" s="10">
        <f t="shared" si="79"/>
        <v>-0.68870794249999989</v>
      </c>
      <c r="W1249" s="3">
        <v>-3.43</v>
      </c>
      <c r="X1249" s="3" t="str">
        <f ca="1">IF(COUNTIF(股期對照!A:A,B1249)=2,B1249&amp;"-●",IF(COUNTIF(股期對照!A:A,B1249)=1,B1249&amp;"-◎",B1249))</f>
        <v>廣運</v>
      </c>
      <c r="Y1249" s="3" t="s">
        <v>7465</v>
      </c>
      <c r="AB1249" s="1" t="s">
        <v>1243</v>
      </c>
      <c r="AC1249" s="1" t="s">
        <v>2954</v>
      </c>
      <c r="AD1249" s="1">
        <v>5.48</v>
      </c>
      <c r="AE1249" s="1">
        <v>0.03</v>
      </c>
      <c r="AF1249" s="1">
        <v>0.65</v>
      </c>
      <c r="AG1249" s="1">
        <v>12.36</v>
      </c>
      <c r="AH1249" s="1">
        <v>81.48</v>
      </c>
      <c r="AI1249" s="1">
        <v>1249</v>
      </c>
      <c r="AJ1249" s="1">
        <v>2490111.5</v>
      </c>
      <c r="AK1249" s="1">
        <v>435.346</v>
      </c>
      <c r="AL1249" s="1">
        <v>-441.85700000000003</v>
      </c>
      <c r="AM1249" s="1">
        <v>-90.816999999999993</v>
      </c>
      <c r="AN1249" s="1">
        <v>-1627.577</v>
      </c>
      <c r="AO1249" s="1">
        <v>338.98200000000003</v>
      </c>
      <c r="AP1249" s="1">
        <v>202894</v>
      </c>
      <c r="AQ1249" s="1">
        <v>-0.7</v>
      </c>
      <c r="AR1249" s="1">
        <v>53.3</v>
      </c>
      <c r="AS1249" s="1">
        <v>52.7</v>
      </c>
      <c r="AT1249" s="1">
        <v>53.3</v>
      </c>
      <c r="AU1249" s="1">
        <v>49.85</v>
      </c>
      <c r="AV1249" s="1">
        <v>50.7</v>
      </c>
      <c r="AW1249" s="1">
        <v>-0.68870794249999989</v>
      </c>
      <c r="AX1249" s="1">
        <v>-3.43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6310</v>
      </c>
      <c r="C1250" s="3">
        <v>5.67</v>
      </c>
      <c r="D1250" s="3">
        <v>0</v>
      </c>
      <c r="E1250" s="3">
        <v>0.88</v>
      </c>
      <c r="F1250" s="1">
        <f>IF(INDEX(董監!D:D,H1250)=0,INDEX(董監!C:C,H1250),INDEX(董監!D:D,H1250))</f>
        <v>10.41</v>
      </c>
      <c r="G1250" s="1">
        <f t="shared" si="76"/>
        <v>83.039999999999992</v>
      </c>
      <c r="H1250" s="1">
        <f>MATCH(持股比率!A1250,董監!A:A,0)</f>
        <v>1250</v>
      </c>
      <c r="I1250" s="3">
        <v>1172655.8700000001</v>
      </c>
      <c r="J1250" s="20">
        <v>279</v>
      </c>
      <c r="K1250" s="20">
        <v>304.54500000000002</v>
      </c>
      <c r="L1250" s="29">
        <v>-23.646999999999998</v>
      </c>
      <c r="M1250" s="20">
        <v>-78.991</v>
      </c>
      <c r="N1250" s="20">
        <v>34</v>
      </c>
      <c r="O1250" s="20">
        <f t="shared" si="77"/>
        <v>97377</v>
      </c>
      <c r="P1250" s="19">
        <f t="shared" si="78"/>
        <v>0.5</v>
      </c>
      <c r="Q1250" s="3">
        <v>26.8</v>
      </c>
      <c r="R1250" s="3">
        <v>27.65</v>
      </c>
      <c r="S1250" s="3">
        <v>28.5</v>
      </c>
      <c r="T1250" s="3">
        <v>27.85</v>
      </c>
      <c r="U1250" s="3">
        <v>27.1</v>
      </c>
      <c r="V1250" s="10">
        <f t="shared" si="79"/>
        <v>0.139454304</v>
      </c>
      <c r="W1250" s="3">
        <v>2.46</v>
      </c>
      <c r="X1250" s="3" t="str">
        <f ca="1">IF(COUNTIF(股期對照!A:A,B1250)=2,B1250&amp;"-●",IF(COUNTIF(股期對照!A:A,B1250)=1,B1250&amp;"-◎",B1250))</f>
        <v>信音</v>
      </c>
      <c r="Y1250" s="3" t="s">
        <v>7466</v>
      </c>
      <c r="AB1250" s="1" t="s">
        <v>1244</v>
      </c>
      <c r="AC1250" s="1" t="s">
        <v>2955</v>
      </c>
      <c r="AD1250" s="1">
        <v>5.67</v>
      </c>
      <c r="AE1250" s="1">
        <v>0</v>
      </c>
      <c r="AF1250" s="1">
        <v>0.88</v>
      </c>
      <c r="AG1250" s="1">
        <v>10.41</v>
      </c>
      <c r="AH1250" s="1">
        <v>83.039999999999992</v>
      </c>
      <c r="AI1250" s="1">
        <v>1250</v>
      </c>
      <c r="AJ1250" s="1">
        <v>1172655.8700000001</v>
      </c>
      <c r="AK1250" s="1">
        <v>279</v>
      </c>
      <c r="AL1250" s="1">
        <v>304.54500000000002</v>
      </c>
      <c r="AM1250" s="1">
        <v>-23.646999999999998</v>
      </c>
      <c r="AN1250" s="1">
        <v>-78.991</v>
      </c>
      <c r="AO1250" s="1">
        <v>34</v>
      </c>
      <c r="AP1250" s="1">
        <v>97377</v>
      </c>
      <c r="AQ1250" s="1">
        <v>0.5</v>
      </c>
      <c r="AR1250" s="1">
        <v>26.8</v>
      </c>
      <c r="AS1250" s="1">
        <v>27.65</v>
      </c>
      <c r="AT1250" s="1">
        <v>28.5</v>
      </c>
      <c r="AU1250" s="1">
        <v>27.85</v>
      </c>
      <c r="AV1250" s="1">
        <v>27.1</v>
      </c>
      <c r="AW1250" s="1">
        <v>0.139454304</v>
      </c>
      <c r="AX1250" s="1">
        <v>2.46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6311</v>
      </c>
      <c r="C1251" s="3">
        <v>2.65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85.79</v>
      </c>
      <c r="H1251" s="1">
        <f>MATCH(持股比率!A1251,董監!A:A,0)</f>
        <v>1251</v>
      </c>
      <c r="I1251" s="3">
        <v>1080797.51</v>
      </c>
      <c r="J1251" s="20">
        <v>-76</v>
      </c>
      <c r="K1251" s="20">
        <v>132</v>
      </c>
      <c r="L1251" s="29">
        <v>74</v>
      </c>
      <c r="M1251" s="20">
        <v>-64</v>
      </c>
      <c r="N1251" s="20">
        <v>23</v>
      </c>
      <c r="O1251" s="20">
        <f t="shared" si="77"/>
        <v>92722</v>
      </c>
      <c r="P1251" s="19">
        <f t="shared" si="78"/>
        <v>0.1</v>
      </c>
      <c r="Q1251" s="3">
        <v>23.45</v>
      </c>
      <c r="R1251" s="3">
        <v>23.4</v>
      </c>
      <c r="S1251" s="3">
        <v>24</v>
      </c>
      <c r="T1251" s="3">
        <v>23.85</v>
      </c>
      <c r="U1251" s="3">
        <v>23.25</v>
      </c>
      <c r="V1251" s="10">
        <f t="shared" si="79"/>
        <v>2.0909499999999994E-2</v>
      </c>
      <c r="W1251" s="3">
        <v>-0.64</v>
      </c>
      <c r="X1251" s="3" t="str">
        <f ca="1">IF(COUNTIF(股期對照!A:A,B1251)=2,B1251&amp;"-●",IF(COUNTIF(股期對照!A:A,B1251)=1,B1251&amp;"-◎",B1251))</f>
        <v>九豪</v>
      </c>
      <c r="Y1251" s="3" t="s">
        <v>6999</v>
      </c>
      <c r="AB1251" s="1" t="s">
        <v>1245</v>
      </c>
      <c r="AC1251" s="1" t="s">
        <v>2956</v>
      </c>
      <c r="AD1251" s="1">
        <v>2.65</v>
      </c>
      <c r="AE1251" s="1">
        <v>0</v>
      </c>
      <c r="AF1251" s="1">
        <v>0.79</v>
      </c>
      <c r="AG1251" s="1">
        <v>10.77</v>
      </c>
      <c r="AH1251" s="1">
        <v>85.79</v>
      </c>
      <c r="AI1251" s="1">
        <v>1251</v>
      </c>
      <c r="AJ1251" s="1">
        <v>1080797.51</v>
      </c>
      <c r="AK1251" s="1">
        <v>-76</v>
      </c>
      <c r="AL1251" s="1">
        <v>132</v>
      </c>
      <c r="AM1251" s="1">
        <v>74</v>
      </c>
      <c r="AN1251" s="1">
        <v>-64</v>
      </c>
      <c r="AO1251" s="1">
        <v>23</v>
      </c>
      <c r="AP1251" s="1">
        <v>92722</v>
      </c>
      <c r="AQ1251" s="1">
        <v>0.1</v>
      </c>
      <c r="AR1251" s="1">
        <v>23.45</v>
      </c>
      <c r="AS1251" s="1">
        <v>23.4</v>
      </c>
      <c r="AT1251" s="1">
        <v>24</v>
      </c>
      <c r="AU1251" s="1">
        <v>23.85</v>
      </c>
      <c r="AV1251" s="1">
        <v>23.25</v>
      </c>
      <c r="AW1251" s="1">
        <v>2.0909499999999994E-2</v>
      </c>
      <c r="AX1251" s="1">
        <v>-0.64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5431</v>
      </c>
      <c r="C1252" s="3">
        <v>4.17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66.960000000000008</v>
      </c>
      <c r="H1252" s="1">
        <f>MATCH(持股比率!A1252,董監!A:A,0)</f>
        <v>1252</v>
      </c>
      <c r="I1252" s="3">
        <v>1275887.3999999999</v>
      </c>
      <c r="J1252" s="20">
        <v>6</v>
      </c>
      <c r="K1252" s="20">
        <v>6</v>
      </c>
      <c r="L1252" s="29">
        <v>10.997</v>
      </c>
      <c r="M1252" s="20">
        <v>-8.0180000000000007</v>
      </c>
      <c r="N1252" s="20">
        <v>-1</v>
      </c>
      <c r="O1252" s="20">
        <f t="shared" si="77"/>
        <v>85433</v>
      </c>
      <c r="P1252" s="19">
        <f t="shared" si="78"/>
        <v>0</v>
      </c>
      <c r="Q1252" s="3">
        <v>34.549999999999997</v>
      </c>
      <c r="R1252" s="3">
        <v>34.6</v>
      </c>
      <c r="S1252" s="3">
        <v>34.6</v>
      </c>
      <c r="T1252" s="3">
        <v>34.4</v>
      </c>
      <c r="U1252" s="3">
        <v>34.35</v>
      </c>
      <c r="V1252" s="10">
        <f t="shared" si="79"/>
        <v>4.8522699999999988E-3</v>
      </c>
      <c r="W1252" s="3">
        <v>-0.43</v>
      </c>
      <c r="X1252" s="3" t="str">
        <f ca="1">IF(COUNTIF(股期對照!A:A,B1252)=2,B1252&amp;"-●",IF(COUNTIF(股期對照!A:A,B1252)=1,B1252&amp;"-◎",B1252))</f>
        <v>上福</v>
      </c>
      <c r="Y1252" s="3" t="s">
        <v>7467</v>
      </c>
      <c r="AB1252" s="1" t="s">
        <v>1246</v>
      </c>
      <c r="AC1252" s="1" t="s">
        <v>2957</v>
      </c>
      <c r="AD1252" s="1">
        <v>4.17</v>
      </c>
      <c r="AE1252" s="1">
        <v>0.55000000000000004</v>
      </c>
      <c r="AF1252" s="1">
        <v>0.27</v>
      </c>
      <c r="AG1252" s="1">
        <v>28.05</v>
      </c>
      <c r="AH1252" s="1">
        <v>66.960000000000008</v>
      </c>
      <c r="AI1252" s="1">
        <v>1252</v>
      </c>
      <c r="AJ1252" s="1">
        <v>1275887.3999999999</v>
      </c>
      <c r="AK1252" s="1">
        <v>6</v>
      </c>
      <c r="AL1252" s="1">
        <v>6</v>
      </c>
      <c r="AM1252" s="1">
        <v>10.997</v>
      </c>
      <c r="AN1252" s="1">
        <v>-8.0180000000000007</v>
      </c>
      <c r="AO1252" s="1">
        <v>-1</v>
      </c>
      <c r="AP1252" s="1">
        <v>85433</v>
      </c>
      <c r="AQ1252" s="1">
        <v>0</v>
      </c>
      <c r="AR1252" s="1">
        <v>34.549999999999997</v>
      </c>
      <c r="AS1252" s="1">
        <v>34.6</v>
      </c>
      <c r="AT1252" s="1">
        <v>34.6</v>
      </c>
      <c r="AU1252" s="1">
        <v>34.4</v>
      </c>
      <c r="AV1252" s="1">
        <v>34.35</v>
      </c>
      <c r="AW1252" s="1">
        <v>4.8522699999999988E-3</v>
      </c>
      <c r="AX1252" s="1">
        <v>-0.43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5218</v>
      </c>
      <c r="C1253" s="3">
        <v>1.53</v>
      </c>
      <c r="D1253" s="3">
        <v>0.19</v>
      </c>
      <c r="E1253" s="3">
        <v>0.55000000000000004</v>
      </c>
      <c r="F1253" s="1">
        <f>IF(INDEX(董監!D:D,H1253)=0,INDEX(董監!C:C,H1253),INDEX(董監!D:D,H1253))</f>
        <v>10.01</v>
      </c>
      <c r="G1253" s="1">
        <f t="shared" si="76"/>
        <v>87.72</v>
      </c>
      <c r="H1253" s="1">
        <f>MATCH(持股比率!A1253,董監!A:A,0)</f>
        <v>1253</v>
      </c>
      <c r="I1253" s="3">
        <v>1809436.75</v>
      </c>
      <c r="J1253" s="20">
        <v>92.733000000000004</v>
      </c>
      <c r="K1253" s="20">
        <v>286.61500000000001</v>
      </c>
      <c r="L1253" s="29">
        <v>659.01700000000005</v>
      </c>
      <c r="M1253" s="20">
        <v>-287.96800000000002</v>
      </c>
      <c r="N1253" s="20">
        <v>288.00099999999998</v>
      </c>
      <c r="O1253" s="20">
        <f t="shared" si="77"/>
        <v>158724</v>
      </c>
      <c r="P1253" s="19">
        <f t="shared" si="78"/>
        <v>0.7</v>
      </c>
      <c r="Q1253" s="3">
        <v>28.6</v>
      </c>
      <c r="R1253" s="3">
        <v>29.15</v>
      </c>
      <c r="S1253" s="3">
        <v>29.75</v>
      </c>
      <c r="T1253" s="3">
        <v>29.5</v>
      </c>
      <c r="U1253" s="3">
        <v>30</v>
      </c>
      <c r="V1253" s="10">
        <f t="shared" si="79"/>
        <v>0.30757720799999999</v>
      </c>
      <c r="W1253" s="3">
        <v>7.14</v>
      </c>
      <c r="X1253" s="3" t="str">
        <f ca="1">IF(COUNTIF(股期對照!A:A,B1253)=2,B1253&amp;"-●",IF(COUNTIF(股期對照!A:A,B1253)=1,B1253&amp;"-◎",B1253))</f>
        <v>普誠</v>
      </c>
      <c r="Y1253" s="3" t="s">
        <v>7373</v>
      </c>
      <c r="AB1253" s="1" t="s">
        <v>1247</v>
      </c>
      <c r="AC1253" s="1" t="s">
        <v>2958</v>
      </c>
      <c r="AD1253" s="1">
        <v>1.53</v>
      </c>
      <c r="AE1253" s="1">
        <v>0.19</v>
      </c>
      <c r="AF1253" s="1">
        <v>0.55000000000000004</v>
      </c>
      <c r="AG1253" s="1">
        <v>10.01</v>
      </c>
      <c r="AH1253" s="1">
        <v>87.72</v>
      </c>
      <c r="AI1253" s="1">
        <v>1253</v>
      </c>
      <c r="AJ1253" s="1">
        <v>1809436.75</v>
      </c>
      <c r="AK1253" s="1">
        <v>92.733000000000004</v>
      </c>
      <c r="AL1253" s="1">
        <v>286.61500000000001</v>
      </c>
      <c r="AM1253" s="1">
        <v>659.01700000000005</v>
      </c>
      <c r="AN1253" s="1">
        <v>-287.96800000000002</v>
      </c>
      <c r="AO1253" s="1">
        <v>288.00099999999998</v>
      </c>
      <c r="AP1253" s="1">
        <v>158724</v>
      </c>
      <c r="AQ1253" s="1">
        <v>0.7</v>
      </c>
      <c r="AR1253" s="1">
        <v>28.6</v>
      </c>
      <c r="AS1253" s="1">
        <v>29.15</v>
      </c>
      <c r="AT1253" s="1">
        <v>29.75</v>
      </c>
      <c r="AU1253" s="1">
        <v>29.5</v>
      </c>
      <c r="AV1253" s="1">
        <v>30</v>
      </c>
      <c r="AW1253" s="1">
        <v>0.30757720799999999</v>
      </c>
      <c r="AX1253" s="1">
        <v>7.14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6312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4</v>
      </c>
      <c r="K1254" s="20">
        <v>-2</v>
      </c>
      <c r="L1254" s="29">
        <v>0</v>
      </c>
      <c r="M1254" s="20">
        <v>30</v>
      </c>
      <c r="N1254" s="20">
        <v>-3</v>
      </c>
      <c r="O1254" s="20">
        <f t="shared" si="77"/>
        <v>29225</v>
      </c>
      <c r="P1254" s="19">
        <f t="shared" si="78"/>
        <v>0.1</v>
      </c>
      <c r="Q1254" s="3">
        <v>35</v>
      </c>
      <c r="R1254" s="3">
        <v>34.9</v>
      </c>
      <c r="S1254" s="3">
        <v>34.9</v>
      </c>
      <c r="T1254" s="3">
        <v>37.15</v>
      </c>
      <c r="U1254" s="3">
        <v>37.4</v>
      </c>
      <c r="V1254" s="10">
        <f t="shared" si="79"/>
        <v>1.0725E-2</v>
      </c>
      <c r="W1254" s="3">
        <v>9.36</v>
      </c>
      <c r="X1254" s="3" t="str">
        <f ca="1">IF(COUNTIF(股期對照!A:A,B1254)=2,B1254&amp;"-●",IF(COUNTIF(股期對照!A:A,B1254)=1,B1254&amp;"-◎",B1254))</f>
        <v>上亞科技</v>
      </c>
      <c r="Y1254" s="3" t="s">
        <v>6806</v>
      </c>
      <c r="AB1254" s="1" t="s">
        <v>1248</v>
      </c>
      <c r="AC1254" s="1" t="s">
        <v>4747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4</v>
      </c>
      <c r="AL1254" s="1">
        <v>-2</v>
      </c>
      <c r="AM1254" s="1">
        <v>0</v>
      </c>
      <c r="AN1254" s="1">
        <v>30</v>
      </c>
      <c r="AO1254" s="1">
        <v>-3</v>
      </c>
      <c r="AP1254" s="1">
        <v>29225</v>
      </c>
      <c r="AQ1254" s="1">
        <v>0.1</v>
      </c>
      <c r="AR1254" s="1">
        <v>35</v>
      </c>
      <c r="AS1254" s="1">
        <v>34.9</v>
      </c>
      <c r="AT1254" s="1">
        <v>34.9</v>
      </c>
      <c r="AU1254" s="1">
        <v>37.15</v>
      </c>
      <c r="AV1254" s="1">
        <v>37.4</v>
      </c>
      <c r="AW1254" s="1">
        <v>1.0725E-2</v>
      </c>
      <c r="AX1254" s="1">
        <v>9.36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6313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5134</v>
      </c>
      <c r="C1256" s="3">
        <v>0.79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96.71</v>
      </c>
      <c r="H1256" s="1">
        <f>MATCH(持股比率!A1256,董監!A:A,0)</f>
        <v>1256</v>
      </c>
      <c r="I1256" s="3">
        <v>1170062.94</v>
      </c>
      <c r="J1256" s="20">
        <v>84</v>
      </c>
      <c r="K1256" s="20">
        <v>-122</v>
      </c>
      <c r="L1256" s="29">
        <v>-113</v>
      </c>
      <c r="M1256" s="20">
        <v>-62</v>
      </c>
      <c r="N1256" s="20">
        <v>397</v>
      </c>
      <c r="O1256" s="20">
        <f t="shared" si="77"/>
        <v>113157</v>
      </c>
      <c r="P1256" s="19">
        <f t="shared" si="78"/>
        <v>0.2</v>
      </c>
      <c r="Q1256" s="3">
        <v>16.3</v>
      </c>
      <c r="R1256" s="3">
        <v>16.100000000000001</v>
      </c>
      <c r="S1256" s="3">
        <v>15.9</v>
      </c>
      <c r="T1256" s="3">
        <v>15.35</v>
      </c>
      <c r="U1256" s="3">
        <v>16.850000000000001</v>
      </c>
      <c r="V1256" s="10">
        <f t="shared" si="79"/>
        <v>3.3460500000000004E-2</v>
      </c>
      <c r="W1256" s="3">
        <v>13.47</v>
      </c>
      <c r="X1256" s="3" t="str">
        <f ca="1">IF(COUNTIF(股期對照!A:A,B1256)=2,B1256&amp;"-●",IF(COUNTIF(股期對照!A:A,B1256)=1,B1256&amp;"-◎",B1256))</f>
        <v>金橋</v>
      </c>
      <c r="Y1256" s="3" t="s">
        <v>7468</v>
      </c>
      <c r="AB1256" s="1" t="s">
        <v>1250</v>
      </c>
      <c r="AC1256" s="1" t="s">
        <v>2959</v>
      </c>
      <c r="AD1256" s="1">
        <v>0.79</v>
      </c>
      <c r="AE1256" s="1">
        <v>0</v>
      </c>
      <c r="AF1256" s="1">
        <v>0.34</v>
      </c>
      <c r="AG1256" s="1">
        <v>2.16</v>
      </c>
      <c r="AH1256" s="1">
        <v>96.71</v>
      </c>
      <c r="AI1256" s="1">
        <v>1256</v>
      </c>
      <c r="AJ1256" s="1">
        <v>1170062.94</v>
      </c>
      <c r="AK1256" s="1">
        <v>84</v>
      </c>
      <c r="AL1256" s="1">
        <v>-122</v>
      </c>
      <c r="AM1256" s="1">
        <v>-113</v>
      </c>
      <c r="AN1256" s="1">
        <v>-62</v>
      </c>
      <c r="AO1256" s="1">
        <v>397</v>
      </c>
      <c r="AP1256" s="1">
        <v>113157</v>
      </c>
      <c r="AQ1256" s="1">
        <v>0.2</v>
      </c>
      <c r="AR1256" s="1">
        <v>16.3</v>
      </c>
      <c r="AS1256" s="1">
        <v>16.100000000000001</v>
      </c>
      <c r="AT1256" s="1">
        <v>15.9</v>
      </c>
      <c r="AU1256" s="1">
        <v>15.35</v>
      </c>
      <c r="AV1256" s="1">
        <v>16.850000000000001</v>
      </c>
      <c r="AW1256" s="1">
        <v>3.3460500000000004E-2</v>
      </c>
      <c r="AX1256" s="1">
        <v>13.47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5432</v>
      </c>
      <c r="C1257" s="3">
        <v>23.1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28.819999999999993</v>
      </c>
      <c r="H1257" s="1">
        <f>MATCH(持股比率!A1257,董監!A:A,0)</f>
        <v>1257</v>
      </c>
      <c r="I1257" s="3">
        <v>725845.49</v>
      </c>
      <c r="J1257" s="20">
        <v>15.999000000000001</v>
      </c>
      <c r="K1257" s="20">
        <v>-3</v>
      </c>
      <c r="L1257" s="29">
        <v>1E-3</v>
      </c>
      <c r="M1257" s="20">
        <v>-1</v>
      </c>
      <c r="N1257" s="20">
        <v>-5</v>
      </c>
      <c r="O1257" s="20">
        <f t="shared" si="77"/>
        <v>20919</v>
      </c>
      <c r="P1257" s="19">
        <f t="shared" si="78"/>
        <v>0</v>
      </c>
      <c r="Q1257" s="3">
        <v>19.5</v>
      </c>
      <c r="R1257" s="3">
        <v>19.350000000000001</v>
      </c>
      <c r="S1257" s="3">
        <v>19.3</v>
      </c>
      <c r="T1257" s="3">
        <v>19.2</v>
      </c>
      <c r="U1257" s="3">
        <v>18.899999999999999</v>
      </c>
      <c r="V1257" s="10">
        <f t="shared" si="79"/>
        <v>1.4024979999999999E-3</v>
      </c>
      <c r="W1257" s="3">
        <v>-1.82</v>
      </c>
      <c r="X1257" s="3" t="str">
        <f ca="1">IF(COUNTIF(股期對照!A:A,B1257)=2,B1257&amp;"-●",IF(COUNTIF(股期對照!A:A,B1257)=1,B1257&amp;"-◎",B1257))</f>
        <v>萬旭</v>
      </c>
      <c r="Y1257" s="3" t="s">
        <v>7243</v>
      </c>
      <c r="AB1257" s="1" t="s">
        <v>1251</v>
      </c>
      <c r="AC1257" s="1" t="s">
        <v>2960</v>
      </c>
      <c r="AD1257" s="1">
        <v>23.1</v>
      </c>
      <c r="AE1257" s="1">
        <v>0.01</v>
      </c>
      <c r="AF1257" s="1">
        <v>1.01</v>
      </c>
      <c r="AG1257" s="1">
        <v>47.06</v>
      </c>
      <c r="AH1257" s="1">
        <v>28.819999999999993</v>
      </c>
      <c r="AI1257" s="1">
        <v>1257</v>
      </c>
      <c r="AJ1257" s="1">
        <v>725845.49</v>
      </c>
      <c r="AK1257" s="1">
        <v>15.999000000000001</v>
      </c>
      <c r="AL1257" s="1">
        <v>-3</v>
      </c>
      <c r="AM1257" s="1">
        <v>1E-3</v>
      </c>
      <c r="AN1257" s="1">
        <v>-1</v>
      </c>
      <c r="AO1257" s="1">
        <v>-5</v>
      </c>
      <c r="AP1257" s="1">
        <v>20919</v>
      </c>
      <c r="AQ1257" s="1">
        <v>0</v>
      </c>
      <c r="AR1257" s="1">
        <v>19.5</v>
      </c>
      <c r="AS1257" s="1">
        <v>19.350000000000001</v>
      </c>
      <c r="AT1257" s="1">
        <v>19.3</v>
      </c>
      <c r="AU1257" s="1">
        <v>19.2</v>
      </c>
      <c r="AV1257" s="1">
        <v>18.899999999999999</v>
      </c>
      <c r="AW1257" s="1">
        <v>1.4024979999999999E-3</v>
      </c>
      <c r="AX1257" s="1">
        <v>-1.82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4991</v>
      </c>
      <c r="C1258" s="3">
        <v>5.4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86.75</v>
      </c>
      <c r="H1258" s="1">
        <f>MATCH(持股比率!A1258,董監!A:A,0)</f>
        <v>1258</v>
      </c>
      <c r="I1258" s="3">
        <v>1155364.1200000001</v>
      </c>
      <c r="J1258" s="20">
        <v>6</v>
      </c>
      <c r="K1258" s="20">
        <v>-5</v>
      </c>
      <c r="L1258" s="29">
        <v>-1.544</v>
      </c>
      <c r="M1258" s="20">
        <v>-31.047000000000001</v>
      </c>
      <c r="N1258" s="20">
        <v>-11</v>
      </c>
      <c r="O1258" s="20">
        <f t="shared" si="77"/>
        <v>100228</v>
      </c>
      <c r="P1258" s="19">
        <f t="shared" si="78"/>
        <v>0</v>
      </c>
      <c r="Q1258" s="3">
        <v>19.95</v>
      </c>
      <c r="R1258" s="3">
        <v>19.899999999999999</v>
      </c>
      <c r="S1258" s="3">
        <v>19.850000000000001</v>
      </c>
      <c r="T1258" s="3">
        <v>19.7</v>
      </c>
      <c r="U1258" s="3">
        <v>19.7</v>
      </c>
      <c r="V1258" s="10">
        <f t="shared" si="79"/>
        <v>-8.3877429999999996E-3</v>
      </c>
      <c r="W1258" s="3">
        <v>-0.76</v>
      </c>
      <c r="X1258" s="3" t="str">
        <f ca="1">IF(COUNTIF(股期對照!A:A,B1258)=2,B1258&amp;"-●",IF(COUNTIF(股期對照!A:A,B1258)=1,B1258&amp;"-◎",B1258))</f>
        <v>富爾特</v>
      </c>
      <c r="Y1258" s="3" t="s">
        <v>7469</v>
      </c>
      <c r="AB1258" s="1" t="s">
        <v>1252</v>
      </c>
      <c r="AC1258" s="1" t="s">
        <v>2961</v>
      </c>
      <c r="AD1258" s="1">
        <v>5.4</v>
      </c>
      <c r="AE1258" s="1">
        <v>0</v>
      </c>
      <c r="AF1258" s="1">
        <v>0.14000000000000001</v>
      </c>
      <c r="AG1258" s="1">
        <v>7.71</v>
      </c>
      <c r="AH1258" s="1">
        <v>86.75</v>
      </c>
      <c r="AI1258" s="1">
        <v>1258</v>
      </c>
      <c r="AJ1258" s="1">
        <v>1155364.1200000001</v>
      </c>
      <c r="AK1258" s="1">
        <v>6</v>
      </c>
      <c r="AL1258" s="1">
        <v>-5</v>
      </c>
      <c r="AM1258" s="1">
        <v>-1.544</v>
      </c>
      <c r="AN1258" s="1">
        <v>-31.047000000000001</v>
      </c>
      <c r="AO1258" s="1">
        <v>-11</v>
      </c>
      <c r="AP1258" s="1">
        <v>100228</v>
      </c>
      <c r="AQ1258" s="1">
        <v>0</v>
      </c>
      <c r="AR1258" s="1">
        <v>19.95</v>
      </c>
      <c r="AS1258" s="1">
        <v>19.899999999999999</v>
      </c>
      <c r="AT1258" s="1">
        <v>19.850000000000001</v>
      </c>
      <c r="AU1258" s="1">
        <v>19.7</v>
      </c>
      <c r="AV1258" s="1">
        <v>19.7</v>
      </c>
      <c r="AW1258" s="1">
        <v>-8.3877429999999996E-3</v>
      </c>
      <c r="AX1258" s="1">
        <v>-0.76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5768</v>
      </c>
      <c r="C1259" s="3">
        <v>11.14</v>
      </c>
      <c r="D1259" s="3">
        <v>8.89</v>
      </c>
      <c r="E1259" s="3">
        <v>1.61</v>
      </c>
      <c r="F1259" s="1">
        <f>IF(INDEX(董監!D:D,H1259)=0,INDEX(董監!C:C,H1259),INDEX(董監!D:D,H1259))</f>
        <v>7.88</v>
      </c>
      <c r="G1259" s="1">
        <f t="shared" si="76"/>
        <v>70.48</v>
      </c>
      <c r="H1259" s="1">
        <f>MATCH(持股比率!A1259,董監!A:A,0)</f>
        <v>1259</v>
      </c>
      <c r="I1259" s="3">
        <v>746455</v>
      </c>
      <c r="J1259" s="20">
        <v>-28.672999999999998</v>
      </c>
      <c r="K1259" s="20">
        <v>721.89</v>
      </c>
      <c r="L1259" s="29">
        <v>12.031000000000001</v>
      </c>
      <c r="M1259" s="20">
        <v>1692.88</v>
      </c>
      <c r="N1259" s="20">
        <v>-306.03199999999998</v>
      </c>
      <c r="O1259" s="20">
        <f t="shared" si="77"/>
        <v>52610</v>
      </c>
      <c r="P1259" s="19">
        <f t="shared" si="78"/>
        <v>4</v>
      </c>
      <c r="Q1259" s="3">
        <v>157</v>
      </c>
      <c r="R1259" s="3">
        <v>164.5</v>
      </c>
      <c r="S1259" s="3">
        <v>164.5</v>
      </c>
      <c r="T1259" s="3">
        <v>170.5</v>
      </c>
      <c r="U1259" s="3">
        <v>170</v>
      </c>
      <c r="V1259" s="10">
        <f t="shared" si="79"/>
        <v>3.5283894350000007</v>
      </c>
      <c r="W1259" s="3">
        <v>9.68</v>
      </c>
      <c r="X1259" s="3" t="str">
        <f ca="1">IF(COUNTIF(股期對照!A:A,B1259)=2,B1259&amp;"-●",IF(COUNTIF(股期對照!A:A,B1259)=1,B1259&amp;"-◎",B1259))</f>
        <v>茂達</v>
      </c>
      <c r="Y1259" s="3" t="s">
        <v>7095</v>
      </c>
      <c r="AB1259" s="1" t="s">
        <v>1253</v>
      </c>
      <c r="AC1259" s="1" t="s">
        <v>2962</v>
      </c>
      <c r="AD1259" s="1">
        <v>11.14</v>
      </c>
      <c r="AE1259" s="1">
        <v>8.89</v>
      </c>
      <c r="AF1259" s="1">
        <v>1.61</v>
      </c>
      <c r="AG1259" s="1">
        <v>7.88</v>
      </c>
      <c r="AH1259" s="1">
        <v>70.48</v>
      </c>
      <c r="AI1259" s="1">
        <v>1259</v>
      </c>
      <c r="AJ1259" s="1">
        <v>746455</v>
      </c>
      <c r="AK1259" s="1">
        <v>-28.672999999999998</v>
      </c>
      <c r="AL1259" s="1">
        <v>721.89</v>
      </c>
      <c r="AM1259" s="1">
        <v>12.031000000000001</v>
      </c>
      <c r="AN1259" s="1">
        <v>1692.88</v>
      </c>
      <c r="AO1259" s="1">
        <v>-306.03199999999998</v>
      </c>
      <c r="AP1259" s="1">
        <v>52610</v>
      </c>
      <c r="AQ1259" s="1">
        <v>4</v>
      </c>
      <c r="AR1259" s="1">
        <v>157</v>
      </c>
      <c r="AS1259" s="1">
        <v>164.5</v>
      </c>
      <c r="AT1259" s="1">
        <v>164.5</v>
      </c>
      <c r="AU1259" s="1">
        <v>170.5</v>
      </c>
      <c r="AV1259" s="1">
        <v>170</v>
      </c>
      <c r="AW1259" s="1">
        <v>3.5283894350000007</v>
      </c>
      <c r="AX1259" s="1">
        <v>9.68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5433</v>
      </c>
      <c r="C1260" s="3">
        <v>29.87</v>
      </c>
      <c r="D1260" s="3">
        <v>0.48</v>
      </c>
      <c r="E1260" s="3">
        <v>1.04</v>
      </c>
      <c r="F1260" s="1">
        <f>IF(INDEX(董監!D:D,H1260)=0,INDEX(董監!C:C,H1260),INDEX(董監!D:D,H1260))</f>
        <v>26.4</v>
      </c>
      <c r="G1260" s="1">
        <f t="shared" si="76"/>
        <v>42.21</v>
      </c>
      <c r="H1260" s="1">
        <f>MATCH(持股比率!A1260,董監!A:A,0)</f>
        <v>1260</v>
      </c>
      <c r="I1260" s="3">
        <v>2255409.29</v>
      </c>
      <c r="J1260" s="20">
        <v>-2450.1799999999998</v>
      </c>
      <c r="K1260" s="20">
        <v>-225.76</v>
      </c>
      <c r="L1260" s="29">
        <v>-131.40100000000001</v>
      </c>
      <c r="M1260" s="20">
        <v>-537.63900000000001</v>
      </c>
      <c r="N1260" s="20">
        <v>356.25200000000001</v>
      </c>
      <c r="O1260" s="20">
        <f t="shared" si="77"/>
        <v>95201</v>
      </c>
      <c r="P1260" s="19">
        <f t="shared" si="78"/>
        <v>-3.1</v>
      </c>
      <c r="Q1260" s="3">
        <v>133.5</v>
      </c>
      <c r="R1260" s="3">
        <v>130.5</v>
      </c>
      <c r="S1260" s="3">
        <v>129</v>
      </c>
      <c r="T1260" s="3">
        <v>130</v>
      </c>
      <c r="U1260" s="3">
        <v>132.5</v>
      </c>
      <c r="V1260" s="10">
        <f t="shared" si="79"/>
        <v>-3.9620111899999997</v>
      </c>
      <c r="W1260" s="3">
        <v>-3.64</v>
      </c>
      <c r="X1260" s="3" t="str">
        <f ca="1">IF(COUNTIF(股期對照!A:A,B1260)=2,B1260&amp;"-●",IF(COUNTIF(股期對照!A:A,B1260)=1,B1260&amp;"-◎",B1260))</f>
        <v>亞翔</v>
      </c>
      <c r="Y1260" s="3" t="s">
        <v>7470</v>
      </c>
      <c r="AB1260" s="1" t="s">
        <v>1254</v>
      </c>
      <c r="AC1260" s="1" t="s">
        <v>2963</v>
      </c>
      <c r="AD1260" s="1">
        <v>29.87</v>
      </c>
      <c r="AE1260" s="1">
        <v>0.48</v>
      </c>
      <c r="AF1260" s="1">
        <v>1.04</v>
      </c>
      <c r="AG1260" s="1">
        <v>26.4</v>
      </c>
      <c r="AH1260" s="1">
        <v>42.21</v>
      </c>
      <c r="AI1260" s="1">
        <v>1260</v>
      </c>
      <c r="AJ1260" s="1">
        <v>2255409.29</v>
      </c>
      <c r="AK1260" s="1">
        <v>-2450.1799999999998</v>
      </c>
      <c r="AL1260" s="1">
        <v>-225.76</v>
      </c>
      <c r="AM1260" s="1">
        <v>-131.40100000000001</v>
      </c>
      <c r="AN1260" s="1">
        <v>-537.63900000000001</v>
      </c>
      <c r="AO1260" s="1">
        <v>356.25200000000001</v>
      </c>
      <c r="AP1260" s="1">
        <v>95201</v>
      </c>
      <c r="AQ1260" s="1">
        <v>-3.1</v>
      </c>
      <c r="AR1260" s="1">
        <v>133.5</v>
      </c>
      <c r="AS1260" s="1">
        <v>130.5</v>
      </c>
      <c r="AT1260" s="1">
        <v>129</v>
      </c>
      <c r="AU1260" s="1">
        <v>130</v>
      </c>
      <c r="AV1260" s="1">
        <v>132.5</v>
      </c>
      <c r="AW1260" s="1">
        <v>-3.9620111899999997</v>
      </c>
      <c r="AX1260" s="1">
        <v>-3.64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5135</v>
      </c>
      <c r="C1261" s="3">
        <v>1.88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74.66</v>
      </c>
      <c r="H1261" s="1">
        <f>MATCH(持股比率!A1261,董監!A:A,0)</f>
        <v>1261</v>
      </c>
      <c r="I1261" s="3">
        <v>464251.66</v>
      </c>
      <c r="J1261" s="20">
        <v>16</v>
      </c>
      <c r="K1261" s="20">
        <v>-18</v>
      </c>
      <c r="L1261" s="29">
        <v>-17</v>
      </c>
      <c r="M1261" s="20">
        <v>-22</v>
      </c>
      <c r="N1261" s="20">
        <v>1</v>
      </c>
      <c r="O1261" s="20">
        <f t="shared" si="77"/>
        <v>34661</v>
      </c>
      <c r="P1261" s="19">
        <f t="shared" si="78"/>
        <v>-0.1</v>
      </c>
      <c r="Q1261" s="3">
        <v>18.600000000000001</v>
      </c>
      <c r="R1261" s="3">
        <v>18.600000000000001</v>
      </c>
      <c r="S1261" s="3">
        <v>18.600000000000001</v>
      </c>
      <c r="T1261" s="3">
        <v>18.7</v>
      </c>
      <c r="U1261" s="3">
        <v>18.5</v>
      </c>
      <c r="V1261" s="10">
        <f t="shared" si="79"/>
        <v>-7.4629999999999991E-3</v>
      </c>
      <c r="W1261" s="3">
        <v>-1.07</v>
      </c>
      <c r="X1261" s="3" t="str">
        <f ca="1">IF(COUNTIF(股期對照!A:A,B1261)=2,B1261&amp;"-●",IF(COUNTIF(股期對照!A:A,B1261)=1,B1261&amp;"-◎",B1261))</f>
        <v>訊達</v>
      </c>
      <c r="Y1261" s="3" t="s">
        <v>7471</v>
      </c>
      <c r="AB1261" s="1" t="s">
        <v>1255</v>
      </c>
      <c r="AC1261" s="1" t="s">
        <v>2964</v>
      </c>
      <c r="AD1261" s="1">
        <v>1.88</v>
      </c>
      <c r="AE1261" s="1">
        <v>0</v>
      </c>
      <c r="AF1261" s="1">
        <v>0.33</v>
      </c>
      <c r="AG1261" s="1">
        <v>23.13</v>
      </c>
      <c r="AH1261" s="1">
        <v>74.66</v>
      </c>
      <c r="AI1261" s="1">
        <v>1261</v>
      </c>
      <c r="AJ1261" s="1">
        <v>464251.66</v>
      </c>
      <c r="AK1261" s="1">
        <v>16</v>
      </c>
      <c r="AL1261" s="1">
        <v>-18</v>
      </c>
      <c r="AM1261" s="1">
        <v>-17</v>
      </c>
      <c r="AN1261" s="1">
        <v>-22</v>
      </c>
      <c r="AO1261" s="1">
        <v>1</v>
      </c>
      <c r="AP1261" s="1">
        <v>34661</v>
      </c>
      <c r="AQ1261" s="1">
        <v>-0.1</v>
      </c>
      <c r="AR1261" s="1">
        <v>18.600000000000001</v>
      </c>
      <c r="AS1261" s="1">
        <v>18.600000000000001</v>
      </c>
      <c r="AT1261" s="1">
        <v>18.600000000000001</v>
      </c>
      <c r="AU1261" s="1">
        <v>18.7</v>
      </c>
      <c r="AV1261" s="1">
        <v>18.5</v>
      </c>
      <c r="AW1261" s="1">
        <v>-7.4629999999999991E-3</v>
      </c>
      <c r="AX1261" s="1">
        <v>-1.07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6314</v>
      </c>
      <c r="C1262" s="3">
        <v>3.23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84.74</v>
      </c>
      <c r="H1262" s="1">
        <f>MATCH(持股比率!A1262,董監!A:A,0)</f>
        <v>1262</v>
      </c>
      <c r="I1262" s="3">
        <v>1133540.05</v>
      </c>
      <c r="J1262" s="20">
        <v>-0.91</v>
      </c>
      <c r="K1262" s="20">
        <v>-1</v>
      </c>
      <c r="L1262" s="29">
        <v>0</v>
      </c>
      <c r="M1262" s="20">
        <v>-13.981999999999999</v>
      </c>
      <c r="N1262" s="20">
        <v>-3</v>
      </c>
      <c r="O1262" s="20">
        <f t="shared" si="77"/>
        <v>96056</v>
      </c>
      <c r="P1262" s="19">
        <f t="shared" si="78"/>
        <v>0</v>
      </c>
      <c r="Q1262" s="3">
        <v>16.7</v>
      </c>
      <c r="R1262" s="3">
        <v>16.649999999999999</v>
      </c>
      <c r="S1262" s="3">
        <v>16.600000000000001</v>
      </c>
      <c r="T1262" s="3">
        <v>16.55</v>
      </c>
      <c r="U1262" s="3">
        <v>16.45</v>
      </c>
      <c r="V1262" s="10">
        <f t="shared" si="79"/>
        <v>-3.1259910000000003E-3</v>
      </c>
      <c r="W1262" s="3">
        <v>-1.5</v>
      </c>
      <c r="X1262" s="3" t="str">
        <f ca="1">IF(COUNTIF(股期對照!A:A,B1262)=2,B1262&amp;"-●",IF(COUNTIF(股期對照!A:A,B1262)=1,B1262&amp;"-◎",B1262))</f>
        <v>柏承</v>
      </c>
      <c r="Y1262" s="3" t="s">
        <v>7124</v>
      </c>
      <c r="AB1262" s="1" t="s">
        <v>1256</v>
      </c>
      <c r="AC1262" s="1" t="s">
        <v>2965</v>
      </c>
      <c r="AD1262" s="1">
        <v>3.23</v>
      </c>
      <c r="AE1262" s="1">
        <v>0.7</v>
      </c>
      <c r="AF1262" s="1">
        <v>0.25</v>
      </c>
      <c r="AG1262" s="1">
        <v>11.08</v>
      </c>
      <c r="AH1262" s="1">
        <v>84.74</v>
      </c>
      <c r="AI1262" s="1">
        <v>1262</v>
      </c>
      <c r="AJ1262" s="1">
        <v>1133540.05</v>
      </c>
      <c r="AK1262" s="1">
        <v>-0.91</v>
      </c>
      <c r="AL1262" s="1">
        <v>-1</v>
      </c>
      <c r="AM1262" s="1">
        <v>0</v>
      </c>
      <c r="AN1262" s="1">
        <v>-13.981999999999999</v>
      </c>
      <c r="AO1262" s="1">
        <v>-3</v>
      </c>
      <c r="AP1262" s="1">
        <v>96056</v>
      </c>
      <c r="AQ1262" s="1">
        <v>0</v>
      </c>
      <c r="AR1262" s="1">
        <v>16.7</v>
      </c>
      <c r="AS1262" s="1">
        <v>16.649999999999999</v>
      </c>
      <c r="AT1262" s="1">
        <v>16.600000000000001</v>
      </c>
      <c r="AU1262" s="1">
        <v>16.55</v>
      </c>
      <c r="AV1262" s="1">
        <v>16.45</v>
      </c>
      <c r="AW1262" s="1">
        <v>-3.1259910000000003E-3</v>
      </c>
      <c r="AX1262" s="1">
        <v>-1.5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4992</v>
      </c>
      <c r="C1263" s="3">
        <v>1.91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55.78</v>
      </c>
      <c r="H1263" s="1">
        <f>MATCH(持股比率!A1263,董監!A:A,0)</f>
        <v>1263</v>
      </c>
      <c r="I1263" s="3">
        <v>3307792.15</v>
      </c>
      <c r="J1263" s="20">
        <v>19</v>
      </c>
      <c r="K1263" s="20">
        <v>-52</v>
      </c>
      <c r="L1263" s="29">
        <v>-1</v>
      </c>
      <c r="M1263" s="20">
        <v>-38</v>
      </c>
      <c r="N1263" s="20">
        <v>-78</v>
      </c>
      <c r="O1263" s="20">
        <f t="shared" si="77"/>
        <v>184509</v>
      </c>
      <c r="P1263" s="19">
        <f t="shared" si="78"/>
        <v>-0.1</v>
      </c>
      <c r="Q1263" s="3">
        <v>9.52</v>
      </c>
      <c r="R1263" s="3">
        <v>9.41</v>
      </c>
      <c r="S1263" s="3">
        <v>9.41</v>
      </c>
      <c r="T1263" s="3">
        <v>9.3800000000000008</v>
      </c>
      <c r="U1263" s="3">
        <v>9.3000000000000007</v>
      </c>
      <c r="V1263" s="10">
        <f t="shared" si="79"/>
        <v>-1.3996900000000001E-2</v>
      </c>
      <c r="W1263" s="3">
        <v>-1.59</v>
      </c>
      <c r="X1263" s="3" t="str">
        <f ca="1">IF(COUNTIF(股期對照!A:A,B1263)=2,B1263&amp;"-●",IF(COUNTIF(股期對照!A:A,B1263)=1,B1263&amp;"-◎",B1263))</f>
        <v>友勁</v>
      </c>
      <c r="Y1263" s="3" t="s">
        <v>7472</v>
      </c>
      <c r="AB1263" s="1" t="s">
        <v>1257</v>
      </c>
      <c r="AC1263" s="1" t="s">
        <v>2966</v>
      </c>
      <c r="AD1263" s="1">
        <v>1.91</v>
      </c>
      <c r="AE1263" s="1">
        <v>0.7</v>
      </c>
      <c r="AF1263" s="1">
        <v>0.03</v>
      </c>
      <c r="AG1263" s="1">
        <v>41.58</v>
      </c>
      <c r="AH1263" s="1">
        <v>55.78</v>
      </c>
      <c r="AI1263" s="1">
        <v>1263</v>
      </c>
      <c r="AJ1263" s="1">
        <v>3307792.15</v>
      </c>
      <c r="AK1263" s="1">
        <v>19</v>
      </c>
      <c r="AL1263" s="1">
        <v>-52</v>
      </c>
      <c r="AM1263" s="1">
        <v>-1</v>
      </c>
      <c r="AN1263" s="1">
        <v>-38</v>
      </c>
      <c r="AO1263" s="1">
        <v>-78</v>
      </c>
      <c r="AP1263" s="1">
        <v>184509</v>
      </c>
      <c r="AQ1263" s="1">
        <v>-0.1</v>
      </c>
      <c r="AR1263" s="1">
        <v>9.52</v>
      </c>
      <c r="AS1263" s="1">
        <v>9.41</v>
      </c>
      <c r="AT1263" s="1">
        <v>9.41</v>
      </c>
      <c r="AU1263" s="1">
        <v>9.3800000000000008</v>
      </c>
      <c r="AV1263" s="1">
        <v>9.3000000000000007</v>
      </c>
      <c r="AW1263" s="1">
        <v>-1.3996900000000001E-2</v>
      </c>
      <c r="AX1263" s="1">
        <v>-1.59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6315</v>
      </c>
      <c r="C1264" s="3">
        <v>6.02</v>
      </c>
      <c r="D1264" s="3">
        <v>3</v>
      </c>
      <c r="E1264" s="3">
        <v>2.6</v>
      </c>
      <c r="F1264" s="1">
        <f>IF(INDEX(董監!D:D,H1264)=0,INDEX(董監!C:C,H1264),INDEX(董監!D:D,H1264))</f>
        <v>14.39</v>
      </c>
      <c r="G1264" s="1">
        <f t="shared" si="76"/>
        <v>73.990000000000009</v>
      </c>
      <c r="H1264" s="1">
        <f>MATCH(持股比率!A1264,董監!A:A,0)</f>
        <v>1264</v>
      </c>
      <c r="I1264" s="3">
        <v>875068.97</v>
      </c>
      <c r="J1264" s="20">
        <v>671.88</v>
      </c>
      <c r="K1264" s="20">
        <v>-266.35599999999999</v>
      </c>
      <c r="L1264" s="29">
        <v>-152.923</v>
      </c>
      <c r="M1264" s="20">
        <v>-19.797000000000001</v>
      </c>
      <c r="N1264" s="20">
        <v>29.283000000000001</v>
      </c>
      <c r="O1264" s="20">
        <f t="shared" si="77"/>
        <v>64746</v>
      </c>
      <c r="P1264" s="19">
        <f t="shared" si="78"/>
        <v>0.4</v>
      </c>
      <c r="Q1264" s="3">
        <v>88</v>
      </c>
      <c r="R1264" s="3">
        <v>87.6</v>
      </c>
      <c r="S1264" s="3">
        <v>87</v>
      </c>
      <c r="T1264" s="3">
        <v>85.5</v>
      </c>
      <c r="U1264" s="3">
        <v>84.5</v>
      </c>
      <c r="V1264" s="10">
        <f t="shared" si="79"/>
        <v>0.23270123400000001</v>
      </c>
      <c r="W1264" s="3">
        <v>2.42</v>
      </c>
      <c r="X1264" s="3" t="str">
        <f ca="1">IF(COUNTIF(股期對照!A:A,B1264)=2,B1264&amp;"-●",IF(COUNTIF(股期對照!A:A,B1264)=1,B1264&amp;"-◎",B1264))</f>
        <v>振曜</v>
      </c>
      <c r="Y1264" s="3" t="s">
        <v>7420</v>
      </c>
      <c r="AB1264" s="1" t="s">
        <v>1258</v>
      </c>
      <c r="AC1264" s="1" t="s">
        <v>2967</v>
      </c>
      <c r="AD1264" s="1">
        <v>6.02</v>
      </c>
      <c r="AE1264" s="1">
        <v>3</v>
      </c>
      <c r="AF1264" s="1">
        <v>2.6</v>
      </c>
      <c r="AG1264" s="1">
        <v>14.39</v>
      </c>
      <c r="AH1264" s="1">
        <v>73.990000000000009</v>
      </c>
      <c r="AI1264" s="1">
        <v>1264</v>
      </c>
      <c r="AJ1264" s="1">
        <v>875068.97</v>
      </c>
      <c r="AK1264" s="1">
        <v>671.88</v>
      </c>
      <c r="AL1264" s="1">
        <v>-266.35599999999999</v>
      </c>
      <c r="AM1264" s="1">
        <v>-152.923</v>
      </c>
      <c r="AN1264" s="1">
        <v>-19.797000000000001</v>
      </c>
      <c r="AO1264" s="1">
        <v>29.283000000000001</v>
      </c>
      <c r="AP1264" s="1">
        <v>64746</v>
      </c>
      <c r="AQ1264" s="1">
        <v>0.4</v>
      </c>
      <c r="AR1264" s="1">
        <v>88</v>
      </c>
      <c r="AS1264" s="1">
        <v>87.6</v>
      </c>
      <c r="AT1264" s="1">
        <v>87</v>
      </c>
      <c r="AU1264" s="1">
        <v>85.5</v>
      </c>
      <c r="AV1264" s="1">
        <v>84.5</v>
      </c>
      <c r="AW1264" s="1">
        <v>0.23270123400000001</v>
      </c>
      <c r="AX1264" s="1">
        <v>2.42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5219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12.8</v>
      </c>
      <c r="R1265" s="3">
        <v>12.75</v>
      </c>
      <c r="S1265" s="3">
        <v>13.25</v>
      </c>
      <c r="T1265" s="3">
        <v>13.45</v>
      </c>
      <c r="U1265" s="3">
        <v>12.7</v>
      </c>
      <c r="V1265" s="10">
        <f t="shared" si="79"/>
        <v>0</v>
      </c>
      <c r="W1265" s="3">
        <v>-2.31</v>
      </c>
      <c r="X1265" s="3" t="str">
        <f ca="1">IF(COUNTIF(股期對照!A:A,B1265)=2,B1265&amp;"-●",IF(COUNTIF(股期對照!A:A,B1265)=1,B1265&amp;"-◎",B1265))</f>
        <v>得利影</v>
      </c>
      <c r="Y1265" s="3" t="s">
        <v>7473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12.8</v>
      </c>
      <c r="AS1265" s="1">
        <v>12.75</v>
      </c>
      <c r="AT1265" s="1">
        <v>13.25</v>
      </c>
      <c r="AU1265" s="1">
        <v>13.45</v>
      </c>
      <c r="AV1265" s="1">
        <v>12.7</v>
      </c>
      <c r="AW1265" s="1">
        <v>0</v>
      </c>
      <c r="AX1265" s="1">
        <v>-2.31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4993</v>
      </c>
      <c r="C1266" s="3">
        <v>39.24</v>
      </c>
      <c r="D1266" s="3">
        <v>2.82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29.870000000000005</v>
      </c>
      <c r="H1266" s="1">
        <f>MATCH(持股比率!A1266,董監!A:A,0)</f>
        <v>1266</v>
      </c>
      <c r="I1266" s="3">
        <v>1018671.99</v>
      </c>
      <c r="J1266" s="20">
        <v>-141.988</v>
      </c>
      <c r="K1266" s="20">
        <v>-106.229</v>
      </c>
      <c r="L1266" s="29">
        <v>-112.03100000000001</v>
      </c>
      <c r="M1266" s="20">
        <v>-122.869</v>
      </c>
      <c r="N1266" s="20">
        <v>2.952</v>
      </c>
      <c r="O1266" s="20">
        <f t="shared" si="77"/>
        <v>30428</v>
      </c>
      <c r="P1266" s="19">
        <f t="shared" si="78"/>
        <v>-1.6</v>
      </c>
      <c r="Q1266" s="3">
        <v>228</v>
      </c>
      <c r="R1266" s="3">
        <v>228.5</v>
      </c>
      <c r="S1266" s="3">
        <v>230.5</v>
      </c>
      <c r="T1266" s="3">
        <v>222.5</v>
      </c>
      <c r="U1266" s="3">
        <v>223</v>
      </c>
      <c r="V1266" s="10">
        <f t="shared" si="79"/>
        <v>-1.0914979250000001</v>
      </c>
      <c r="W1266" s="3">
        <v>0.45</v>
      </c>
      <c r="X1266" s="3" t="str">
        <f ca="1">IF(COUNTIF(股期對照!A:A,B1266)=2,B1266&amp;"-●",IF(COUNTIF(股期對照!A:A,B1266)=1,B1266&amp;"-◎",B1266))</f>
        <v>耕興</v>
      </c>
      <c r="Y1266" s="3" t="s">
        <v>6925</v>
      </c>
      <c r="AB1266" s="1" t="s">
        <v>1260</v>
      </c>
      <c r="AC1266" s="1" t="s">
        <v>2969</v>
      </c>
      <c r="AD1266" s="1">
        <v>39.24</v>
      </c>
      <c r="AE1266" s="1">
        <v>2.82</v>
      </c>
      <c r="AF1266" s="1">
        <v>0.48</v>
      </c>
      <c r="AG1266" s="1">
        <v>27.59</v>
      </c>
      <c r="AH1266" s="1">
        <v>29.870000000000005</v>
      </c>
      <c r="AI1266" s="1">
        <v>1266</v>
      </c>
      <c r="AJ1266" s="1">
        <v>1018671.99</v>
      </c>
      <c r="AK1266" s="1">
        <v>-141.988</v>
      </c>
      <c r="AL1266" s="1">
        <v>-106.229</v>
      </c>
      <c r="AM1266" s="1">
        <v>-112.03100000000001</v>
      </c>
      <c r="AN1266" s="1">
        <v>-122.869</v>
      </c>
      <c r="AO1266" s="1">
        <v>2.952</v>
      </c>
      <c r="AP1266" s="1">
        <v>30428</v>
      </c>
      <c r="AQ1266" s="1">
        <v>-1.6</v>
      </c>
      <c r="AR1266" s="1">
        <v>228</v>
      </c>
      <c r="AS1266" s="1">
        <v>228.5</v>
      </c>
      <c r="AT1266" s="1">
        <v>230.5</v>
      </c>
      <c r="AU1266" s="1">
        <v>222.5</v>
      </c>
      <c r="AV1266" s="1">
        <v>223</v>
      </c>
      <c r="AW1266" s="1">
        <v>-1.0914979250000001</v>
      </c>
      <c r="AX1266" s="1">
        <v>0.45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5769</v>
      </c>
      <c r="C1267" s="3">
        <v>20.64</v>
      </c>
      <c r="D1267" s="3">
        <v>8.4</v>
      </c>
      <c r="E1267" s="3">
        <v>0.61</v>
      </c>
      <c r="F1267" s="1">
        <f>IF(INDEX(董監!D:D,H1267)=0,INDEX(董監!C:C,H1267),INDEX(董監!D:D,H1267))</f>
        <v>9.23</v>
      </c>
      <c r="G1267" s="1">
        <f t="shared" si="76"/>
        <v>61.120000000000005</v>
      </c>
      <c r="H1267" s="1">
        <f>MATCH(持股比率!A1267,董監!A:A,0)</f>
        <v>1267</v>
      </c>
      <c r="I1267" s="3">
        <v>7446755.3899999997</v>
      </c>
      <c r="J1267" s="20">
        <v>457.68299999999999</v>
      </c>
      <c r="K1267" s="20">
        <v>308.77600000000001</v>
      </c>
      <c r="L1267" s="29">
        <v>380.17599999999999</v>
      </c>
      <c r="M1267" s="20">
        <v>-107.501</v>
      </c>
      <c r="N1267" s="20">
        <v>377.07499999999999</v>
      </c>
      <c r="O1267" s="20">
        <f t="shared" si="77"/>
        <v>455146</v>
      </c>
      <c r="P1267" s="19">
        <f t="shared" si="78"/>
        <v>0.3</v>
      </c>
      <c r="Q1267" s="3">
        <v>70</v>
      </c>
      <c r="R1267" s="3">
        <v>70.099999999999994</v>
      </c>
      <c r="S1267" s="3">
        <v>69.7</v>
      </c>
      <c r="T1267" s="3">
        <v>69.5</v>
      </c>
      <c r="U1267" s="3">
        <v>69.900000000000006</v>
      </c>
      <c r="V1267" s="10">
        <f t="shared" si="79"/>
        <v>0.99067497799999993</v>
      </c>
      <c r="W1267" s="3">
        <v>0.43</v>
      </c>
      <c r="X1267" s="3" t="str">
        <f ca="1">IF(COUNTIF(股期對照!A:A,B1267)=2,B1267&amp;"-●",IF(COUNTIF(股期對照!A:A,B1267)=1,B1267&amp;"-◎",B1267))</f>
        <v>頎邦-◎</v>
      </c>
      <c r="Y1267" s="3" t="s">
        <v>7474</v>
      </c>
      <c r="AB1267" s="1" t="s">
        <v>1261</v>
      </c>
      <c r="AC1267" s="1" t="s">
        <v>2970</v>
      </c>
      <c r="AD1267" s="1">
        <v>20.64</v>
      </c>
      <c r="AE1267" s="1">
        <v>8.4</v>
      </c>
      <c r="AF1267" s="1">
        <v>0.61</v>
      </c>
      <c r="AG1267" s="1">
        <v>9.23</v>
      </c>
      <c r="AH1267" s="1">
        <v>61.120000000000005</v>
      </c>
      <c r="AI1267" s="1">
        <v>1267</v>
      </c>
      <c r="AJ1267" s="1">
        <v>7446755.3899999997</v>
      </c>
      <c r="AK1267" s="1">
        <v>457.68299999999999</v>
      </c>
      <c r="AL1267" s="1">
        <v>308.77600000000001</v>
      </c>
      <c r="AM1267" s="1">
        <v>380.17599999999999</v>
      </c>
      <c r="AN1267" s="1">
        <v>-107.501</v>
      </c>
      <c r="AO1267" s="1">
        <v>377.07499999999999</v>
      </c>
      <c r="AP1267" s="1">
        <v>455146</v>
      </c>
      <c r="AQ1267" s="1">
        <v>0.3</v>
      </c>
      <c r="AR1267" s="1">
        <v>70</v>
      </c>
      <c r="AS1267" s="1">
        <v>70.099999999999994</v>
      </c>
      <c r="AT1267" s="1">
        <v>69.7</v>
      </c>
      <c r="AU1267" s="1">
        <v>69.5</v>
      </c>
      <c r="AV1267" s="1">
        <v>69.900000000000006</v>
      </c>
      <c r="AW1267" s="1">
        <v>0.99067497799999993</v>
      </c>
      <c r="AX1267" s="1">
        <v>0.43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5136</v>
      </c>
      <c r="C1268" s="3">
        <v>1.02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90.11</v>
      </c>
      <c r="H1268" s="1">
        <f>MATCH(持股比率!A1268,董監!A:A,0)</f>
        <v>1268</v>
      </c>
      <c r="I1268" s="3">
        <v>466037.57</v>
      </c>
      <c r="J1268" s="20">
        <v>86</v>
      </c>
      <c r="K1268" s="20">
        <v>-159</v>
      </c>
      <c r="L1268" s="29">
        <v>73</v>
      </c>
      <c r="M1268" s="20">
        <v>-30</v>
      </c>
      <c r="N1268" s="20">
        <v>-40</v>
      </c>
      <c r="O1268" s="20">
        <f t="shared" si="77"/>
        <v>41995</v>
      </c>
      <c r="P1268" s="19">
        <f t="shared" si="78"/>
        <v>-0.2</v>
      </c>
      <c r="Q1268" s="3">
        <v>33.4</v>
      </c>
      <c r="R1268" s="3">
        <v>33.049999999999997</v>
      </c>
      <c r="S1268" s="3">
        <v>34</v>
      </c>
      <c r="T1268" s="3">
        <v>32.799999999999997</v>
      </c>
      <c r="U1268" s="3">
        <v>32.1</v>
      </c>
      <c r="V1268" s="10">
        <f t="shared" si="79"/>
        <v>-2.1685499999999996E-2</v>
      </c>
      <c r="W1268" s="3">
        <v>0.47</v>
      </c>
      <c r="X1268" s="3" t="str">
        <f ca="1">IF(COUNTIF(股期對照!A:A,B1268)=2,B1268&amp;"-●",IF(COUNTIF(股期對照!A:A,B1268)=1,B1268&amp;"-◎",B1268))</f>
        <v>驊宏資</v>
      </c>
      <c r="Y1268" s="3" t="s">
        <v>7475</v>
      </c>
      <c r="AB1268" s="1" t="s">
        <v>1262</v>
      </c>
      <c r="AC1268" s="1" t="s">
        <v>2971</v>
      </c>
      <c r="AD1268" s="1">
        <v>1.02</v>
      </c>
      <c r="AE1268" s="1">
        <v>0.09</v>
      </c>
      <c r="AF1268" s="1">
        <v>0.62</v>
      </c>
      <c r="AG1268" s="1">
        <v>8.16</v>
      </c>
      <c r="AH1268" s="1">
        <v>90.11</v>
      </c>
      <c r="AI1268" s="1">
        <v>1268</v>
      </c>
      <c r="AJ1268" s="1">
        <v>466037.57</v>
      </c>
      <c r="AK1268" s="1">
        <v>86</v>
      </c>
      <c r="AL1268" s="1">
        <v>-159</v>
      </c>
      <c r="AM1268" s="1">
        <v>73</v>
      </c>
      <c r="AN1268" s="1">
        <v>-30</v>
      </c>
      <c r="AO1268" s="1">
        <v>-40</v>
      </c>
      <c r="AP1268" s="1">
        <v>41995</v>
      </c>
      <c r="AQ1268" s="1">
        <v>-0.2</v>
      </c>
      <c r="AR1268" s="1">
        <v>33.4</v>
      </c>
      <c r="AS1268" s="1">
        <v>33.049999999999997</v>
      </c>
      <c r="AT1268" s="1">
        <v>34</v>
      </c>
      <c r="AU1268" s="1">
        <v>32.799999999999997</v>
      </c>
      <c r="AV1268" s="1">
        <v>32.1</v>
      </c>
      <c r="AW1268" s="1">
        <v>-2.1685499999999996E-2</v>
      </c>
      <c r="AX1268" s="1">
        <v>0.47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5137</v>
      </c>
      <c r="C1269" s="3">
        <v>3.71</v>
      </c>
      <c r="D1269" s="3">
        <v>0.25</v>
      </c>
      <c r="E1269" s="3">
        <v>6.46</v>
      </c>
      <c r="F1269" s="1">
        <f>IF(INDEX(董監!D:D,H1269)=0,INDEX(董監!C:C,H1269),INDEX(董監!D:D,H1269))</f>
        <v>8.19</v>
      </c>
      <c r="G1269" s="1">
        <f t="shared" si="76"/>
        <v>81.39</v>
      </c>
      <c r="H1269" s="1">
        <f>MATCH(持股比率!A1269,董監!A:A,0)</f>
        <v>1269</v>
      </c>
      <c r="I1269" s="3">
        <v>483459.85</v>
      </c>
      <c r="J1269" s="20">
        <v>14.819000000000001</v>
      </c>
      <c r="K1269" s="20">
        <v>-426.21800000000002</v>
      </c>
      <c r="L1269" s="29">
        <v>309.49700000000001</v>
      </c>
      <c r="M1269" s="20">
        <v>219.244</v>
      </c>
      <c r="N1269" s="20">
        <v>-236.88499999999999</v>
      </c>
      <c r="O1269" s="20">
        <f t="shared" si="77"/>
        <v>39349</v>
      </c>
      <c r="P1269" s="19">
        <f t="shared" si="78"/>
        <v>-0.3</v>
      </c>
      <c r="Q1269" s="3">
        <v>90.8</v>
      </c>
      <c r="R1269" s="3">
        <v>91</v>
      </c>
      <c r="S1269" s="3">
        <v>90.9</v>
      </c>
      <c r="T1269" s="3">
        <v>93.5</v>
      </c>
      <c r="U1269" s="3">
        <v>92.6</v>
      </c>
      <c r="V1269" s="10">
        <f t="shared" si="79"/>
        <v>-0.10743232500000005</v>
      </c>
      <c r="W1269" s="3">
        <v>2.21</v>
      </c>
      <c r="X1269" s="3" t="str">
        <f ca="1">IF(COUNTIF(股期對照!A:A,B1269)=2,B1269&amp;"-●",IF(COUNTIF(股期對照!A:A,B1269)=1,B1269&amp;"-◎",B1269))</f>
        <v>撼訊</v>
      </c>
      <c r="Y1269" s="3" t="s">
        <v>7476</v>
      </c>
      <c r="AB1269" s="1" t="s">
        <v>1263</v>
      </c>
      <c r="AC1269" s="1" t="s">
        <v>2972</v>
      </c>
      <c r="AD1269" s="1">
        <v>3.71</v>
      </c>
      <c r="AE1269" s="1">
        <v>0.25</v>
      </c>
      <c r="AF1269" s="1">
        <v>6.46</v>
      </c>
      <c r="AG1269" s="1">
        <v>8.19</v>
      </c>
      <c r="AH1269" s="1">
        <v>81.39</v>
      </c>
      <c r="AI1269" s="1">
        <v>1269</v>
      </c>
      <c r="AJ1269" s="1">
        <v>483459.85</v>
      </c>
      <c r="AK1269" s="1">
        <v>14.819000000000001</v>
      </c>
      <c r="AL1269" s="1">
        <v>-426.21800000000002</v>
      </c>
      <c r="AM1269" s="1">
        <v>309.49700000000001</v>
      </c>
      <c r="AN1269" s="1">
        <v>219.244</v>
      </c>
      <c r="AO1269" s="1">
        <v>-236.88499999999999</v>
      </c>
      <c r="AP1269" s="1">
        <v>39349</v>
      </c>
      <c r="AQ1269" s="1">
        <v>-0.3</v>
      </c>
      <c r="AR1269" s="1">
        <v>90.8</v>
      </c>
      <c r="AS1269" s="1">
        <v>91</v>
      </c>
      <c r="AT1269" s="1">
        <v>90.9</v>
      </c>
      <c r="AU1269" s="1">
        <v>93.5</v>
      </c>
      <c r="AV1269" s="1">
        <v>92.6</v>
      </c>
      <c r="AW1269" s="1">
        <v>-0.10743232500000005</v>
      </c>
      <c r="AX1269" s="1">
        <v>2.21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4994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0</v>
      </c>
      <c r="M1270" s="20">
        <v>-6</v>
      </c>
      <c r="N1270" s="20">
        <v>1</v>
      </c>
      <c r="O1270" s="20">
        <f t="shared" si="77"/>
        <v>45692</v>
      </c>
      <c r="P1270" s="19">
        <f t="shared" si="78"/>
        <v>0</v>
      </c>
      <c r="Q1270" s="3">
        <v>25.8</v>
      </c>
      <c r="R1270" s="3">
        <v>25.75</v>
      </c>
      <c r="S1270" s="3">
        <v>25.8</v>
      </c>
      <c r="T1270" s="3">
        <v>25.75</v>
      </c>
      <c r="U1270" s="3">
        <v>25.7</v>
      </c>
      <c r="V1270" s="10">
        <f t="shared" si="79"/>
        <v>-1.0299999999999999E-3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7169</v>
      </c>
      <c r="AB1270" s="1" t="s">
        <v>1264</v>
      </c>
      <c r="AC1270" s="1" t="s">
        <v>2973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0</v>
      </c>
      <c r="AN1270" s="1">
        <v>-6</v>
      </c>
      <c r="AO1270" s="1">
        <v>1</v>
      </c>
      <c r="AP1270" s="1">
        <v>45692</v>
      </c>
      <c r="AQ1270" s="1">
        <v>0</v>
      </c>
      <c r="AR1270" s="1">
        <v>25.8</v>
      </c>
      <c r="AS1270" s="1">
        <v>25.75</v>
      </c>
      <c r="AT1270" s="1">
        <v>25.8</v>
      </c>
      <c r="AU1270" s="1">
        <v>25.75</v>
      </c>
      <c r="AV1270" s="1">
        <v>25.7</v>
      </c>
      <c r="AW1270" s="1">
        <v>-1.0299999999999999E-3</v>
      </c>
      <c r="AX1270" s="1">
        <v>-0.19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6627</v>
      </c>
      <c r="C1271" s="3">
        <v>0.74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88.01</v>
      </c>
      <c r="H1271" s="1">
        <f>MATCH(持股比率!A1271,董監!A:A,0)</f>
        <v>1271</v>
      </c>
      <c r="I1271" s="3">
        <v>1677384.63</v>
      </c>
      <c r="J1271" s="20">
        <v>33</v>
      </c>
      <c r="K1271" s="20">
        <v>14</v>
      </c>
      <c r="L1271" s="29">
        <v>9</v>
      </c>
      <c r="M1271" s="20">
        <v>8</v>
      </c>
      <c r="N1271" s="20">
        <v>0</v>
      </c>
      <c r="O1271" s="20">
        <f t="shared" si="77"/>
        <v>147627</v>
      </c>
      <c r="P1271" s="19">
        <f t="shared" si="78"/>
        <v>0</v>
      </c>
      <c r="Q1271" s="3">
        <v>9.67</v>
      </c>
      <c r="R1271" s="3">
        <v>9.57</v>
      </c>
      <c r="S1271" s="3">
        <v>9.52</v>
      </c>
      <c r="T1271" s="3">
        <v>9.5399999999999991</v>
      </c>
      <c r="U1271" s="3">
        <v>9.5399999999999991</v>
      </c>
      <c r="V1271" s="10">
        <f t="shared" si="79"/>
        <v>6.1508999999999991E-3</v>
      </c>
      <c r="W1271" s="3">
        <v>-1.04</v>
      </c>
      <c r="X1271" s="3" t="str">
        <f ca="1">IF(COUNTIF(股期對照!A:A,B1271)=2,B1271&amp;"-●",IF(COUNTIF(股期對照!A:A,B1271)=1,B1271&amp;"-◎",B1271))</f>
        <v>百一</v>
      </c>
      <c r="Y1271" s="3" t="s">
        <v>7477</v>
      </c>
      <c r="AB1271" s="1" t="s">
        <v>1265</v>
      </c>
      <c r="AC1271" s="1" t="s">
        <v>2974</v>
      </c>
      <c r="AD1271" s="1">
        <v>0.74</v>
      </c>
      <c r="AE1271" s="1">
        <v>0</v>
      </c>
      <c r="AF1271" s="1">
        <v>0.24</v>
      </c>
      <c r="AG1271" s="1">
        <v>11.01</v>
      </c>
      <c r="AH1271" s="1">
        <v>88.01</v>
      </c>
      <c r="AI1271" s="1">
        <v>1271</v>
      </c>
      <c r="AJ1271" s="1">
        <v>1677384.63</v>
      </c>
      <c r="AK1271" s="1">
        <v>33</v>
      </c>
      <c r="AL1271" s="1">
        <v>14</v>
      </c>
      <c r="AM1271" s="1">
        <v>9</v>
      </c>
      <c r="AN1271" s="1">
        <v>8</v>
      </c>
      <c r="AO1271" s="1">
        <v>0</v>
      </c>
      <c r="AP1271" s="1">
        <v>147627</v>
      </c>
      <c r="AQ1271" s="1">
        <v>0</v>
      </c>
      <c r="AR1271" s="1">
        <v>9.67</v>
      </c>
      <c r="AS1271" s="1">
        <v>9.57</v>
      </c>
      <c r="AT1271" s="1">
        <v>9.52</v>
      </c>
      <c r="AU1271" s="1">
        <v>9.5399999999999991</v>
      </c>
      <c r="AV1271" s="1">
        <v>9.5399999999999991</v>
      </c>
      <c r="AW1271" s="1">
        <v>6.1508999999999991E-3</v>
      </c>
      <c r="AX1271" s="1">
        <v>-1.04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6628</v>
      </c>
      <c r="C1272" s="3">
        <v>9.58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64.63</v>
      </c>
      <c r="H1272" s="1">
        <f>MATCH(持股比率!A1272,董監!A:A,0)</f>
        <v>1272</v>
      </c>
      <c r="I1272" s="3">
        <v>5561776.9400000004</v>
      </c>
      <c r="J1272" s="20">
        <v>218.00200000000001</v>
      </c>
      <c r="K1272" s="20">
        <v>153.798</v>
      </c>
      <c r="L1272" s="29">
        <v>-137</v>
      </c>
      <c r="M1272" s="20">
        <v>189.898</v>
      </c>
      <c r="N1272" s="20">
        <v>24.998999999999999</v>
      </c>
      <c r="O1272" s="20">
        <f t="shared" si="77"/>
        <v>359458</v>
      </c>
      <c r="P1272" s="19">
        <f t="shared" si="78"/>
        <v>0.1</v>
      </c>
      <c r="Q1272" s="3">
        <v>21</v>
      </c>
      <c r="R1272" s="3">
        <v>21.35</v>
      </c>
      <c r="S1272" s="3">
        <v>21.2</v>
      </c>
      <c r="T1272" s="3">
        <v>21.05</v>
      </c>
      <c r="U1272" s="3">
        <v>21.05</v>
      </c>
      <c r="V1272" s="10">
        <f t="shared" si="79"/>
        <v>9.4808111500000014E-2</v>
      </c>
      <c r="W1272" s="3">
        <v>1.2</v>
      </c>
      <c r="X1272" s="3" t="str">
        <f ca="1">IF(COUNTIF(股期對照!A:A,B1272)=2,B1272&amp;"-●",IF(COUNTIF(股期對照!A:A,B1272)=1,B1272&amp;"-◎",B1272))</f>
        <v>嘉聯益-◎</v>
      </c>
      <c r="Y1272" s="3" t="s">
        <v>7152</v>
      </c>
      <c r="AB1272" s="1" t="s">
        <v>1266</v>
      </c>
      <c r="AC1272" s="1" t="s">
        <v>2975</v>
      </c>
      <c r="AD1272" s="1">
        <v>9.58</v>
      </c>
      <c r="AE1272" s="1">
        <v>0</v>
      </c>
      <c r="AF1272" s="1">
        <v>0.61</v>
      </c>
      <c r="AG1272" s="1">
        <v>25.18</v>
      </c>
      <c r="AH1272" s="1">
        <v>64.63</v>
      </c>
      <c r="AI1272" s="1">
        <v>1272</v>
      </c>
      <c r="AJ1272" s="1">
        <v>5561776.9400000004</v>
      </c>
      <c r="AK1272" s="1">
        <v>218.00200000000001</v>
      </c>
      <c r="AL1272" s="1">
        <v>153.798</v>
      </c>
      <c r="AM1272" s="1">
        <v>-137</v>
      </c>
      <c r="AN1272" s="1">
        <v>189.898</v>
      </c>
      <c r="AO1272" s="1">
        <v>24.998999999999999</v>
      </c>
      <c r="AP1272" s="1">
        <v>359458</v>
      </c>
      <c r="AQ1272" s="1">
        <v>0.1</v>
      </c>
      <c r="AR1272" s="1">
        <v>21</v>
      </c>
      <c r="AS1272" s="1">
        <v>21.35</v>
      </c>
      <c r="AT1272" s="1">
        <v>21.2</v>
      </c>
      <c r="AU1272" s="1">
        <v>21.05</v>
      </c>
      <c r="AV1272" s="1">
        <v>21.05</v>
      </c>
      <c r="AW1272" s="1">
        <v>9.4808111500000014E-2</v>
      </c>
      <c r="AX1272" s="1">
        <v>1.2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5434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-2</v>
      </c>
      <c r="M1273" s="20">
        <v>-1</v>
      </c>
      <c r="N1273" s="20">
        <v>-1</v>
      </c>
      <c r="O1273" s="20">
        <f t="shared" si="77"/>
        <v>64248</v>
      </c>
      <c r="P1273" s="19">
        <f t="shared" si="78"/>
        <v>0</v>
      </c>
      <c r="Q1273" s="3">
        <v>15.55</v>
      </c>
      <c r="R1273" s="3">
        <v>15.55</v>
      </c>
      <c r="S1273" s="3">
        <v>15.7</v>
      </c>
      <c r="T1273" s="3">
        <v>15.6</v>
      </c>
      <c r="U1273" s="3">
        <v>15.55</v>
      </c>
      <c r="V1273" s="10">
        <f t="shared" si="79"/>
        <v>-6.2549999999999997E-4</v>
      </c>
      <c r="W1273" s="3">
        <v>0.97</v>
      </c>
      <c r="X1273" s="3" t="str">
        <f ca="1">IF(COUNTIF(股期對照!A:A,B1273)=2,B1273&amp;"-●",IF(COUNTIF(股期對照!A:A,B1273)=1,B1273&amp;"-◎",B1273))</f>
        <v>順發</v>
      </c>
      <c r="Y1273" s="3" t="s">
        <v>6906</v>
      </c>
      <c r="AB1273" s="1" t="s">
        <v>1267</v>
      </c>
      <c r="AC1273" s="1" t="s">
        <v>2976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-2</v>
      </c>
      <c r="AN1273" s="1">
        <v>-1</v>
      </c>
      <c r="AO1273" s="1">
        <v>-1</v>
      </c>
      <c r="AP1273" s="1">
        <v>64248</v>
      </c>
      <c r="AQ1273" s="1">
        <v>0</v>
      </c>
      <c r="AR1273" s="1">
        <v>15.55</v>
      </c>
      <c r="AS1273" s="1">
        <v>15.55</v>
      </c>
      <c r="AT1273" s="1">
        <v>15.7</v>
      </c>
      <c r="AU1273" s="1">
        <v>15.6</v>
      </c>
      <c r="AV1273" s="1">
        <v>15.55</v>
      </c>
      <c r="AW1273" s="1">
        <v>-6.2549999999999997E-4</v>
      </c>
      <c r="AX1273" s="1">
        <v>0.97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5770</v>
      </c>
      <c r="C1274" s="3">
        <v>7.86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69.489999999999995</v>
      </c>
      <c r="H1274" s="1">
        <f>MATCH(持股比率!A1274,董監!A:A,0)</f>
        <v>1274</v>
      </c>
      <c r="I1274" s="3">
        <v>876390.56</v>
      </c>
      <c r="J1274" s="20">
        <v>-35</v>
      </c>
      <c r="K1274" s="20">
        <v>68</v>
      </c>
      <c r="L1274" s="29">
        <v>47</v>
      </c>
      <c r="M1274" s="20">
        <v>168</v>
      </c>
      <c r="N1274" s="20">
        <v>-60</v>
      </c>
      <c r="O1274" s="20">
        <f t="shared" si="77"/>
        <v>60900</v>
      </c>
      <c r="P1274" s="19">
        <f t="shared" si="78"/>
        <v>0.3</v>
      </c>
      <c r="Q1274" s="3">
        <v>27.65</v>
      </c>
      <c r="R1274" s="3">
        <v>27.75</v>
      </c>
      <c r="S1274" s="3">
        <v>27.85</v>
      </c>
      <c r="T1274" s="3">
        <v>27.95</v>
      </c>
      <c r="U1274" s="3">
        <v>27.65</v>
      </c>
      <c r="V1274" s="10">
        <f t="shared" si="79"/>
        <v>5.2647999999999993E-2</v>
      </c>
      <c r="W1274" s="3">
        <v>-1.07</v>
      </c>
      <c r="X1274" s="3" t="str">
        <f ca="1">IF(COUNTIF(股期對照!A:A,B1274)=2,B1274&amp;"-●",IF(COUNTIF(股期對照!A:A,B1274)=1,B1274&amp;"-◎",B1274))</f>
        <v>鈞寶</v>
      </c>
      <c r="Y1274" s="3" t="s">
        <v>7478</v>
      </c>
      <c r="AB1274" s="1" t="s">
        <v>1268</v>
      </c>
      <c r="AC1274" s="1" t="s">
        <v>2977</v>
      </c>
      <c r="AD1274" s="1">
        <v>7.86</v>
      </c>
      <c r="AE1274" s="1">
        <v>0.17</v>
      </c>
      <c r="AF1274" s="1">
        <v>0.13</v>
      </c>
      <c r="AG1274" s="1">
        <v>22.35</v>
      </c>
      <c r="AH1274" s="1">
        <v>69.489999999999995</v>
      </c>
      <c r="AI1274" s="1">
        <v>1274</v>
      </c>
      <c r="AJ1274" s="1">
        <v>876390.56</v>
      </c>
      <c r="AK1274" s="1">
        <v>-35</v>
      </c>
      <c r="AL1274" s="1">
        <v>68</v>
      </c>
      <c r="AM1274" s="1">
        <v>47</v>
      </c>
      <c r="AN1274" s="1">
        <v>168</v>
      </c>
      <c r="AO1274" s="1">
        <v>-60</v>
      </c>
      <c r="AP1274" s="1">
        <v>60900</v>
      </c>
      <c r="AQ1274" s="1">
        <v>0.3</v>
      </c>
      <c r="AR1274" s="1">
        <v>27.65</v>
      </c>
      <c r="AS1274" s="1">
        <v>27.75</v>
      </c>
      <c r="AT1274" s="1">
        <v>27.85</v>
      </c>
      <c r="AU1274" s="1">
        <v>27.95</v>
      </c>
      <c r="AV1274" s="1">
        <v>27.65</v>
      </c>
      <c r="AW1274" s="1">
        <v>5.2647999999999993E-2</v>
      </c>
      <c r="AX1274" s="1">
        <v>-1.07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5138</v>
      </c>
      <c r="C1275" s="3">
        <v>14.87</v>
      </c>
      <c r="D1275" s="3">
        <v>0</v>
      </c>
      <c r="E1275" s="3">
        <v>0.28000000000000003</v>
      </c>
      <c r="F1275" s="1">
        <f>IF(INDEX(董監!D:D,H1275)=0,INDEX(董監!C:C,H1275),INDEX(董監!D:D,H1275))</f>
        <v>12.69</v>
      </c>
      <c r="G1275" s="1">
        <f t="shared" si="76"/>
        <v>72.16</v>
      </c>
      <c r="H1275" s="1">
        <f>MATCH(持股比率!A1275,董監!A:A,0)</f>
        <v>1275</v>
      </c>
      <c r="I1275" s="3">
        <v>780276.09</v>
      </c>
      <c r="J1275" s="20">
        <v>-207.88</v>
      </c>
      <c r="K1275" s="20">
        <v>147</v>
      </c>
      <c r="L1275" s="29">
        <v>-447</v>
      </c>
      <c r="M1275" s="20">
        <v>109</v>
      </c>
      <c r="N1275" s="20">
        <v>-674</v>
      </c>
      <c r="O1275" s="20">
        <f t="shared" si="77"/>
        <v>56305</v>
      </c>
      <c r="P1275" s="19">
        <f t="shared" si="78"/>
        <v>-1.9</v>
      </c>
      <c r="Q1275" s="3">
        <v>27.2</v>
      </c>
      <c r="R1275" s="3">
        <v>27.2</v>
      </c>
      <c r="S1275" s="3">
        <v>26.7</v>
      </c>
      <c r="T1275" s="3">
        <v>25.8</v>
      </c>
      <c r="U1275" s="3">
        <v>26</v>
      </c>
      <c r="V1275" s="10">
        <f t="shared" si="79"/>
        <v>-0.28302635999999998</v>
      </c>
      <c r="W1275" s="3">
        <v>-1.33</v>
      </c>
      <c r="X1275" s="3" t="str">
        <f ca="1">IF(COUNTIF(股期對照!A:A,B1275)=2,B1275&amp;"-●",IF(COUNTIF(股期對照!A:A,B1275)=1,B1275&amp;"-◎",B1275))</f>
        <v>松上</v>
      </c>
      <c r="Y1275" s="3" t="s">
        <v>6924</v>
      </c>
      <c r="AB1275" s="1" t="s">
        <v>1269</v>
      </c>
      <c r="AC1275" s="1" t="s">
        <v>2978</v>
      </c>
      <c r="AD1275" s="1">
        <v>14.87</v>
      </c>
      <c r="AE1275" s="1">
        <v>0</v>
      </c>
      <c r="AF1275" s="1">
        <v>0.28000000000000003</v>
      </c>
      <c r="AG1275" s="1">
        <v>12.69</v>
      </c>
      <c r="AH1275" s="1">
        <v>72.16</v>
      </c>
      <c r="AI1275" s="1">
        <v>1275</v>
      </c>
      <c r="AJ1275" s="1">
        <v>780276.09</v>
      </c>
      <c r="AK1275" s="1">
        <v>-207.88</v>
      </c>
      <c r="AL1275" s="1">
        <v>147</v>
      </c>
      <c r="AM1275" s="1">
        <v>-447</v>
      </c>
      <c r="AN1275" s="1">
        <v>109</v>
      </c>
      <c r="AO1275" s="1">
        <v>-674</v>
      </c>
      <c r="AP1275" s="1">
        <v>56305</v>
      </c>
      <c r="AQ1275" s="1">
        <v>-1.9</v>
      </c>
      <c r="AR1275" s="1">
        <v>27.2</v>
      </c>
      <c r="AS1275" s="1">
        <v>27.2</v>
      </c>
      <c r="AT1275" s="1">
        <v>26.7</v>
      </c>
      <c r="AU1275" s="1">
        <v>25.8</v>
      </c>
      <c r="AV1275" s="1">
        <v>26</v>
      </c>
      <c r="AW1275" s="1">
        <v>-0.28302635999999998</v>
      </c>
      <c r="AX1275" s="1">
        <v>-1.33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5139</v>
      </c>
      <c r="C1276" s="3">
        <v>2.68</v>
      </c>
      <c r="D1276" s="3">
        <v>0</v>
      </c>
      <c r="E1276" s="3">
        <v>0.49</v>
      </c>
      <c r="F1276" s="1">
        <f>IF(INDEX(董監!D:D,H1276)=0,INDEX(董監!C:C,H1276),INDEX(董監!D:D,H1276))</f>
        <v>12.5</v>
      </c>
      <c r="G1276" s="1">
        <f t="shared" si="76"/>
        <v>84.33</v>
      </c>
      <c r="H1276" s="1">
        <f>MATCH(持股比率!A1276,董監!A:A,0)</f>
        <v>1276</v>
      </c>
      <c r="I1276" s="3">
        <v>550307.88</v>
      </c>
      <c r="J1276" s="20">
        <v>11</v>
      </c>
      <c r="K1276" s="20">
        <v>-141</v>
      </c>
      <c r="L1276" s="29">
        <v>4</v>
      </c>
      <c r="M1276" s="20">
        <v>-206</v>
      </c>
      <c r="N1276" s="20">
        <v>-67</v>
      </c>
      <c r="O1276" s="20">
        <f t="shared" si="77"/>
        <v>46407</v>
      </c>
      <c r="P1276" s="19">
        <f t="shared" si="78"/>
        <v>-0.9</v>
      </c>
      <c r="Q1276" s="3">
        <v>33.950000000000003</v>
      </c>
      <c r="R1276" s="3">
        <v>33.450000000000003</v>
      </c>
      <c r="S1276" s="3">
        <v>34.049999999999997</v>
      </c>
      <c r="T1276" s="3">
        <v>33.35</v>
      </c>
      <c r="U1276" s="3">
        <v>33.799999999999997</v>
      </c>
      <c r="V1276" s="10">
        <f t="shared" si="79"/>
        <v>-0.13341500000000001</v>
      </c>
      <c r="W1276" s="3">
        <v>-0.88</v>
      </c>
      <c r="X1276" s="3" t="str">
        <f ca="1">IF(COUNTIF(股期對照!A:A,B1276)=2,B1276&amp;"-●",IF(COUNTIF(股期對照!A:A,B1276)=1,B1276&amp;"-◎",B1276))</f>
        <v>禾昌</v>
      </c>
      <c r="Y1276" s="3" t="s">
        <v>6981</v>
      </c>
      <c r="AB1276" s="1" t="s">
        <v>1270</v>
      </c>
      <c r="AC1276" s="1" t="s">
        <v>2979</v>
      </c>
      <c r="AD1276" s="1">
        <v>2.68</v>
      </c>
      <c r="AE1276" s="1">
        <v>0</v>
      </c>
      <c r="AF1276" s="1">
        <v>0.49</v>
      </c>
      <c r="AG1276" s="1">
        <v>12.5</v>
      </c>
      <c r="AH1276" s="1">
        <v>84.33</v>
      </c>
      <c r="AI1276" s="1">
        <v>1276</v>
      </c>
      <c r="AJ1276" s="1">
        <v>550307.88</v>
      </c>
      <c r="AK1276" s="1">
        <v>11</v>
      </c>
      <c r="AL1276" s="1">
        <v>-141</v>
      </c>
      <c r="AM1276" s="1">
        <v>4</v>
      </c>
      <c r="AN1276" s="1">
        <v>-206</v>
      </c>
      <c r="AO1276" s="1">
        <v>-67</v>
      </c>
      <c r="AP1276" s="1">
        <v>46407</v>
      </c>
      <c r="AQ1276" s="1">
        <v>-0.9</v>
      </c>
      <c r="AR1276" s="1">
        <v>33.950000000000003</v>
      </c>
      <c r="AS1276" s="1">
        <v>33.450000000000003</v>
      </c>
      <c r="AT1276" s="1">
        <v>34.049999999999997</v>
      </c>
      <c r="AU1276" s="1">
        <v>33.35</v>
      </c>
      <c r="AV1276" s="1">
        <v>33.799999999999997</v>
      </c>
      <c r="AW1276" s="1">
        <v>-0.13341500000000001</v>
      </c>
      <c r="AX1276" s="1">
        <v>-0.88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5140</v>
      </c>
      <c r="C1277" s="3">
        <v>6.71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69.569999999999993</v>
      </c>
      <c r="H1277" s="1">
        <f>MATCH(持股比率!A1277,董監!A:A,0)</f>
        <v>1277</v>
      </c>
      <c r="I1277" s="3">
        <v>684891.2</v>
      </c>
      <c r="J1277" s="20">
        <v>71</v>
      </c>
      <c r="K1277" s="20">
        <v>3</v>
      </c>
      <c r="L1277" s="29">
        <v>-5</v>
      </c>
      <c r="M1277" s="20">
        <v>-57</v>
      </c>
      <c r="N1277" s="20">
        <v>-23</v>
      </c>
      <c r="O1277" s="20">
        <f t="shared" si="77"/>
        <v>47648</v>
      </c>
      <c r="P1277" s="19">
        <f t="shared" si="78"/>
        <v>0</v>
      </c>
      <c r="Q1277" s="3">
        <v>24.65</v>
      </c>
      <c r="R1277" s="3">
        <v>24.35</v>
      </c>
      <c r="S1277" s="3">
        <v>24.35</v>
      </c>
      <c r="T1277" s="3">
        <v>23.75</v>
      </c>
      <c r="U1277" s="3">
        <v>23.35</v>
      </c>
      <c r="V1277" s="10">
        <f t="shared" si="79"/>
        <v>-1.8935000000000026E-3</v>
      </c>
      <c r="W1277" s="3">
        <v>-3.11</v>
      </c>
      <c r="X1277" s="3" t="str">
        <f ca="1">IF(COUNTIF(股期對照!A:A,B1277)=2,B1277&amp;"-●",IF(COUNTIF(股期對照!A:A,B1277)=1,B1277&amp;"-◎",B1277))</f>
        <v>欣技</v>
      </c>
      <c r="Y1277" s="3" t="s">
        <v>7479</v>
      </c>
      <c r="AB1277" s="1" t="s">
        <v>1271</v>
      </c>
      <c r="AC1277" s="1" t="s">
        <v>2980</v>
      </c>
      <c r="AD1277" s="1">
        <v>6.71</v>
      </c>
      <c r="AE1277" s="1">
        <v>0.56000000000000005</v>
      </c>
      <c r="AF1277" s="1">
        <v>0.1</v>
      </c>
      <c r="AG1277" s="1">
        <v>23.06</v>
      </c>
      <c r="AH1277" s="1">
        <v>69.569999999999993</v>
      </c>
      <c r="AI1277" s="1">
        <v>1277</v>
      </c>
      <c r="AJ1277" s="1">
        <v>684891.2</v>
      </c>
      <c r="AK1277" s="1">
        <v>71</v>
      </c>
      <c r="AL1277" s="1">
        <v>3</v>
      </c>
      <c r="AM1277" s="1">
        <v>-5</v>
      </c>
      <c r="AN1277" s="1">
        <v>-57</v>
      </c>
      <c r="AO1277" s="1">
        <v>-23</v>
      </c>
      <c r="AP1277" s="1">
        <v>47648</v>
      </c>
      <c r="AQ1277" s="1">
        <v>0</v>
      </c>
      <c r="AR1277" s="1">
        <v>24.65</v>
      </c>
      <c r="AS1277" s="1">
        <v>24.35</v>
      </c>
      <c r="AT1277" s="1">
        <v>24.35</v>
      </c>
      <c r="AU1277" s="1">
        <v>23.75</v>
      </c>
      <c r="AV1277" s="1">
        <v>23.35</v>
      </c>
      <c r="AW1277" s="1">
        <v>-1.8935000000000026E-3</v>
      </c>
      <c r="AX1277" s="1">
        <v>-3.11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6316</v>
      </c>
      <c r="C1278" s="3">
        <v>3.71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61.01</v>
      </c>
      <c r="H1278" s="1">
        <f>MATCH(持股比率!A1278,董監!A:A,0)</f>
        <v>1278</v>
      </c>
      <c r="I1278" s="3">
        <v>749833.03</v>
      </c>
      <c r="J1278" s="20">
        <v>33</v>
      </c>
      <c r="K1278" s="20">
        <v>20</v>
      </c>
      <c r="L1278" s="29">
        <v>150</v>
      </c>
      <c r="M1278" s="20">
        <v>-361</v>
      </c>
      <c r="N1278" s="20">
        <v>-34</v>
      </c>
      <c r="O1278" s="20">
        <f t="shared" si="77"/>
        <v>45747</v>
      </c>
      <c r="P1278" s="19">
        <f t="shared" si="78"/>
        <v>-0.4</v>
      </c>
      <c r="Q1278" s="3">
        <v>36.200000000000003</v>
      </c>
      <c r="R1278" s="3">
        <v>35.549999999999997</v>
      </c>
      <c r="S1278" s="3">
        <v>36.549999999999997</v>
      </c>
      <c r="T1278" s="3">
        <v>40.15</v>
      </c>
      <c r="U1278" s="3">
        <v>40</v>
      </c>
      <c r="V1278" s="10">
        <f t="shared" si="79"/>
        <v>-8.46605E-2</v>
      </c>
      <c r="W1278" s="3">
        <v>11.42</v>
      </c>
      <c r="X1278" s="3" t="str">
        <f ca="1">IF(COUNTIF(股期對照!A:A,B1278)=2,B1278&amp;"-●",IF(COUNTIF(股期對照!A:A,B1278)=1,B1278&amp;"-◎",B1278))</f>
        <v>捷波</v>
      </c>
      <c r="Y1278" s="3" t="s">
        <v>7480</v>
      </c>
      <c r="AB1278" s="1" t="s">
        <v>1272</v>
      </c>
      <c r="AC1278" s="1" t="s">
        <v>2981</v>
      </c>
      <c r="AD1278" s="1">
        <v>3.71</v>
      </c>
      <c r="AE1278" s="1">
        <v>0</v>
      </c>
      <c r="AF1278" s="1">
        <v>0.01</v>
      </c>
      <c r="AG1278" s="1">
        <v>35.270000000000003</v>
      </c>
      <c r="AH1278" s="1">
        <v>61.01</v>
      </c>
      <c r="AI1278" s="1">
        <v>1278</v>
      </c>
      <c r="AJ1278" s="1">
        <v>749833.03</v>
      </c>
      <c r="AK1278" s="1">
        <v>33</v>
      </c>
      <c r="AL1278" s="1">
        <v>20</v>
      </c>
      <c r="AM1278" s="1">
        <v>150</v>
      </c>
      <c r="AN1278" s="1">
        <v>-361</v>
      </c>
      <c r="AO1278" s="1">
        <v>-34</v>
      </c>
      <c r="AP1278" s="1">
        <v>45747</v>
      </c>
      <c r="AQ1278" s="1">
        <v>-0.4</v>
      </c>
      <c r="AR1278" s="1">
        <v>36.200000000000003</v>
      </c>
      <c r="AS1278" s="1">
        <v>35.549999999999997</v>
      </c>
      <c r="AT1278" s="1">
        <v>36.549999999999997</v>
      </c>
      <c r="AU1278" s="1">
        <v>40.15</v>
      </c>
      <c r="AV1278" s="1">
        <v>40</v>
      </c>
      <c r="AW1278" s="1">
        <v>-8.46605E-2</v>
      </c>
      <c r="AX1278" s="1">
        <v>11.42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6317</v>
      </c>
      <c r="C1279" s="3">
        <v>2.0499999999999998</v>
      </c>
      <c r="D1279" s="3">
        <v>0.01</v>
      </c>
      <c r="E1279" s="3">
        <v>0</v>
      </c>
      <c r="F1279" s="1">
        <f>IF(INDEX(董監!D:D,H1279)=0,INDEX(董監!C:C,H1279),INDEX(董監!D:D,H1279))</f>
        <v>23.97</v>
      </c>
      <c r="G1279" s="1">
        <f t="shared" si="76"/>
        <v>73.97</v>
      </c>
      <c r="H1279" s="1">
        <f>MATCH(持股比率!A1279,董監!A:A,0)</f>
        <v>1279</v>
      </c>
      <c r="I1279" s="3">
        <v>1403541.75</v>
      </c>
      <c r="J1279" s="20">
        <v>61</v>
      </c>
      <c r="K1279" s="20">
        <v>-36.468000000000004</v>
      </c>
      <c r="L1279" s="29">
        <v>16</v>
      </c>
      <c r="M1279" s="20">
        <v>-81</v>
      </c>
      <c r="N1279" s="20">
        <v>-187</v>
      </c>
      <c r="O1279" s="20">
        <f t="shared" si="77"/>
        <v>103820</v>
      </c>
      <c r="P1279" s="19">
        <f t="shared" si="78"/>
        <v>-0.2</v>
      </c>
      <c r="Q1279" s="3">
        <v>17.7</v>
      </c>
      <c r="R1279" s="3">
        <v>17.7</v>
      </c>
      <c r="S1279" s="3">
        <v>17.55</v>
      </c>
      <c r="T1279" s="3">
        <v>17.55</v>
      </c>
      <c r="U1279" s="3">
        <v>16.850000000000001</v>
      </c>
      <c r="V1279" s="10">
        <f t="shared" si="79"/>
        <v>-3.8574836000000008E-2</v>
      </c>
      <c r="W1279" s="3">
        <v>-2.3199999999999998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7385</v>
      </c>
      <c r="AB1279" s="1" t="s">
        <v>1273</v>
      </c>
      <c r="AC1279" s="1" t="s">
        <v>2982</v>
      </c>
      <c r="AD1279" s="1">
        <v>2.0499999999999998</v>
      </c>
      <c r="AE1279" s="1">
        <v>0.01</v>
      </c>
      <c r="AF1279" s="1">
        <v>0</v>
      </c>
      <c r="AG1279" s="1">
        <v>23.97</v>
      </c>
      <c r="AH1279" s="1">
        <v>73.97</v>
      </c>
      <c r="AI1279" s="1">
        <v>1279</v>
      </c>
      <c r="AJ1279" s="1">
        <v>1403541.75</v>
      </c>
      <c r="AK1279" s="1">
        <v>61</v>
      </c>
      <c r="AL1279" s="1">
        <v>-36.468000000000004</v>
      </c>
      <c r="AM1279" s="1">
        <v>16</v>
      </c>
      <c r="AN1279" s="1">
        <v>-81</v>
      </c>
      <c r="AO1279" s="1">
        <v>-187</v>
      </c>
      <c r="AP1279" s="1">
        <v>103820</v>
      </c>
      <c r="AQ1279" s="1">
        <v>-0.2</v>
      </c>
      <c r="AR1279" s="1">
        <v>17.7</v>
      </c>
      <c r="AS1279" s="1">
        <v>17.7</v>
      </c>
      <c r="AT1279" s="1">
        <v>17.55</v>
      </c>
      <c r="AU1279" s="1">
        <v>17.55</v>
      </c>
      <c r="AV1279" s="1">
        <v>16.850000000000001</v>
      </c>
      <c r="AW1279" s="1">
        <v>-3.8574836000000008E-2</v>
      </c>
      <c r="AX1279" s="1">
        <v>-2.3199999999999998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5435</v>
      </c>
      <c r="C1280" s="3">
        <v>1.46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87.05</v>
      </c>
      <c r="H1280" s="1">
        <f>MATCH(持股比率!A1280,董監!A:A,0)</f>
        <v>1280</v>
      </c>
      <c r="I1280" s="3">
        <v>1000002.39</v>
      </c>
      <c r="J1280" s="20">
        <v>40</v>
      </c>
      <c r="K1280" s="20">
        <v>5</v>
      </c>
      <c r="L1280" s="29">
        <v>-1</v>
      </c>
      <c r="M1280" s="20">
        <v>-10</v>
      </c>
      <c r="N1280" s="20">
        <v>-17</v>
      </c>
      <c r="O1280" s="20">
        <f t="shared" si="77"/>
        <v>87050</v>
      </c>
      <c r="P1280" s="19">
        <f t="shared" si="78"/>
        <v>0</v>
      </c>
      <c r="Q1280" s="3">
        <v>10.4</v>
      </c>
      <c r="R1280" s="3">
        <v>10.45</v>
      </c>
      <c r="S1280" s="3">
        <v>10.45</v>
      </c>
      <c r="T1280" s="3">
        <v>10.35</v>
      </c>
      <c r="U1280" s="3">
        <v>10.35</v>
      </c>
      <c r="V1280" s="10">
        <f t="shared" si="79"/>
        <v>1.7835000000000001E-3</v>
      </c>
      <c r="W1280" s="3">
        <v>0.98</v>
      </c>
      <c r="X1280" s="3" t="str">
        <f ca="1">IF(COUNTIF(股期對照!A:A,B1280)=2,B1280&amp;"-●",IF(COUNTIF(股期對照!A:A,B1280)=1,B1280&amp;"-◎",B1280))</f>
        <v>華興</v>
      </c>
      <c r="Y1280" s="3" t="s">
        <v>7481</v>
      </c>
      <c r="AB1280" s="1" t="s">
        <v>1274</v>
      </c>
      <c r="AC1280" s="1" t="s">
        <v>2983</v>
      </c>
      <c r="AD1280" s="1">
        <v>1.46</v>
      </c>
      <c r="AE1280" s="1">
        <v>0.03</v>
      </c>
      <c r="AF1280" s="1">
        <v>0.11</v>
      </c>
      <c r="AG1280" s="1">
        <v>11.35</v>
      </c>
      <c r="AH1280" s="1">
        <v>87.05</v>
      </c>
      <c r="AI1280" s="1">
        <v>1280</v>
      </c>
      <c r="AJ1280" s="1">
        <v>1000002.39</v>
      </c>
      <c r="AK1280" s="1">
        <v>40</v>
      </c>
      <c r="AL1280" s="1">
        <v>5</v>
      </c>
      <c r="AM1280" s="1">
        <v>-1</v>
      </c>
      <c r="AN1280" s="1">
        <v>-10</v>
      </c>
      <c r="AO1280" s="1">
        <v>-17</v>
      </c>
      <c r="AP1280" s="1">
        <v>87050</v>
      </c>
      <c r="AQ1280" s="1">
        <v>0</v>
      </c>
      <c r="AR1280" s="1">
        <v>10.4</v>
      </c>
      <c r="AS1280" s="1">
        <v>10.45</v>
      </c>
      <c r="AT1280" s="1">
        <v>10.45</v>
      </c>
      <c r="AU1280" s="1">
        <v>10.35</v>
      </c>
      <c r="AV1280" s="1">
        <v>10.35</v>
      </c>
      <c r="AW1280" s="1">
        <v>1.7835000000000001E-3</v>
      </c>
      <c r="AX1280" s="1">
        <v>0.98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6318</v>
      </c>
      <c r="C1281" s="3">
        <v>5.98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93.9</v>
      </c>
      <c r="H1281" s="1">
        <f>MATCH(持股比率!A1281,董監!A:A,0)</f>
        <v>1281</v>
      </c>
      <c r="I1281" s="3">
        <v>627526.23</v>
      </c>
      <c r="J1281" s="20">
        <v>-7</v>
      </c>
      <c r="K1281" s="20">
        <v>-5</v>
      </c>
      <c r="L1281" s="29">
        <v>34</v>
      </c>
      <c r="M1281" s="20">
        <v>3</v>
      </c>
      <c r="N1281" s="20">
        <v>9</v>
      </c>
      <c r="O1281" s="20">
        <f t="shared" si="77"/>
        <v>58925</v>
      </c>
      <c r="P1281" s="19">
        <f t="shared" si="78"/>
        <v>0.1</v>
      </c>
      <c r="Q1281" s="3">
        <v>31.9</v>
      </c>
      <c r="R1281" s="3">
        <v>31.8</v>
      </c>
      <c r="S1281" s="3">
        <v>31.95</v>
      </c>
      <c r="T1281" s="3">
        <v>32.200000000000003</v>
      </c>
      <c r="U1281" s="3">
        <v>32.450000000000003</v>
      </c>
      <c r="V1281" s="10">
        <f t="shared" si="79"/>
        <v>1.09265E-2</v>
      </c>
      <c r="W1281" s="3">
        <v>1.41</v>
      </c>
      <c r="X1281" s="3" t="str">
        <f ca="1">IF(COUNTIF(股期對照!A:A,B1281)=2,B1281&amp;"-●",IF(COUNTIF(股期對照!A:A,B1281)=1,B1281&amp;"-◎",B1281))</f>
        <v>浪凡</v>
      </c>
      <c r="Y1281" s="3" t="s">
        <v>6855</v>
      </c>
      <c r="AB1281" s="1" t="s">
        <v>1275</v>
      </c>
      <c r="AC1281" s="1" t="s">
        <v>2984</v>
      </c>
      <c r="AD1281" s="1">
        <v>5.98</v>
      </c>
      <c r="AE1281" s="1">
        <v>0.02</v>
      </c>
      <c r="AF1281" s="1">
        <v>0.03</v>
      </c>
      <c r="AG1281" s="1">
        <v>7.0000000000000007E-2</v>
      </c>
      <c r="AH1281" s="1">
        <v>93.9</v>
      </c>
      <c r="AI1281" s="1">
        <v>1281</v>
      </c>
      <c r="AJ1281" s="1">
        <v>627526.23</v>
      </c>
      <c r="AK1281" s="1">
        <v>-7</v>
      </c>
      <c r="AL1281" s="1">
        <v>-5</v>
      </c>
      <c r="AM1281" s="1">
        <v>34</v>
      </c>
      <c r="AN1281" s="1">
        <v>3</v>
      </c>
      <c r="AO1281" s="1">
        <v>9</v>
      </c>
      <c r="AP1281" s="1">
        <v>58925</v>
      </c>
      <c r="AQ1281" s="1">
        <v>0.1</v>
      </c>
      <c r="AR1281" s="1">
        <v>31.9</v>
      </c>
      <c r="AS1281" s="1">
        <v>31.8</v>
      </c>
      <c r="AT1281" s="1">
        <v>31.95</v>
      </c>
      <c r="AU1281" s="1">
        <v>32.200000000000003</v>
      </c>
      <c r="AV1281" s="1">
        <v>32.450000000000003</v>
      </c>
      <c r="AW1281" s="1">
        <v>1.09265E-2</v>
      </c>
      <c r="AX1281" s="1">
        <v>1.41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6319</v>
      </c>
      <c r="C1282" s="3">
        <v>12.1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56.55</v>
      </c>
      <c r="H1282" s="1">
        <f>MATCH(持股比率!A1282,董監!A:A,0)</f>
        <v>1282</v>
      </c>
      <c r="I1282" s="3">
        <v>2174972.5699999998</v>
      </c>
      <c r="J1282" s="20">
        <v>-21.858000000000001</v>
      </c>
      <c r="K1282" s="20">
        <v>-68.483000000000004</v>
      </c>
      <c r="L1282" s="29">
        <v>36.9</v>
      </c>
      <c r="M1282" s="20">
        <v>-5.4530000000000003</v>
      </c>
      <c r="N1282" s="20">
        <v>-14.379</v>
      </c>
      <c r="O1282" s="20">
        <f t="shared" si="77"/>
        <v>122995</v>
      </c>
      <c r="P1282" s="19">
        <f t="shared" si="78"/>
        <v>-0.1</v>
      </c>
      <c r="Q1282" s="3">
        <v>59</v>
      </c>
      <c r="R1282" s="3">
        <v>58.6</v>
      </c>
      <c r="S1282" s="3">
        <v>59.2</v>
      </c>
      <c r="T1282" s="3">
        <v>58.7</v>
      </c>
      <c r="U1282" s="3">
        <v>57.7</v>
      </c>
      <c r="V1282" s="10">
        <f t="shared" si="79"/>
        <v>-4.2680052000000003E-2</v>
      </c>
      <c r="W1282" s="3">
        <v>-0.52</v>
      </c>
      <c r="X1282" s="3" t="str">
        <f ca="1">IF(COUNTIF(股期對照!A:A,B1282)=2,B1282&amp;"-●",IF(COUNTIF(股期對照!A:A,B1282)=1,B1282&amp;"-◎",B1282))</f>
        <v>凌華</v>
      </c>
      <c r="Y1282" s="3" t="s">
        <v>7482</v>
      </c>
      <c r="AB1282" s="1" t="s">
        <v>1276</v>
      </c>
      <c r="AC1282" s="1" t="s">
        <v>2985</v>
      </c>
      <c r="AD1282" s="1">
        <v>12.1</v>
      </c>
      <c r="AE1282" s="1">
        <v>0.06</v>
      </c>
      <c r="AF1282" s="1">
        <v>0.2</v>
      </c>
      <c r="AG1282" s="1">
        <v>31.09</v>
      </c>
      <c r="AH1282" s="1">
        <v>56.55</v>
      </c>
      <c r="AI1282" s="1">
        <v>1282</v>
      </c>
      <c r="AJ1282" s="1">
        <v>2174972.5699999998</v>
      </c>
      <c r="AK1282" s="1">
        <v>-21.858000000000001</v>
      </c>
      <c r="AL1282" s="1">
        <v>-68.483000000000004</v>
      </c>
      <c r="AM1282" s="1">
        <v>36.9</v>
      </c>
      <c r="AN1282" s="1">
        <v>-5.4530000000000003</v>
      </c>
      <c r="AO1282" s="1">
        <v>-14.379</v>
      </c>
      <c r="AP1282" s="1">
        <v>122995</v>
      </c>
      <c r="AQ1282" s="1">
        <v>-0.1</v>
      </c>
      <c r="AR1282" s="1">
        <v>59</v>
      </c>
      <c r="AS1282" s="1">
        <v>58.6</v>
      </c>
      <c r="AT1282" s="1">
        <v>59.2</v>
      </c>
      <c r="AU1282" s="1">
        <v>58.7</v>
      </c>
      <c r="AV1282" s="1">
        <v>57.7</v>
      </c>
      <c r="AW1282" s="1">
        <v>-4.2680052000000003E-2</v>
      </c>
      <c r="AX1282" s="1">
        <v>-0.52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5771</v>
      </c>
      <c r="C1283" s="3">
        <v>4.82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76.650000000000006</v>
      </c>
      <c r="H1283" s="1">
        <f>MATCH(持股比率!A1283,董監!A:A,0)</f>
        <v>1283</v>
      </c>
      <c r="I1283" s="3">
        <v>1621732.21</v>
      </c>
      <c r="J1283" s="20">
        <v>51</v>
      </c>
      <c r="K1283" s="20">
        <v>26</v>
      </c>
      <c r="L1283" s="29">
        <v>192</v>
      </c>
      <c r="M1283" s="20">
        <v>-93</v>
      </c>
      <c r="N1283" s="20">
        <v>-57</v>
      </c>
      <c r="O1283" s="20">
        <f t="shared" si="77"/>
        <v>124306</v>
      </c>
      <c r="P1283" s="19">
        <f t="shared" si="78"/>
        <v>0.1</v>
      </c>
      <c r="Q1283" s="3">
        <v>15.65</v>
      </c>
      <c r="R1283" s="3">
        <v>15.6</v>
      </c>
      <c r="S1283" s="3">
        <v>15.8</v>
      </c>
      <c r="T1283" s="3">
        <v>15.75</v>
      </c>
      <c r="U1283" s="3">
        <v>15.55</v>
      </c>
      <c r="V1283" s="10">
        <f t="shared" si="79"/>
        <v>1.8862500000000004E-2</v>
      </c>
      <c r="W1283" s="3">
        <v>0.32</v>
      </c>
      <c r="X1283" s="3" t="str">
        <f ca="1">IF(COUNTIF(股期對照!A:A,B1283)=2,B1283&amp;"-●",IF(COUNTIF(股期對照!A:A,B1283)=1,B1283&amp;"-◎",B1283))</f>
        <v>久正</v>
      </c>
      <c r="Y1283" s="3" t="s">
        <v>7159</v>
      </c>
      <c r="AB1283" s="1" t="s">
        <v>1277</v>
      </c>
      <c r="AC1283" s="1" t="s">
        <v>2986</v>
      </c>
      <c r="AD1283" s="1">
        <v>4.82</v>
      </c>
      <c r="AE1283" s="1">
        <v>0</v>
      </c>
      <c r="AF1283" s="1">
        <v>0.1</v>
      </c>
      <c r="AG1283" s="1">
        <v>18.43</v>
      </c>
      <c r="AH1283" s="1">
        <v>76.650000000000006</v>
      </c>
      <c r="AI1283" s="1">
        <v>1283</v>
      </c>
      <c r="AJ1283" s="1">
        <v>1621732.21</v>
      </c>
      <c r="AK1283" s="1">
        <v>51</v>
      </c>
      <c r="AL1283" s="1">
        <v>26</v>
      </c>
      <c r="AM1283" s="1">
        <v>192</v>
      </c>
      <c r="AN1283" s="1">
        <v>-93</v>
      </c>
      <c r="AO1283" s="1">
        <v>-57</v>
      </c>
      <c r="AP1283" s="1">
        <v>124306</v>
      </c>
      <c r="AQ1283" s="1">
        <v>0.1</v>
      </c>
      <c r="AR1283" s="1">
        <v>15.65</v>
      </c>
      <c r="AS1283" s="1">
        <v>15.6</v>
      </c>
      <c r="AT1283" s="1">
        <v>15.8</v>
      </c>
      <c r="AU1283" s="1">
        <v>15.75</v>
      </c>
      <c r="AV1283" s="1">
        <v>15.55</v>
      </c>
      <c r="AW1283" s="1">
        <v>1.8862500000000004E-2</v>
      </c>
      <c r="AX1283" s="1">
        <v>0.32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6320</v>
      </c>
      <c r="C1284" s="3">
        <v>4.37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71.509999999999991</v>
      </c>
      <c r="H1284" s="1">
        <f>MATCH(持股比率!A1284,董監!A:A,0)</f>
        <v>1284</v>
      </c>
      <c r="I1284" s="3">
        <v>2060698.01</v>
      </c>
      <c r="J1284" s="20">
        <v>821.57899999999995</v>
      </c>
      <c r="K1284" s="20">
        <v>-870.83199999999999</v>
      </c>
      <c r="L1284" s="29">
        <v>27.77</v>
      </c>
      <c r="M1284" s="20">
        <v>287.048</v>
      </c>
      <c r="N1284" s="20">
        <v>-30.25</v>
      </c>
      <c r="O1284" s="20">
        <f t="shared" si="77"/>
        <v>147361</v>
      </c>
      <c r="P1284" s="19">
        <f t="shared" si="78"/>
        <v>0.2</v>
      </c>
      <c r="Q1284" s="3">
        <v>26.35</v>
      </c>
      <c r="R1284" s="3">
        <v>25.9</v>
      </c>
      <c r="S1284" s="3">
        <v>25.3</v>
      </c>
      <c r="T1284" s="3">
        <v>24.6</v>
      </c>
      <c r="U1284" s="3">
        <v>24.1</v>
      </c>
      <c r="V1284" s="10">
        <f t="shared" si="79"/>
        <v>6.128994650000006E-2</v>
      </c>
      <c r="W1284" s="3">
        <v>-7.13</v>
      </c>
      <c r="X1284" s="3" t="str">
        <f ca="1">IF(COUNTIF(股期對照!A:A,B1284)=2,B1284&amp;"-●",IF(COUNTIF(股期對照!A:A,B1284)=1,B1284&amp;"-◎",B1284))</f>
        <v>宏齊</v>
      </c>
      <c r="Y1284" s="3" t="s">
        <v>7281</v>
      </c>
      <c r="AB1284" s="1" t="s">
        <v>1278</v>
      </c>
      <c r="AC1284" s="1" t="s">
        <v>2987</v>
      </c>
      <c r="AD1284" s="1">
        <v>4.37</v>
      </c>
      <c r="AE1284" s="1">
        <v>1.26</v>
      </c>
      <c r="AF1284" s="1">
        <v>0.92</v>
      </c>
      <c r="AG1284" s="1">
        <v>21.94</v>
      </c>
      <c r="AH1284" s="1">
        <v>71.509999999999991</v>
      </c>
      <c r="AI1284" s="1">
        <v>1284</v>
      </c>
      <c r="AJ1284" s="1">
        <v>2060698.01</v>
      </c>
      <c r="AK1284" s="1">
        <v>821.57899999999995</v>
      </c>
      <c r="AL1284" s="1">
        <v>-870.83199999999999</v>
      </c>
      <c r="AM1284" s="1">
        <v>27.77</v>
      </c>
      <c r="AN1284" s="1">
        <v>287.048</v>
      </c>
      <c r="AO1284" s="1">
        <v>-30.25</v>
      </c>
      <c r="AP1284" s="1">
        <v>147361</v>
      </c>
      <c r="AQ1284" s="1">
        <v>0.2</v>
      </c>
      <c r="AR1284" s="1">
        <v>26.35</v>
      </c>
      <c r="AS1284" s="1">
        <v>25.9</v>
      </c>
      <c r="AT1284" s="1">
        <v>25.3</v>
      </c>
      <c r="AU1284" s="1">
        <v>24.6</v>
      </c>
      <c r="AV1284" s="1">
        <v>24.1</v>
      </c>
      <c r="AW1284" s="1">
        <v>6.128994650000006E-2</v>
      </c>
      <c r="AX1284" s="1">
        <v>-7.13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6321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</v>
      </c>
      <c r="L1285" s="29">
        <v>-5</v>
      </c>
      <c r="M1285" s="20">
        <v>4</v>
      </c>
      <c r="N1285" s="20">
        <v>-0.997</v>
      </c>
      <c r="O1285" s="20">
        <f t="shared" si="77"/>
        <v>18246</v>
      </c>
      <c r="P1285" s="19">
        <f t="shared" si="78"/>
        <v>0</v>
      </c>
      <c r="Q1285" s="3">
        <v>22.6</v>
      </c>
      <c r="R1285" s="3">
        <v>22.5</v>
      </c>
      <c r="S1285" s="3">
        <v>22.7</v>
      </c>
      <c r="T1285" s="3">
        <v>22.2</v>
      </c>
      <c r="U1285" s="3">
        <v>22</v>
      </c>
      <c r="V1285" s="10">
        <f t="shared" si="79"/>
        <v>-2.4134000000000004E-4</v>
      </c>
      <c r="W1285" s="3">
        <v>-1.57</v>
      </c>
      <c r="X1285" s="3" t="str">
        <f ca="1">IF(COUNTIF(股期對照!A:A,B1285)=2,B1285&amp;"-●",IF(COUNTIF(股期對照!A:A,B1285)=1,B1285&amp;"-◎",B1285))</f>
        <v>昱泉</v>
      </c>
      <c r="Y1285" s="3" t="s">
        <v>7483</v>
      </c>
      <c r="AB1285" s="1" t="s">
        <v>1279</v>
      </c>
      <c r="AC1285" s="1" t="s">
        <v>2988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-5</v>
      </c>
      <c r="AN1285" s="1">
        <v>4</v>
      </c>
      <c r="AO1285" s="1">
        <v>-0.997</v>
      </c>
      <c r="AP1285" s="1">
        <v>18246</v>
      </c>
      <c r="AQ1285" s="1">
        <v>0</v>
      </c>
      <c r="AR1285" s="1">
        <v>22.6</v>
      </c>
      <c r="AS1285" s="1">
        <v>22.5</v>
      </c>
      <c r="AT1285" s="1">
        <v>22.7</v>
      </c>
      <c r="AU1285" s="1">
        <v>22.2</v>
      </c>
      <c r="AV1285" s="1">
        <v>22</v>
      </c>
      <c r="AW1285" s="1">
        <v>-2.4134000000000004E-4</v>
      </c>
      <c r="AX1285" s="1">
        <v>-1.57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6563</v>
      </c>
      <c r="C1286" s="3">
        <v>1.58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83.39</v>
      </c>
      <c r="H1286" s="1">
        <f>MATCH(持股比率!A1286,董監!A:A,0)</f>
        <v>1286</v>
      </c>
      <c r="I1286" s="3">
        <v>896700.38</v>
      </c>
      <c r="J1286" s="20">
        <v>45</v>
      </c>
      <c r="K1286" s="20">
        <v>-35.046999999999997</v>
      </c>
      <c r="L1286" s="29">
        <v>-27</v>
      </c>
      <c r="M1286" s="20">
        <v>-179.208</v>
      </c>
      <c r="N1286" s="20">
        <v>-45.43</v>
      </c>
      <c r="O1286" s="20">
        <f t="shared" si="77"/>
        <v>74776</v>
      </c>
      <c r="P1286" s="19">
        <f t="shared" si="78"/>
        <v>-0.3</v>
      </c>
      <c r="Q1286" s="3">
        <v>54.7</v>
      </c>
      <c r="R1286" s="3">
        <v>54.8</v>
      </c>
      <c r="S1286" s="3">
        <v>54.9</v>
      </c>
      <c r="T1286" s="3">
        <v>56.2</v>
      </c>
      <c r="U1286" s="3">
        <v>53.9</v>
      </c>
      <c r="V1286" s="10">
        <f t="shared" si="79"/>
        <v>-0.13461542200000001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6906</v>
      </c>
      <c r="AB1286" s="1" t="s">
        <v>1280</v>
      </c>
      <c r="AC1286" s="1" t="s">
        <v>2989</v>
      </c>
      <c r="AD1286" s="1">
        <v>1.58</v>
      </c>
      <c r="AE1286" s="1">
        <v>0.32</v>
      </c>
      <c r="AF1286" s="1">
        <v>0.8</v>
      </c>
      <c r="AG1286" s="1">
        <v>13.91</v>
      </c>
      <c r="AH1286" s="1">
        <v>83.39</v>
      </c>
      <c r="AI1286" s="1">
        <v>1286</v>
      </c>
      <c r="AJ1286" s="1">
        <v>896700.38</v>
      </c>
      <c r="AK1286" s="1">
        <v>45</v>
      </c>
      <c r="AL1286" s="1">
        <v>-35.046999999999997</v>
      </c>
      <c r="AM1286" s="1">
        <v>-27</v>
      </c>
      <c r="AN1286" s="1">
        <v>-179.208</v>
      </c>
      <c r="AO1286" s="1">
        <v>-45.43</v>
      </c>
      <c r="AP1286" s="1">
        <v>74776</v>
      </c>
      <c r="AQ1286" s="1">
        <v>-0.3</v>
      </c>
      <c r="AR1286" s="1">
        <v>54.7</v>
      </c>
      <c r="AS1286" s="1">
        <v>54.8</v>
      </c>
      <c r="AT1286" s="1">
        <v>54.9</v>
      </c>
      <c r="AU1286" s="1">
        <v>56.2</v>
      </c>
      <c r="AV1286" s="1">
        <v>53.9</v>
      </c>
      <c r="AW1286" s="1">
        <v>-0.13461542200000001</v>
      </c>
      <c r="AX1286" s="1">
        <v>0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5141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54.150000000000006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1</v>
      </c>
      <c r="L1287" s="29">
        <v>-1</v>
      </c>
      <c r="M1287" s="20">
        <v>1</v>
      </c>
      <c r="N1287" s="20">
        <v>-2</v>
      </c>
      <c r="O1287" s="20">
        <f t="shared" ref="O1287:O1350" si="81">ROUND((I1287/10)*(G1287/100),0)</f>
        <v>54150</v>
      </c>
      <c r="P1287" s="19">
        <f t="shared" ref="P1287:P1350" si="82">ROUND(SUM(J1287:N1287)/O1287*100,1)</f>
        <v>0</v>
      </c>
      <c r="Q1287" s="3">
        <v>21.5</v>
      </c>
      <c r="R1287" s="3">
        <v>21.55</v>
      </c>
      <c r="S1287" s="3">
        <v>21.85</v>
      </c>
      <c r="T1287" s="3">
        <v>22.15</v>
      </c>
      <c r="U1287" s="3">
        <v>22.2</v>
      </c>
      <c r="V1287" s="10">
        <f t="shared" ref="V1287:V1350" si="83">SUMPRODUCT(J1287:N1287,Q1287:U1287)/100000</f>
        <v>-2.2550000000000001E-4</v>
      </c>
      <c r="W1287" s="3">
        <v>3.98</v>
      </c>
      <c r="X1287" s="3" t="str">
        <f ca="1">IF(COUNTIF(股期對照!A:A,B1287)=2,B1287&amp;"-●",IF(COUNTIF(股期對照!A:A,B1287)=1,B1287&amp;"-◎",B1287))</f>
        <v>大城地產</v>
      </c>
      <c r="Y1287" s="3" t="s">
        <v>6688</v>
      </c>
      <c r="AB1287" s="1" t="s">
        <v>1281</v>
      </c>
      <c r="AC1287" s="1" t="s">
        <v>4298</v>
      </c>
      <c r="AD1287" s="1">
        <v>0.27</v>
      </c>
      <c r="AE1287" s="1">
        <v>0</v>
      </c>
      <c r="AF1287" s="1">
        <v>0.03</v>
      </c>
      <c r="AG1287" s="1">
        <v>45.55</v>
      </c>
      <c r="AH1287" s="1">
        <v>54.150000000000006</v>
      </c>
      <c r="AI1287" s="1">
        <v>1287</v>
      </c>
      <c r="AJ1287" s="1">
        <v>1000000</v>
      </c>
      <c r="AK1287" s="1">
        <v>0</v>
      </c>
      <c r="AL1287" s="1">
        <v>1</v>
      </c>
      <c r="AM1287" s="1">
        <v>-1</v>
      </c>
      <c r="AN1287" s="1">
        <v>1</v>
      </c>
      <c r="AO1287" s="1">
        <v>-2</v>
      </c>
      <c r="AP1287" s="1">
        <v>54150</v>
      </c>
      <c r="AQ1287" s="1">
        <v>0</v>
      </c>
      <c r="AR1287" s="1">
        <v>21.5</v>
      </c>
      <c r="AS1287" s="1">
        <v>21.55</v>
      </c>
      <c r="AT1287" s="1">
        <v>21.85</v>
      </c>
      <c r="AU1287" s="1">
        <v>22.15</v>
      </c>
      <c r="AV1287" s="1">
        <v>22.2</v>
      </c>
      <c r="AW1287" s="1">
        <v>-2.2550000000000001E-4</v>
      </c>
      <c r="AX1287" s="1">
        <v>3.98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5436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5437</v>
      </c>
      <c r="C1289" s="3">
        <v>3.39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51.83</v>
      </c>
      <c r="H1289" s="1">
        <f>MATCH(持股比率!A1289,董監!A:A,0)</f>
        <v>1289</v>
      </c>
      <c r="I1289" s="3">
        <v>1720000</v>
      </c>
      <c r="J1289" s="20">
        <v>-194</v>
      </c>
      <c r="K1289" s="20">
        <v>22.911000000000001</v>
      </c>
      <c r="L1289" s="29">
        <v>133</v>
      </c>
      <c r="M1289" s="20">
        <v>-23.154</v>
      </c>
      <c r="N1289" s="20">
        <v>44.95</v>
      </c>
      <c r="O1289" s="20">
        <f t="shared" si="81"/>
        <v>89148</v>
      </c>
      <c r="P1289" s="19">
        <f t="shared" si="82"/>
        <v>0</v>
      </c>
      <c r="Q1289" s="3">
        <v>48.4</v>
      </c>
      <c r="R1289" s="3">
        <v>48.05</v>
      </c>
      <c r="S1289" s="3">
        <v>48.3</v>
      </c>
      <c r="T1289" s="3">
        <v>47.3</v>
      </c>
      <c r="U1289" s="3">
        <v>46.35</v>
      </c>
      <c r="V1289" s="10">
        <f t="shared" si="83"/>
        <v>-8.7657814999999983E-3</v>
      </c>
      <c r="W1289" s="3">
        <v>-3.64</v>
      </c>
      <c r="X1289" s="3" t="str">
        <f ca="1">IF(COUNTIF(股期對照!A:A,B1289)=2,B1289&amp;"-●",IF(COUNTIF(股期對照!A:A,B1289)=1,B1289&amp;"-◎",B1289))</f>
        <v>信昌電-◎</v>
      </c>
      <c r="Y1289" s="3" t="s">
        <v>6994</v>
      </c>
      <c r="AB1289" s="1" t="s">
        <v>1283</v>
      </c>
      <c r="AC1289" s="1" t="s">
        <v>2990</v>
      </c>
      <c r="AD1289" s="1">
        <v>3.39</v>
      </c>
      <c r="AE1289" s="1">
        <v>0</v>
      </c>
      <c r="AF1289" s="1">
        <v>1.02</v>
      </c>
      <c r="AG1289" s="1">
        <v>43.76</v>
      </c>
      <c r="AH1289" s="1">
        <v>51.83</v>
      </c>
      <c r="AI1289" s="1">
        <v>1289</v>
      </c>
      <c r="AJ1289" s="1">
        <v>1720000</v>
      </c>
      <c r="AK1289" s="1">
        <v>-194</v>
      </c>
      <c r="AL1289" s="1">
        <v>22.911000000000001</v>
      </c>
      <c r="AM1289" s="1">
        <v>133</v>
      </c>
      <c r="AN1289" s="1">
        <v>-23.154</v>
      </c>
      <c r="AO1289" s="1">
        <v>44.95</v>
      </c>
      <c r="AP1289" s="1">
        <v>89148</v>
      </c>
      <c r="AQ1289" s="1">
        <v>0</v>
      </c>
      <c r="AR1289" s="1">
        <v>48.4</v>
      </c>
      <c r="AS1289" s="1">
        <v>48.05</v>
      </c>
      <c r="AT1289" s="1">
        <v>48.3</v>
      </c>
      <c r="AU1289" s="1">
        <v>47.3</v>
      </c>
      <c r="AV1289" s="1">
        <v>46.35</v>
      </c>
      <c r="AW1289" s="1">
        <v>-8.7657814999999983E-3</v>
      </c>
      <c r="AX1289" s="1">
        <v>-3.64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6322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1</v>
      </c>
      <c r="K1290" s="20">
        <v>0</v>
      </c>
      <c r="L1290" s="29">
        <v>0</v>
      </c>
      <c r="M1290" s="20">
        <v>0</v>
      </c>
      <c r="N1290" s="20">
        <v>-1</v>
      </c>
      <c r="O1290" s="20">
        <f t="shared" si="81"/>
        <v>30390</v>
      </c>
      <c r="P1290" s="19">
        <f t="shared" si="82"/>
        <v>0</v>
      </c>
      <c r="Q1290" s="3">
        <v>21.8</v>
      </c>
      <c r="R1290" s="3">
        <v>21.55</v>
      </c>
      <c r="S1290" s="3">
        <v>21.5</v>
      </c>
      <c r="T1290" s="3">
        <v>21.35</v>
      </c>
      <c r="U1290" s="3">
        <v>21.2</v>
      </c>
      <c r="V1290" s="10">
        <f t="shared" si="83"/>
        <v>6.0000000000000146E-6</v>
      </c>
      <c r="W1290" s="3">
        <v>-2.2999999999999998</v>
      </c>
      <c r="X1290" s="3" t="str">
        <f ca="1">IF(COUNTIF(股期對照!A:A,B1290)=2,B1290&amp;"-●",IF(COUNTIF(股期對照!A:A,B1290)=1,B1290&amp;"-◎",B1290))</f>
        <v>安碁</v>
      </c>
      <c r="Y1290" s="3" t="s">
        <v>6894</v>
      </c>
      <c r="AB1290" s="1" t="s">
        <v>1284</v>
      </c>
      <c r="AC1290" s="1" t="s">
        <v>2991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1</v>
      </c>
      <c r="AL1290" s="1">
        <v>0</v>
      </c>
      <c r="AM1290" s="1">
        <v>0</v>
      </c>
      <c r="AN1290" s="1">
        <v>0</v>
      </c>
      <c r="AO1290" s="1">
        <v>-1</v>
      </c>
      <c r="AP1290" s="1">
        <v>30390</v>
      </c>
      <c r="AQ1290" s="1">
        <v>0</v>
      </c>
      <c r="AR1290" s="1">
        <v>21.8</v>
      </c>
      <c r="AS1290" s="1">
        <v>21.55</v>
      </c>
      <c r="AT1290" s="1">
        <v>21.5</v>
      </c>
      <c r="AU1290" s="1">
        <v>21.35</v>
      </c>
      <c r="AV1290" s="1">
        <v>21.2</v>
      </c>
      <c r="AW1290" s="1">
        <v>6.0000000000000146E-6</v>
      </c>
      <c r="AX1290" s="1">
        <v>-2.2999999999999998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6323</v>
      </c>
      <c r="C1291" s="3">
        <v>17.82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50.08</v>
      </c>
      <c r="H1291" s="1">
        <f>MATCH(持股比率!A1291,董監!A:A,0)</f>
        <v>1291</v>
      </c>
      <c r="I1291" s="3">
        <v>1432196.06</v>
      </c>
      <c r="J1291" s="20">
        <v>-23.439</v>
      </c>
      <c r="K1291" s="20">
        <v>-1</v>
      </c>
      <c r="L1291" s="29">
        <v>9</v>
      </c>
      <c r="M1291" s="20">
        <v>-19</v>
      </c>
      <c r="N1291" s="20">
        <v>-10</v>
      </c>
      <c r="O1291" s="20">
        <f t="shared" si="81"/>
        <v>71724</v>
      </c>
      <c r="P1291" s="19">
        <f t="shared" si="82"/>
        <v>-0.1</v>
      </c>
      <c r="Q1291" s="3">
        <v>35.5</v>
      </c>
      <c r="R1291" s="3">
        <v>34.75</v>
      </c>
      <c r="S1291" s="3">
        <v>35.4</v>
      </c>
      <c r="T1291" s="3">
        <v>35.200000000000003</v>
      </c>
      <c r="U1291" s="3">
        <v>35.35</v>
      </c>
      <c r="V1291" s="10">
        <f t="shared" si="83"/>
        <v>-1.5705345000000002E-2</v>
      </c>
      <c r="W1291" s="3">
        <v>-0.56000000000000005</v>
      </c>
      <c r="X1291" s="3" t="str">
        <f ca="1">IF(COUNTIF(股期對照!A:A,B1291)=2,B1291&amp;"-●",IF(COUNTIF(股期對照!A:A,B1291)=1,B1291&amp;"-◎",B1291))</f>
        <v>立敦</v>
      </c>
      <c r="Y1291" s="3" t="s">
        <v>6989</v>
      </c>
      <c r="AB1291" s="1" t="s">
        <v>1285</v>
      </c>
      <c r="AC1291" s="1" t="s">
        <v>2992</v>
      </c>
      <c r="AD1291" s="1">
        <v>17.82</v>
      </c>
      <c r="AE1291" s="1">
        <v>0.02</v>
      </c>
      <c r="AF1291" s="1">
        <v>0.03</v>
      </c>
      <c r="AG1291" s="1">
        <v>32.049999999999997</v>
      </c>
      <c r="AH1291" s="1">
        <v>50.08</v>
      </c>
      <c r="AI1291" s="1">
        <v>1291</v>
      </c>
      <c r="AJ1291" s="1">
        <v>1432196.06</v>
      </c>
      <c r="AK1291" s="1">
        <v>-23.439</v>
      </c>
      <c r="AL1291" s="1">
        <v>-1</v>
      </c>
      <c r="AM1291" s="1">
        <v>9</v>
      </c>
      <c r="AN1291" s="1">
        <v>-19</v>
      </c>
      <c r="AO1291" s="1">
        <v>-10</v>
      </c>
      <c r="AP1291" s="1">
        <v>71724</v>
      </c>
      <c r="AQ1291" s="1">
        <v>-0.1</v>
      </c>
      <c r="AR1291" s="1">
        <v>35.5</v>
      </c>
      <c r="AS1291" s="1">
        <v>34.75</v>
      </c>
      <c r="AT1291" s="1">
        <v>35.4</v>
      </c>
      <c r="AU1291" s="1">
        <v>35.200000000000003</v>
      </c>
      <c r="AV1291" s="1">
        <v>35.35</v>
      </c>
      <c r="AW1291" s="1">
        <v>-1.5705345000000002E-2</v>
      </c>
      <c r="AX1291" s="1">
        <v>-0.56000000000000005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5438</v>
      </c>
      <c r="C1292" s="3">
        <v>37.93</v>
      </c>
      <c r="D1292" s="3">
        <v>10.78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34.25</v>
      </c>
      <c r="H1292" s="1">
        <f>MATCH(持股比率!A1292,董監!A:A,0)</f>
        <v>1292</v>
      </c>
      <c r="I1292" s="3">
        <v>4650272.63</v>
      </c>
      <c r="J1292" s="20">
        <v>-278.55799999999999</v>
      </c>
      <c r="K1292" s="20">
        <v>784.92499999999995</v>
      </c>
      <c r="L1292" s="29">
        <v>361.47500000000002</v>
      </c>
      <c r="M1292" s="20">
        <v>-421.34100000000001</v>
      </c>
      <c r="N1292" s="20">
        <v>431.98599999999999</v>
      </c>
      <c r="O1292" s="20">
        <f t="shared" si="81"/>
        <v>159272</v>
      </c>
      <c r="P1292" s="19">
        <f t="shared" si="82"/>
        <v>0.6</v>
      </c>
      <c r="Q1292" s="3">
        <v>126.5</v>
      </c>
      <c r="R1292" s="3">
        <v>127</v>
      </c>
      <c r="S1292" s="3">
        <v>127.5</v>
      </c>
      <c r="T1292" s="3">
        <v>127</v>
      </c>
      <c r="U1292" s="3">
        <v>126</v>
      </c>
      <c r="V1292" s="10">
        <f t="shared" si="83"/>
        <v>1.1145587949999998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7484</v>
      </c>
      <c r="AB1292" s="1" t="s">
        <v>1286</v>
      </c>
      <c r="AC1292" s="1" t="s">
        <v>2993</v>
      </c>
      <c r="AD1292" s="1">
        <v>37.93</v>
      </c>
      <c r="AE1292" s="1">
        <v>10.78</v>
      </c>
      <c r="AF1292" s="1">
        <v>13.09</v>
      </c>
      <c r="AG1292" s="1">
        <v>3.95</v>
      </c>
      <c r="AH1292" s="1">
        <v>34.25</v>
      </c>
      <c r="AI1292" s="1">
        <v>1292</v>
      </c>
      <c r="AJ1292" s="1">
        <v>4650272.63</v>
      </c>
      <c r="AK1292" s="1">
        <v>-278.55799999999999</v>
      </c>
      <c r="AL1292" s="1">
        <v>784.92499999999995</v>
      </c>
      <c r="AM1292" s="1">
        <v>361.47500000000002</v>
      </c>
      <c r="AN1292" s="1">
        <v>-421.34100000000001</v>
      </c>
      <c r="AO1292" s="1">
        <v>431.98599999999999</v>
      </c>
      <c r="AP1292" s="1">
        <v>159272</v>
      </c>
      <c r="AQ1292" s="1">
        <v>0.6</v>
      </c>
      <c r="AR1292" s="1">
        <v>126.5</v>
      </c>
      <c r="AS1292" s="1">
        <v>127</v>
      </c>
      <c r="AT1292" s="1">
        <v>127.5</v>
      </c>
      <c r="AU1292" s="1">
        <v>127</v>
      </c>
      <c r="AV1292" s="1">
        <v>126</v>
      </c>
      <c r="AW1292" s="1">
        <v>1.1145587949999998</v>
      </c>
      <c r="AX1292" s="1">
        <v>0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4995</v>
      </c>
      <c r="C1293" s="3">
        <v>3.51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90.47</v>
      </c>
      <c r="H1293" s="1">
        <f>MATCH(持股比率!A1293,董監!A:A,0)</f>
        <v>1293</v>
      </c>
      <c r="I1293" s="3">
        <v>4077402.55</v>
      </c>
      <c r="J1293" s="20">
        <v>404.779</v>
      </c>
      <c r="K1293" s="20">
        <v>61</v>
      </c>
      <c r="L1293" s="29">
        <v>124</v>
      </c>
      <c r="M1293" s="20">
        <v>230.98400000000001</v>
      </c>
      <c r="N1293" s="20">
        <v>270.36799999999999</v>
      </c>
      <c r="O1293" s="20">
        <f t="shared" si="81"/>
        <v>368883</v>
      </c>
      <c r="P1293" s="19">
        <f t="shared" si="82"/>
        <v>0.3</v>
      </c>
      <c r="Q1293" s="3">
        <v>32.549999999999997</v>
      </c>
      <c r="R1293" s="3">
        <v>32.549999999999997</v>
      </c>
      <c r="S1293" s="3">
        <v>32.4</v>
      </c>
      <c r="T1293" s="3">
        <v>32.5</v>
      </c>
      <c r="U1293" s="3">
        <v>32.450000000000003</v>
      </c>
      <c r="V1293" s="10">
        <f t="shared" si="83"/>
        <v>0.35459128049999999</v>
      </c>
      <c r="W1293" s="3">
        <v>0.78</v>
      </c>
      <c r="X1293" s="3" t="str">
        <f ca="1">IF(COUNTIF(股期對照!A:A,B1293)=2,B1293&amp;"-●",IF(COUNTIF(股期對照!A:A,B1293)=1,B1293&amp;"-◎",B1293))</f>
        <v>達麗</v>
      </c>
      <c r="Y1293" s="3" t="s">
        <v>6730</v>
      </c>
      <c r="AB1293" s="1" t="s">
        <v>1287</v>
      </c>
      <c r="AC1293" s="1" t="s">
        <v>2994</v>
      </c>
      <c r="AD1293" s="1">
        <v>3.51</v>
      </c>
      <c r="AE1293" s="1">
        <v>0</v>
      </c>
      <c r="AF1293" s="1">
        <v>0.05</v>
      </c>
      <c r="AG1293" s="1">
        <v>5.97</v>
      </c>
      <c r="AH1293" s="1">
        <v>90.47</v>
      </c>
      <c r="AI1293" s="1">
        <v>1293</v>
      </c>
      <c r="AJ1293" s="1">
        <v>4077402.55</v>
      </c>
      <c r="AK1293" s="1">
        <v>404.779</v>
      </c>
      <c r="AL1293" s="1">
        <v>61</v>
      </c>
      <c r="AM1293" s="1">
        <v>124</v>
      </c>
      <c r="AN1293" s="1">
        <v>230.98400000000001</v>
      </c>
      <c r="AO1293" s="1">
        <v>270.36799999999999</v>
      </c>
      <c r="AP1293" s="1">
        <v>368883</v>
      </c>
      <c r="AQ1293" s="1">
        <v>0.3</v>
      </c>
      <c r="AR1293" s="1">
        <v>32.549999999999997</v>
      </c>
      <c r="AS1293" s="1">
        <v>32.549999999999997</v>
      </c>
      <c r="AT1293" s="1">
        <v>32.4</v>
      </c>
      <c r="AU1293" s="1">
        <v>32.5</v>
      </c>
      <c r="AV1293" s="1">
        <v>32.450000000000003</v>
      </c>
      <c r="AW1293" s="1">
        <v>0.35459128049999999</v>
      </c>
      <c r="AX1293" s="1">
        <v>0.78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6324</v>
      </c>
      <c r="C1294" s="3">
        <v>3.84</v>
      </c>
      <c r="D1294" s="3">
        <v>0</v>
      </c>
      <c r="E1294" s="3">
        <v>0</v>
      </c>
      <c r="F1294" s="1">
        <f>IF(INDEX(董監!D:D,H1294)=0,INDEX(董監!C:C,H1294),INDEX(董監!D:D,H1294))</f>
        <v>8.77</v>
      </c>
      <c r="G1294" s="1">
        <f t="shared" si="80"/>
        <v>87.39</v>
      </c>
      <c r="H1294" s="1">
        <f>MATCH(持股比率!A1294,董監!A:A,0)</f>
        <v>1294</v>
      </c>
      <c r="I1294" s="3">
        <v>997041.97</v>
      </c>
      <c r="J1294" s="20">
        <v>229</v>
      </c>
      <c r="K1294" s="20">
        <v>95</v>
      </c>
      <c r="L1294" s="29">
        <v>-102.001</v>
      </c>
      <c r="M1294" s="20">
        <v>-26</v>
      </c>
      <c r="N1294" s="20">
        <v>-209</v>
      </c>
      <c r="O1294" s="20">
        <f t="shared" si="81"/>
        <v>87131</v>
      </c>
      <c r="P1294" s="19">
        <f t="shared" si="82"/>
        <v>0</v>
      </c>
      <c r="Q1294" s="3">
        <v>31.2</v>
      </c>
      <c r="R1294" s="3">
        <v>31.2</v>
      </c>
      <c r="S1294" s="3">
        <v>30.8</v>
      </c>
      <c r="T1294" s="3">
        <v>30.6</v>
      </c>
      <c r="U1294" s="3">
        <v>29.6</v>
      </c>
      <c r="V1294" s="10">
        <f t="shared" si="83"/>
        <v>-1.4830800000002455E-4</v>
      </c>
      <c r="W1294" s="3">
        <v>-3.11</v>
      </c>
      <c r="X1294" s="3" t="str">
        <f ca="1">IF(COUNTIF(股期對照!A:A,B1294)=2,B1294&amp;"-●",IF(COUNTIF(股期對照!A:A,B1294)=1,B1294&amp;"-◎",B1294))</f>
        <v>亞通</v>
      </c>
      <c r="Y1294" s="3" t="s">
        <v>7485</v>
      </c>
      <c r="AB1294" s="1" t="s">
        <v>1288</v>
      </c>
      <c r="AC1294" s="1" t="s">
        <v>2995</v>
      </c>
      <c r="AD1294" s="1">
        <v>3.84</v>
      </c>
      <c r="AE1294" s="1">
        <v>0</v>
      </c>
      <c r="AF1294" s="1">
        <v>0</v>
      </c>
      <c r="AG1294" s="1">
        <v>8.77</v>
      </c>
      <c r="AH1294" s="1">
        <v>87.39</v>
      </c>
      <c r="AI1294" s="1">
        <v>1294</v>
      </c>
      <c r="AJ1294" s="1">
        <v>997041.97</v>
      </c>
      <c r="AK1294" s="1">
        <v>229</v>
      </c>
      <c r="AL1294" s="1">
        <v>95</v>
      </c>
      <c r="AM1294" s="1">
        <v>-102.001</v>
      </c>
      <c r="AN1294" s="1">
        <v>-26</v>
      </c>
      <c r="AO1294" s="1">
        <v>-209</v>
      </c>
      <c r="AP1294" s="1">
        <v>87131</v>
      </c>
      <c r="AQ1294" s="1">
        <v>0</v>
      </c>
      <c r="AR1294" s="1">
        <v>31.2</v>
      </c>
      <c r="AS1294" s="1">
        <v>31.2</v>
      </c>
      <c r="AT1294" s="1">
        <v>30.8</v>
      </c>
      <c r="AU1294" s="1">
        <v>30.6</v>
      </c>
      <c r="AV1294" s="1">
        <v>29.6</v>
      </c>
      <c r="AW1294" s="1">
        <v>-1.4830800000002455E-4</v>
      </c>
      <c r="AX1294" s="1">
        <v>-3.11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5772</v>
      </c>
      <c r="C1295" s="3">
        <v>28.86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52.41</v>
      </c>
      <c r="H1295" s="1">
        <f>MATCH(持股比率!A1295,董監!A:A,0)</f>
        <v>1295</v>
      </c>
      <c r="I1295" s="3">
        <v>1754935.73</v>
      </c>
      <c r="J1295" s="20">
        <v>342</v>
      </c>
      <c r="K1295" s="20">
        <v>209</v>
      </c>
      <c r="L1295" s="29">
        <v>439</v>
      </c>
      <c r="M1295" s="20">
        <v>8.6</v>
      </c>
      <c r="N1295" s="20">
        <v>-39</v>
      </c>
      <c r="O1295" s="20">
        <f t="shared" si="81"/>
        <v>91976</v>
      </c>
      <c r="P1295" s="19">
        <f t="shared" si="82"/>
        <v>1</v>
      </c>
      <c r="Q1295" s="3">
        <v>69.3</v>
      </c>
      <c r="R1295" s="3">
        <v>69.8</v>
      </c>
      <c r="S1295" s="3">
        <v>71</v>
      </c>
      <c r="T1295" s="3">
        <v>70.7</v>
      </c>
      <c r="U1295" s="3">
        <v>70.400000000000006</v>
      </c>
      <c r="V1295" s="10">
        <f t="shared" si="83"/>
        <v>0.67320219999999986</v>
      </c>
      <c r="W1295" s="3">
        <v>2.92</v>
      </c>
      <c r="X1295" s="3" t="str">
        <f ca="1">IF(COUNTIF(股期對照!A:A,B1295)=2,B1295&amp;"-●",IF(COUNTIF(股期對照!A:A,B1295)=1,B1295&amp;"-◎",B1295))</f>
        <v>橘子</v>
      </c>
      <c r="Y1295" s="3" t="s">
        <v>7486</v>
      </c>
      <c r="AB1295" s="1" t="s">
        <v>1289</v>
      </c>
      <c r="AC1295" s="1" t="s">
        <v>2996</v>
      </c>
      <c r="AD1295" s="1">
        <v>28.86</v>
      </c>
      <c r="AE1295" s="1">
        <v>0.15</v>
      </c>
      <c r="AF1295" s="1">
        <v>0.01</v>
      </c>
      <c r="AG1295" s="1">
        <v>18.57</v>
      </c>
      <c r="AH1295" s="1">
        <v>52.41</v>
      </c>
      <c r="AI1295" s="1">
        <v>1295</v>
      </c>
      <c r="AJ1295" s="1">
        <v>1754935.73</v>
      </c>
      <c r="AK1295" s="1">
        <v>342</v>
      </c>
      <c r="AL1295" s="1">
        <v>209</v>
      </c>
      <c r="AM1295" s="1">
        <v>439</v>
      </c>
      <c r="AN1295" s="1">
        <v>8.6</v>
      </c>
      <c r="AO1295" s="1">
        <v>-39</v>
      </c>
      <c r="AP1295" s="1">
        <v>91976</v>
      </c>
      <c r="AQ1295" s="1">
        <v>1</v>
      </c>
      <c r="AR1295" s="1">
        <v>69.3</v>
      </c>
      <c r="AS1295" s="1">
        <v>69.8</v>
      </c>
      <c r="AT1295" s="1">
        <v>71</v>
      </c>
      <c r="AU1295" s="1">
        <v>70.7</v>
      </c>
      <c r="AV1295" s="1">
        <v>70.400000000000006</v>
      </c>
      <c r="AW1295" s="1">
        <v>0.67320219999999986</v>
      </c>
      <c r="AX1295" s="1">
        <v>2.92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5576</v>
      </c>
      <c r="C1296" s="3">
        <v>8.8699999999999992</v>
      </c>
      <c r="D1296" s="3">
        <v>9.27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76.430000000000007</v>
      </c>
      <c r="H1296" s="1">
        <f>MATCH(持股比率!A1296,董監!A:A,0)</f>
        <v>1296</v>
      </c>
      <c r="I1296" s="3">
        <v>5418837.2999999998</v>
      </c>
      <c r="J1296" s="20">
        <v>-2147.299</v>
      </c>
      <c r="K1296" s="20">
        <v>-1045.5989999999999</v>
      </c>
      <c r="L1296" s="29">
        <v>207.46</v>
      </c>
      <c r="M1296" s="20">
        <v>-1168.8530000000001</v>
      </c>
      <c r="N1296" s="20">
        <v>126.041</v>
      </c>
      <c r="O1296" s="20">
        <f t="shared" si="81"/>
        <v>414162</v>
      </c>
      <c r="P1296" s="19">
        <f t="shared" si="82"/>
        <v>-1</v>
      </c>
      <c r="Q1296" s="3">
        <v>43.5</v>
      </c>
      <c r="R1296" s="3">
        <v>43</v>
      </c>
      <c r="S1296" s="3">
        <v>43.15</v>
      </c>
      <c r="T1296" s="3">
        <v>42.4</v>
      </c>
      <c r="U1296" s="3">
        <v>42.9</v>
      </c>
      <c r="V1296" s="10">
        <f t="shared" si="83"/>
        <v>-1.735685728</v>
      </c>
      <c r="W1296" s="3">
        <v>-4.3499999999999996</v>
      </c>
      <c r="X1296" s="3" t="str">
        <f ca="1">IF(COUNTIF(股期對照!A:A,B1296)=2,B1296&amp;"-●",IF(COUNTIF(股期對照!A:A,B1296)=1,B1296&amp;"-◎",B1296))</f>
        <v>合晶-◎</v>
      </c>
      <c r="Y1296" s="3" t="s">
        <v>7487</v>
      </c>
      <c r="AB1296" s="1" t="s">
        <v>1290</v>
      </c>
      <c r="AC1296" s="1" t="s">
        <v>2997</v>
      </c>
      <c r="AD1296" s="1">
        <v>8.8699999999999992</v>
      </c>
      <c r="AE1296" s="1">
        <v>9.27</v>
      </c>
      <c r="AF1296" s="1">
        <v>1.4</v>
      </c>
      <c r="AG1296" s="1">
        <v>4.03</v>
      </c>
      <c r="AH1296" s="1">
        <v>76.430000000000007</v>
      </c>
      <c r="AI1296" s="1">
        <v>1296</v>
      </c>
      <c r="AJ1296" s="1">
        <v>5418837.2999999998</v>
      </c>
      <c r="AK1296" s="1">
        <v>-2147.299</v>
      </c>
      <c r="AL1296" s="1">
        <v>-1045.5989999999999</v>
      </c>
      <c r="AM1296" s="1">
        <v>207.46</v>
      </c>
      <c r="AN1296" s="1">
        <v>-1168.8530000000001</v>
      </c>
      <c r="AO1296" s="1">
        <v>126.041</v>
      </c>
      <c r="AP1296" s="1">
        <v>414162</v>
      </c>
      <c r="AQ1296" s="1">
        <v>-1</v>
      </c>
      <c r="AR1296" s="1">
        <v>43.5</v>
      </c>
      <c r="AS1296" s="1">
        <v>43</v>
      </c>
      <c r="AT1296" s="1">
        <v>43.15</v>
      </c>
      <c r="AU1296" s="1">
        <v>42.4</v>
      </c>
      <c r="AV1296" s="1">
        <v>42.9</v>
      </c>
      <c r="AW1296" s="1">
        <v>-1.735685728</v>
      </c>
      <c r="AX1296" s="1">
        <v>-4.3499999999999996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4996</v>
      </c>
      <c r="C1297" s="3">
        <v>0.82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49.15</v>
      </c>
      <c r="H1297" s="1">
        <f>MATCH(持股比率!A1297,董監!A:A,0)</f>
        <v>1297</v>
      </c>
      <c r="I1297" s="3">
        <v>1500000</v>
      </c>
      <c r="J1297" s="20">
        <v>5.8780000000000001</v>
      </c>
      <c r="K1297" s="20">
        <v>-2.4039999999999999</v>
      </c>
      <c r="L1297" s="29">
        <v>-0.28399999999999997</v>
      </c>
      <c r="M1297" s="20">
        <v>-4.5780000000000003</v>
      </c>
      <c r="N1297" s="20">
        <v>-3.1440000000000001</v>
      </c>
      <c r="O1297" s="20">
        <f t="shared" si="81"/>
        <v>73725</v>
      </c>
      <c r="P1297" s="19">
        <f t="shared" si="82"/>
        <v>0</v>
      </c>
      <c r="Q1297" s="3">
        <v>67.099999999999994</v>
      </c>
      <c r="R1297" s="3">
        <v>67.099999999999994</v>
      </c>
      <c r="S1297" s="3">
        <v>67.2</v>
      </c>
      <c r="T1297" s="3">
        <v>67.400000000000006</v>
      </c>
      <c r="U1297" s="3">
        <v>67.5</v>
      </c>
      <c r="V1297" s="10">
        <f t="shared" si="83"/>
        <v>-3.0675660000000003E-3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7488</v>
      </c>
      <c r="AB1297" s="1" t="s">
        <v>1291</v>
      </c>
      <c r="AC1297" s="1" t="s">
        <v>2998</v>
      </c>
      <c r="AD1297" s="1">
        <v>0.82</v>
      </c>
      <c r="AE1297" s="1">
        <v>0.02</v>
      </c>
      <c r="AF1297" s="1">
        <v>0.23</v>
      </c>
      <c r="AG1297" s="1">
        <v>49.78</v>
      </c>
      <c r="AH1297" s="1">
        <v>49.15</v>
      </c>
      <c r="AI1297" s="1">
        <v>1297</v>
      </c>
      <c r="AJ1297" s="1">
        <v>1500000</v>
      </c>
      <c r="AK1297" s="1">
        <v>5.8780000000000001</v>
      </c>
      <c r="AL1297" s="1">
        <v>-2.4039999999999999</v>
      </c>
      <c r="AM1297" s="1">
        <v>-0.28399999999999997</v>
      </c>
      <c r="AN1297" s="1">
        <v>-4.5780000000000003</v>
      </c>
      <c r="AO1297" s="1">
        <v>-3.1440000000000001</v>
      </c>
      <c r="AP1297" s="1">
        <v>73725</v>
      </c>
      <c r="AQ1297" s="1">
        <v>0</v>
      </c>
      <c r="AR1297" s="1">
        <v>67.099999999999994</v>
      </c>
      <c r="AS1297" s="1">
        <v>67.099999999999994</v>
      </c>
      <c r="AT1297" s="1">
        <v>67.2</v>
      </c>
      <c r="AU1297" s="1">
        <v>67.400000000000006</v>
      </c>
      <c r="AV1297" s="1">
        <v>67.5</v>
      </c>
      <c r="AW1297" s="1">
        <v>-3.0675660000000003E-3</v>
      </c>
      <c r="AX1297" s="1">
        <v>0.6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6325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0</v>
      </c>
      <c r="L1298" s="29">
        <v>2</v>
      </c>
      <c r="M1298" s="20">
        <v>0</v>
      </c>
      <c r="N1298" s="20">
        <v>0</v>
      </c>
      <c r="O1298" s="20">
        <f t="shared" si="81"/>
        <v>135398</v>
      </c>
      <c r="P1298" s="19">
        <f t="shared" si="82"/>
        <v>0</v>
      </c>
      <c r="Q1298" s="3">
        <v>50.9</v>
      </c>
      <c r="R1298" s="3">
        <v>50.6</v>
      </c>
      <c r="S1298" s="3">
        <v>50.5</v>
      </c>
      <c r="T1298" s="3">
        <v>51</v>
      </c>
      <c r="U1298" s="3">
        <v>50.7</v>
      </c>
      <c r="V1298" s="10">
        <f t="shared" si="83"/>
        <v>2.0280000000000003E-3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7489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2</v>
      </c>
      <c r="AL1298" s="1">
        <v>0</v>
      </c>
      <c r="AM1298" s="1">
        <v>2</v>
      </c>
      <c r="AN1298" s="1">
        <v>0</v>
      </c>
      <c r="AO1298" s="1">
        <v>0</v>
      </c>
      <c r="AP1298" s="1">
        <v>135398</v>
      </c>
      <c r="AQ1298" s="1">
        <v>0</v>
      </c>
      <c r="AR1298" s="1">
        <v>50.9</v>
      </c>
      <c r="AS1298" s="1">
        <v>50.6</v>
      </c>
      <c r="AT1298" s="1">
        <v>50.5</v>
      </c>
      <c r="AU1298" s="1">
        <v>51</v>
      </c>
      <c r="AV1298" s="1">
        <v>50.7</v>
      </c>
      <c r="AW1298" s="1">
        <v>2.0280000000000003E-3</v>
      </c>
      <c r="AX1298" s="1">
        <v>-0.2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6326</v>
      </c>
      <c r="C1299" s="3">
        <v>2.4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77.17</v>
      </c>
      <c r="H1299" s="1">
        <f>MATCH(持股比率!A1299,董監!A:A,0)</f>
        <v>1299</v>
      </c>
      <c r="I1299" s="3">
        <v>1498675.31</v>
      </c>
      <c r="J1299" s="20">
        <v>-127</v>
      </c>
      <c r="K1299" s="20">
        <v>-419</v>
      </c>
      <c r="L1299" s="29">
        <v>-201</v>
      </c>
      <c r="M1299" s="20">
        <v>-174</v>
      </c>
      <c r="N1299" s="20">
        <v>-85</v>
      </c>
      <c r="O1299" s="20">
        <f t="shared" si="81"/>
        <v>115653</v>
      </c>
      <c r="P1299" s="19">
        <f t="shared" si="82"/>
        <v>-0.9</v>
      </c>
      <c r="Q1299" s="3">
        <v>17.2</v>
      </c>
      <c r="R1299" s="3">
        <v>16.5</v>
      </c>
      <c r="S1299" s="3">
        <v>16.7</v>
      </c>
      <c r="T1299" s="3">
        <v>16.8</v>
      </c>
      <c r="U1299" s="3">
        <v>16.8</v>
      </c>
      <c r="V1299" s="10">
        <f t="shared" si="83"/>
        <v>-0.16805799999999999</v>
      </c>
      <c r="W1299" s="3">
        <v>7.35</v>
      </c>
      <c r="X1299" s="3" t="str">
        <f ca="1">IF(COUNTIF(股期對照!A:A,B1299)=2,B1299&amp;"-●",IF(COUNTIF(股期對照!A:A,B1299)=1,B1299&amp;"-◎",B1299))</f>
        <v>幃翔</v>
      </c>
      <c r="Y1299" s="3" t="s">
        <v>6967</v>
      </c>
      <c r="AB1299" s="1" t="s">
        <v>1293</v>
      </c>
      <c r="AC1299" s="1" t="s">
        <v>3000</v>
      </c>
      <c r="AD1299" s="1">
        <v>2.4</v>
      </c>
      <c r="AE1299" s="1">
        <v>0.11</v>
      </c>
      <c r="AF1299" s="1">
        <v>0</v>
      </c>
      <c r="AG1299" s="1">
        <v>20.32</v>
      </c>
      <c r="AH1299" s="1">
        <v>77.17</v>
      </c>
      <c r="AI1299" s="1">
        <v>1299</v>
      </c>
      <c r="AJ1299" s="1">
        <v>1498675.31</v>
      </c>
      <c r="AK1299" s="1">
        <v>-127</v>
      </c>
      <c r="AL1299" s="1">
        <v>-419</v>
      </c>
      <c r="AM1299" s="1">
        <v>-201</v>
      </c>
      <c r="AN1299" s="1">
        <v>-174</v>
      </c>
      <c r="AO1299" s="1">
        <v>-85</v>
      </c>
      <c r="AP1299" s="1">
        <v>115653</v>
      </c>
      <c r="AQ1299" s="1">
        <v>-0.9</v>
      </c>
      <c r="AR1299" s="1">
        <v>17.2</v>
      </c>
      <c r="AS1299" s="1">
        <v>16.5</v>
      </c>
      <c r="AT1299" s="1">
        <v>16.7</v>
      </c>
      <c r="AU1299" s="1">
        <v>16.8</v>
      </c>
      <c r="AV1299" s="1">
        <v>16.8</v>
      </c>
      <c r="AW1299" s="1">
        <v>-0.16805799999999999</v>
      </c>
      <c r="AX1299" s="1">
        <v>7.35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4997</v>
      </c>
      <c r="C1300" s="3">
        <v>1.99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73.12</v>
      </c>
      <c r="H1300" s="1">
        <f>MATCH(持股比率!A1300,董監!A:A,0)</f>
        <v>1300</v>
      </c>
      <c r="I1300" s="3">
        <v>1499861.29</v>
      </c>
      <c r="J1300" s="20">
        <v>46</v>
      </c>
      <c r="K1300" s="20">
        <v>26</v>
      </c>
      <c r="L1300" s="29">
        <v>124</v>
      </c>
      <c r="M1300" s="20">
        <v>198</v>
      </c>
      <c r="N1300" s="20">
        <v>-57</v>
      </c>
      <c r="O1300" s="20">
        <f t="shared" si="81"/>
        <v>109670</v>
      </c>
      <c r="P1300" s="19">
        <f t="shared" si="82"/>
        <v>0.3</v>
      </c>
      <c r="Q1300" s="3">
        <v>50.4</v>
      </c>
      <c r="R1300" s="3">
        <v>50.6</v>
      </c>
      <c r="S1300" s="3">
        <v>51.1</v>
      </c>
      <c r="T1300" s="3">
        <v>51.7</v>
      </c>
      <c r="U1300" s="3">
        <v>51.9</v>
      </c>
      <c r="V1300" s="10">
        <f t="shared" si="83"/>
        <v>0.172487</v>
      </c>
      <c r="W1300" s="3">
        <v>3.18</v>
      </c>
      <c r="X1300" s="3" t="str">
        <f ca="1">IF(COUNTIF(股期對照!A:A,B1300)=2,B1300&amp;"-●",IF(COUNTIF(股期對照!A:A,B1300)=1,B1300&amp;"-◎",B1300))</f>
        <v>新潤</v>
      </c>
      <c r="Y1300" s="3" t="s">
        <v>7006</v>
      </c>
      <c r="AB1300" s="1" t="s">
        <v>1294</v>
      </c>
      <c r="AC1300" s="1" t="s">
        <v>3001</v>
      </c>
      <c r="AD1300" s="1">
        <v>1.99</v>
      </c>
      <c r="AE1300" s="1">
        <v>0</v>
      </c>
      <c r="AF1300" s="1">
        <v>0</v>
      </c>
      <c r="AG1300" s="1">
        <v>24.89</v>
      </c>
      <c r="AH1300" s="1">
        <v>73.12</v>
      </c>
      <c r="AI1300" s="1">
        <v>1300</v>
      </c>
      <c r="AJ1300" s="1">
        <v>1499861.29</v>
      </c>
      <c r="AK1300" s="1">
        <v>46</v>
      </c>
      <c r="AL1300" s="1">
        <v>26</v>
      </c>
      <c r="AM1300" s="1">
        <v>124</v>
      </c>
      <c r="AN1300" s="1">
        <v>198</v>
      </c>
      <c r="AO1300" s="1">
        <v>-57</v>
      </c>
      <c r="AP1300" s="1">
        <v>109670</v>
      </c>
      <c r="AQ1300" s="1">
        <v>0.3</v>
      </c>
      <c r="AR1300" s="1">
        <v>50.4</v>
      </c>
      <c r="AS1300" s="1">
        <v>50.6</v>
      </c>
      <c r="AT1300" s="1">
        <v>51.1</v>
      </c>
      <c r="AU1300" s="1">
        <v>51.7</v>
      </c>
      <c r="AV1300" s="1">
        <v>51.9</v>
      </c>
      <c r="AW1300" s="1">
        <v>0.172487</v>
      </c>
      <c r="AX1300" s="1">
        <v>3.18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5142</v>
      </c>
      <c r="C1301" s="3">
        <v>3.66</v>
      </c>
      <c r="D1301" s="3">
        <v>4.8099999999999996</v>
      </c>
      <c r="E1301" s="3">
        <v>3.66</v>
      </c>
      <c r="F1301" s="1">
        <f>IF(INDEX(董監!D:D,H1301)=0,INDEX(董監!C:C,H1301),INDEX(董監!D:D,H1301))</f>
        <v>19.91</v>
      </c>
      <c r="G1301" s="1">
        <f t="shared" si="80"/>
        <v>67.960000000000008</v>
      </c>
      <c r="H1301" s="1">
        <f>MATCH(持股比率!A1301,董監!A:A,0)</f>
        <v>1301</v>
      </c>
      <c r="I1301" s="3">
        <v>833239.02</v>
      </c>
      <c r="J1301" s="20">
        <v>487.05700000000002</v>
      </c>
      <c r="K1301" s="20">
        <v>-176.09</v>
      </c>
      <c r="L1301" s="29">
        <v>117.32</v>
      </c>
      <c r="M1301" s="20">
        <v>37.552</v>
      </c>
      <c r="N1301" s="20">
        <v>-575.71100000000001</v>
      </c>
      <c r="O1301" s="20">
        <f t="shared" si="81"/>
        <v>56627</v>
      </c>
      <c r="P1301" s="19">
        <f t="shared" si="82"/>
        <v>-0.2</v>
      </c>
      <c r="Q1301" s="3">
        <v>131.5</v>
      </c>
      <c r="R1301" s="3">
        <v>129.5</v>
      </c>
      <c r="S1301" s="3">
        <v>126.5</v>
      </c>
      <c r="T1301" s="3">
        <v>127</v>
      </c>
      <c r="U1301" s="3">
        <v>123</v>
      </c>
      <c r="V1301" s="10">
        <f t="shared" si="83"/>
        <v>-9.9580285000000074E-2</v>
      </c>
      <c r="W1301" s="3">
        <v>-5.38</v>
      </c>
      <c r="X1301" s="3" t="str">
        <f ca="1">IF(COUNTIF(股期對照!A:A,B1301)=2,B1301&amp;"-●",IF(COUNTIF(股期對照!A:A,B1301)=1,B1301&amp;"-◎",B1301))</f>
        <v>萬潤</v>
      </c>
      <c r="Y1301" s="3" t="s">
        <v>7427</v>
      </c>
      <c r="AB1301" s="1" t="s">
        <v>1295</v>
      </c>
      <c r="AC1301" s="1" t="s">
        <v>3002</v>
      </c>
      <c r="AD1301" s="1">
        <v>3.66</v>
      </c>
      <c r="AE1301" s="1">
        <v>4.8099999999999996</v>
      </c>
      <c r="AF1301" s="1">
        <v>3.66</v>
      </c>
      <c r="AG1301" s="1">
        <v>19.91</v>
      </c>
      <c r="AH1301" s="1">
        <v>67.960000000000008</v>
      </c>
      <c r="AI1301" s="1">
        <v>1301</v>
      </c>
      <c r="AJ1301" s="1">
        <v>833239.02</v>
      </c>
      <c r="AK1301" s="1">
        <v>487.05700000000002</v>
      </c>
      <c r="AL1301" s="1">
        <v>-176.09</v>
      </c>
      <c r="AM1301" s="1">
        <v>117.32</v>
      </c>
      <c r="AN1301" s="1">
        <v>37.552</v>
      </c>
      <c r="AO1301" s="1">
        <v>-575.71100000000001</v>
      </c>
      <c r="AP1301" s="1">
        <v>56627</v>
      </c>
      <c r="AQ1301" s="1">
        <v>-0.2</v>
      </c>
      <c r="AR1301" s="1">
        <v>131.5</v>
      </c>
      <c r="AS1301" s="1">
        <v>129.5</v>
      </c>
      <c r="AT1301" s="1">
        <v>126.5</v>
      </c>
      <c r="AU1301" s="1">
        <v>127</v>
      </c>
      <c r="AV1301" s="1">
        <v>123</v>
      </c>
      <c r="AW1301" s="1">
        <v>-9.9580285000000074E-2</v>
      </c>
      <c r="AX1301" s="1">
        <v>-5.38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6327</v>
      </c>
      <c r="C1302" s="3">
        <v>8.8800000000000008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60.03</v>
      </c>
      <c r="H1302" s="1">
        <f>MATCH(持股比率!A1302,董監!A:A,0)</f>
        <v>1302</v>
      </c>
      <c r="I1302" s="3">
        <v>2783589.1</v>
      </c>
      <c r="J1302" s="20">
        <v>-248.06</v>
      </c>
      <c r="K1302" s="20">
        <v>-425.471</v>
      </c>
      <c r="L1302" s="29">
        <v>-185.089</v>
      </c>
      <c r="M1302" s="20">
        <v>-351.29199999999997</v>
      </c>
      <c r="N1302" s="20">
        <v>-132.602</v>
      </c>
      <c r="O1302" s="20">
        <f t="shared" si="81"/>
        <v>167099</v>
      </c>
      <c r="P1302" s="19">
        <f t="shared" si="82"/>
        <v>-0.8</v>
      </c>
      <c r="Q1302" s="3">
        <v>74</v>
      </c>
      <c r="R1302" s="3">
        <v>73.099999999999994</v>
      </c>
      <c r="S1302" s="3">
        <v>76.7</v>
      </c>
      <c r="T1302" s="3">
        <v>75.8</v>
      </c>
      <c r="U1302" s="3">
        <v>74.2</v>
      </c>
      <c r="V1302" s="10">
        <f t="shared" si="83"/>
        <v>-1.001216984</v>
      </c>
      <c r="W1302" s="3">
        <v>3.78</v>
      </c>
      <c r="X1302" s="3" t="str">
        <f ca="1">IF(COUNTIF(股期對照!A:A,B1302)=2,B1302&amp;"-●",IF(COUNTIF(股期對照!A:A,B1302)=1,B1302&amp;"-◎",B1302))</f>
        <v>廣明</v>
      </c>
      <c r="Y1302" s="3" t="s">
        <v>7490</v>
      </c>
      <c r="AB1302" s="1" t="s">
        <v>1296</v>
      </c>
      <c r="AC1302" s="1" t="s">
        <v>3003</v>
      </c>
      <c r="AD1302" s="1">
        <v>8.8800000000000008</v>
      </c>
      <c r="AE1302" s="1">
        <v>0.18</v>
      </c>
      <c r="AF1302" s="1">
        <v>0.71</v>
      </c>
      <c r="AG1302" s="1">
        <v>30.2</v>
      </c>
      <c r="AH1302" s="1">
        <v>60.03</v>
      </c>
      <c r="AI1302" s="1">
        <v>1302</v>
      </c>
      <c r="AJ1302" s="1">
        <v>2783589.1</v>
      </c>
      <c r="AK1302" s="1">
        <v>-248.06</v>
      </c>
      <c r="AL1302" s="1">
        <v>-425.471</v>
      </c>
      <c r="AM1302" s="1">
        <v>-185.089</v>
      </c>
      <c r="AN1302" s="1">
        <v>-351.29199999999997</v>
      </c>
      <c r="AO1302" s="1">
        <v>-132.602</v>
      </c>
      <c r="AP1302" s="1">
        <v>167099</v>
      </c>
      <c r="AQ1302" s="1">
        <v>-0.8</v>
      </c>
      <c r="AR1302" s="1">
        <v>74</v>
      </c>
      <c r="AS1302" s="1">
        <v>73.099999999999994</v>
      </c>
      <c r="AT1302" s="1">
        <v>76.7</v>
      </c>
      <c r="AU1302" s="1">
        <v>75.8</v>
      </c>
      <c r="AV1302" s="1">
        <v>74.2</v>
      </c>
      <c r="AW1302" s="1">
        <v>-1.001216984</v>
      </c>
      <c r="AX1302" s="1">
        <v>3.78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6328</v>
      </c>
      <c r="C1303" s="3">
        <v>8.67</v>
      </c>
      <c r="D1303" s="3">
        <v>0.45</v>
      </c>
      <c r="E1303" s="3">
        <v>0.53</v>
      </c>
      <c r="F1303" s="1">
        <f>IF(INDEX(董監!D:D,H1303)=0,INDEX(董監!C:C,H1303),INDEX(董監!D:D,H1303))</f>
        <v>9.8699999999999992</v>
      </c>
      <c r="G1303" s="1">
        <f t="shared" si="80"/>
        <v>80.48</v>
      </c>
      <c r="H1303" s="1">
        <f>MATCH(持股比率!A1303,董監!A:A,0)</f>
        <v>1303</v>
      </c>
      <c r="I1303" s="3">
        <v>2124314.2200000002</v>
      </c>
      <c r="J1303" s="20">
        <v>643.28700000000003</v>
      </c>
      <c r="K1303" s="20">
        <v>374.16899999999998</v>
      </c>
      <c r="L1303" s="29">
        <v>-154.74700000000001</v>
      </c>
      <c r="M1303" s="20">
        <v>-712.03599999999994</v>
      </c>
      <c r="N1303" s="20">
        <v>19.84</v>
      </c>
      <c r="O1303" s="20">
        <f t="shared" si="81"/>
        <v>170965</v>
      </c>
      <c r="P1303" s="19">
        <f t="shared" si="82"/>
        <v>0.1</v>
      </c>
      <c r="Q1303" s="3">
        <v>55.5</v>
      </c>
      <c r="R1303" s="3">
        <v>56.8</v>
      </c>
      <c r="S1303" s="3">
        <v>58.5</v>
      </c>
      <c r="T1303" s="3">
        <v>56.7</v>
      </c>
      <c r="U1303" s="3">
        <v>56.2</v>
      </c>
      <c r="V1303" s="10">
        <f t="shared" si="83"/>
        <v>8.6450949999999999E-2</v>
      </c>
      <c r="W1303" s="3">
        <v>1.63</v>
      </c>
      <c r="X1303" s="3" t="str">
        <f ca="1">IF(COUNTIF(股期對照!A:A,B1303)=2,B1303&amp;"-●",IF(COUNTIF(股期對照!A:A,B1303)=1,B1303&amp;"-◎",B1303))</f>
        <v>豐藝</v>
      </c>
      <c r="Y1303" s="3" t="s">
        <v>7491</v>
      </c>
      <c r="AB1303" s="1" t="s">
        <v>1297</v>
      </c>
      <c r="AC1303" s="1" t="s">
        <v>3004</v>
      </c>
      <c r="AD1303" s="1">
        <v>8.67</v>
      </c>
      <c r="AE1303" s="1">
        <v>0.45</v>
      </c>
      <c r="AF1303" s="1">
        <v>0.53</v>
      </c>
      <c r="AG1303" s="1">
        <v>9.8699999999999992</v>
      </c>
      <c r="AH1303" s="1">
        <v>80.48</v>
      </c>
      <c r="AI1303" s="1">
        <v>1303</v>
      </c>
      <c r="AJ1303" s="1">
        <v>2124314.2200000002</v>
      </c>
      <c r="AK1303" s="1">
        <v>643.28700000000003</v>
      </c>
      <c r="AL1303" s="1">
        <v>374.16899999999998</v>
      </c>
      <c r="AM1303" s="1">
        <v>-154.74700000000001</v>
      </c>
      <c r="AN1303" s="1">
        <v>-712.03599999999994</v>
      </c>
      <c r="AO1303" s="1">
        <v>19.84</v>
      </c>
      <c r="AP1303" s="1">
        <v>170965</v>
      </c>
      <c r="AQ1303" s="1">
        <v>0.1</v>
      </c>
      <c r="AR1303" s="1">
        <v>55.5</v>
      </c>
      <c r="AS1303" s="1">
        <v>56.8</v>
      </c>
      <c r="AT1303" s="1">
        <v>58.5</v>
      </c>
      <c r="AU1303" s="1">
        <v>56.7</v>
      </c>
      <c r="AV1303" s="1">
        <v>56.2</v>
      </c>
      <c r="AW1303" s="1">
        <v>8.6450949999999999E-2</v>
      </c>
      <c r="AX1303" s="1">
        <v>1.63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5439</v>
      </c>
      <c r="C1304" s="3">
        <v>1.48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</v>
      </c>
      <c r="H1304" s="1">
        <f>MATCH(持股比率!A1304,董監!A:A,0)</f>
        <v>1304</v>
      </c>
      <c r="I1304" s="3">
        <v>1616679.92</v>
      </c>
      <c r="J1304" s="20">
        <v>216.89500000000001</v>
      </c>
      <c r="K1304" s="20">
        <v>57.896999999999998</v>
      </c>
      <c r="L1304" s="29">
        <v>57.4</v>
      </c>
      <c r="M1304" s="20">
        <v>-22.846</v>
      </c>
      <c r="N1304" s="20">
        <v>35.430999999999997</v>
      </c>
      <c r="O1304" s="20">
        <f t="shared" si="81"/>
        <v>144693</v>
      </c>
      <c r="P1304" s="19">
        <f t="shared" si="82"/>
        <v>0.2</v>
      </c>
      <c r="Q1304" s="3">
        <v>30.65</v>
      </c>
      <c r="R1304" s="3">
        <v>30.5</v>
      </c>
      <c r="S1304" s="3">
        <v>30.35</v>
      </c>
      <c r="T1304" s="3">
        <v>30</v>
      </c>
      <c r="U1304" s="3">
        <v>29.8</v>
      </c>
      <c r="V1304" s="10">
        <f t="shared" si="83"/>
        <v>0.10526244050000001</v>
      </c>
      <c r="W1304" s="3">
        <v>-1.49</v>
      </c>
      <c r="X1304" s="3" t="str">
        <f ca="1">IF(COUNTIF(股期對照!A:A,B1304)=2,B1304&amp;"-●",IF(COUNTIF(股期對照!A:A,B1304)=1,B1304&amp;"-◎",B1304))</f>
        <v>萬泰科</v>
      </c>
      <c r="Y1304" s="3" t="s">
        <v>7492</v>
      </c>
      <c r="AB1304" s="1" t="s">
        <v>1298</v>
      </c>
      <c r="AC1304" s="1" t="s">
        <v>3005</v>
      </c>
      <c r="AD1304" s="1">
        <v>1.48</v>
      </c>
      <c r="AE1304" s="1">
        <v>0</v>
      </c>
      <c r="AF1304" s="1">
        <v>0</v>
      </c>
      <c r="AG1304" s="1">
        <v>9.02</v>
      </c>
      <c r="AH1304" s="1">
        <v>89.5</v>
      </c>
      <c r="AI1304" s="1">
        <v>1304</v>
      </c>
      <c r="AJ1304" s="1">
        <v>1616679.92</v>
      </c>
      <c r="AK1304" s="1">
        <v>216.89500000000001</v>
      </c>
      <c r="AL1304" s="1">
        <v>57.896999999999998</v>
      </c>
      <c r="AM1304" s="1">
        <v>57.4</v>
      </c>
      <c r="AN1304" s="1">
        <v>-22.846</v>
      </c>
      <c r="AO1304" s="1">
        <v>35.430999999999997</v>
      </c>
      <c r="AP1304" s="1">
        <v>144693</v>
      </c>
      <c r="AQ1304" s="1">
        <v>0.2</v>
      </c>
      <c r="AR1304" s="1">
        <v>30.65</v>
      </c>
      <c r="AS1304" s="1">
        <v>30.5</v>
      </c>
      <c r="AT1304" s="1">
        <v>30.35</v>
      </c>
      <c r="AU1304" s="1">
        <v>30</v>
      </c>
      <c r="AV1304" s="1">
        <v>29.8</v>
      </c>
      <c r="AW1304" s="1">
        <v>0.10526244050000001</v>
      </c>
      <c r="AX1304" s="1">
        <v>-1.49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6329</v>
      </c>
      <c r="C1305" s="3">
        <v>14.73</v>
      </c>
      <c r="D1305" s="3">
        <v>9.57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33.77000000000001</v>
      </c>
      <c r="H1305" s="1">
        <f>MATCH(持股比率!A1305,董監!A:A,0)</f>
        <v>1305</v>
      </c>
      <c r="I1305" s="3">
        <v>4743030</v>
      </c>
      <c r="J1305" s="20">
        <v>764.15700000000004</v>
      </c>
      <c r="K1305" s="20">
        <v>-175.66499999999999</v>
      </c>
      <c r="L1305" s="29">
        <v>148.96199999999999</v>
      </c>
      <c r="M1305" s="20">
        <v>869.74599999999998</v>
      </c>
      <c r="N1305" s="20">
        <v>24.905000000000001</v>
      </c>
      <c r="O1305" s="20">
        <f t="shared" si="81"/>
        <v>160172</v>
      </c>
      <c r="P1305" s="19">
        <f t="shared" si="82"/>
        <v>1</v>
      </c>
      <c r="Q1305" s="3">
        <v>64</v>
      </c>
      <c r="R1305" s="3">
        <v>63.4</v>
      </c>
      <c r="S1305" s="3">
        <v>62.5</v>
      </c>
      <c r="T1305" s="3">
        <v>63.4</v>
      </c>
      <c r="U1305" s="3">
        <v>62</v>
      </c>
      <c r="V1305" s="10">
        <f t="shared" si="83"/>
        <v>1.0376501840000001</v>
      </c>
      <c r="W1305" s="3">
        <v>-0.64</v>
      </c>
      <c r="X1305" s="3" t="str">
        <f ca="1">IF(COUNTIF(股期對照!A:A,B1305)=2,B1305&amp;"-●",IF(COUNTIF(股期對照!A:A,B1305)=1,B1305&amp;"-◎",B1305))</f>
        <v>精成科</v>
      </c>
      <c r="Y1305" s="3" t="s">
        <v>7493</v>
      </c>
      <c r="AB1305" s="1" t="s">
        <v>1299</v>
      </c>
      <c r="AC1305" s="1" t="s">
        <v>3006</v>
      </c>
      <c r="AD1305" s="1">
        <v>14.73</v>
      </c>
      <c r="AE1305" s="1">
        <v>9.57</v>
      </c>
      <c r="AF1305" s="1">
        <v>0.24</v>
      </c>
      <c r="AG1305" s="1">
        <v>41.69</v>
      </c>
      <c r="AH1305" s="1">
        <v>33.77000000000001</v>
      </c>
      <c r="AI1305" s="1">
        <v>1305</v>
      </c>
      <c r="AJ1305" s="1">
        <v>4743030</v>
      </c>
      <c r="AK1305" s="1">
        <v>764.15700000000004</v>
      </c>
      <c r="AL1305" s="1">
        <v>-175.66499999999999</v>
      </c>
      <c r="AM1305" s="1">
        <v>148.96199999999999</v>
      </c>
      <c r="AN1305" s="1">
        <v>869.74599999999998</v>
      </c>
      <c r="AO1305" s="1">
        <v>24.905000000000001</v>
      </c>
      <c r="AP1305" s="1">
        <v>160172</v>
      </c>
      <c r="AQ1305" s="1">
        <v>1</v>
      </c>
      <c r="AR1305" s="1">
        <v>64</v>
      </c>
      <c r="AS1305" s="1">
        <v>63.4</v>
      </c>
      <c r="AT1305" s="1">
        <v>62.5</v>
      </c>
      <c r="AU1305" s="1">
        <v>63.4</v>
      </c>
      <c r="AV1305" s="1">
        <v>62</v>
      </c>
      <c r="AW1305" s="1">
        <v>1.0376501840000001</v>
      </c>
      <c r="AX1305" s="1">
        <v>-0.64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5440</v>
      </c>
      <c r="C1306" s="3">
        <v>19.64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70.47</v>
      </c>
      <c r="H1306" s="1">
        <f>MATCH(持股比率!A1306,董監!A:A,0)</f>
        <v>1306</v>
      </c>
      <c r="I1306" s="3">
        <v>961557.7</v>
      </c>
      <c r="J1306" s="20">
        <v>16</v>
      </c>
      <c r="K1306" s="20">
        <v>10</v>
      </c>
      <c r="L1306" s="29">
        <v>8</v>
      </c>
      <c r="M1306" s="20">
        <v>-2.004</v>
      </c>
      <c r="N1306" s="20">
        <v>-14</v>
      </c>
      <c r="O1306" s="20">
        <f t="shared" si="81"/>
        <v>67761</v>
      </c>
      <c r="P1306" s="19">
        <f t="shared" si="82"/>
        <v>0</v>
      </c>
      <c r="Q1306" s="3">
        <v>81.8</v>
      </c>
      <c r="R1306" s="3">
        <v>81.5</v>
      </c>
      <c r="S1306" s="3">
        <v>83</v>
      </c>
      <c r="T1306" s="3">
        <v>82.7</v>
      </c>
      <c r="U1306" s="3">
        <v>82.8</v>
      </c>
      <c r="V1306" s="10">
        <f t="shared" si="83"/>
        <v>1.4628692000000004E-2</v>
      </c>
      <c r="W1306" s="3">
        <v>1.85</v>
      </c>
      <c r="X1306" s="3" t="str">
        <f ca="1">IF(COUNTIF(股期對照!A:A,B1306)=2,B1306&amp;"-●",IF(COUNTIF(股期對照!A:A,B1306)=1,B1306&amp;"-◎",B1306))</f>
        <v>巨路</v>
      </c>
      <c r="Y1306" s="3" t="s">
        <v>7417</v>
      </c>
      <c r="AB1306" s="1" t="s">
        <v>1300</v>
      </c>
      <c r="AC1306" s="1" t="s">
        <v>3007</v>
      </c>
      <c r="AD1306" s="1">
        <v>19.64</v>
      </c>
      <c r="AE1306" s="1">
        <v>0</v>
      </c>
      <c r="AF1306" s="1">
        <v>2.2200000000000002</v>
      </c>
      <c r="AG1306" s="1">
        <v>7.67</v>
      </c>
      <c r="AH1306" s="1">
        <v>70.47</v>
      </c>
      <c r="AI1306" s="1">
        <v>1306</v>
      </c>
      <c r="AJ1306" s="1">
        <v>961557.7</v>
      </c>
      <c r="AK1306" s="1">
        <v>16</v>
      </c>
      <c r="AL1306" s="1">
        <v>10</v>
      </c>
      <c r="AM1306" s="1">
        <v>8</v>
      </c>
      <c r="AN1306" s="1">
        <v>-2.004</v>
      </c>
      <c r="AO1306" s="1">
        <v>-14</v>
      </c>
      <c r="AP1306" s="1">
        <v>67761</v>
      </c>
      <c r="AQ1306" s="1">
        <v>0</v>
      </c>
      <c r="AR1306" s="1">
        <v>81.8</v>
      </c>
      <c r="AS1306" s="1">
        <v>81.5</v>
      </c>
      <c r="AT1306" s="1">
        <v>83</v>
      </c>
      <c r="AU1306" s="1">
        <v>82.7</v>
      </c>
      <c r="AV1306" s="1">
        <v>82.8</v>
      </c>
      <c r="AW1306" s="1">
        <v>1.4628692000000004E-2</v>
      </c>
      <c r="AX1306" s="1">
        <v>1.85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6330</v>
      </c>
      <c r="C1307" s="3">
        <v>2.5099999999999998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75.88</v>
      </c>
      <c r="H1307" s="1">
        <f>MATCH(持股比率!A1307,董監!A:A,0)</f>
        <v>1307</v>
      </c>
      <c r="I1307" s="3">
        <v>480000</v>
      </c>
      <c r="J1307" s="20">
        <v>10</v>
      </c>
      <c r="K1307" s="20">
        <v>5</v>
      </c>
      <c r="L1307" s="29">
        <v>8</v>
      </c>
      <c r="M1307" s="20">
        <v>32</v>
      </c>
      <c r="N1307" s="20">
        <v>20</v>
      </c>
      <c r="O1307" s="20">
        <f t="shared" si="81"/>
        <v>36422</v>
      </c>
      <c r="P1307" s="19">
        <f t="shared" si="82"/>
        <v>0.2</v>
      </c>
      <c r="Q1307" s="3">
        <v>32.5</v>
      </c>
      <c r="R1307" s="3">
        <v>33.35</v>
      </c>
      <c r="S1307" s="3">
        <v>33.4</v>
      </c>
      <c r="T1307" s="3">
        <v>33.25</v>
      </c>
      <c r="U1307" s="3">
        <v>33</v>
      </c>
      <c r="V1307" s="10">
        <f t="shared" si="83"/>
        <v>2.4829499999999997E-2</v>
      </c>
      <c r="W1307" s="3">
        <v>3.29</v>
      </c>
      <c r="X1307" s="3" t="str">
        <f ca="1">IF(COUNTIF(股期對照!A:A,B1307)=2,B1307&amp;"-●",IF(COUNTIF(股期對照!A:A,B1307)=1,B1307&amp;"-◎",B1307))</f>
        <v>育富</v>
      </c>
      <c r="Y1307" s="3" t="s">
        <v>7428</v>
      </c>
      <c r="AB1307" s="1" t="s">
        <v>1301</v>
      </c>
      <c r="AC1307" s="1" t="s">
        <v>3008</v>
      </c>
      <c r="AD1307" s="1">
        <v>2.5099999999999998</v>
      </c>
      <c r="AE1307" s="1">
        <v>0.19</v>
      </c>
      <c r="AF1307" s="1">
        <v>0.87</v>
      </c>
      <c r="AG1307" s="1">
        <v>20.55</v>
      </c>
      <c r="AH1307" s="1">
        <v>75.88</v>
      </c>
      <c r="AI1307" s="1">
        <v>1307</v>
      </c>
      <c r="AJ1307" s="1">
        <v>480000</v>
      </c>
      <c r="AK1307" s="1">
        <v>10</v>
      </c>
      <c r="AL1307" s="1">
        <v>5</v>
      </c>
      <c r="AM1307" s="1">
        <v>8</v>
      </c>
      <c r="AN1307" s="1">
        <v>32</v>
      </c>
      <c r="AO1307" s="1">
        <v>20</v>
      </c>
      <c r="AP1307" s="1">
        <v>36422</v>
      </c>
      <c r="AQ1307" s="1">
        <v>0.2</v>
      </c>
      <c r="AR1307" s="1">
        <v>32.5</v>
      </c>
      <c r="AS1307" s="1">
        <v>33.35</v>
      </c>
      <c r="AT1307" s="1">
        <v>33.4</v>
      </c>
      <c r="AU1307" s="1">
        <v>33.25</v>
      </c>
      <c r="AV1307" s="1">
        <v>33</v>
      </c>
      <c r="AW1307" s="1">
        <v>2.4829499999999997E-2</v>
      </c>
      <c r="AX1307" s="1">
        <v>3.29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6331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11</v>
      </c>
      <c r="K1308" s="20">
        <v>1.03</v>
      </c>
      <c r="L1308" s="29">
        <v>2</v>
      </c>
      <c r="M1308" s="20">
        <v>-2</v>
      </c>
      <c r="N1308" s="20">
        <v>0</v>
      </c>
      <c r="O1308" s="20">
        <f t="shared" si="81"/>
        <v>11991</v>
      </c>
      <c r="P1308" s="19">
        <f t="shared" si="82"/>
        <v>0.1</v>
      </c>
      <c r="Q1308" s="3">
        <v>41.5</v>
      </c>
      <c r="R1308" s="3">
        <v>41.7</v>
      </c>
      <c r="S1308" s="3">
        <v>41.8</v>
      </c>
      <c r="T1308" s="3">
        <v>41.8</v>
      </c>
      <c r="U1308" s="3">
        <v>41.85</v>
      </c>
      <c r="V1308" s="10">
        <f t="shared" si="83"/>
        <v>4.9945100000000006E-3</v>
      </c>
      <c r="W1308" s="3">
        <v>1.21</v>
      </c>
      <c r="X1308" s="3" t="str">
        <f ca="1">IF(COUNTIF(股期對照!A:A,B1308)=2,B1308&amp;"-●",IF(COUNTIF(股期對照!A:A,B1308)=1,B1308&amp;"-◎",B1308))</f>
        <v>詩肯</v>
      </c>
      <c r="Y1308" s="3" t="s">
        <v>7494</v>
      </c>
      <c r="AB1308" s="1" t="s">
        <v>1302</v>
      </c>
      <c r="AC1308" s="1" t="s">
        <v>3009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11</v>
      </c>
      <c r="AL1308" s="1">
        <v>1.03</v>
      </c>
      <c r="AM1308" s="1">
        <v>2</v>
      </c>
      <c r="AN1308" s="1">
        <v>-2</v>
      </c>
      <c r="AO1308" s="1">
        <v>0</v>
      </c>
      <c r="AP1308" s="1">
        <v>11991</v>
      </c>
      <c r="AQ1308" s="1">
        <v>0.1</v>
      </c>
      <c r="AR1308" s="1">
        <v>41.5</v>
      </c>
      <c r="AS1308" s="1">
        <v>41.7</v>
      </c>
      <c r="AT1308" s="1">
        <v>41.8</v>
      </c>
      <c r="AU1308" s="1">
        <v>41.8</v>
      </c>
      <c r="AV1308" s="1">
        <v>41.85</v>
      </c>
      <c r="AW1308" s="1">
        <v>4.9945100000000006E-3</v>
      </c>
      <c r="AX1308" s="1">
        <v>1.21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5441</v>
      </c>
      <c r="C1309" s="3">
        <v>5.93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50.76</v>
      </c>
      <c r="G1309" s="1">
        <f t="shared" si="80"/>
        <v>43.22</v>
      </c>
      <c r="H1309" s="1">
        <f>MATCH(持股比率!A1309,董監!A:A,0)</f>
        <v>1309</v>
      </c>
      <c r="I1309" s="3">
        <v>1989892.47</v>
      </c>
      <c r="J1309" s="20">
        <v>193.881</v>
      </c>
      <c r="K1309" s="20">
        <v>-20.533000000000001</v>
      </c>
      <c r="L1309" s="29">
        <v>19.341000000000001</v>
      </c>
      <c r="M1309" s="20">
        <v>18.236999999999998</v>
      </c>
      <c r="N1309" s="20">
        <v>-72.682000000000002</v>
      </c>
      <c r="O1309" s="20">
        <f t="shared" si="81"/>
        <v>86003</v>
      </c>
      <c r="P1309" s="19">
        <f t="shared" si="82"/>
        <v>0.2</v>
      </c>
      <c r="Q1309" s="3">
        <v>134.5</v>
      </c>
      <c r="R1309" s="3">
        <v>134.5</v>
      </c>
      <c r="S1309" s="3">
        <v>134</v>
      </c>
      <c r="T1309" s="3">
        <v>133</v>
      </c>
      <c r="U1309" s="3">
        <v>133</v>
      </c>
      <c r="V1309" s="10">
        <f t="shared" si="83"/>
        <v>0.18665815000000002</v>
      </c>
      <c r="W1309" s="3">
        <v>-0.75</v>
      </c>
      <c r="X1309" s="3" t="str">
        <f ca="1">IF(COUNTIF(股期對照!A:A,B1309)=2,B1309&amp;"-●",IF(COUNTIF(股期對照!A:A,B1309)=1,B1309&amp;"-◎",B1309))</f>
        <v>帆宣</v>
      </c>
      <c r="Y1309" s="3" t="s">
        <v>7495</v>
      </c>
      <c r="AB1309" s="1" t="s">
        <v>1303</v>
      </c>
      <c r="AC1309" s="1" t="s">
        <v>3010</v>
      </c>
      <c r="AD1309" s="1">
        <v>5.93</v>
      </c>
      <c r="AE1309" s="1">
        <v>0.02</v>
      </c>
      <c r="AF1309" s="1">
        <v>7.0000000000000007E-2</v>
      </c>
      <c r="AG1309" s="1">
        <v>50.76</v>
      </c>
      <c r="AH1309" s="1">
        <v>43.22</v>
      </c>
      <c r="AI1309" s="1">
        <v>1309</v>
      </c>
      <c r="AJ1309" s="1">
        <v>1989892.47</v>
      </c>
      <c r="AK1309" s="1">
        <v>193.881</v>
      </c>
      <c r="AL1309" s="1">
        <v>-20.533000000000001</v>
      </c>
      <c r="AM1309" s="1">
        <v>19.341000000000001</v>
      </c>
      <c r="AN1309" s="1">
        <v>18.236999999999998</v>
      </c>
      <c r="AO1309" s="1">
        <v>-72.682000000000002</v>
      </c>
      <c r="AP1309" s="1">
        <v>86003</v>
      </c>
      <c r="AQ1309" s="1">
        <v>0.2</v>
      </c>
      <c r="AR1309" s="1">
        <v>134.5</v>
      </c>
      <c r="AS1309" s="1">
        <v>134.5</v>
      </c>
      <c r="AT1309" s="1">
        <v>134</v>
      </c>
      <c r="AU1309" s="1">
        <v>133</v>
      </c>
      <c r="AV1309" s="1">
        <v>133</v>
      </c>
      <c r="AW1309" s="1">
        <v>0.18665815000000002</v>
      </c>
      <c r="AX1309" s="1">
        <v>-0.75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6332</v>
      </c>
      <c r="C1310" s="3">
        <v>12.63</v>
      </c>
      <c r="D1310" s="3">
        <v>0.61</v>
      </c>
      <c r="E1310" s="3">
        <v>1.29</v>
      </c>
      <c r="F1310" s="1">
        <f>IF(INDEX(董監!D:D,H1310)=0,INDEX(董監!C:C,H1310),INDEX(董監!D:D,H1310))</f>
        <v>33.92</v>
      </c>
      <c r="G1310" s="1">
        <f t="shared" si="80"/>
        <v>51.55</v>
      </c>
      <c r="H1310" s="1">
        <f>MATCH(持股比率!A1310,董監!A:A,0)</f>
        <v>1310</v>
      </c>
      <c r="I1310" s="3">
        <v>1220858.82</v>
      </c>
      <c r="J1310" s="20">
        <v>-494.14</v>
      </c>
      <c r="K1310" s="20">
        <v>-850.30799999999999</v>
      </c>
      <c r="L1310" s="29">
        <v>630.15899999999999</v>
      </c>
      <c r="M1310" s="20">
        <v>-209.75700000000001</v>
      </c>
      <c r="N1310" s="20">
        <v>-224.619</v>
      </c>
      <c r="O1310" s="20">
        <f t="shared" si="81"/>
        <v>62935</v>
      </c>
      <c r="P1310" s="19">
        <f t="shared" si="82"/>
        <v>-1.8</v>
      </c>
      <c r="Q1310" s="3">
        <v>94</v>
      </c>
      <c r="R1310" s="3">
        <v>85.3</v>
      </c>
      <c r="S1310" s="3">
        <v>89.4</v>
      </c>
      <c r="T1310" s="3">
        <v>88.7</v>
      </c>
      <c r="U1310" s="3">
        <v>87.2</v>
      </c>
      <c r="V1310" s="10">
        <f t="shared" si="83"/>
        <v>-1.008364405</v>
      </c>
      <c r="W1310" s="3">
        <v>-4.07</v>
      </c>
      <c r="X1310" s="3" t="str">
        <f ca="1">IF(COUNTIF(股期對照!A:A,B1310)=2,B1310&amp;"-●",IF(COUNTIF(股期對照!A:A,B1310)=1,B1310&amp;"-◎",B1310))</f>
        <v>佳必琪</v>
      </c>
      <c r="Y1310" s="3" t="s">
        <v>7496</v>
      </c>
      <c r="AB1310" s="1" t="s">
        <v>1304</v>
      </c>
      <c r="AC1310" s="1" t="s">
        <v>3011</v>
      </c>
      <c r="AD1310" s="1">
        <v>12.63</v>
      </c>
      <c r="AE1310" s="1">
        <v>0.61</v>
      </c>
      <c r="AF1310" s="1">
        <v>1.29</v>
      </c>
      <c r="AG1310" s="1">
        <v>33.92</v>
      </c>
      <c r="AH1310" s="1">
        <v>51.55</v>
      </c>
      <c r="AI1310" s="1">
        <v>1310</v>
      </c>
      <c r="AJ1310" s="1">
        <v>1220858.82</v>
      </c>
      <c r="AK1310" s="1">
        <v>-494.14</v>
      </c>
      <c r="AL1310" s="1">
        <v>-850.30799999999999</v>
      </c>
      <c r="AM1310" s="1">
        <v>630.15899999999999</v>
      </c>
      <c r="AN1310" s="1">
        <v>-209.75700000000001</v>
      </c>
      <c r="AO1310" s="1">
        <v>-224.619</v>
      </c>
      <c r="AP1310" s="1">
        <v>62935</v>
      </c>
      <c r="AQ1310" s="1">
        <v>-1.8</v>
      </c>
      <c r="AR1310" s="1">
        <v>94</v>
      </c>
      <c r="AS1310" s="1">
        <v>85.3</v>
      </c>
      <c r="AT1310" s="1">
        <v>89.4</v>
      </c>
      <c r="AU1310" s="1">
        <v>88.7</v>
      </c>
      <c r="AV1310" s="1">
        <v>87.2</v>
      </c>
      <c r="AW1310" s="1">
        <v>-1.008364405</v>
      </c>
      <c r="AX1310" s="1">
        <v>-4.07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6333</v>
      </c>
      <c r="C1311" s="3">
        <v>0.42</v>
      </c>
      <c r="D1311" s="3">
        <v>0</v>
      </c>
      <c r="E1311" s="3">
        <v>0.32</v>
      </c>
      <c r="F1311" s="1">
        <f>IF(INDEX(董監!D:D,H1311)=0,INDEX(董監!C:C,H1311),INDEX(董監!D:D,H1311))</f>
        <v>44.48</v>
      </c>
      <c r="G1311" s="1">
        <f t="shared" si="80"/>
        <v>54.78</v>
      </c>
      <c r="H1311" s="1">
        <f>MATCH(持股比率!A1311,董監!A:A,0)</f>
        <v>1311</v>
      </c>
      <c r="I1311" s="3">
        <v>226353.5</v>
      </c>
      <c r="J1311" s="20">
        <v>9</v>
      </c>
      <c r="K1311" s="20">
        <v>3</v>
      </c>
      <c r="L1311" s="29">
        <v>-4</v>
      </c>
      <c r="M1311" s="20">
        <v>-71</v>
      </c>
      <c r="N1311" s="20">
        <v>-7</v>
      </c>
      <c r="O1311" s="20">
        <f t="shared" si="81"/>
        <v>12400</v>
      </c>
      <c r="P1311" s="19">
        <f t="shared" si="82"/>
        <v>-0.6</v>
      </c>
      <c r="Q1311" s="3">
        <v>27.95</v>
      </c>
      <c r="R1311" s="3">
        <v>27.7</v>
      </c>
      <c r="S1311" s="3">
        <v>27.6</v>
      </c>
      <c r="T1311" s="3">
        <v>27.6</v>
      </c>
      <c r="U1311" s="3">
        <v>27.25</v>
      </c>
      <c r="V1311" s="10">
        <f t="shared" si="83"/>
        <v>-1.9261E-2</v>
      </c>
      <c r="W1311" s="3">
        <v>-1.8</v>
      </c>
      <c r="X1311" s="3" t="str">
        <f ca="1">IF(COUNTIF(股期對照!A:A,B1311)=2,B1311&amp;"-●",IF(COUNTIF(股期對照!A:A,B1311)=1,B1311&amp;"-◎",B1311))</f>
        <v>瑞築</v>
      </c>
      <c r="Y1311" s="3" t="s">
        <v>7405</v>
      </c>
      <c r="AB1311" s="1" t="s">
        <v>1305</v>
      </c>
      <c r="AC1311" s="1" t="s">
        <v>4610</v>
      </c>
      <c r="AD1311" s="1">
        <v>0.42</v>
      </c>
      <c r="AE1311" s="1">
        <v>0</v>
      </c>
      <c r="AF1311" s="1">
        <v>0.32</v>
      </c>
      <c r="AG1311" s="1">
        <v>44.48</v>
      </c>
      <c r="AH1311" s="1">
        <v>54.78</v>
      </c>
      <c r="AI1311" s="1">
        <v>1311</v>
      </c>
      <c r="AJ1311" s="1">
        <v>226353.5</v>
      </c>
      <c r="AK1311" s="1">
        <v>9</v>
      </c>
      <c r="AL1311" s="1">
        <v>3</v>
      </c>
      <c r="AM1311" s="1">
        <v>-4</v>
      </c>
      <c r="AN1311" s="1">
        <v>-71</v>
      </c>
      <c r="AO1311" s="1">
        <v>-7</v>
      </c>
      <c r="AP1311" s="1">
        <v>12400</v>
      </c>
      <c r="AQ1311" s="1">
        <v>-0.6</v>
      </c>
      <c r="AR1311" s="1">
        <v>27.95</v>
      </c>
      <c r="AS1311" s="1">
        <v>27.7</v>
      </c>
      <c r="AT1311" s="1">
        <v>27.6</v>
      </c>
      <c r="AU1311" s="1">
        <v>27.6</v>
      </c>
      <c r="AV1311" s="1">
        <v>27.25</v>
      </c>
      <c r="AW1311" s="1">
        <v>-1.9261E-2</v>
      </c>
      <c r="AX1311" s="1">
        <v>-1.8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5442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</v>
      </c>
      <c r="R1312" s="3">
        <v>19</v>
      </c>
      <c r="S1312" s="3">
        <v>19.05</v>
      </c>
      <c r="T1312" s="3">
        <v>18.8</v>
      </c>
      <c r="U1312" s="3">
        <v>18.7</v>
      </c>
      <c r="V1312" s="10">
        <f t="shared" si="83"/>
        <v>0</v>
      </c>
      <c r="W1312" s="3">
        <v>-1.06</v>
      </c>
      <c r="X1312" s="3" t="str">
        <f ca="1">IF(COUNTIF(股期對照!A:A,B1312)=2,B1312&amp;"-●",IF(COUNTIF(股期對照!A:A,B1312)=1,B1312&amp;"-◎",B1312))</f>
        <v>天品</v>
      </c>
      <c r="Y1312" s="3" t="s">
        <v>7497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</v>
      </c>
      <c r="AS1312" s="1">
        <v>19</v>
      </c>
      <c r="AT1312" s="1">
        <v>19.05</v>
      </c>
      <c r="AU1312" s="1">
        <v>18.8</v>
      </c>
      <c r="AV1312" s="1">
        <v>18.7</v>
      </c>
      <c r="AW1312" s="1">
        <v>0</v>
      </c>
      <c r="AX1312" s="1">
        <v>-1.06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5443</v>
      </c>
      <c r="C1313" s="3">
        <v>0.41</v>
      </c>
      <c r="D1313" s="3">
        <v>0.12</v>
      </c>
      <c r="E1313" s="3">
        <v>0.15</v>
      </c>
      <c r="F1313" s="1">
        <f>IF(INDEX(董監!D:D,H1313)=0,INDEX(董監!C:C,H1313),INDEX(董監!D:D,H1313))</f>
        <v>18.48</v>
      </c>
      <c r="G1313" s="1">
        <f t="shared" si="80"/>
        <v>80.84</v>
      </c>
      <c r="H1313" s="1">
        <f>MATCH(持股比率!A1313,董監!A:A,0)</f>
        <v>1313</v>
      </c>
      <c r="I1313" s="3">
        <v>892000</v>
      </c>
      <c r="J1313" s="20">
        <v>-1</v>
      </c>
      <c r="K1313" s="20">
        <v>1</v>
      </c>
      <c r="L1313" s="29">
        <v>10</v>
      </c>
      <c r="M1313" s="20">
        <v>23.992000000000001</v>
      </c>
      <c r="N1313" s="20">
        <v>15</v>
      </c>
      <c r="O1313" s="20">
        <f t="shared" si="81"/>
        <v>72109</v>
      </c>
      <c r="P1313" s="19">
        <f t="shared" si="82"/>
        <v>0.1</v>
      </c>
      <c r="Q1313" s="3">
        <v>50</v>
      </c>
      <c r="R1313" s="3">
        <v>49.95</v>
      </c>
      <c r="S1313" s="3">
        <v>50.2</v>
      </c>
      <c r="T1313" s="3">
        <v>50.9</v>
      </c>
      <c r="U1313" s="3">
        <v>50.8</v>
      </c>
      <c r="V1313" s="10">
        <f t="shared" si="83"/>
        <v>2.4851428000000002E-2</v>
      </c>
      <c r="W1313" s="3">
        <v>2.42</v>
      </c>
      <c r="X1313" s="3" t="str">
        <f ca="1">IF(COUNTIF(股期對照!A:A,B1313)=2,B1313&amp;"-●",IF(COUNTIF(股期對照!A:A,B1313)=1,B1313&amp;"-◎",B1313))</f>
        <v>亞弘電</v>
      </c>
      <c r="Y1313" s="3" t="s">
        <v>7498</v>
      </c>
      <c r="AB1313" s="1" t="s">
        <v>1307</v>
      </c>
      <c r="AC1313" s="1" t="s">
        <v>3013</v>
      </c>
      <c r="AD1313" s="1">
        <v>0.41</v>
      </c>
      <c r="AE1313" s="1">
        <v>0.12</v>
      </c>
      <c r="AF1313" s="1">
        <v>0.15</v>
      </c>
      <c r="AG1313" s="1">
        <v>18.48</v>
      </c>
      <c r="AH1313" s="1">
        <v>80.84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10</v>
      </c>
      <c r="AN1313" s="1">
        <v>23.992000000000001</v>
      </c>
      <c r="AO1313" s="1">
        <v>15</v>
      </c>
      <c r="AP1313" s="1">
        <v>72109</v>
      </c>
      <c r="AQ1313" s="1">
        <v>0.1</v>
      </c>
      <c r="AR1313" s="1">
        <v>50</v>
      </c>
      <c r="AS1313" s="1">
        <v>49.95</v>
      </c>
      <c r="AT1313" s="1">
        <v>50.2</v>
      </c>
      <c r="AU1313" s="1">
        <v>50.9</v>
      </c>
      <c r="AV1313" s="1">
        <v>50.8</v>
      </c>
      <c r="AW1313" s="1">
        <v>2.4851428000000002E-2</v>
      </c>
      <c r="AX1313" s="1">
        <v>2.42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6334</v>
      </c>
      <c r="C1314" s="3">
        <v>10.119999999999999</v>
      </c>
      <c r="D1314" s="3">
        <v>0.99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81.44</v>
      </c>
      <c r="H1314" s="1">
        <f>MATCH(持股比率!A1314,董監!A:A,0)</f>
        <v>1314</v>
      </c>
      <c r="I1314" s="3">
        <v>2261682</v>
      </c>
      <c r="J1314" s="20">
        <v>-319.988</v>
      </c>
      <c r="K1314" s="20">
        <v>-97.552000000000007</v>
      </c>
      <c r="L1314" s="29">
        <v>-1183.9100000000001</v>
      </c>
      <c r="M1314" s="20">
        <v>-613.64400000000001</v>
      </c>
      <c r="N1314" s="20">
        <v>-671.05100000000004</v>
      </c>
      <c r="O1314" s="20">
        <f t="shared" si="81"/>
        <v>184191</v>
      </c>
      <c r="P1314" s="19">
        <f t="shared" si="82"/>
        <v>-1.6</v>
      </c>
      <c r="Q1314" s="3">
        <v>62.6</v>
      </c>
      <c r="R1314" s="3">
        <v>64.7</v>
      </c>
      <c r="S1314" s="3">
        <v>65</v>
      </c>
      <c r="T1314" s="3">
        <v>64.099999999999994</v>
      </c>
      <c r="U1314" s="3">
        <v>64.2</v>
      </c>
      <c r="V1314" s="10">
        <f t="shared" si="83"/>
        <v>-1.8571306780000001</v>
      </c>
      <c r="W1314" s="3">
        <v>3.72</v>
      </c>
      <c r="X1314" s="3" t="str">
        <f ca="1">IF(COUNTIF(股期對照!A:A,B1314)=2,B1314&amp;"-●",IF(COUNTIF(股期對照!A:A,B1314)=1,B1314&amp;"-◎",B1314))</f>
        <v>盛群</v>
      </c>
      <c r="Y1314" s="3" t="s">
        <v>7413</v>
      </c>
      <c r="AB1314" s="1" t="s">
        <v>1308</v>
      </c>
      <c r="AC1314" s="1" t="s">
        <v>3014</v>
      </c>
      <c r="AD1314" s="1">
        <v>10.119999999999999</v>
      </c>
      <c r="AE1314" s="1">
        <v>0.99</v>
      </c>
      <c r="AF1314" s="1">
        <v>0.9</v>
      </c>
      <c r="AG1314" s="1">
        <v>6.55</v>
      </c>
      <c r="AH1314" s="1">
        <v>81.44</v>
      </c>
      <c r="AI1314" s="1">
        <v>1314</v>
      </c>
      <c r="AJ1314" s="1">
        <v>2261682</v>
      </c>
      <c r="AK1314" s="1">
        <v>-319.988</v>
      </c>
      <c r="AL1314" s="1">
        <v>-97.552000000000007</v>
      </c>
      <c r="AM1314" s="1">
        <v>-1183.9100000000001</v>
      </c>
      <c r="AN1314" s="1">
        <v>-613.64400000000001</v>
      </c>
      <c r="AO1314" s="1">
        <v>-671.05100000000004</v>
      </c>
      <c r="AP1314" s="1">
        <v>184191</v>
      </c>
      <c r="AQ1314" s="1">
        <v>-1.6</v>
      </c>
      <c r="AR1314" s="1">
        <v>62.6</v>
      </c>
      <c r="AS1314" s="1">
        <v>64.7</v>
      </c>
      <c r="AT1314" s="1">
        <v>65</v>
      </c>
      <c r="AU1314" s="1">
        <v>64.099999999999994</v>
      </c>
      <c r="AV1314" s="1">
        <v>64.2</v>
      </c>
      <c r="AW1314" s="1">
        <v>-1.8571306780000001</v>
      </c>
      <c r="AX1314" s="1">
        <v>3.72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4849</v>
      </c>
      <c r="C1315" s="3">
        <v>5.31</v>
      </c>
      <c r="D1315" s="3">
        <v>0.03</v>
      </c>
      <c r="E1315" s="3">
        <v>0.08</v>
      </c>
      <c r="F1315" s="1">
        <f>IF(INDEX(董監!D:D,H1315)=0,INDEX(董監!C:C,H1315),INDEX(董監!D:D,H1315))</f>
        <v>10.32</v>
      </c>
      <c r="G1315" s="1">
        <f t="shared" si="80"/>
        <v>84.26</v>
      </c>
      <c r="H1315" s="1">
        <f>MATCH(持股比率!A1315,董監!A:A,0)</f>
        <v>1315</v>
      </c>
      <c r="I1315" s="3">
        <v>809061.92</v>
      </c>
      <c r="J1315" s="20">
        <v>159</v>
      </c>
      <c r="K1315" s="20">
        <v>148.57599999999999</v>
      </c>
      <c r="L1315" s="29">
        <v>45</v>
      </c>
      <c r="M1315" s="20">
        <v>-14</v>
      </c>
      <c r="N1315" s="20">
        <v>-103.038</v>
      </c>
      <c r="O1315" s="20">
        <f t="shared" si="81"/>
        <v>68172</v>
      </c>
      <c r="P1315" s="19">
        <f t="shared" si="82"/>
        <v>0.3</v>
      </c>
      <c r="Q1315" s="3">
        <v>95.2</v>
      </c>
      <c r="R1315" s="3">
        <v>95.1</v>
      </c>
      <c r="S1315" s="3">
        <v>95.6</v>
      </c>
      <c r="T1315" s="3">
        <v>95.4</v>
      </c>
      <c r="U1315" s="3">
        <v>95.8</v>
      </c>
      <c r="V1315" s="10">
        <f t="shared" si="83"/>
        <v>0.22361737200000004</v>
      </c>
      <c r="W1315" s="3">
        <v>2.2400000000000002</v>
      </c>
      <c r="X1315" s="3" t="str">
        <f ca="1">IF(COUNTIF(股期對照!A:A,B1315)=2,B1315&amp;"-●",IF(COUNTIF(股期對照!A:A,B1315)=1,B1315&amp;"-◎",B1315))</f>
        <v>海韻電</v>
      </c>
      <c r="Y1315" s="3" t="s">
        <v>6735</v>
      </c>
      <c r="AB1315" s="1" t="s">
        <v>1309</v>
      </c>
      <c r="AC1315" s="1" t="s">
        <v>3015</v>
      </c>
      <c r="AD1315" s="1">
        <v>5.31</v>
      </c>
      <c r="AE1315" s="1">
        <v>0.03</v>
      </c>
      <c r="AF1315" s="1">
        <v>0.08</v>
      </c>
      <c r="AG1315" s="1">
        <v>10.32</v>
      </c>
      <c r="AH1315" s="1">
        <v>84.26</v>
      </c>
      <c r="AI1315" s="1">
        <v>1315</v>
      </c>
      <c r="AJ1315" s="1">
        <v>809061.92</v>
      </c>
      <c r="AK1315" s="1">
        <v>159</v>
      </c>
      <c r="AL1315" s="1">
        <v>148.57599999999999</v>
      </c>
      <c r="AM1315" s="1">
        <v>45</v>
      </c>
      <c r="AN1315" s="1">
        <v>-14</v>
      </c>
      <c r="AO1315" s="1">
        <v>-103.038</v>
      </c>
      <c r="AP1315" s="1">
        <v>68172</v>
      </c>
      <c r="AQ1315" s="1">
        <v>0.3</v>
      </c>
      <c r="AR1315" s="1">
        <v>95.2</v>
      </c>
      <c r="AS1315" s="1">
        <v>95.1</v>
      </c>
      <c r="AT1315" s="1">
        <v>95.6</v>
      </c>
      <c r="AU1315" s="1">
        <v>95.4</v>
      </c>
      <c r="AV1315" s="1">
        <v>95.8</v>
      </c>
      <c r="AW1315" s="1">
        <v>0.22361737200000004</v>
      </c>
      <c r="AX1315" s="1">
        <v>2.2400000000000002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6335</v>
      </c>
      <c r="C1316" s="3">
        <v>0.88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0">
        <v>-24</v>
      </c>
      <c r="K1316" s="20">
        <v>22</v>
      </c>
      <c r="L1316" s="29">
        <v>-8</v>
      </c>
      <c r="M1316" s="20">
        <v>-48</v>
      </c>
      <c r="N1316" s="20">
        <v>13</v>
      </c>
      <c r="O1316" s="20">
        <f t="shared" si="81"/>
        <v>15758</v>
      </c>
      <c r="P1316" s="19">
        <f t="shared" si="82"/>
        <v>-0.3</v>
      </c>
      <c r="Q1316" s="3">
        <v>78.7</v>
      </c>
      <c r="R1316" s="3">
        <v>78.7</v>
      </c>
      <c r="S1316" s="3">
        <v>77.900000000000006</v>
      </c>
      <c r="T1316" s="3">
        <v>76.8</v>
      </c>
      <c r="U1316" s="3">
        <v>76.599999999999994</v>
      </c>
      <c r="V1316" s="10">
        <f t="shared" si="83"/>
        <v>-3.4712E-2</v>
      </c>
      <c r="W1316" s="3">
        <v>-2.42</v>
      </c>
      <c r="X1316" s="3" t="str">
        <f ca="1">IF(COUNTIF(股期對照!A:A,B1316)=2,B1316&amp;"-●",IF(COUNTIF(股期對照!A:A,B1316)=1,B1316&amp;"-◎",B1316))</f>
        <v>艾華</v>
      </c>
      <c r="Y1316" s="3" t="s">
        <v>7499</v>
      </c>
      <c r="AB1316" s="1" t="s">
        <v>1310</v>
      </c>
      <c r="AC1316" s="1" t="s">
        <v>3016</v>
      </c>
      <c r="AD1316" s="1">
        <v>0.88</v>
      </c>
      <c r="AE1316" s="1">
        <v>0.9</v>
      </c>
      <c r="AF1316" s="1">
        <v>0.1</v>
      </c>
      <c r="AG1316" s="1">
        <v>29.91</v>
      </c>
      <c r="AH1316" s="1">
        <v>68.210000000000008</v>
      </c>
      <c r="AI1316" s="1">
        <v>1316</v>
      </c>
      <c r="AJ1316" s="1">
        <v>231020.79999999999</v>
      </c>
      <c r="AK1316" s="1">
        <v>-24</v>
      </c>
      <c r="AL1316" s="1">
        <v>22</v>
      </c>
      <c r="AM1316" s="1">
        <v>-8</v>
      </c>
      <c r="AN1316" s="1">
        <v>-48</v>
      </c>
      <c r="AO1316" s="1">
        <v>13</v>
      </c>
      <c r="AP1316" s="1">
        <v>15758</v>
      </c>
      <c r="AQ1316" s="1">
        <v>-0.3</v>
      </c>
      <c r="AR1316" s="1">
        <v>78.7</v>
      </c>
      <c r="AS1316" s="1">
        <v>78.7</v>
      </c>
      <c r="AT1316" s="1">
        <v>77.900000000000006</v>
      </c>
      <c r="AU1316" s="1">
        <v>76.8</v>
      </c>
      <c r="AV1316" s="1">
        <v>76.599999999999994</v>
      </c>
      <c r="AW1316" s="1">
        <v>-3.4712E-2</v>
      </c>
      <c r="AX1316" s="1">
        <v>-2.42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5143</v>
      </c>
      <c r="C1317" s="3">
        <v>2.14</v>
      </c>
      <c r="D1317" s="3">
        <v>3.39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81.13</v>
      </c>
      <c r="H1317" s="1">
        <f>MATCH(持股比率!A1317,董監!A:A,0)</f>
        <v>1317</v>
      </c>
      <c r="I1317" s="3">
        <v>800346.6</v>
      </c>
      <c r="J1317" s="20">
        <v>182</v>
      </c>
      <c r="K1317" s="20">
        <v>122</v>
      </c>
      <c r="L1317" s="29">
        <v>127</v>
      </c>
      <c r="M1317" s="20">
        <v>187</v>
      </c>
      <c r="N1317" s="20">
        <v>-50</v>
      </c>
      <c r="O1317" s="20">
        <f t="shared" si="81"/>
        <v>64932</v>
      </c>
      <c r="P1317" s="19">
        <f t="shared" si="82"/>
        <v>0.9</v>
      </c>
      <c r="Q1317" s="3">
        <v>67.8</v>
      </c>
      <c r="R1317" s="3">
        <v>68.3</v>
      </c>
      <c r="S1317" s="3">
        <v>68.400000000000006</v>
      </c>
      <c r="T1317" s="3">
        <v>67.900000000000006</v>
      </c>
      <c r="U1317" s="3">
        <v>67</v>
      </c>
      <c r="V1317" s="10">
        <f t="shared" si="83"/>
        <v>0.38706300000000005</v>
      </c>
      <c r="W1317" s="3">
        <v>-0.59</v>
      </c>
      <c r="X1317" s="3" t="str">
        <f ca="1">IF(COUNTIF(股期對照!A:A,B1317)=2,B1317&amp;"-●",IF(COUNTIF(股期對照!A:A,B1317)=1,B1317&amp;"-◎",B1317))</f>
        <v>詮欣</v>
      </c>
      <c r="Y1317" s="3" t="s">
        <v>7201</v>
      </c>
      <c r="AB1317" s="1" t="s">
        <v>1311</v>
      </c>
      <c r="AC1317" s="1" t="s">
        <v>3017</v>
      </c>
      <c r="AD1317" s="1">
        <v>2.14</v>
      </c>
      <c r="AE1317" s="1">
        <v>3.39</v>
      </c>
      <c r="AF1317" s="1">
        <v>0.05</v>
      </c>
      <c r="AG1317" s="1">
        <v>13.29</v>
      </c>
      <c r="AH1317" s="1">
        <v>81.13</v>
      </c>
      <c r="AI1317" s="1">
        <v>1317</v>
      </c>
      <c r="AJ1317" s="1">
        <v>800346.6</v>
      </c>
      <c r="AK1317" s="1">
        <v>182</v>
      </c>
      <c r="AL1317" s="1">
        <v>122</v>
      </c>
      <c r="AM1317" s="1">
        <v>127</v>
      </c>
      <c r="AN1317" s="1">
        <v>187</v>
      </c>
      <c r="AO1317" s="1">
        <v>-50</v>
      </c>
      <c r="AP1317" s="1">
        <v>64932</v>
      </c>
      <c r="AQ1317" s="1">
        <v>0.9</v>
      </c>
      <c r="AR1317" s="1">
        <v>67.8</v>
      </c>
      <c r="AS1317" s="1">
        <v>68.3</v>
      </c>
      <c r="AT1317" s="1">
        <v>68.400000000000006</v>
      </c>
      <c r="AU1317" s="1">
        <v>67.900000000000006</v>
      </c>
      <c r="AV1317" s="1">
        <v>67</v>
      </c>
      <c r="AW1317" s="1">
        <v>0.38706300000000005</v>
      </c>
      <c r="AX1317" s="1">
        <v>-0.59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4850</v>
      </c>
      <c r="C1318" s="3">
        <v>10.94</v>
      </c>
      <c r="D1318" s="3">
        <v>0.82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67.83</v>
      </c>
      <c r="H1318" s="1">
        <f>MATCH(持股比率!A1318,董監!A:A,0)</f>
        <v>1318</v>
      </c>
      <c r="I1318" s="3">
        <v>1430623.24</v>
      </c>
      <c r="J1318" s="20">
        <v>-34.896999999999998</v>
      </c>
      <c r="K1318" s="20">
        <v>-45.93</v>
      </c>
      <c r="L1318" s="29">
        <v>-18</v>
      </c>
      <c r="M1318" s="20">
        <v>-21.943000000000001</v>
      </c>
      <c r="N1318" s="20">
        <v>-39.820999999999998</v>
      </c>
      <c r="O1318" s="20">
        <f t="shared" si="81"/>
        <v>97039</v>
      </c>
      <c r="P1318" s="19">
        <f t="shared" si="82"/>
        <v>-0.2</v>
      </c>
      <c r="Q1318" s="3">
        <v>63.4</v>
      </c>
      <c r="R1318" s="3">
        <v>63.1</v>
      </c>
      <c r="S1318" s="3">
        <v>63.4</v>
      </c>
      <c r="T1318" s="3">
        <v>64.2</v>
      </c>
      <c r="U1318" s="3">
        <v>64.099999999999994</v>
      </c>
      <c r="V1318" s="10">
        <f t="shared" si="83"/>
        <v>-0.10213119499999999</v>
      </c>
      <c r="W1318" s="3">
        <v>1.58</v>
      </c>
      <c r="X1318" s="3" t="str">
        <f ca="1">IF(COUNTIF(股期對照!A:A,B1318)=2,B1318&amp;"-●",IF(COUNTIF(股期對照!A:A,B1318)=1,B1318&amp;"-◎",B1318))</f>
        <v>飛捷</v>
      </c>
      <c r="Y1318" s="3" t="s">
        <v>7500</v>
      </c>
      <c r="AB1318" s="1" t="s">
        <v>1312</v>
      </c>
      <c r="AC1318" s="1" t="s">
        <v>3018</v>
      </c>
      <c r="AD1318" s="1">
        <v>10.94</v>
      </c>
      <c r="AE1318" s="1">
        <v>0.82</v>
      </c>
      <c r="AF1318" s="1">
        <v>0.54</v>
      </c>
      <c r="AG1318" s="1">
        <v>19.87</v>
      </c>
      <c r="AH1318" s="1">
        <v>67.83</v>
      </c>
      <c r="AI1318" s="1">
        <v>1318</v>
      </c>
      <c r="AJ1318" s="1">
        <v>1430623.24</v>
      </c>
      <c r="AK1318" s="1">
        <v>-34.896999999999998</v>
      </c>
      <c r="AL1318" s="1">
        <v>-45.93</v>
      </c>
      <c r="AM1318" s="1">
        <v>-18</v>
      </c>
      <c r="AN1318" s="1">
        <v>-21.943000000000001</v>
      </c>
      <c r="AO1318" s="1">
        <v>-39.820999999999998</v>
      </c>
      <c r="AP1318" s="1">
        <v>97039</v>
      </c>
      <c r="AQ1318" s="1">
        <v>-0.2</v>
      </c>
      <c r="AR1318" s="1">
        <v>63.4</v>
      </c>
      <c r="AS1318" s="1">
        <v>63.1</v>
      </c>
      <c r="AT1318" s="1">
        <v>63.4</v>
      </c>
      <c r="AU1318" s="1">
        <v>64.2</v>
      </c>
      <c r="AV1318" s="1">
        <v>64.099999999999994</v>
      </c>
      <c r="AW1318" s="1">
        <v>-0.10213119499999999</v>
      </c>
      <c r="AX1318" s="1">
        <v>1.58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5444</v>
      </c>
      <c r="C1319" s="3">
        <v>2.73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88.18</v>
      </c>
      <c r="H1319" s="1">
        <f>MATCH(持股比率!A1319,董監!A:A,0)</f>
        <v>1319</v>
      </c>
      <c r="I1319" s="3">
        <v>796799.1</v>
      </c>
      <c r="J1319" s="20">
        <v>41</v>
      </c>
      <c r="K1319" s="20">
        <v>25</v>
      </c>
      <c r="L1319" s="29">
        <v>28</v>
      </c>
      <c r="M1319" s="20">
        <v>20</v>
      </c>
      <c r="N1319" s="20">
        <v>-82</v>
      </c>
      <c r="O1319" s="20">
        <f t="shared" si="81"/>
        <v>70262</v>
      </c>
      <c r="P1319" s="19">
        <f t="shared" si="82"/>
        <v>0</v>
      </c>
      <c r="Q1319" s="3">
        <v>29.6</v>
      </c>
      <c r="R1319" s="3">
        <v>29.65</v>
      </c>
      <c r="S1319" s="3">
        <v>29.7</v>
      </c>
      <c r="T1319" s="3">
        <v>30.8</v>
      </c>
      <c r="U1319" s="3">
        <v>30</v>
      </c>
      <c r="V1319" s="10">
        <f t="shared" si="83"/>
        <v>9.4245000000000023E-3</v>
      </c>
      <c r="W1319" s="3">
        <v>1.87</v>
      </c>
      <c r="X1319" s="3" t="str">
        <f ca="1">IF(COUNTIF(股期對照!A:A,B1319)=2,B1319&amp;"-●",IF(COUNTIF(股期對照!A:A,B1319)=1,B1319&amp;"-◎",B1319))</f>
        <v>雷科</v>
      </c>
      <c r="Y1319" s="3" t="s">
        <v>6891</v>
      </c>
      <c r="AB1319" s="1" t="s">
        <v>1313</v>
      </c>
      <c r="AC1319" s="1" t="s">
        <v>3019</v>
      </c>
      <c r="AD1319" s="1">
        <v>2.73</v>
      </c>
      <c r="AE1319" s="1">
        <v>0.02</v>
      </c>
      <c r="AF1319" s="1">
        <v>0.26</v>
      </c>
      <c r="AG1319" s="1">
        <v>8.81</v>
      </c>
      <c r="AH1319" s="1">
        <v>88.18</v>
      </c>
      <c r="AI1319" s="1">
        <v>1319</v>
      </c>
      <c r="AJ1319" s="1">
        <v>796799.1</v>
      </c>
      <c r="AK1319" s="1">
        <v>41</v>
      </c>
      <c r="AL1319" s="1">
        <v>25</v>
      </c>
      <c r="AM1319" s="1">
        <v>28</v>
      </c>
      <c r="AN1319" s="1">
        <v>20</v>
      </c>
      <c r="AO1319" s="1">
        <v>-82</v>
      </c>
      <c r="AP1319" s="1">
        <v>70262</v>
      </c>
      <c r="AQ1319" s="1">
        <v>0</v>
      </c>
      <c r="AR1319" s="1">
        <v>29.6</v>
      </c>
      <c r="AS1319" s="1">
        <v>29.65</v>
      </c>
      <c r="AT1319" s="1">
        <v>29.7</v>
      </c>
      <c r="AU1319" s="1">
        <v>30.8</v>
      </c>
      <c r="AV1319" s="1">
        <v>30</v>
      </c>
      <c r="AW1319" s="1">
        <v>9.4245000000000023E-3</v>
      </c>
      <c r="AX1319" s="1">
        <v>1.87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5577</v>
      </c>
      <c r="C1320" s="3">
        <v>1.74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85.07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6</v>
      </c>
      <c r="L1320" s="29">
        <v>21</v>
      </c>
      <c r="M1320" s="20">
        <v>5</v>
      </c>
      <c r="N1320" s="20">
        <v>-12</v>
      </c>
      <c r="O1320" s="20">
        <f t="shared" si="81"/>
        <v>100554</v>
      </c>
      <c r="P1320" s="19">
        <f t="shared" si="82"/>
        <v>0</v>
      </c>
      <c r="Q1320" s="3">
        <v>47.35</v>
      </c>
      <c r="R1320" s="3">
        <v>47.35</v>
      </c>
      <c r="S1320" s="3">
        <v>48.4</v>
      </c>
      <c r="T1320" s="3">
        <v>48.2</v>
      </c>
      <c r="U1320" s="3">
        <v>47.45</v>
      </c>
      <c r="V1320" s="10">
        <f t="shared" si="83"/>
        <v>8.7739999999999988E-3</v>
      </c>
      <c r="W1320" s="3">
        <v>0.53</v>
      </c>
      <c r="X1320" s="3" t="str">
        <f ca="1">IF(COUNTIF(股期對照!A:A,B1320)=2,B1320&amp;"-●",IF(COUNTIF(股期對照!A:A,B1320)=1,B1320&amp;"-◎",B1320))</f>
        <v>日揚</v>
      </c>
      <c r="Y1320" s="3" t="s">
        <v>7269</v>
      </c>
      <c r="AB1320" s="1" t="s">
        <v>1314</v>
      </c>
      <c r="AC1320" s="1" t="s">
        <v>3020</v>
      </c>
      <c r="AD1320" s="1">
        <v>1.74</v>
      </c>
      <c r="AE1320" s="1">
        <v>0</v>
      </c>
      <c r="AF1320" s="1">
        <v>0</v>
      </c>
      <c r="AG1320" s="1">
        <v>13.19</v>
      </c>
      <c r="AH1320" s="1">
        <v>85.07</v>
      </c>
      <c r="AI1320" s="1">
        <v>1320</v>
      </c>
      <c r="AJ1320" s="1">
        <v>1182016.79</v>
      </c>
      <c r="AK1320" s="1">
        <v>-2</v>
      </c>
      <c r="AL1320" s="1">
        <v>6</v>
      </c>
      <c r="AM1320" s="1">
        <v>21</v>
      </c>
      <c r="AN1320" s="1">
        <v>5</v>
      </c>
      <c r="AO1320" s="1">
        <v>-12</v>
      </c>
      <c r="AP1320" s="1">
        <v>100554</v>
      </c>
      <c r="AQ1320" s="1">
        <v>0</v>
      </c>
      <c r="AR1320" s="1">
        <v>47.35</v>
      </c>
      <c r="AS1320" s="1">
        <v>47.35</v>
      </c>
      <c r="AT1320" s="1">
        <v>48.4</v>
      </c>
      <c r="AU1320" s="1">
        <v>48.2</v>
      </c>
      <c r="AV1320" s="1">
        <v>47.45</v>
      </c>
      <c r="AW1320" s="1">
        <v>8.7739999999999988E-3</v>
      </c>
      <c r="AX1320" s="1">
        <v>0.53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4890</v>
      </c>
      <c r="C1321" s="3">
        <v>2.09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1742838.81</v>
      </c>
      <c r="J1321" s="20">
        <v>94</v>
      </c>
      <c r="K1321" s="20">
        <v>17</v>
      </c>
      <c r="L1321" s="29">
        <v>75</v>
      </c>
      <c r="M1321" s="20">
        <v>-50</v>
      </c>
      <c r="N1321" s="20">
        <v>-76</v>
      </c>
      <c r="O1321" s="20">
        <f t="shared" si="81"/>
        <v>147043</v>
      </c>
      <c r="P1321" s="19">
        <f t="shared" si="82"/>
        <v>0</v>
      </c>
      <c r="Q1321" s="3">
        <v>26.55</v>
      </c>
      <c r="R1321" s="3">
        <v>26.3</v>
      </c>
      <c r="S1321" s="3">
        <v>26.1</v>
      </c>
      <c r="T1321" s="3">
        <v>25.9</v>
      </c>
      <c r="U1321" s="3">
        <v>25.6</v>
      </c>
      <c r="V1321" s="10">
        <f t="shared" si="83"/>
        <v>1.6597000000000001E-2</v>
      </c>
      <c r="W1321" s="3">
        <v>-2.1</v>
      </c>
      <c r="X1321" s="3" t="str">
        <f ca="1">IF(COUNTIF(股期對照!A:A,B1321)=2,B1321&amp;"-●",IF(COUNTIF(股期對照!A:A,B1321)=1,B1321&amp;"-◎",B1321))</f>
        <v>今國光</v>
      </c>
      <c r="Y1321" s="3" t="s">
        <v>7501</v>
      </c>
      <c r="AB1321" s="1" t="s">
        <v>1315</v>
      </c>
      <c r="AC1321" s="1" t="s">
        <v>3021</v>
      </c>
      <c r="AD1321" s="1">
        <v>2.09</v>
      </c>
      <c r="AE1321" s="1">
        <v>1.23</v>
      </c>
      <c r="AF1321" s="1">
        <v>0.5</v>
      </c>
      <c r="AG1321" s="1">
        <v>11.81</v>
      </c>
      <c r="AH1321" s="1">
        <v>84.37</v>
      </c>
      <c r="AI1321" s="1">
        <v>1321</v>
      </c>
      <c r="AJ1321" s="1">
        <v>1742838.81</v>
      </c>
      <c r="AK1321" s="1">
        <v>94</v>
      </c>
      <c r="AL1321" s="1">
        <v>17</v>
      </c>
      <c r="AM1321" s="1">
        <v>75</v>
      </c>
      <c r="AN1321" s="1">
        <v>-50</v>
      </c>
      <c r="AO1321" s="1">
        <v>-76</v>
      </c>
      <c r="AP1321" s="1">
        <v>147043</v>
      </c>
      <c r="AQ1321" s="1">
        <v>0</v>
      </c>
      <c r="AR1321" s="1">
        <v>26.55</v>
      </c>
      <c r="AS1321" s="1">
        <v>26.3</v>
      </c>
      <c r="AT1321" s="1">
        <v>26.1</v>
      </c>
      <c r="AU1321" s="1">
        <v>25.9</v>
      </c>
      <c r="AV1321" s="1">
        <v>25.6</v>
      </c>
      <c r="AW1321" s="1">
        <v>1.6597000000000001E-2</v>
      </c>
      <c r="AX1321" s="1">
        <v>-2.1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6336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30.3</v>
      </c>
      <c r="R1322" s="3">
        <v>30.1</v>
      </c>
      <c r="S1322" s="3">
        <v>30</v>
      </c>
      <c r="T1322" s="3">
        <v>30.05</v>
      </c>
      <c r="U1322" s="3">
        <v>29.95</v>
      </c>
      <c r="V1322" s="10">
        <f t="shared" si="83"/>
        <v>-5.9999999999999995E-4</v>
      </c>
      <c r="W1322" s="3">
        <v>-1.1599999999999999</v>
      </c>
      <c r="X1322" s="3" t="str">
        <f ca="1">IF(COUNTIF(股期對照!A:A,B1322)=2,B1322&amp;"-●",IF(COUNTIF(股期對照!A:A,B1322)=1,B1322&amp;"-◎",B1322))</f>
        <v>慶生</v>
      </c>
      <c r="Y1322" s="3" t="s">
        <v>7164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30.3</v>
      </c>
      <c r="AS1322" s="1">
        <v>30.1</v>
      </c>
      <c r="AT1322" s="1">
        <v>30</v>
      </c>
      <c r="AU1322" s="1">
        <v>30.05</v>
      </c>
      <c r="AV1322" s="1">
        <v>29.95</v>
      </c>
      <c r="AW1322" s="1">
        <v>-5.9999999999999995E-4</v>
      </c>
      <c r="AX1322" s="1">
        <v>-1.1599999999999999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6337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51.7</v>
      </c>
      <c r="R1323" s="3">
        <v>52.8</v>
      </c>
      <c r="S1323" s="3">
        <v>51.3</v>
      </c>
      <c r="T1323" s="3">
        <v>51.1</v>
      </c>
      <c r="U1323" s="3">
        <v>51.3</v>
      </c>
      <c r="V1323" s="10">
        <f t="shared" si="83"/>
        <v>-5.1699999999999999E-4</v>
      </c>
      <c r="W1323" s="3">
        <v>1.38</v>
      </c>
      <c r="X1323" s="3" t="str">
        <f ca="1">IF(COUNTIF(股期對照!A:A,B1323)=2,B1323&amp;"-●",IF(COUNTIF(股期對照!A:A,B1323)=1,B1323&amp;"-◎",B1323))</f>
        <v>理銘</v>
      </c>
      <c r="Y1323" s="3" t="s">
        <v>7185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51.7</v>
      </c>
      <c r="AS1323" s="1">
        <v>52.8</v>
      </c>
      <c r="AT1323" s="1">
        <v>51.3</v>
      </c>
      <c r="AU1323" s="1">
        <v>51.1</v>
      </c>
      <c r="AV1323" s="1">
        <v>51.3</v>
      </c>
      <c r="AW1323" s="1">
        <v>-5.1699999999999999E-4</v>
      </c>
      <c r="AX1323" s="1">
        <v>1.38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6338</v>
      </c>
      <c r="C1324" s="3">
        <v>15.98</v>
      </c>
      <c r="D1324" s="3">
        <v>1.53</v>
      </c>
      <c r="E1324" s="3">
        <v>0.25</v>
      </c>
      <c r="F1324" s="1">
        <f>IF(INDEX(董監!D:D,H1324)=0,INDEX(董監!C:C,H1324),INDEX(董監!D:D,H1324))</f>
        <v>19.45</v>
      </c>
      <c r="G1324" s="1">
        <f t="shared" si="80"/>
        <v>62.79</v>
      </c>
      <c r="H1324" s="1">
        <f>MATCH(持股比率!A1324,董監!A:A,0)</f>
        <v>1324</v>
      </c>
      <c r="I1324" s="3">
        <v>3629572.18</v>
      </c>
      <c r="J1324" s="20">
        <v>1275.2329999999999</v>
      </c>
      <c r="K1324" s="20">
        <v>1211.0440000000001</v>
      </c>
      <c r="L1324" s="29">
        <v>-574.48299999999995</v>
      </c>
      <c r="M1324" s="20">
        <v>622.18499999999995</v>
      </c>
      <c r="N1324" s="20">
        <v>2177.8789999999999</v>
      </c>
      <c r="O1324" s="20">
        <f t="shared" si="81"/>
        <v>227901</v>
      </c>
      <c r="P1324" s="19">
        <f t="shared" si="82"/>
        <v>2.1</v>
      </c>
      <c r="Q1324" s="3">
        <v>83.1</v>
      </c>
      <c r="R1324" s="3">
        <v>84</v>
      </c>
      <c r="S1324" s="3">
        <v>83.1</v>
      </c>
      <c r="T1324" s="3">
        <v>83.5</v>
      </c>
      <c r="U1324" s="3">
        <v>87.2</v>
      </c>
      <c r="V1324" s="10">
        <f t="shared" si="83"/>
        <v>4.0182351729999999</v>
      </c>
      <c r="W1324" s="3">
        <v>7.92</v>
      </c>
      <c r="X1324" s="3" t="str">
        <f ca="1">IF(COUNTIF(股期對照!A:A,B1324)=2,B1324&amp;"-●",IF(COUNTIF(股期對照!A:A,B1324)=1,B1324&amp;"-◎",B1324))</f>
        <v>聯茂-◎</v>
      </c>
      <c r="Y1324" s="3" t="s">
        <v>7230</v>
      </c>
      <c r="AB1324" s="1" t="s">
        <v>1318</v>
      </c>
      <c r="AC1324" s="1" t="s">
        <v>3024</v>
      </c>
      <c r="AD1324" s="1">
        <v>15.98</v>
      </c>
      <c r="AE1324" s="1">
        <v>1.53</v>
      </c>
      <c r="AF1324" s="1">
        <v>0.25</v>
      </c>
      <c r="AG1324" s="1">
        <v>19.45</v>
      </c>
      <c r="AH1324" s="1">
        <v>62.79</v>
      </c>
      <c r="AI1324" s="1">
        <v>1324</v>
      </c>
      <c r="AJ1324" s="1">
        <v>3629572.18</v>
      </c>
      <c r="AK1324" s="1">
        <v>1275.2329999999999</v>
      </c>
      <c r="AL1324" s="1">
        <v>1211.0440000000001</v>
      </c>
      <c r="AM1324" s="1">
        <v>-574.48299999999995</v>
      </c>
      <c r="AN1324" s="1">
        <v>622.18499999999995</v>
      </c>
      <c r="AO1324" s="1">
        <v>2177.8789999999999</v>
      </c>
      <c r="AP1324" s="1">
        <v>227901</v>
      </c>
      <c r="AQ1324" s="1">
        <v>2.1</v>
      </c>
      <c r="AR1324" s="1">
        <v>83.1</v>
      </c>
      <c r="AS1324" s="1">
        <v>84</v>
      </c>
      <c r="AT1324" s="1">
        <v>83.1</v>
      </c>
      <c r="AU1324" s="1">
        <v>83.5</v>
      </c>
      <c r="AV1324" s="1">
        <v>87.2</v>
      </c>
      <c r="AW1324" s="1">
        <v>4.0182351729999999</v>
      </c>
      <c r="AX1324" s="1">
        <v>7.92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6339</v>
      </c>
      <c r="C1325" s="3">
        <v>13.93</v>
      </c>
      <c r="D1325" s="3">
        <v>1.48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74.94</v>
      </c>
      <c r="H1325" s="1">
        <f>MATCH(持股比率!A1325,董監!A:A,0)</f>
        <v>1325</v>
      </c>
      <c r="I1325" s="3">
        <v>2723033.04</v>
      </c>
      <c r="J1325" s="20">
        <v>107.372</v>
      </c>
      <c r="K1325" s="20">
        <v>-81.600999999999999</v>
      </c>
      <c r="L1325" s="29">
        <v>-104.062</v>
      </c>
      <c r="M1325" s="20">
        <v>19.704999999999998</v>
      </c>
      <c r="N1325" s="20">
        <v>92.733999999999995</v>
      </c>
      <c r="O1325" s="20">
        <f t="shared" si="81"/>
        <v>204064</v>
      </c>
      <c r="P1325" s="19">
        <f t="shared" si="82"/>
        <v>0</v>
      </c>
      <c r="Q1325" s="3">
        <v>103</v>
      </c>
      <c r="R1325" s="3">
        <v>102</v>
      </c>
      <c r="S1325" s="3">
        <v>103</v>
      </c>
      <c r="T1325" s="3">
        <v>102</v>
      </c>
      <c r="U1325" s="3">
        <v>102</v>
      </c>
      <c r="V1325" s="10">
        <f t="shared" si="83"/>
        <v>3.4864059999999988E-2</v>
      </c>
      <c r="W1325" s="3">
        <v>0.49</v>
      </c>
      <c r="X1325" s="3" t="str">
        <f ca="1">IF(COUNTIF(股期對照!A:A,B1325)=2,B1325&amp;"-●",IF(COUNTIF(股期對照!A:A,B1325)=1,B1325&amp;"-◎",B1325))</f>
        <v>精誠</v>
      </c>
      <c r="Y1325" s="3" t="s">
        <v>6986</v>
      </c>
      <c r="AB1325" s="1" t="s">
        <v>1319</v>
      </c>
      <c r="AC1325" s="1" t="s">
        <v>3025</v>
      </c>
      <c r="AD1325" s="1">
        <v>13.93</v>
      </c>
      <c r="AE1325" s="1">
        <v>1.48</v>
      </c>
      <c r="AF1325" s="1">
        <v>0.33</v>
      </c>
      <c r="AG1325" s="1">
        <v>9.32</v>
      </c>
      <c r="AH1325" s="1">
        <v>74.94</v>
      </c>
      <c r="AI1325" s="1">
        <v>1325</v>
      </c>
      <c r="AJ1325" s="1">
        <v>2723033.04</v>
      </c>
      <c r="AK1325" s="1">
        <v>107.372</v>
      </c>
      <c r="AL1325" s="1">
        <v>-81.600999999999999</v>
      </c>
      <c r="AM1325" s="1">
        <v>-104.062</v>
      </c>
      <c r="AN1325" s="1">
        <v>19.704999999999998</v>
      </c>
      <c r="AO1325" s="1">
        <v>92.733999999999995</v>
      </c>
      <c r="AP1325" s="1">
        <v>204064</v>
      </c>
      <c r="AQ1325" s="1">
        <v>0</v>
      </c>
      <c r="AR1325" s="1">
        <v>103</v>
      </c>
      <c r="AS1325" s="1">
        <v>102</v>
      </c>
      <c r="AT1325" s="1">
        <v>103</v>
      </c>
      <c r="AU1325" s="1">
        <v>102</v>
      </c>
      <c r="AV1325" s="1">
        <v>102</v>
      </c>
      <c r="AW1325" s="1">
        <v>3.4864059999999988E-2</v>
      </c>
      <c r="AX1325" s="1">
        <v>0.49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6340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-4</v>
      </c>
      <c r="L1326" s="29">
        <v>-2</v>
      </c>
      <c r="M1326" s="20">
        <v>3</v>
      </c>
      <c r="N1326" s="20">
        <v>-2</v>
      </c>
      <c r="O1326" s="20">
        <f t="shared" si="81"/>
        <v>60643</v>
      </c>
      <c r="P1326" s="19">
        <f t="shared" si="82"/>
        <v>0</v>
      </c>
      <c r="Q1326" s="3">
        <v>24.25</v>
      </c>
      <c r="R1326" s="3">
        <v>24.1</v>
      </c>
      <c r="S1326" s="3">
        <v>24.1</v>
      </c>
      <c r="T1326" s="3">
        <v>24.05</v>
      </c>
      <c r="U1326" s="3">
        <v>24.2</v>
      </c>
      <c r="V1326" s="10">
        <f t="shared" si="83"/>
        <v>-2.6635000000000001E-3</v>
      </c>
      <c r="W1326" s="3">
        <v>1.47</v>
      </c>
      <c r="X1326" s="3" t="str">
        <f ca="1">IF(COUNTIF(股期對照!A:A,B1326)=2,B1326&amp;"-●",IF(COUNTIF(股期對照!A:A,B1326)=1,B1326&amp;"-◎",B1326))</f>
        <v>和椿</v>
      </c>
      <c r="Y1326" s="3" t="s">
        <v>7502</v>
      </c>
      <c r="AB1326" s="1" t="s">
        <v>1320</v>
      </c>
      <c r="AC1326" s="1" t="s">
        <v>3026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-6</v>
      </c>
      <c r="AL1326" s="1">
        <v>-4</v>
      </c>
      <c r="AM1326" s="1">
        <v>-2</v>
      </c>
      <c r="AN1326" s="1">
        <v>3</v>
      </c>
      <c r="AO1326" s="1">
        <v>-2</v>
      </c>
      <c r="AP1326" s="1">
        <v>60643</v>
      </c>
      <c r="AQ1326" s="1">
        <v>0</v>
      </c>
      <c r="AR1326" s="1">
        <v>24.25</v>
      </c>
      <c r="AS1326" s="1">
        <v>24.1</v>
      </c>
      <c r="AT1326" s="1">
        <v>24.1</v>
      </c>
      <c r="AU1326" s="1">
        <v>24.05</v>
      </c>
      <c r="AV1326" s="1">
        <v>24.2</v>
      </c>
      <c r="AW1326" s="1">
        <v>-2.6635000000000001E-3</v>
      </c>
      <c r="AX1326" s="1">
        <v>1.47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6341</v>
      </c>
      <c r="C1327" s="3">
        <v>6.67</v>
      </c>
      <c r="D1327" s="3">
        <v>0.27</v>
      </c>
      <c r="E1327" s="3">
        <v>0.38</v>
      </c>
      <c r="F1327" s="1">
        <f>IF(INDEX(董監!D:D,H1327)=0,INDEX(董監!C:C,H1327),INDEX(董監!D:D,H1327))</f>
        <v>19.760000000000002</v>
      </c>
      <c r="G1327" s="1">
        <f t="shared" si="80"/>
        <v>72.92</v>
      </c>
      <c r="H1327" s="1">
        <f>MATCH(持股比率!A1327,董監!A:A,0)</f>
        <v>1327</v>
      </c>
      <c r="I1327" s="3">
        <v>928481.37</v>
      </c>
      <c r="J1327" s="20">
        <v>207.268</v>
      </c>
      <c r="K1327" s="20">
        <v>103.001</v>
      </c>
      <c r="L1327" s="29">
        <v>286</v>
      </c>
      <c r="M1327" s="20">
        <v>-146.01499999999999</v>
      </c>
      <c r="N1327" s="20">
        <v>476</v>
      </c>
      <c r="O1327" s="20">
        <f t="shared" si="81"/>
        <v>67705</v>
      </c>
      <c r="P1327" s="19">
        <f t="shared" si="82"/>
        <v>1.4</v>
      </c>
      <c r="Q1327" s="3">
        <v>36</v>
      </c>
      <c r="R1327" s="3">
        <v>36.15</v>
      </c>
      <c r="S1327" s="3">
        <v>36.299999999999997</v>
      </c>
      <c r="T1327" s="3">
        <v>34.950000000000003</v>
      </c>
      <c r="U1327" s="3">
        <v>34.1</v>
      </c>
      <c r="V1327" s="10">
        <f t="shared" si="83"/>
        <v>0.32695309900000002</v>
      </c>
      <c r="W1327" s="3">
        <v>-4.21</v>
      </c>
      <c r="X1327" s="3" t="str">
        <f ca="1">IF(COUNTIF(股期對照!A:A,B1327)=2,B1327&amp;"-●",IF(COUNTIF(股期對照!A:A,B1327)=1,B1327&amp;"-◎",B1327))</f>
        <v>居易</v>
      </c>
      <c r="Y1327" s="3" t="s">
        <v>7503</v>
      </c>
      <c r="AB1327" s="1" t="s">
        <v>1321</v>
      </c>
      <c r="AC1327" s="1" t="s">
        <v>3027</v>
      </c>
      <c r="AD1327" s="1">
        <v>6.67</v>
      </c>
      <c r="AE1327" s="1">
        <v>0.27</v>
      </c>
      <c r="AF1327" s="1">
        <v>0.38</v>
      </c>
      <c r="AG1327" s="1">
        <v>19.760000000000002</v>
      </c>
      <c r="AH1327" s="1">
        <v>72.92</v>
      </c>
      <c r="AI1327" s="1">
        <v>1327</v>
      </c>
      <c r="AJ1327" s="1">
        <v>928481.37</v>
      </c>
      <c r="AK1327" s="1">
        <v>207.268</v>
      </c>
      <c r="AL1327" s="1">
        <v>103.001</v>
      </c>
      <c r="AM1327" s="1">
        <v>286</v>
      </c>
      <c r="AN1327" s="1">
        <v>-146.01499999999999</v>
      </c>
      <c r="AO1327" s="1">
        <v>476</v>
      </c>
      <c r="AP1327" s="1">
        <v>67705</v>
      </c>
      <c r="AQ1327" s="1">
        <v>1.4</v>
      </c>
      <c r="AR1327" s="1">
        <v>36</v>
      </c>
      <c r="AS1327" s="1">
        <v>36.15</v>
      </c>
      <c r="AT1327" s="1">
        <v>36.299999999999997</v>
      </c>
      <c r="AU1327" s="1">
        <v>34.950000000000003</v>
      </c>
      <c r="AV1327" s="1">
        <v>34.1</v>
      </c>
      <c r="AW1327" s="1">
        <v>0.32695309900000002</v>
      </c>
      <c r="AX1327" s="1">
        <v>-4.21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5773</v>
      </c>
      <c r="C1328" s="3">
        <v>1.27</v>
      </c>
      <c r="D1328" s="3">
        <v>0</v>
      </c>
      <c r="E1328" s="3">
        <v>0.05</v>
      </c>
      <c r="F1328" s="1">
        <f>IF(INDEX(董監!D:D,H1328)=0,INDEX(董監!C:C,H1328),INDEX(董監!D:D,H1328))</f>
        <v>8.9700000000000006</v>
      </c>
      <c r="G1328" s="1">
        <f t="shared" si="80"/>
        <v>89.71</v>
      </c>
      <c r="H1328" s="1">
        <f>MATCH(持股比率!A1328,董監!A:A,0)</f>
        <v>1328</v>
      </c>
      <c r="I1328" s="3">
        <v>971080.18</v>
      </c>
      <c r="J1328" s="20">
        <v>156.94999999999999</v>
      </c>
      <c r="K1328" s="20">
        <v>46</v>
      </c>
      <c r="L1328" s="29">
        <v>36</v>
      </c>
      <c r="M1328" s="20">
        <v>-17.765999999999998</v>
      </c>
      <c r="N1328" s="20">
        <v>38.844999999999999</v>
      </c>
      <c r="O1328" s="20">
        <f t="shared" si="81"/>
        <v>87116</v>
      </c>
      <c r="P1328" s="19">
        <f t="shared" si="82"/>
        <v>0.3</v>
      </c>
      <c r="Q1328" s="3">
        <v>41</v>
      </c>
      <c r="R1328" s="3">
        <v>41.2</v>
      </c>
      <c r="S1328" s="3">
        <v>41.2</v>
      </c>
      <c r="T1328" s="3">
        <v>40.9</v>
      </c>
      <c r="U1328" s="3">
        <v>40.200000000000003</v>
      </c>
      <c r="V1328" s="10">
        <f t="shared" si="83"/>
        <v>0.10648289600000001</v>
      </c>
      <c r="W1328" s="3">
        <v>-0.5</v>
      </c>
      <c r="X1328" s="3" t="str">
        <f ca="1">IF(COUNTIF(股期對照!A:A,B1328)=2,B1328&amp;"-●",IF(COUNTIF(股期對照!A:A,B1328)=1,B1328&amp;"-◎",B1328))</f>
        <v>中探針</v>
      </c>
      <c r="Y1328" s="3" t="s">
        <v>7504</v>
      </c>
      <c r="AB1328" s="1" t="s">
        <v>1322</v>
      </c>
      <c r="AC1328" s="1" t="s">
        <v>3028</v>
      </c>
      <c r="AD1328" s="1">
        <v>1.27</v>
      </c>
      <c r="AE1328" s="1">
        <v>0</v>
      </c>
      <c r="AF1328" s="1">
        <v>0.05</v>
      </c>
      <c r="AG1328" s="1">
        <v>8.9700000000000006</v>
      </c>
      <c r="AH1328" s="1">
        <v>89.71</v>
      </c>
      <c r="AI1328" s="1">
        <v>1328</v>
      </c>
      <c r="AJ1328" s="1">
        <v>971080.18</v>
      </c>
      <c r="AK1328" s="1">
        <v>156.94999999999999</v>
      </c>
      <c r="AL1328" s="1">
        <v>46</v>
      </c>
      <c r="AM1328" s="1">
        <v>36</v>
      </c>
      <c r="AN1328" s="1">
        <v>-17.765999999999998</v>
      </c>
      <c r="AO1328" s="1">
        <v>38.844999999999999</v>
      </c>
      <c r="AP1328" s="1">
        <v>87116</v>
      </c>
      <c r="AQ1328" s="1">
        <v>0.3</v>
      </c>
      <c r="AR1328" s="1">
        <v>41</v>
      </c>
      <c r="AS1328" s="1">
        <v>41.2</v>
      </c>
      <c r="AT1328" s="1">
        <v>41.2</v>
      </c>
      <c r="AU1328" s="1">
        <v>40.9</v>
      </c>
      <c r="AV1328" s="1">
        <v>40.200000000000003</v>
      </c>
      <c r="AW1328" s="1">
        <v>0.10648289600000001</v>
      </c>
      <c r="AX1328" s="1">
        <v>-0.5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6342</v>
      </c>
      <c r="C1329" s="3">
        <v>1.32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0">
        <v>74</v>
      </c>
      <c r="K1329" s="20">
        <v>-26</v>
      </c>
      <c r="L1329" s="29">
        <v>22</v>
      </c>
      <c r="M1329" s="20">
        <v>-36</v>
      </c>
      <c r="N1329" s="20">
        <v>-54</v>
      </c>
      <c r="O1329" s="20">
        <f t="shared" si="81"/>
        <v>56801</v>
      </c>
      <c r="P1329" s="19">
        <f t="shared" si="82"/>
        <v>0</v>
      </c>
      <c r="Q1329" s="3">
        <v>24</v>
      </c>
      <c r="R1329" s="3">
        <v>23.8</v>
      </c>
      <c r="S1329" s="3">
        <v>23.85</v>
      </c>
      <c r="T1329" s="3">
        <v>22.85</v>
      </c>
      <c r="U1329" s="3">
        <v>22.5</v>
      </c>
      <c r="V1329" s="10">
        <f t="shared" si="83"/>
        <v>-3.5570000000000016E-3</v>
      </c>
      <c r="W1329" s="3">
        <v>-3.64</v>
      </c>
      <c r="X1329" s="3" t="str">
        <f ca="1">IF(COUNTIF(股期對照!A:A,B1329)=2,B1329&amp;"-●",IF(COUNTIF(股期對照!A:A,B1329)=1,B1329&amp;"-◎",B1329))</f>
        <v>豪勉</v>
      </c>
      <c r="Y1329" s="3" t="s">
        <v>7505</v>
      </c>
      <c r="AB1329" s="1" t="s">
        <v>1323</v>
      </c>
      <c r="AC1329" s="1" t="s">
        <v>3029</v>
      </c>
      <c r="AD1329" s="1">
        <v>1.32</v>
      </c>
      <c r="AE1329" s="1">
        <v>0</v>
      </c>
      <c r="AF1329" s="1">
        <v>0</v>
      </c>
      <c r="AG1329" s="1">
        <v>10.29</v>
      </c>
      <c r="AH1329" s="1">
        <v>88.39</v>
      </c>
      <c r="AI1329" s="1">
        <v>1329</v>
      </c>
      <c r="AJ1329" s="1">
        <v>642620</v>
      </c>
      <c r="AK1329" s="1">
        <v>74</v>
      </c>
      <c r="AL1329" s="1">
        <v>-26</v>
      </c>
      <c r="AM1329" s="1">
        <v>22</v>
      </c>
      <c r="AN1329" s="1">
        <v>-36</v>
      </c>
      <c r="AO1329" s="1">
        <v>-54</v>
      </c>
      <c r="AP1329" s="1">
        <v>56801</v>
      </c>
      <c r="AQ1329" s="1">
        <v>0</v>
      </c>
      <c r="AR1329" s="1">
        <v>24</v>
      </c>
      <c r="AS1329" s="1">
        <v>23.8</v>
      </c>
      <c r="AT1329" s="1">
        <v>23.85</v>
      </c>
      <c r="AU1329" s="1">
        <v>22.85</v>
      </c>
      <c r="AV1329" s="1">
        <v>22.5</v>
      </c>
      <c r="AW1329" s="1">
        <v>-3.5570000000000016E-3</v>
      </c>
      <c r="AX1329" s="1">
        <v>-3.64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5282</v>
      </c>
      <c r="C1330" s="3">
        <v>3.08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79.7</v>
      </c>
      <c r="H1330" s="1">
        <f>MATCH(持股比率!A1330,董監!A:A,0)</f>
        <v>1330</v>
      </c>
      <c r="I1330" s="3">
        <v>940162.76</v>
      </c>
      <c r="J1330" s="20">
        <v>-19</v>
      </c>
      <c r="K1330" s="20">
        <v>-180</v>
      </c>
      <c r="L1330" s="29">
        <v>-43</v>
      </c>
      <c r="M1330" s="20">
        <v>-238</v>
      </c>
      <c r="N1330" s="20">
        <v>35</v>
      </c>
      <c r="O1330" s="20">
        <f t="shared" si="81"/>
        <v>74931</v>
      </c>
      <c r="P1330" s="19">
        <f t="shared" si="82"/>
        <v>-0.6</v>
      </c>
      <c r="Q1330" s="3">
        <v>21.8</v>
      </c>
      <c r="R1330" s="3">
        <v>21.25</v>
      </c>
      <c r="S1330" s="3">
        <v>21.4</v>
      </c>
      <c r="T1330" s="3">
        <v>21.25</v>
      </c>
      <c r="U1330" s="3">
        <v>21.35</v>
      </c>
      <c r="V1330" s="10">
        <f t="shared" si="83"/>
        <v>-9.4696500000000003E-2</v>
      </c>
      <c r="W1330" s="3">
        <v>-2.5099999999999998</v>
      </c>
      <c r="X1330" s="3" t="str">
        <f ca="1">IF(COUNTIF(股期對照!A:A,B1330)=2,B1330&amp;"-●",IF(COUNTIF(股期對照!A:A,B1330)=1,B1330&amp;"-◎",B1330))</f>
        <v>富旺</v>
      </c>
      <c r="Y1330" s="3" t="s">
        <v>7506</v>
      </c>
      <c r="AB1330" s="1" t="s">
        <v>1324</v>
      </c>
      <c r="AC1330" s="1" t="s">
        <v>3030</v>
      </c>
      <c r="AD1330" s="1">
        <v>3.08</v>
      </c>
      <c r="AE1330" s="1">
        <v>0</v>
      </c>
      <c r="AF1330" s="1">
        <v>0</v>
      </c>
      <c r="AG1330" s="1">
        <v>17.22</v>
      </c>
      <c r="AH1330" s="1">
        <v>79.7</v>
      </c>
      <c r="AI1330" s="1">
        <v>1330</v>
      </c>
      <c r="AJ1330" s="1">
        <v>940162.76</v>
      </c>
      <c r="AK1330" s="1">
        <v>-19</v>
      </c>
      <c r="AL1330" s="1">
        <v>-180</v>
      </c>
      <c r="AM1330" s="1">
        <v>-43</v>
      </c>
      <c r="AN1330" s="1">
        <v>-238</v>
      </c>
      <c r="AO1330" s="1">
        <v>35</v>
      </c>
      <c r="AP1330" s="1">
        <v>74931</v>
      </c>
      <c r="AQ1330" s="1">
        <v>-0.6</v>
      </c>
      <c r="AR1330" s="1">
        <v>21.8</v>
      </c>
      <c r="AS1330" s="1">
        <v>21.25</v>
      </c>
      <c r="AT1330" s="1">
        <v>21.4</v>
      </c>
      <c r="AU1330" s="1">
        <v>21.25</v>
      </c>
      <c r="AV1330" s="1">
        <v>21.35</v>
      </c>
      <c r="AW1330" s="1">
        <v>-9.4696500000000003E-2</v>
      </c>
      <c r="AX1330" s="1">
        <v>-2.5099999999999998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5144</v>
      </c>
      <c r="C1331" s="3">
        <v>3.93</v>
      </c>
      <c r="D1331" s="3">
        <v>0.01</v>
      </c>
      <c r="E1331" s="3">
        <v>0.09</v>
      </c>
      <c r="F1331" s="1">
        <f>IF(INDEX(董監!D:D,H1331)=0,INDEX(董監!C:C,H1331),INDEX(董監!D:D,H1331))</f>
        <v>16.23</v>
      </c>
      <c r="G1331" s="1">
        <f t="shared" si="80"/>
        <v>79.739999999999995</v>
      </c>
      <c r="H1331" s="1">
        <f>MATCH(持股比率!A1331,董監!A:A,0)</f>
        <v>1331</v>
      </c>
      <c r="I1331" s="3">
        <v>1448681.86</v>
      </c>
      <c r="J1331" s="20">
        <v>76.947999999999993</v>
      </c>
      <c r="K1331" s="20">
        <v>11.997999999999999</v>
      </c>
      <c r="L1331" s="29">
        <v>-80</v>
      </c>
      <c r="M1331" s="20">
        <v>-130.001</v>
      </c>
      <c r="N1331" s="20">
        <v>-395</v>
      </c>
      <c r="O1331" s="20">
        <f t="shared" si="81"/>
        <v>115518</v>
      </c>
      <c r="P1331" s="19">
        <f t="shared" si="82"/>
        <v>-0.4</v>
      </c>
      <c r="Q1331" s="3">
        <v>26.2</v>
      </c>
      <c r="R1331" s="3">
        <v>26.5</v>
      </c>
      <c r="S1331" s="3">
        <v>26.9</v>
      </c>
      <c r="T1331" s="3">
        <v>27.15</v>
      </c>
      <c r="U1331" s="3">
        <v>26.55</v>
      </c>
      <c r="V1331" s="10">
        <f t="shared" si="83"/>
        <v>-0.1383479255</v>
      </c>
      <c r="W1331" s="3">
        <v>3.71</v>
      </c>
      <c r="X1331" s="3" t="str">
        <f ca="1">IF(COUNTIF(股期對照!A:A,B1331)=2,B1331&amp;"-●",IF(COUNTIF(股期對照!A:A,B1331)=1,B1331&amp;"-◎",B1331))</f>
        <v>岳豐</v>
      </c>
      <c r="Y1331" s="3" t="s">
        <v>7472</v>
      </c>
      <c r="AB1331" s="1" t="s">
        <v>1325</v>
      </c>
      <c r="AC1331" s="1" t="s">
        <v>3031</v>
      </c>
      <c r="AD1331" s="1">
        <v>3.93</v>
      </c>
      <c r="AE1331" s="1">
        <v>0.01</v>
      </c>
      <c r="AF1331" s="1">
        <v>0.09</v>
      </c>
      <c r="AG1331" s="1">
        <v>16.23</v>
      </c>
      <c r="AH1331" s="1">
        <v>79.739999999999995</v>
      </c>
      <c r="AI1331" s="1">
        <v>1331</v>
      </c>
      <c r="AJ1331" s="1">
        <v>1448681.86</v>
      </c>
      <c r="AK1331" s="1">
        <v>76.947999999999993</v>
      </c>
      <c r="AL1331" s="1">
        <v>11.997999999999999</v>
      </c>
      <c r="AM1331" s="1">
        <v>-80</v>
      </c>
      <c r="AN1331" s="1">
        <v>-130.001</v>
      </c>
      <c r="AO1331" s="1">
        <v>-395</v>
      </c>
      <c r="AP1331" s="1">
        <v>115518</v>
      </c>
      <c r="AQ1331" s="1">
        <v>-0.4</v>
      </c>
      <c r="AR1331" s="1">
        <v>26.2</v>
      </c>
      <c r="AS1331" s="1">
        <v>26.5</v>
      </c>
      <c r="AT1331" s="1">
        <v>26.9</v>
      </c>
      <c r="AU1331" s="1">
        <v>27.15</v>
      </c>
      <c r="AV1331" s="1">
        <v>26.55</v>
      </c>
      <c r="AW1331" s="1">
        <v>-0.1383479255</v>
      </c>
      <c r="AX1331" s="1">
        <v>3.71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5220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53.22</v>
      </c>
      <c r="H1332" s="1">
        <f>MATCH(持股比率!A1332,董監!A:A,0)</f>
        <v>1332</v>
      </c>
      <c r="I1332" s="3">
        <v>992755</v>
      </c>
      <c r="J1332" s="20">
        <v>-3</v>
      </c>
      <c r="K1332" s="20">
        <v>0</v>
      </c>
      <c r="L1332" s="29">
        <v>1</v>
      </c>
      <c r="M1332" s="20">
        <v>0</v>
      </c>
      <c r="N1332" s="20">
        <v>0</v>
      </c>
      <c r="O1332" s="20">
        <f t="shared" si="81"/>
        <v>52834</v>
      </c>
      <c r="P1332" s="19">
        <f t="shared" si="82"/>
        <v>0</v>
      </c>
      <c r="Q1332" s="3">
        <v>63.7</v>
      </c>
      <c r="R1332" s="3">
        <v>63.4</v>
      </c>
      <c r="S1332" s="3">
        <v>63.3</v>
      </c>
      <c r="T1332" s="3">
        <v>63.4</v>
      </c>
      <c r="U1332" s="3">
        <v>63.2</v>
      </c>
      <c r="V1332" s="10">
        <f t="shared" si="83"/>
        <v>-1.2780000000000003E-3</v>
      </c>
      <c r="W1332" s="3">
        <v>-0.78</v>
      </c>
      <c r="X1332" s="3" t="str">
        <f ca="1">IF(COUNTIF(股期對照!A:A,B1332)=2,B1332&amp;"-●",IF(COUNTIF(股期對照!A:A,B1332)=1,B1332&amp;"-◎",B1332))</f>
        <v>晉泰</v>
      </c>
      <c r="Y1332" s="3" t="s">
        <v>7388</v>
      </c>
      <c r="AB1332" s="1" t="s">
        <v>1326</v>
      </c>
      <c r="AC1332" s="1" t="s">
        <v>3032</v>
      </c>
      <c r="AD1332" s="1">
        <v>0.63</v>
      </c>
      <c r="AE1332" s="1">
        <v>0</v>
      </c>
      <c r="AF1332" s="1">
        <v>0.01</v>
      </c>
      <c r="AG1332" s="1">
        <v>46.14</v>
      </c>
      <c r="AH1332" s="1">
        <v>53.22</v>
      </c>
      <c r="AI1332" s="1">
        <v>1332</v>
      </c>
      <c r="AJ1332" s="1">
        <v>992755</v>
      </c>
      <c r="AK1332" s="1">
        <v>-3</v>
      </c>
      <c r="AL1332" s="1">
        <v>0</v>
      </c>
      <c r="AM1332" s="1">
        <v>1</v>
      </c>
      <c r="AN1332" s="1">
        <v>0</v>
      </c>
      <c r="AO1332" s="1">
        <v>0</v>
      </c>
      <c r="AP1332" s="1">
        <v>52834</v>
      </c>
      <c r="AQ1332" s="1">
        <v>0</v>
      </c>
      <c r="AR1332" s="1">
        <v>63.7</v>
      </c>
      <c r="AS1332" s="1">
        <v>63.4</v>
      </c>
      <c r="AT1332" s="1">
        <v>63.3</v>
      </c>
      <c r="AU1332" s="1">
        <v>63.4</v>
      </c>
      <c r="AV1332" s="1">
        <v>63.2</v>
      </c>
      <c r="AW1332" s="1">
        <v>-1.2780000000000003E-3</v>
      </c>
      <c r="AX1332" s="1">
        <v>-0.78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6343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-1</v>
      </c>
      <c r="L1333" s="29">
        <v>12</v>
      </c>
      <c r="M1333" s="20">
        <v>0</v>
      </c>
      <c r="N1333" s="20">
        <v>-4</v>
      </c>
      <c r="O1333" s="20">
        <f t="shared" si="81"/>
        <v>26212</v>
      </c>
      <c r="P1333" s="19">
        <f t="shared" si="82"/>
        <v>0</v>
      </c>
      <c r="Q1333" s="3">
        <v>20.45</v>
      </c>
      <c r="R1333" s="3">
        <v>21.2</v>
      </c>
      <c r="S1333" s="3">
        <v>21.8</v>
      </c>
      <c r="T1333" s="3">
        <v>21.55</v>
      </c>
      <c r="U1333" s="3">
        <v>21.3</v>
      </c>
      <c r="V1333" s="10">
        <f t="shared" si="83"/>
        <v>2.7790000000000002E-3</v>
      </c>
      <c r="W1333" s="3">
        <v>4.41</v>
      </c>
      <c r="X1333" s="3" t="str">
        <f ca="1">IF(COUNTIF(股期對照!A:A,B1333)=2,B1333&amp;"-●",IF(COUNTIF(股期對照!A:A,B1333)=1,B1333&amp;"-◎",B1333))</f>
        <v>上揚</v>
      </c>
      <c r="Y1333" s="3" t="s">
        <v>7507</v>
      </c>
      <c r="AB1333" s="1" t="s">
        <v>1327</v>
      </c>
      <c r="AC1333" s="1" t="s">
        <v>3033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6</v>
      </c>
      <c r="AL1333" s="1">
        <v>-1</v>
      </c>
      <c r="AM1333" s="1">
        <v>12</v>
      </c>
      <c r="AN1333" s="1">
        <v>0</v>
      </c>
      <c r="AO1333" s="1">
        <v>-4</v>
      </c>
      <c r="AP1333" s="1">
        <v>26212</v>
      </c>
      <c r="AQ1333" s="1">
        <v>0</v>
      </c>
      <c r="AR1333" s="1">
        <v>20.45</v>
      </c>
      <c r="AS1333" s="1">
        <v>21.2</v>
      </c>
      <c r="AT1333" s="1">
        <v>21.8</v>
      </c>
      <c r="AU1333" s="1">
        <v>21.55</v>
      </c>
      <c r="AV1333" s="1">
        <v>21.3</v>
      </c>
      <c r="AW1333" s="1">
        <v>2.7790000000000002E-3</v>
      </c>
      <c r="AX1333" s="1">
        <v>4.41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6344</v>
      </c>
      <c r="C1334" s="3">
        <v>20.57</v>
      </c>
      <c r="D1334" s="3">
        <v>3.43</v>
      </c>
      <c r="E1334" s="3">
        <v>0.88</v>
      </c>
      <c r="F1334" s="1">
        <f>IF(INDEX(董監!D:D,H1334)=0,INDEX(董監!C:C,H1334),INDEX(董監!D:D,H1334))</f>
        <v>10.07</v>
      </c>
      <c r="G1334" s="1">
        <f t="shared" si="80"/>
        <v>65.05</v>
      </c>
      <c r="H1334" s="1">
        <f>MATCH(持股比率!A1334,董監!A:A,0)</f>
        <v>1334</v>
      </c>
      <c r="I1334" s="3">
        <v>942311.06</v>
      </c>
      <c r="J1334" s="20">
        <v>1471.03</v>
      </c>
      <c r="K1334" s="20">
        <v>949.84400000000005</v>
      </c>
      <c r="L1334" s="29">
        <v>691.49099999999999</v>
      </c>
      <c r="M1334" s="20">
        <v>262.49700000000001</v>
      </c>
      <c r="N1334" s="20">
        <v>2499.9879999999998</v>
      </c>
      <c r="O1334" s="20">
        <f t="shared" si="81"/>
        <v>61297</v>
      </c>
      <c r="P1334" s="19">
        <f t="shared" si="82"/>
        <v>9.6</v>
      </c>
      <c r="Q1334" s="3">
        <v>211.5</v>
      </c>
      <c r="R1334" s="3">
        <v>213.5</v>
      </c>
      <c r="S1334" s="3">
        <v>215</v>
      </c>
      <c r="T1334" s="3">
        <v>214</v>
      </c>
      <c r="U1334" s="3">
        <v>218</v>
      </c>
      <c r="V1334" s="10">
        <f t="shared" si="83"/>
        <v>12.637568459999999</v>
      </c>
      <c r="W1334" s="3">
        <v>7.39</v>
      </c>
      <c r="X1334" s="3" t="str">
        <f ca="1">IF(COUNTIF(股期對照!A:A,B1334)=2,B1334&amp;"-●",IF(COUNTIF(股期對照!A:A,B1334)=1,B1334&amp;"-◎",B1334))</f>
        <v>旺矽</v>
      </c>
      <c r="Y1334" s="3" t="s">
        <v>7508</v>
      </c>
      <c r="AB1334" s="1" t="s">
        <v>1328</v>
      </c>
      <c r="AC1334" s="1" t="s">
        <v>3034</v>
      </c>
      <c r="AD1334" s="1">
        <v>20.57</v>
      </c>
      <c r="AE1334" s="1">
        <v>3.43</v>
      </c>
      <c r="AF1334" s="1">
        <v>0.88</v>
      </c>
      <c r="AG1334" s="1">
        <v>10.07</v>
      </c>
      <c r="AH1334" s="1">
        <v>65.05</v>
      </c>
      <c r="AI1334" s="1">
        <v>1334</v>
      </c>
      <c r="AJ1334" s="1">
        <v>942311.06</v>
      </c>
      <c r="AK1334" s="1">
        <v>1471.03</v>
      </c>
      <c r="AL1334" s="1">
        <v>949.84400000000005</v>
      </c>
      <c r="AM1334" s="1">
        <v>691.49099999999999</v>
      </c>
      <c r="AN1334" s="1">
        <v>262.49700000000001</v>
      </c>
      <c r="AO1334" s="1">
        <v>2499.9879999999998</v>
      </c>
      <c r="AP1334" s="1">
        <v>61297</v>
      </c>
      <c r="AQ1334" s="1">
        <v>9.6</v>
      </c>
      <c r="AR1334" s="1">
        <v>211.5</v>
      </c>
      <c r="AS1334" s="1">
        <v>213.5</v>
      </c>
      <c r="AT1334" s="1">
        <v>215</v>
      </c>
      <c r="AU1334" s="1">
        <v>214</v>
      </c>
      <c r="AV1334" s="1">
        <v>218</v>
      </c>
      <c r="AW1334" s="1">
        <v>12.637568459999999</v>
      </c>
      <c r="AX1334" s="1">
        <v>7.39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6345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10.909000000000001</v>
      </c>
      <c r="K1335" s="20">
        <v>11.773</v>
      </c>
      <c r="L1335" s="29">
        <v>-78.251999999999995</v>
      </c>
      <c r="M1335" s="20">
        <v>-7.0090000000000003</v>
      </c>
      <c r="N1335" s="20">
        <v>6.9180000000000001</v>
      </c>
      <c r="O1335" s="20">
        <f t="shared" si="81"/>
        <v>59386</v>
      </c>
      <c r="P1335" s="19">
        <f t="shared" si="82"/>
        <v>-0.1</v>
      </c>
      <c r="Q1335" s="3">
        <v>52.8</v>
      </c>
      <c r="R1335" s="3">
        <v>55.9</v>
      </c>
      <c r="S1335" s="3">
        <v>56.1</v>
      </c>
      <c r="T1335" s="3">
        <v>56</v>
      </c>
      <c r="U1335" s="3">
        <v>57.2</v>
      </c>
      <c r="V1335" s="10">
        <f t="shared" si="83"/>
        <v>-3.1526257000000002E-2</v>
      </c>
      <c r="W1335" s="3">
        <v>9.16</v>
      </c>
      <c r="X1335" s="3" t="str">
        <f ca="1">IF(COUNTIF(股期對照!A:A,B1335)=2,B1335&amp;"-●",IF(COUNTIF(股期對照!A:A,B1335)=1,B1335&amp;"-◎",B1335))</f>
        <v>聚鼎</v>
      </c>
      <c r="Y1335" s="3" t="s">
        <v>7160</v>
      </c>
      <c r="AB1335" s="1" t="s">
        <v>1329</v>
      </c>
      <c r="AC1335" s="1" t="s">
        <v>3035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10.909000000000001</v>
      </c>
      <c r="AL1335" s="1">
        <v>11.773</v>
      </c>
      <c r="AM1335" s="1">
        <v>-78.251999999999995</v>
      </c>
      <c r="AN1335" s="1">
        <v>-7.0090000000000003</v>
      </c>
      <c r="AO1335" s="1">
        <v>6.9180000000000001</v>
      </c>
      <c r="AP1335" s="1">
        <v>59386</v>
      </c>
      <c r="AQ1335" s="1">
        <v>-0.1</v>
      </c>
      <c r="AR1335" s="1">
        <v>52.8</v>
      </c>
      <c r="AS1335" s="1">
        <v>55.9</v>
      </c>
      <c r="AT1335" s="1">
        <v>56.1</v>
      </c>
      <c r="AU1335" s="1">
        <v>56</v>
      </c>
      <c r="AV1335" s="1">
        <v>57.2</v>
      </c>
      <c r="AW1335" s="1">
        <v>-3.1526257000000002E-2</v>
      </c>
      <c r="AX1335" s="1">
        <v>9.16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5774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9.25</v>
      </c>
      <c r="R1336" s="3">
        <v>9.08</v>
      </c>
      <c r="S1336" s="3">
        <v>8.77</v>
      </c>
      <c r="T1336" s="3">
        <v>9.19</v>
      </c>
      <c r="U1336" s="3">
        <v>9.1999999999999993</v>
      </c>
      <c r="V1336" s="10">
        <f t="shared" si="83"/>
        <v>0</v>
      </c>
      <c r="W1336" s="3">
        <v>0.55000000000000004</v>
      </c>
      <c r="X1336" s="3" t="str">
        <f ca="1">IF(COUNTIF(股期對照!A:A,B1336)=2,B1336&amp;"-●",IF(COUNTIF(股期對照!A:A,B1336)=1,B1336&amp;"-◎",B1336))</f>
        <v>天瀚</v>
      </c>
      <c r="Y1336" s="3" t="s">
        <v>7137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9.25</v>
      </c>
      <c r="AS1336" s="1">
        <v>9.08</v>
      </c>
      <c r="AT1336" s="1">
        <v>8.77</v>
      </c>
      <c r="AU1336" s="1">
        <v>9.19</v>
      </c>
      <c r="AV1336" s="1">
        <v>9.1999999999999993</v>
      </c>
      <c r="AW1336" s="1">
        <v>0</v>
      </c>
      <c r="AX1336" s="1">
        <v>0.55000000000000004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6346</v>
      </c>
      <c r="C1337" s="3">
        <v>0.91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86.88</v>
      </c>
      <c r="H1337" s="1">
        <f>MATCH(持股比率!A1337,董監!A:A,0)</f>
        <v>1337</v>
      </c>
      <c r="I1337" s="3">
        <v>1166197.8899999999</v>
      </c>
      <c r="J1337" s="20">
        <v>18</v>
      </c>
      <c r="K1337" s="20">
        <v>16</v>
      </c>
      <c r="L1337" s="29">
        <v>-23</v>
      </c>
      <c r="M1337" s="20">
        <v>-68</v>
      </c>
      <c r="N1337" s="20">
        <v>-44</v>
      </c>
      <c r="O1337" s="20">
        <f t="shared" si="81"/>
        <v>101319</v>
      </c>
      <c r="P1337" s="19">
        <f t="shared" si="82"/>
        <v>-0.1</v>
      </c>
      <c r="Q1337" s="3">
        <v>10.8</v>
      </c>
      <c r="R1337" s="3">
        <v>10.85</v>
      </c>
      <c r="S1337" s="3">
        <v>10.75</v>
      </c>
      <c r="T1337" s="3">
        <v>10.45</v>
      </c>
      <c r="U1337" s="3">
        <v>10.25</v>
      </c>
      <c r="V1337" s="10">
        <f t="shared" si="83"/>
        <v>-1.0408499999999999E-2</v>
      </c>
      <c r="W1337" s="3">
        <v>-2.38</v>
      </c>
      <c r="X1337" s="3" t="str">
        <f ca="1">IF(COUNTIF(股期對照!A:A,B1337)=2,B1337&amp;"-●",IF(COUNTIF(股期對照!A:A,B1337)=1,B1337&amp;"-◎",B1337))</f>
        <v>光鼎</v>
      </c>
      <c r="Y1337" s="3" t="s">
        <v>7295</v>
      </c>
      <c r="AB1337" s="1" t="s">
        <v>1331</v>
      </c>
      <c r="AC1337" s="1" t="s">
        <v>3037</v>
      </c>
      <c r="AD1337" s="1">
        <v>0.91</v>
      </c>
      <c r="AE1337" s="1">
        <v>0</v>
      </c>
      <c r="AF1337" s="1">
        <v>0.36</v>
      </c>
      <c r="AG1337" s="1">
        <v>11.85</v>
      </c>
      <c r="AH1337" s="1">
        <v>86.88</v>
      </c>
      <c r="AI1337" s="1">
        <v>1337</v>
      </c>
      <c r="AJ1337" s="1">
        <v>1166197.8899999999</v>
      </c>
      <c r="AK1337" s="1">
        <v>18</v>
      </c>
      <c r="AL1337" s="1">
        <v>16</v>
      </c>
      <c r="AM1337" s="1">
        <v>-23</v>
      </c>
      <c r="AN1337" s="1">
        <v>-68</v>
      </c>
      <c r="AO1337" s="1">
        <v>-44</v>
      </c>
      <c r="AP1337" s="1">
        <v>101319</v>
      </c>
      <c r="AQ1337" s="1">
        <v>-0.1</v>
      </c>
      <c r="AR1337" s="1">
        <v>10.8</v>
      </c>
      <c r="AS1337" s="1">
        <v>10.85</v>
      </c>
      <c r="AT1337" s="1">
        <v>10.75</v>
      </c>
      <c r="AU1337" s="1">
        <v>10.45</v>
      </c>
      <c r="AV1337" s="1">
        <v>10.25</v>
      </c>
      <c r="AW1337" s="1">
        <v>-1.0408499999999999E-2</v>
      </c>
      <c r="AX1337" s="1">
        <v>-2.38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6629</v>
      </c>
      <c r="C1338" s="3">
        <v>0.89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38.630000000000003</v>
      </c>
      <c r="H1338" s="1">
        <f>MATCH(持股比率!A1338,董監!A:A,0)</f>
        <v>1338</v>
      </c>
      <c r="I1338" s="3">
        <v>761117.86</v>
      </c>
      <c r="J1338" s="20">
        <v>-7</v>
      </c>
      <c r="K1338" s="20">
        <v>-2</v>
      </c>
      <c r="L1338" s="29">
        <v>57</v>
      </c>
      <c r="M1338" s="20">
        <v>-9</v>
      </c>
      <c r="N1338" s="20">
        <v>-4</v>
      </c>
      <c r="O1338" s="20">
        <f t="shared" si="81"/>
        <v>29402</v>
      </c>
      <c r="P1338" s="19">
        <f t="shared" si="82"/>
        <v>0.1</v>
      </c>
      <c r="Q1338" s="3">
        <v>40.700000000000003</v>
      </c>
      <c r="R1338" s="3">
        <v>40.549999999999997</v>
      </c>
      <c r="S1338" s="3">
        <v>42.15</v>
      </c>
      <c r="T1338" s="3">
        <v>41.95</v>
      </c>
      <c r="U1338" s="3">
        <v>41.8</v>
      </c>
      <c r="V1338" s="10">
        <f t="shared" si="83"/>
        <v>1.4917999999999997E-2</v>
      </c>
      <c r="W1338" s="3">
        <v>3.34</v>
      </c>
      <c r="X1338" s="3" t="str">
        <f ca="1">IF(COUNTIF(股期對照!A:A,B1338)=2,B1338&amp;"-●",IF(COUNTIF(股期對照!A:A,B1338)=1,B1338&amp;"-◎",B1338))</f>
        <v>茂綸</v>
      </c>
      <c r="Y1338" s="3" t="s">
        <v>7509</v>
      </c>
      <c r="AB1338" s="1" t="s">
        <v>1332</v>
      </c>
      <c r="AC1338" s="1" t="s">
        <v>3038</v>
      </c>
      <c r="AD1338" s="1">
        <v>0.89</v>
      </c>
      <c r="AE1338" s="1">
        <v>0.04</v>
      </c>
      <c r="AF1338" s="1">
        <v>0.11</v>
      </c>
      <c r="AG1338" s="1">
        <v>60.33</v>
      </c>
      <c r="AH1338" s="1">
        <v>38.630000000000003</v>
      </c>
      <c r="AI1338" s="1">
        <v>1338</v>
      </c>
      <c r="AJ1338" s="1">
        <v>761117.86</v>
      </c>
      <c r="AK1338" s="1">
        <v>-7</v>
      </c>
      <c r="AL1338" s="1">
        <v>-2</v>
      </c>
      <c r="AM1338" s="1">
        <v>57</v>
      </c>
      <c r="AN1338" s="1">
        <v>-9</v>
      </c>
      <c r="AO1338" s="1">
        <v>-4</v>
      </c>
      <c r="AP1338" s="1">
        <v>29402</v>
      </c>
      <c r="AQ1338" s="1">
        <v>0.1</v>
      </c>
      <c r="AR1338" s="1">
        <v>40.700000000000003</v>
      </c>
      <c r="AS1338" s="1">
        <v>40.549999999999997</v>
      </c>
      <c r="AT1338" s="1">
        <v>42.15</v>
      </c>
      <c r="AU1338" s="1">
        <v>41.95</v>
      </c>
      <c r="AV1338" s="1">
        <v>41.8</v>
      </c>
      <c r="AW1338" s="1">
        <v>1.4917999999999997E-2</v>
      </c>
      <c r="AX1338" s="1">
        <v>3.34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6630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1</v>
      </c>
      <c r="M1339" s="20">
        <v>1</v>
      </c>
      <c r="N1339" s="20">
        <v>2</v>
      </c>
      <c r="O1339" s="20">
        <f t="shared" si="81"/>
        <v>11437</v>
      </c>
      <c r="P1339" s="19">
        <f t="shared" si="82"/>
        <v>0</v>
      </c>
      <c r="Q1339" s="3">
        <v>24.25</v>
      </c>
      <c r="R1339" s="3">
        <v>23.65</v>
      </c>
      <c r="S1339" s="3">
        <v>23.6</v>
      </c>
      <c r="T1339" s="3">
        <v>25.15</v>
      </c>
      <c r="U1339" s="3">
        <v>25.3</v>
      </c>
      <c r="V1339" s="10">
        <f t="shared" si="83"/>
        <v>9.9350000000000003E-4</v>
      </c>
      <c r="W1339" s="3">
        <v>6.75</v>
      </c>
      <c r="X1339" s="3" t="str">
        <f ca="1">IF(COUNTIF(股期對照!A:A,B1339)=2,B1339&amp;"-●",IF(COUNTIF(股期對照!A:A,B1339)=1,B1339&amp;"-◎",B1339))</f>
        <v>全譜</v>
      </c>
      <c r="Y1339" s="3" t="s">
        <v>7510</v>
      </c>
      <c r="AB1339" s="1" t="s">
        <v>1333</v>
      </c>
      <c r="AC1339" s="1" t="s">
        <v>3039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1</v>
      </c>
      <c r="AN1339" s="1">
        <v>1</v>
      </c>
      <c r="AO1339" s="1">
        <v>2</v>
      </c>
      <c r="AP1339" s="1">
        <v>11437</v>
      </c>
      <c r="AQ1339" s="1">
        <v>0</v>
      </c>
      <c r="AR1339" s="1">
        <v>24.25</v>
      </c>
      <c r="AS1339" s="1">
        <v>23.65</v>
      </c>
      <c r="AT1339" s="1">
        <v>23.6</v>
      </c>
      <c r="AU1339" s="1">
        <v>25.15</v>
      </c>
      <c r="AV1339" s="1">
        <v>25.3</v>
      </c>
      <c r="AW1339" s="1">
        <v>9.9350000000000003E-4</v>
      </c>
      <c r="AX1339" s="1">
        <v>6.75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5775</v>
      </c>
      <c r="C1340" s="3">
        <v>0.8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87.73</v>
      </c>
      <c r="H1340" s="1">
        <f>MATCH(持股比率!A1340,董監!A:A,0)</f>
        <v>1340</v>
      </c>
      <c r="I1340" s="3">
        <v>356407</v>
      </c>
      <c r="J1340" s="20">
        <v>-2</v>
      </c>
      <c r="K1340" s="20">
        <v>0</v>
      </c>
      <c r="L1340" s="29">
        <v>-1</v>
      </c>
      <c r="M1340" s="20">
        <v>0</v>
      </c>
      <c r="N1340" s="20">
        <v>2.004</v>
      </c>
      <c r="O1340" s="20">
        <f t="shared" si="81"/>
        <v>31268</v>
      </c>
      <c r="P1340" s="19">
        <f t="shared" si="82"/>
        <v>0</v>
      </c>
      <c r="Q1340" s="3">
        <v>27.5</v>
      </c>
      <c r="R1340" s="3">
        <v>27.25</v>
      </c>
      <c r="S1340" s="3">
        <v>27.45</v>
      </c>
      <c r="T1340" s="3">
        <v>27.2</v>
      </c>
      <c r="U1340" s="3">
        <v>26.9</v>
      </c>
      <c r="V1340" s="10">
        <f t="shared" si="83"/>
        <v>-2.8542400000000005E-4</v>
      </c>
      <c r="W1340" s="3">
        <v>-1.28</v>
      </c>
      <c r="X1340" s="3" t="str">
        <f ca="1">IF(COUNTIF(股期對照!A:A,B1340)=2,B1340&amp;"-●",IF(COUNTIF(股期對照!A:A,B1340)=1,B1340&amp;"-◎",B1340))</f>
        <v>研通</v>
      </c>
      <c r="Y1340" s="3" t="s">
        <v>7181</v>
      </c>
      <c r="AB1340" s="1" t="s">
        <v>1334</v>
      </c>
      <c r="AC1340" s="1" t="s">
        <v>3040</v>
      </c>
      <c r="AD1340" s="1">
        <v>0.8</v>
      </c>
      <c r="AE1340" s="1">
        <v>0</v>
      </c>
      <c r="AF1340" s="1">
        <v>1.36</v>
      </c>
      <c r="AG1340" s="1">
        <v>10.11</v>
      </c>
      <c r="AH1340" s="1">
        <v>87.73</v>
      </c>
      <c r="AI1340" s="1">
        <v>1340</v>
      </c>
      <c r="AJ1340" s="1">
        <v>356407</v>
      </c>
      <c r="AK1340" s="1">
        <v>-2</v>
      </c>
      <c r="AL1340" s="1">
        <v>0</v>
      </c>
      <c r="AM1340" s="1">
        <v>-1</v>
      </c>
      <c r="AN1340" s="1">
        <v>0</v>
      </c>
      <c r="AO1340" s="1">
        <v>2.004</v>
      </c>
      <c r="AP1340" s="1">
        <v>31268</v>
      </c>
      <c r="AQ1340" s="1">
        <v>0</v>
      </c>
      <c r="AR1340" s="1">
        <v>27.5</v>
      </c>
      <c r="AS1340" s="1">
        <v>27.25</v>
      </c>
      <c r="AT1340" s="1">
        <v>27.45</v>
      </c>
      <c r="AU1340" s="1">
        <v>27.2</v>
      </c>
      <c r="AV1340" s="1">
        <v>26.9</v>
      </c>
      <c r="AW1340" s="1">
        <v>-2.8542400000000005E-4</v>
      </c>
      <c r="AX1340" s="1">
        <v>-1.28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5578</v>
      </c>
      <c r="C1341" s="3">
        <v>89.45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-78.22</v>
      </c>
      <c r="H1341" s="1">
        <f>MATCH(持股比率!A1341,董監!A:A,0)</f>
        <v>1341</v>
      </c>
      <c r="I1341" s="3">
        <v>863433.96</v>
      </c>
      <c r="J1341" s="20">
        <v>13.016999999999999</v>
      </c>
      <c r="K1341" s="20">
        <v>-0.14599999999999999</v>
      </c>
      <c r="L1341" s="29">
        <v>-4.0510000000000002</v>
      </c>
      <c r="M1341" s="20">
        <v>4.1130000000000004</v>
      </c>
      <c r="N1341" s="20">
        <v>8.6980000000000004</v>
      </c>
      <c r="O1341" s="20">
        <f t="shared" si="81"/>
        <v>-67538</v>
      </c>
      <c r="P1341" s="19">
        <f t="shared" si="82"/>
        <v>0</v>
      </c>
      <c r="Q1341" s="3">
        <v>127.5</v>
      </c>
      <c r="R1341" s="3">
        <v>125.5</v>
      </c>
      <c r="S1341" s="3">
        <v>127</v>
      </c>
      <c r="T1341" s="3">
        <v>124.5</v>
      </c>
      <c r="U1341" s="3">
        <v>120.5</v>
      </c>
      <c r="V1341" s="10">
        <f t="shared" si="83"/>
        <v>2.6870450000000001E-2</v>
      </c>
      <c r="W1341" s="3">
        <v>-2.4300000000000002</v>
      </c>
      <c r="X1341" s="3" t="str">
        <f ca="1">IF(COUNTIF(股期對照!A:A,B1341)=2,B1341&amp;"-●",IF(COUNTIF(股期對照!A:A,B1341)=1,B1341&amp;"-◎",B1341))</f>
        <v>尼得科超眾</v>
      </c>
      <c r="Y1341" s="3" t="s">
        <v>7167</v>
      </c>
      <c r="AB1341" s="1" t="s">
        <v>1335</v>
      </c>
      <c r="AC1341" s="1" t="s">
        <v>3041</v>
      </c>
      <c r="AD1341" s="1">
        <v>89.45</v>
      </c>
      <c r="AE1341" s="1">
        <v>1.3</v>
      </c>
      <c r="AF1341" s="1">
        <v>1.1299999999999999</v>
      </c>
      <c r="AG1341" s="1">
        <v>86.34</v>
      </c>
      <c r="AH1341" s="1">
        <v>-78.22</v>
      </c>
      <c r="AI1341" s="1">
        <v>1341</v>
      </c>
      <c r="AJ1341" s="1">
        <v>863433.96</v>
      </c>
      <c r="AK1341" s="1">
        <v>13.016999999999999</v>
      </c>
      <c r="AL1341" s="1">
        <v>-0.14599999999999999</v>
      </c>
      <c r="AM1341" s="1">
        <v>-4.0510000000000002</v>
      </c>
      <c r="AN1341" s="1">
        <v>4.1130000000000004</v>
      </c>
      <c r="AO1341" s="1">
        <v>8.6980000000000004</v>
      </c>
      <c r="AP1341" s="1">
        <v>-67538</v>
      </c>
      <c r="AQ1341" s="1">
        <v>0</v>
      </c>
      <c r="AR1341" s="1">
        <v>127.5</v>
      </c>
      <c r="AS1341" s="1">
        <v>125.5</v>
      </c>
      <c r="AT1341" s="1">
        <v>127</v>
      </c>
      <c r="AU1341" s="1">
        <v>124.5</v>
      </c>
      <c r="AV1341" s="1">
        <v>120.5</v>
      </c>
      <c r="AW1341" s="1">
        <v>2.6870450000000001E-2</v>
      </c>
      <c r="AX1341" s="1">
        <v>-2.4300000000000002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5776</v>
      </c>
      <c r="C1342" s="3">
        <v>11.7</v>
      </c>
      <c r="D1342" s="3">
        <v>0.5</v>
      </c>
      <c r="E1342" s="3">
        <v>1.35</v>
      </c>
      <c r="F1342" s="1">
        <f>IF(INDEX(董監!D:D,H1342)=0,INDEX(董監!C:C,H1342),INDEX(董監!D:D,H1342))</f>
        <v>25.46</v>
      </c>
      <c r="G1342" s="1">
        <f t="shared" si="80"/>
        <v>60.99</v>
      </c>
      <c r="H1342" s="1">
        <f>MATCH(持股比率!A1342,董監!A:A,0)</f>
        <v>1342</v>
      </c>
      <c r="I1342" s="3">
        <v>380434.88</v>
      </c>
      <c r="J1342" s="20">
        <v>233.602</v>
      </c>
      <c r="K1342" s="20">
        <v>-62.777000000000001</v>
      </c>
      <c r="L1342" s="29">
        <v>-113.879</v>
      </c>
      <c r="M1342" s="20">
        <v>-275.16500000000002</v>
      </c>
      <c r="N1342" s="20">
        <v>106.10599999999999</v>
      </c>
      <c r="O1342" s="20">
        <f t="shared" si="81"/>
        <v>23203</v>
      </c>
      <c r="P1342" s="19">
        <f t="shared" si="82"/>
        <v>-0.5</v>
      </c>
      <c r="Q1342" s="3">
        <v>159</v>
      </c>
      <c r="R1342" s="3">
        <v>158.5</v>
      </c>
      <c r="S1342" s="3">
        <v>157.5</v>
      </c>
      <c r="T1342" s="3">
        <v>150</v>
      </c>
      <c r="U1342" s="3">
        <v>152.5</v>
      </c>
      <c r="V1342" s="10">
        <f t="shared" si="83"/>
        <v>-0.15836964000000001</v>
      </c>
      <c r="W1342" s="3">
        <v>1.67</v>
      </c>
      <c r="X1342" s="3" t="str">
        <f ca="1">IF(COUNTIF(股期對照!A:A,B1342)=2,B1342&amp;"-●",IF(COUNTIF(股期對照!A:A,B1342)=1,B1342&amp;"-◎",B1342))</f>
        <v>系微</v>
      </c>
      <c r="Y1342" s="3" t="s">
        <v>7511</v>
      </c>
      <c r="AB1342" s="1" t="s">
        <v>1336</v>
      </c>
      <c r="AC1342" s="1" t="s">
        <v>3042</v>
      </c>
      <c r="AD1342" s="1">
        <v>11.7</v>
      </c>
      <c r="AE1342" s="1">
        <v>0.5</v>
      </c>
      <c r="AF1342" s="1">
        <v>1.35</v>
      </c>
      <c r="AG1342" s="1">
        <v>25.46</v>
      </c>
      <c r="AH1342" s="1">
        <v>60.99</v>
      </c>
      <c r="AI1342" s="1">
        <v>1342</v>
      </c>
      <c r="AJ1342" s="1">
        <v>380434.88</v>
      </c>
      <c r="AK1342" s="1">
        <v>233.602</v>
      </c>
      <c r="AL1342" s="1">
        <v>-62.777000000000001</v>
      </c>
      <c r="AM1342" s="1">
        <v>-113.879</v>
      </c>
      <c r="AN1342" s="1">
        <v>-275.16500000000002</v>
      </c>
      <c r="AO1342" s="1">
        <v>106.10599999999999</v>
      </c>
      <c r="AP1342" s="1">
        <v>23203</v>
      </c>
      <c r="AQ1342" s="1">
        <v>-0.5</v>
      </c>
      <c r="AR1342" s="1">
        <v>159</v>
      </c>
      <c r="AS1342" s="1">
        <v>158.5</v>
      </c>
      <c r="AT1342" s="1">
        <v>157.5</v>
      </c>
      <c r="AU1342" s="1">
        <v>150</v>
      </c>
      <c r="AV1342" s="1">
        <v>152.5</v>
      </c>
      <c r="AW1342" s="1">
        <v>-0.15836964000000001</v>
      </c>
      <c r="AX1342" s="1">
        <v>1.67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4998</v>
      </c>
      <c r="C1343" s="3">
        <v>2.65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87.14</v>
      </c>
      <c r="H1343" s="1">
        <f>MATCH(持股比率!A1343,董監!A:A,0)</f>
        <v>1343</v>
      </c>
      <c r="I1343" s="3">
        <v>796098.96</v>
      </c>
      <c r="J1343" s="20">
        <v>141</v>
      </c>
      <c r="K1343" s="20">
        <v>9</v>
      </c>
      <c r="L1343" s="29">
        <v>76</v>
      </c>
      <c r="M1343" s="20">
        <v>-294</v>
      </c>
      <c r="N1343" s="20">
        <v>-88</v>
      </c>
      <c r="O1343" s="20">
        <f t="shared" si="81"/>
        <v>69372</v>
      </c>
      <c r="P1343" s="19">
        <f t="shared" si="82"/>
        <v>-0.2</v>
      </c>
      <c r="Q1343" s="3">
        <v>26.35</v>
      </c>
      <c r="R1343" s="3">
        <v>26.55</v>
      </c>
      <c r="S1343" s="3">
        <v>27</v>
      </c>
      <c r="T1343" s="3">
        <v>26</v>
      </c>
      <c r="U1343" s="3">
        <v>25.3</v>
      </c>
      <c r="V1343" s="10">
        <f t="shared" si="83"/>
        <v>-3.8641000000000002E-2</v>
      </c>
      <c r="W1343" s="3">
        <v>-3.25</v>
      </c>
      <c r="X1343" s="3" t="str">
        <f ca="1">IF(COUNTIF(股期對照!A:A,B1343)=2,B1343&amp;"-●",IF(COUNTIF(股期對照!A:A,B1343)=1,B1343&amp;"-◎",B1343))</f>
        <v>旺玖</v>
      </c>
      <c r="Y1343" s="3" t="s">
        <v>7512</v>
      </c>
      <c r="AB1343" s="1" t="s">
        <v>1337</v>
      </c>
      <c r="AC1343" s="1" t="s">
        <v>3043</v>
      </c>
      <c r="AD1343" s="1">
        <v>2.65</v>
      </c>
      <c r="AE1343" s="1">
        <v>0.02</v>
      </c>
      <c r="AF1343" s="1">
        <v>0.81</v>
      </c>
      <c r="AG1343" s="1">
        <v>9.3800000000000008</v>
      </c>
      <c r="AH1343" s="1">
        <v>87.14</v>
      </c>
      <c r="AI1343" s="1">
        <v>1343</v>
      </c>
      <c r="AJ1343" s="1">
        <v>796098.96</v>
      </c>
      <c r="AK1343" s="1">
        <v>141</v>
      </c>
      <c r="AL1343" s="1">
        <v>9</v>
      </c>
      <c r="AM1343" s="1">
        <v>76</v>
      </c>
      <c r="AN1343" s="1">
        <v>-294</v>
      </c>
      <c r="AO1343" s="1">
        <v>-88</v>
      </c>
      <c r="AP1343" s="1">
        <v>69372</v>
      </c>
      <c r="AQ1343" s="1">
        <v>-0.2</v>
      </c>
      <c r="AR1343" s="1">
        <v>26.35</v>
      </c>
      <c r="AS1343" s="1">
        <v>26.55</v>
      </c>
      <c r="AT1343" s="1">
        <v>27</v>
      </c>
      <c r="AU1343" s="1">
        <v>26</v>
      </c>
      <c r="AV1343" s="1">
        <v>25.3</v>
      </c>
      <c r="AW1343" s="1">
        <v>-3.8641000000000002E-2</v>
      </c>
      <c r="AX1343" s="1">
        <v>-3.25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6347</v>
      </c>
      <c r="C1344" s="3">
        <v>11.88</v>
      </c>
      <c r="D1344" s="3">
        <v>0</v>
      </c>
      <c r="E1344" s="3">
        <v>0.31</v>
      </c>
      <c r="F1344" s="1">
        <f>IF(INDEX(董監!D:D,H1344)=0,INDEX(董監!C:C,H1344),INDEX(董監!D:D,H1344))</f>
        <v>17.55</v>
      </c>
      <c r="G1344" s="1">
        <f t="shared" si="80"/>
        <v>70.259999999999991</v>
      </c>
      <c r="H1344" s="1">
        <f>MATCH(持股比率!A1344,董監!A:A,0)</f>
        <v>1344</v>
      </c>
      <c r="I1344" s="3">
        <v>1003863.98</v>
      </c>
      <c r="J1344" s="20">
        <v>38</v>
      </c>
      <c r="K1344" s="20">
        <v>12</v>
      </c>
      <c r="L1344" s="29">
        <v>41</v>
      </c>
      <c r="M1344" s="20">
        <v>0</v>
      </c>
      <c r="N1344" s="20">
        <v>16</v>
      </c>
      <c r="O1344" s="20">
        <f t="shared" si="81"/>
        <v>70531</v>
      </c>
      <c r="P1344" s="19">
        <f t="shared" si="82"/>
        <v>0.2</v>
      </c>
      <c r="Q1344" s="3">
        <v>28.75</v>
      </c>
      <c r="R1344" s="3">
        <v>28.85</v>
      </c>
      <c r="S1344" s="3">
        <v>28.9</v>
      </c>
      <c r="T1344" s="3">
        <v>29.15</v>
      </c>
      <c r="U1344" s="3">
        <v>29.75</v>
      </c>
      <c r="V1344" s="10">
        <f t="shared" si="83"/>
        <v>3.0995999999999999E-2</v>
      </c>
      <c r="W1344" s="3">
        <v>4.2</v>
      </c>
      <c r="X1344" s="3" t="str">
        <f ca="1">IF(COUNTIF(股期對照!A:A,B1344)=2,B1344&amp;"-●",IF(COUNTIF(股期對照!A:A,B1344)=1,B1344&amp;"-◎",B1344))</f>
        <v>高僑</v>
      </c>
      <c r="Y1344" s="3" t="s">
        <v>7513</v>
      </c>
      <c r="AB1344" s="1" t="s">
        <v>1338</v>
      </c>
      <c r="AC1344" s="1" t="s">
        <v>3044</v>
      </c>
      <c r="AD1344" s="1">
        <v>11.88</v>
      </c>
      <c r="AE1344" s="1">
        <v>0</v>
      </c>
      <c r="AF1344" s="1">
        <v>0.31</v>
      </c>
      <c r="AG1344" s="1">
        <v>17.55</v>
      </c>
      <c r="AH1344" s="1">
        <v>70.259999999999991</v>
      </c>
      <c r="AI1344" s="1">
        <v>1344</v>
      </c>
      <c r="AJ1344" s="1">
        <v>1003863.98</v>
      </c>
      <c r="AK1344" s="1">
        <v>38</v>
      </c>
      <c r="AL1344" s="1">
        <v>12</v>
      </c>
      <c r="AM1344" s="1">
        <v>41</v>
      </c>
      <c r="AN1344" s="1">
        <v>0</v>
      </c>
      <c r="AO1344" s="1">
        <v>16</v>
      </c>
      <c r="AP1344" s="1">
        <v>70531</v>
      </c>
      <c r="AQ1344" s="1">
        <v>0.2</v>
      </c>
      <c r="AR1344" s="1">
        <v>28.75</v>
      </c>
      <c r="AS1344" s="1">
        <v>28.85</v>
      </c>
      <c r="AT1344" s="1">
        <v>28.9</v>
      </c>
      <c r="AU1344" s="1">
        <v>29.15</v>
      </c>
      <c r="AV1344" s="1">
        <v>29.75</v>
      </c>
      <c r="AW1344" s="1">
        <v>3.0995999999999999E-2</v>
      </c>
      <c r="AX1344" s="1">
        <v>4.2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6348</v>
      </c>
      <c r="C1345" s="3">
        <v>8.33</v>
      </c>
      <c r="D1345" s="3">
        <v>0.56000000000000005</v>
      </c>
      <c r="E1345" s="3">
        <v>0.71</v>
      </c>
      <c r="F1345" s="1">
        <f>IF(INDEX(董監!D:D,H1345)=0,INDEX(董監!C:C,H1345),INDEX(董監!D:D,H1345))</f>
        <v>25.17</v>
      </c>
      <c r="G1345" s="1">
        <f t="shared" si="80"/>
        <v>65.22999999999999</v>
      </c>
      <c r="H1345" s="1">
        <f>MATCH(持股比率!A1345,董監!A:A,0)</f>
        <v>1345</v>
      </c>
      <c r="I1345" s="3">
        <v>1930710.56</v>
      </c>
      <c r="J1345" s="20">
        <v>1053.912</v>
      </c>
      <c r="K1345" s="20">
        <v>-939.56</v>
      </c>
      <c r="L1345" s="29">
        <v>63.542000000000002</v>
      </c>
      <c r="M1345" s="20">
        <v>544.13300000000004</v>
      </c>
      <c r="N1345" s="20">
        <v>110.051</v>
      </c>
      <c r="O1345" s="20">
        <f t="shared" si="81"/>
        <v>125940</v>
      </c>
      <c r="P1345" s="19">
        <f t="shared" si="82"/>
        <v>0.7</v>
      </c>
      <c r="Q1345" s="3">
        <v>122</v>
      </c>
      <c r="R1345" s="3">
        <v>119</v>
      </c>
      <c r="S1345" s="3">
        <v>118</v>
      </c>
      <c r="T1345" s="3">
        <v>115</v>
      </c>
      <c r="U1345" s="3">
        <v>114.5</v>
      </c>
      <c r="V1345" s="10">
        <f t="shared" si="83"/>
        <v>0.99443714500000013</v>
      </c>
      <c r="W1345" s="3">
        <v>-3.38</v>
      </c>
      <c r="X1345" s="3" t="str">
        <f ca="1">IF(COUNTIF(股期對照!A:A,B1345)=2,B1345&amp;"-●",IF(COUNTIF(股期對照!A:A,B1345)=1,B1345&amp;"-◎",B1345))</f>
        <v>華孚</v>
      </c>
      <c r="Y1345" s="3" t="s">
        <v>7215</v>
      </c>
      <c r="AB1345" s="1" t="s">
        <v>1339</v>
      </c>
      <c r="AC1345" s="1" t="s">
        <v>3045</v>
      </c>
      <c r="AD1345" s="1">
        <v>8.33</v>
      </c>
      <c r="AE1345" s="1">
        <v>0.56000000000000005</v>
      </c>
      <c r="AF1345" s="1">
        <v>0.71</v>
      </c>
      <c r="AG1345" s="1">
        <v>25.17</v>
      </c>
      <c r="AH1345" s="1">
        <v>65.22999999999999</v>
      </c>
      <c r="AI1345" s="1">
        <v>1345</v>
      </c>
      <c r="AJ1345" s="1">
        <v>1930710.56</v>
      </c>
      <c r="AK1345" s="1">
        <v>1053.912</v>
      </c>
      <c r="AL1345" s="1">
        <v>-939.56</v>
      </c>
      <c r="AM1345" s="1">
        <v>63.542000000000002</v>
      </c>
      <c r="AN1345" s="1">
        <v>544.13300000000004</v>
      </c>
      <c r="AO1345" s="1">
        <v>110.051</v>
      </c>
      <c r="AP1345" s="1">
        <v>125940</v>
      </c>
      <c r="AQ1345" s="1">
        <v>0.7</v>
      </c>
      <c r="AR1345" s="1">
        <v>122</v>
      </c>
      <c r="AS1345" s="1">
        <v>119</v>
      </c>
      <c r="AT1345" s="1">
        <v>118</v>
      </c>
      <c r="AU1345" s="1">
        <v>115</v>
      </c>
      <c r="AV1345" s="1">
        <v>114.5</v>
      </c>
      <c r="AW1345" s="1">
        <v>0.99443714500000013</v>
      </c>
      <c r="AX1345" s="1">
        <v>-3.38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5445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28.6</v>
      </c>
      <c r="T1346" s="3">
        <v>28.5</v>
      </c>
      <c r="U1346" s="3">
        <v>28.5</v>
      </c>
      <c r="V1346" s="10">
        <f t="shared" si="83"/>
        <v>0</v>
      </c>
      <c r="W1346" s="3">
        <v>1.79</v>
      </c>
      <c r="X1346" s="3" t="str">
        <f ca="1">IF(COUNTIF(股期對照!A:A,B1346)=2,B1346&amp;"-●",IF(COUNTIF(股期對照!A:A,B1346)=1,B1346&amp;"-◎",B1346))</f>
        <v>中湛</v>
      </c>
      <c r="Y1346" s="3" t="s">
        <v>6766</v>
      </c>
      <c r="AB1346" s="1" t="s">
        <v>1340</v>
      </c>
      <c r="AC1346" s="1" t="s">
        <v>4752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28.6</v>
      </c>
      <c r="AU1346" s="1">
        <v>28.5</v>
      </c>
      <c r="AV1346" s="1">
        <v>28.5</v>
      </c>
      <c r="AW1346" s="1">
        <v>0</v>
      </c>
      <c r="AX1346" s="1">
        <v>1.79</v>
      </c>
      <c r="AY1346" s="1" t="s">
        <v>4752</v>
      </c>
      <c r="AZ1346" s="1" t="s">
        <v>3454</v>
      </c>
    </row>
    <row r="1347" spans="1:52" x14ac:dyDescent="0.25">
      <c r="A1347" s="2" t="s">
        <v>1341</v>
      </c>
      <c r="B1347" s="3" t="s">
        <v>6564</v>
      </c>
      <c r="C1347" s="3">
        <v>1.94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83.36</v>
      </c>
      <c r="H1347" s="1">
        <f>MATCH(持股比率!A1347,董監!A:A,0)</f>
        <v>1347</v>
      </c>
      <c r="I1347" s="3">
        <v>786416.21</v>
      </c>
      <c r="J1347" s="20">
        <v>83.82</v>
      </c>
      <c r="K1347" s="20">
        <v>69.414000000000001</v>
      </c>
      <c r="L1347" s="29">
        <v>25.341000000000001</v>
      </c>
      <c r="M1347" s="20">
        <v>342.43099999999998</v>
      </c>
      <c r="N1347" s="20">
        <v>47.804000000000002</v>
      </c>
      <c r="O1347" s="20">
        <f t="shared" si="81"/>
        <v>65556</v>
      </c>
      <c r="P1347" s="19">
        <f t="shared" si="82"/>
        <v>0.9</v>
      </c>
      <c r="Q1347" s="3">
        <v>49.55</v>
      </c>
      <c r="R1347" s="3">
        <v>49.2</v>
      </c>
      <c r="S1347" s="3">
        <v>47.5</v>
      </c>
      <c r="T1347" s="3">
        <v>46</v>
      </c>
      <c r="U1347" s="3">
        <v>45.55</v>
      </c>
      <c r="V1347" s="10">
        <f t="shared" si="83"/>
        <v>0.26701445499999998</v>
      </c>
      <c r="W1347" s="3">
        <v>-7.51</v>
      </c>
      <c r="X1347" s="3" t="str">
        <f ca="1">IF(COUNTIF(股期對照!A:A,B1347)=2,B1347&amp;"-●",IF(COUNTIF(股期對照!A:A,B1347)=1,B1347&amp;"-◎",B1347))</f>
        <v>驊訊</v>
      </c>
      <c r="Y1347" s="3" t="s">
        <v>7200</v>
      </c>
      <c r="AB1347" s="1" t="s">
        <v>1341</v>
      </c>
      <c r="AC1347" s="1" t="s">
        <v>3046</v>
      </c>
      <c r="AD1347" s="1">
        <v>1.94</v>
      </c>
      <c r="AE1347" s="1">
        <v>0</v>
      </c>
      <c r="AF1347" s="1">
        <v>2.65</v>
      </c>
      <c r="AG1347" s="1">
        <v>12.05</v>
      </c>
      <c r="AH1347" s="1">
        <v>83.36</v>
      </c>
      <c r="AI1347" s="1">
        <v>1347</v>
      </c>
      <c r="AJ1347" s="1">
        <v>786416.21</v>
      </c>
      <c r="AK1347" s="1">
        <v>83.82</v>
      </c>
      <c r="AL1347" s="1">
        <v>69.414000000000001</v>
      </c>
      <c r="AM1347" s="1">
        <v>25.341000000000001</v>
      </c>
      <c r="AN1347" s="1">
        <v>342.43099999999998</v>
      </c>
      <c r="AO1347" s="1">
        <v>47.804000000000002</v>
      </c>
      <c r="AP1347" s="1">
        <v>65556</v>
      </c>
      <c r="AQ1347" s="1">
        <v>0.9</v>
      </c>
      <c r="AR1347" s="1">
        <v>49.55</v>
      </c>
      <c r="AS1347" s="1">
        <v>49.2</v>
      </c>
      <c r="AT1347" s="1">
        <v>47.5</v>
      </c>
      <c r="AU1347" s="1">
        <v>46</v>
      </c>
      <c r="AV1347" s="1">
        <v>45.55</v>
      </c>
      <c r="AW1347" s="1">
        <v>0.26701445499999998</v>
      </c>
      <c r="AX1347" s="1">
        <v>-7.51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5145</v>
      </c>
      <c r="C1348" s="3">
        <v>42.52</v>
      </c>
      <c r="D1348" s="3">
        <v>12.58</v>
      </c>
      <c r="E1348" s="3">
        <v>2.31</v>
      </c>
      <c r="F1348" s="1">
        <f>IF(INDEX(董監!D:D,H1348)=0,INDEX(董監!C:C,H1348),INDEX(董監!D:D,H1348))</f>
        <v>6.56</v>
      </c>
      <c r="G1348" s="1">
        <f t="shared" si="80"/>
        <v>36.029999999999994</v>
      </c>
      <c r="H1348" s="1">
        <f>MATCH(持股比率!A1348,董監!A:A,0)</f>
        <v>1348</v>
      </c>
      <c r="I1348" s="3">
        <v>7591466.3399999999</v>
      </c>
      <c r="J1348" s="20">
        <v>-1139.8520000000001</v>
      </c>
      <c r="K1348" s="20">
        <v>155.05099999999999</v>
      </c>
      <c r="L1348" s="29">
        <v>-501.82</v>
      </c>
      <c r="M1348" s="20">
        <v>334.452</v>
      </c>
      <c r="N1348" s="20">
        <v>-24.54</v>
      </c>
      <c r="O1348" s="20">
        <f t="shared" si="81"/>
        <v>273521</v>
      </c>
      <c r="P1348" s="19">
        <f t="shared" si="82"/>
        <v>-0.4</v>
      </c>
      <c r="Q1348" s="3">
        <v>108</v>
      </c>
      <c r="R1348" s="3">
        <v>108</v>
      </c>
      <c r="S1348" s="3">
        <v>107.5</v>
      </c>
      <c r="T1348" s="3">
        <v>107.5</v>
      </c>
      <c r="U1348" s="3">
        <v>107.5</v>
      </c>
      <c r="V1348" s="10">
        <f t="shared" si="83"/>
        <v>-1.2698861800000001</v>
      </c>
      <c r="W1348" s="3">
        <v>-0.46</v>
      </c>
      <c r="X1348" s="3" t="str">
        <f ca="1">IF(COUNTIF(股期對照!A:A,B1348)=2,B1348&amp;"-●",IF(COUNTIF(股期對照!A:A,B1348)=1,B1348&amp;"-◎",B1348))</f>
        <v>力成-◎</v>
      </c>
      <c r="Y1348" s="3" t="s">
        <v>7514</v>
      </c>
      <c r="AB1348" s="1" t="s">
        <v>1342</v>
      </c>
      <c r="AC1348" s="1" t="s">
        <v>3047</v>
      </c>
      <c r="AD1348" s="1">
        <v>42.52</v>
      </c>
      <c r="AE1348" s="1">
        <v>12.58</v>
      </c>
      <c r="AF1348" s="1">
        <v>2.31</v>
      </c>
      <c r="AG1348" s="1">
        <v>6.56</v>
      </c>
      <c r="AH1348" s="1">
        <v>36.029999999999994</v>
      </c>
      <c r="AI1348" s="1">
        <v>1348</v>
      </c>
      <c r="AJ1348" s="1">
        <v>7591466.3399999999</v>
      </c>
      <c r="AK1348" s="1">
        <v>-1139.8520000000001</v>
      </c>
      <c r="AL1348" s="1">
        <v>155.05099999999999</v>
      </c>
      <c r="AM1348" s="1">
        <v>-501.82</v>
      </c>
      <c r="AN1348" s="1">
        <v>334.452</v>
      </c>
      <c r="AO1348" s="1">
        <v>-24.54</v>
      </c>
      <c r="AP1348" s="1">
        <v>273521</v>
      </c>
      <c r="AQ1348" s="1">
        <v>-0.4</v>
      </c>
      <c r="AR1348" s="1">
        <v>108</v>
      </c>
      <c r="AS1348" s="1">
        <v>108</v>
      </c>
      <c r="AT1348" s="1">
        <v>107.5</v>
      </c>
      <c r="AU1348" s="1">
        <v>107.5</v>
      </c>
      <c r="AV1348" s="1">
        <v>107.5</v>
      </c>
      <c r="AW1348" s="1">
        <v>-1.2698861800000001</v>
      </c>
      <c r="AX1348" s="1">
        <v>-0.46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6349</v>
      </c>
      <c r="C1349" s="3">
        <v>0.39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-1</v>
      </c>
      <c r="L1349" s="29">
        <v>1</v>
      </c>
      <c r="M1349" s="20">
        <v>0</v>
      </c>
      <c r="N1349" s="20">
        <v>0</v>
      </c>
      <c r="O1349" s="20">
        <f t="shared" si="81"/>
        <v>13361</v>
      </c>
      <c r="P1349" s="19">
        <f t="shared" si="82"/>
        <v>0</v>
      </c>
      <c r="Q1349" s="3">
        <v>19.350000000000001</v>
      </c>
      <c r="R1349" s="3">
        <v>19.399999999999999</v>
      </c>
      <c r="S1349" s="3">
        <v>19.350000000000001</v>
      </c>
      <c r="T1349" s="3">
        <v>19.350000000000001</v>
      </c>
      <c r="U1349" s="3">
        <v>19.25</v>
      </c>
      <c r="V1349" s="10">
        <f t="shared" si="83"/>
        <v>1.9300000000000003E-4</v>
      </c>
      <c r="W1349" s="3">
        <v>-0.77</v>
      </c>
      <c r="X1349" s="3" t="str">
        <f ca="1">IF(COUNTIF(股期對照!A:A,B1349)=2,B1349&amp;"-●",IF(COUNTIF(股期對照!A:A,B1349)=1,B1349&amp;"-◎",B1349))</f>
        <v>松崗</v>
      </c>
      <c r="Y1349" s="3" t="s">
        <v>7515</v>
      </c>
      <c r="AB1349" s="1" t="s">
        <v>1343</v>
      </c>
      <c r="AC1349" s="1" t="s">
        <v>3048</v>
      </c>
      <c r="AD1349" s="1">
        <v>0.39</v>
      </c>
      <c r="AE1349" s="1">
        <v>0</v>
      </c>
      <c r="AF1349" s="1">
        <v>0.03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1</v>
      </c>
      <c r="AN1349" s="1">
        <v>0</v>
      </c>
      <c r="AO1349" s="1">
        <v>0</v>
      </c>
      <c r="AP1349" s="1">
        <v>13361</v>
      </c>
      <c r="AQ1349" s="1">
        <v>0</v>
      </c>
      <c r="AR1349" s="1">
        <v>19.350000000000001</v>
      </c>
      <c r="AS1349" s="1">
        <v>19.399999999999999</v>
      </c>
      <c r="AT1349" s="1">
        <v>19.350000000000001</v>
      </c>
      <c r="AU1349" s="1">
        <v>19.350000000000001</v>
      </c>
      <c r="AV1349" s="1">
        <v>19.25</v>
      </c>
      <c r="AW1349" s="1">
        <v>1.9300000000000003E-4</v>
      </c>
      <c r="AX1349" s="1">
        <v>-0.77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6350</v>
      </c>
      <c r="C1350" s="3">
        <v>0.1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69.13</v>
      </c>
      <c r="H1350" s="1">
        <f>MATCH(持股比率!A1350,董監!A:A,0)</f>
        <v>1350</v>
      </c>
      <c r="I1350" s="3">
        <v>487000</v>
      </c>
      <c r="J1350" s="20">
        <v>9</v>
      </c>
      <c r="K1350" s="20">
        <v>0</v>
      </c>
      <c r="L1350" s="29">
        <v>18</v>
      </c>
      <c r="M1350" s="20">
        <v>-1</v>
      </c>
      <c r="N1350" s="20">
        <v>0</v>
      </c>
      <c r="O1350" s="20">
        <f t="shared" si="81"/>
        <v>33666</v>
      </c>
      <c r="P1350" s="19">
        <f t="shared" si="82"/>
        <v>0.1</v>
      </c>
      <c r="Q1350" s="3">
        <v>12.1</v>
      </c>
      <c r="R1350" s="3">
        <v>12.2</v>
      </c>
      <c r="S1350" s="3">
        <v>12.1</v>
      </c>
      <c r="T1350" s="3">
        <v>11.85</v>
      </c>
      <c r="U1350" s="3">
        <v>11.85</v>
      </c>
      <c r="V1350" s="10">
        <f t="shared" si="83"/>
        <v>3.1484999999999998E-3</v>
      </c>
      <c r="W1350" s="3">
        <v>-1.25</v>
      </c>
      <c r="X1350" s="3" t="str">
        <f ca="1">IF(COUNTIF(股期對照!A:A,B1350)=2,B1350&amp;"-●",IF(COUNTIF(股期對照!A:A,B1350)=1,B1350&amp;"-◎",B1350))</f>
        <v>易通展</v>
      </c>
      <c r="Y1350" s="3" t="s">
        <v>6905</v>
      </c>
      <c r="AB1350" s="1" t="s">
        <v>1344</v>
      </c>
      <c r="AC1350" s="1" t="s">
        <v>3049</v>
      </c>
      <c r="AD1350" s="1">
        <v>0.1</v>
      </c>
      <c r="AE1350" s="1">
        <v>0</v>
      </c>
      <c r="AF1350" s="1">
        <v>0</v>
      </c>
      <c r="AG1350" s="1">
        <v>30.77</v>
      </c>
      <c r="AH1350" s="1">
        <v>69.13</v>
      </c>
      <c r="AI1350" s="1">
        <v>1350</v>
      </c>
      <c r="AJ1350" s="1">
        <v>487000</v>
      </c>
      <c r="AK1350" s="1">
        <v>9</v>
      </c>
      <c r="AL1350" s="1">
        <v>0</v>
      </c>
      <c r="AM1350" s="1">
        <v>18</v>
      </c>
      <c r="AN1350" s="1">
        <v>-1</v>
      </c>
      <c r="AO1350" s="1">
        <v>0</v>
      </c>
      <c r="AP1350" s="1">
        <v>33666</v>
      </c>
      <c r="AQ1350" s="1">
        <v>0.1</v>
      </c>
      <c r="AR1350" s="1">
        <v>12.1</v>
      </c>
      <c r="AS1350" s="1">
        <v>12.2</v>
      </c>
      <c r="AT1350" s="1">
        <v>12.1</v>
      </c>
      <c r="AU1350" s="1">
        <v>11.85</v>
      </c>
      <c r="AV1350" s="1">
        <v>11.85</v>
      </c>
      <c r="AW1350" s="1">
        <v>3.1484999999999998E-3</v>
      </c>
      <c r="AX1350" s="1">
        <v>-1.25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5446</v>
      </c>
      <c r="C1351" s="3">
        <v>1.1499999999999999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79.73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-2</v>
      </c>
      <c r="L1351" s="29">
        <v>0</v>
      </c>
      <c r="M1351" s="20">
        <v>-2</v>
      </c>
      <c r="N1351" s="20">
        <v>-1</v>
      </c>
      <c r="O1351" s="20">
        <f t="shared" ref="O1351:O1414" si="85">ROUND((I1351/10)*(G1351/100),0)</f>
        <v>21373</v>
      </c>
      <c r="P1351" s="19">
        <f t="shared" ref="P1351:P1414" si="86">ROUND(SUM(J1351:N1351)/O1351*100,1)</f>
        <v>0</v>
      </c>
      <c r="Q1351" s="3">
        <v>56.1</v>
      </c>
      <c r="R1351" s="3">
        <v>56.4</v>
      </c>
      <c r="S1351" s="3">
        <v>55.7</v>
      </c>
      <c r="T1351" s="3">
        <v>56.8</v>
      </c>
      <c r="U1351" s="3">
        <v>57</v>
      </c>
      <c r="V1351" s="10">
        <f t="shared" ref="V1351:V1414" si="87">SUMPRODUCT(J1351:N1351,Q1351:U1351)/100000</f>
        <v>-3.395E-3</v>
      </c>
      <c r="W1351" s="3">
        <v>3.26</v>
      </c>
      <c r="X1351" s="3" t="str">
        <f ca="1">IF(COUNTIF(股期對照!A:A,B1351)=2,B1351&amp;"-●",IF(COUNTIF(股期對照!A:A,B1351)=1,B1351&amp;"-◎",B1351))</f>
        <v>立康</v>
      </c>
      <c r="Y1351" s="3" t="s">
        <v>7516</v>
      </c>
      <c r="AB1351" s="1" t="s">
        <v>1345</v>
      </c>
      <c r="AC1351" s="1" t="s">
        <v>3050</v>
      </c>
      <c r="AD1351" s="1">
        <v>1.1499999999999999</v>
      </c>
      <c r="AE1351" s="1">
        <v>0</v>
      </c>
      <c r="AF1351" s="1">
        <v>0</v>
      </c>
      <c r="AG1351" s="1">
        <v>19.12</v>
      </c>
      <c r="AH1351" s="1">
        <v>79.73</v>
      </c>
      <c r="AI1351" s="1">
        <v>1351</v>
      </c>
      <c r="AJ1351" s="1">
        <v>268065</v>
      </c>
      <c r="AK1351" s="1">
        <v>-1</v>
      </c>
      <c r="AL1351" s="1">
        <v>-2</v>
      </c>
      <c r="AM1351" s="1">
        <v>0</v>
      </c>
      <c r="AN1351" s="1">
        <v>-2</v>
      </c>
      <c r="AO1351" s="1">
        <v>-1</v>
      </c>
      <c r="AP1351" s="1">
        <v>21373</v>
      </c>
      <c r="AQ1351" s="1">
        <v>0</v>
      </c>
      <c r="AR1351" s="1">
        <v>56.1</v>
      </c>
      <c r="AS1351" s="1">
        <v>56.4</v>
      </c>
      <c r="AT1351" s="1">
        <v>55.7</v>
      </c>
      <c r="AU1351" s="1">
        <v>56.8</v>
      </c>
      <c r="AV1351" s="1">
        <v>57</v>
      </c>
      <c r="AW1351" s="1">
        <v>-3.395E-3</v>
      </c>
      <c r="AX1351" s="1">
        <v>3.26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4851</v>
      </c>
      <c r="C1352" s="3">
        <v>2.5499999999999998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76.98</v>
      </c>
      <c r="H1352" s="1">
        <f>MATCH(持股比率!A1352,董監!A:A,0)</f>
        <v>1352</v>
      </c>
      <c r="I1352" s="3">
        <v>453048.41</v>
      </c>
      <c r="J1352" s="20">
        <v>-434</v>
      </c>
      <c r="K1352" s="20">
        <v>166</v>
      </c>
      <c r="L1352" s="29">
        <v>-1038</v>
      </c>
      <c r="M1352" s="20">
        <v>-538</v>
      </c>
      <c r="N1352" s="20">
        <v>-67</v>
      </c>
      <c r="O1352" s="20">
        <f t="shared" si="85"/>
        <v>34876</v>
      </c>
      <c r="P1352" s="19">
        <f t="shared" si="86"/>
        <v>-5.5</v>
      </c>
      <c r="Q1352" s="3">
        <v>51.3</v>
      </c>
      <c r="R1352" s="3">
        <v>53</v>
      </c>
      <c r="S1352" s="3">
        <v>53.9</v>
      </c>
      <c r="T1352" s="3">
        <v>53.8</v>
      </c>
      <c r="U1352" s="3">
        <v>53</v>
      </c>
      <c r="V1352" s="10">
        <f t="shared" si="87"/>
        <v>-1.0190979999999998</v>
      </c>
      <c r="W1352" s="3">
        <v>2.12</v>
      </c>
      <c r="X1352" s="3" t="str">
        <f ca="1">IF(COUNTIF(股期對照!A:A,B1352)=2,B1352&amp;"-●",IF(COUNTIF(股期對照!A:A,B1352)=1,B1352&amp;"-◎",B1352))</f>
        <v>迅杰</v>
      </c>
      <c r="Y1352" s="3" t="s">
        <v>7121</v>
      </c>
      <c r="AB1352" s="1" t="s">
        <v>1346</v>
      </c>
      <c r="AC1352" s="1" t="s">
        <v>3051</v>
      </c>
      <c r="AD1352" s="1">
        <v>2.5499999999999998</v>
      </c>
      <c r="AE1352" s="1">
        <v>0</v>
      </c>
      <c r="AF1352" s="1">
        <v>0.36</v>
      </c>
      <c r="AG1352" s="1">
        <v>20.11</v>
      </c>
      <c r="AH1352" s="1">
        <v>76.98</v>
      </c>
      <c r="AI1352" s="1">
        <v>1352</v>
      </c>
      <c r="AJ1352" s="1">
        <v>453048.41</v>
      </c>
      <c r="AK1352" s="1">
        <v>-434</v>
      </c>
      <c r="AL1352" s="1">
        <v>166</v>
      </c>
      <c r="AM1352" s="1">
        <v>-1038</v>
      </c>
      <c r="AN1352" s="1">
        <v>-538</v>
      </c>
      <c r="AO1352" s="1">
        <v>-67</v>
      </c>
      <c r="AP1352" s="1">
        <v>34876</v>
      </c>
      <c r="AQ1352" s="1">
        <v>-5.5</v>
      </c>
      <c r="AR1352" s="1">
        <v>51.3</v>
      </c>
      <c r="AS1352" s="1">
        <v>53</v>
      </c>
      <c r="AT1352" s="1">
        <v>53.9</v>
      </c>
      <c r="AU1352" s="1">
        <v>53.8</v>
      </c>
      <c r="AV1352" s="1">
        <v>53</v>
      </c>
      <c r="AW1352" s="1">
        <v>-1.0190979999999998</v>
      </c>
      <c r="AX1352" s="1">
        <v>2.12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5221</v>
      </c>
      <c r="C1353" s="3">
        <v>13.87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80.86</v>
      </c>
      <c r="H1353" s="1">
        <f>MATCH(持股比率!A1353,董監!A:A,0)</f>
        <v>1353</v>
      </c>
      <c r="I1353" s="3">
        <v>3870418.75</v>
      </c>
      <c r="J1353" s="20">
        <v>547.05499999999995</v>
      </c>
      <c r="K1353" s="20">
        <v>-263.92399999999998</v>
      </c>
      <c r="L1353" s="29">
        <v>-427.99900000000002</v>
      </c>
      <c r="M1353" s="20">
        <v>-1558.3579999999999</v>
      </c>
      <c r="N1353" s="20">
        <v>-771.31500000000005</v>
      </c>
      <c r="O1353" s="20">
        <f t="shared" si="85"/>
        <v>312962</v>
      </c>
      <c r="P1353" s="19">
        <f t="shared" si="86"/>
        <v>-0.8</v>
      </c>
      <c r="Q1353" s="3">
        <v>28.8</v>
      </c>
      <c r="R1353" s="3">
        <v>28.45</v>
      </c>
      <c r="S1353" s="3">
        <v>28.7</v>
      </c>
      <c r="T1353" s="3">
        <v>27.6</v>
      </c>
      <c r="U1353" s="3">
        <v>27.4</v>
      </c>
      <c r="V1353" s="10">
        <f t="shared" si="87"/>
        <v>-0.68181736900000001</v>
      </c>
      <c r="W1353" s="3">
        <v>-2.66</v>
      </c>
      <c r="X1353" s="3" t="str">
        <f ca="1">IF(COUNTIF(股期對照!A:A,B1353)=2,B1353&amp;"-●",IF(COUNTIF(股期對照!A:A,B1353)=1,B1353&amp;"-◎",B1353))</f>
        <v>茂迪</v>
      </c>
      <c r="Y1353" s="3" t="s">
        <v>7517</v>
      </c>
      <c r="AB1353" s="1" t="s">
        <v>1347</v>
      </c>
      <c r="AC1353" s="1" t="s">
        <v>3052</v>
      </c>
      <c r="AD1353" s="1">
        <v>13.87</v>
      </c>
      <c r="AE1353" s="1">
        <v>0.06</v>
      </c>
      <c r="AF1353" s="1">
        <v>0.53</v>
      </c>
      <c r="AG1353" s="1">
        <v>4.68</v>
      </c>
      <c r="AH1353" s="1">
        <v>80.86</v>
      </c>
      <c r="AI1353" s="1">
        <v>1353</v>
      </c>
      <c r="AJ1353" s="1">
        <v>3870418.75</v>
      </c>
      <c r="AK1353" s="1">
        <v>547.05499999999995</v>
      </c>
      <c r="AL1353" s="1">
        <v>-263.92399999999998</v>
      </c>
      <c r="AM1353" s="1">
        <v>-427.99900000000002</v>
      </c>
      <c r="AN1353" s="1">
        <v>-1558.3579999999999</v>
      </c>
      <c r="AO1353" s="1">
        <v>-771.31500000000005</v>
      </c>
      <c r="AP1353" s="1">
        <v>312962</v>
      </c>
      <c r="AQ1353" s="1">
        <v>-0.8</v>
      </c>
      <c r="AR1353" s="1">
        <v>28.8</v>
      </c>
      <c r="AS1353" s="1">
        <v>28.45</v>
      </c>
      <c r="AT1353" s="1">
        <v>28.7</v>
      </c>
      <c r="AU1353" s="1">
        <v>27.6</v>
      </c>
      <c r="AV1353" s="1">
        <v>27.4</v>
      </c>
      <c r="AW1353" s="1">
        <v>-0.68181736900000001</v>
      </c>
      <c r="AX1353" s="1">
        <v>-2.66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6351</v>
      </c>
      <c r="C1354" s="3">
        <v>12.18</v>
      </c>
      <c r="D1354" s="3">
        <v>0.19</v>
      </c>
      <c r="E1354" s="3">
        <v>0.6</v>
      </c>
      <c r="F1354" s="1">
        <f>IF(INDEX(董監!D:D,H1354)=0,INDEX(董監!C:C,H1354),INDEX(董監!D:D,H1354))</f>
        <v>13.17</v>
      </c>
      <c r="G1354" s="1">
        <f t="shared" si="84"/>
        <v>73.86</v>
      </c>
      <c r="H1354" s="1">
        <f>MATCH(持股比率!A1354,董監!A:A,0)</f>
        <v>1354</v>
      </c>
      <c r="I1354" s="3">
        <v>1256184.3799999999</v>
      </c>
      <c r="J1354" s="20">
        <v>415.40199999999999</v>
      </c>
      <c r="K1354" s="20">
        <v>-165.86799999999999</v>
      </c>
      <c r="L1354" s="29">
        <v>133.221</v>
      </c>
      <c r="M1354" s="20">
        <v>73.093999999999994</v>
      </c>
      <c r="N1354" s="20">
        <v>63.558999999999997</v>
      </c>
      <c r="O1354" s="20">
        <f t="shared" si="85"/>
        <v>92782</v>
      </c>
      <c r="P1354" s="19">
        <f t="shared" si="86"/>
        <v>0.6</v>
      </c>
      <c r="Q1354" s="3">
        <v>94.2</v>
      </c>
      <c r="R1354" s="3">
        <v>93.6</v>
      </c>
      <c r="S1354" s="3">
        <v>94.4</v>
      </c>
      <c r="T1354" s="3">
        <v>94</v>
      </c>
      <c r="U1354" s="3">
        <v>94.8</v>
      </c>
      <c r="V1354" s="10">
        <f t="shared" si="87"/>
        <v>0.49077915199999994</v>
      </c>
      <c r="W1354" s="3">
        <v>4.41</v>
      </c>
      <c r="X1354" s="3" t="str">
        <f ca="1">IF(COUNTIF(股期對照!A:A,B1354)=2,B1354&amp;"-●",IF(COUNTIF(股期對照!A:A,B1354)=1,B1354&amp;"-◎",B1354))</f>
        <v>立端-◎</v>
      </c>
      <c r="Y1354" s="3" t="s">
        <v>7518</v>
      </c>
      <c r="AB1354" s="1" t="s">
        <v>1348</v>
      </c>
      <c r="AC1354" s="1" t="s">
        <v>3053</v>
      </c>
      <c r="AD1354" s="1">
        <v>12.18</v>
      </c>
      <c r="AE1354" s="1">
        <v>0.19</v>
      </c>
      <c r="AF1354" s="1">
        <v>0.6</v>
      </c>
      <c r="AG1354" s="1">
        <v>13.17</v>
      </c>
      <c r="AH1354" s="1">
        <v>73.86</v>
      </c>
      <c r="AI1354" s="1">
        <v>1354</v>
      </c>
      <c r="AJ1354" s="1">
        <v>1256184.3799999999</v>
      </c>
      <c r="AK1354" s="1">
        <v>415.40199999999999</v>
      </c>
      <c r="AL1354" s="1">
        <v>-165.86799999999999</v>
      </c>
      <c r="AM1354" s="1">
        <v>133.221</v>
      </c>
      <c r="AN1354" s="1">
        <v>73.093999999999994</v>
      </c>
      <c r="AO1354" s="1">
        <v>63.558999999999997</v>
      </c>
      <c r="AP1354" s="1">
        <v>92782</v>
      </c>
      <c r="AQ1354" s="1">
        <v>0.6</v>
      </c>
      <c r="AR1354" s="1">
        <v>94.2</v>
      </c>
      <c r="AS1354" s="1">
        <v>93.6</v>
      </c>
      <c r="AT1354" s="1">
        <v>94.4</v>
      </c>
      <c r="AU1354" s="1">
        <v>94</v>
      </c>
      <c r="AV1354" s="1">
        <v>94.8</v>
      </c>
      <c r="AW1354" s="1">
        <v>0.49077915199999994</v>
      </c>
      <c r="AX1354" s="1">
        <v>4.41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5146</v>
      </c>
      <c r="C1355" s="3">
        <v>0.06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-2</v>
      </c>
      <c r="K1355" s="20">
        <v>1</v>
      </c>
      <c r="L1355" s="29">
        <v>0</v>
      </c>
      <c r="M1355" s="20">
        <v>4</v>
      </c>
      <c r="N1355" s="20">
        <v>-1</v>
      </c>
      <c r="O1355" s="20">
        <f t="shared" si="85"/>
        <v>30141</v>
      </c>
      <c r="P1355" s="19">
        <f t="shared" si="86"/>
        <v>0</v>
      </c>
      <c r="Q1355" s="3">
        <v>12.45</v>
      </c>
      <c r="R1355" s="3">
        <v>12.45</v>
      </c>
      <c r="S1355" s="3">
        <v>12.45</v>
      </c>
      <c r="T1355" s="3">
        <v>12.75</v>
      </c>
      <c r="U1355" s="3">
        <v>12.6</v>
      </c>
      <c r="V1355" s="10">
        <f t="shared" si="87"/>
        <v>2.5949999999999997E-4</v>
      </c>
      <c r="W1355" s="3">
        <v>0.4</v>
      </c>
      <c r="X1355" s="3" t="str">
        <f ca="1">IF(COUNTIF(股期對照!A:A,B1355)=2,B1355&amp;"-●",IF(COUNTIF(股期對照!A:A,B1355)=1,B1355&amp;"-◎",B1355))</f>
        <v>臺龍</v>
      </c>
      <c r="Y1355" s="3" t="s">
        <v>7519</v>
      </c>
      <c r="AB1355" s="1" t="s">
        <v>1349</v>
      </c>
      <c r="AC1355" s="1" t="s">
        <v>3054</v>
      </c>
      <c r="AD1355" s="1">
        <v>0.06</v>
      </c>
      <c r="AE1355" s="1">
        <v>0</v>
      </c>
      <c r="AF1355" s="1">
        <v>0</v>
      </c>
      <c r="AG1355" s="1">
        <v>20.309999999999999</v>
      </c>
      <c r="AH1355" s="1">
        <v>79.63</v>
      </c>
      <c r="AI1355" s="1">
        <v>1355</v>
      </c>
      <c r="AJ1355" s="1">
        <v>378514.15</v>
      </c>
      <c r="AK1355" s="1">
        <v>-2</v>
      </c>
      <c r="AL1355" s="1">
        <v>1</v>
      </c>
      <c r="AM1355" s="1">
        <v>0</v>
      </c>
      <c r="AN1355" s="1">
        <v>4</v>
      </c>
      <c r="AO1355" s="1">
        <v>-1</v>
      </c>
      <c r="AP1355" s="1">
        <v>30141</v>
      </c>
      <c r="AQ1355" s="1">
        <v>0</v>
      </c>
      <c r="AR1355" s="1">
        <v>12.45</v>
      </c>
      <c r="AS1355" s="1">
        <v>12.45</v>
      </c>
      <c r="AT1355" s="1">
        <v>12.45</v>
      </c>
      <c r="AU1355" s="1">
        <v>12.75</v>
      </c>
      <c r="AV1355" s="1">
        <v>12.6</v>
      </c>
      <c r="AW1355" s="1">
        <v>2.5949999999999997E-4</v>
      </c>
      <c r="AX1355" s="1">
        <v>0.4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5777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6352</v>
      </c>
      <c r="C1357" s="3">
        <v>2.16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</v>
      </c>
      <c r="H1357" s="1">
        <f>MATCH(持股比率!A1357,董監!A:A,0)</f>
        <v>1357</v>
      </c>
      <c r="I1357" s="3">
        <v>682432.95</v>
      </c>
      <c r="J1357" s="20">
        <v>6</v>
      </c>
      <c r="K1357" s="20">
        <v>-7</v>
      </c>
      <c r="L1357" s="29">
        <v>-5</v>
      </c>
      <c r="M1357" s="20">
        <v>-15</v>
      </c>
      <c r="N1357" s="20">
        <v>-11</v>
      </c>
      <c r="O1357" s="20">
        <f t="shared" si="85"/>
        <v>58416</v>
      </c>
      <c r="P1357" s="19">
        <f t="shared" si="86"/>
        <v>-0.1</v>
      </c>
      <c r="Q1357" s="3">
        <v>25.95</v>
      </c>
      <c r="R1357" s="3">
        <v>26</v>
      </c>
      <c r="S1357" s="3">
        <v>25.8</v>
      </c>
      <c r="T1357" s="3">
        <v>25.95</v>
      </c>
      <c r="U1357" s="3">
        <v>25.95</v>
      </c>
      <c r="V1357" s="10">
        <f t="shared" si="87"/>
        <v>-8.3000000000000001E-3</v>
      </c>
      <c r="W1357" s="3">
        <v>0.39</v>
      </c>
      <c r="X1357" s="3" t="str">
        <f ca="1">IF(COUNTIF(股期對照!A:A,B1357)=2,B1357&amp;"-●",IF(COUNTIF(股期對照!A:A,B1357)=1,B1357&amp;"-◎",B1357))</f>
        <v>沛波</v>
      </c>
      <c r="Y1357" s="3" t="s">
        <v>6856</v>
      </c>
      <c r="AB1357" s="1" t="s">
        <v>1351</v>
      </c>
      <c r="AC1357" s="1" t="s">
        <v>3055</v>
      </c>
      <c r="AD1357" s="1">
        <v>2.16</v>
      </c>
      <c r="AE1357" s="1">
        <v>0</v>
      </c>
      <c r="AF1357" s="1">
        <v>0</v>
      </c>
      <c r="AG1357" s="1">
        <v>12.24</v>
      </c>
      <c r="AH1357" s="1">
        <v>85.6</v>
      </c>
      <c r="AI1357" s="1">
        <v>1357</v>
      </c>
      <c r="AJ1357" s="1">
        <v>682432.95</v>
      </c>
      <c r="AK1357" s="1">
        <v>6</v>
      </c>
      <c r="AL1357" s="1">
        <v>-7</v>
      </c>
      <c r="AM1357" s="1">
        <v>-5</v>
      </c>
      <c r="AN1357" s="1">
        <v>-15</v>
      </c>
      <c r="AO1357" s="1">
        <v>-11</v>
      </c>
      <c r="AP1357" s="1">
        <v>58416</v>
      </c>
      <c r="AQ1357" s="1">
        <v>-0.1</v>
      </c>
      <c r="AR1357" s="1">
        <v>25.95</v>
      </c>
      <c r="AS1357" s="1">
        <v>26</v>
      </c>
      <c r="AT1357" s="1">
        <v>25.8</v>
      </c>
      <c r="AU1357" s="1">
        <v>25.95</v>
      </c>
      <c r="AV1357" s="1">
        <v>25.95</v>
      </c>
      <c r="AW1357" s="1">
        <v>-8.3000000000000001E-3</v>
      </c>
      <c r="AX1357" s="1">
        <v>0.39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5579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4999</v>
      </c>
      <c r="C1359" s="3">
        <v>25.61</v>
      </c>
      <c r="D1359" s="3">
        <v>2.3199999999999998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66.78</v>
      </c>
      <c r="H1359" s="1">
        <f>MATCH(持股比率!A1359,董監!A:A,0)</f>
        <v>1359</v>
      </c>
      <c r="I1359" s="3">
        <v>4567410.2</v>
      </c>
      <c r="J1359" s="20">
        <v>-454.27100000000002</v>
      </c>
      <c r="K1359" s="20">
        <v>-130.9</v>
      </c>
      <c r="L1359" s="29">
        <v>-167.24600000000001</v>
      </c>
      <c r="M1359" s="20">
        <v>272.34399999999999</v>
      </c>
      <c r="N1359" s="20">
        <v>-132.50700000000001</v>
      </c>
      <c r="O1359" s="20">
        <f t="shared" si="85"/>
        <v>305012</v>
      </c>
      <c r="P1359" s="19">
        <f t="shared" si="86"/>
        <v>-0.2</v>
      </c>
      <c r="Q1359" s="3">
        <v>61.5</v>
      </c>
      <c r="R1359" s="3">
        <v>61.7</v>
      </c>
      <c r="S1359" s="3">
        <v>61.4</v>
      </c>
      <c r="T1359" s="3">
        <v>60.8</v>
      </c>
      <c r="U1359" s="3">
        <v>60.2</v>
      </c>
      <c r="V1359" s="10">
        <f t="shared" si="87"/>
        <v>-0.37701507100000003</v>
      </c>
      <c r="W1359" s="3">
        <v>-2.11</v>
      </c>
      <c r="X1359" s="3" t="str">
        <f ca="1">IF(COUNTIF(股期對照!A:A,B1359)=2,B1359&amp;"-●",IF(COUNTIF(股期對照!A:A,B1359)=1,B1359&amp;"-◎",B1359))</f>
        <v>矽格-◎</v>
      </c>
      <c r="Y1359" s="3" t="s">
        <v>7520</v>
      </c>
      <c r="AB1359" s="1" t="s">
        <v>1353</v>
      </c>
      <c r="AC1359" s="1" t="s">
        <v>3056</v>
      </c>
      <c r="AD1359" s="1">
        <v>25.61</v>
      </c>
      <c r="AE1359" s="1">
        <v>2.3199999999999998</v>
      </c>
      <c r="AF1359" s="1">
        <v>0.32</v>
      </c>
      <c r="AG1359" s="1">
        <v>4.97</v>
      </c>
      <c r="AH1359" s="1">
        <v>66.78</v>
      </c>
      <c r="AI1359" s="1">
        <v>1359</v>
      </c>
      <c r="AJ1359" s="1">
        <v>4567410.2</v>
      </c>
      <c r="AK1359" s="1">
        <v>-454.27100000000002</v>
      </c>
      <c r="AL1359" s="1">
        <v>-130.9</v>
      </c>
      <c r="AM1359" s="1">
        <v>-167.24600000000001</v>
      </c>
      <c r="AN1359" s="1">
        <v>272.34399999999999</v>
      </c>
      <c r="AO1359" s="1">
        <v>-132.50700000000001</v>
      </c>
      <c r="AP1359" s="1">
        <v>305012</v>
      </c>
      <c r="AQ1359" s="1">
        <v>-0.2</v>
      </c>
      <c r="AR1359" s="1">
        <v>61.5</v>
      </c>
      <c r="AS1359" s="1">
        <v>61.7</v>
      </c>
      <c r="AT1359" s="1">
        <v>61.4</v>
      </c>
      <c r="AU1359" s="1">
        <v>60.8</v>
      </c>
      <c r="AV1359" s="1">
        <v>60.2</v>
      </c>
      <c r="AW1359" s="1">
        <v>-0.37701507100000003</v>
      </c>
      <c r="AX1359" s="1">
        <v>-2.11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6353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18.5</v>
      </c>
      <c r="R1360" s="3">
        <v>18.5</v>
      </c>
      <c r="S1360" s="3">
        <v>18.399999999999999</v>
      </c>
      <c r="T1360" s="3">
        <v>18.7</v>
      </c>
      <c r="U1360" s="3">
        <v>19.5</v>
      </c>
      <c r="V1360" s="10">
        <f t="shared" si="87"/>
        <v>0</v>
      </c>
      <c r="W1360" s="3">
        <v>4.28</v>
      </c>
      <c r="X1360" s="3" t="str">
        <f ca="1">IF(COUNTIF(股期對照!A:A,B1360)=2,B1360&amp;"-●",IF(COUNTIF(股期對照!A:A,B1360)=1,B1360&amp;"-◎",B1360))</f>
        <v>百徽</v>
      </c>
      <c r="Y1360" s="3" t="s">
        <v>7114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18.5</v>
      </c>
      <c r="AS1360" s="1">
        <v>18.5</v>
      </c>
      <c r="AT1360" s="1">
        <v>18.399999999999999</v>
      </c>
      <c r="AU1360" s="1">
        <v>18.7</v>
      </c>
      <c r="AV1360" s="1">
        <v>19.5</v>
      </c>
      <c r="AW1360" s="1">
        <v>0</v>
      </c>
      <c r="AX1360" s="1">
        <v>4.28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5778</v>
      </c>
      <c r="C1361" s="3">
        <v>2.72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90.01</v>
      </c>
      <c r="H1361" s="1">
        <f>MATCH(持股比率!A1361,董監!A:A,0)</f>
        <v>1361</v>
      </c>
      <c r="I1361" s="3">
        <v>1284979.8899999999</v>
      </c>
      <c r="J1361" s="20">
        <v>49</v>
      </c>
      <c r="K1361" s="20">
        <v>4</v>
      </c>
      <c r="L1361" s="29">
        <v>46</v>
      </c>
      <c r="M1361" s="20">
        <v>-5</v>
      </c>
      <c r="N1361" s="20">
        <v>-13</v>
      </c>
      <c r="O1361" s="20">
        <f t="shared" si="85"/>
        <v>115661</v>
      </c>
      <c r="P1361" s="19">
        <f t="shared" si="86"/>
        <v>0.1</v>
      </c>
      <c r="Q1361" s="3">
        <v>57.8</v>
      </c>
      <c r="R1361" s="3">
        <v>57.9</v>
      </c>
      <c r="S1361" s="3">
        <v>58.1</v>
      </c>
      <c r="T1361" s="3">
        <v>58.5</v>
      </c>
      <c r="U1361" s="3">
        <v>57.7</v>
      </c>
      <c r="V1361" s="10">
        <f t="shared" si="87"/>
        <v>4.6937999999999994E-2</v>
      </c>
      <c r="W1361" s="3">
        <v>0.52</v>
      </c>
      <c r="X1361" s="3" t="str">
        <f ca="1">IF(COUNTIF(股期對照!A:A,B1361)=2,B1361&amp;"-●",IF(COUNTIF(股期對照!A:A,B1361)=1,B1361&amp;"-◎",B1361))</f>
        <v>久元</v>
      </c>
      <c r="Y1361" s="3" t="s">
        <v>7514</v>
      </c>
      <c r="AB1361" s="1" t="s">
        <v>1355</v>
      </c>
      <c r="AC1361" s="1" t="s">
        <v>3058</v>
      </c>
      <c r="AD1361" s="1">
        <v>2.72</v>
      </c>
      <c r="AE1361" s="1">
        <v>0</v>
      </c>
      <c r="AF1361" s="1">
        <v>0.12</v>
      </c>
      <c r="AG1361" s="1">
        <v>7.15</v>
      </c>
      <c r="AH1361" s="1">
        <v>90.01</v>
      </c>
      <c r="AI1361" s="1">
        <v>1361</v>
      </c>
      <c r="AJ1361" s="1">
        <v>1284979.8899999999</v>
      </c>
      <c r="AK1361" s="1">
        <v>49</v>
      </c>
      <c r="AL1361" s="1">
        <v>4</v>
      </c>
      <c r="AM1361" s="1">
        <v>46</v>
      </c>
      <c r="AN1361" s="1">
        <v>-5</v>
      </c>
      <c r="AO1361" s="1">
        <v>-13</v>
      </c>
      <c r="AP1361" s="1">
        <v>115661</v>
      </c>
      <c r="AQ1361" s="1">
        <v>0.1</v>
      </c>
      <c r="AR1361" s="1">
        <v>57.8</v>
      </c>
      <c r="AS1361" s="1">
        <v>57.9</v>
      </c>
      <c r="AT1361" s="1">
        <v>58.1</v>
      </c>
      <c r="AU1361" s="1">
        <v>58.5</v>
      </c>
      <c r="AV1361" s="1">
        <v>57.7</v>
      </c>
      <c r="AW1361" s="1">
        <v>4.6937999999999994E-2</v>
      </c>
      <c r="AX1361" s="1">
        <v>0.52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5779</v>
      </c>
      <c r="C1362" s="3">
        <v>2.63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</v>
      </c>
      <c r="H1362" s="1">
        <f>MATCH(持股比率!A1362,董監!A:A,0)</f>
        <v>1362</v>
      </c>
      <c r="I1362" s="3">
        <v>625009.64</v>
      </c>
      <c r="J1362" s="20">
        <v>107.001</v>
      </c>
      <c r="K1362" s="20">
        <v>-2</v>
      </c>
      <c r="L1362" s="29">
        <v>-7.7119999999999997</v>
      </c>
      <c r="M1362" s="20">
        <v>12.804</v>
      </c>
      <c r="N1362" s="20">
        <v>-9.9359999999999999</v>
      </c>
      <c r="O1362" s="20">
        <f t="shared" si="85"/>
        <v>36751</v>
      </c>
      <c r="P1362" s="19">
        <f t="shared" si="86"/>
        <v>0.3</v>
      </c>
      <c r="Q1362" s="3">
        <v>131</v>
      </c>
      <c r="R1362" s="3">
        <v>129.5</v>
      </c>
      <c r="S1362" s="3">
        <v>125.5</v>
      </c>
      <c r="T1362" s="3">
        <v>125.5</v>
      </c>
      <c r="U1362" s="3">
        <v>124.5</v>
      </c>
      <c r="V1362" s="10">
        <f t="shared" si="87"/>
        <v>0.13160145000000001</v>
      </c>
      <c r="W1362" s="3">
        <v>1.63</v>
      </c>
      <c r="X1362" s="3" t="str">
        <f ca="1">IF(COUNTIF(股期對照!A:A,B1362)=2,B1362&amp;"-●",IF(COUNTIF(股期對照!A:A,B1362)=1,B1362&amp;"-◎",B1362))</f>
        <v>普萊德</v>
      </c>
      <c r="Y1362" s="3" t="s">
        <v>7521</v>
      </c>
      <c r="AB1362" s="1" t="s">
        <v>1356</v>
      </c>
      <c r="AC1362" s="1" t="s">
        <v>3059</v>
      </c>
      <c r="AD1362" s="1">
        <v>2.63</v>
      </c>
      <c r="AE1362" s="1">
        <v>0</v>
      </c>
      <c r="AF1362" s="1">
        <v>0.01</v>
      </c>
      <c r="AG1362" s="1">
        <v>38.56</v>
      </c>
      <c r="AH1362" s="1">
        <v>58.8</v>
      </c>
      <c r="AI1362" s="1">
        <v>1362</v>
      </c>
      <c r="AJ1362" s="1">
        <v>625009.64</v>
      </c>
      <c r="AK1362" s="1">
        <v>107.001</v>
      </c>
      <c r="AL1362" s="1">
        <v>-2</v>
      </c>
      <c r="AM1362" s="1">
        <v>-7.7119999999999997</v>
      </c>
      <c r="AN1362" s="1">
        <v>12.804</v>
      </c>
      <c r="AO1362" s="1">
        <v>-9.9359999999999999</v>
      </c>
      <c r="AP1362" s="1">
        <v>36751</v>
      </c>
      <c r="AQ1362" s="1">
        <v>0.3</v>
      </c>
      <c r="AR1362" s="1">
        <v>131</v>
      </c>
      <c r="AS1362" s="1">
        <v>129.5</v>
      </c>
      <c r="AT1362" s="1">
        <v>125.5</v>
      </c>
      <c r="AU1362" s="1">
        <v>125.5</v>
      </c>
      <c r="AV1362" s="1">
        <v>124.5</v>
      </c>
      <c r="AW1362" s="1">
        <v>0.13160145000000001</v>
      </c>
      <c r="AX1362" s="1">
        <v>1.63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5447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-1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7.35</v>
      </c>
      <c r="R1363" s="3">
        <v>7.36</v>
      </c>
      <c r="S1363" s="3">
        <v>7.3</v>
      </c>
      <c r="T1363" s="3">
        <v>7.32</v>
      </c>
      <c r="U1363" s="3">
        <v>7.32</v>
      </c>
      <c r="V1363" s="10">
        <f t="shared" si="87"/>
        <v>-7.36E-5</v>
      </c>
      <c r="W1363" s="3">
        <v>0.83</v>
      </c>
      <c r="X1363" s="3" t="str">
        <f ca="1">IF(COUNTIF(股期對照!A:A,B1363)=2,B1363&amp;"-●",IF(COUNTIF(股期對照!A:A,B1363)=1,B1363&amp;"-◎",B1363))</f>
        <v>富裔</v>
      </c>
      <c r="Y1363" s="3" t="s">
        <v>7018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7.35</v>
      </c>
      <c r="AS1363" s="1">
        <v>7.36</v>
      </c>
      <c r="AT1363" s="1">
        <v>7.3</v>
      </c>
      <c r="AU1363" s="1">
        <v>7.32</v>
      </c>
      <c r="AV1363" s="1">
        <v>7.32</v>
      </c>
      <c r="AW1363" s="1">
        <v>-7.36E-5</v>
      </c>
      <c r="AX1363" s="1">
        <v>0.83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5580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-1</v>
      </c>
      <c r="K1364" s="20">
        <v>0</v>
      </c>
      <c r="L1364" s="29">
        <v>0</v>
      </c>
      <c r="M1364" s="20">
        <v>-5</v>
      </c>
      <c r="N1364" s="20">
        <v>-1</v>
      </c>
      <c r="O1364" s="20">
        <f t="shared" si="85"/>
        <v>92352</v>
      </c>
      <c r="P1364" s="19">
        <f t="shared" si="86"/>
        <v>0</v>
      </c>
      <c r="Q1364" s="3">
        <v>9.98</v>
      </c>
      <c r="R1364" s="3">
        <v>9.94</v>
      </c>
      <c r="S1364" s="3">
        <v>9.9</v>
      </c>
      <c r="T1364" s="3">
        <v>9.91</v>
      </c>
      <c r="U1364" s="3">
        <v>9.9499999999999993</v>
      </c>
      <c r="V1364" s="10">
        <f t="shared" si="87"/>
        <v>-6.9480000000000008E-4</v>
      </c>
      <c r="W1364" s="3">
        <v>0.3</v>
      </c>
      <c r="X1364" s="3" t="str">
        <f ca="1">IF(COUNTIF(股期對照!A:A,B1364)=2,B1364&amp;"-●",IF(COUNTIF(股期對照!A:A,B1364)=1,B1364&amp;"-◎",B1364))</f>
        <v>方土昶</v>
      </c>
      <c r="Y1364" s="3" t="s">
        <v>7496</v>
      </c>
      <c r="AB1364" s="1" t="s">
        <v>1358</v>
      </c>
      <c r="AC1364" s="1" t="s">
        <v>3061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-1</v>
      </c>
      <c r="AL1364" s="1">
        <v>0</v>
      </c>
      <c r="AM1364" s="1">
        <v>0</v>
      </c>
      <c r="AN1364" s="1">
        <v>-5</v>
      </c>
      <c r="AO1364" s="1">
        <v>-1</v>
      </c>
      <c r="AP1364" s="1">
        <v>92352</v>
      </c>
      <c r="AQ1364" s="1">
        <v>0</v>
      </c>
      <c r="AR1364" s="1">
        <v>9.98</v>
      </c>
      <c r="AS1364" s="1">
        <v>9.94</v>
      </c>
      <c r="AT1364" s="1">
        <v>9.9</v>
      </c>
      <c r="AU1364" s="1">
        <v>9.91</v>
      </c>
      <c r="AV1364" s="1">
        <v>9.9499999999999993</v>
      </c>
      <c r="AW1364" s="1">
        <v>-6.9480000000000008E-4</v>
      </c>
      <c r="AX1364" s="1">
        <v>0.3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5283</v>
      </c>
      <c r="C1365" s="3">
        <v>1.94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83.24</v>
      </c>
      <c r="H1365" s="1">
        <f>MATCH(持股比率!A1365,董監!A:A,0)</f>
        <v>1365</v>
      </c>
      <c r="I1365" s="3">
        <v>1382333.97</v>
      </c>
      <c r="J1365" s="20">
        <v>185.256</v>
      </c>
      <c r="K1365" s="20">
        <v>47.048999999999999</v>
      </c>
      <c r="L1365" s="29">
        <v>98.233999999999995</v>
      </c>
      <c r="M1365" s="20">
        <v>-92.168000000000006</v>
      </c>
      <c r="N1365" s="20">
        <v>-108.726</v>
      </c>
      <c r="O1365" s="20">
        <f t="shared" si="85"/>
        <v>115065</v>
      </c>
      <c r="P1365" s="19">
        <f t="shared" si="86"/>
        <v>0.1</v>
      </c>
      <c r="Q1365" s="3">
        <v>32.200000000000003</v>
      </c>
      <c r="R1365" s="3">
        <v>32.15</v>
      </c>
      <c r="S1365" s="3">
        <v>32.6</v>
      </c>
      <c r="T1365" s="3">
        <v>31.65</v>
      </c>
      <c r="U1365" s="3">
        <v>31.35</v>
      </c>
      <c r="V1365" s="10">
        <f t="shared" si="87"/>
        <v>4.3546196499999988E-2</v>
      </c>
      <c r="W1365" s="3">
        <v>-0.48</v>
      </c>
      <c r="X1365" s="3" t="str">
        <f ca="1">IF(COUNTIF(股期對照!A:A,B1365)=2,B1365&amp;"-●",IF(COUNTIF(股期對照!A:A,B1365)=1,B1365&amp;"-◎",B1365))</f>
        <v>泰詠</v>
      </c>
      <c r="Y1365" s="3" t="s">
        <v>7522</v>
      </c>
      <c r="AB1365" s="1" t="s">
        <v>1359</v>
      </c>
      <c r="AC1365" s="1" t="s">
        <v>3062</v>
      </c>
      <c r="AD1365" s="1">
        <v>1.94</v>
      </c>
      <c r="AE1365" s="1">
        <v>0</v>
      </c>
      <c r="AF1365" s="1">
        <v>0.33</v>
      </c>
      <c r="AG1365" s="1">
        <v>14.49</v>
      </c>
      <c r="AH1365" s="1">
        <v>83.24</v>
      </c>
      <c r="AI1365" s="1">
        <v>1365</v>
      </c>
      <c r="AJ1365" s="1">
        <v>1382333.97</v>
      </c>
      <c r="AK1365" s="1">
        <v>185.256</v>
      </c>
      <c r="AL1365" s="1">
        <v>47.048999999999999</v>
      </c>
      <c r="AM1365" s="1">
        <v>98.233999999999995</v>
      </c>
      <c r="AN1365" s="1">
        <v>-92.168000000000006</v>
      </c>
      <c r="AO1365" s="1">
        <v>-108.726</v>
      </c>
      <c r="AP1365" s="1">
        <v>115065</v>
      </c>
      <c r="AQ1365" s="1">
        <v>0.1</v>
      </c>
      <c r="AR1365" s="1">
        <v>32.200000000000003</v>
      </c>
      <c r="AS1365" s="1">
        <v>32.15</v>
      </c>
      <c r="AT1365" s="1">
        <v>32.6</v>
      </c>
      <c r="AU1365" s="1">
        <v>31.65</v>
      </c>
      <c r="AV1365" s="1">
        <v>31.35</v>
      </c>
      <c r="AW1365" s="1">
        <v>4.3546196499999988E-2</v>
      </c>
      <c r="AX1365" s="1">
        <v>-0.48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5780</v>
      </c>
      <c r="C1366" s="3">
        <v>21.91</v>
      </c>
      <c r="D1366" s="3">
        <v>0.34</v>
      </c>
      <c r="E1366" s="3">
        <v>0.39</v>
      </c>
      <c r="F1366" s="1">
        <f>IF(INDEX(董監!D:D,H1366)=0,INDEX(董監!C:C,H1366),INDEX(董監!D:D,H1366))</f>
        <v>7.71</v>
      </c>
      <c r="G1366" s="1">
        <f t="shared" si="84"/>
        <v>69.650000000000006</v>
      </c>
      <c r="H1366" s="1">
        <f>MATCH(持股比率!A1366,董監!A:A,0)</f>
        <v>1366</v>
      </c>
      <c r="I1366" s="3">
        <v>3227191.19</v>
      </c>
      <c r="J1366" s="20">
        <v>-64.474999999999994</v>
      </c>
      <c r="K1366" s="20">
        <v>-402.30500000000001</v>
      </c>
      <c r="L1366" s="29">
        <v>-95.061000000000007</v>
      </c>
      <c r="M1366" s="20">
        <v>44.319000000000003</v>
      </c>
      <c r="N1366" s="20">
        <v>-82.936000000000007</v>
      </c>
      <c r="O1366" s="20">
        <f t="shared" si="85"/>
        <v>224774</v>
      </c>
      <c r="P1366" s="19">
        <f t="shared" si="86"/>
        <v>-0.3</v>
      </c>
      <c r="Q1366" s="3">
        <v>84.9</v>
      </c>
      <c r="R1366" s="3">
        <v>84.2</v>
      </c>
      <c r="S1366" s="3">
        <v>85.2</v>
      </c>
      <c r="T1366" s="3">
        <v>85.3</v>
      </c>
      <c r="U1366" s="3">
        <v>85.1</v>
      </c>
      <c r="V1366" s="10">
        <f t="shared" si="87"/>
        <v>-0.507246486</v>
      </c>
      <c r="W1366" s="3">
        <v>0.71</v>
      </c>
      <c r="X1366" s="3" t="str">
        <f ca="1">IF(COUNTIF(股期對照!A:A,B1366)=2,B1366&amp;"-●",IF(COUNTIF(股期對照!A:A,B1366)=1,B1366&amp;"-◎",B1366))</f>
        <v>台郡-◎</v>
      </c>
      <c r="Y1366" s="3" t="s">
        <v>7523</v>
      </c>
      <c r="AB1366" s="1" t="s">
        <v>1360</v>
      </c>
      <c r="AC1366" s="1" t="s">
        <v>3063</v>
      </c>
      <c r="AD1366" s="1">
        <v>21.91</v>
      </c>
      <c r="AE1366" s="1">
        <v>0.34</v>
      </c>
      <c r="AF1366" s="1">
        <v>0.39</v>
      </c>
      <c r="AG1366" s="1">
        <v>7.71</v>
      </c>
      <c r="AH1366" s="1">
        <v>69.650000000000006</v>
      </c>
      <c r="AI1366" s="1">
        <v>1366</v>
      </c>
      <c r="AJ1366" s="1">
        <v>3227191.19</v>
      </c>
      <c r="AK1366" s="1">
        <v>-64.474999999999994</v>
      </c>
      <c r="AL1366" s="1">
        <v>-402.30500000000001</v>
      </c>
      <c r="AM1366" s="1">
        <v>-95.061000000000007</v>
      </c>
      <c r="AN1366" s="1">
        <v>44.319000000000003</v>
      </c>
      <c r="AO1366" s="1">
        <v>-82.936000000000007</v>
      </c>
      <c r="AP1366" s="1">
        <v>224774</v>
      </c>
      <c r="AQ1366" s="1">
        <v>-0.3</v>
      </c>
      <c r="AR1366" s="1">
        <v>84.9</v>
      </c>
      <c r="AS1366" s="1">
        <v>84.2</v>
      </c>
      <c r="AT1366" s="1">
        <v>85.2</v>
      </c>
      <c r="AU1366" s="1">
        <v>85.3</v>
      </c>
      <c r="AV1366" s="1">
        <v>85.1</v>
      </c>
      <c r="AW1366" s="1">
        <v>-0.507246486</v>
      </c>
      <c r="AX1366" s="1">
        <v>0.71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4877</v>
      </c>
      <c r="C1367" s="3">
        <v>1.49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76.239999999999995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-3</v>
      </c>
      <c r="L1367" s="29">
        <v>1</v>
      </c>
      <c r="M1367" s="20">
        <v>6</v>
      </c>
      <c r="N1367" s="20">
        <v>3</v>
      </c>
      <c r="O1367" s="20">
        <f t="shared" si="85"/>
        <v>55004</v>
      </c>
      <c r="P1367" s="19">
        <f t="shared" si="86"/>
        <v>0</v>
      </c>
      <c r="Q1367" s="3">
        <v>22.4</v>
      </c>
      <c r="R1367" s="3">
        <v>22.45</v>
      </c>
      <c r="S1367" s="3">
        <v>22.4</v>
      </c>
      <c r="T1367" s="3">
        <v>22.15</v>
      </c>
      <c r="U1367" s="3">
        <v>22.05</v>
      </c>
      <c r="V1367" s="10">
        <f t="shared" si="87"/>
        <v>1.5409999999999998E-3</v>
      </c>
      <c r="W1367" s="3">
        <v>-1.78</v>
      </c>
      <c r="X1367" s="3" t="str">
        <f ca="1">IF(COUNTIF(股期對照!A:A,B1367)=2,B1367&amp;"-●",IF(COUNTIF(股期對照!A:A,B1367)=1,B1367&amp;"-◎",B1367))</f>
        <v>倍微</v>
      </c>
      <c r="Y1367" s="3" t="s">
        <v>7524</v>
      </c>
      <c r="AB1367" s="1" t="s">
        <v>1361</v>
      </c>
      <c r="AC1367" s="1" t="s">
        <v>3064</v>
      </c>
      <c r="AD1367" s="1">
        <v>1.49</v>
      </c>
      <c r="AE1367" s="1">
        <v>0</v>
      </c>
      <c r="AF1367" s="1">
        <v>0.01</v>
      </c>
      <c r="AG1367" s="1">
        <v>22.26</v>
      </c>
      <c r="AH1367" s="1">
        <v>76.239999999999995</v>
      </c>
      <c r="AI1367" s="1">
        <v>1367</v>
      </c>
      <c r="AJ1367" s="1">
        <v>721457.59</v>
      </c>
      <c r="AK1367" s="1">
        <v>0</v>
      </c>
      <c r="AL1367" s="1">
        <v>-3</v>
      </c>
      <c r="AM1367" s="1">
        <v>1</v>
      </c>
      <c r="AN1367" s="1">
        <v>6</v>
      </c>
      <c r="AO1367" s="1">
        <v>3</v>
      </c>
      <c r="AP1367" s="1">
        <v>55004</v>
      </c>
      <c r="AQ1367" s="1">
        <v>0</v>
      </c>
      <c r="AR1367" s="1">
        <v>22.4</v>
      </c>
      <c r="AS1367" s="1">
        <v>22.45</v>
      </c>
      <c r="AT1367" s="1">
        <v>22.4</v>
      </c>
      <c r="AU1367" s="1">
        <v>22.15</v>
      </c>
      <c r="AV1367" s="1">
        <v>22.05</v>
      </c>
      <c r="AW1367" s="1">
        <v>1.5409999999999998E-3</v>
      </c>
      <c r="AX1367" s="1">
        <v>-1.78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6354</v>
      </c>
      <c r="C1368" s="3">
        <v>20.41</v>
      </c>
      <c r="D1368" s="3">
        <v>0.51</v>
      </c>
      <c r="E1368" s="3">
        <v>1.02</v>
      </c>
      <c r="F1368" s="1">
        <f>IF(INDEX(董監!D:D,H1368)=0,INDEX(董監!C:C,H1368),INDEX(董監!D:D,H1368))</f>
        <v>9.3000000000000007</v>
      </c>
      <c r="G1368" s="1">
        <f t="shared" si="84"/>
        <v>68.759999999999991</v>
      </c>
      <c r="H1368" s="1">
        <f>MATCH(持股比率!A1368,董監!A:A,0)</f>
        <v>1368</v>
      </c>
      <c r="I1368" s="3">
        <v>2090580.24</v>
      </c>
      <c r="J1368" s="20">
        <v>1528.6679999999999</v>
      </c>
      <c r="K1368" s="20">
        <v>505.33499999999998</v>
      </c>
      <c r="L1368" s="29">
        <v>654.98800000000006</v>
      </c>
      <c r="M1368" s="20">
        <v>638.14099999999996</v>
      </c>
      <c r="N1368" s="20">
        <v>-2341.3780000000002</v>
      </c>
      <c r="O1368" s="20">
        <f t="shared" si="85"/>
        <v>143748</v>
      </c>
      <c r="P1368" s="19">
        <f t="shared" si="86"/>
        <v>0.7</v>
      </c>
      <c r="Q1368" s="3">
        <v>148</v>
      </c>
      <c r="R1368" s="3">
        <v>148.5</v>
      </c>
      <c r="S1368" s="3">
        <v>149</v>
      </c>
      <c r="T1368" s="3">
        <v>146.5</v>
      </c>
      <c r="U1368" s="3">
        <v>138.5</v>
      </c>
      <c r="V1368" s="10">
        <f t="shared" si="87"/>
        <v>1.6808512699999998</v>
      </c>
      <c r="W1368" s="3">
        <v>-2.46</v>
      </c>
      <c r="X1368" s="3" t="str">
        <f ca="1">IF(COUNTIF(股期對照!A:A,B1368)=2,B1368&amp;"-●",IF(COUNTIF(股期對照!A:A,B1368)=1,B1368&amp;"-◎",B1368))</f>
        <v>同欣電-◎</v>
      </c>
      <c r="Y1368" s="3" t="s">
        <v>7525</v>
      </c>
      <c r="AB1368" s="1" t="s">
        <v>1362</v>
      </c>
      <c r="AC1368" s="1" t="s">
        <v>3065</v>
      </c>
      <c r="AD1368" s="1">
        <v>20.41</v>
      </c>
      <c r="AE1368" s="1">
        <v>0.51</v>
      </c>
      <c r="AF1368" s="1">
        <v>1.02</v>
      </c>
      <c r="AG1368" s="1">
        <v>9.3000000000000007</v>
      </c>
      <c r="AH1368" s="1">
        <v>68.759999999999991</v>
      </c>
      <c r="AI1368" s="1">
        <v>1368</v>
      </c>
      <c r="AJ1368" s="1">
        <v>2090580.24</v>
      </c>
      <c r="AK1368" s="1">
        <v>1528.6679999999999</v>
      </c>
      <c r="AL1368" s="1">
        <v>505.33499999999998</v>
      </c>
      <c r="AM1368" s="1">
        <v>654.98800000000006</v>
      </c>
      <c r="AN1368" s="1">
        <v>638.14099999999996</v>
      </c>
      <c r="AO1368" s="1">
        <v>-2341.3780000000002</v>
      </c>
      <c r="AP1368" s="1">
        <v>143748</v>
      </c>
      <c r="AQ1368" s="1">
        <v>0.7</v>
      </c>
      <c r="AR1368" s="1">
        <v>148</v>
      </c>
      <c r="AS1368" s="1">
        <v>148.5</v>
      </c>
      <c r="AT1368" s="1">
        <v>149</v>
      </c>
      <c r="AU1368" s="1">
        <v>146.5</v>
      </c>
      <c r="AV1368" s="1">
        <v>138.5</v>
      </c>
      <c r="AW1368" s="1">
        <v>1.6808512699999998</v>
      </c>
      <c r="AX1368" s="1">
        <v>-2.46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6355</v>
      </c>
      <c r="C1369" s="3">
        <v>24.25</v>
      </c>
      <c r="D1369" s="3">
        <v>8.34</v>
      </c>
      <c r="E1369" s="3">
        <v>2.3199999999999998</v>
      </c>
      <c r="F1369" s="1">
        <f>IF(INDEX(董監!D:D,H1369)=0,INDEX(董監!C:C,H1369),INDEX(董監!D:D,H1369))</f>
        <v>4.57</v>
      </c>
      <c r="G1369" s="1">
        <f t="shared" si="84"/>
        <v>60.519999999999996</v>
      </c>
      <c r="H1369" s="1">
        <f>MATCH(持股比率!A1369,董監!A:A,0)</f>
        <v>1369</v>
      </c>
      <c r="I1369" s="3">
        <v>2692915.49</v>
      </c>
      <c r="J1369" s="20">
        <v>-1803.8150000000001</v>
      </c>
      <c r="K1369" s="20">
        <v>-2333.8150000000001</v>
      </c>
      <c r="L1369" s="29">
        <v>532.85799999999995</v>
      </c>
      <c r="M1369" s="20">
        <v>-1452.857</v>
      </c>
      <c r="N1369" s="20">
        <v>-778.28399999999999</v>
      </c>
      <c r="O1369" s="20">
        <f t="shared" si="85"/>
        <v>162975</v>
      </c>
      <c r="P1369" s="19">
        <f t="shared" si="86"/>
        <v>-3.6</v>
      </c>
      <c r="Q1369" s="3">
        <v>115.5</v>
      </c>
      <c r="R1369" s="3">
        <v>113</v>
      </c>
      <c r="S1369" s="3">
        <v>116</v>
      </c>
      <c r="T1369" s="3">
        <v>117</v>
      </c>
      <c r="U1369" s="3">
        <v>115</v>
      </c>
      <c r="V1369" s="10">
        <f t="shared" si="87"/>
        <v>-6.6973712850000009</v>
      </c>
      <c r="W1369" s="3">
        <v>1.32</v>
      </c>
      <c r="X1369" s="3" t="str">
        <f ca="1">IF(COUNTIF(股期對照!A:A,B1369)=2,B1369&amp;"-●",IF(COUNTIF(股期對照!A:A,B1369)=1,B1369&amp;"-◎",B1369))</f>
        <v>台燿-◎</v>
      </c>
      <c r="Y1369" s="3" t="s">
        <v>7526</v>
      </c>
      <c r="AB1369" s="1" t="s">
        <v>1363</v>
      </c>
      <c r="AC1369" s="1" t="s">
        <v>3066</v>
      </c>
      <c r="AD1369" s="1">
        <v>24.25</v>
      </c>
      <c r="AE1369" s="1">
        <v>8.34</v>
      </c>
      <c r="AF1369" s="1">
        <v>2.3199999999999998</v>
      </c>
      <c r="AG1369" s="1">
        <v>4.57</v>
      </c>
      <c r="AH1369" s="1">
        <v>60.519999999999996</v>
      </c>
      <c r="AI1369" s="1">
        <v>1369</v>
      </c>
      <c r="AJ1369" s="1">
        <v>2692915.49</v>
      </c>
      <c r="AK1369" s="1">
        <v>-1803.8150000000001</v>
      </c>
      <c r="AL1369" s="1">
        <v>-2333.8150000000001</v>
      </c>
      <c r="AM1369" s="1">
        <v>532.85799999999995</v>
      </c>
      <c r="AN1369" s="1">
        <v>-1452.857</v>
      </c>
      <c r="AO1369" s="1">
        <v>-778.28399999999999</v>
      </c>
      <c r="AP1369" s="1">
        <v>162975</v>
      </c>
      <c r="AQ1369" s="1">
        <v>-3.6</v>
      </c>
      <c r="AR1369" s="1">
        <v>115.5</v>
      </c>
      <c r="AS1369" s="1">
        <v>113</v>
      </c>
      <c r="AT1369" s="1">
        <v>116</v>
      </c>
      <c r="AU1369" s="1">
        <v>117</v>
      </c>
      <c r="AV1369" s="1">
        <v>115</v>
      </c>
      <c r="AW1369" s="1">
        <v>-6.6973712850000009</v>
      </c>
      <c r="AX1369" s="1">
        <v>1.32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6356</v>
      </c>
      <c r="C1370" s="3">
        <v>2.2200000000000002</v>
      </c>
      <c r="D1370" s="3">
        <v>0</v>
      </c>
      <c r="E1370" s="3">
        <v>0</v>
      </c>
      <c r="F1370" s="1">
        <f>IF(INDEX(董監!D:D,H1370)=0,INDEX(董監!C:C,H1370),INDEX(董監!D:D,H1370))</f>
        <v>11.4</v>
      </c>
      <c r="G1370" s="1">
        <f t="shared" si="84"/>
        <v>86.38</v>
      </c>
      <c r="H1370" s="1">
        <f>MATCH(持股比率!A1370,董監!A:A,0)</f>
        <v>1370</v>
      </c>
      <c r="I1370" s="3">
        <v>728837.21</v>
      </c>
      <c r="J1370" s="20">
        <v>-32</v>
      </c>
      <c r="K1370" s="20">
        <v>-10.172000000000001</v>
      </c>
      <c r="L1370" s="29">
        <v>39</v>
      </c>
      <c r="M1370" s="20">
        <v>-33.146000000000001</v>
      </c>
      <c r="N1370" s="20">
        <v>3.6139999999999999</v>
      </c>
      <c r="O1370" s="20">
        <f t="shared" si="85"/>
        <v>62957</v>
      </c>
      <c r="P1370" s="19">
        <f t="shared" si="86"/>
        <v>-0.1</v>
      </c>
      <c r="Q1370" s="3">
        <v>40.4</v>
      </c>
      <c r="R1370" s="3">
        <v>40.15</v>
      </c>
      <c r="S1370" s="3">
        <v>40.5</v>
      </c>
      <c r="T1370" s="3">
        <v>39.950000000000003</v>
      </c>
      <c r="U1370" s="3">
        <v>39.75</v>
      </c>
      <c r="V1370" s="10">
        <f t="shared" si="87"/>
        <v>-1.302232E-2</v>
      </c>
      <c r="W1370" s="3">
        <v>-1.1200000000000001</v>
      </c>
      <c r="X1370" s="3" t="str">
        <f ca="1">IF(COUNTIF(股期對照!A:A,B1370)=2,B1370&amp;"-●",IF(COUNTIF(股期對照!A:A,B1370)=1,B1370&amp;"-◎",B1370))</f>
        <v>元山</v>
      </c>
      <c r="Y1370" s="3" t="s">
        <v>7527</v>
      </c>
      <c r="AB1370" s="1" t="s">
        <v>1364</v>
      </c>
      <c r="AC1370" s="1" t="s">
        <v>3067</v>
      </c>
      <c r="AD1370" s="1">
        <v>2.2200000000000002</v>
      </c>
      <c r="AE1370" s="1">
        <v>0</v>
      </c>
      <c r="AF1370" s="1">
        <v>0</v>
      </c>
      <c r="AG1370" s="1">
        <v>11.4</v>
      </c>
      <c r="AH1370" s="1">
        <v>86.38</v>
      </c>
      <c r="AI1370" s="1">
        <v>1370</v>
      </c>
      <c r="AJ1370" s="1">
        <v>728837.21</v>
      </c>
      <c r="AK1370" s="1">
        <v>-32</v>
      </c>
      <c r="AL1370" s="1">
        <v>-10.172000000000001</v>
      </c>
      <c r="AM1370" s="1">
        <v>39</v>
      </c>
      <c r="AN1370" s="1">
        <v>-33.146000000000001</v>
      </c>
      <c r="AO1370" s="1">
        <v>3.6139999999999999</v>
      </c>
      <c r="AP1370" s="1">
        <v>62957</v>
      </c>
      <c r="AQ1370" s="1">
        <v>-0.1</v>
      </c>
      <c r="AR1370" s="1">
        <v>40.4</v>
      </c>
      <c r="AS1370" s="1">
        <v>40.15</v>
      </c>
      <c r="AT1370" s="1">
        <v>40.5</v>
      </c>
      <c r="AU1370" s="1">
        <v>39.950000000000003</v>
      </c>
      <c r="AV1370" s="1">
        <v>39.75</v>
      </c>
      <c r="AW1370" s="1">
        <v>-1.302232E-2</v>
      </c>
      <c r="AX1370" s="1">
        <v>-1.1200000000000001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6357</v>
      </c>
      <c r="C1371" s="3">
        <v>0.63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81.42</v>
      </c>
      <c r="H1371" s="1">
        <f>MATCH(持股比率!A1371,董監!A:A,0)</f>
        <v>1371</v>
      </c>
      <c r="I1371" s="3">
        <v>314900</v>
      </c>
      <c r="J1371" s="20">
        <v>224</v>
      </c>
      <c r="K1371" s="20">
        <v>-82</v>
      </c>
      <c r="L1371" s="29">
        <v>-162</v>
      </c>
      <c r="M1371" s="20">
        <v>-23</v>
      </c>
      <c r="N1371" s="20">
        <v>-103.001</v>
      </c>
      <c r="O1371" s="20">
        <f t="shared" si="85"/>
        <v>25639</v>
      </c>
      <c r="P1371" s="19">
        <f t="shared" si="86"/>
        <v>-0.6</v>
      </c>
      <c r="Q1371" s="3">
        <v>49.1</v>
      </c>
      <c r="R1371" s="3">
        <v>49.1</v>
      </c>
      <c r="S1371" s="3">
        <v>49</v>
      </c>
      <c r="T1371" s="3">
        <v>49.9</v>
      </c>
      <c r="U1371" s="3">
        <v>46.95</v>
      </c>
      <c r="V1371" s="10">
        <f t="shared" si="87"/>
        <v>-6.9493969500000016E-2</v>
      </c>
      <c r="W1371" s="3">
        <v>-5.53</v>
      </c>
      <c r="X1371" s="3" t="str">
        <f ca="1">IF(COUNTIF(股期對照!A:A,B1371)=2,B1371&amp;"-●",IF(COUNTIF(股期對照!A:A,B1371)=1,B1371&amp;"-◎",B1371))</f>
        <v>安鈦克</v>
      </c>
      <c r="Y1371" s="3" t="s">
        <v>7528</v>
      </c>
      <c r="AB1371" s="1" t="s">
        <v>1365</v>
      </c>
      <c r="AC1371" s="1" t="s">
        <v>3068</v>
      </c>
      <c r="AD1371" s="1">
        <v>0.63</v>
      </c>
      <c r="AE1371" s="1">
        <v>0</v>
      </c>
      <c r="AF1371" s="1">
        <v>0.36</v>
      </c>
      <c r="AG1371" s="1">
        <v>17.59</v>
      </c>
      <c r="AH1371" s="1">
        <v>81.42</v>
      </c>
      <c r="AI1371" s="1">
        <v>1371</v>
      </c>
      <c r="AJ1371" s="1">
        <v>314900</v>
      </c>
      <c r="AK1371" s="1">
        <v>224</v>
      </c>
      <c r="AL1371" s="1">
        <v>-82</v>
      </c>
      <c r="AM1371" s="1">
        <v>-162</v>
      </c>
      <c r="AN1371" s="1">
        <v>-23</v>
      </c>
      <c r="AO1371" s="1">
        <v>-103.001</v>
      </c>
      <c r="AP1371" s="1">
        <v>25639</v>
      </c>
      <c r="AQ1371" s="1">
        <v>-0.6</v>
      </c>
      <c r="AR1371" s="1">
        <v>49.1</v>
      </c>
      <c r="AS1371" s="1">
        <v>49.1</v>
      </c>
      <c r="AT1371" s="1">
        <v>49</v>
      </c>
      <c r="AU1371" s="1">
        <v>49.9</v>
      </c>
      <c r="AV1371" s="1">
        <v>46.95</v>
      </c>
      <c r="AW1371" s="1">
        <v>-6.9493969500000016E-2</v>
      </c>
      <c r="AX1371" s="1">
        <v>-5.53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6358</v>
      </c>
      <c r="C1372" s="3">
        <v>8.01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80.09</v>
      </c>
      <c r="H1372" s="1">
        <f>MATCH(持股比率!A1372,董監!A:A,0)</f>
        <v>1372</v>
      </c>
      <c r="I1372" s="3">
        <v>1194711.6599999999</v>
      </c>
      <c r="J1372" s="20">
        <v>-0.30399999999999999</v>
      </c>
      <c r="K1372" s="20">
        <v>-5.1360000000000001</v>
      </c>
      <c r="L1372" s="29">
        <v>10.92</v>
      </c>
      <c r="M1372" s="20">
        <v>-6.4509999999999996</v>
      </c>
      <c r="N1372" s="20">
        <v>-17</v>
      </c>
      <c r="O1372" s="20">
        <f t="shared" si="85"/>
        <v>95684</v>
      </c>
      <c r="P1372" s="19">
        <f t="shared" si="86"/>
        <v>0</v>
      </c>
      <c r="Q1372" s="3">
        <v>80.3</v>
      </c>
      <c r="R1372" s="3">
        <v>80.2</v>
      </c>
      <c r="S1372" s="3">
        <v>80.5</v>
      </c>
      <c r="T1372" s="3">
        <v>80.3</v>
      </c>
      <c r="U1372" s="3">
        <v>80.099999999999994</v>
      </c>
      <c r="V1372" s="10">
        <f t="shared" si="87"/>
        <v>-1.4369736999999997E-2</v>
      </c>
      <c r="W1372" s="3">
        <v>-0.62</v>
      </c>
      <c r="X1372" s="3" t="str">
        <f ca="1">IF(COUNTIF(股期對照!A:A,B1372)=2,B1372&amp;"-●",IF(COUNTIF(股期對照!A:A,B1372)=1,B1372&amp;"-◎",B1372))</f>
        <v>宏正</v>
      </c>
      <c r="Y1372" s="3" t="s">
        <v>7240</v>
      </c>
      <c r="AB1372" s="1" t="s">
        <v>1366</v>
      </c>
      <c r="AC1372" s="1" t="s">
        <v>3069</v>
      </c>
      <c r="AD1372" s="1">
        <v>8.01</v>
      </c>
      <c r="AE1372" s="1">
        <v>0.06</v>
      </c>
      <c r="AF1372" s="1">
        <v>0.2</v>
      </c>
      <c r="AG1372" s="1">
        <v>11.64</v>
      </c>
      <c r="AH1372" s="1">
        <v>80.09</v>
      </c>
      <c r="AI1372" s="1">
        <v>1372</v>
      </c>
      <c r="AJ1372" s="1">
        <v>1194711.6599999999</v>
      </c>
      <c r="AK1372" s="1">
        <v>-0.30399999999999999</v>
      </c>
      <c r="AL1372" s="1">
        <v>-5.1360000000000001</v>
      </c>
      <c r="AM1372" s="1">
        <v>10.92</v>
      </c>
      <c r="AN1372" s="1">
        <v>-6.4509999999999996</v>
      </c>
      <c r="AO1372" s="1">
        <v>-17</v>
      </c>
      <c r="AP1372" s="1">
        <v>95684</v>
      </c>
      <c r="AQ1372" s="1">
        <v>0</v>
      </c>
      <c r="AR1372" s="1">
        <v>80.3</v>
      </c>
      <c r="AS1372" s="1">
        <v>80.2</v>
      </c>
      <c r="AT1372" s="1">
        <v>80.5</v>
      </c>
      <c r="AU1372" s="1">
        <v>80.3</v>
      </c>
      <c r="AV1372" s="1">
        <v>80.099999999999994</v>
      </c>
      <c r="AW1372" s="1">
        <v>-1.4369736999999997E-2</v>
      </c>
      <c r="AX1372" s="1">
        <v>-0.62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6359</v>
      </c>
      <c r="C1373" s="3">
        <v>23.22</v>
      </c>
      <c r="D1373" s="3">
        <v>1.56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65.37</v>
      </c>
      <c r="H1373" s="1">
        <f>MATCH(持股比率!A1373,董監!A:A,0)</f>
        <v>1373</v>
      </c>
      <c r="I1373" s="3">
        <v>2923983.53</v>
      </c>
      <c r="J1373" s="20">
        <v>44.082999999999998</v>
      </c>
      <c r="K1373" s="20">
        <v>-417.91800000000001</v>
      </c>
      <c r="L1373" s="29">
        <v>310.45999999999998</v>
      </c>
      <c r="M1373" s="20">
        <v>-617.92899999999997</v>
      </c>
      <c r="N1373" s="20">
        <v>522.00300000000004</v>
      </c>
      <c r="O1373" s="20">
        <f t="shared" si="85"/>
        <v>191141</v>
      </c>
      <c r="P1373" s="19">
        <f t="shared" si="86"/>
        <v>-0.1</v>
      </c>
      <c r="Q1373" s="3">
        <v>92.5</v>
      </c>
      <c r="R1373" s="3">
        <v>91.6</v>
      </c>
      <c r="S1373" s="3">
        <v>91.7</v>
      </c>
      <c r="T1373" s="3">
        <v>90.8</v>
      </c>
      <c r="U1373" s="3">
        <v>92.4</v>
      </c>
      <c r="V1373" s="10">
        <f t="shared" si="87"/>
        <v>-0.13609305299999985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7428</v>
      </c>
      <c r="AB1373" s="1" t="s">
        <v>1367</v>
      </c>
      <c r="AC1373" s="1" t="s">
        <v>3070</v>
      </c>
      <c r="AD1373" s="1">
        <v>23.22</v>
      </c>
      <c r="AE1373" s="1">
        <v>1.56</v>
      </c>
      <c r="AF1373" s="1">
        <v>1.19</v>
      </c>
      <c r="AG1373" s="1">
        <v>8.66</v>
      </c>
      <c r="AH1373" s="1">
        <v>65.37</v>
      </c>
      <c r="AI1373" s="1">
        <v>1373</v>
      </c>
      <c r="AJ1373" s="1">
        <v>2923983.53</v>
      </c>
      <c r="AK1373" s="1">
        <v>44.082999999999998</v>
      </c>
      <c r="AL1373" s="1">
        <v>-417.91800000000001</v>
      </c>
      <c r="AM1373" s="1">
        <v>310.45999999999998</v>
      </c>
      <c r="AN1373" s="1">
        <v>-617.92899999999997</v>
      </c>
      <c r="AO1373" s="1">
        <v>522.00300000000004</v>
      </c>
      <c r="AP1373" s="1">
        <v>191141</v>
      </c>
      <c r="AQ1373" s="1">
        <v>-0.1</v>
      </c>
      <c r="AR1373" s="1">
        <v>92.5</v>
      </c>
      <c r="AS1373" s="1">
        <v>91.6</v>
      </c>
      <c r="AT1373" s="1">
        <v>91.7</v>
      </c>
      <c r="AU1373" s="1">
        <v>90.8</v>
      </c>
      <c r="AV1373" s="1">
        <v>92.4</v>
      </c>
      <c r="AW1373" s="1">
        <v>-0.13609305299999985</v>
      </c>
      <c r="AX1373" s="1">
        <v>0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6631</v>
      </c>
      <c r="C1374" s="3">
        <v>9.0299999999999994</v>
      </c>
      <c r="D1374" s="3">
        <v>1.86</v>
      </c>
      <c r="E1374" s="3">
        <v>1.07</v>
      </c>
      <c r="F1374" s="1">
        <f>IF(INDEX(董監!D:D,H1374)=0,INDEX(董監!C:C,H1374),INDEX(董監!D:D,H1374))</f>
        <v>18.32</v>
      </c>
      <c r="G1374" s="1">
        <f t="shared" si="84"/>
        <v>69.72</v>
      </c>
      <c r="H1374" s="1">
        <f>MATCH(持股比率!A1374,董監!A:A,0)</f>
        <v>1374</v>
      </c>
      <c r="I1374" s="3">
        <v>996547.07</v>
      </c>
      <c r="J1374" s="20">
        <v>211.96299999999999</v>
      </c>
      <c r="K1374" s="20">
        <v>145.64699999999999</v>
      </c>
      <c r="L1374" s="29">
        <v>228.60400000000001</v>
      </c>
      <c r="M1374" s="20">
        <v>1098.0170000000001</v>
      </c>
      <c r="N1374" s="20">
        <v>337</v>
      </c>
      <c r="O1374" s="20">
        <f t="shared" si="85"/>
        <v>69479</v>
      </c>
      <c r="P1374" s="19">
        <f t="shared" si="86"/>
        <v>2.9</v>
      </c>
      <c r="Q1374" s="3">
        <v>152.5</v>
      </c>
      <c r="R1374" s="3">
        <v>152</v>
      </c>
      <c r="S1374" s="3">
        <v>156.5</v>
      </c>
      <c r="T1374" s="3">
        <v>157.5</v>
      </c>
      <c r="U1374" s="3">
        <v>156</v>
      </c>
      <c r="V1374" s="10">
        <f t="shared" si="87"/>
        <v>3.1574890500000001</v>
      </c>
      <c r="W1374" s="3">
        <v>5.41</v>
      </c>
      <c r="X1374" s="3" t="str">
        <f ca="1">IF(COUNTIF(股期對照!A:A,B1374)=2,B1374&amp;"-●",IF(COUNTIF(股期對照!A:A,B1374)=1,B1374&amp;"-◎",B1374))</f>
        <v>胡連-◎</v>
      </c>
      <c r="Y1374" s="3" t="s">
        <v>6879</v>
      </c>
      <c r="AB1374" s="1" t="s">
        <v>1368</v>
      </c>
      <c r="AC1374" s="1" t="s">
        <v>3071</v>
      </c>
      <c r="AD1374" s="1">
        <v>9.0299999999999994</v>
      </c>
      <c r="AE1374" s="1">
        <v>1.86</v>
      </c>
      <c r="AF1374" s="1">
        <v>1.07</v>
      </c>
      <c r="AG1374" s="1">
        <v>18.32</v>
      </c>
      <c r="AH1374" s="1">
        <v>69.72</v>
      </c>
      <c r="AI1374" s="1">
        <v>1374</v>
      </c>
      <c r="AJ1374" s="1">
        <v>996547.07</v>
      </c>
      <c r="AK1374" s="1">
        <v>211.96299999999999</v>
      </c>
      <c r="AL1374" s="1">
        <v>145.64699999999999</v>
      </c>
      <c r="AM1374" s="1">
        <v>228.60400000000001</v>
      </c>
      <c r="AN1374" s="1">
        <v>1098.0170000000001</v>
      </c>
      <c r="AO1374" s="1">
        <v>337</v>
      </c>
      <c r="AP1374" s="1">
        <v>69479</v>
      </c>
      <c r="AQ1374" s="1">
        <v>2.9</v>
      </c>
      <c r="AR1374" s="1">
        <v>152.5</v>
      </c>
      <c r="AS1374" s="1">
        <v>152</v>
      </c>
      <c r="AT1374" s="1">
        <v>156.5</v>
      </c>
      <c r="AU1374" s="1">
        <v>157.5</v>
      </c>
      <c r="AV1374" s="1">
        <v>156</v>
      </c>
      <c r="AW1374" s="1">
        <v>3.1574890500000001</v>
      </c>
      <c r="AX1374" s="1">
        <v>5.41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5000</v>
      </c>
      <c r="C1375" s="3">
        <v>1.68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85.48</v>
      </c>
      <c r="H1375" s="1">
        <f>MATCH(持股比率!A1375,董監!A:A,0)</f>
        <v>1375</v>
      </c>
      <c r="I1375" s="3">
        <v>991729.45</v>
      </c>
      <c r="J1375" s="20">
        <v>11</v>
      </c>
      <c r="K1375" s="20">
        <v>0.93200000000000005</v>
      </c>
      <c r="L1375" s="29">
        <v>4</v>
      </c>
      <c r="M1375" s="20">
        <v>0.95499999999999996</v>
      </c>
      <c r="N1375" s="20">
        <v>-3.056</v>
      </c>
      <c r="O1375" s="20">
        <f t="shared" si="85"/>
        <v>84773</v>
      </c>
      <c r="P1375" s="19">
        <f t="shared" si="86"/>
        <v>0</v>
      </c>
      <c r="Q1375" s="3">
        <v>84.4</v>
      </c>
      <c r="R1375" s="3">
        <v>84.4</v>
      </c>
      <c r="S1375" s="3">
        <v>84.4</v>
      </c>
      <c r="T1375" s="3">
        <v>84.6</v>
      </c>
      <c r="U1375" s="3">
        <v>84.3</v>
      </c>
      <c r="V1375" s="10">
        <f t="shared" si="87"/>
        <v>1.1678330000000001E-2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7529</v>
      </c>
      <c r="AB1375" s="1" t="s">
        <v>1369</v>
      </c>
      <c r="AC1375" s="1" t="s">
        <v>3072</v>
      </c>
      <c r="AD1375" s="1">
        <v>1.68</v>
      </c>
      <c r="AE1375" s="1">
        <v>0</v>
      </c>
      <c r="AF1375" s="1">
        <v>0.27</v>
      </c>
      <c r="AG1375" s="1">
        <v>12.57</v>
      </c>
      <c r="AH1375" s="1">
        <v>85.48</v>
      </c>
      <c r="AI1375" s="1">
        <v>1375</v>
      </c>
      <c r="AJ1375" s="1">
        <v>991729.45</v>
      </c>
      <c r="AK1375" s="1">
        <v>11</v>
      </c>
      <c r="AL1375" s="1">
        <v>0.93200000000000005</v>
      </c>
      <c r="AM1375" s="1">
        <v>4</v>
      </c>
      <c r="AN1375" s="1">
        <v>0.95499999999999996</v>
      </c>
      <c r="AO1375" s="1">
        <v>-3.056</v>
      </c>
      <c r="AP1375" s="1">
        <v>84773</v>
      </c>
      <c r="AQ1375" s="1">
        <v>0</v>
      </c>
      <c r="AR1375" s="1">
        <v>84.4</v>
      </c>
      <c r="AS1375" s="1">
        <v>84.4</v>
      </c>
      <c r="AT1375" s="1">
        <v>84.4</v>
      </c>
      <c r="AU1375" s="1">
        <v>84.6</v>
      </c>
      <c r="AV1375" s="1">
        <v>84.3</v>
      </c>
      <c r="AW1375" s="1">
        <v>1.1678330000000001E-2</v>
      </c>
      <c r="AX1375" s="1">
        <v>-0.24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5448</v>
      </c>
      <c r="C1376" s="3">
        <v>7.92</v>
      </c>
      <c r="D1376" s="3">
        <v>0.02</v>
      </c>
      <c r="E1376" s="3">
        <v>0.01</v>
      </c>
      <c r="F1376" s="1">
        <f>IF(INDEX(董監!D:D,H1376)=0,INDEX(董監!C:C,H1376),INDEX(董監!D:D,H1376))</f>
        <v>19.309999999999999</v>
      </c>
      <c r="G1376" s="1">
        <f t="shared" si="84"/>
        <v>72.740000000000009</v>
      </c>
      <c r="H1376" s="1">
        <f>MATCH(持股比率!A1376,董監!A:A,0)</f>
        <v>1376</v>
      </c>
      <c r="I1376" s="3">
        <v>7336501.9800000004</v>
      </c>
      <c r="J1376" s="20">
        <v>1231.48</v>
      </c>
      <c r="K1376" s="20">
        <v>-1626.068</v>
      </c>
      <c r="L1376" s="29">
        <v>-487.49799999999999</v>
      </c>
      <c r="M1376" s="20">
        <v>-1020.876</v>
      </c>
      <c r="N1376" s="20">
        <v>137.53800000000001</v>
      </c>
      <c r="O1376" s="20">
        <f t="shared" si="85"/>
        <v>533657</v>
      </c>
      <c r="P1376" s="19">
        <f t="shared" si="86"/>
        <v>-0.3</v>
      </c>
      <c r="Q1376" s="3">
        <v>39.549999999999997</v>
      </c>
      <c r="R1376" s="3">
        <v>39.200000000000003</v>
      </c>
      <c r="S1376" s="3">
        <v>39.549999999999997</v>
      </c>
      <c r="T1376" s="3">
        <v>39</v>
      </c>
      <c r="U1376" s="3">
        <v>39.1</v>
      </c>
      <c r="V1376" s="10">
        <f t="shared" si="87"/>
        <v>-0.68753805699999992</v>
      </c>
      <c r="W1376" s="3">
        <v>0.77</v>
      </c>
      <c r="X1376" s="3" t="str">
        <f ca="1">IF(COUNTIF(股期對照!A:A,B1376)=2,B1376&amp;"-●",IF(COUNTIF(股期對照!A:A,B1376)=1,B1376&amp;"-◎",B1376))</f>
        <v>康舒-◎</v>
      </c>
      <c r="Y1376" s="3" t="s">
        <v>7530</v>
      </c>
      <c r="AB1376" s="1" t="s">
        <v>1370</v>
      </c>
      <c r="AC1376" s="1" t="s">
        <v>3073</v>
      </c>
      <c r="AD1376" s="1">
        <v>7.92</v>
      </c>
      <c r="AE1376" s="1">
        <v>0.02</v>
      </c>
      <c r="AF1376" s="1">
        <v>0.01</v>
      </c>
      <c r="AG1376" s="1">
        <v>19.309999999999999</v>
      </c>
      <c r="AH1376" s="1">
        <v>72.740000000000009</v>
      </c>
      <c r="AI1376" s="1">
        <v>1376</v>
      </c>
      <c r="AJ1376" s="1">
        <v>7336501.9800000004</v>
      </c>
      <c r="AK1376" s="1">
        <v>1231.48</v>
      </c>
      <c r="AL1376" s="1">
        <v>-1626.068</v>
      </c>
      <c r="AM1376" s="1">
        <v>-487.49799999999999</v>
      </c>
      <c r="AN1376" s="1">
        <v>-1020.876</v>
      </c>
      <c r="AO1376" s="1">
        <v>137.53800000000001</v>
      </c>
      <c r="AP1376" s="1">
        <v>533657</v>
      </c>
      <c r="AQ1376" s="1">
        <v>-0.3</v>
      </c>
      <c r="AR1376" s="1">
        <v>39.549999999999997</v>
      </c>
      <c r="AS1376" s="1">
        <v>39.200000000000003</v>
      </c>
      <c r="AT1376" s="1">
        <v>39.549999999999997</v>
      </c>
      <c r="AU1376" s="1">
        <v>39</v>
      </c>
      <c r="AV1376" s="1">
        <v>39.1</v>
      </c>
      <c r="AW1376" s="1">
        <v>-0.68753805699999992</v>
      </c>
      <c r="AX1376" s="1">
        <v>0.77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5001</v>
      </c>
      <c r="C1377" s="3">
        <v>18.32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59</v>
      </c>
      <c r="K1377" s="20">
        <v>33</v>
      </c>
      <c r="L1377" s="29">
        <v>62</v>
      </c>
      <c r="M1377" s="20">
        <v>1.0009999999999999</v>
      </c>
      <c r="N1377" s="20">
        <v>-4</v>
      </c>
      <c r="O1377" s="20">
        <f t="shared" si="85"/>
        <v>56811</v>
      </c>
      <c r="P1377" s="19">
        <f t="shared" si="86"/>
        <v>0.3</v>
      </c>
      <c r="Q1377" s="3">
        <v>27.9</v>
      </c>
      <c r="R1377" s="3">
        <v>27.95</v>
      </c>
      <c r="S1377" s="3">
        <v>28.55</v>
      </c>
      <c r="T1377" s="3">
        <v>28.3</v>
      </c>
      <c r="U1377" s="3">
        <v>27.9</v>
      </c>
      <c r="V1377" s="10">
        <f t="shared" si="87"/>
        <v>4.2552782999999997E-2</v>
      </c>
      <c r="W1377" s="3">
        <v>1.0900000000000001</v>
      </c>
      <c r="X1377" s="3" t="str">
        <f ca="1">IF(COUNTIF(股期對照!A:A,B1377)=2,B1377&amp;"-●",IF(COUNTIF(股期對照!A:A,B1377)=1,B1377&amp;"-◎",B1377))</f>
        <v>淳安</v>
      </c>
      <c r="Y1377" s="3" t="s">
        <v>7170</v>
      </c>
      <c r="AB1377" s="1" t="s">
        <v>1371</v>
      </c>
      <c r="AC1377" s="1" t="s">
        <v>3074</v>
      </c>
      <c r="AD1377" s="1">
        <v>18.32</v>
      </c>
      <c r="AE1377" s="1">
        <v>0.14000000000000001</v>
      </c>
      <c r="AF1377" s="1">
        <v>0.16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59</v>
      </c>
      <c r="AL1377" s="1">
        <v>33</v>
      </c>
      <c r="AM1377" s="1">
        <v>62</v>
      </c>
      <c r="AN1377" s="1">
        <v>1.0009999999999999</v>
      </c>
      <c r="AO1377" s="1">
        <v>-4</v>
      </c>
      <c r="AP1377" s="1">
        <v>56811</v>
      </c>
      <c r="AQ1377" s="1">
        <v>0.3</v>
      </c>
      <c r="AR1377" s="1">
        <v>27.9</v>
      </c>
      <c r="AS1377" s="1">
        <v>27.95</v>
      </c>
      <c r="AT1377" s="1">
        <v>28.55</v>
      </c>
      <c r="AU1377" s="1">
        <v>28.3</v>
      </c>
      <c r="AV1377" s="1">
        <v>27.9</v>
      </c>
      <c r="AW1377" s="1">
        <v>4.2552782999999997E-2</v>
      </c>
      <c r="AX1377" s="1">
        <v>1.0900000000000001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5002</v>
      </c>
      <c r="C1378" s="3">
        <v>3.5</v>
      </c>
      <c r="D1378" s="3">
        <v>0.34</v>
      </c>
      <c r="E1378" s="3">
        <v>0.62</v>
      </c>
      <c r="F1378" s="1">
        <f>IF(INDEX(董監!D:D,H1378)=0,INDEX(董監!C:C,H1378),INDEX(董監!D:D,H1378))</f>
        <v>34.78</v>
      </c>
      <c r="G1378" s="1">
        <f t="shared" si="84"/>
        <v>60.76</v>
      </c>
      <c r="H1378" s="1">
        <f>MATCH(持股比率!A1378,董監!A:A,0)</f>
        <v>1378</v>
      </c>
      <c r="I1378" s="3">
        <v>1489803.41</v>
      </c>
      <c r="J1378" s="20">
        <v>-1496.1469999999999</v>
      </c>
      <c r="K1378" s="20">
        <v>716.45399999999995</v>
      </c>
      <c r="L1378" s="29">
        <v>-2703.402</v>
      </c>
      <c r="M1378" s="20">
        <v>-2106.002</v>
      </c>
      <c r="N1378" s="20">
        <v>190.82900000000001</v>
      </c>
      <c r="O1378" s="20">
        <f t="shared" si="85"/>
        <v>90520</v>
      </c>
      <c r="P1378" s="19">
        <f t="shared" si="86"/>
        <v>-6</v>
      </c>
      <c r="Q1378" s="3">
        <v>72.3</v>
      </c>
      <c r="R1378" s="3">
        <v>76.400000000000006</v>
      </c>
      <c r="S1378" s="3">
        <v>77</v>
      </c>
      <c r="T1378" s="3">
        <v>72.900000000000006</v>
      </c>
      <c r="U1378" s="3">
        <v>73.400000000000006</v>
      </c>
      <c r="V1378" s="10">
        <f t="shared" si="87"/>
        <v>-4.011169937</v>
      </c>
      <c r="W1378" s="3">
        <v>1.24</v>
      </c>
      <c r="X1378" s="3" t="str">
        <f ca="1">IF(COUNTIF(股期對照!A:A,B1378)=2,B1378&amp;"-●",IF(COUNTIF(股期對照!A:A,B1378)=1,B1378&amp;"-◎",B1378))</f>
        <v>佳邦</v>
      </c>
      <c r="Y1378" s="3" t="s">
        <v>7531</v>
      </c>
      <c r="AB1378" s="1" t="s">
        <v>1372</v>
      </c>
      <c r="AC1378" s="1" t="s">
        <v>3075</v>
      </c>
      <c r="AD1378" s="1">
        <v>3.5</v>
      </c>
      <c r="AE1378" s="1">
        <v>0.34</v>
      </c>
      <c r="AF1378" s="1">
        <v>0.62</v>
      </c>
      <c r="AG1378" s="1">
        <v>34.78</v>
      </c>
      <c r="AH1378" s="1">
        <v>60.76</v>
      </c>
      <c r="AI1378" s="1">
        <v>1378</v>
      </c>
      <c r="AJ1378" s="1">
        <v>1489803.41</v>
      </c>
      <c r="AK1378" s="1">
        <v>-1496.1469999999999</v>
      </c>
      <c r="AL1378" s="1">
        <v>716.45399999999995</v>
      </c>
      <c r="AM1378" s="1">
        <v>-2703.402</v>
      </c>
      <c r="AN1378" s="1">
        <v>-2106.002</v>
      </c>
      <c r="AO1378" s="1">
        <v>190.82900000000001</v>
      </c>
      <c r="AP1378" s="1">
        <v>90520</v>
      </c>
      <c r="AQ1378" s="1">
        <v>-6</v>
      </c>
      <c r="AR1378" s="1">
        <v>72.3</v>
      </c>
      <c r="AS1378" s="1">
        <v>76.400000000000006</v>
      </c>
      <c r="AT1378" s="1">
        <v>77</v>
      </c>
      <c r="AU1378" s="1">
        <v>72.900000000000006</v>
      </c>
      <c r="AV1378" s="1">
        <v>73.400000000000006</v>
      </c>
      <c r="AW1378" s="1">
        <v>-4.011169937</v>
      </c>
      <c r="AX1378" s="1">
        <v>1.24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5781</v>
      </c>
      <c r="C1379" s="3">
        <v>18.43</v>
      </c>
      <c r="D1379" s="3">
        <v>10.68</v>
      </c>
      <c r="E1379" s="3">
        <v>0</v>
      </c>
      <c r="F1379" s="1">
        <f>IF(INDEX(董監!D:D,H1379)=0,INDEX(董監!C:C,H1379),INDEX(董監!D:D,H1379))</f>
        <v>22.77</v>
      </c>
      <c r="G1379" s="1">
        <f t="shared" si="84"/>
        <v>48.120000000000005</v>
      </c>
      <c r="H1379" s="1">
        <f>MATCH(持股比率!A1379,董監!A:A,0)</f>
        <v>1379</v>
      </c>
      <c r="I1379" s="3">
        <v>4180673.66</v>
      </c>
      <c r="J1379" s="20">
        <v>-838.846</v>
      </c>
      <c r="K1379" s="20">
        <v>-340.096</v>
      </c>
      <c r="L1379" s="29">
        <v>106.038</v>
      </c>
      <c r="M1379" s="20">
        <v>-2015.42</v>
      </c>
      <c r="N1379" s="20">
        <v>804.70600000000002</v>
      </c>
      <c r="O1379" s="20">
        <f t="shared" si="85"/>
        <v>201174</v>
      </c>
      <c r="P1379" s="19">
        <f t="shared" si="86"/>
        <v>-1.1000000000000001</v>
      </c>
      <c r="Q1379" s="3">
        <v>138.5</v>
      </c>
      <c r="R1379" s="3">
        <v>138</v>
      </c>
      <c r="S1379" s="3">
        <v>139</v>
      </c>
      <c r="T1379" s="3">
        <v>137</v>
      </c>
      <c r="U1379" s="3">
        <v>137</v>
      </c>
      <c r="V1379" s="10">
        <f t="shared" si="87"/>
        <v>-3.1424195500000001</v>
      </c>
      <c r="W1379" s="3">
        <v>-1.44</v>
      </c>
      <c r="X1379" s="3" t="str">
        <f ca="1">IF(COUNTIF(股期對照!A:A,B1379)=2,B1379&amp;"-●",IF(COUNTIF(股期對照!A:A,B1379)=1,B1379&amp;"-◎",B1379))</f>
        <v>啟碁-◎</v>
      </c>
      <c r="Y1379" s="3" t="s">
        <v>7351</v>
      </c>
      <c r="AB1379" s="1" t="s">
        <v>1373</v>
      </c>
      <c r="AC1379" s="1" t="s">
        <v>3076</v>
      </c>
      <c r="AD1379" s="1">
        <v>18.43</v>
      </c>
      <c r="AE1379" s="1">
        <v>10.68</v>
      </c>
      <c r="AF1379" s="1">
        <v>0</v>
      </c>
      <c r="AG1379" s="1">
        <v>22.77</v>
      </c>
      <c r="AH1379" s="1">
        <v>48.120000000000005</v>
      </c>
      <c r="AI1379" s="1">
        <v>1379</v>
      </c>
      <c r="AJ1379" s="1">
        <v>4180673.66</v>
      </c>
      <c r="AK1379" s="1">
        <v>-838.846</v>
      </c>
      <c r="AL1379" s="1">
        <v>-340.096</v>
      </c>
      <c r="AM1379" s="1">
        <v>106.038</v>
      </c>
      <c r="AN1379" s="1">
        <v>-2015.42</v>
      </c>
      <c r="AO1379" s="1">
        <v>804.70600000000002</v>
      </c>
      <c r="AP1379" s="1">
        <v>201174</v>
      </c>
      <c r="AQ1379" s="1">
        <v>-1.1000000000000001</v>
      </c>
      <c r="AR1379" s="1">
        <v>138.5</v>
      </c>
      <c r="AS1379" s="1">
        <v>138</v>
      </c>
      <c r="AT1379" s="1">
        <v>139</v>
      </c>
      <c r="AU1379" s="1">
        <v>137</v>
      </c>
      <c r="AV1379" s="1">
        <v>137</v>
      </c>
      <c r="AW1379" s="1">
        <v>-3.1424195500000001</v>
      </c>
      <c r="AX1379" s="1">
        <v>-1.44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5147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12.45</v>
      </c>
      <c r="R1380" s="3">
        <v>12.4</v>
      </c>
      <c r="S1380" s="3">
        <v>12.85</v>
      </c>
      <c r="T1380" s="3">
        <v>12.85</v>
      </c>
      <c r="U1380" s="3">
        <v>12.85</v>
      </c>
      <c r="V1380" s="10">
        <f t="shared" si="87"/>
        <v>0</v>
      </c>
      <c r="W1380" s="3">
        <v>-2.2799999999999998</v>
      </c>
      <c r="X1380" s="3" t="str">
        <f ca="1">IF(COUNTIF(股期對照!A:A,B1380)=2,B1380&amp;"-●",IF(COUNTIF(股期對照!A:A,B1380)=1,B1380&amp;"-◎",B1380))</f>
        <v>元隆</v>
      </c>
      <c r="Y1380" s="3" t="s">
        <v>6900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12.45</v>
      </c>
      <c r="AS1380" s="1">
        <v>12.4</v>
      </c>
      <c r="AT1380" s="1">
        <v>12.85</v>
      </c>
      <c r="AU1380" s="1">
        <v>12.85</v>
      </c>
      <c r="AV1380" s="1">
        <v>12.85</v>
      </c>
      <c r="AW1380" s="1">
        <v>0</v>
      </c>
      <c r="AX1380" s="1">
        <v>-2.2799999999999998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6360</v>
      </c>
      <c r="C1381" s="3">
        <v>1.37</v>
      </c>
      <c r="D1381" s="3">
        <v>0.42</v>
      </c>
      <c r="E1381" s="3">
        <v>0.12</v>
      </c>
      <c r="F1381" s="1">
        <f>IF(INDEX(董監!D:D,H1381)=0,INDEX(董監!C:C,H1381),INDEX(董監!D:D,H1381))</f>
        <v>18.84</v>
      </c>
      <c r="G1381" s="1">
        <f t="shared" si="84"/>
        <v>79.25</v>
      </c>
      <c r="H1381" s="1">
        <f>MATCH(持股比率!A1381,董監!A:A,0)</f>
        <v>1381</v>
      </c>
      <c r="I1381" s="3">
        <v>2026747.94</v>
      </c>
      <c r="J1381" s="20">
        <v>179.05199999999999</v>
      </c>
      <c r="K1381" s="20">
        <v>-495.69900000000001</v>
      </c>
      <c r="L1381" s="29">
        <v>-223.77600000000001</v>
      </c>
      <c r="M1381" s="20">
        <v>-1040.146</v>
      </c>
      <c r="N1381" s="20">
        <v>-59.286999999999999</v>
      </c>
      <c r="O1381" s="20">
        <f t="shared" si="85"/>
        <v>160620</v>
      </c>
      <c r="P1381" s="19">
        <f t="shared" si="86"/>
        <v>-1</v>
      </c>
      <c r="Q1381" s="3">
        <v>30.35</v>
      </c>
      <c r="R1381" s="3">
        <v>29.8</v>
      </c>
      <c r="S1381" s="3">
        <v>29.75</v>
      </c>
      <c r="T1381" s="3">
        <v>29.25</v>
      </c>
      <c r="U1381" s="3">
        <v>29.2</v>
      </c>
      <c r="V1381" s="10">
        <f t="shared" si="87"/>
        <v>-0.48150388899999991</v>
      </c>
      <c r="W1381" s="3">
        <v>-2.67</v>
      </c>
      <c r="X1381" s="3" t="str">
        <f ca="1">IF(COUNTIF(股期對照!A:A,B1381)=2,B1381&amp;"-●",IF(COUNTIF(股期對照!A:A,B1381)=1,B1381&amp;"-◎",B1381))</f>
        <v>聯嘉</v>
      </c>
      <c r="Y1381" s="3" t="s">
        <v>7224</v>
      </c>
      <c r="AB1381" s="1" t="s">
        <v>1375</v>
      </c>
      <c r="AC1381" s="1" t="s">
        <v>3078</v>
      </c>
      <c r="AD1381" s="1">
        <v>1.37</v>
      </c>
      <c r="AE1381" s="1">
        <v>0.42</v>
      </c>
      <c r="AF1381" s="1">
        <v>0.12</v>
      </c>
      <c r="AG1381" s="1">
        <v>18.84</v>
      </c>
      <c r="AH1381" s="1">
        <v>79.25</v>
      </c>
      <c r="AI1381" s="1">
        <v>1381</v>
      </c>
      <c r="AJ1381" s="1">
        <v>2026747.94</v>
      </c>
      <c r="AK1381" s="1">
        <v>179.05199999999999</v>
      </c>
      <c r="AL1381" s="1">
        <v>-495.69900000000001</v>
      </c>
      <c r="AM1381" s="1">
        <v>-223.77600000000001</v>
      </c>
      <c r="AN1381" s="1">
        <v>-1040.146</v>
      </c>
      <c r="AO1381" s="1">
        <v>-59.286999999999999</v>
      </c>
      <c r="AP1381" s="1">
        <v>160620</v>
      </c>
      <c r="AQ1381" s="1">
        <v>-1</v>
      </c>
      <c r="AR1381" s="1">
        <v>30.35</v>
      </c>
      <c r="AS1381" s="1">
        <v>29.8</v>
      </c>
      <c r="AT1381" s="1">
        <v>29.75</v>
      </c>
      <c r="AU1381" s="1">
        <v>29.25</v>
      </c>
      <c r="AV1381" s="1">
        <v>29.2</v>
      </c>
      <c r="AW1381" s="1">
        <v>-0.48150388899999991</v>
      </c>
      <c r="AX1381" s="1">
        <v>-2.67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5581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6361</v>
      </c>
      <c r="C1383" s="3">
        <v>2.89</v>
      </c>
      <c r="D1383" s="3">
        <v>3.75</v>
      </c>
      <c r="E1383" s="3">
        <v>2.98</v>
      </c>
      <c r="F1383" s="1">
        <f>IF(INDEX(董監!D:D,H1383)=0,INDEX(董監!C:C,H1383),INDEX(董監!D:D,H1383))</f>
        <v>7.96</v>
      </c>
      <c r="G1383" s="1">
        <f t="shared" si="84"/>
        <v>82.42</v>
      </c>
      <c r="H1383" s="1">
        <f>MATCH(持股比率!A1383,董監!A:A,0)</f>
        <v>1383</v>
      </c>
      <c r="I1383" s="3">
        <v>1537736.05</v>
      </c>
      <c r="J1383" s="20">
        <v>-370</v>
      </c>
      <c r="K1383" s="20">
        <v>2749.3670000000002</v>
      </c>
      <c r="L1383" s="29">
        <v>-1603.2049999999999</v>
      </c>
      <c r="M1383" s="20">
        <v>7</v>
      </c>
      <c r="N1383" s="20">
        <v>-17.77</v>
      </c>
      <c r="O1383" s="20">
        <f t="shared" si="85"/>
        <v>126740</v>
      </c>
      <c r="P1383" s="19">
        <f t="shared" si="86"/>
        <v>0.6</v>
      </c>
      <c r="Q1383" s="3">
        <v>65.400000000000006</v>
      </c>
      <c r="R1383" s="3">
        <v>67.5</v>
      </c>
      <c r="S1383" s="3">
        <v>66.099999999999994</v>
      </c>
      <c r="T1383" s="3">
        <v>66.3</v>
      </c>
      <c r="U1383" s="3">
        <v>67.3</v>
      </c>
      <c r="V1383" s="10">
        <f t="shared" si="87"/>
        <v>0.54680601000000029</v>
      </c>
      <c r="W1383" s="3">
        <v>1.66</v>
      </c>
      <c r="X1383" s="3" t="str">
        <f ca="1">IF(COUNTIF(股期對照!A:A,B1383)=2,B1383&amp;"-●",IF(COUNTIF(股期對照!A:A,B1383)=1,B1383&amp;"-◎",B1383))</f>
        <v>良維</v>
      </c>
      <c r="Y1383" s="3" t="s">
        <v>6770</v>
      </c>
      <c r="AB1383" s="1" t="s">
        <v>1377</v>
      </c>
      <c r="AC1383" s="1" t="s">
        <v>3079</v>
      </c>
      <c r="AD1383" s="1">
        <v>2.89</v>
      </c>
      <c r="AE1383" s="1">
        <v>3.75</v>
      </c>
      <c r="AF1383" s="1">
        <v>2.98</v>
      </c>
      <c r="AG1383" s="1">
        <v>7.96</v>
      </c>
      <c r="AH1383" s="1">
        <v>82.42</v>
      </c>
      <c r="AI1383" s="1">
        <v>1383</v>
      </c>
      <c r="AJ1383" s="1">
        <v>1537736.05</v>
      </c>
      <c r="AK1383" s="1">
        <v>-370</v>
      </c>
      <c r="AL1383" s="1">
        <v>2749.3670000000002</v>
      </c>
      <c r="AM1383" s="1">
        <v>-1603.2049999999999</v>
      </c>
      <c r="AN1383" s="1">
        <v>7</v>
      </c>
      <c r="AO1383" s="1">
        <v>-17.77</v>
      </c>
      <c r="AP1383" s="1">
        <v>126740</v>
      </c>
      <c r="AQ1383" s="1">
        <v>0.6</v>
      </c>
      <c r="AR1383" s="1">
        <v>65.400000000000006</v>
      </c>
      <c r="AS1383" s="1">
        <v>67.5</v>
      </c>
      <c r="AT1383" s="1">
        <v>66.099999999999994</v>
      </c>
      <c r="AU1383" s="1">
        <v>66.3</v>
      </c>
      <c r="AV1383" s="1">
        <v>67.3</v>
      </c>
      <c r="AW1383" s="1">
        <v>0.54680601000000029</v>
      </c>
      <c r="AX1383" s="1">
        <v>1.66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5582</v>
      </c>
      <c r="C1384" s="3">
        <v>0.61</v>
      </c>
      <c r="D1384" s="3">
        <v>0</v>
      </c>
      <c r="E1384" s="3">
        <v>0.08</v>
      </c>
      <c r="F1384" s="1">
        <f>IF(INDEX(董監!D:D,H1384)=0,INDEX(董監!C:C,H1384),INDEX(董監!D:D,H1384))</f>
        <v>58.03</v>
      </c>
      <c r="G1384" s="1">
        <f t="shared" si="84"/>
        <v>41.28</v>
      </c>
      <c r="H1384" s="1">
        <f>MATCH(持股比率!A1384,董監!A:A,0)</f>
        <v>1384</v>
      </c>
      <c r="I1384" s="3">
        <v>420000</v>
      </c>
      <c r="J1384" s="20">
        <v>3.581</v>
      </c>
      <c r="K1384" s="20">
        <v>-12.869</v>
      </c>
      <c r="L1384" s="29">
        <v>2.0009999999999999</v>
      </c>
      <c r="M1384" s="20">
        <v>-1.9850000000000001</v>
      </c>
      <c r="N1384" s="20">
        <v>38</v>
      </c>
      <c r="O1384" s="20">
        <f t="shared" si="85"/>
        <v>17338</v>
      </c>
      <c r="P1384" s="19">
        <f t="shared" si="86"/>
        <v>0.2</v>
      </c>
      <c r="Q1384" s="3">
        <v>225</v>
      </c>
      <c r="R1384" s="3">
        <v>230.5</v>
      </c>
      <c r="S1384" s="3">
        <v>227</v>
      </c>
      <c r="T1384" s="3">
        <v>224.5</v>
      </c>
      <c r="U1384" s="3">
        <v>232</v>
      </c>
      <c r="V1384" s="10">
        <f t="shared" si="87"/>
        <v>6.6640149999999995E-2</v>
      </c>
      <c r="W1384" s="3">
        <v>6.18</v>
      </c>
      <c r="X1384" s="3" t="str">
        <f ca="1">IF(COUNTIF(股期對照!A:A,B1384)=2,B1384&amp;"-●",IF(COUNTIF(股期對照!A:A,B1384)=1,B1384&amp;"-◎",B1384))</f>
        <v>沛亨</v>
      </c>
      <c r="Y1384" s="3" t="s">
        <v>7116</v>
      </c>
      <c r="AB1384" s="1" t="s">
        <v>1378</v>
      </c>
      <c r="AC1384" s="1" t="s">
        <v>3080</v>
      </c>
      <c r="AD1384" s="1">
        <v>0.61</v>
      </c>
      <c r="AE1384" s="1">
        <v>0</v>
      </c>
      <c r="AF1384" s="1">
        <v>0.08</v>
      </c>
      <c r="AG1384" s="1">
        <v>58.03</v>
      </c>
      <c r="AH1384" s="1">
        <v>41.28</v>
      </c>
      <c r="AI1384" s="1">
        <v>1384</v>
      </c>
      <c r="AJ1384" s="1">
        <v>420000</v>
      </c>
      <c r="AK1384" s="1">
        <v>3.581</v>
      </c>
      <c r="AL1384" s="1">
        <v>-12.869</v>
      </c>
      <c r="AM1384" s="1">
        <v>2.0009999999999999</v>
      </c>
      <c r="AN1384" s="1">
        <v>-1.9850000000000001</v>
      </c>
      <c r="AO1384" s="1">
        <v>38</v>
      </c>
      <c r="AP1384" s="1">
        <v>17338</v>
      </c>
      <c r="AQ1384" s="1">
        <v>0.2</v>
      </c>
      <c r="AR1384" s="1">
        <v>225</v>
      </c>
      <c r="AS1384" s="1">
        <v>230.5</v>
      </c>
      <c r="AT1384" s="1">
        <v>227</v>
      </c>
      <c r="AU1384" s="1">
        <v>224.5</v>
      </c>
      <c r="AV1384" s="1">
        <v>232</v>
      </c>
      <c r="AW1384" s="1">
        <v>6.6640149999999995E-2</v>
      </c>
      <c r="AX1384" s="1">
        <v>6.18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6362</v>
      </c>
      <c r="C1385" s="3">
        <v>1.17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62.81</v>
      </c>
      <c r="H1385" s="1">
        <f>MATCH(持股比率!A1385,董監!A:A,0)</f>
        <v>1385</v>
      </c>
      <c r="I1385" s="3">
        <v>469007.12</v>
      </c>
      <c r="J1385" s="20">
        <v>-29</v>
      </c>
      <c r="K1385" s="20">
        <v>29</v>
      </c>
      <c r="L1385" s="29">
        <v>44</v>
      </c>
      <c r="M1385" s="20">
        <v>-11</v>
      </c>
      <c r="N1385" s="20">
        <v>-8</v>
      </c>
      <c r="O1385" s="20">
        <f t="shared" si="85"/>
        <v>29458</v>
      </c>
      <c r="P1385" s="19">
        <f t="shared" si="86"/>
        <v>0.1</v>
      </c>
      <c r="Q1385" s="3">
        <v>62</v>
      </c>
      <c r="R1385" s="3">
        <v>62</v>
      </c>
      <c r="S1385" s="3">
        <v>62.2</v>
      </c>
      <c r="T1385" s="3">
        <v>60</v>
      </c>
      <c r="U1385" s="3">
        <v>59.2</v>
      </c>
      <c r="V1385" s="10">
        <f t="shared" si="87"/>
        <v>1.6032000000000001E-2</v>
      </c>
      <c r="W1385" s="3">
        <v>-5.73</v>
      </c>
      <c r="X1385" s="3" t="str">
        <f ca="1">IF(COUNTIF(股期對照!A:A,B1385)=2,B1385&amp;"-●",IF(COUNTIF(股期對照!A:A,B1385)=1,B1385&amp;"-◎",B1385))</f>
        <v>迅德</v>
      </c>
      <c r="Y1385" s="3" t="s">
        <v>7279</v>
      </c>
      <c r="AB1385" s="1" t="s">
        <v>1379</v>
      </c>
      <c r="AC1385" s="1" t="s">
        <v>3081</v>
      </c>
      <c r="AD1385" s="1">
        <v>1.17</v>
      </c>
      <c r="AE1385" s="1">
        <v>0.15</v>
      </c>
      <c r="AF1385" s="1">
        <v>7.0000000000000007E-2</v>
      </c>
      <c r="AG1385" s="1">
        <v>35.799999999999997</v>
      </c>
      <c r="AH1385" s="1">
        <v>62.81</v>
      </c>
      <c r="AI1385" s="1">
        <v>1385</v>
      </c>
      <c r="AJ1385" s="1">
        <v>469007.12</v>
      </c>
      <c r="AK1385" s="1">
        <v>-29</v>
      </c>
      <c r="AL1385" s="1">
        <v>29</v>
      </c>
      <c r="AM1385" s="1">
        <v>44</v>
      </c>
      <c r="AN1385" s="1">
        <v>-11</v>
      </c>
      <c r="AO1385" s="1">
        <v>-8</v>
      </c>
      <c r="AP1385" s="1">
        <v>29458</v>
      </c>
      <c r="AQ1385" s="1">
        <v>0.1</v>
      </c>
      <c r="AR1385" s="1">
        <v>62</v>
      </c>
      <c r="AS1385" s="1">
        <v>62</v>
      </c>
      <c r="AT1385" s="1">
        <v>62.2</v>
      </c>
      <c r="AU1385" s="1">
        <v>60</v>
      </c>
      <c r="AV1385" s="1">
        <v>59.2</v>
      </c>
      <c r="AW1385" s="1">
        <v>1.6032000000000001E-2</v>
      </c>
      <c r="AX1385" s="1">
        <v>-5.73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4878</v>
      </c>
      <c r="C1386" s="3">
        <v>0.81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1</v>
      </c>
      <c r="L1386" s="29">
        <v>-1</v>
      </c>
      <c r="M1386" s="20">
        <v>1</v>
      </c>
      <c r="N1386" s="20">
        <v>1</v>
      </c>
      <c r="O1386" s="20">
        <f t="shared" si="85"/>
        <v>16515</v>
      </c>
      <c r="P1386" s="19">
        <f t="shared" si="86"/>
        <v>0</v>
      </c>
      <c r="Q1386" s="3">
        <v>115.5</v>
      </c>
      <c r="R1386" s="3">
        <v>115.5</v>
      </c>
      <c r="S1386" s="3">
        <v>115.5</v>
      </c>
      <c r="T1386" s="3">
        <v>115</v>
      </c>
      <c r="U1386" s="3">
        <v>113.5</v>
      </c>
      <c r="V1386" s="10">
        <f t="shared" si="87"/>
        <v>4.5950000000000001E-3</v>
      </c>
      <c r="W1386" s="3">
        <v>-1.3</v>
      </c>
      <c r="X1386" s="3" t="str">
        <f ca="1">IF(COUNTIF(股期對照!A:A,B1386)=2,B1386&amp;"-●",IF(COUNTIF(股期對照!A:A,B1386)=1,B1386&amp;"-◎",B1386))</f>
        <v>智基</v>
      </c>
      <c r="Y1386" s="3" t="s">
        <v>7331</v>
      </c>
      <c r="AB1386" s="1" t="s">
        <v>1380</v>
      </c>
      <c r="AC1386" s="1" t="s">
        <v>3082</v>
      </c>
      <c r="AD1386" s="1">
        <v>0.81</v>
      </c>
      <c r="AE1386" s="1">
        <v>0</v>
      </c>
      <c r="AF1386" s="1">
        <v>0.09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2</v>
      </c>
      <c r="AL1386" s="1">
        <v>1</v>
      </c>
      <c r="AM1386" s="1">
        <v>-1</v>
      </c>
      <c r="AN1386" s="1">
        <v>1</v>
      </c>
      <c r="AO1386" s="1">
        <v>1</v>
      </c>
      <c r="AP1386" s="1">
        <v>16515</v>
      </c>
      <c r="AQ1386" s="1">
        <v>0</v>
      </c>
      <c r="AR1386" s="1">
        <v>115.5</v>
      </c>
      <c r="AS1386" s="1">
        <v>115.5</v>
      </c>
      <c r="AT1386" s="1">
        <v>115.5</v>
      </c>
      <c r="AU1386" s="1">
        <v>115</v>
      </c>
      <c r="AV1386" s="1">
        <v>113.5</v>
      </c>
      <c r="AW1386" s="1">
        <v>4.5950000000000001E-3</v>
      </c>
      <c r="AX1386" s="1">
        <v>-1.3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6363</v>
      </c>
      <c r="C1387" s="3">
        <v>68.45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12.269999999999996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-2</v>
      </c>
      <c r="O1387" s="20">
        <f t="shared" si="85"/>
        <v>2989</v>
      </c>
      <c r="P1387" s="19">
        <f t="shared" si="86"/>
        <v>-0.1</v>
      </c>
      <c r="Q1387" s="3">
        <v>9.0500000000000007</v>
      </c>
      <c r="R1387" s="3">
        <v>9.08</v>
      </c>
      <c r="S1387" s="3">
        <v>9.08</v>
      </c>
      <c r="T1387" s="3">
        <v>9.07</v>
      </c>
      <c r="U1387" s="3">
        <v>8.5299999999999994</v>
      </c>
      <c r="V1387" s="10">
        <f t="shared" si="87"/>
        <v>-1.706E-4</v>
      </c>
      <c r="W1387" s="3">
        <v>-5.75</v>
      </c>
      <c r="X1387" s="3" t="str">
        <f ca="1">IF(COUNTIF(股期對照!A:A,B1387)=2,B1387&amp;"-●",IF(COUNTIF(股期對照!A:A,B1387)=1,B1387&amp;"-◎",B1387))</f>
        <v>通訊-KY</v>
      </c>
      <c r="Y1387" s="3" t="s">
        <v>7532</v>
      </c>
      <c r="AB1387" s="1" t="s">
        <v>1381</v>
      </c>
      <c r="AC1387" s="1" t="s">
        <v>3083</v>
      </c>
      <c r="AD1387" s="1">
        <v>68.45</v>
      </c>
      <c r="AE1387" s="1">
        <v>0</v>
      </c>
      <c r="AF1387" s="1">
        <v>0.28999999999999998</v>
      </c>
      <c r="AG1387" s="1">
        <v>18.989999999999998</v>
      </c>
      <c r="AH1387" s="1">
        <v>12.269999999999996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-2</v>
      </c>
      <c r="AP1387" s="1">
        <v>2989</v>
      </c>
      <c r="AQ1387" s="1">
        <v>-0.1</v>
      </c>
      <c r="AR1387" s="1">
        <v>9.0500000000000007</v>
      </c>
      <c r="AS1387" s="1">
        <v>9.08</v>
      </c>
      <c r="AT1387" s="1">
        <v>9.08</v>
      </c>
      <c r="AU1387" s="1">
        <v>9.07</v>
      </c>
      <c r="AV1387" s="1">
        <v>8.5299999999999994</v>
      </c>
      <c r="AW1387" s="1">
        <v>-1.706E-4</v>
      </c>
      <c r="AX1387" s="1">
        <v>-5.75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6565</v>
      </c>
      <c r="C1388" s="3">
        <v>1.06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0">
        <v>5</v>
      </c>
      <c r="K1388" s="20">
        <v>1</v>
      </c>
      <c r="L1388" s="29">
        <v>1</v>
      </c>
      <c r="M1388" s="20">
        <v>-3</v>
      </c>
      <c r="N1388" s="20">
        <v>2</v>
      </c>
      <c r="O1388" s="20">
        <f t="shared" si="85"/>
        <v>56121</v>
      </c>
      <c r="P1388" s="19">
        <f t="shared" si="86"/>
        <v>0</v>
      </c>
      <c r="Q1388" s="3">
        <v>23.7</v>
      </c>
      <c r="R1388" s="3">
        <v>23.35</v>
      </c>
      <c r="S1388" s="3">
        <v>23.65</v>
      </c>
      <c r="T1388" s="3">
        <v>23.2</v>
      </c>
      <c r="U1388" s="3">
        <v>23.1</v>
      </c>
      <c r="V1388" s="10">
        <f t="shared" si="87"/>
        <v>1.4210000000000002E-3</v>
      </c>
      <c r="W1388" s="3">
        <v>-2.5299999999999998</v>
      </c>
      <c r="X1388" s="3" t="str">
        <f ca="1">IF(COUNTIF(股期對照!A:A,B1388)=2,B1388&amp;"-●",IF(COUNTIF(股期對照!A:A,B1388)=1,B1388&amp;"-◎",B1388))</f>
        <v>悅城</v>
      </c>
      <c r="Y1388" s="3" t="s">
        <v>7533</v>
      </c>
      <c r="AB1388" s="1" t="s">
        <v>1382</v>
      </c>
      <c r="AC1388" s="1" t="s">
        <v>3084</v>
      </c>
      <c r="AD1388" s="1">
        <v>1.06</v>
      </c>
      <c r="AE1388" s="1">
        <v>0</v>
      </c>
      <c r="AF1388" s="1">
        <v>0.04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5</v>
      </c>
      <c r="AL1388" s="1">
        <v>1</v>
      </c>
      <c r="AM1388" s="1">
        <v>1</v>
      </c>
      <c r="AN1388" s="1">
        <v>-3</v>
      </c>
      <c r="AO1388" s="1">
        <v>2</v>
      </c>
      <c r="AP1388" s="1">
        <v>56121</v>
      </c>
      <c r="AQ1388" s="1">
        <v>0</v>
      </c>
      <c r="AR1388" s="1">
        <v>23.7</v>
      </c>
      <c r="AS1388" s="1">
        <v>23.35</v>
      </c>
      <c r="AT1388" s="1">
        <v>23.65</v>
      </c>
      <c r="AU1388" s="1">
        <v>23.2</v>
      </c>
      <c r="AV1388" s="1">
        <v>23.1</v>
      </c>
      <c r="AW1388" s="1">
        <v>1.4210000000000002E-3</v>
      </c>
      <c r="AX1388" s="1">
        <v>-2.5299999999999998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6632</v>
      </c>
      <c r="C1389" s="3">
        <v>67.12</v>
      </c>
      <c r="D1389" s="3">
        <v>0.66</v>
      </c>
      <c r="E1389" s="3">
        <v>0.21</v>
      </c>
      <c r="F1389" s="1">
        <f>IF(INDEX(董監!D:D,H1389)=0,INDEX(董監!C:C,H1389),INDEX(董監!D:D,H1389))</f>
        <v>17.239999999999998</v>
      </c>
      <c r="G1389" s="1">
        <f t="shared" si="84"/>
        <v>14.77000000000001</v>
      </c>
      <c r="H1389" s="1">
        <f>MATCH(持股比率!A1389,董監!A:A,0)</f>
        <v>1389</v>
      </c>
      <c r="I1389" s="3">
        <v>877345.67</v>
      </c>
      <c r="J1389" s="20">
        <v>-10.855</v>
      </c>
      <c r="K1389" s="20">
        <v>1.95</v>
      </c>
      <c r="L1389" s="29">
        <v>-0.98299999999999998</v>
      </c>
      <c r="M1389" s="20">
        <v>8.5500000000000007</v>
      </c>
      <c r="N1389" s="20">
        <v>-16.591999999999999</v>
      </c>
      <c r="O1389" s="20">
        <f t="shared" si="85"/>
        <v>12958</v>
      </c>
      <c r="P1389" s="19">
        <f t="shared" si="86"/>
        <v>-0.1</v>
      </c>
      <c r="Q1389" s="3">
        <v>1440</v>
      </c>
      <c r="R1389" s="3">
        <v>1415</v>
      </c>
      <c r="S1389" s="3">
        <v>1415</v>
      </c>
      <c r="T1389" s="3">
        <v>1425</v>
      </c>
      <c r="U1389" s="3">
        <v>1395</v>
      </c>
      <c r="V1389" s="10">
        <f t="shared" si="87"/>
        <v>-0.25224984999999994</v>
      </c>
      <c r="W1389" s="3">
        <v>0</v>
      </c>
      <c r="X1389" s="3" t="str">
        <f ca="1">IF(COUNTIF(股期對照!A:A,B1389)=2,B1389&amp;"-●",IF(COUNTIF(股期對照!A:A,B1389)=1,B1389&amp;"-◎",B1389))</f>
        <v>旭隼</v>
      </c>
      <c r="Y1389" s="3" t="s">
        <v>7534</v>
      </c>
      <c r="AB1389" s="1" t="s">
        <v>1383</v>
      </c>
      <c r="AC1389" s="1" t="s">
        <v>3085</v>
      </c>
      <c r="AD1389" s="1">
        <v>67.12</v>
      </c>
      <c r="AE1389" s="1">
        <v>0.66</v>
      </c>
      <c r="AF1389" s="1">
        <v>0.21</v>
      </c>
      <c r="AG1389" s="1">
        <v>17.239999999999998</v>
      </c>
      <c r="AH1389" s="1">
        <v>14.77000000000001</v>
      </c>
      <c r="AI1389" s="1">
        <v>1389</v>
      </c>
      <c r="AJ1389" s="1">
        <v>877345.67</v>
      </c>
      <c r="AK1389" s="1">
        <v>-10.855</v>
      </c>
      <c r="AL1389" s="1">
        <v>1.95</v>
      </c>
      <c r="AM1389" s="1">
        <v>-0.98299999999999998</v>
      </c>
      <c r="AN1389" s="1">
        <v>8.5500000000000007</v>
      </c>
      <c r="AO1389" s="1">
        <v>-16.591999999999999</v>
      </c>
      <c r="AP1389" s="1">
        <v>12958</v>
      </c>
      <c r="AQ1389" s="1">
        <v>-0.1</v>
      </c>
      <c r="AR1389" s="1">
        <v>1440</v>
      </c>
      <c r="AS1389" s="1">
        <v>1415</v>
      </c>
      <c r="AT1389" s="1">
        <v>1415</v>
      </c>
      <c r="AU1389" s="1">
        <v>1425</v>
      </c>
      <c r="AV1389" s="1">
        <v>1395</v>
      </c>
      <c r="AW1389" s="1">
        <v>-0.25224984999999994</v>
      </c>
      <c r="AX1389" s="1">
        <v>0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6364</v>
      </c>
      <c r="C1390" s="3">
        <v>9.2799999999999994</v>
      </c>
      <c r="D1390" s="3">
        <v>0.36</v>
      </c>
      <c r="E1390" s="3">
        <v>0.45</v>
      </c>
      <c r="F1390" s="1">
        <f>IF(INDEX(董監!D:D,H1390)=0,INDEX(董監!C:C,H1390),INDEX(董監!D:D,H1390))</f>
        <v>13.97</v>
      </c>
      <c r="G1390" s="1">
        <f t="shared" si="84"/>
        <v>75.94</v>
      </c>
      <c r="H1390" s="1">
        <f>MATCH(持股比率!A1390,董監!A:A,0)</f>
        <v>1390</v>
      </c>
      <c r="I1390" s="3">
        <v>982666.31</v>
      </c>
      <c r="J1390" s="20">
        <v>495.41899999999998</v>
      </c>
      <c r="K1390" s="20">
        <v>-42.899000000000001</v>
      </c>
      <c r="L1390" s="29">
        <v>-140.09</v>
      </c>
      <c r="M1390" s="20">
        <v>43.985999999999997</v>
      </c>
      <c r="N1390" s="20">
        <v>-126.003</v>
      </c>
      <c r="O1390" s="20">
        <f t="shared" si="85"/>
        <v>74624</v>
      </c>
      <c r="P1390" s="19">
        <f t="shared" si="86"/>
        <v>0.3</v>
      </c>
      <c r="Q1390" s="3">
        <v>121.5</v>
      </c>
      <c r="R1390" s="3">
        <v>121.5</v>
      </c>
      <c r="S1390" s="3">
        <v>119</v>
      </c>
      <c r="T1390" s="3">
        <v>116.5</v>
      </c>
      <c r="U1390" s="3">
        <v>115</v>
      </c>
      <c r="V1390" s="10">
        <f t="shared" si="87"/>
        <v>0.28944493999999998</v>
      </c>
      <c r="W1390" s="3">
        <v>-1.29</v>
      </c>
      <c r="X1390" s="3" t="str">
        <f ca="1">IF(COUNTIF(股期對照!A:A,B1390)=2,B1390&amp;"-●",IF(COUNTIF(股期對照!A:A,B1390)=1,B1390&amp;"-◎",B1390))</f>
        <v>晶焱</v>
      </c>
      <c r="Y1390" s="3" t="s">
        <v>7121</v>
      </c>
      <c r="AB1390" s="1" t="s">
        <v>1384</v>
      </c>
      <c r="AC1390" s="1" t="s">
        <v>3086</v>
      </c>
      <c r="AD1390" s="1">
        <v>9.2799999999999994</v>
      </c>
      <c r="AE1390" s="1">
        <v>0.36</v>
      </c>
      <c r="AF1390" s="1">
        <v>0.45</v>
      </c>
      <c r="AG1390" s="1">
        <v>13.97</v>
      </c>
      <c r="AH1390" s="1">
        <v>75.94</v>
      </c>
      <c r="AI1390" s="1">
        <v>1390</v>
      </c>
      <c r="AJ1390" s="1">
        <v>982666.31</v>
      </c>
      <c r="AK1390" s="1">
        <v>495.41899999999998</v>
      </c>
      <c r="AL1390" s="1">
        <v>-42.899000000000001</v>
      </c>
      <c r="AM1390" s="1">
        <v>-140.09</v>
      </c>
      <c r="AN1390" s="1">
        <v>43.985999999999997</v>
      </c>
      <c r="AO1390" s="1">
        <v>-126.003</v>
      </c>
      <c r="AP1390" s="1">
        <v>74624</v>
      </c>
      <c r="AQ1390" s="1">
        <v>0.3</v>
      </c>
      <c r="AR1390" s="1">
        <v>121.5</v>
      </c>
      <c r="AS1390" s="1">
        <v>121.5</v>
      </c>
      <c r="AT1390" s="1">
        <v>119</v>
      </c>
      <c r="AU1390" s="1">
        <v>116.5</v>
      </c>
      <c r="AV1390" s="1">
        <v>115</v>
      </c>
      <c r="AW1390" s="1">
        <v>0.28944493999999998</v>
      </c>
      <c r="AX1390" s="1">
        <v>-1.29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5449</v>
      </c>
      <c r="C1391" s="3">
        <v>15.13</v>
      </c>
      <c r="D1391" s="3">
        <v>2.81</v>
      </c>
      <c r="E1391" s="3">
        <v>0.18</v>
      </c>
      <c r="F1391" s="1">
        <f>IF(INDEX(董監!D:D,H1391)=0,INDEX(董監!C:C,H1391),INDEX(董監!D:D,H1391))</f>
        <v>58.72</v>
      </c>
      <c r="G1391" s="1">
        <f t="shared" si="84"/>
        <v>23.159999999999997</v>
      </c>
      <c r="H1391" s="1">
        <f>MATCH(持股比率!A1391,董監!A:A,0)</f>
        <v>1391</v>
      </c>
      <c r="I1391" s="3">
        <v>3990401.26</v>
      </c>
      <c r="J1391" s="20">
        <v>969.61400000000003</v>
      </c>
      <c r="K1391" s="20">
        <v>542.74800000000005</v>
      </c>
      <c r="L1391" s="29">
        <v>399.54199999999997</v>
      </c>
      <c r="M1391" s="20">
        <v>154.071</v>
      </c>
      <c r="N1391" s="20">
        <v>232.345</v>
      </c>
      <c r="O1391" s="20">
        <f t="shared" si="85"/>
        <v>92418</v>
      </c>
      <c r="P1391" s="19">
        <f t="shared" si="86"/>
        <v>2.5</v>
      </c>
      <c r="Q1391" s="3">
        <v>130</v>
      </c>
      <c r="R1391" s="3">
        <v>134</v>
      </c>
      <c r="S1391" s="3">
        <v>134.5</v>
      </c>
      <c r="T1391" s="3">
        <v>141.5</v>
      </c>
      <c r="U1391" s="3">
        <v>142.5</v>
      </c>
      <c r="V1391" s="10">
        <f t="shared" si="87"/>
        <v>3.0742666000000005</v>
      </c>
      <c r="W1391" s="3">
        <v>19.25</v>
      </c>
      <c r="X1391" s="3" t="str">
        <f ca="1">IF(COUNTIF(股期對照!A:A,B1391)=2,B1391&amp;"-●",IF(COUNTIF(股期對照!A:A,B1391)=1,B1391&amp;"-◎",B1391))</f>
        <v>群電</v>
      </c>
      <c r="Y1391" s="3" t="s">
        <v>7535</v>
      </c>
      <c r="AB1391" s="1" t="s">
        <v>1385</v>
      </c>
      <c r="AC1391" s="1" t="s">
        <v>3087</v>
      </c>
      <c r="AD1391" s="1">
        <v>15.13</v>
      </c>
      <c r="AE1391" s="1">
        <v>2.81</v>
      </c>
      <c r="AF1391" s="1">
        <v>0.18</v>
      </c>
      <c r="AG1391" s="1">
        <v>58.72</v>
      </c>
      <c r="AH1391" s="1">
        <v>23.159999999999997</v>
      </c>
      <c r="AI1391" s="1">
        <v>1391</v>
      </c>
      <c r="AJ1391" s="1">
        <v>3990401.26</v>
      </c>
      <c r="AK1391" s="1">
        <v>969.61400000000003</v>
      </c>
      <c r="AL1391" s="1">
        <v>542.74800000000005</v>
      </c>
      <c r="AM1391" s="1">
        <v>399.54199999999997</v>
      </c>
      <c r="AN1391" s="1">
        <v>154.071</v>
      </c>
      <c r="AO1391" s="1">
        <v>232.345</v>
      </c>
      <c r="AP1391" s="1">
        <v>92418</v>
      </c>
      <c r="AQ1391" s="1">
        <v>2.5</v>
      </c>
      <c r="AR1391" s="1">
        <v>130</v>
      </c>
      <c r="AS1391" s="1">
        <v>134</v>
      </c>
      <c r="AT1391" s="1">
        <v>134.5</v>
      </c>
      <c r="AU1391" s="1">
        <v>141.5</v>
      </c>
      <c r="AV1391" s="1">
        <v>142.5</v>
      </c>
      <c r="AW1391" s="1">
        <v>3.0742666000000005</v>
      </c>
      <c r="AX1391" s="1">
        <v>19.25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6365</v>
      </c>
      <c r="C1392" s="3">
        <v>19.29</v>
      </c>
      <c r="D1392" s="3">
        <v>6.34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47.69</v>
      </c>
      <c r="H1392" s="1">
        <f>MATCH(持股比率!A1392,董監!A:A,0)</f>
        <v>1392</v>
      </c>
      <c r="I1392" s="3">
        <v>1241354.26</v>
      </c>
      <c r="J1392" s="20">
        <v>-153.25</v>
      </c>
      <c r="K1392" s="20">
        <v>-152.929</v>
      </c>
      <c r="L1392" s="29">
        <v>-10.255000000000001</v>
      </c>
      <c r="M1392" s="20">
        <v>-23.161000000000001</v>
      </c>
      <c r="N1392" s="20">
        <v>-263.54599999999999</v>
      </c>
      <c r="O1392" s="20">
        <f t="shared" si="85"/>
        <v>59200</v>
      </c>
      <c r="P1392" s="19">
        <f t="shared" si="86"/>
        <v>-1</v>
      </c>
      <c r="Q1392" s="3">
        <v>251.5</v>
      </c>
      <c r="R1392" s="3">
        <v>251.5</v>
      </c>
      <c r="S1392" s="3">
        <v>254.5</v>
      </c>
      <c r="T1392" s="3">
        <v>255</v>
      </c>
      <c r="U1392" s="3">
        <v>252.5</v>
      </c>
      <c r="V1392" s="10">
        <f t="shared" si="87"/>
        <v>-1.5206533600000001</v>
      </c>
      <c r="W1392" s="3">
        <v>1.61</v>
      </c>
      <c r="X1392" s="3" t="str">
        <f ca="1">IF(COUNTIF(股期對照!A:A,B1392)=2,B1392&amp;"-●",IF(COUNTIF(股期對照!A:A,B1392)=1,B1392&amp;"-◎",B1392))</f>
        <v>樺漢-◎</v>
      </c>
      <c r="Y1392" s="3" t="s">
        <v>6939</v>
      </c>
      <c r="AB1392" s="1" t="s">
        <v>1386</v>
      </c>
      <c r="AC1392" s="1" t="s">
        <v>3088</v>
      </c>
      <c r="AD1392" s="1">
        <v>19.29</v>
      </c>
      <c r="AE1392" s="1">
        <v>6.34</v>
      </c>
      <c r="AF1392" s="1">
        <v>0</v>
      </c>
      <c r="AG1392" s="1">
        <v>26.68</v>
      </c>
      <c r="AH1392" s="1">
        <v>47.69</v>
      </c>
      <c r="AI1392" s="1">
        <v>1392</v>
      </c>
      <c r="AJ1392" s="1">
        <v>1241354.26</v>
      </c>
      <c r="AK1392" s="1">
        <v>-153.25</v>
      </c>
      <c r="AL1392" s="1">
        <v>-152.929</v>
      </c>
      <c r="AM1392" s="1">
        <v>-10.255000000000001</v>
      </c>
      <c r="AN1392" s="1">
        <v>-23.161000000000001</v>
      </c>
      <c r="AO1392" s="1">
        <v>-263.54599999999999</v>
      </c>
      <c r="AP1392" s="1">
        <v>59200</v>
      </c>
      <c r="AQ1392" s="1">
        <v>-1</v>
      </c>
      <c r="AR1392" s="1">
        <v>251.5</v>
      </c>
      <c r="AS1392" s="1">
        <v>251.5</v>
      </c>
      <c r="AT1392" s="1">
        <v>254.5</v>
      </c>
      <c r="AU1392" s="1">
        <v>255</v>
      </c>
      <c r="AV1392" s="1">
        <v>252.5</v>
      </c>
      <c r="AW1392" s="1">
        <v>-1.5206533600000001</v>
      </c>
      <c r="AX1392" s="1">
        <v>1.61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5584</v>
      </c>
      <c r="C1393" s="3">
        <v>89.47</v>
      </c>
      <c r="D1393" s="3">
        <v>0.25</v>
      </c>
      <c r="E1393" s="3">
        <v>0.25</v>
      </c>
      <c r="F1393" s="1">
        <f>IF(INDEX(董監!D:D,H1393)=0,INDEX(董監!C:C,H1393),INDEX(董監!D:D,H1393))</f>
        <v>2.8</v>
      </c>
      <c r="G1393" s="1">
        <f t="shared" si="84"/>
        <v>7.230000000000004</v>
      </c>
      <c r="H1393" s="1">
        <f>MATCH(持股比率!A1393,董監!A:A,0)</f>
        <v>1393</v>
      </c>
      <c r="I1393" s="3">
        <v>958753.81</v>
      </c>
      <c r="J1393" s="20">
        <v>215.31399999999999</v>
      </c>
      <c r="K1393" s="20">
        <v>-19.146000000000001</v>
      </c>
      <c r="L1393" s="29">
        <v>-44.963000000000001</v>
      </c>
      <c r="M1393" s="20">
        <v>227.67699999999999</v>
      </c>
      <c r="N1393" s="20">
        <v>-288.512</v>
      </c>
      <c r="O1393" s="20">
        <f t="shared" si="85"/>
        <v>6932</v>
      </c>
      <c r="P1393" s="19">
        <f t="shared" si="86"/>
        <v>1.3</v>
      </c>
      <c r="Q1393" s="3">
        <v>319.5</v>
      </c>
      <c r="R1393" s="3">
        <v>316</v>
      </c>
      <c r="S1393" s="3">
        <v>320</v>
      </c>
      <c r="T1393" s="3">
        <v>328</v>
      </c>
      <c r="U1393" s="3">
        <v>334</v>
      </c>
      <c r="V1393" s="10">
        <f t="shared" si="87"/>
        <v>0.26669574999999995</v>
      </c>
      <c r="W1393" s="3">
        <v>5.36</v>
      </c>
      <c r="X1393" s="3" t="str">
        <f ca="1">IF(COUNTIF(股期對照!A:A,B1393)=2,B1393&amp;"-●",IF(COUNTIF(股期對照!A:A,B1393)=1,B1393&amp;"-◎",B1393))</f>
        <v>矽力*-KY</v>
      </c>
      <c r="Y1393" s="3" t="s">
        <v>6942</v>
      </c>
      <c r="AB1393" s="1" t="s">
        <v>1387</v>
      </c>
      <c r="AC1393" s="1" t="s">
        <v>4579</v>
      </c>
      <c r="AD1393" s="1">
        <v>89.47</v>
      </c>
      <c r="AE1393" s="1">
        <v>0.25</v>
      </c>
      <c r="AF1393" s="1">
        <v>0.25</v>
      </c>
      <c r="AG1393" s="1">
        <v>2.8</v>
      </c>
      <c r="AH1393" s="1">
        <v>7.230000000000004</v>
      </c>
      <c r="AI1393" s="1">
        <v>1393</v>
      </c>
      <c r="AJ1393" s="1">
        <v>958753.81</v>
      </c>
      <c r="AK1393" s="1">
        <v>215.31399999999999</v>
      </c>
      <c r="AL1393" s="1">
        <v>-19.146000000000001</v>
      </c>
      <c r="AM1393" s="1">
        <v>-44.963000000000001</v>
      </c>
      <c r="AN1393" s="1">
        <v>227.67699999999999</v>
      </c>
      <c r="AO1393" s="1">
        <v>-288.512</v>
      </c>
      <c r="AP1393" s="1">
        <v>6932</v>
      </c>
      <c r="AQ1393" s="1">
        <v>1.3</v>
      </c>
      <c r="AR1393" s="1">
        <v>319.5</v>
      </c>
      <c r="AS1393" s="1">
        <v>316</v>
      </c>
      <c r="AT1393" s="1">
        <v>320</v>
      </c>
      <c r="AU1393" s="1">
        <v>328</v>
      </c>
      <c r="AV1393" s="1">
        <v>334</v>
      </c>
      <c r="AW1393" s="1">
        <v>0.26669574999999995</v>
      </c>
      <c r="AX1393" s="1">
        <v>5.36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5450</v>
      </c>
      <c r="C1394" s="3">
        <v>1.69</v>
      </c>
      <c r="D1394" s="3">
        <v>0.02</v>
      </c>
      <c r="E1394" s="3">
        <v>0.25</v>
      </c>
      <c r="F1394" s="1">
        <f>IF(INDEX(董監!D:D,H1394)=0,INDEX(董監!C:C,H1394),INDEX(董監!D:D,H1394))</f>
        <v>27.44</v>
      </c>
      <c r="G1394" s="1">
        <f t="shared" si="84"/>
        <v>70.599999999999994</v>
      </c>
      <c r="H1394" s="1">
        <f>MATCH(持股比率!A1394,董監!A:A,0)</f>
        <v>1394</v>
      </c>
      <c r="I1394" s="3">
        <v>733484.6</v>
      </c>
      <c r="J1394" s="20">
        <v>77.995999999999995</v>
      </c>
      <c r="K1394" s="20">
        <v>33</v>
      </c>
      <c r="L1394" s="29">
        <v>71.867000000000004</v>
      </c>
      <c r="M1394" s="20">
        <v>0</v>
      </c>
      <c r="N1394" s="20">
        <v>38</v>
      </c>
      <c r="O1394" s="20">
        <f t="shared" si="85"/>
        <v>51784</v>
      </c>
      <c r="P1394" s="19">
        <f t="shared" si="86"/>
        <v>0.4</v>
      </c>
      <c r="Q1394" s="3">
        <v>85.1</v>
      </c>
      <c r="R1394" s="3">
        <v>83.2</v>
      </c>
      <c r="S1394" s="3">
        <v>84.6</v>
      </c>
      <c r="T1394" s="3">
        <v>84.3</v>
      </c>
      <c r="U1394" s="3">
        <v>84.4</v>
      </c>
      <c r="V1394" s="10">
        <f t="shared" si="87"/>
        <v>0.18670207799999999</v>
      </c>
      <c r="W1394" s="3">
        <v>1.2</v>
      </c>
      <c r="X1394" s="3" t="str">
        <f ca="1">IF(COUNTIF(股期對照!A:A,B1394)=2,B1394&amp;"-●",IF(COUNTIF(股期對照!A:A,B1394)=1,B1394&amp;"-◎",B1394))</f>
        <v>瑞祺電通</v>
      </c>
      <c r="Y1394" s="3" t="s">
        <v>7536</v>
      </c>
      <c r="AB1394" s="1" t="s">
        <v>1388</v>
      </c>
      <c r="AC1394" s="1" t="s">
        <v>3089</v>
      </c>
      <c r="AD1394" s="1">
        <v>1.69</v>
      </c>
      <c r="AE1394" s="1">
        <v>0.02</v>
      </c>
      <c r="AF1394" s="1">
        <v>0.25</v>
      </c>
      <c r="AG1394" s="1">
        <v>27.44</v>
      </c>
      <c r="AH1394" s="1">
        <v>70.599999999999994</v>
      </c>
      <c r="AI1394" s="1">
        <v>1394</v>
      </c>
      <c r="AJ1394" s="1">
        <v>733484.6</v>
      </c>
      <c r="AK1394" s="1">
        <v>77.995999999999995</v>
      </c>
      <c r="AL1394" s="1">
        <v>33</v>
      </c>
      <c r="AM1394" s="1">
        <v>71.867000000000004</v>
      </c>
      <c r="AN1394" s="1">
        <v>0</v>
      </c>
      <c r="AO1394" s="1">
        <v>38</v>
      </c>
      <c r="AP1394" s="1">
        <v>51784</v>
      </c>
      <c r="AQ1394" s="1">
        <v>0.4</v>
      </c>
      <c r="AR1394" s="1">
        <v>85.1</v>
      </c>
      <c r="AS1394" s="1">
        <v>83.2</v>
      </c>
      <c r="AT1394" s="1">
        <v>84.6</v>
      </c>
      <c r="AU1394" s="1">
        <v>84.3</v>
      </c>
      <c r="AV1394" s="1">
        <v>84.4</v>
      </c>
      <c r="AW1394" s="1">
        <v>0.18670207799999999</v>
      </c>
      <c r="AX1394" s="1">
        <v>1.2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5585</v>
      </c>
      <c r="C1395" s="3">
        <v>9.3699999999999992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61.92</v>
      </c>
      <c r="H1395" s="1">
        <f>MATCH(持股比率!A1395,董監!A:A,0)</f>
        <v>1395</v>
      </c>
      <c r="I1395" s="3">
        <v>422740</v>
      </c>
      <c r="J1395" s="20">
        <v>34.024000000000001</v>
      </c>
      <c r="K1395" s="20">
        <v>-4</v>
      </c>
      <c r="L1395" s="29">
        <v>20</v>
      </c>
      <c r="M1395" s="20">
        <v>-16.22</v>
      </c>
      <c r="N1395" s="20">
        <v>-80.706999999999994</v>
      </c>
      <c r="O1395" s="20">
        <f t="shared" si="85"/>
        <v>26176</v>
      </c>
      <c r="P1395" s="19">
        <f t="shared" si="86"/>
        <v>-0.2</v>
      </c>
      <c r="Q1395" s="3">
        <v>100.5</v>
      </c>
      <c r="R1395" s="3">
        <v>98.6</v>
      </c>
      <c r="S1395" s="3">
        <v>100</v>
      </c>
      <c r="T1395" s="3">
        <v>98.4</v>
      </c>
      <c r="U1395" s="3">
        <v>96</v>
      </c>
      <c r="V1395" s="10">
        <f t="shared" si="87"/>
        <v>-4.3189079999999984E-2</v>
      </c>
      <c r="W1395" s="3">
        <v>-2.34</v>
      </c>
      <c r="X1395" s="3" t="str">
        <f ca="1">IF(COUNTIF(股期對照!A:A,B1395)=2,B1395&amp;"-●",IF(COUNTIF(股期對照!A:A,B1395)=1,B1395&amp;"-◎",B1395))</f>
        <v>韋僑</v>
      </c>
      <c r="Y1395" s="3" t="s">
        <v>7537</v>
      </c>
      <c r="AB1395" s="1" t="s">
        <v>1389</v>
      </c>
      <c r="AC1395" s="1" t="s">
        <v>3090</v>
      </c>
      <c r="AD1395" s="1">
        <v>9.3699999999999992</v>
      </c>
      <c r="AE1395" s="1">
        <v>1.39</v>
      </c>
      <c r="AF1395" s="1">
        <v>0.06</v>
      </c>
      <c r="AG1395" s="1">
        <v>27.26</v>
      </c>
      <c r="AH1395" s="1">
        <v>61.92</v>
      </c>
      <c r="AI1395" s="1">
        <v>1395</v>
      </c>
      <c r="AJ1395" s="1">
        <v>422740</v>
      </c>
      <c r="AK1395" s="1">
        <v>34.024000000000001</v>
      </c>
      <c r="AL1395" s="1">
        <v>-4</v>
      </c>
      <c r="AM1395" s="1">
        <v>20</v>
      </c>
      <c r="AN1395" s="1">
        <v>-16.22</v>
      </c>
      <c r="AO1395" s="1">
        <v>-80.706999999999994</v>
      </c>
      <c r="AP1395" s="1">
        <v>26176</v>
      </c>
      <c r="AQ1395" s="1">
        <v>-0.2</v>
      </c>
      <c r="AR1395" s="1">
        <v>100.5</v>
      </c>
      <c r="AS1395" s="1">
        <v>98.6</v>
      </c>
      <c r="AT1395" s="1">
        <v>100</v>
      </c>
      <c r="AU1395" s="1">
        <v>98.4</v>
      </c>
      <c r="AV1395" s="1">
        <v>96</v>
      </c>
      <c r="AW1395" s="1">
        <v>-4.3189079999999984E-2</v>
      </c>
      <c r="AX1395" s="1">
        <v>-2.34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4879</v>
      </c>
      <c r="C1396" s="3">
        <v>5.54</v>
      </c>
      <c r="D1396" s="3">
        <v>0</v>
      </c>
      <c r="E1396" s="3">
        <v>0.88</v>
      </c>
      <c r="F1396" s="1">
        <f>IF(INDEX(董監!D:D,H1396)=0,INDEX(董監!C:C,H1396),INDEX(董監!D:D,H1396))</f>
        <v>22.26</v>
      </c>
      <c r="G1396" s="1">
        <f t="shared" si="84"/>
        <v>71.319999999999993</v>
      </c>
      <c r="H1396" s="1">
        <f>MATCH(持股比率!A1396,董監!A:A,0)</f>
        <v>1396</v>
      </c>
      <c r="I1396" s="3">
        <v>345220</v>
      </c>
      <c r="J1396" s="20">
        <v>235</v>
      </c>
      <c r="K1396" s="20">
        <v>242</v>
      </c>
      <c r="L1396" s="29">
        <v>124</v>
      </c>
      <c r="M1396" s="20">
        <v>-93</v>
      </c>
      <c r="N1396" s="20">
        <v>-21</v>
      </c>
      <c r="O1396" s="20">
        <f t="shared" si="85"/>
        <v>24621</v>
      </c>
      <c r="P1396" s="19">
        <f t="shared" si="86"/>
        <v>2</v>
      </c>
      <c r="Q1396" s="3">
        <v>25.85</v>
      </c>
      <c r="R1396" s="3">
        <v>26.1</v>
      </c>
      <c r="S1396" s="3">
        <v>26.25</v>
      </c>
      <c r="T1396" s="3">
        <v>25.65</v>
      </c>
      <c r="U1396" s="3">
        <v>25.15</v>
      </c>
      <c r="V1396" s="10">
        <f t="shared" si="87"/>
        <v>0.12732350000000001</v>
      </c>
      <c r="W1396" s="3">
        <v>-1.37</v>
      </c>
      <c r="X1396" s="3" t="str">
        <f ca="1">IF(COUNTIF(股期對照!A:A,B1396)=2,B1396&amp;"-●",IF(COUNTIF(股期對照!A:A,B1396)=1,B1396&amp;"-◎",B1396))</f>
        <v>詠昇</v>
      </c>
      <c r="Y1396" s="3" t="s">
        <v>7236</v>
      </c>
      <c r="AB1396" s="1" t="s">
        <v>1390</v>
      </c>
      <c r="AC1396" s="1" t="s">
        <v>3091</v>
      </c>
      <c r="AD1396" s="1">
        <v>5.54</v>
      </c>
      <c r="AE1396" s="1">
        <v>0</v>
      </c>
      <c r="AF1396" s="1">
        <v>0.88</v>
      </c>
      <c r="AG1396" s="1">
        <v>22.26</v>
      </c>
      <c r="AH1396" s="1">
        <v>71.319999999999993</v>
      </c>
      <c r="AI1396" s="1">
        <v>1396</v>
      </c>
      <c r="AJ1396" s="1">
        <v>345220</v>
      </c>
      <c r="AK1396" s="1">
        <v>235</v>
      </c>
      <c r="AL1396" s="1">
        <v>242</v>
      </c>
      <c r="AM1396" s="1">
        <v>124</v>
      </c>
      <c r="AN1396" s="1">
        <v>-93</v>
      </c>
      <c r="AO1396" s="1">
        <v>-21</v>
      </c>
      <c r="AP1396" s="1">
        <v>24621</v>
      </c>
      <c r="AQ1396" s="1">
        <v>2</v>
      </c>
      <c r="AR1396" s="1">
        <v>25.85</v>
      </c>
      <c r="AS1396" s="1">
        <v>26.1</v>
      </c>
      <c r="AT1396" s="1">
        <v>26.25</v>
      </c>
      <c r="AU1396" s="1">
        <v>25.65</v>
      </c>
      <c r="AV1396" s="1">
        <v>25.15</v>
      </c>
      <c r="AW1396" s="1">
        <v>0.12732350000000001</v>
      </c>
      <c r="AX1396" s="1">
        <v>-1.37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5586</v>
      </c>
      <c r="C1397" s="3">
        <v>12.17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60.69</v>
      </c>
      <c r="H1397" s="1">
        <f>MATCH(持股比率!A1397,董監!A:A,0)</f>
        <v>1397</v>
      </c>
      <c r="I1397" s="3">
        <v>131591.70000000001</v>
      </c>
      <c r="J1397" s="20">
        <v>-16</v>
      </c>
      <c r="K1397" s="20">
        <v>-2</v>
      </c>
      <c r="L1397" s="29">
        <v>-15</v>
      </c>
      <c r="M1397" s="20">
        <v>-38</v>
      </c>
      <c r="N1397" s="20">
        <v>-6</v>
      </c>
      <c r="O1397" s="20">
        <f t="shared" si="85"/>
        <v>7986</v>
      </c>
      <c r="P1397" s="19">
        <f t="shared" si="86"/>
        <v>-1</v>
      </c>
      <c r="Q1397" s="3">
        <v>68.400000000000006</v>
      </c>
      <c r="R1397" s="3">
        <v>68.3</v>
      </c>
      <c r="S1397" s="3">
        <v>63.9</v>
      </c>
      <c r="T1397" s="3">
        <v>60.5</v>
      </c>
      <c r="U1397" s="3">
        <v>56.9</v>
      </c>
      <c r="V1397" s="10">
        <f t="shared" si="87"/>
        <v>-4.8298999999999995E-2</v>
      </c>
      <c r="W1397" s="3">
        <v>-17.89</v>
      </c>
      <c r="X1397" s="3" t="str">
        <f ca="1">IF(COUNTIF(股期對照!A:A,B1397)=2,B1397&amp;"-●",IF(COUNTIF(股期對照!A:A,B1397)=1,B1397&amp;"-◎",B1397))</f>
        <v>京晨科</v>
      </c>
      <c r="Y1397" s="3" t="s">
        <v>7538</v>
      </c>
      <c r="AB1397" s="1" t="s">
        <v>1391</v>
      </c>
      <c r="AC1397" s="1" t="s">
        <v>3092</v>
      </c>
      <c r="AD1397" s="1">
        <v>12.17</v>
      </c>
      <c r="AE1397" s="1">
        <v>0</v>
      </c>
      <c r="AF1397" s="1">
        <v>0.01</v>
      </c>
      <c r="AG1397" s="1">
        <v>27.13</v>
      </c>
      <c r="AH1397" s="1">
        <v>60.69</v>
      </c>
      <c r="AI1397" s="1">
        <v>1397</v>
      </c>
      <c r="AJ1397" s="1">
        <v>131591.70000000001</v>
      </c>
      <c r="AK1397" s="1">
        <v>-16</v>
      </c>
      <c r="AL1397" s="1">
        <v>-2</v>
      </c>
      <c r="AM1397" s="1">
        <v>-15</v>
      </c>
      <c r="AN1397" s="1">
        <v>-38</v>
      </c>
      <c r="AO1397" s="1">
        <v>-6</v>
      </c>
      <c r="AP1397" s="1">
        <v>7986</v>
      </c>
      <c r="AQ1397" s="1">
        <v>-1</v>
      </c>
      <c r="AR1397" s="1">
        <v>68.400000000000006</v>
      </c>
      <c r="AS1397" s="1">
        <v>68.3</v>
      </c>
      <c r="AT1397" s="1">
        <v>63.9</v>
      </c>
      <c r="AU1397" s="1">
        <v>60.5</v>
      </c>
      <c r="AV1397" s="1">
        <v>56.9</v>
      </c>
      <c r="AW1397" s="1">
        <v>-4.8298999999999995E-2</v>
      </c>
      <c r="AX1397" s="1">
        <v>-17.89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5782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0</v>
      </c>
      <c r="M1398" s="20">
        <v>0</v>
      </c>
      <c r="N1398" s="20">
        <v>3</v>
      </c>
      <c r="O1398" s="20">
        <f t="shared" si="85"/>
        <v>37489</v>
      </c>
      <c r="P1398" s="19">
        <f t="shared" si="86"/>
        <v>0</v>
      </c>
      <c r="Q1398" s="3">
        <v>20.3</v>
      </c>
      <c r="R1398" s="3">
        <v>20.25</v>
      </c>
      <c r="S1398" s="3">
        <v>20.25</v>
      </c>
      <c r="T1398" s="3">
        <v>20.2</v>
      </c>
      <c r="U1398" s="3">
        <v>20.100000000000001</v>
      </c>
      <c r="V1398" s="10">
        <f t="shared" si="87"/>
        <v>1.9750000000000008E-4</v>
      </c>
      <c r="W1398" s="3">
        <v>-0.74</v>
      </c>
      <c r="X1398" s="3" t="str">
        <f ca="1">IF(COUNTIF(股期對照!A:A,B1398)=2,B1398&amp;"-●",IF(COUNTIF(股期對照!A:A,B1398)=1,B1398&amp;"-◎",B1398))</f>
        <v>易發</v>
      </c>
      <c r="Y1398" s="3" t="s">
        <v>7539</v>
      </c>
      <c r="AB1398" s="1" t="s">
        <v>1392</v>
      </c>
      <c r="AC1398" s="1" t="s">
        <v>3093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0</v>
      </c>
      <c r="AN1398" s="1">
        <v>0</v>
      </c>
      <c r="AO1398" s="1">
        <v>3</v>
      </c>
      <c r="AP1398" s="1">
        <v>37489</v>
      </c>
      <c r="AQ1398" s="1">
        <v>0</v>
      </c>
      <c r="AR1398" s="1">
        <v>20.3</v>
      </c>
      <c r="AS1398" s="1">
        <v>20.25</v>
      </c>
      <c r="AT1398" s="1">
        <v>20.25</v>
      </c>
      <c r="AU1398" s="1">
        <v>20.2</v>
      </c>
      <c r="AV1398" s="1">
        <v>20.100000000000001</v>
      </c>
      <c r="AW1398" s="1">
        <v>1.9750000000000008E-4</v>
      </c>
      <c r="AX1398" s="1">
        <v>-0.74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5587</v>
      </c>
      <c r="C1399" s="3">
        <v>9.85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75.62</v>
      </c>
      <c r="H1399" s="1">
        <f>MATCH(持股比率!A1399,董監!A:A,0)</f>
        <v>1399</v>
      </c>
      <c r="I1399" s="3">
        <v>385090</v>
      </c>
      <c r="J1399" s="20">
        <v>184</v>
      </c>
      <c r="K1399" s="20">
        <v>259</v>
      </c>
      <c r="L1399" s="29">
        <v>584</v>
      </c>
      <c r="M1399" s="20">
        <v>75</v>
      </c>
      <c r="N1399" s="20">
        <v>32</v>
      </c>
      <c r="O1399" s="20">
        <f t="shared" si="85"/>
        <v>29121</v>
      </c>
      <c r="P1399" s="19">
        <f t="shared" si="86"/>
        <v>3.9</v>
      </c>
      <c r="Q1399" s="3">
        <v>75</v>
      </c>
      <c r="R1399" s="3">
        <v>77</v>
      </c>
      <c r="S1399" s="3">
        <v>80.400000000000006</v>
      </c>
      <c r="T1399" s="3">
        <v>80</v>
      </c>
      <c r="U1399" s="3">
        <v>79</v>
      </c>
      <c r="V1399" s="10">
        <f t="shared" si="87"/>
        <v>0.89224600000000009</v>
      </c>
      <c r="W1399" s="3">
        <v>8.2200000000000006</v>
      </c>
      <c r="X1399" s="3" t="str">
        <f ca="1">IF(COUNTIF(股期對照!A:A,B1399)=2,B1399&amp;"-●",IF(COUNTIF(股期對照!A:A,B1399)=1,B1399&amp;"-◎",B1399))</f>
        <v>統新</v>
      </c>
      <c r="Y1399" s="3" t="s">
        <v>7351</v>
      </c>
      <c r="AB1399" s="1" t="s">
        <v>1393</v>
      </c>
      <c r="AC1399" s="1" t="s">
        <v>3094</v>
      </c>
      <c r="AD1399" s="1">
        <v>9.85</v>
      </c>
      <c r="AE1399" s="1">
        <v>0</v>
      </c>
      <c r="AF1399" s="1">
        <v>0.12</v>
      </c>
      <c r="AG1399" s="1">
        <v>14.41</v>
      </c>
      <c r="AH1399" s="1">
        <v>75.62</v>
      </c>
      <c r="AI1399" s="1">
        <v>1399</v>
      </c>
      <c r="AJ1399" s="1">
        <v>385090</v>
      </c>
      <c r="AK1399" s="1">
        <v>184</v>
      </c>
      <c r="AL1399" s="1">
        <v>259</v>
      </c>
      <c r="AM1399" s="1">
        <v>584</v>
      </c>
      <c r="AN1399" s="1">
        <v>75</v>
      </c>
      <c r="AO1399" s="1">
        <v>32</v>
      </c>
      <c r="AP1399" s="1">
        <v>29121</v>
      </c>
      <c r="AQ1399" s="1">
        <v>3.9</v>
      </c>
      <c r="AR1399" s="1">
        <v>75</v>
      </c>
      <c r="AS1399" s="1">
        <v>77</v>
      </c>
      <c r="AT1399" s="1">
        <v>80.400000000000006</v>
      </c>
      <c r="AU1399" s="1">
        <v>80</v>
      </c>
      <c r="AV1399" s="1">
        <v>79</v>
      </c>
      <c r="AW1399" s="1">
        <v>0.89224600000000009</v>
      </c>
      <c r="AX1399" s="1">
        <v>8.2200000000000006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6366</v>
      </c>
      <c r="C1400" s="3">
        <v>40.49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-1</v>
      </c>
      <c r="N1400" s="20">
        <v>1</v>
      </c>
      <c r="O1400" s="20">
        <f t="shared" si="85"/>
        <v>39386</v>
      </c>
      <c r="P1400" s="19">
        <f t="shared" si="86"/>
        <v>0</v>
      </c>
      <c r="Q1400" s="3">
        <v>16.350000000000001</v>
      </c>
      <c r="R1400" s="3">
        <v>16.5</v>
      </c>
      <c r="S1400" s="3">
        <v>16.5</v>
      </c>
      <c r="T1400" s="3">
        <v>16.600000000000001</v>
      </c>
      <c r="U1400" s="3">
        <v>16.25</v>
      </c>
      <c r="V1400" s="10">
        <f t="shared" si="87"/>
        <v>-3.5000000000000143E-6</v>
      </c>
      <c r="W1400" s="3">
        <v>-1.81</v>
      </c>
      <c r="X1400" s="3" t="str">
        <f ca="1">IF(COUNTIF(股期對照!A:A,B1400)=2,B1400&amp;"-●",IF(COUNTIF(股期對照!A:A,B1400)=1,B1400&amp;"-◎",B1400))</f>
        <v>光麗-KY</v>
      </c>
      <c r="Y1400" s="3" t="s">
        <v>7540</v>
      </c>
      <c r="AB1400" s="1" t="s">
        <v>1394</v>
      </c>
      <c r="AC1400" s="1" t="s">
        <v>3095</v>
      </c>
      <c r="AD1400" s="1">
        <v>40.49</v>
      </c>
      <c r="AE1400" s="1">
        <v>0</v>
      </c>
      <c r="AF1400" s="1">
        <v>7.0000000000000007E-2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-1</v>
      </c>
      <c r="AO1400" s="1">
        <v>1</v>
      </c>
      <c r="AP1400" s="1">
        <v>39386</v>
      </c>
      <c r="AQ1400" s="1">
        <v>0</v>
      </c>
      <c r="AR1400" s="1">
        <v>16.350000000000001</v>
      </c>
      <c r="AS1400" s="1">
        <v>16.5</v>
      </c>
      <c r="AT1400" s="1">
        <v>16.5</v>
      </c>
      <c r="AU1400" s="1">
        <v>16.600000000000001</v>
      </c>
      <c r="AV1400" s="1">
        <v>16.25</v>
      </c>
      <c r="AW1400" s="1">
        <v>-3.5000000000000143E-6</v>
      </c>
      <c r="AX1400" s="1">
        <v>-1.81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6367</v>
      </c>
      <c r="C1401" s="3">
        <v>4.05</v>
      </c>
      <c r="D1401" s="3">
        <v>0</v>
      </c>
      <c r="E1401" s="3">
        <v>0.1</v>
      </c>
      <c r="F1401" s="1">
        <f>IF(INDEX(董監!D:D,H1401)=0,INDEX(董監!C:C,H1401),INDEX(董監!D:D,H1401))</f>
        <v>17.54</v>
      </c>
      <c r="G1401" s="1">
        <f t="shared" si="84"/>
        <v>78.31</v>
      </c>
      <c r="H1401" s="1">
        <f>MATCH(持股比率!A1401,董監!A:A,0)</f>
        <v>1401</v>
      </c>
      <c r="I1401" s="3">
        <v>305928.34999999998</v>
      </c>
      <c r="J1401" s="20">
        <v>13</v>
      </c>
      <c r="K1401" s="20">
        <v>-19</v>
      </c>
      <c r="L1401" s="29">
        <v>-105</v>
      </c>
      <c r="M1401" s="20">
        <v>-97</v>
      </c>
      <c r="N1401" s="20">
        <v>-20</v>
      </c>
      <c r="O1401" s="20">
        <f t="shared" si="85"/>
        <v>23957</v>
      </c>
      <c r="P1401" s="19">
        <f t="shared" si="86"/>
        <v>-1</v>
      </c>
      <c r="Q1401" s="3">
        <v>37.85</v>
      </c>
      <c r="R1401" s="3">
        <v>38.35</v>
      </c>
      <c r="S1401" s="3">
        <v>36.5</v>
      </c>
      <c r="T1401" s="3">
        <v>36.200000000000003</v>
      </c>
      <c r="U1401" s="3">
        <v>36.25</v>
      </c>
      <c r="V1401" s="10">
        <f t="shared" si="87"/>
        <v>-8.3055000000000004E-2</v>
      </c>
      <c r="W1401" s="3">
        <v>-4.8600000000000003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7541</v>
      </c>
      <c r="AB1401" s="1" t="s">
        <v>1395</v>
      </c>
      <c r="AC1401" s="1" t="s">
        <v>3096</v>
      </c>
      <c r="AD1401" s="1">
        <v>4.05</v>
      </c>
      <c r="AE1401" s="1">
        <v>0</v>
      </c>
      <c r="AF1401" s="1">
        <v>0.1</v>
      </c>
      <c r="AG1401" s="1">
        <v>17.54</v>
      </c>
      <c r="AH1401" s="1">
        <v>78.31</v>
      </c>
      <c r="AI1401" s="1">
        <v>1401</v>
      </c>
      <c r="AJ1401" s="1">
        <v>305928.34999999998</v>
      </c>
      <c r="AK1401" s="1">
        <v>13</v>
      </c>
      <c r="AL1401" s="1">
        <v>-19</v>
      </c>
      <c r="AM1401" s="1">
        <v>-105</v>
      </c>
      <c r="AN1401" s="1">
        <v>-97</v>
      </c>
      <c r="AO1401" s="1">
        <v>-20</v>
      </c>
      <c r="AP1401" s="1">
        <v>23957</v>
      </c>
      <c r="AQ1401" s="1">
        <v>-1</v>
      </c>
      <c r="AR1401" s="1">
        <v>37.85</v>
      </c>
      <c r="AS1401" s="1">
        <v>38.35</v>
      </c>
      <c r="AT1401" s="1">
        <v>36.5</v>
      </c>
      <c r="AU1401" s="1">
        <v>36.200000000000003</v>
      </c>
      <c r="AV1401" s="1">
        <v>36.25</v>
      </c>
      <c r="AW1401" s="1">
        <v>-8.3055000000000004E-2</v>
      </c>
      <c r="AX1401" s="1">
        <v>-4.8600000000000003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5588</v>
      </c>
      <c r="C1402" s="3">
        <v>0.95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54.81</v>
      </c>
      <c r="H1402" s="1">
        <f>MATCH(持股比率!A1402,董監!A:A,0)</f>
        <v>1402</v>
      </c>
      <c r="I1402" s="3">
        <v>370763</v>
      </c>
      <c r="J1402" s="20">
        <v>29.597000000000001</v>
      </c>
      <c r="K1402" s="20">
        <v>42.994</v>
      </c>
      <c r="L1402" s="29">
        <v>-12</v>
      </c>
      <c r="M1402" s="20">
        <v>-4</v>
      </c>
      <c r="N1402" s="20">
        <v>1</v>
      </c>
      <c r="O1402" s="20">
        <f t="shared" si="85"/>
        <v>20322</v>
      </c>
      <c r="P1402" s="19">
        <f t="shared" si="86"/>
        <v>0.3</v>
      </c>
      <c r="Q1402" s="3">
        <v>96.5</v>
      </c>
      <c r="R1402" s="3">
        <v>98</v>
      </c>
      <c r="S1402" s="3">
        <v>97.8</v>
      </c>
      <c r="T1402" s="3">
        <v>97.3</v>
      </c>
      <c r="U1402" s="3">
        <v>97.5</v>
      </c>
      <c r="V1402" s="10">
        <f t="shared" si="87"/>
        <v>5.6042225000000008E-2</v>
      </c>
      <c r="W1402" s="3">
        <v>1.46</v>
      </c>
      <c r="X1402" s="3" t="str">
        <f ca="1">IF(COUNTIF(股期對照!A:A,B1402)=2,B1402&amp;"-●",IF(COUNTIF(股期對照!A:A,B1402)=1,B1402&amp;"-◎",B1402))</f>
        <v>大中</v>
      </c>
      <c r="Y1402" s="3" t="s">
        <v>7542</v>
      </c>
      <c r="AB1402" s="1" t="s">
        <v>1396</v>
      </c>
      <c r="AC1402" s="1" t="s">
        <v>3097</v>
      </c>
      <c r="AD1402" s="1">
        <v>0.95</v>
      </c>
      <c r="AE1402" s="1">
        <v>0.01</v>
      </c>
      <c r="AF1402" s="1">
        <v>1.08</v>
      </c>
      <c r="AG1402" s="1">
        <v>43.15</v>
      </c>
      <c r="AH1402" s="1">
        <v>54.81</v>
      </c>
      <c r="AI1402" s="1">
        <v>1402</v>
      </c>
      <c r="AJ1402" s="1">
        <v>370763</v>
      </c>
      <c r="AK1402" s="1">
        <v>29.597000000000001</v>
      </c>
      <c r="AL1402" s="1">
        <v>42.994</v>
      </c>
      <c r="AM1402" s="1">
        <v>-12</v>
      </c>
      <c r="AN1402" s="1">
        <v>-4</v>
      </c>
      <c r="AO1402" s="1">
        <v>1</v>
      </c>
      <c r="AP1402" s="1">
        <v>20322</v>
      </c>
      <c r="AQ1402" s="1">
        <v>0.3</v>
      </c>
      <c r="AR1402" s="1">
        <v>96.5</v>
      </c>
      <c r="AS1402" s="1">
        <v>98</v>
      </c>
      <c r="AT1402" s="1">
        <v>97.8</v>
      </c>
      <c r="AU1402" s="1">
        <v>97.3</v>
      </c>
      <c r="AV1402" s="1">
        <v>97.5</v>
      </c>
      <c r="AW1402" s="1">
        <v>5.6042225000000008E-2</v>
      </c>
      <c r="AX1402" s="1">
        <v>1.46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5783</v>
      </c>
      <c r="C1403" s="3">
        <v>12.39</v>
      </c>
      <c r="D1403" s="3">
        <v>0.06</v>
      </c>
      <c r="E1403" s="3">
        <v>0.11</v>
      </c>
      <c r="F1403" s="1">
        <f>IF(INDEX(董監!D:D,H1403)=0,INDEX(董監!C:C,H1403),INDEX(董監!D:D,H1403))</f>
        <v>12.5</v>
      </c>
      <c r="G1403" s="1">
        <f t="shared" si="84"/>
        <v>74.94</v>
      </c>
      <c r="H1403" s="1">
        <f>MATCH(持股比率!A1403,董監!A:A,0)</f>
        <v>1403</v>
      </c>
      <c r="I1403" s="3">
        <v>752817.11</v>
      </c>
      <c r="J1403" s="20">
        <v>138</v>
      </c>
      <c r="K1403" s="20">
        <v>-57.073</v>
      </c>
      <c r="L1403" s="29">
        <v>286.89999999999998</v>
      </c>
      <c r="M1403" s="20">
        <v>998</v>
      </c>
      <c r="N1403" s="20">
        <v>318</v>
      </c>
      <c r="O1403" s="20">
        <f t="shared" si="85"/>
        <v>56416</v>
      </c>
      <c r="P1403" s="19">
        <f t="shared" si="86"/>
        <v>3</v>
      </c>
      <c r="Q1403" s="3">
        <v>103</v>
      </c>
      <c r="R1403" s="3">
        <v>102</v>
      </c>
      <c r="S1403" s="3">
        <v>104</v>
      </c>
      <c r="T1403" s="3">
        <v>107</v>
      </c>
      <c r="U1403" s="3">
        <v>107</v>
      </c>
      <c r="V1403" s="10">
        <f t="shared" si="87"/>
        <v>1.7904215399999999</v>
      </c>
      <c r="W1403" s="3">
        <v>5.94</v>
      </c>
      <c r="X1403" s="3" t="str">
        <f ca="1">IF(COUNTIF(股期對照!A:A,B1403)=2,B1403&amp;"-●",IF(COUNTIF(股期對照!A:A,B1403)=1,B1403&amp;"-◎",B1403))</f>
        <v>迅得</v>
      </c>
      <c r="Y1403" s="3" t="s">
        <v>7543</v>
      </c>
      <c r="AB1403" s="1" t="s">
        <v>1397</v>
      </c>
      <c r="AC1403" s="1" t="s">
        <v>3098</v>
      </c>
      <c r="AD1403" s="1">
        <v>12.39</v>
      </c>
      <c r="AE1403" s="1">
        <v>0.06</v>
      </c>
      <c r="AF1403" s="1">
        <v>0.11</v>
      </c>
      <c r="AG1403" s="1">
        <v>12.5</v>
      </c>
      <c r="AH1403" s="1">
        <v>74.94</v>
      </c>
      <c r="AI1403" s="1">
        <v>1403</v>
      </c>
      <c r="AJ1403" s="1">
        <v>752817.11</v>
      </c>
      <c r="AK1403" s="1">
        <v>138</v>
      </c>
      <c r="AL1403" s="1">
        <v>-57.073</v>
      </c>
      <c r="AM1403" s="1">
        <v>286.89999999999998</v>
      </c>
      <c r="AN1403" s="1">
        <v>998</v>
      </c>
      <c r="AO1403" s="1">
        <v>318</v>
      </c>
      <c r="AP1403" s="1">
        <v>56416</v>
      </c>
      <c r="AQ1403" s="1">
        <v>3</v>
      </c>
      <c r="AR1403" s="1">
        <v>103</v>
      </c>
      <c r="AS1403" s="1">
        <v>102</v>
      </c>
      <c r="AT1403" s="1">
        <v>104</v>
      </c>
      <c r="AU1403" s="1">
        <v>107</v>
      </c>
      <c r="AV1403" s="1">
        <v>107</v>
      </c>
      <c r="AW1403" s="1">
        <v>1.7904215399999999</v>
      </c>
      <c r="AX1403" s="1">
        <v>5.94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6368</v>
      </c>
      <c r="C1404" s="3">
        <v>1.52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55.71</v>
      </c>
      <c r="H1404" s="1">
        <f>MATCH(持股比率!A1404,董監!A:A,0)</f>
        <v>1404</v>
      </c>
      <c r="I1404" s="3">
        <v>533184.29</v>
      </c>
      <c r="J1404" s="20">
        <v>-41</v>
      </c>
      <c r="K1404" s="20">
        <v>-7</v>
      </c>
      <c r="L1404" s="29">
        <v>9.0090000000000003</v>
      </c>
      <c r="M1404" s="20">
        <v>9.9359999999999999</v>
      </c>
      <c r="N1404" s="20">
        <v>7.3609999999999998</v>
      </c>
      <c r="O1404" s="20">
        <f t="shared" si="85"/>
        <v>29704</v>
      </c>
      <c r="P1404" s="19">
        <f t="shared" si="86"/>
        <v>-0.1</v>
      </c>
      <c r="Q1404" s="3">
        <v>49.85</v>
      </c>
      <c r="R1404" s="3">
        <v>48.6</v>
      </c>
      <c r="S1404" s="3">
        <v>49</v>
      </c>
      <c r="T1404" s="3">
        <v>48.15</v>
      </c>
      <c r="U1404" s="3">
        <v>47.2</v>
      </c>
      <c r="V1404" s="10">
        <f t="shared" si="87"/>
        <v>-1.1167514000000002E-2</v>
      </c>
      <c r="W1404" s="3">
        <v>-2.88</v>
      </c>
      <c r="X1404" s="3" t="str">
        <f ca="1">IF(COUNTIF(股期對照!A:A,B1404)=2,B1404&amp;"-●",IF(COUNTIF(股期對照!A:A,B1404)=1,B1404&amp;"-◎",B1404))</f>
        <v>廣錠</v>
      </c>
      <c r="Y1404" s="3" t="s">
        <v>7544</v>
      </c>
      <c r="AB1404" s="1" t="s">
        <v>1398</v>
      </c>
      <c r="AC1404" s="1" t="s">
        <v>3099</v>
      </c>
      <c r="AD1404" s="1">
        <v>1.52</v>
      </c>
      <c r="AE1404" s="1">
        <v>0</v>
      </c>
      <c r="AF1404" s="1">
        <v>0.99</v>
      </c>
      <c r="AG1404" s="1">
        <v>41.78</v>
      </c>
      <c r="AH1404" s="1">
        <v>55.71</v>
      </c>
      <c r="AI1404" s="1">
        <v>1404</v>
      </c>
      <c r="AJ1404" s="1">
        <v>533184.29</v>
      </c>
      <c r="AK1404" s="1">
        <v>-41</v>
      </c>
      <c r="AL1404" s="1">
        <v>-7</v>
      </c>
      <c r="AM1404" s="1">
        <v>9.0090000000000003</v>
      </c>
      <c r="AN1404" s="1">
        <v>9.9359999999999999</v>
      </c>
      <c r="AO1404" s="1">
        <v>7.3609999999999998</v>
      </c>
      <c r="AP1404" s="1">
        <v>29704</v>
      </c>
      <c r="AQ1404" s="1">
        <v>-0.1</v>
      </c>
      <c r="AR1404" s="1">
        <v>49.85</v>
      </c>
      <c r="AS1404" s="1">
        <v>48.6</v>
      </c>
      <c r="AT1404" s="1">
        <v>49</v>
      </c>
      <c r="AU1404" s="1">
        <v>48.15</v>
      </c>
      <c r="AV1404" s="1">
        <v>47.2</v>
      </c>
      <c r="AW1404" s="1">
        <v>-1.1167514000000002E-2</v>
      </c>
      <c r="AX1404" s="1">
        <v>-2.88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5222</v>
      </c>
      <c r="C1405" s="3">
        <v>30.05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57.209999999999994</v>
      </c>
      <c r="H1405" s="1">
        <f>MATCH(持股比率!A1405,董監!A:A,0)</f>
        <v>1405</v>
      </c>
      <c r="I1405" s="3">
        <v>663000</v>
      </c>
      <c r="J1405" s="20">
        <v>132.26300000000001</v>
      </c>
      <c r="K1405" s="20">
        <v>-99.263000000000005</v>
      </c>
      <c r="L1405" s="29">
        <v>-108.53</v>
      </c>
      <c r="M1405" s="20">
        <v>-223.47</v>
      </c>
      <c r="N1405" s="20">
        <v>-48</v>
      </c>
      <c r="O1405" s="20">
        <f t="shared" si="85"/>
        <v>37930</v>
      </c>
      <c r="P1405" s="19">
        <f t="shared" si="86"/>
        <v>-0.9</v>
      </c>
      <c r="Q1405" s="3">
        <v>76.3</v>
      </c>
      <c r="R1405" s="3">
        <v>75</v>
      </c>
      <c r="S1405" s="3">
        <v>74.099999999999994</v>
      </c>
      <c r="T1405" s="3">
        <v>70.8</v>
      </c>
      <c r="U1405" s="3">
        <v>69.5</v>
      </c>
      <c r="V1405" s="10">
        <f t="shared" si="87"/>
        <v>-0.24552807099999999</v>
      </c>
      <c r="W1405" s="3">
        <v>-6.96</v>
      </c>
      <c r="X1405" s="3" t="str">
        <f ca="1">IF(COUNTIF(股期對照!A:A,B1405)=2,B1405&amp;"-●",IF(COUNTIF(股期對照!A:A,B1405)=1,B1405&amp;"-◎",B1405))</f>
        <v>光聖</v>
      </c>
      <c r="Y1405" s="3" t="s">
        <v>7162</v>
      </c>
      <c r="AB1405" s="1" t="s">
        <v>1399</v>
      </c>
      <c r="AC1405" s="1" t="s">
        <v>3100</v>
      </c>
      <c r="AD1405" s="1">
        <v>30.05</v>
      </c>
      <c r="AE1405" s="1">
        <v>0.19</v>
      </c>
      <c r="AF1405" s="1">
        <v>0.25</v>
      </c>
      <c r="AG1405" s="1">
        <v>12.3</v>
      </c>
      <c r="AH1405" s="1">
        <v>57.209999999999994</v>
      </c>
      <c r="AI1405" s="1">
        <v>1405</v>
      </c>
      <c r="AJ1405" s="1">
        <v>663000</v>
      </c>
      <c r="AK1405" s="1">
        <v>132.26300000000001</v>
      </c>
      <c r="AL1405" s="1">
        <v>-99.263000000000005</v>
      </c>
      <c r="AM1405" s="1">
        <v>-108.53</v>
      </c>
      <c r="AN1405" s="1">
        <v>-223.47</v>
      </c>
      <c r="AO1405" s="1">
        <v>-48</v>
      </c>
      <c r="AP1405" s="1">
        <v>37930</v>
      </c>
      <c r="AQ1405" s="1">
        <v>-0.9</v>
      </c>
      <c r="AR1405" s="1">
        <v>76.3</v>
      </c>
      <c r="AS1405" s="1">
        <v>75</v>
      </c>
      <c r="AT1405" s="1">
        <v>74.099999999999994</v>
      </c>
      <c r="AU1405" s="1">
        <v>70.8</v>
      </c>
      <c r="AV1405" s="1">
        <v>69.5</v>
      </c>
      <c r="AW1405" s="1">
        <v>-0.24552807099999999</v>
      </c>
      <c r="AX1405" s="1">
        <v>-6.96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5003</v>
      </c>
      <c r="C1406" s="3">
        <v>14.6</v>
      </c>
      <c r="D1406" s="3">
        <v>0.01</v>
      </c>
      <c r="E1406" s="3">
        <v>0.09</v>
      </c>
      <c r="F1406" s="1">
        <f>IF(INDEX(董監!D:D,H1406)=0,INDEX(董監!C:C,H1406),INDEX(董監!D:D,H1406))</f>
        <v>1.19</v>
      </c>
      <c r="G1406" s="1">
        <f t="shared" si="84"/>
        <v>84.11</v>
      </c>
      <c r="H1406" s="1">
        <f>MATCH(持股比率!A1406,董監!A:A,0)</f>
        <v>1406</v>
      </c>
      <c r="I1406" s="3">
        <v>5386914.6600000001</v>
      </c>
      <c r="J1406" s="20">
        <v>806.75400000000002</v>
      </c>
      <c r="K1406" s="20">
        <v>-670.42200000000003</v>
      </c>
      <c r="L1406" s="29">
        <v>-144.52099999999999</v>
      </c>
      <c r="M1406" s="20">
        <v>-826.26199999999994</v>
      </c>
      <c r="N1406" s="20">
        <v>-391.25900000000001</v>
      </c>
      <c r="O1406" s="20">
        <f t="shared" si="85"/>
        <v>453093</v>
      </c>
      <c r="P1406" s="19">
        <f t="shared" si="86"/>
        <v>-0.3</v>
      </c>
      <c r="Q1406" s="3">
        <v>28.8</v>
      </c>
      <c r="R1406" s="3">
        <v>28.35</v>
      </c>
      <c r="S1406" s="3">
        <v>28.4</v>
      </c>
      <c r="T1406" s="3">
        <v>28</v>
      </c>
      <c r="U1406" s="3">
        <v>27.8</v>
      </c>
      <c r="V1406" s="10">
        <f t="shared" si="87"/>
        <v>-0.33888681100000001</v>
      </c>
      <c r="W1406" s="3">
        <v>-2.2799999999999998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7545</v>
      </c>
      <c r="AB1406" s="1" t="s">
        <v>1400</v>
      </c>
      <c r="AC1406" s="1" t="s">
        <v>3101</v>
      </c>
      <c r="AD1406" s="1">
        <v>14.6</v>
      </c>
      <c r="AE1406" s="1">
        <v>0.01</v>
      </c>
      <c r="AF1406" s="1">
        <v>0.09</v>
      </c>
      <c r="AG1406" s="1">
        <v>1.19</v>
      </c>
      <c r="AH1406" s="1">
        <v>84.11</v>
      </c>
      <c r="AI1406" s="1">
        <v>1406</v>
      </c>
      <c r="AJ1406" s="1">
        <v>5386914.6600000001</v>
      </c>
      <c r="AK1406" s="1">
        <v>806.75400000000002</v>
      </c>
      <c r="AL1406" s="1">
        <v>-670.42200000000003</v>
      </c>
      <c r="AM1406" s="1">
        <v>-144.52099999999999</v>
      </c>
      <c r="AN1406" s="1">
        <v>-826.26199999999994</v>
      </c>
      <c r="AO1406" s="1">
        <v>-391.25900000000001</v>
      </c>
      <c r="AP1406" s="1">
        <v>453093</v>
      </c>
      <c r="AQ1406" s="1">
        <v>-0.3</v>
      </c>
      <c r="AR1406" s="1">
        <v>28.8</v>
      </c>
      <c r="AS1406" s="1">
        <v>28.35</v>
      </c>
      <c r="AT1406" s="1">
        <v>28.4</v>
      </c>
      <c r="AU1406" s="1">
        <v>28</v>
      </c>
      <c r="AV1406" s="1">
        <v>27.8</v>
      </c>
      <c r="AW1406" s="1">
        <v>-0.33888681100000001</v>
      </c>
      <c r="AX1406" s="1">
        <v>-2.2799999999999998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6566</v>
      </c>
      <c r="C1407" s="3">
        <v>15.63</v>
      </c>
      <c r="D1407" s="3">
        <v>0.27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69.37</v>
      </c>
      <c r="H1407" s="1">
        <f>MATCH(持股比率!A1407,董監!A:A,0)</f>
        <v>1407</v>
      </c>
      <c r="I1407" s="3">
        <v>3398938.91</v>
      </c>
      <c r="J1407" s="20">
        <v>1295</v>
      </c>
      <c r="K1407" s="20">
        <v>2.7989999999999999</v>
      </c>
      <c r="L1407" s="29">
        <v>1225.6489999999999</v>
      </c>
      <c r="M1407" s="20">
        <v>924.48199999999997</v>
      </c>
      <c r="N1407" s="20">
        <v>-1173.1669999999999</v>
      </c>
      <c r="O1407" s="20">
        <f t="shared" si="85"/>
        <v>235784</v>
      </c>
      <c r="P1407" s="19">
        <f t="shared" si="86"/>
        <v>1</v>
      </c>
      <c r="Q1407" s="3">
        <v>362</v>
      </c>
      <c r="R1407" s="3">
        <v>360</v>
      </c>
      <c r="S1407" s="3">
        <v>371.5</v>
      </c>
      <c r="T1407" s="3">
        <v>374.5</v>
      </c>
      <c r="U1407" s="3">
        <v>347.5</v>
      </c>
      <c r="V1407" s="10">
        <f t="shared" si="87"/>
        <v>8.6366922000000006</v>
      </c>
      <c r="W1407" s="3">
        <v>1.91</v>
      </c>
      <c r="X1407" s="3" t="str">
        <f ca="1">IF(COUNTIF(股期對照!A:A,B1407)=2,B1407&amp;"-●",IF(COUNTIF(股期對照!A:A,B1407)=1,B1407&amp;"-◎",B1407))</f>
        <v>藥華藥</v>
      </c>
      <c r="Y1407" s="3" t="s">
        <v>7305</v>
      </c>
      <c r="AB1407" s="1" t="s">
        <v>1401</v>
      </c>
      <c r="AC1407" s="1" t="s">
        <v>3102</v>
      </c>
      <c r="AD1407" s="1">
        <v>15.63</v>
      </c>
      <c r="AE1407" s="1">
        <v>0.27</v>
      </c>
      <c r="AF1407" s="1">
        <v>0.02</v>
      </c>
      <c r="AG1407" s="1">
        <v>14.71</v>
      </c>
      <c r="AH1407" s="1">
        <v>69.37</v>
      </c>
      <c r="AI1407" s="1">
        <v>1407</v>
      </c>
      <c r="AJ1407" s="1">
        <v>3398938.91</v>
      </c>
      <c r="AK1407" s="1">
        <v>1295</v>
      </c>
      <c r="AL1407" s="1">
        <v>2.7989999999999999</v>
      </c>
      <c r="AM1407" s="1">
        <v>1225.6489999999999</v>
      </c>
      <c r="AN1407" s="1">
        <v>924.48199999999997</v>
      </c>
      <c r="AO1407" s="1">
        <v>-1173.1669999999999</v>
      </c>
      <c r="AP1407" s="1">
        <v>235784</v>
      </c>
      <c r="AQ1407" s="1">
        <v>1</v>
      </c>
      <c r="AR1407" s="1">
        <v>362</v>
      </c>
      <c r="AS1407" s="1">
        <v>360</v>
      </c>
      <c r="AT1407" s="1">
        <v>371.5</v>
      </c>
      <c r="AU1407" s="1">
        <v>374.5</v>
      </c>
      <c r="AV1407" s="1">
        <v>347.5</v>
      </c>
      <c r="AW1407" s="1">
        <v>8.6366922000000006</v>
      </c>
      <c r="AX1407" s="1">
        <v>1.91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5451</v>
      </c>
      <c r="C1408" s="3">
        <v>1.1100000000000001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81.55</v>
      </c>
      <c r="H1408" s="1">
        <f>MATCH(持股比率!A1408,董監!A:A,0)</f>
        <v>1408</v>
      </c>
      <c r="I1408" s="3">
        <v>889535.14</v>
      </c>
      <c r="J1408" s="20">
        <v>20</v>
      </c>
      <c r="K1408" s="20">
        <v>-161.68199999999999</v>
      </c>
      <c r="L1408" s="29">
        <v>119</v>
      </c>
      <c r="M1408" s="20">
        <v>25</v>
      </c>
      <c r="N1408" s="20">
        <v>-18.338000000000001</v>
      </c>
      <c r="O1408" s="20">
        <f t="shared" si="85"/>
        <v>72542</v>
      </c>
      <c r="P1408" s="19">
        <f t="shared" si="86"/>
        <v>0</v>
      </c>
      <c r="Q1408" s="3">
        <v>64.5</v>
      </c>
      <c r="R1408" s="3">
        <v>61.6</v>
      </c>
      <c r="S1408" s="3">
        <v>63</v>
      </c>
      <c r="T1408" s="3">
        <v>63.9</v>
      </c>
      <c r="U1408" s="3">
        <v>63.2</v>
      </c>
      <c r="V1408" s="10">
        <f t="shared" si="87"/>
        <v>-7.3407279999999943E-3</v>
      </c>
      <c r="W1408" s="3">
        <v>-0.47</v>
      </c>
      <c r="X1408" s="3" t="str">
        <f ca="1">IF(COUNTIF(股期對照!A:A,B1408)=2,B1408&amp;"-●",IF(COUNTIF(股期對照!A:A,B1408)=1,B1408&amp;"-◎",B1408))</f>
        <v>鈺邦</v>
      </c>
      <c r="Y1408" s="3" t="s">
        <v>7546</v>
      </c>
      <c r="AB1408" s="1" t="s">
        <v>1402</v>
      </c>
      <c r="AC1408" s="1" t="s">
        <v>3103</v>
      </c>
      <c r="AD1408" s="1">
        <v>1.1100000000000001</v>
      </c>
      <c r="AE1408" s="1">
        <v>0.12</v>
      </c>
      <c r="AF1408" s="1">
        <v>0.61</v>
      </c>
      <c r="AG1408" s="1">
        <v>16.61</v>
      </c>
      <c r="AH1408" s="1">
        <v>81.55</v>
      </c>
      <c r="AI1408" s="1">
        <v>1408</v>
      </c>
      <c r="AJ1408" s="1">
        <v>889535.14</v>
      </c>
      <c r="AK1408" s="1">
        <v>20</v>
      </c>
      <c r="AL1408" s="1">
        <v>-161.68199999999999</v>
      </c>
      <c r="AM1408" s="1">
        <v>119</v>
      </c>
      <c r="AN1408" s="1">
        <v>25</v>
      </c>
      <c r="AO1408" s="1">
        <v>-18.338000000000001</v>
      </c>
      <c r="AP1408" s="1">
        <v>72542</v>
      </c>
      <c r="AQ1408" s="1">
        <v>0</v>
      </c>
      <c r="AR1408" s="1">
        <v>64.5</v>
      </c>
      <c r="AS1408" s="1">
        <v>61.6</v>
      </c>
      <c r="AT1408" s="1">
        <v>63</v>
      </c>
      <c r="AU1408" s="1">
        <v>63.9</v>
      </c>
      <c r="AV1408" s="1">
        <v>63.2</v>
      </c>
      <c r="AW1408" s="1">
        <v>-7.3407279999999943E-3</v>
      </c>
      <c r="AX1408" s="1">
        <v>-0.47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5223</v>
      </c>
      <c r="C1409" s="3">
        <v>64.86</v>
      </c>
      <c r="D1409" s="3">
        <v>0.06</v>
      </c>
      <c r="E1409" s="3">
        <v>1.82</v>
      </c>
      <c r="F1409" s="1">
        <f>IF(INDEX(董監!D:D,H1409)=0,INDEX(董監!C:C,H1409),INDEX(董監!D:D,H1409))</f>
        <v>59.5</v>
      </c>
      <c r="G1409" s="1">
        <f t="shared" si="84"/>
        <v>-26.239999999999995</v>
      </c>
      <c r="H1409" s="1">
        <f>MATCH(持股比率!A1409,董監!A:A,0)</f>
        <v>1409</v>
      </c>
      <c r="I1409" s="3">
        <v>1074648</v>
      </c>
      <c r="J1409" s="20">
        <v>-183.738</v>
      </c>
      <c r="K1409" s="20">
        <v>189.77199999999999</v>
      </c>
      <c r="L1409" s="29">
        <v>48.457000000000001</v>
      </c>
      <c r="M1409" s="20">
        <v>14.151</v>
      </c>
      <c r="N1409" s="20">
        <v>-100.084</v>
      </c>
      <c r="O1409" s="20">
        <f t="shared" si="85"/>
        <v>-28199</v>
      </c>
      <c r="P1409" s="19">
        <f t="shared" si="86"/>
        <v>0.1</v>
      </c>
      <c r="Q1409" s="3">
        <v>125.5</v>
      </c>
      <c r="R1409" s="3">
        <v>122</v>
      </c>
      <c r="S1409" s="3">
        <v>121.5</v>
      </c>
      <c r="T1409" s="3">
        <v>119.5</v>
      </c>
      <c r="U1409" s="3">
        <v>118</v>
      </c>
      <c r="V1409" s="10">
        <f t="shared" si="87"/>
        <v>-4.138277000000002E-2</v>
      </c>
      <c r="W1409" s="3">
        <v>-4.45</v>
      </c>
      <c r="X1409" s="3" t="str">
        <f ca="1">IF(COUNTIF(股期對照!A:A,B1409)=2,B1409&amp;"-●",IF(COUNTIF(股期對照!A:A,B1409)=1,B1409&amp;"-◎",B1409))</f>
        <v>訊芯-KY</v>
      </c>
      <c r="Y1409" s="3" t="s">
        <v>7547</v>
      </c>
      <c r="AB1409" s="1" t="s">
        <v>1403</v>
      </c>
      <c r="AC1409" s="1" t="s">
        <v>3104</v>
      </c>
      <c r="AD1409" s="1">
        <v>64.86</v>
      </c>
      <c r="AE1409" s="1">
        <v>0.06</v>
      </c>
      <c r="AF1409" s="1">
        <v>1.82</v>
      </c>
      <c r="AG1409" s="1">
        <v>59.5</v>
      </c>
      <c r="AH1409" s="1">
        <v>-26.239999999999995</v>
      </c>
      <c r="AI1409" s="1">
        <v>1409</v>
      </c>
      <c r="AJ1409" s="1">
        <v>1074648</v>
      </c>
      <c r="AK1409" s="1">
        <v>-183.738</v>
      </c>
      <c r="AL1409" s="1">
        <v>189.77199999999999</v>
      </c>
      <c r="AM1409" s="1">
        <v>48.457000000000001</v>
      </c>
      <c r="AN1409" s="1">
        <v>14.151</v>
      </c>
      <c r="AO1409" s="1">
        <v>-100.084</v>
      </c>
      <c r="AP1409" s="1">
        <v>-28199</v>
      </c>
      <c r="AQ1409" s="1">
        <v>0.1</v>
      </c>
      <c r="AR1409" s="1">
        <v>125.5</v>
      </c>
      <c r="AS1409" s="1">
        <v>122</v>
      </c>
      <c r="AT1409" s="1">
        <v>121.5</v>
      </c>
      <c r="AU1409" s="1">
        <v>119.5</v>
      </c>
      <c r="AV1409" s="1">
        <v>118</v>
      </c>
      <c r="AW1409" s="1">
        <v>-4.138277000000002E-2</v>
      </c>
      <c r="AX1409" s="1">
        <v>-4.45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6369</v>
      </c>
      <c r="C1410" s="3">
        <v>47.33</v>
      </c>
      <c r="D1410" s="3">
        <v>0.03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28.430000000000007</v>
      </c>
      <c r="H1410" s="1">
        <f>MATCH(持股比率!A1410,董監!A:A,0)</f>
        <v>1410</v>
      </c>
      <c r="I1410" s="3">
        <v>3379398</v>
      </c>
      <c r="J1410" s="20">
        <v>272.00099999999998</v>
      </c>
      <c r="K1410" s="20">
        <v>80.727999999999994</v>
      </c>
      <c r="L1410" s="29">
        <v>345.02600000000001</v>
      </c>
      <c r="M1410" s="20">
        <v>-33.116</v>
      </c>
      <c r="N1410" s="20">
        <v>0</v>
      </c>
      <c r="O1410" s="20">
        <f t="shared" si="85"/>
        <v>96076</v>
      </c>
      <c r="P1410" s="19">
        <f t="shared" si="86"/>
        <v>0.7</v>
      </c>
      <c r="Q1410" s="3">
        <v>58.3</v>
      </c>
      <c r="R1410" s="3">
        <v>58</v>
      </c>
      <c r="S1410" s="3">
        <v>59.2</v>
      </c>
      <c r="T1410" s="3">
        <v>59.1</v>
      </c>
      <c r="U1410" s="3">
        <v>58.8</v>
      </c>
      <c r="V1410" s="10">
        <f t="shared" si="87"/>
        <v>0.390082659</v>
      </c>
      <c r="W1410" s="3">
        <v>2.62</v>
      </c>
      <c r="X1410" s="3" t="str">
        <f ca="1">IF(COUNTIF(股期對照!A:A,B1410)=2,B1410&amp;"-●",IF(COUNTIF(股期對照!A:A,B1410)=1,B1410&amp;"-◎",B1410))</f>
        <v>GIS-KY</v>
      </c>
      <c r="Y1410" s="3" t="s">
        <v>7548</v>
      </c>
      <c r="AB1410" s="1" t="s">
        <v>1404</v>
      </c>
      <c r="AC1410" s="1" t="s">
        <v>3105</v>
      </c>
      <c r="AD1410" s="1">
        <v>47.33</v>
      </c>
      <c r="AE1410" s="1">
        <v>0.03</v>
      </c>
      <c r="AF1410" s="1">
        <v>0.57999999999999996</v>
      </c>
      <c r="AG1410" s="1">
        <v>23.63</v>
      </c>
      <c r="AH1410" s="1">
        <v>28.430000000000007</v>
      </c>
      <c r="AI1410" s="1">
        <v>1410</v>
      </c>
      <c r="AJ1410" s="1">
        <v>3379398</v>
      </c>
      <c r="AK1410" s="1">
        <v>272.00099999999998</v>
      </c>
      <c r="AL1410" s="1">
        <v>80.727999999999994</v>
      </c>
      <c r="AM1410" s="1">
        <v>345.02600000000001</v>
      </c>
      <c r="AN1410" s="1">
        <v>-33.116</v>
      </c>
      <c r="AO1410" s="1">
        <v>0</v>
      </c>
      <c r="AP1410" s="1">
        <v>96076</v>
      </c>
      <c r="AQ1410" s="1">
        <v>0.7</v>
      </c>
      <c r="AR1410" s="1">
        <v>58.3</v>
      </c>
      <c r="AS1410" s="1">
        <v>58</v>
      </c>
      <c r="AT1410" s="1">
        <v>59.2</v>
      </c>
      <c r="AU1410" s="1">
        <v>59.1</v>
      </c>
      <c r="AV1410" s="1">
        <v>58.8</v>
      </c>
      <c r="AW1410" s="1">
        <v>0.390082659</v>
      </c>
      <c r="AX1410" s="1">
        <v>2.62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6370</v>
      </c>
      <c r="C1411" s="3">
        <v>1.59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76.44</v>
      </c>
      <c r="H1411" s="1">
        <f>MATCH(持股比率!A1411,董監!A:A,0)</f>
        <v>1411</v>
      </c>
      <c r="I1411" s="3">
        <v>318547.92</v>
      </c>
      <c r="J1411" s="20">
        <v>24</v>
      </c>
      <c r="K1411" s="20">
        <v>11</v>
      </c>
      <c r="L1411" s="29">
        <v>-3</v>
      </c>
      <c r="M1411" s="20">
        <v>-13</v>
      </c>
      <c r="N1411" s="20">
        <v>-4</v>
      </c>
      <c r="O1411" s="20">
        <f t="shared" si="85"/>
        <v>24350</v>
      </c>
      <c r="P1411" s="19">
        <f t="shared" si="86"/>
        <v>0.1</v>
      </c>
      <c r="Q1411" s="3">
        <v>53</v>
      </c>
      <c r="R1411" s="3">
        <v>53</v>
      </c>
      <c r="S1411" s="3">
        <v>52.5</v>
      </c>
      <c r="T1411" s="3">
        <v>51</v>
      </c>
      <c r="U1411" s="3">
        <v>50.6</v>
      </c>
      <c r="V1411" s="10">
        <f t="shared" si="87"/>
        <v>8.3210000000000003E-3</v>
      </c>
      <c r="W1411" s="3">
        <v>-3.07</v>
      </c>
      <c r="X1411" s="3" t="str">
        <f ca="1">IF(COUNTIF(股期對照!A:A,B1411)=2,B1411&amp;"-●",IF(COUNTIF(股期對照!A:A,B1411)=1,B1411&amp;"-◎",B1411))</f>
        <v>紘康</v>
      </c>
      <c r="Y1411" s="3" t="s">
        <v>7549</v>
      </c>
      <c r="AB1411" s="1" t="s">
        <v>1405</v>
      </c>
      <c r="AC1411" s="1" t="s">
        <v>3106</v>
      </c>
      <c r="AD1411" s="1">
        <v>1.59</v>
      </c>
      <c r="AE1411" s="1">
        <v>0</v>
      </c>
      <c r="AF1411" s="1">
        <v>0.17</v>
      </c>
      <c r="AG1411" s="1">
        <v>21.8</v>
      </c>
      <c r="AH1411" s="1">
        <v>76.44</v>
      </c>
      <c r="AI1411" s="1">
        <v>1411</v>
      </c>
      <c r="AJ1411" s="1">
        <v>318547.92</v>
      </c>
      <c r="AK1411" s="1">
        <v>24</v>
      </c>
      <c r="AL1411" s="1">
        <v>11</v>
      </c>
      <c r="AM1411" s="1">
        <v>-3</v>
      </c>
      <c r="AN1411" s="1">
        <v>-13</v>
      </c>
      <c r="AO1411" s="1">
        <v>-4</v>
      </c>
      <c r="AP1411" s="1">
        <v>24350</v>
      </c>
      <c r="AQ1411" s="1">
        <v>0.1</v>
      </c>
      <c r="AR1411" s="1">
        <v>53</v>
      </c>
      <c r="AS1411" s="1">
        <v>53</v>
      </c>
      <c r="AT1411" s="1">
        <v>52.5</v>
      </c>
      <c r="AU1411" s="1">
        <v>51</v>
      </c>
      <c r="AV1411" s="1">
        <v>50.6</v>
      </c>
      <c r="AW1411" s="1">
        <v>8.3210000000000003E-3</v>
      </c>
      <c r="AX1411" s="1">
        <v>-3.07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6371</v>
      </c>
      <c r="C1412" s="3">
        <v>1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53.4</v>
      </c>
      <c r="H1412" s="1">
        <f>MATCH(持股比率!A1412,董監!A:A,0)</f>
        <v>1412</v>
      </c>
      <c r="I1412" s="3">
        <v>1174085</v>
      </c>
      <c r="J1412" s="20">
        <v>233.58600000000001</v>
      </c>
      <c r="K1412" s="20">
        <v>-6</v>
      </c>
      <c r="L1412" s="29">
        <v>163.274</v>
      </c>
      <c r="M1412" s="20">
        <v>-76.001000000000005</v>
      </c>
      <c r="N1412" s="20">
        <v>-77</v>
      </c>
      <c r="O1412" s="20">
        <f t="shared" si="85"/>
        <v>62696</v>
      </c>
      <c r="P1412" s="19">
        <f t="shared" si="86"/>
        <v>0.4</v>
      </c>
      <c r="Q1412" s="3">
        <v>24.9</v>
      </c>
      <c r="R1412" s="3">
        <v>25</v>
      </c>
      <c r="S1412" s="3">
        <v>26.55</v>
      </c>
      <c r="T1412" s="3">
        <v>26.25</v>
      </c>
      <c r="U1412" s="3">
        <v>26.4</v>
      </c>
      <c r="V1412" s="10">
        <f t="shared" si="87"/>
        <v>5.9733898500000014E-2</v>
      </c>
      <c r="W1412" s="3">
        <v>8.1999999999999993</v>
      </c>
      <c r="X1412" s="3" t="str">
        <f ca="1">IF(COUNTIF(股期對照!A:A,B1412)=2,B1412&amp;"-●",IF(COUNTIF(股期對照!A:A,B1412)=1,B1412&amp;"-◎",B1412))</f>
        <v>益得</v>
      </c>
      <c r="Y1412" s="3" t="s">
        <v>7312</v>
      </c>
      <c r="AB1412" s="1" t="s">
        <v>1406</v>
      </c>
      <c r="AC1412" s="1" t="s">
        <v>3107</v>
      </c>
      <c r="AD1412" s="1">
        <v>1</v>
      </c>
      <c r="AE1412" s="1">
        <v>0</v>
      </c>
      <c r="AF1412" s="1">
        <v>0.42</v>
      </c>
      <c r="AG1412" s="1">
        <v>45.18</v>
      </c>
      <c r="AH1412" s="1">
        <v>53.4</v>
      </c>
      <c r="AI1412" s="1">
        <v>1412</v>
      </c>
      <c r="AJ1412" s="1">
        <v>1174085</v>
      </c>
      <c r="AK1412" s="1">
        <v>233.58600000000001</v>
      </c>
      <c r="AL1412" s="1">
        <v>-6</v>
      </c>
      <c r="AM1412" s="1">
        <v>163.274</v>
      </c>
      <c r="AN1412" s="1">
        <v>-76.001000000000005</v>
      </c>
      <c r="AO1412" s="1">
        <v>-77</v>
      </c>
      <c r="AP1412" s="1">
        <v>62696</v>
      </c>
      <c r="AQ1412" s="1">
        <v>0.4</v>
      </c>
      <c r="AR1412" s="1">
        <v>24.9</v>
      </c>
      <c r="AS1412" s="1">
        <v>25</v>
      </c>
      <c r="AT1412" s="1">
        <v>26.55</v>
      </c>
      <c r="AU1412" s="1">
        <v>26.25</v>
      </c>
      <c r="AV1412" s="1">
        <v>26.4</v>
      </c>
      <c r="AW1412" s="1">
        <v>5.9733898500000014E-2</v>
      </c>
      <c r="AX1412" s="1">
        <v>8.1999999999999993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5452</v>
      </c>
      <c r="C1413" s="3">
        <v>10.01</v>
      </c>
      <c r="D1413" s="3">
        <v>0.41</v>
      </c>
      <c r="E1413" s="3">
        <v>2.3199999999999998</v>
      </c>
      <c r="F1413" s="1">
        <f>IF(INDEX(董監!D:D,H1413)=0,INDEX(董監!C:C,H1413),INDEX(董監!D:D,H1413))</f>
        <v>12.3</v>
      </c>
      <c r="G1413" s="1">
        <f t="shared" si="84"/>
        <v>74.960000000000008</v>
      </c>
      <c r="H1413" s="1">
        <f>MATCH(持股比率!A1413,董監!A:A,0)</f>
        <v>1413</v>
      </c>
      <c r="I1413" s="3">
        <v>742717.54</v>
      </c>
      <c r="J1413" s="20">
        <v>119</v>
      </c>
      <c r="K1413" s="20">
        <v>-61.372999999999998</v>
      </c>
      <c r="L1413" s="29">
        <v>66.661000000000001</v>
      </c>
      <c r="M1413" s="20">
        <v>-283.68099999999998</v>
      </c>
      <c r="N1413" s="20">
        <v>-43.476999999999997</v>
      </c>
      <c r="O1413" s="20">
        <f t="shared" si="85"/>
        <v>55674</v>
      </c>
      <c r="P1413" s="19">
        <f t="shared" si="86"/>
        <v>-0.4</v>
      </c>
      <c r="Q1413" s="3">
        <v>86.5</v>
      </c>
      <c r="R1413" s="3">
        <v>86.4</v>
      </c>
      <c r="S1413" s="3">
        <v>87</v>
      </c>
      <c r="T1413" s="3">
        <v>84.4</v>
      </c>
      <c r="U1413" s="3">
        <v>83.8</v>
      </c>
      <c r="V1413" s="10">
        <f t="shared" si="87"/>
        <v>-0.16795669199999999</v>
      </c>
      <c r="W1413" s="3">
        <v>-0.83</v>
      </c>
      <c r="X1413" s="3" t="str">
        <f ca="1">IF(COUNTIF(股期對照!A:A,B1413)=2,B1413&amp;"-●",IF(COUNTIF(股期對照!A:A,B1413)=1,B1413&amp;"-◎",B1413))</f>
        <v>神盾</v>
      </c>
      <c r="Y1413" s="3" t="s">
        <v>7434</v>
      </c>
      <c r="AB1413" s="1" t="s">
        <v>1407</v>
      </c>
      <c r="AC1413" s="1" t="s">
        <v>3108</v>
      </c>
      <c r="AD1413" s="1">
        <v>10.01</v>
      </c>
      <c r="AE1413" s="1">
        <v>0.41</v>
      </c>
      <c r="AF1413" s="1">
        <v>2.3199999999999998</v>
      </c>
      <c r="AG1413" s="1">
        <v>12.3</v>
      </c>
      <c r="AH1413" s="1">
        <v>74.960000000000008</v>
      </c>
      <c r="AI1413" s="1">
        <v>1413</v>
      </c>
      <c r="AJ1413" s="1">
        <v>742717.54</v>
      </c>
      <c r="AK1413" s="1">
        <v>119</v>
      </c>
      <c r="AL1413" s="1">
        <v>-61.372999999999998</v>
      </c>
      <c r="AM1413" s="1">
        <v>66.661000000000001</v>
      </c>
      <c r="AN1413" s="1">
        <v>-283.68099999999998</v>
      </c>
      <c r="AO1413" s="1">
        <v>-43.476999999999997</v>
      </c>
      <c r="AP1413" s="1">
        <v>55674</v>
      </c>
      <c r="AQ1413" s="1">
        <v>-0.4</v>
      </c>
      <c r="AR1413" s="1">
        <v>86.5</v>
      </c>
      <c r="AS1413" s="1">
        <v>86.4</v>
      </c>
      <c r="AT1413" s="1">
        <v>87</v>
      </c>
      <c r="AU1413" s="1">
        <v>84.4</v>
      </c>
      <c r="AV1413" s="1">
        <v>83.8</v>
      </c>
      <c r="AW1413" s="1">
        <v>-0.16795669199999999</v>
      </c>
      <c r="AX1413" s="1">
        <v>-0.83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5004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2</v>
      </c>
      <c r="L1414" s="29">
        <v>1</v>
      </c>
      <c r="M1414" s="20">
        <v>1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85.1</v>
      </c>
      <c r="R1414" s="3">
        <v>85</v>
      </c>
      <c r="S1414" s="3">
        <v>85</v>
      </c>
      <c r="T1414" s="3">
        <v>85</v>
      </c>
      <c r="U1414" s="3">
        <v>84.5</v>
      </c>
      <c r="V1414" s="10">
        <f t="shared" si="87"/>
        <v>7.6550000000000003E-3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6674</v>
      </c>
      <c r="AB1414" s="1" t="s">
        <v>1408</v>
      </c>
      <c r="AC1414" s="1" t="s">
        <v>3109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5</v>
      </c>
      <c r="AL1414" s="1">
        <v>2</v>
      </c>
      <c r="AM1414" s="1">
        <v>1</v>
      </c>
      <c r="AN1414" s="1">
        <v>1</v>
      </c>
      <c r="AO1414" s="1">
        <v>0</v>
      </c>
      <c r="AP1414" s="1">
        <v>118055</v>
      </c>
      <c r="AQ1414" s="1">
        <v>0</v>
      </c>
      <c r="AR1414" s="1">
        <v>85.1</v>
      </c>
      <c r="AS1414" s="1">
        <v>85</v>
      </c>
      <c r="AT1414" s="1">
        <v>85</v>
      </c>
      <c r="AU1414" s="1">
        <v>85</v>
      </c>
      <c r="AV1414" s="1">
        <v>84.5</v>
      </c>
      <c r="AW1414" s="1">
        <v>7.6550000000000003E-3</v>
      </c>
      <c r="AX1414" s="1">
        <v>-0.35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6372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4</v>
      </c>
      <c r="K1415" s="20">
        <v>3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18.2</v>
      </c>
      <c r="R1415" s="3">
        <v>18.5</v>
      </c>
      <c r="S1415" s="3">
        <v>18.5</v>
      </c>
      <c r="T1415" s="3">
        <v>18.8</v>
      </c>
      <c r="U1415" s="3">
        <v>18.8</v>
      </c>
      <c r="V1415" s="10">
        <f t="shared" ref="V1415:V1478" si="91">SUMPRODUCT(J1415:N1415,Q1415:U1415)/100000</f>
        <v>1.2830000000000001E-3</v>
      </c>
      <c r="W1415" s="3">
        <v>2.73</v>
      </c>
      <c r="X1415" s="3" t="str">
        <f ca="1">IF(COUNTIF(股期對照!A:A,B1415)=2,B1415&amp;"-●",IF(COUNTIF(股期對照!A:A,B1415)=1,B1415&amp;"-◎",B1415))</f>
        <v>威潤</v>
      </c>
      <c r="Y1415" s="3" t="s">
        <v>7550</v>
      </c>
      <c r="AB1415" s="1" t="s">
        <v>1409</v>
      </c>
      <c r="AC1415" s="1" t="s">
        <v>3110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4</v>
      </c>
      <c r="AL1415" s="1">
        <v>3</v>
      </c>
      <c r="AM1415" s="1">
        <v>0</v>
      </c>
      <c r="AN1415" s="1">
        <v>0</v>
      </c>
      <c r="AO1415" s="1">
        <v>0</v>
      </c>
      <c r="AP1415" s="1">
        <v>22148</v>
      </c>
      <c r="AQ1415" s="1">
        <v>0</v>
      </c>
      <c r="AR1415" s="1">
        <v>18.2</v>
      </c>
      <c r="AS1415" s="1">
        <v>18.5</v>
      </c>
      <c r="AT1415" s="1">
        <v>18.5</v>
      </c>
      <c r="AU1415" s="1">
        <v>18.8</v>
      </c>
      <c r="AV1415" s="1">
        <v>18.8</v>
      </c>
      <c r="AW1415" s="1">
        <v>1.2830000000000001E-3</v>
      </c>
      <c r="AX1415" s="1">
        <v>2.73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5148</v>
      </c>
      <c r="C1416" s="3">
        <v>7.2</v>
      </c>
      <c r="D1416" s="3">
        <v>0.21</v>
      </c>
      <c r="E1416" s="3">
        <v>0.08</v>
      </c>
      <c r="F1416" s="1">
        <f>IF(INDEX(董監!D:D,H1416)=0,INDEX(董監!C:C,H1416),INDEX(董監!D:D,H1416))</f>
        <v>20</v>
      </c>
      <c r="G1416" s="1">
        <f t="shared" si="88"/>
        <v>72.509999999999991</v>
      </c>
      <c r="H1416" s="1">
        <f>MATCH(持股比率!A1416,董監!A:A,0)</f>
        <v>1416</v>
      </c>
      <c r="I1416" s="3">
        <v>1106182.6399999999</v>
      </c>
      <c r="J1416" s="20">
        <v>22.315999999999999</v>
      </c>
      <c r="K1416" s="20">
        <v>0</v>
      </c>
      <c r="L1416" s="29">
        <v>81.606999999999999</v>
      </c>
      <c r="M1416" s="20">
        <v>-70.534999999999997</v>
      </c>
      <c r="N1416" s="20">
        <v>-145.57900000000001</v>
      </c>
      <c r="O1416" s="20">
        <f t="shared" si="89"/>
        <v>80209</v>
      </c>
      <c r="P1416" s="19">
        <f t="shared" si="90"/>
        <v>-0.1</v>
      </c>
      <c r="Q1416" s="3">
        <v>346.5</v>
      </c>
      <c r="R1416" s="3">
        <v>345</v>
      </c>
      <c r="S1416" s="3">
        <v>351</v>
      </c>
      <c r="T1416" s="3">
        <v>345</v>
      </c>
      <c r="U1416" s="3">
        <v>342</v>
      </c>
      <c r="V1416" s="10">
        <f t="shared" si="91"/>
        <v>-0.37746042000000002</v>
      </c>
      <c r="W1416" s="3">
        <v>-0.57999999999999996</v>
      </c>
      <c r="X1416" s="3" t="str">
        <f ca="1">IF(COUNTIF(股期對照!A:A,B1416)=2,B1416&amp;"-●",IF(COUNTIF(股期對照!A:A,B1416)=1,B1416&amp;"-◎",B1416))</f>
        <v>大樹</v>
      </c>
      <c r="Y1416" s="3" t="s">
        <v>6812</v>
      </c>
      <c r="AB1416" s="1" t="s">
        <v>1410</v>
      </c>
      <c r="AC1416" s="1" t="s">
        <v>3111</v>
      </c>
      <c r="AD1416" s="1">
        <v>7.2</v>
      </c>
      <c r="AE1416" s="1">
        <v>0.21</v>
      </c>
      <c r="AF1416" s="1">
        <v>0.08</v>
      </c>
      <c r="AG1416" s="1">
        <v>20</v>
      </c>
      <c r="AH1416" s="1">
        <v>72.509999999999991</v>
      </c>
      <c r="AI1416" s="1">
        <v>1416</v>
      </c>
      <c r="AJ1416" s="1">
        <v>1106182.6399999999</v>
      </c>
      <c r="AK1416" s="1">
        <v>22.315999999999999</v>
      </c>
      <c r="AL1416" s="1">
        <v>0</v>
      </c>
      <c r="AM1416" s="1">
        <v>81.606999999999999</v>
      </c>
      <c r="AN1416" s="1">
        <v>-70.534999999999997</v>
      </c>
      <c r="AO1416" s="1">
        <v>-145.57900000000001</v>
      </c>
      <c r="AP1416" s="1">
        <v>80209</v>
      </c>
      <c r="AQ1416" s="1">
        <v>-0.1</v>
      </c>
      <c r="AR1416" s="1">
        <v>346.5</v>
      </c>
      <c r="AS1416" s="1">
        <v>345</v>
      </c>
      <c r="AT1416" s="1">
        <v>351</v>
      </c>
      <c r="AU1416" s="1">
        <v>345</v>
      </c>
      <c r="AV1416" s="1">
        <v>342</v>
      </c>
      <c r="AW1416" s="1">
        <v>-0.37746042000000002</v>
      </c>
      <c r="AX1416" s="1">
        <v>-0.57999999999999996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6373</v>
      </c>
      <c r="C1417" s="3">
        <v>5.85</v>
      </c>
      <c r="D1417" s="3">
        <v>0</v>
      </c>
      <c r="E1417" s="3">
        <v>0.21</v>
      </c>
      <c r="F1417" s="1">
        <f>IF(INDEX(董監!D:D,H1417)=0,INDEX(董監!C:C,H1417),INDEX(董監!D:D,H1417))</f>
        <v>8.51</v>
      </c>
      <c r="G1417" s="1">
        <f t="shared" si="88"/>
        <v>85.43</v>
      </c>
      <c r="H1417" s="1">
        <f>MATCH(持股比率!A1417,董監!A:A,0)</f>
        <v>1417</v>
      </c>
      <c r="I1417" s="3">
        <v>376941</v>
      </c>
      <c r="J1417" s="20">
        <v>95</v>
      </c>
      <c r="K1417" s="20">
        <v>-5.0010000000000003</v>
      </c>
      <c r="L1417" s="29">
        <v>74.903999999999996</v>
      </c>
      <c r="M1417" s="20">
        <v>-173.429</v>
      </c>
      <c r="N1417" s="20">
        <v>109.86199999999999</v>
      </c>
      <c r="O1417" s="20">
        <f t="shared" si="89"/>
        <v>32202</v>
      </c>
      <c r="P1417" s="19">
        <f t="shared" si="90"/>
        <v>0.3</v>
      </c>
      <c r="Q1417" s="3">
        <v>65.099999999999994</v>
      </c>
      <c r="R1417" s="3">
        <v>65.099999999999994</v>
      </c>
      <c r="S1417" s="3">
        <v>65.900000000000006</v>
      </c>
      <c r="T1417" s="3">
        <v>63.5</v>
      </c>
      <c r="U1417" s="3">
        <v>64.2</v>
      </c>
      <c r="V1417" s="10">
        <f t="shared" si="91"/>
        <v>6.8355073999999988E-2</v>
      </c>
      <c r="W1417" s="3">
        <v>-0.47</v>
      </c>
      <c r="X1417" s="3" t="str">
        <f ca="1">IF(COUNTIF(股期對照!A:A,B1417)=2,B1417&amp;"-●",IF(COUNTIF(股期對照!A:A,B1417)=1,B1417&amp;"-◎",B1417))</f>
        <v>宇智</v>
      </c>
      <c r="Y1417" s="3" t="s">
        <v>7253</v>
      </c>
      <c r="AB1417" s="1" t="s">
        <v>1411</v>
      </c>
      <c r="AC1417" s="1" t="s">
        <v>3112</v>
      </c>
      <c r="AD1417" s="1">
        <v>5.85</v>
      </c>
      <c r="AE1417" s="1">
        <v>0</v>
      </c>
      <c r="AF1417" s="1">
        <v>0.21</v>
      </c>
      <c r="AG1417" s="1">
        <v>8.51</v>
      </c>
      <c r="AH1417" s="1">
        <v>85.43</v>
      </c>
      <c r="AI1417" s="1">
        <v>1417</v>
      </c>
      <c r="AJ1417" s="1">
        <v>376941</v>
      </c>
      <c r="AK1417" s="1">
        <v>95</v>
      </c>
      <c r="AL1417" s="1">
        <v>-5.0010000000000003</v>
      </c>
      <c r="AM1417" s="1">
        <v>74.903999999999996</v>
      </c>
      <c r="AN1417" s="1">
        <v>-173.429</v>
      </c>
      <c r="AO1417" s="1">
        <v>109.86199999999999</v>
      </c>
      <c r="AP1417" s="1">
        <v>32202</v>
      </c>
      <c r="AQ1417" s="1">
        <v>0.3</v>
      </c>
      <c r="AR1417" s="1">
        <v>65.099999999999994</v>
      </c>
      <c r="AS1417" s="1">
        <v>65.099999999999994</v>
      </c>
      <c r="AT1417" s="1">
        <v>65.900000000000006</v>
      </c>
      <c r="AU1417" s="1">
        <v>63.5</v>
      </c>
      <c r="AV1417" s="1">
        <v>64.2</v>
      </c>
      <c r="AW1417" s="1">
        <v>6.8355073999999988E-2</v>
      </c>
      <c r="AX1417" s="1">
        <v>-0.47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6374</v>
      </c>
      <c r="C1418" s="3">
        <v>10.029999999999999</v>
      </c>
      <c r="D1418" s="3">
        <v>0.6</v>
      </c>
      <c r="E1418" s="3">
        <v>1.02</v>
      </c>
      <c r="F1418" s="1">
        <f>IF(INDEX(董監!D:D,H1418)=0,INDEX(董監!C:C,H1418),INDEX(董監!D:D,H1418))</f>
        <v>28.72</v>
      </c>
      <c r="G1418" s="1">
        <f t="shared" si="88"/>
        <v>59.63</v>
      </c>
      <c r="H1418" s="1">
        <f>MATCH(持股比率!A1418,董監!A:A,0)</f>
        <v>1418</v>
      </c>
      <c r="I1418" s="3">
        <v>1008308.53</v>
      </c>
      <c r="J1418" s="20">
        <v>761.35699999999997</v>
      </c>
      <c r="K1418" s="20">
        <v>-606.62800000000004</v>
      </c>
      <c r="L1418" s="29">
        <v>-225.32300000000001</v>
      </c>
      <c r="M1418" s="20">
        <v>-95.488</v>
      </c>
      <c r="N1418" s="20">
        <v>-694.14400000000001</v>
      </c>
      <c r="O1418" s="20">
        <f t="shared" si="89"/>
        <v>60125</v>
      </c>
      <c r="P1418" s="19">
        <f t="shared" si="90"/>
        <v>-1.4</v>
      </c>
      <c r="Q1418" s="3">
        <v>658</v>
      </c>
      <c r="R1418" s="3">
        <v>650</v>
      </c>
      <c r="S1418" s="3">
        <v>641</v>
      </c>
      <c r="T1418" s="3">
        <v>641</v>
      </c>
      <c r="U1418" s="3">
        <v>617</v>
      </c>
      <c r="V1418" s="10">
        <f t="shared" si="91"/>
        <v>-5.2726199300000003</v>
      </c>
      <c r="W1418" s="3">
        <v>-2.99</v>
      </c>
      <c r="X1418" s="3" t="str">
        <f ca="1">IF(COUNTIF(股期對照!A:A,B1418)=2,B1418&amp;"-●",IF(COUNTIF(股期對照!A:A,B1418)=1,B1418&amp;"-◎",B1418))</f>
        <v>保瑞</v>
      </c>
      <c r="Y1418" s="3" t="s">
        <v>7551</v>
      </c>
      <c r="AB1418" s="1" t="s">
        <v>1412</v>
      </c>
      <c r="AC1418" s="1" t="s">
        <v>3113</v>
      </c>
      <c r="AD1418" s="1">
        <v>10.029999999999999</v>
      </c>
      <c r="AE1418" s="1">
        <v>0.6</v>
      </c>
      <c r="AF1418" s="1">
        <v>1.02</v>
      </c>
      <c r="AG1418" s="1">
        <v>28.72</v>
      </c>
      <c r="AH1418" s="1">
        <v>59.63</v>
      </c>
      <c r="AI1418" s="1">
        <v>1418</v>
      </c>
      <c r="AJ1418" s="1">
        <v>1008308.53</v>
      </c>
      <c r="AK1418" s="1">
        <v>761.35699999999997</v>
      </c>
      <c r="AL1418" s="1">
        <v>-606.62800000000004</v>
      </c>
      <c r="AM1418" s="1">
        <v>-225.32300000000001</v>
      </c>
      <c r="AN1418" s="1">
        <v>-95.488</v>
      </c>
      <c r="AO1418" s="1">
        <v>-694.14400000000001</v>
      </c>
      <c r="AP1418" s="1">
        <v>60125</v>
      </c>
      <c r="AQ1418" s="1">
        <v>-1.4</v>
      </c>
      <c r="AR1418" s="1">
        <v>658</v>
      </c>
      <c r="AS1418" s="1">
        <v>650</v>
      </c>
      <c r="AT1418" s="1">
        <v>641</v>
      </c>
      <c r="AU1418" s="1">
        <v>641</v>
      </c>
      <c r="AV1418" s="1">
        <v>617</v>
      </c>
      <c r="AW1418" s="1">
        <v>-5.2726199300000003</v>
      </c>
      <c r="AX1418" s="1">
        <v>-2.99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5149</v>
      </c>
      <c r="C1419" s="3">
        <v>1.42</v>
      </c>
      <c r="D1419" s="3">
        <v>0</v>
      </c>
      <c r="E1419" s="3">
        <v>0.91</v>
      </c>
      <c r="F1419" s="1">
        <f>IF(INDEX(董監!D:D,H1419)=0,INDEX(董監!C:C,H1419),INDEX(董監!D:D,H1419))</f>
        <v>15.99</v>
      </c>
      <c r="G1419" s="1">
        <f t="shared" si="88"/>
        <v>81.680000000000007</v>
      </c>
      <c r="H1419" s="1">
        <f>MATCH(持股比率!A1419,董監!A:A,0)</f>
        <v>1419</v>
      </c>
      <c r="I1419" s="3">
        <v>1237266.67</v>
      </c>
      <c r="J1419" s="20">
        <v>301.714</v>
      </c>
      <c r="K1419" s="20">
        <v>-49.180999999999997</v>
      </c>
      <c r="L1419" s="29">
        <v>20.527000000000001</v>
      </c>
      <c r="M1419" s="20">
        <v>-135.143</v>
      </c>
      <c r="N1419" s="20">
        <v>2.9239999999999999</v>
      </c>
      <c r="O1419" s="20">
        <f t="shared" si="89"/>
        <v>101060</v>
      </c>
      <c r="P1419" s="19">
        <f t="shared" si="90"/>
        <v>0.1</v>
      </c>
      <c r="Q1419" s="3">
        <v>37.5</v>
      </c>
      <c r="R1419" s="3">
        <v>37.5</v>
      </c>
      <c r="S1419" s="3">
        <v>37.6</v>
      </c>
      <c r="T1419" s="3">
        <v>36.700000000000003</v>
      </c>
      <c r="U1419" s="3">
        <v>36.450000000000003</v>
      </c>
      <c r="V1419" s="10">
        <f t="shared" si="91"/>
        <v>5.3886343999999996E-2</v>
      </c>
      <c r="W1419" s="3">
        <v>-0.68</v>
      </c>
      <c r="X1419" s="3" t="str">
        <f ca="1">IF(COUNTIF(股期對照!A:A,B1419)=2,B1419&amp;"-●",IF(COUNTIF(股期對照!A:A,B1419)=1,B1419&amp;"-◎",B1419))</f>
        <v>安集</v>
      </c>
      <c r="Y1419" s="3" t="s">
        <v>7552</v>
      </c>
      <c r="AB1419" s="1" t="s">
        <v>1413</v>
      </c>
      <c r="AC1419" s="1" t="s">
        <v>3114</v>
      </c>
      <c r="AD1419" s="1">
        <v>1.42</v>
      </c>
      <c r="AE1419" s="1">
        <v>0</v>
      </c>
      <c r="AF1419" s="1">
        <v>0.91</v>
      </c>
      <c r="AG1419" s="1">
        <v>15.99</v>
      </c>
      <c r="AH1419" s="1">
        <v>81.680000000000007</v>
      </c>
      <c r="AI1419" s="1">
        <v>1419</v>
      </c>
      <c r="AJ1419" s="1">
        <v>1237266.67</v>
      </c>
      <c r="AK1419" s="1">
        <v>301.714</v>
      </c>
      <c r="AL1419" s="1">
        <v>-49.180999999999997</v>
      </c>
      <c r="AM1419" s="1">
        <v>20.527000000000001</v>
      </c>
      <c r="AN1419" s="1">
        <v>-135.143</v>
      </c>
      <c r="AO1419" s="1">
        <v>2.9239999999999999</v>
      </c>
      <c r="AP1419" s="1">
        <v>101060</v>
      </c>
      <c r="AQ1419" s="1">
        <v>0.1</v>
      </c>
      <c r="AR1419" s="1">
        <v>37.5</v>
      </c>
      <c r="AS1419" s="1">
        <v>37.5</v>
      </c>
      <c r="AT1419" s="1">
        <v>37.6</v>
      </c>
      <c r="AU1419" s="1">
        <v>36.700000000000003</v>
      </c>
      <c r="AV1419" s="1">
        <v>36.450000000000003</v>
      </c>
      <c r="AW1419" s="1">
        <v>5.3886343999999996E-2</v>
      </c>
      <c r="AX1419" s="1">
        <v>-0.68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5453</v>
      </c>
      <c r="C1420" s="3">
        <v>5.08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40.47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13</v>
      </c>
      <c r="L1420" s="29">
        <v>2</v>
      </c>
      <c r="M1420" s="20">
        <v>3</v>
      </c>
      <c r="N1420" s="20">
        <v>-5</v>
      </c>
      <c r="O1420" s="20">
        <f t="shared" si="89"/>
        <v>8779</v>
      </c>
      <c r="P1420" s="19">
        <f t="shared" si="90"/>
        <v>0.2</v>
      </c>
      <c r="Q1420" s="3">
        <v>55.9</v>
      </c>
      <c r="R1420" s="3">
        <v>58</v>
      </c>
      <c r="S1420" s="3">
        <v>58.6</v>
      </c>
      <c r="T1420" s="3">
        <v>52.8</v>
      </c>
      <c r="U1420" s="3">
        <v>52.6</v>
      </c>
      <c r="V1420" s="10">
        <f t="shared" si="91"/>
        <v>8.2249999999999997E-3</v>
      </c>
      <c r="W1420" s="3">
        <v>-11.3</v>
      </c>
      <c r="X1420" s="3" t="str">
        <f ca="1">IF(COUNTIF(股期對照!A:A,B1420)=2,B1420&amp;"-●",IF(COUNTIF(股期對照!A:A,B1420)=1,B1420&amp;"-◎",B1420))</f>
        <v>弘煜科</v>
      </c>
      <c r="Y1420" s="3" t="s">
        <v>7553</v>
      </c>
      <c r="AB1420" s="1" t="s">
        <v>1414</v>
      </c>
      <c r="AC1420" s="1" t="s">
        <v>3115</v>
      </c>
      <c r="AD1420" s="1">
        <v>5.08</v>
      </c>
      <c r="AE1420" s="1">
        <v>0</v>
      </c>
      <c r="AF1420" s="1">
        <v>0</v>
      </c>
      <c r="AG1420" s="1">
        <v>54.45</v>
      </c>
      <c r="AH1420" s="1">
        <v>40.47</v>
      </c>
      <c r="AI1420" s="1">
        <v>1420</v>
      </c>
      <c r="AJ1420" s="1">
        <v>216927.76</v>
      </c>
      <c r="AK1420" s="1">
        <v>1</v>
      </c>
      <c r="AL1420" s="1">
        <v>13</v>
      </c>
      <c r="AM1420" s="1">
        <v>2</v>
      </c>
      <c r="AN1420" s="1">
        <v>3</v>
      </c>
      <c r="AO1420" s="1">
        <v>-5</v>
      </c>
      <c r="AP1420" s="1">
        <v>8779</v>
      </c>
      <c r="AQ1420" s="1">
        <v>0.2</v>
      </c>
      <c r="AR1420" s="1">
        <v>55.9</v>
      </c>
      <c r="AS1420" s="1">
        <v>58</v>
      </c>
      <c r="AT1420" s="1">
        <v>58.6</v>
      </c>
      <c r="AU1420" s="1">
        <v>52.8</v>
      </c>
      <c r="AV1420" s="1">
        <v>52.6</v>
      </c>
      <c r="AW1420" s="1">
        <v>8.2249999999999997E-3</v>
      </c>
      <c r="AX1420" s="1">
        <v>-11.3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4880</v>
      </c>
      <c r="C1421" s="3">
        <v>8.2100000000000009</v>
      </c>
      <c r="D1421" s="3">
        <v>0</v>
      </c>
      <c r="E1421" s="3">
        <v>1.71</v>
      </c>
      <c r="F1421" s="1">
        <f>IF(INDEX(董監!D:D,H1421)=0,INDEX(董監!C:C,H1421),INDEX(董監!D:D,H1421))</f>
        <v>11.66</v>
      </c>
      <c r="G1421" s="1">
        <f t="shared" si="88"/>
        <v>78.42</v>
      </c>
      <c r="H1421" s="1">
        <f>MATCH(持股比率!A1421,董監!A:A,0)</f>
        <v>1421</v>
      </c>
      <c r="I1421" s="3">
        <v>446760.08</v>
      </c>
      <c r="J1421" s="20">
        <v>-39</v>
      </c>
      <c r="K1421" s="20">
        <v>185.02</v>
      </c>
      <c r="L1421" s="29">
        <v>-325</v>
      </c>
      <c r="M1421" s="20">
        <v>-898.30200000000002</v>
      </c>
      <c r="N1421" s="20">
        <v>374.15899999999999</v>
      </c>
      <c r="O1421" s="20">
        <f t="shared" si="89"/>
        <v>35035</v>
      </c>
      <c r="P1421" s="19">
        <f t="shared" si="90"/>
        <v>-2</v>
      </c>
      <c r="Q1421" s="3">
        <v>99</v>
      </c>
      <c r="R1421" s="3">
        <v>101</v>
      </c>
      <c r="S1421" s="3">
        <v>99.1</v>
      </c>
      <c r="T1421" s="3">
        <v>91</v>
      </c>
      <c r="U1421" s="3">
        <v>92.9</v>
      </c>
      <c r="V1421" s="10">
        <f t="shared" si="91"/>
        <v>-0.64367590899999994</v>
      </c>
      <c r="W1421" s="3">
        <v>-5.2</v>
      </c>
      <c r="X1421" s="3" t="str">
        <f ca="1">IF(COUNTIF(股期對照!A:A,B1421)=2,B1421&amp;"-●",IF(COUNTIF(股期對照!A:A,B1421)=1,B1421&amp;"-◎",B1421))</f>
        <v>點序</v>
      </c>
      <c r="Y1421" s="3" t="s">
        <v>7100</v>
      </c>
      <c r="AB1421" s="1" t="s">
        <v>1415</v>
      </c>
      <c r="AC1421" s="1" t="s">
        <v>3116</v>
      </c>
      <c r="AD1421" s="1">
        <v>8.2100000000000009</v>
      </c>
      <c r="AE1421" s="1">
        <v>0</v>
      </c>
      <c r="AF1421" s="1">
        <v>1.71</v>
      </c>
      <c r="AG1421" s="1">
        <v>11.66</v>
      </c>
      <c r="AH1421" s="1">
        <v>78.42</v>
      </c>
      <c r="AI1421" s="1">
        <v>1421</v>
      </c>
      <c r="AJ1421" s="1">
        <v>446760.08</v>
      </c>
      <c r="AK1421" s="1">
        <v>-39</v>
      </c>
      <c r="AL1421" s="1">
        <v>185.02</v>
      </c>
      <c r="AM1421" s="1">
        <v>-325</v>
      </c>
      <c r="AN1421" s="1">
        <v>-898.30200000000002</v>
      </c>
      <c r="AO1421" s="1">
        <v>374.15899999999999</v>
      </c>
      <c r="AP1421" s="1">
        <v>35035</v>
      </c>
      <c r="AQ1421" s="1">
        <v>-2</v>
      </c>
      <c r="AR1421" s="1">
        <v>99</v>
      </c>
      <c r="AS1421" s="1">
        <v>101</v>
      </c>
      <c r="AT1421" s="1">
        <v>99.1</v>
      </c>
      <c r="AU1421" s="1">
        <v>91</v>
      </c>
      <c r="AV1421" s="1">
        <v>92.9</v>
      </c>
      <c r="AW1421" s="1">
        <v>-0.64367590899999994</v>
      </c>
      <c r="AX1421" s="1">
        <v>-5.2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5784</v>
      </c>
      <c r="C1422" s="3">
        <v>2.23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57.900000000000006</v>
      </c>
      <c r="H1422" s="1">
        <f>MATCH(持股比率!A1422,董監!A:A,0)</f>
        <v>1422</v>
      </c>
      <c r="I1422" s="3">
        <v>431373.18</v>
      </c>
      <c r="J1422" s="20">
        <v>-8.3070000000000004</v>
      </c>
      <c r="K1422" s="20">
        <v>-6</v>
      </c>
      <c r="L1422" s="29">
        <v>-7</v>
      </c>
      <c r="M1422" s="20">
        <v>-3</v>
      </c>
      <c r="N1422" s="20">
        <v>-1</v>
      </c>
      <c r="O1422" s="20">
        <f t="shared" si="89"/>
        <v>24977</v>
      </c>
      <c r="P1422" s="19">
        <f t="shared" si="90"/>
        <v>-0.1</v>
      </c>
      <c r="Q1422" s="3">
        <v>69.7</v>
      </c>
      <c r="R1422" s="3">
        <v>69.599999999999994</v>
      </c>
      <c r="S1422" s="3">
        <v>69.8</v>
      </c>
      <c r="T1422" s="3">
        <v>70</v>
      </c>
      <c r="U1422" s="3">
        <v>69.8</v>
      </c>
      <c r="V1422" s="10">
        <f t="shared" si="91"/>
        <v>-1.7649979E-2</v>
      </c>
      <c r="W1422" s="3">
        <v>0.43</v>
      </c>
      <c r="X1422" s="3" t="str">
        <f ca="1">IF(COUNTIF(股期對照!A:A,B1422)=2,B1422&amp;"-●",IF(COUNTIF(股期對照!A:A,B1422)=1,B1422&amp;"-◎",B1422))</f>
        <v>互動</v>
      </c>
      <c r="Y1422" s="3" t="s">
        <v>7388</v>
      </c>
      <c r="AB1422" s="1" t="s">
        <v>1416</v>
      </c>
      <c r="AC1422" s="1" t="s">
        <v>3117</v>
      </c>
      <c r="AD1422" s="1">
        <v>2.23</v>
      </c>
      <c r="AE1422" s="1">
        <v>0</v>
      </c>
      <c r="AF1422" s="1">
        <v>0</v>
      </c>
      <c r="AG1422" s="1">
        <v>39.869999999999997</v>
      </c>
      <c r="AH1422" s="1">
        <v>57.900000000000006</v>
      </c>
      <c r="AI1422" s="1">
        <v>1422</v>
      </c>
      <c r="AJ1422" s="1">
        <v>431373.18</v>
      </c>
      <c r="AK1422" s="1">
        <v>-8.3070000000000004</v>
      </c>
      <c r="AL1422" s="1">
        <v>-6</v>
      </c>
      <c r="AM1422" s="1">
        <v>-7</v>
      </c>
      <c r="AN1422" s="1">
        <v>-3</v>
      </c>
      <c r="AO1422" s="1">
        <v>-1</v>
      </c>
      <c r="AP1422" s="1">
        <v>24977</v>
      </c>
      <c r="AQ1422" s="1">
        <v>-0.1</v>
      </c>
      <c r="AR1422" s="1">
        <v>69.7</v>
      </c>
      <c r="AS1422" s="1">
        <v>69.599999999999994</v>
      </c>
      <c r="AT1422" s="1">
        <v>69.8</v>
      </c>
      <c r="AU1422" s="1">
        <v>70</v>
      </c>
      <c r="AV1422" s="1">
        <v>69.8</v>
      </c>
      <c r="AW1422" s="1">
        <v>-1.7649979E-2</v>
      </c>
      <c r="AX1422" s="1">
        <v>0.43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6375</v>
      </c>
      <c r="C1423" s="3">
        <v>23.05</v>
      </c>
      <c r="D1423" s="3">
        <v>1.08</v>
      </c>
      <c r="E1423" s="3">
        <v>0.9</v>
      </c>
      <c r="F1423" s="1">
        <f>IF(INDEX(董監!D:D,H1423)=0,INDEX(董監!C:C,H1423),INDEX(董監!D:D,H1423))</f>
        <v>51.53</v>
      </c>
      <c r="G1423" s="1">
        <f t="shared" si="88"/>
        <v>23.439999999999998</v>
      </c>
      <c r="H1423" s="1">
        <f>MATCH(持股比率!A1423,董監!A:A,0)</f>
        <v>1423</v>
      </c>
      <c r="I1423" s="3">
        <v>4352370</v>
      </c>
      <c r="J1423" s="20">
        <v>1164.086</v>
      </c>
      <c r="K1423" s="20">
        <v>30.716999999999999</v>
      </c>
      <c r="L1423" s="29">
        <v>-334.48399999999998</v>
      </c>
      <c r="M1423" s="20">
        <v>169.477</v>
      </c>
      <c r="N1423" s="20">
        <v>137.31200000000001</v>
      </c>
      <c r="O1423" s="20">
        <f t="shared" si="89"/>
        <v>102020</v>
      </c>
      <c r="P1423" s="19">
        <f t="shared" si="90"/>
        <v>1.1000000000000001</v>
      </c>
      <c r="Q1423" s="3">
        <v>520</v>
      </c>
      <c r="R1423" s="3">
        <v>521</v>
      </c>
      <c r="S1423" s="3">
        <v>512</v>
      </c>
      <c r="T1423" s="3">
        <v>514</v>
      </c>
      <c r="U1423" s="3">
        <v>515</v>
      </c>
      <c r="V1423" s="10">
        <f t="shared" si="91"/>
        <v>6.0789932700000007</v>
      </c>
      <c r="W1423" s="3">
        <v>0.98</v>
      </c>
      <c r="X1423" s="3" t="str">
        <f ca="1">IF(COUNTIF(股期對照!A:A,B1423)=2,B1423&amp;"-●",IF(COUNTIF(股期對照!A:A,B1423)=1,B1423&amp;"-◎",B1423))</f>
        <v>環球晶-●</v>
      </c>
      <c r="Y1423" s="3" t="s">
        <v>7554</v>
      </c>
      <c r="AB1423" s="1" t="s">
        <v>1417</v>
      </c>
      <c r="AC1423" s="1" t="s">
        <v>3118</v>
      </c>
      <c r="AD1423" s="1">
        <v>23.05</v>
      </c>
      <c r="AE1423" s="1">
        <v>1.08</v>
      </c>
      <c r="AF1423" s="1">
        <v>0.9</v>
      </c>
      <c r="AG1423" s="1">
        <v>51.53</v>
      </c>
      <c r="AH1423" s="1">
        <v>23.439999999999998</v>
      </c>
      <c r="AI1423" s="1">
        <v>1423</v>
      </c>
      <c r="AJ1423" s="1">
        <v>4352370</v>
      </c>
      <c r="AK1423" s="1">
        <v>1164.086</v>
      </c>
      <c r="AL1423" s="1">
        <v>30.716999999999999</v>
      </c>
      <c r="AM1423" s="1">
        <v>-334.48399999999998</v>
      </c>
      <c r="AN1423" s="1">
        <v>169.477</v>
      </c>
      <c r="AO1423" s="1">
        <v>137.31200000000001</v>
      </c>
      <c r="AP1423" s="1">
        <v>102020</v>
      </c>
      <c r="AQ1423" s="1">
        <v>1.1000000000000001</v>
      </c>
      <c r="AR1423" s="1">
        <v>520</v>
      </c>
      <c r="AS1423" s="1">
        <v>521</v>
      </c>
      <c r="AT1423" s="1">
        <v>512</v>
      </c>
      <c r="AU1423" s="1">
        <v>514</v>
      </c>
      <c r="AV1423" s="1">
        <v>515</v>
      </c>
      <c r="AW1423" s="1">
        <v>6.0789932700000007</v>
      </c>
      <c r="AX1423" s="1">
        <v>0.98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5589</v>
      </c>
      <c r="C1424" s="3">
        <v>10.33</v>
      </c>
      <c r="D1424" s="3">
        <v>3.52</v>
      </c>
      <c r="E1424" s="3">
        <v>0.45</v>
      </c>
      <c r="F1424" s="1">
        <f>IF(INDEX(董監!D:D,H1424)=0,INDEX(董監!C:C,H1424),INDEX(董監!D:D,H1424))</f>
        <v>38.659999999999997</v>
      </c>
      <c r="G1424" s="1">
        <f t="shared" si="88"/>
        <v>47.040000000000006</v>
      </c>
      <c r="H1424" s="1">
        <f>MATCH(持股比率!A1424,董監!A:A,0)</f>
        <v>1424</v>
      </c>
      <c r="I1424" s="3">
        <v>780000</v>
      </c>
      <c r="J1424" s="20">
        <v>258.851</v>
      </c>
      <c r="K1424" s="20">
        <v>1044.5550000000001</v>
      </c>
      <c r="L1424" s="29">
        <v>142.98699999999999</v>
      </c>
      <c r="M1424" s="20">
        <v>-88.149000000000001</v>
      </c>
      <c r="N1424" s="20">
        <v>-57.756999999999998</v>
      </c>
      <c r="O1424" s="20">
        <f t="shared" si="89"/>
        <v>36691</v>
      </c>
      <c r="P1424" s="19">
        <f t="shared" si="90"/>
        <v>3.5</v>
      </c>
      <c r="Q1424" s="3">
        <v>388.5</v>
      </c>
      <c r="R1424" s="3">
        <v>414</v>
      </c>
      <c r="S1424" s="3">
        <v>410</v>
      </c>
      <c r="T1424" s="3">
        <v>404.5</v>
      </c>
      <c r="U1424" s="3">
        <v>405</v>
      </c>
      <c r="V1424" s="10">
        <f t="shared" si="91"/>
        <v>5.3258619800000009</v>
      </c>
      <c r="W1424" s="3">
        <v>6.3</v>
      </c>
      <c r="X1424" s="3" t="str">
        <f ca="1">IF(COUNTIF(股期對照!A:A,B1424)=2,B1424&amp;"-●",IF(COUNTIF(股期對照!A:A,B1424)=1,B1424&amp;"-◎",B1424))</f>
        <v>晶碩</v>
      </c>
      <c r="Y1424" s="3" t="s">
        <v>7317</v>
      </c>
      <c r="AB1424" s="1" t="s">
        <v>1418</v>
      </c>
      <c r="AC1424" s="1" t="s">
        <v>3119</v>
      </c>
      <c r="AD1424" s="1">
        <v>10.33</v>
      </c>
      <c r="AE1424" s="1">
        <v>3.52</v>
      </c>
      <c r="AF1424" s="1">
        <v>0.45</v>
      </c>
      <c r="AG1424" s="1">
        <v>38.659999999999997</v>
      </c>
      <c r="AH1424" s="1">
        <v>47.040000000000006</v>
      </c>
      <c r="AI1424" s="1">
        <v>1424</v>
      </c>
      <c r="AJ1424" s="1">
        <v>780000</v>
      </c>
      <c r="AK1424" s="1">
        <v>258.851</v>
      </c>
      <c r="AL1424" s="1">
        <v>1044.5550000000001</v>
      </c>
      <c r="AM1424" s="1">
        <v>142.98699999999999</v>
      </c>
      <c r="AN1424" s="1">
        <v>-88.149000000000001</v>
      </c>
      <c r="AO1424" s="1">
        <v>-57.756999999999998</v>
      </c>
      <c r="AP1424" s="1">
        <v>36691</v>
      </c>
      <c r="AQ1424" s="1">
        <v>3.5</v>
      </c>
      <c r="AR1424" s="1">
        <v>388.5</v>
      </c>
      <c r="AS1424" s="1">
        <v>414</v>
      </c>
      <c r="AT1424" s="1">
        <v>410</v>
      </c>
      <c r="AU1424" s="1">
        <v>404.5</v>
      </c>
      <c r="AV1424" s="1">
        <v>405</v>
      </c>
      <c r="AW1424" s="1">
        <v>5.3258619800000009</v>
      </c>
      <c r="AX1424" s="1">
        <v>6.3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6376</v>
      </c>
      <c r="C1425" s="3">
        <v>4.1100000000000003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87.58</v>
      </c>
      <c r="H1425" s="1">
        <f>MATCH(持股比率!A1425,董監!A:A,0)</f>
        <v>1425</v>
      </c>
      <c r="I1425" s="3">
        <v>897436.2</v>
      </c>
      <c r="J1425" s="20">
        <v>73</v>
      </c>
      <c r="K1425" s="20">
        <v>-61.32</v>
      </c>
      <c r="L1425" s="29">
        <v>108.822</v>
      </c>
      <c r="M1425" s="20">
        <v>9.9450000000000003</v>
      </c>
      <c r="N1425" s="20">
        <v>-298.09199999999998</v>
      </c>
      <c r="O1425" s="20">
        <f t="shared" si="89"/>
        <v>78597</v>
      </c>
      <c r="P1425" s="19">
        <f t="shared" si="90"/>
        <v>-0.2</v>
      </c>
      <c r="Q1425" s="3">
        <v>57.4</v>
      </c>
      <c r="R1425" s="3">
        <v>57.8</v>
      </c>
      <c r="S1425" s="3">
        <v>55.4</v>
      </c>
      <c r="T1425" s="3">
        <v>53.4</v>
      </c>
      <c r="U1425" s="3">
        <v>54.1</v>
      </c>
      <c r="V1425" s="10">
        <f t="shared" si="91"/>
        <v>-8.921071400000001E-2</v>
      </c>
      <c r="W1425" s="3">
        <v>-8.92</v>
      </c>
      <c r="X1425" s="3" t="str">
        <f ca="1">IF(COUNTIF(股期對照!A:A,B1425)=2,B1425&amp;"-●",IF(COUNTIF(股期對照!A:A,B1425)=1,B1425&amp;"-◎",B1425))</f>
        <v>生華科</v>
      </c>
      <c r="Y1425" s="3" t="s">
        <v>6812</v>
      </c>
      <c r="AB1425" s="1" t="s">
        <v>1419</v>
      </c>
      <c r="AC1425" s="1" t="s">
        <v>3120</v>
      </c>
      <c r="AD1425" s="1">
        <v>4.1100000000000003</v>
      </c>
      <c r="AE1425" s="1">
        <v>0</v>
      </c>
      <c r="AF1425" s="1">
        <v>0</v>
      </c>
      <c r="AG1425" s="1">
        <v>8.31</v>
      </c>
      <c r="AH1425" s="1">
        <v>87.58</v>
      </c>
      <c r="AI1425" s="1">
        <v>1425</v>
      </c>
      <c r="AJ1425" s="1">
        <v>897436.2</v>
      </c>
      <c r="AK1425" s="1">
        <v>73</v>
      </c>
      <c r="AL1425" s="1">
        <v>-61.32</v>
      </c>
      <c r="AM1425" s="1">
        <v>108.822</v>
      </c>
      <c r="AN1425" s="1">
        <v>9.9450000000000003</v>
      </c>
      <c r="AO1425" s="1">
        <v>-298.09199999999998</v>
      </c>
      <c r="AP1425" s="1">
        <v>78597</v>
      </c>
      <c r="AQ1425" s="1">
        <v>-0.2</v>
      </c>
      <c r="AR1425" s="1">
        <v>57.4</v>
      </c>
      <c r="AS1425" s="1">
        <v>57.8</v>
      </c>
      <c r="AT1425" s="1">
        <v>55.4</v>
      </c>
      <c r="AU1425" s="1">
        <v>53.4</v>
      </c>
      <c r="AV1425" s="1">
        <v>54.1</v>
      </c>
      <c r="AW1425" s="1">
        <v>-8.921071400000001E-2</v>
      </c>
      <c r="AX1425" s="1">
        <v>-8.92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6377</v>
      </c>
      <c r="C1426" s="3">
        <v>5.97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84.93</v>
      </c>
      <c r="H1426" s="1">
        <f>MATCH(持股比率!A1426,董監!A:A,0)</f>
        <v>1426</v>
      </c>
      <c r="I1426" s="3">
        <v>315596.90000000002</v>
      </c>
      <c r="J1426" s="20">
        <v>35.276000000000003</v>
      </c>
      <c r="K1426" s="20">
        <v>75.802000000000007</v>
      </c>
      <c r="L1426" s="29">
        <v>-77.004999999999995</v>
      </c>
      <c r="M1426" s="20">
        <v>150.87299999999999</v>
      </c>
      <c r="N1426" s="20">
        <v>28.952999999999999</v>
      </c>
      <c r="O1426" s="20">
        <f t="shared" si="89"/>
        <v>26804</v>
      </c>
      <c r="P1426" s="19">
        <f t="shared" si="90"/>
        <v>0.8</v>
      </c>
      <c r="Q1426" s="3">
        <v>65.8</v>
      </c>
      <c r="R1426" s="3">
        <v>68.2</v>
      </c>
      <c r="S1426" s="3">
        <v>67.400000000000006</v>
      </c>
      <c r="T1426" s="3">
        <v>71.3</v>
      </c>
      <c r="U1426" s="3">
        <v>72</v>
      </c>
      <c r="V1426" s="10">
        <f t="shared" si="91"/>
        <v>0.15142581100000002</v>
      </c>
      <c r="W1426" s="3">
        <v>9.76</v>
      </c>
      <c r="X1426" s="3" t="str">
        <f ca="1">IF(COUNTIF(股期對照!A:A,B1426)=2,B1426&amp;"-●",IF(COUNTIF(股期對照!A:A,B1426)=1,B1426&amp;"-◎",B1426))</f>
        <v>九齊</v>
      </c>
      <c r="Y1426" s="3" t="s">
        <v>7555</v>
      </c>
      <c r="AB1426" s="1" t="s">
        <v>1420</v>
      </c>
      <c r="AC1426" s="1" t="s">
        <v>3121</v>
      </c>
      <c r="AD1426" s="1">
        <v>5.97</v>
      </c>
      <c r="AE1426" s="1">
        <v>0</v>
      </c>
      <c r="AF1426" s="1">
        <v>1.49</v>
      </c>
      <c r="AG1426" s="1">
        <v>7.61</v>
      </c>
      <c r="AH1426" s="1">
        <v>84.93</v>
      </c>
      <c r="AI1426" s="1">
        <v>1426</v>
      </c>
      <c r="AJ1426" s="1">
        <v>315596.90000000002</v>
      </c>
      <c r="AK1426" s="1">
        <v>35.276000000000003</v>
      </c>
      <c r="AL1426" s="1">
        <v>75.802000000000007</v>
      </c>
      <c r="AM1426" s="1">
        <v>-77.004999999999995</v>
      </c>
      <c r="AN1426" s="1">
        <v>150.87299999999999</v>
      </c>
      <c r="AO1426" s="1">
        <v>28.952999999999999</v>
      </c>
      <c r="AP1426" s="1">
        <v>26804</v>
      </c>
      <c r="AQ1426" s="1">
        <v>0.8</v>
      </c>
      <c r="AR1426" s="1">
        <v>65.8</v>
      </c>
      <c r="AS1426" s="1">
        <v>68.2</v>
      </c>
      <c r="AT1426" s="1">
        <v>67.400000000000006</v>
      </c>
      <c r="AU1426" s="1">
        <v>71.3</v>
      </c>
      <c r="AV1426" s="1">
        <v>72</v>
      </c>
      <c r="AW1426" s="1">
        <v>0.15142581100000002</v>
      </c>
      <c r="AX1426" s="1">
        <v>9.76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5150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7.0999999999999994E-2</v>
      </c>
      <c r="M1427" s="20">
        <v>-1</v>
      </c>
      <c r="N1427" s="20">
        <v>-2</v>
      </c>
      <c r="O1427" s="20">
        <f t="shared" si="89"/>
        <v>29689</v>
      </c>
      <c r="P1427" s="19">
        <f t="shared" si="90"/>
        <v>0</v>
      </c>
      <c r="Q1427" s="3">
        <v>27.65</v>
      </c>
      <c r="R1427" s="3">
        <v>27.85</v>
      </c>
      <c r="S1427" s="3">
        <v>27.9</v>
      </c>
      <c r="T1427" s="3">
        <v>27.9</v>
      </c>
      <c r="U1427" s="3">
        <v>27.9</v>
      </c>
      <c r="V1427" s="10">
        <f t="shared" si="91"/>
        <v>-8.1719099999999999E-4</v>
      </c>
      <c r="W1427" s="3">
        <v>1.0900000000000001</v>
      </c>
      <c r="X1427" s="3" t="str">
        <f ca="1">IF(COUNTIF(股期對照!A:A,B1427)=2,B1427&amp;"-●",IF(COUNTIF(股期對照!A:A,B1427)=1,B1427&amp;"-◎",B1427))</f>
        <v>科懋</v>
      </c>
      <c r="Y1427" s="3" t="s">
        <v>6817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7.0999999999999994E-2</v>
      </c>
      <c r="AN1427" s="1">
        <v>-1</v>
      </c>
      <c r="AO1427" s="1">
        <v>-2</v>
      </c>
      <c r="AP1427" s="1">
        <v>29689</v>
      </c>
      <c r="AQ1427" s="1">
        <v>0</v>
      </c>
      <c r="AR1427" s="1">
        <v>27.65</v>
      </c>
      <c r="AS1427" s="1">
        <v>27.85</v>
      </c>
      <c r="AT1427" s="1">
        <v>27.9</v>
      </c>
      <c r="AU1427" s="1">
        <v>27.9</v>
      </c>
      <c r="AV1427" s="1">
        <v>27.9</v>
      </c>
      <c r="AW1427" s="1">
        <v>-8.1719099999999999E-4</v>
      </c>
      <c r="AX1427" s="1">
        <v>1.0900000000000001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4881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3.012</v>
      </c>
      <c r="K1428" s="20">
        <v>8.9730000000000008</v>
      </c>
      <c r="L1428" s="29">
        <v>0.8</v>
      </c>
      <c r="M1428" s="20">
        <v>1</v>
      </c>
      <c r="N1428" s="20">
        <v>6.9610000000000003</v>
      </c>
      <c r="O1428" s="20">
        <f t="shared" si="89"/>
        <v>42885</v>
      </c>
      <c r="P1428" s="19">
        <f t="shared" si="90"/>
        <v>0</v>
      </c>
      <c r="Q1428" s="3">
        <v>48.35</v>
      </c>
      <c r="R1428" s="3">
        <v>49</v>
      </c>
      <c r="S1428" s="3">
        <v>48.9</v>
      </c>
      <c r="T1428" s="3">
        <v>48.95</v>
      </c>
      <c r="U1428" s="3">
        <v>47.3</v>
      </c>
      <c r="V1428" s="10">
        <f t="shared" si="91"/>
        <v>1.0026324999999999E-2</v>
      </c>
      <c r="W1428" s="3">
        <v>-1.66</v>
      </c>
      <c r="X1428" s="3" t="str">
        <f ca="1">IF(COUNTIF(股期對照!A:A,B1428)=2,B1428&amp;"-●",IF(COUNTIF(股期對照!A:A,B1428)=1,B1428&amp;"-◎",B1428))</f>
        <v>益安</v>
      </c>
      <c r="Y1428" s="3" t="s">
        <v>6798</v>
      </c>
      <c r="AB1428" s="1" t="s">
        <v>1422</v>
      </c>
      <c r="AC1428" s="1" t="s">
        <v>3123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3.012</v>
      </c>
      <c r="AL1428" s="1">
        <v>8.9730000000000008</v>
      </c>
      <c r="AM1428" s="1">
        <v>0.8</v>
      </c>
      <c r="AN1428" s="1">
        <v>1</v>
      </c>
      <c r="AO1428" s="1">
        <v>6.9610000000000003</v>
      </c>
      <c r="AP1428" s="1">
        <v>42885</v>
      </c>
      <c r="AQ1428" s="1">
        <v>0</v>
      </c>
      <c r="AR1428" s="1">
        <v>48.35</v>
      </c>
      <c r="AS1428" s="1">
        <v>49</v>
      </c>
      <c r="AT1428" s="1">
        <v>48.9</v>
      </c>
      <c r="AU1428" s="1">
        <v>48.95</v>
      </c>
      <c r="AV1428" s="1">
        <v>47.3</v>
      </c>
      <c r="AW1428" s="1">
        <v>1.0026324999999999E-2</v>
      </c>
      <c r="AX1428" s="1">
        <v>-1.66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5224</v>
      </c>
      <c r="C1429" s="3">
        <v>4.17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-8</v>
      </c>
      <c r="K1429" s="20">
        <v>-1</v>
      </c>
      <c r="L1429" s="29">
        <v>-7</v>
      </c>
      <c r="M1429" s="20">
        <v>-5</v>
      </c>
      <c r="N1429" s="20">
        <v>-2</v>
      </c>
      <c r="O1429" s="20">
        <f t="shared" si="89"/>
        <v>58203</v>
      </c>
      <c r="P1429" s="19">
        <f t="shared" si="90"/>
        <v>0</v>
      </c>
      <c r="Q1429" s="3">
        <v>71</v>
      </c>
      <c r="R1429" s="3">
        <v>70.5</v>
      </c>
      <c r="S1429" s="3">
        <v>70.900000000000006</v>
      </c>
      <c r="T1429" s="3">
        <v>71</v>
      </c>
      <c r="U1429" s="3">
        <v>70.400000000000006</v>
      </c>
      <c r="V1429" s="10">
        <f t="shared" si="91"/>
        <v>-1.6306000000000001E-2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6766</v>
      </c>
      <c r="AB1429" s="1" t="s">
        <v>1423</v>
      </c>
      <c r="AC1429" s="1" t="s">
        <v>3124</v>
      </c>
      <c r="AD1429" s="1">
        <v>4.17</v>
      </c>
      <c r="AE1429" s="1">
        <v>0.01</v>
      </c>
      <c r="AF1429" s="1">
        <v>0.51</v>
      </c>
      <c r="AG1429" s="1">
        <v>15.14</v>
      </c>
      <c r="AH1429" s="1">
        <v>80.17</v>
      </c>
      <c r="AI1429" s="1">
        <v>1429</v>
      </c>
      <c r="AJ1429" s="1">
        <v>726000</v>
      </c>
      <c r="AK1429" s="1">
        <v>-8</v>
      </c>
      <c r="AL1429" s="1">
        <v>-1</v>
      </c>
      <c r="AM1429" s="1">
        <v>-7</v>
      </c>
      <c r="AN1429" s="1">
        <v>-5</v>
      </c>
      <c r="AO1429" s="1">
        <v>-2</v>
      </c>
      <c r="AP1429" s="1">
        <v>58203</v>
      </c>
      <c r="AQ1429" s="1">
        <v>0</v>
      </c>
      <c r="AR1429" s="1">
        <v>71</v>
      </c>
      <c r="AS1429" s="1">
        <v>70.5</v>
      </c>
      <c r="AT1429" s="1">
        <v>70.900000000000006</v>
      </c>
      <c r="AU1429" s="1">
        <v>71</v>
      </c>
      <c r="AV1429" s="1">
        <v>70.400000000000006</v>
      </c>
      <c r="AW1429" s="1">
        <v>-1.6306000000000001E-2</v>
      </c>
      <c r="AX1429" s="1">
        <v>0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5785</v>
      </c>
      <c r="C1430" s="3">
        <v>6.69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16.960000000000008</v>
      </c>
      <c r="H1430" s="1">
        <f>MATCH(持股比率!A1430,董監!A:A,0)</f>
        <v>1430</v>
      </c>
      <c r="I1430" s="3">
        <v>95259596.519999996</v>
      </c>
      <c r="J1430" s="20">
        <v>1616.82</v>
      </c>
      <c r="K1430" s="20">
        <v>555.67600000000004</v>
      </c>
      <c r="L1430" s="29">
        <v>290.46300000000002</v>
      </c>
      <c r="M1430" s="20">
        <v>145.99799999999999</v>
      </c>
      <c r="N1430" s="20">
        <v>462.53399999999999</v>
      </c>
      <c r="O1430" s="20">
        <f t="shared" si="89"/>
        <v>1615603</v>
      </c>
      <c r="P1430" s="19">
        <f t="shared" si="90"/>
        <v>0.2</v>
      </c>
      <c r="Q1430" s="3">
        <v>81.5</v>
      </c>
      <c r="R1430" s="3">
        <v>81.5</v>
      </c>
      <c r="S1430" s="3">
        <v>81.099999999999994</v>
      </c>
      <c r="T1430" s="3">
        <v>80.599999999999994</v>
      </c>
      <c r="U1430" s="3">
        <v>80.3</v>
      </c>
      <c r="V1430" s="10">
        <f t="shared" si="91"/>
        <v>2.4952389230000001</v>
      </c>
      <c r="W1430" s="3">
        <v>-0.74</v>
      </c>
      <c r="X1430" s="3" t="str">
        <f ca="1">IF(COUNTIF(股期對照!A:A,B1430)=2,B1430&amp;"-●",IF(COUNTIF(股期對照!A:A,B1430)=1,B1430&amp;"-◎",B1430))</f>
        <v>台塑化</v>
      </c>
      <c r="Y1430" s="3" t="s">
        <v>7556</v>
      </c>
      <c r="AB1430" s="1" t="s">
        <v>1424</v>
      </c>
      <c r="AC1430" s="1" t="s">
        <v>3125</v>
      </c>
      <c r="AD1430" s="1">
        <v>6.69</v>
      </c>
      <c r="AE1430" s="1">
        <v>0.36</v>
      </c>
      <c r="AF1430" s="1">
        <v>0.17</v>
      </c>
      <c r="AG1430" s="1">
        <v>75.819999999999993</v>
      </c>
      <c r="AH1430" s="1">
        <v>16.960000000000008</v>
      </c>
      <c r="AI1430" s="1">
        <v>1430</v>
      </c>
      <c r="AJ1430" s="1">
        <v>95259596.519999996</v>
      </c>
      <c r="AK1430" s="1">
        <v>1616.82</v>
      </c>
      <c r="AL1430" s="1">
        <v>555.67600000000004</v>
      </c>
      <c r="AM1430" s="1">
        <v>290.46300000000002</v>
      </c>
      <c r="AN1430" s="1">
        <v>145.99799999999999</v>
      </c>
      <c r="AO1430" s="1">
        <v>462.53399999999999</v>
      </c>
      <c r="AP1430" s="1">
        <v>1615603</v>
      </c>
      <c r="AQ1430" s="1">
        <v>0.2</v>
      </c>
      <c r="AR1430" s="1">
        <v>81.5</v>
      </c>
      <c r="AS1430" s="1">
        <v>81.5</v>
      </c>
      <c r="AT1430" s="1">
        <v>81.099999999999994</v>
      </c>
      <c r="AU1430" s="1">
        <v>80.599999999999994</v>
      </c>
      <c r="AV1430" s="1">
        <v>80.3</v>
      </c>
      <c r="AW1430" s="1">
        <v>2.4952389230000001</v>
      </c>
      <c r="AX1430" s="1">
        <v>-0.74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5151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-1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16.850000000000001</v>
      </c>
      <c r="R1431" s="3">
        <v>16.850000000000001</v>
      </c>
      <c r="S1431" s="3">
        <v>16.850000000000001</v>
      </c>
      <c r="T1431" s="3">
        <v>16.899999999999999</v>
      </c>
      <c r="U1431" s="3">
        <v>16.899999999999999</v>
      </c>
      <c r="V1431" s="10">
        <f t="shared" si="91"/>
        <v>-3.3700000000000001E-4</v>
      </c>
      <c r="W1431" s="3">
        <v>0.3</v>
      </c>
      <c r="X1431" s="3" t="str">
        <f ca="1">IF(COUNTIF(股期對照!A:A,B1431)=2,B1431&amp;"-●",IF(COUNTIF(股期對照!A:A,B1431)=1,B1431&amp;"-◎",B1431))</f>
        <v>雙邦</v>
      </c>
      <c r="Y1431" s="3" t="s">
        <v>6727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-1</v>
      </c>
      <c r="AN1431" s="1">
        <v>0</v>
      </c>
      <c r="AO1431" s="1">
        <v>0</v>
      </c>
      <c r="AP1431" s="1">
        <v>63360</v>
      </c>
      <c r="AQ1431" s="1">
        <v>0</v>
      </c>
      <c r="AR1431" s="1">
        <v>16.850000000000001</v>
      </c>
      <c r="AS1431" s="1">
        <v>16.850000000000001</v>
      </c>
      <c r="AT1431" s="1">
        <v>16.850000000000001</v>
      </c>
      <c r="AU1431" s="1">
        <v>16.899999999999999</v>
      </c>
      <c r="AV1431" s="1">
        <v>16.899999999999999</v>
      </c>
      <c r="AW1431" s="1">
        <v>-3.3700000000000001E-4</v>
      </c>
      <c r="AX1431" s="1">
        <v>0.3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6378</v>
      </c>
      <c r="C1432" s="3">
        <v>1.04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</v>
      </c>
      <c r="H1432" s="1">
        <f>MATCH(持股比率!A1432,董監!A:A,0)</f>
        <v>1432</v>
      </c>
      <c r="I1432" s="3">
        <v>865388.64</v>
      </c>
      <c r="J1432" s="20">
        <v>20</v>
      </c>
      <c r="K1432" s="20">
        <v>5</v>
      </c>
      <c r="L1432" s="29">
        <v>4</v>
      </c>
      <c r="M1432" s="20">
        <v>1</v>
      </c>
      <c r="N1432" s="20">
        <v>-1</v>
      </c>
      <c r="O1432" s="20">
        <f t="shared" si="89"/>
        <v>59063</v>
      </c>
      <c r="P1432" s="19">
        <f t="shared" si="90"/>
        <v>0</v>
      </c>
      <c r="Q1432" s="3">
        <v>33.6</v>
      </c>
      <c r="R1432" s="3">
        <v>33.6</v>
      </c>
      <c r="S1432" s="3">
        <v>33.6</v>
      </c>
      <c r="T1432" s="3">
        <v>33.6</v>
      </c>
      <c r="U1432" s="3">
        <v>33.6</v>
      </c>
      <c r="V1432" s="10">
        <f t="shared" si="91"/>
        <v>9.7439999999999992E-3</v>
      </c>
      <c r="W1432" s="3">
        <v>0.45</v>
      </c>
      <c r="X1432" s="3" t="str">
        <f ca="1">IF(COUNTIF(股期對照!A:A,B1432)=2,B1432&amp;"-●",IF(COUNTIF(股期對照!A:A,B1432)=1,B1432&amp;"-◎",B1432))</f>
        <v>惠光</v>
      </c>
      <c r="Y1432" s="3" t="s">
        <v>6806</v>
      </c>
      <c r="AB1432" s="1" t="s">
        <v>1426</v>
      </c>
      <c r="AC1432" s="1" t="s">
        <v>3127</v>
      </c>
      <c r="AD1432" s="1">
        <v>1.04</v>
      </c>
      <c r="AE1432" s="1">
        <v>0.14000000000000001</v>
      </c>
      <c r="AF1432" s="1">
        <v>0.13</v>
      </c>
      <c r="AG1432" s="1">
        <v>30.44</v>
      </c>
      <c r="AH1432" s="1">
        <v>68.25</v>
      </c>
      <c r="AI1432" s="1">
        <v>1432</v>
      </c>
      <c r="AJ1432" s="1">
        <v>865388.64</v>
      </c>
      <c r="AK1432" s="1">
        <v>20</v>
      </c>
      <c r="AL1432" s="1">
        <v>5</v>
      </c>
      <c r="AM1432" s="1">
        <v>4</v>
      </c>
      <c r="AN1432" s="1">
        <v>1</v>
      </c>
      <c r="AO1432" s="1">
        <v>-1</v>
      </c>
      <c r="AP1432" s="1">
        <v>59063</v>
      </c>
      <c r="AQ1432" s="1">
        <v>0</v>
      </c>
      <c r="AR1432" s="1">
        <v>33.6</v>
      </c>
      <c r="AS1432" s="1">
        <v>33.6</v>
      </c>
      <c r="AT1432" s="1">
        <v>33.6</v>
      </c>
      <c r="AU1432" s="1">
        <v>33.6</v>
      </c>
      <c r="AV1432" s="1">
        <v>33.6</v>
      </c>
      <c r="AW1432" s="1">
        <v>9.7439999999999992E-3</v>
      </c>
      <c r="AX1432" s="1">
        <v>0.45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6379</v>
      </c>
      <c r="C1433" s="3">
        <v>1.97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93.11</v>
      </c>
      <c r="H1433" s="1">
        <f>MATCH(持股比率!A1433,董監!A:A,0)</f>
        <v>1433</v>
      </c>
      <c r="I1433" s="3">
        <v>1734903.26</v>
      </c>
      <c r="J1433" s="20">
        <v>69</v>
      </c>
      <c r="K1433" s="20">
        <v>91</v>
      </c>
      <c r="L1433" s="29">
        <v>-203</v>
      </c>
      <c r="M1433" s="20">
        <v>-32</v>
      </c>
      <c r="N1433" s="20">
        <v>25</v>
      </c>
      <c r="O1433" s="20">
        <f t="shared" si="89"/>
        <v>161537</v>
      </c>
      <c r="P1433" s="19">
        <f t="shared" si="90"/>
        <v>0</v>
      </c>
      <c r="Q1433" s="3">
        <v>36.6</v>
      </c>
      <c r="R1433" s="3">
        <v>37.950000000000003</v>
      </c>
      <c r="S1433" s="3">
        <v>37.5</v>
      </c>
      <c r="T1433" s="3">
        <v>37.15</v>
      </c>
      <c r="U1433" s="3">
        <v>37.200000000000003</v>
      </c>
      <c r="V1433" s="10">
        <f t="shared" si="91"/>
        <v>-1.8924499999999997E-2</v>
      </c>
      <c r="W1433" s="3">
        <v>2.48</v>
      </c>
      <c r="X1433" s="3" t="str">
        <f ca="1">IF(COUNTIF(股期對照!A:A,B1433)=2,B1433&amp;"-●",IF(COUNTIF(股期對照!A:A,B1433)=1,B1433&amp;"-◎",B1433))</f>
        <v>聚和</v>
      </c>
      <c r="Y1433" s="3" t="s">
        <v>7557</v>
      </c>
      <c r="AB1433" s="1" t="s">
        <v>1427</v>
      </c>
      <c r="AC1433" s="1" t="s">
        <v>3128</v>
      </c>
      <c r="AD1433" s="1">
        <v>1.97</v>
      </c>
      <c r="AE1433" s="1">
        <v>0.04</v>
      </c>
      <c r="AF1433" s="1">
        <v>0.14000000000000001</v>
      </c>
      <c r="AG1433" s="1">
        <v>4.74</v>
      </c>
      <c r="AH1433" s="1">
        <v>93.11</v>
      </c>
      <c r="AI1433" s="1">
        <v>1433</v>
      </c>
      <c r="AJ1433" s="1">
        <v>1734903.26</v>
      </c>
      <c r="AK1433" s="1">
        <v>69</v>
      </c>
      <c r="AL1433" s="1">
        <v>91</v>
      </c>
      <c r="AM1433" s="1">
        <v>-203</v>
      </c>
      <c r="AN1433" s="1">
        <v>-32</v>
      </c>
      <c r="AO1433" s="1">
        <v>25</v>
      </c>
      <c r="AP1433" s="1">
        <v>161537</v>
      </c>
      <c r="AQ1433" s="1">
        <v>0</v>
      </c>
      <c r="AR1433" s="1">
        <v>36.6</v>
      </c>
      <c r="AS1433" s="1">
        <v>37.950000000000003</v>
      </c>
      <c r="AT1433" s="1">
        <v>37.5</v>
      </c>
      <c r="AU1433" s="1">
        <v>37.15</v>
      </c>
      <c r="AV1433" s="1">
        <v>37.200000000000003</v>
      </c>
      <c r="AW1433" s="1">
        <v>-1.8924499999999997E-2</v>
      </c>
      <c r="AX1433" s="1">
        <v>2.48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5225</v>
      </c>
      <c r="C1434" s="3">
        <v>6.7</v>
      </c>
      <c r="D1434" s="3">
        <v>8.7899999999999991</v>
      </c>
      <c r="E1434" s="3">
        <v>1.29</v>
      </c>
      <c r="F1434" s="1">
        <f>IF(INDEX(董監!D:D,H1434)=0,INDEX(董監!C:C,H1434),INDEX(董監!D:D,H1434))</f>
        <v>36.619999999999997</v>
      </c>
      <c r="G1434" s="1">
        <f t="shared" si="88"/>
        <v>46.600000000000009</v>
      </c>
      <c r="H1434" s="1">
        <f>MATCH(持股比率!A1434,董監!A:A,0)</f>
        <v>1434</v>
      </c>
      <c r="I1434" s="3">
        <v>327890.21999999997</v>
      </c>
      <c r="J1434" s="20">
        <v>94.858999999999995</v>
      </c>
      <c r="K1434" s="20">
        <v>-15.2</v>
      </c>
      <c r="L1434" s="29">
        <v>29.596</v>
      </c>
      <c r="M1434" s="20">
        <v>15.824</v>
      </c>
      <c r="N1434" s="20">
        <v>-0.52300000000000002</v>
      </c>
      <c r="O1434" s="20">
        <f t="shared" si="89"/>
        <v>15280</v>
      </c>
      <c r="P1434" s="19">
        <f t="shared" si="90"/>
        <v>0.8</v>
      </c>
      <c r="Q1434" s="3">
        <v>522</v>
      </c>
      <c r="R1434" s="3">
        <v>524</v>
      </c>
      <c r="S1434" s="3">
        <v>523</v>
      </c>
      <c r="T1434" s="3">
        <v>523</v>
      </c>
      <c r="U1434" s="3">
        <v>521</v>
      </c>
      <c r="V1434" s="10">
        <f t="shared" si="91"/>
        <v>0.65033774999999994</v>
      </c>
      <c r="W1434" s="3">
        <v>1.96</v>
      </c>
      <c r="X1434" s="3" t="str">
        <f ca="1">IF(COUNTIF(股期對照!A:A,B1434)=2,B1434&amp;"-●",IF(COUNTIF(股期對照!A:A,B1434)=1,B1434&amp;"-◎",B1434))</f>
        <v>精測-●</v>
      </c>
      <c r="Y1434" s="3" t="s">
        <v>6925</v>
      </c>
      <c r="AB1434" s="1" t="s">
        <v>1428</v>
      </c>
      <c r="AC1434" s="1" t="s">
        <v>3129</v>
      </c>
      <c r="AD1434" s="1">
        <v>6.7</v>
      </c>
      <c r="AE1434" s="1">
        <v>8.7899999999999991</v>
      </c>
      <c r="AF1434" s="1">
        <v>1.29</v>
      </c>
      <c r="AG1434" s="1">
        <v>36.619999999999997</v>
      </c>
      <c r="AH1434" s="1">
        <v>46.600000000000009</v>
      </c>
      <c r="AI1434" s="1">
        <v>1434</v>
      </c>
      <c r="AJ1434" s="1">
        <v>327890.21999999997</v>
      </c>
      <c r="AK1434" s="1">
        <v>94.858999999999995</v>
      </c>
      <c r="AL1434" s="1">
        <v>-15.2</v>
      </c>
      <c r="AM1434" s="1">
        <v>29.596</v>
      </c>
      <c r="AN1434" s="1">
        <v>15.824</v>
      </c>
      <c r="AO1434" s="1">
        <v>-0.52300000000000002</v>
      </c>
      <c r="AP1434" s="1">
        <v>15280</v>
      </c>
      <c r="AQ1434" s="1">
        <v>0.8</v>
      </c>
      <c r="AR1434" s="1">
        <v>522</v>
      </c>
      <c r="AS1434" s="1">
        <v>524</v>
      </c>
      <c r="AT1434" s="1">
        <v>523</v>
      </c>
      <c r="AU1434" s="1">
        <v>523</v>
      </c>
      <c r="AV1434" s="1">
        <v>521</v>
      </c>
      <c r="AW1434" s="1">
        <v>0.65033774999999994</v>
      </c>
      <c r="AX1434" s="1">
        <v>1.96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6380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19.7</v>
      </c>
      <c r="R1435" s="3">
        <v>19.75</v>
      </c>
      <c r="S1435" s="3">
        <v>20</v>
      </c>
      <c r="T1435" s="3">
        <v>20</v>
      </c>
      <c r="U1435" s="3">
        <v>20</v>
      </c>
      <c r="V1435" s="10">
        <f t="shared" si="91"/>
        <v>0</v>
      </c>
      <c r="W1435" s="3">
        <v>1.52</v>
      </c>
      <c r="X1435" s="3" t="str">
        <f ca="1">IF(COUNTIF(股期對照!A:A,B1435)=2,B1435&amp;"-●",IF(COUNTIF(股期對照!A:A,B1435)=1,B1435&amp;"-◎",B1435))</f>
        <v>啟發電</v>
      </c>
      <c r="Y1435" s="3" t="s">
        <v>7239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19.7</v>
      </c>
      <c r="AS1435" s="1">
        <v>19.75</v>
      </c>
      <c r="AT1435" s="1">
        <v>20</v>
      </c>
      <c r="AU1435" s="1">
        <v>20</v>
      </c>
      <c r="AV1435" s="1">
        <v>20</v>
      </c>
      <c r="AW1435" s="1">
        <v>0</v>
      </c>
      <c r="AX1435" s="1">
        <v>1.52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5454</v>
      </c>
      <c r="C1436" s="3">
        <v>54.03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-11.310000000000002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2</v>
      </c>
      <c r="L1436" s="29">
        <v>-1</v>
      </c>
      <c r="M1436" s="20">
        <v>-2</v>
      </c>
      <c r="N1436" s="20">
        <v>0</v>
      </c>
      <c r="O1436" s="20">
        <f t="shared" si="89"/>
        <v>-3395</v>
      </c>
      <c r="P1436" s="19">
        <f t="shared" si="90"/>
        <v>-0.1</v>
      </c>
      <c r="Q1436" s="3">
        <v>50.7</v>
      </c>
      <c r="R1436" s="3">
        <v>51</v>
      </c>
      <c r="S1436" s="3">
        <v>50.4</v>
      </c>
      <c r="T1436" s="3">
        <v>50.4</v>
      </c>
      <c r="U1436" s="3">
        <v>50.2</v>
      </c>
      <c r="V1436" s="10">
        <f t="shared" si="91"/>
        <v>1.0290000000000002E-3</v>
      </c>
      <c r="W1436" s="3">
        <v>-1.18</v>
      </c>
      <c r="X1436" s="3" t="str">
        <f ca="1">IF(COUNTIF(股期對照!A:A,B1436)=2,B1436&amp;"-●",IF(COUNTIF(股期對照!A:A,B1436)=1,B1436&amp;"-◎",B1436))</f>
        <v>芮特-KY</v>
      </c>
      <c r="Y1436" s="3" t="s">
        <v>7238</v>
      </c>
      <c r="AB1436" s="1" t="s">
        <v>1430</v>
      </c>
      <c r="AC1436" s="1" t="s">
        <v>3131</v>
      </c>
      <c r="AD1436" s="1">
        <v>54.03</v>
      </c>
      <c r="AE1436" s="1">
        <v>0</v>
      </c>
      <c r="AF1436" s="1">
        <v>0.01</v>
      </c>
      <c r="AG1436" s="1">
        <v>57.27</v>
      </c>
      <c r="AH1436" s="1">
        <v>-11.310000000000002</v>
      </c>
      <c r="AI1436" s="1">
        <v>1436</v>
      </c>
      <c r="AJ1436" s="1">
        <v>300153.82</v>
      </c>
      <c r="AK1436" s="1">
        <v>3</v>
      </c>
      <c r="AL1436" s="1">
        <v>2</v>
      </c>
      <c r="AM1436" s="1">
        <v>-1</v>
      </c>
      <c r="AN1436" s="1">
        <v>-2</v>
      </c>
      <c r="AO1436" s="1">
        <v>0</v>
      </c>
      <c r="AP1436" s="1">
        <v>-3395</v>
      </c>
      <c r="AQ1436" s="1">
        <v>-0.1</v>
      </c>
      <c r="AR1436" s="1">
        <v>50.7</v>
      </c>
      <c r="AS1436" s="1">
        <v>51</v>
      </c>
      <c r="AT1436" s="1">
        <v>50.4</v>
      </c>
      <c r="AU1436" s="1">
        <v>50.4</v>
      </c>
      <c r="AV1436" s="1">
        <v>50.2</v>
      </c>
      <c r="AW1436" s="1">
        <v>1.0290000000000002E-3</v>
      </c>
      <c r="AX1436" s="1">
        <v>-1.18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6381</v>
      </c>
      <c r="C1437" s="3">
        <v>9.9700000000000006</v>
      </c>
      <c r="D1437" s="3">
        <v>17.23</v>
      </c>
      <c r="E1437" s="3">
        <v>0.73</v>
      </c>
      <c r="F1437" s="1">
        <f>IF(INDEX(董監!D:D,H1437)=0,INDEX(董監!C:C,H1437),INDEX(董監!D:D,H1437))</f>
        <v>18.61</v>
      </c>
      <c r="G1437" s="1">
        <f t="shared" si="88"/>
        <v>53.459999999999994</v>
      </c>
      <c r="H1437" s="1">
        <f>MATCH(持股比率!A1437,董監!A:A,0)</f>
        <v>1437</v>
      </c>
      <c r="I1437" s="3">
        <v>347840</v>
      </c>
      <c r="J1437" s="20">
        <v>77.387</v>
      </c>
      <c r="K1437" s="20">
        <v>231.02099999999999</v>
      </c>
      <c r="L1437" s="29">
        <v>-65.807000000000002</v>
      </c>
      <c r="M1437" s="20">
        <v>-194.61</v>
      </c>
      <c r="N1437" s="20">
        <v>-64.231999999999999</v>
      </c>
      <c r="O1437" s="20">
        <f t="shared" si="89"/>
        <v>18596</v>
      </c>
      <c r="P1437" s="19">
        <f t="shared" si="90"/>
        <v>-0.1</v>
      </c>
      <c r="Q1437" s="3">
        <v>674</v>
      </c>
      <c r="R1437" s="3">
        <v>678</v>
      </c>
      <c r="S1437" s="3">
        <v>668</v>
      </c>
      <c r="T1437" s="3">
        <v>659</v>
      </c>
      <c r="U1437" s="3">
        <v>652</v>
      </c>
      <c r="V1437" s="10">
        <f t="shared" si="91"/>
        <v>-5.2952540000000083E-2</v>
      </c>
      <c r="W1437" s="3">
        <v>-1.21</v>
      </c>
      <c r="X1437" s="3" t="str">
        <f ca="1">IF(COUNTIF(股期對照!A:A,B1437)=2,B1437&amp;"-●",IF(COUNTIF(股期對照!A:A,B1437)=1,B1437&amp;"-◎",B1437))</f>
        <v>穎崴</v>
      </c>
      <c r="Y1437" s="3" t="s">
        <v>7474</v>
      </c>
      <c r="AB1437" s="1" t="s">
        <v>1431</v>
      </c>
      <c r="AC1437" s="1" t="s">
        <v>3132</v>
      </c>
      <c r="AD1437" s="1">
        <v>9.9700000000000006</v>
      </c>
      <c r="AE1437" s="1">
        <v>17.23</v>
      </c>
      <c r="AF1437" s="1">
        <v>0.73</v>
      </c>
      <c r="AG1437" s="1">
        <v>18.61</v>
      </c>
      <c r="AH1437" s="1">
        <v>53.459999999999994</v>
      </c>
      <c r="AI1437" s="1">
        <v>1437</v>
      </c>
      <c r="AJ1437" s="1">
        <v>347840</v>
      </c>
      <c r="AK1437" s="1">
        <v>77.387</v>
      </c>
      <c r="AL1437" s="1">
        <v>231.02099999999999</v>
      </c>
      <c r="AM1437" s="1">
        <v>-65.807000000000002</v>
      </c>
      <c r="AN1437" s="1">
        <v>-194.61</v>
      </c>
      <c r="AO1437" s="1">
        <v>-64.231999999999999</v>
      </c>
      <c r="AP1437" s="1">
        <v>18596</v>
      </c>
      <c r="AQ1437" s="1">
        <v>-0.1</v>
      </c>
      <c r="AR1437" s="1">
        <v>674</v>
      </c>
      <c r="AS1437" s="1">
        <v>678</v>
      </c>
      <c r="AT1437" s="1">
        <v>668</v>
      </c>
      <c r="AU1437" s="1">
        <v>659</v>
      </c>
      <c r="AV1437" s="1">
        <v>652</v>
      </c>
      <c r="AW1437" s="1">
        <v>-5.2952540000000083E-2</v>
      </c>
      <c r="AX1437" s="1">
        <v>-1.21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4882</v>
      </c>
      <c r="C1438" s="3">
        <v>0.98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61.400000000000006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-1</v>
      </c>
      <c r="L1438" s="29">
        <v>0</v>
      </c>
      <c r="M1438" s="20">
        <v>0</v>
      </c>
      <c r="N1438" s="20">
        <v>4</v>
      </c>
      <c r="O1438" s="20">
        <f t="shared" si="89"/>
        <v>31466</v>
      </c>
      <c r="P1438" s="19">
        <f t="shared" si="90"/>
        <v>0</v>
      </c>
      <c r="Q1438" s="3">
        <v>82.1</v>
      </c>
      <c r="R1438" s="3">
        <v>82.4</v>
      </c>
      <c r="S1438" s="3">
        <v>81.900000000000006</v>
      </c>
      <c r="T1438" s="3">
        <v>81.099999999999994</v>
      </c>
      <c r="U1438" s="3">
        <v>80.8</v>
      </c>
      <c r="V1438" s="10">
        <f t="shared" si="91"/>
        <v>1.5869999999999999E-3</v>
      </c>
      <c r="W1438" s="3">
        <v>-0.74</v>
      </c>
      <c r="X1438" s="3" t="str">
        <f ca="1">IF(COUNTIF(股期對照!A:A,B1438)=2,B1438&amp;"-●",IF(COUNTIF(股期對照!A:A,B1438)=1,B1438&amp;"-◎",B1438))</f>
        <v>勤崴國際</v>
      </c>
      <c r="Y1438" s="3" t="s">
        <v>7475</v>
      </c>
      <c r="AB1438" s="1" t="s">
        <v>1432</v>
      </c>
      <c r="AC1438" s="1" t="s">
        <v>3133</v>
      </c>
      <c r="AD1438" s="1">
        <v>0.98</v>
      </c>
      <c r="AE1438" s="1">
        <v>0</v>
      </c>
      <c r="AF1438" s="1">
        <v>0</v>
      </c>
      <c r="AG1438" s="1">
        <v>37.619999999999997</v>
      </c>
      <c r="AH1438" s="1">
        <v>61.400000000000006</v>
      </c>
      <c r="AI1438" s="1">
        <v>1438</v>
      </c>
      <c r="AJ1438" s="1">
        <v>512472.12</v>
      </c>
      <c r="AK1438" s="1">
        <v>-1</v>
      </c>
      <c r="AL1438" s="1">
        <v>-1</v>
      </c>
      <c r="AM1438" s="1">
        <v>0</v>
      </c>
      <c r="AN1438" s="1">
        <v>0</v>
      </c>
      <c r="AO1438" s="1">
        <v>4</v>
      </c>
      <c r="AP1438" s="1">
        <v>31466</v>
      </c>
      <c r="AQ1438" s="1">
        <v>0</v>
      </c>
      <c r="AR1438" s="1">
        <v>82.1</v>
      </c>
      <c r="AS1438" s="1">
        <v>82.4</v>
      </c>
      <c r="AT1438" s="1">
        <v>81.900000000000006</v>
      </c>
      <c r="AU1438" s="1">
        <v>81.099999999999994</v>
      </c>
      <c r="AV1438" s="1">
        <v>80.8</v>
      </c>
      <c r="AW1438" s="1">
        <v>1.5869999999999999E-3</v>
      </c>
      <c r="AX1438" s="1">
        <v>-0.74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4883</v>
      </c>
      <c r="C1439" s="3">
        <v>7.81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59.870000000000005</v>
      </c>
      <c r="H1439" s="1">
        <f>MATCH(持股比率!A1439,董監!A:A,0)</f>
        <v>1439</v>
      </c>
      <c r="I1439" s="3">
        <v>450476.25</v>
      </c>
      <c r="J1439" s="20">
        <v>-11.044</v>
      </c>
      <c r="K1439" s="20">
        <v>32.996000000000002</v>
      </c>
      <c r="L1439" s="29">
        <v>-27.009</v>
      </c>
      <c r="M1439" s="20">
        <v>526.17100000000005</v>
      </c>
      <c r="N1439" s="20">
        <v>57.695</v>
      </c>
      <c r="O1439" s="20">
        <f t="shared" si="89"/>
        <v>26970</v>
      </c>
      <c r="P1439" s="19">
        <f t="shared" si="90"/>
        <v>2.1</v>
      </c>
      <c r="Q1439" s="3">
        <v>132.5</v>
      </c>
      <c r="R1439" s="3">
        <v>132.5</v>
      </c>
      <c r="S1439" s="3">
        <v>141.5</v>
      </c>
      <c r="T1439" s="3">
        <v>146.5</v>
      </c>
      <c r="U1439" s="3">
        <v>146.5</v>
      </c>
      <c r="V1439" s="10">
        <f t="shared" si="91"/>
        <v>0.84623235500000005</v>
      </c>
      <c r="W1439" s="3">
        <v>11.41</v>
      </c>
      <c r="X1439" s="3" t="str">
        <f ca="1">IF(COUNTIF(股期對照!A:A,B1439)=2,B1439&amp;"-●",IF(COUNTIF(股期對照!A:A,B1439)=1,B1439&amp;"-◎",B1439))</f>
        <v>達爾膚</v>
      </c>
      <c r="Y1439" s="3" t="s">
        <v>6813</v>
      </c>
      <c r="AB1439" s="1" t="s">
        <v>1433</v>
      </c>
      <c r="AC1439" s="1" t="s">
        <v>3134</v>
      </c>
      <c r="AD1439" s="1">
        <v>7.81</v>
      </c>
      <c r="AE1439" s="1">
        <v>0</v>
      </c>
      <c r="AF1439" s="1">
        <v>0.24</v>
      </c>
      <c r="AG1439" s="1">
        <v>32.08</v>
      </c>
      <c r="AH1439" s="1">
        <v>59.870000000000005</v>
      </c>
      <c r="AI1439" s="1">
        <v>1439</v>
      </c>
      <c r="AJ1439" s="1">
        <v>450476.25</v>
      </c>
      <c r="AK1439" s="1">
        <v>-11.044</v>
      </c>
      <c r="AL1439" s="1">
        <v>32.996000000000002</v>
      </c>
      <c r="AM1439" s="1">
        <v>-27.009</v>
      </c>
      <c r="AN1439" s="1">
        <v>526.17100000000005</v>
      </c>
      <c r="AO1439" s="1">
        <v>57.695</v>
      </c>
      <c r="AP1439" s="1">
        <v>26970</v>
      </c>
      <c r="AQ1439" s="1">
        <v>2.1</v>
      </c>
      <c r="AR1439" s="1">
        <v>132.5</v>
      </c>
      <c r="AS1439" s="1">
        <v>132.5</v>
      </c>
      <c r="AT1439" s="1">
        <v>141.5</v>
      </c>
      <c r="AU1439" s="1">
        <v>146.5</v>
      </c>
      <c r="AV1439" s="1">
        <v>146.5</v>
      </c>
      <c r="AW1439" s="1">
        <v>0.84623235500000005</v>
      </c>
      <c r="AX1439" s="1">
        <v>11.41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5455</v>
      </c>
      <c r="C1440" s="3">
        <v>12.39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35.980000000000004</v>
      </c>
      <c r="H1440" s="1">
        <f>MATCH(持股比率!A1440,董監!A:A,0)</f>
        <v>1440</v>
      </c>
      <c r="I1440" s="3">
        <v>1290473.8400000001</v>
      </c>
      <c r="J1440" s="20">
        <v>11</v>
      </c>
      <c r="K1440" s="20">
        <v>9</v>
      </c>
      <c r="L1440" s="29">
        <v>11</v>
      </c>
      <c r="M1440" s="20">
        <v>9</v>
      </c>
      <c r="N1440" s="20">
        <v>-1</v>
      </c>
      <c r="O1440" s="20">
        <f t="shared" si="89"/>
        <v>46431</v>
      </c>
      <c r="P1440" s="19">
        <f t="shared" si="90"/>
        <v>0.1</v>
      </c>
      <c r="Q1440" s="3">
        <v>67.3</v>
      </c>
      <c r="R1440" s="3">
        <v>67.2</v>
      </c>
      <c r="S1440" s="3">
        <v>66.7</v>
      </c>
      <c r="T1440" s="3">
        <v>67.400000000000006</v>
      </c>
      <c r="U1440" s="3">
        <v>67.3</v>
      </c>
      <c r="V1440" s="10">
        <f t="shared" si="91"/>
        <v>2.6180999999999999E-2</v>
      </c>
      <c r="W1440" s="3">
        <v>0.6</v>
      </c>
      <c r="X1440" s="3" t="str">
        <f ca="1">IF(COUNTIF(股期對照!A:A,B1440)=2,B1440&amp;"-●",IF(COUNTIF(股期對照!A:A,B1440)=1,B1440&amp;"-◎",B1440))</f>
        <v>捷敏-KY</v>
      </c>
      <c r="Y1440" s="3" t="s">
        <v>7558</v>
      </c>
      <c r="AB1440" s="1" t="s">
        <v>1434</v>
      </c>
      <c r="AC1440" s="1" t="s">
        <v>3135</v>
      </c>
      <c r="AD1440" s="1">
        <v>12.39</v>
      </c>
      <c r="AE1440" s="1">
        <v>0</v>
      </c>
      <c r="AF1440" s="1">
        <v>0.06</v>
      </c>
      <c r="AG1440" s="1">
        <v>51.57</v>
      </c>
      <c r="AH1440" s="1">
        <v>35.980000000000004</v>
      </c>
      <c r="AI1440" s="1">
        <v>1440</v>
      </c>
      <c r="AJ1440" s="1">
        <v>1290473.8400000001</v>
      </c>
      <c r="AK1440" s="1">
        <v>11</v>
      </c>
      <c r="AL1440" s="1">
        <v>9</v>
      </c>
      <c r="AM1440" s="1">
        <v>11</v>
      </c>
      <c r="AN1440" s="1">
        <v>9</v>
      </c>
      <c r="AO1440" s="1">
        <v>-1</v>
      </c>
      <c r="AP1440" s="1">
        <v>46431</v>
      </c>
      <c r="AQ1440" s="1">
        <v>0.1</v>
      </c>
      <c r="AR1440" s="1">
        <v>67.3</v>
      </c>
      <c r="AS1440" s="1">
        <v>67.2</v>
      </c>
      <c r="AT1440" s="1">
        <v>66.7</v>
      </c>
      <c r="AU1440" s="1">
        <v>67.400000000000006</v>
      </c>
      <c r="AV1440" s="1">
        <v>67.3</v>
      </c>
      <c r="AW1440" s="1">
        <v>2.6180999999999999E-2</v>
      </c>
      <c r="AX1440" s="1">
        <v>0.6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5152</v>
      </c>
      <c r="C1441" s="3">
        <v>0.35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81.569999999999993</v>
      </c>
      <c r="H1441" s="1">
        <f>MATCH(持股比率!A1441,董監!A:A,0)</f>
        <v>1441</v>
      </c>
      <c r="I1441" s="3">
        <v>254585.5</v>
      </c>
      <c r="J1441" s="20">
        <v>22.003</v>
      </c>
      <c r="K1441" s="20">
        <v>8.15</v>
      </c>
      <c r="L1441" s="29">
        <v>14</v>
      </c>
      <c r="M1441" s="20">
        <v>9.1620000000000008</v>
      </c>
      <c r="N1441" s="20">
        <v>-25.896999999999998</v>
      </c>
      <c r="O1441" s="20">
        <f t="shared" si="89"/>
        <v>20767</v>
      </c>
      <c r="P1441" s="19">
        <f t="shared" si="90"/>
        <v>0.1</v>
      </c>
      <c r="Q1441" s="3">
        <v>87</v>
      </c>
      <c r="R1441" s="3">
        <v>86.7</v>
      </c>
      <c r="S1441" s="3">
        <v>87</v>
      </c>
      <c r="T1441" s="3">
        <v>88.4</v>
      </c>
      <c r="U1441" s="3">
        <v>87.4</v>
      </c>
      <c r="V1441" s="10">
        <f t="shared" si="91"/>
        <v>2.3853889999999996E-2</v>
      </c>
      <c r="W1441" s="3">
        <v>1.1599999999999999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6777</v>
      </c>
      <c r="AB1441" s="1" t="s">
        <v>1435</v>
      </c>
      <c r="AC1441" s="1" t="s">
        <v>3136</v>
      </c>
      <c r="AD1441" s="1">
        <v>0.35</v>
      </c>
      <c r="AE1441" s="1">
        <v>0</v>
      </c>
      <c r="AF1441" s="1">
        <v>0</v>
      </c>
      <c r="AG1441" s="1">
        <v>18.079999999999998</v>
      </c>
      <c r="AH1441" s="1">
        <v>81.569999999999993</v>
      </c>
      <c r="AI1441" s="1">
        <v>1441</v>
      </c>
      <c r="AJ1441" s="1">
        <v>254585.5</v>
      </c>
      <c r="AK1441" s="1">
        <v>22.003</v>
      </c>
      <c r="AL1441" s="1">
        <v>8.15</v>
      </c>
      <c r="AM1441" s="1">
        <v>14</v>
      </c>
      <c r="AN1441" s="1">
        <v>9.1620000000000008</v>
      </c>
      <c r="AO1441" s="1">
        <v>-25.896999999999998</v>
      </c>
      <c r="AP1441" s="1">
        <v>20767</v>
      </c>
      <c r="AQ1441" s="1">
        <v>0.1</v>
      </c>
      <c r="AR1441" s="1">
        <v>87</v>
      </c>
      <c r="AS1441" s="1">
        <v>86.7</v>
      </c>
      <c r="AT1441" s="1">
        <v>87</v>
      </c>
      <c r="AU1441" s="1">
        <v>88.4</v>
      </c>
      <c r="AV1441" s="1">
        <v>87.4</v>
      </c>
      <c r="AW1441" s="1">
        <v>2.3853889999999996E-2</v>
      </c>
      <c r="AX1441" s="1">
        <v>1.1599999999999999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6382</v>
      </c>
      <c r="C1442" s="3">
        <v>0.89</v>
      </c>
      <c r="D1442" s="3">
        <v>0</v>
      </c>
      <c r="E1442" s="3">
        <v>0.61</v>
      </c>
      <c r="F1442" s="1">
        <f>IF(INDEX(董監!D:D,H1442)=0,INDEX(董監!C:C,H1442),INDEX(董監!D:D,H1442))</f>
        <v>17.11</v>
      </c>
      <c r="G1442" s="1">
        <f t="shared" si="88"/>
        <v>81.39</v>
      </c>
      <c r="H1442" s="1">
        <f>MATCH(持股比率!A1442,董監!A:A,0)</f>
        <v>1442</v>
      </c>
      <c r="I1442" s="3">
        <v>337500</v>
      </c>
      <c r="J1442" s="20">
        <v>-11</v>
      </c>
      <c r="K1442" s="20">
        <v>47</v>
      </c>
      <c r="L1442" s="29">
        <v>32.945</v>
      </c>
      <c r="M1442" s="20">
        <v>-412</v>
      </c>
      <c r="N1442" s="20">
        <v>-20.155000000000001</v>
      </c>
      <c r="O1442" s="20">
        <f t="shared" si="89"/>
        <v>27469</v>
      </c>
      <c r="P1442" s="19">
        <f t="shared" si="90"/>
        <v>-1.3</v>
      </c>
      <c r="Q1442" s="3">
        <v>53.8</v>
      </c>
      <c r="R1442" s="3">
        <v>54.5</v>
      </c>
      <c r="S1442" s="3">
        <v>54</v>
      </c>
      <c r="T1442" s="3">
        <v>49.5</v>
      </c>
      <c r="U1442" s="3">
        <v>44.6</v>
      </c>
      <c r="V1442" s="10">
        <f t="shared" si="91"/>
        <v>-0.17544183000000002</v>
      </c>
      <c r="W1442" s="3">
        <v>-14.89</v>
      </c>
      <c r="X1442" s="3" t="str">
        <f ca="1">IF(COUNTIF(股期對照!A:A,B1442)=2,B1442&amp;"-●",IF(COUNTIF(股期對照!A:A,B1442)=1,B1442&amp;"-◎",B1442))</f>
        <v>創威</v>
      </c>
      <c r="Y1442" s="3" t="s">
        <v>7559</v>
      </c>
      <c r="AB1442" s="1" t="s">
        <v>1436</v>
      </c>
      <c r="AC1442" s="1" t="s">
        <v>3137</v>
      </c>
      <c r="AD1442" s="1">
        <v>0.89</v>
      </c>
      <c r="AE1442" s="1">
        <v>0</v>
      </c>
      <c r="AF1442" s="1">
        <v>0.61</v>
      </c>
      <c r="AG1442" s="1">
        <v>17.11</v>
      </c>
      <c r="AH1442" s="1">
        <v>81.39</v>
      </c>
      <c r="AI1442" s="1">
        <v>1442</v>
      </c>
      <c r="AJ1442" s="1">
        <v>337500</v>
      </c>
      <c r="AK1442" s="1">
        <v>-11</v>
      </c>
      <c r="AL1442" s="1">
        <v>47</v>
      </c>
      <c r="AM1442" s="1">
        <v>32.945</v>
      </c>
      <c r="AN1442" s="1">
        <v>-412</v>
      </c>
      <c r="AO1442" s="1">
        <v>-20.155000000000001</v>
      </c>
      <c r="AP1442" s="1">
        <v>27469</v>
      </c>
      <c r="AQ1442" s="1">
        <v>-1.3</v>
      </c>
      <c r="AR1442" s="1">
        <v>53.8</v>
      </c>
      <c r="AS1442" s="1">
        <v>54.5</v>
      </c>
      <c r="AT1442" s="1">
        <v>54</v>
      </c>
      <c r="AU1442" s="1">
        <v>49.5</v>
      </c>
      <c r="AV1442" s="1">
        <v>44.6</v>
      </c>
      <c r="AW1442" s="1">
        <v>-0.17544183000000002</v>
      </c>
      <c r="AX1442" s="1">
        <v>-14.89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5456</v>
      </c>
      <c r="C1443" s="3">
        <v>20.46</v>
      </c>
      <c r="D1443" s="3">
        <v>1.98</v>
      </c>
      <c r="E1443" s="3">
        <v>0.89</v>
      </c>
      <c r="F1443" s="1">
        <f>IF(INDEX(董監!D:D,H1443)=0,INDEX(董監!C:C,H1443),INDEX(董監!D:D,H1443))</f>
        <v>16.690000000000001</v>
      </c>
      <c r="G1443" s="1">
        <f t="shared" si="88"/>
        <v>59.98</v>
      </c>
      <c r="H1443" s="1">
        <f>MATCH(持股比率!A1443,董監!A:A,0)</f>
        <v>1443</v>
      </c>
      <c r="I1443" s="3">
        <v>809291.23</v>
      </c>
      <c r="J1443" s="20">
        <v>-900.79</v>
      </c>
      <c r="K1443" s="20">
        <v>1368.4749999999999</v>
      </c>
      <c r="L1443" s="29">
        <v>-586.75900000000001</v>
      </c>
      <c r="M1443" s="20">
        <v>-42.77</v>
      </c>
      <c r="N1443" s="20">
        <v>697.16200000000003</v>
      </c>
      <c r="O1443" s="20">
        <f t="shared" si="89"/>
        <v>48541</v>
      </c>
      <c r="P1443" s="19">
        <f t="shared" si="90"/>
        <v>1.1000000000000001</v>
      </c>
      <c r="Q1443" s="3">
        <v>416</v>
      </c>
      <c r="R1443" s="3">
        <v>420</v>
      </c>
      <c r="S1443" s="3">
        <v>411</v>
      </c>
      <c r="T1443" s="3">
        <v>410</v>
      </c>
      <c r="U1443" s="3">
        <v>409.5</v>
      </c>
      <c r="V1443" s="10">
        <f t="shared" si="91"/>
        <v>2.2682505000000006</v>
      </c>
      <c r="W1443" s="3">
        <v>-0.12</v>
      </c>
      <c r="X1443" s="3" t="str">
        <f ca="1">IF(COUNTIF(股期對照!A:A,B1443)=2,B1443&amp;"-●",IF(COUNTIF(股期對照!A:A,B1443)=1,B1443&amp;"-◎",B1443))</f>
        <v>愛普*</v>
      </c>
      <c r="Y1443" s="3" t="s">
        <v>7116</v>
      </c>
      <c r="AB1443" s="1" t="s">
        <v>1437</v>
      </c>
      <c r="AC1443" s="1" t="s">
        <v>4293</v>
      </c>
      <c r="AD1443" s="1">
        <v>20.46</v>
      </c>
      <c r="AE1443" s="1">
        <v>1.98</v>
      </c>
      <c r="AF1443" s="1">
        <v>0.89</v>
      </c>
      <c r="AG1443" s="1">
        <v>16.690000000000001</v>
      </c>
      <c r="AH1443" s="1">
        <v>59.98</v>
      </c>
      <c r="AI1443" s="1">
        <v>1443</v>
      </c>
      <c r="AJ1443" s="1">
        <v>809291.23</v>
      </c>
      <c r="AK1443" s="1">
        <v>-900.79</v>
      </c>
      <c r="AL1443" s="1">
        <v>1368.4749999999999</v>
      </c>
      <c r="AM1443" s="1">
        <v>-586.75900000000001</v>
      </c>
      <c r="AN1443" s="1">
        <v>-42.77</v>
      </c>
      <c r="AO1443" s="1">
        <v>697.16200000000003</v>
      </c>
      <c r="AP1443" s="1">
        <v>48541</v>
      </c>
      <c r="AQ1443" s="1">
        <v>1.1000000000000001</v>
      </c>
      <c r="AR1443" s="1">
        <v>416</v>
      </c>
      <c r="AS1443" s="1">
        <v>420</v>
      </c>
      <c r="AT1443" s="1">
        <v>411</v>
      </c>
      <c r="AU1443" s="1">
        <v>410</v>
      </c>
      <c r="AV1443" s="1">
        <v>409.5</v>
      </c>
      <c r="AW1443" s="1">
        <v>2.2682505000000006</v>
      </c>
      <c r="AX1443" s="1">
        <v>-0.12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6383</v>
      </c>
      <c r="C1444" s="3">
        <v>3.32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85.99</v>
      </c>
      <c r="H1444" s="1">
        <f>MATCH(持股比率!A1444,董監!A:A,0)</f>
        <v>1444</v>
      </c>
      <c r="I1444" s="3">
        <v>374451.47</v>
      </c>
      <c r="J1444" s="20">
        <v>6</v>
      </c>
      <c r="K1444" s="20">
        <v>-199.30799999999999</v>
      </c>
      <c r="L1444" s="29">
        <v>38.49</v>
      </c>
      <c r="M1444" s="20">
        <v>-5</v>
      </c>
      <c r="N1444" s="20">
        <v>-16</v>
      </c>
      <c r="O1444" s="20">
        <f t="shared" si="89"/>
        <v>32199</v>
      </c>
      <c r="P1444" s="19">
        <f t="shared" si="90"/>
        <v>-0.5</v>
      </c>
      <c r="Q1444" s="3">
        <v>62.8</v>
      </c>
      <c r="R1444" s="3">
        <v>59.8</v>
      </c>
      <c r="S1444" s="3">
        <v>60.5</v>
      </c>
      <c r="T1444" s="3">
        <v>60.3</v>
      </c>
      <c r="U1444" s="3">
        <v>60.1</v>
      </c>
      <c r="V1444" s="10">
        <f t="shared" si="91"/>
        <v>-0.104762734</v>
      </c>
      <c r="W1444" s="3">
        <v>-4.75</v>
      </c>
      <c r="X1444" s="3" t="str">
        <f ca="1">IF(COUNTIF(股期對照!A:A,B1444)=2,B1444&amp;"-●",IF(COUNTIF(股期對照!A:A,B1444)=1,B1444&amp;"-◎",B1444))</f>
        <v>瑞耘</v>
      </c>
      <c r="Y1444" s="3" t="s">
        <v>7560</v>
      </c>
      <c r="AB1444" s="1" t="s">
        <v>1438</v>
      </c>
      <c r="AC1444" s="1" t="s">
        <v>3138</v>
      </c>
      <c r="AD1444" s="1">
        <v>3.32</v>
      </c>
      <c r="AE1444" s="1">
        <v>0</v>
      </c>
      <c r="AF1444" s="1">
        <v>0.35</v>
      </c>
      <c r="AG1444" s="1">
        <v>10.34</v>
      </c>
      <c r="AH1444" s="1">
        <v>85.99</v>
      </c>
      <c r="AI1444" s="1">
        <v>1444</v>
      </c>
      <c r="AJ1444" s="1">
        <v>374451.47</v>
      </c>
      <c r="AK1444" s="1">
        <v>6</v>
      </c>
      <c r="AL1444" s="1">
        <v>-199.30799999999999</v>
      </c>
      <c r="AM1444" s="1">
        <v>38.49</v>
      </c>
      <c r="AN1444" s="1">
        <v>-5</v>
      </c>
      <c r="AO1444" s="1">
        <v>-16</v>
      </c>
      <c r="AP1444" s="1">
        <v>32199</v>
      </c>
      <c r="AQ1444" s="1">
        <v>-0.5</v>
      </c>
      <c r="AR1444" s="1">
        <v>62.8</v>
      </c>
      <c r="AS1444" s="1">
        <v>59.8</v>
      </c>
      <c r="AT1444" s="1">
        <v>60.5</v>
      </c>
      <c r="AU1444" s="1">
        <v>60.3</v>
      </c>
      <c r="AV1444" s="1">
        <v>60.1</v>
      </c>
      <c r="AW1444" s="1">
        <v>-0.104762734</v>
      </c>
      <c r="AX1444" s="1">
        <v>-4.75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6384</v>
      </c>
      <c r="C1445" s="3">
        <v>23.12</v>
      </c>
      <c r="D1445" s="3">
        <v>0.15</v>
      </c>
      <c r="E1445" s="3">
        <v>2.29</v>
      </c>
      <c r="F1445" s="1">
        <f>IF(INDEX(董監!D:D,H1445)=0,INDEX(董監!C:C,H1445),INDEX(董監!D:D,H1445))</f>
        <v>15.41</v>
      </c>
      <c r="G1445" s="1">
        <f t="shared" si="88"/>
        <v>59.03</v>
      </c>
      <c r="H1445" s="1">
        <f>MATCH(持股比率!A1445,董監!A:A,0)</f>
        <v>1445</v>
      </c>
      <c r="I1445" s="3">
        <v>506509.11</v>
      </c>
      <c r="J1445" s="20">
        <v>406.298</v>
      </c>
      <c r="K1445" s="20">
        <v>-25.247</v>
      </c>
      <c r="L1445" s="29">
        <v>29.972000000000001</v>
      </c>
      <c r="M1445" s="20">
        <v>61.798000000000002</v>
      </c>
      <c r="N1445" s="20">
        <v>134.839</v>
      </c>
      <c r="O1445" s="20">
        <f t="shared" si="89"/>
        <v>29899</v>
      </c>
      <c r="P1445" s="19">
        <f t="shared" si="90"/>
        <v>2</v>
      </c>
      <c r="Q1445" s="3">
        <v>410</v>
      </c>
      <c r="R1445" s="3">
        <v>415</v>
      </c>
      <c r="S1445" s="3">
        <v>410.5</v>
      </c>
      <c r="T1445" s="3">
        <v>411</v>
      </c>
      <c r="U1445" s="3">
        <v>414.5</v>
      </c>
      <c r="V1445" s="10">
        <f t="shared" si="91"/>
        <v>2.4969792449999999</v>
      </c>
      <c r="W1445" s="3">
        <v>4.1500000000000004</v>
      </c>
      <c r="X1445" s="3" t="str">
        <f ca="1">IF(COUNTIF(股期對照!A:A,B1445)=2,B1445&amp;"-●",IF(COUNTIF(股期對照!A:A,B1445)=1,B1445&amp;"-◎",B1445))</f>
        <v>晶心科</v>
      </c>
      <c r="Y1445" s="3" t="s">
        <v>6935</v>
      </c>
      <c r="AB1445" s="1" t="s">
        <v>1439</v>
      </c>
      <c r="AC1445" s="1" t="s">
        <v>3139</v>
      </c>
      <c r="AD1445" s="1">
        <v>23.12</v>
      </c>
      <c r="AE1445" s="1">
        <v>0.15</v>
      </c>
      <c r="AF1445" s="1">
        <v>2.29</v>
      </c>
      <c r="AG1445" s="1">
        <v>15.41</v>
      </c>
      <c r="AH1445" s="1">
        <v>59.03</v>
      </c>
      <c r="AI1445" s="1">
        <v>1445</v>
      </c>
      <c r="AJ1445" s="1">
        <v>506509.11</v>
      </c>
      <c r="AK1445" s="1">
        <v>406.298</v>
      </c>
      <c r="AL1445" s="1">
        <v>-25.247</v>
      </c>
      <c r="AM1445" s="1">
        <v>29.972000000000001</v>
      </c>
      <c r="AN1445" s="1">
        <v>61.798000000000002</v>
      </c>
      <c r="AO1445" s="1">
        <v>134.839</v>
      </c>
      <c r="AP1445" s="1">
        <v>29899</v>
      </c>
      <c r="AQ1445" s="1">
        <v>2</v>
      </c>
      <c r="AR1445" s="1">
        <v>410</v>
      </c>
      <c r="AS1445" s="1">
        <v>415</v>
      </c>
      <c r="AT1445" s="1">
        <v>410.5</v>
      </c>
      <c r="AU1445" s="1">
        <v>411</v>
      </c>
      <c r="AV1445" s="1">
        <v>414.5</v>
      </c>
      <c r="AW1445" s="1">
        <v>2.4969792449999999</v>
      </c>
      <c r="AX1445" s="1">
        <v>4.1500000000000004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6385</v>
      </c>
      <c r="C1446" s="3">
        <v>0.56000000000000005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65.039999999999992</v>
      </c>
      <c r="H1446" s="1">
        <f>MATCH(持股比率!A1446,董監!A:A,0)</f>
        <v>1446</v>
      </c>
      <c r="I1446" s="3">
        <v>1630938.25</v>
      </c>
      <c r="J1446" s="20">
        <v>49.006</v>
      </c>
      <c r="K1446" s="20">
        <v>57.207000000000001</v>
      </c>
      <c r="L1446" s="29">
        <v>19</v>
      </c>
      <c r="M1446" s="20">
        <v>7</v>
      </c>
      <c r="N1446" s="20">
        <v>-2</v>
      </c>
      <c r="O1446" s="20">
        <f t="shared" si="89"/>
        <v>106076</v>
      </c>
      <c r="P1446" s="19">
        <f t="shared" si="90"/>
        <v>0.1</v>
      </c>
      <c r="Q1446" s="3">
        <v>59.9</v>
      </c>
      <c r="R1446" s="3">
        <v>60.2</v>
      </c>
      <c r="S1446" s="3">
        <v>59.9</v>
      </c>
      <c r="T1446" s="3">
        <v>59.7</v>
      </c>
      <c r="U1446" s="3">
        <v>60.1</v>
      </c>
      <c r="V1446" s="10">
        <f t="shared" si="91"/>
        <v>7.8151208E-2</v>
      </c>
      <c r="W1446" s="3">
        <v>1.01</v>
      </c>
      <c r="X1446" s="3" t="str">
        <f ca="1">IF(COUNTIF(股期對照!A:A,B1446)=2,B1446&amp;"-●",IF(COUNTIF(股期對照!A:A,B1446)=1,B1446&amp;"-◎",B1446))</f>
        <v>順藥</v>
      </c>
      <c r="Y1446" s="3" t="s">
        <v>7305</v>
      </c>
      <c r="AB1446" s="1" t="s">
        <v>1440</v>
      </c>
      <c r="AC1446" s="1" t="s">
        <v>3140</v>
      </c>
      <c r="AD1446" s="1">
        <v>0.56000000000000005</v>
      </c>
      <c r="AE1446" s="1">
        <v>0</v>
      </c>
      <c r="AF1446" s="1">
        <v>0.01</v>
      </c>
      <c r="AG1446" s="1">
        <v>34.39</v>
      </c>
      <c r="AH1446" s="1">
        <v>65.039999999999992</v>
      </c>
      <c r="AI1446" s="1">
        <v>1446</v>
      </c>
      <c r="AJ1446" s="1">
        <v>1630938.25</v>
      </c>
      <c r="AK1446" s="1">
        <v>49.006</v>
      </c>
      <c r="AL1446" s="1">
        <v>57.207000000000001</v>
      </c>
      <c r="AM1446" s="1">
        <v>19</v>
      </c>
      <c r="AN1446" s="1">
        <v>7</v>
      </c>
      <c r="AO1446" s="1">
        <v>-2</v>
      </c>
      <c r="AP1446" s="1">
        <v>106076</v>
      </c>
      <c r="AQ1446" s="1">
        <v>0.1</v>
      </c>
      <c r="AR1446" s="1">
        <v>59.9</v>
      </c>
      <c r="AS1446" s="1">
        <v>60.2</v>
      </c>
      <c r="AT1446" s="1">
        <v>59.9</v>
      </c>
      <c r="AU1446" s="1">
        <v>59.7</v>
      </c>
      <c r="AV1446" s="1">
        <v>60.1</v>
      </c>
      <c r="AW1446" s="1">
        <v>7.8151208E-2</v>
      </c>
      <c r="AX1446" s="1">
        <v>1.01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6386</v>
      </c>
      <c r="C1447" s="3">
        <v>11.74</v>
      </c>
      <c r="D1447" s="3">
        <v>1.69</v>
      </c>
      <c r="E1447" s="3">
        <v>1.47</v>
      </c>
      <c r="F1447" s="1">
        <f>IF(INDEX(董監!D:D,H1447)=0,INDEX(董監!C:C,H1447),INDEX(董監!D:D,H1447))</f>
        <v>6.49</v>
      </c>
      <c r="G1447" s="1">
        <f t="shared" si="88"/>
        <v>78.61</v>
      </c>
      <c r="H1447" s="1">
        <f>MATCH(持股比率!A1447,董監!A:A,0)</f>
        <v>1447</v>
      </c>
      <c r="I1447" s="3">
        <v>381870</v>
      </c>
      <c r="J1447" s="20">
        <v>133.81899999999999</v>
      </c>
      <c r="K1447" s="20">
        <v>-154.428</v>
      </c>
      <c r="L1447" s="29">
        <v>-67.962000000000003</v>
      </c>
      <c r="M1447" s="20">
        <v>-289.41000000000003</v>
      </c>
      <c r="N1447" s="20">
        <v>21.25</v>
      </c>
      <c r="O1447" s="20">
        <f t="shared" si="89"/>
        <v>30019</v>
      </c>
      <c r="P1447" s="19">
        <f t="shared" si="90"/>
        <v>-1.2</v>
      </c>
      <c r="Q1447" s="3">
        <v>139.5</v>
      </c>
      <c r="R1447" s="3">
        <v>148</v>
      </c>
      <c r="S1447" s="3">
        <v>151</v>
      </c>
      <c r="T1447" s="3">
        <v>152.5</v>
      </c>
      <c r="U1447" s="3">
        <v>156</v>
      </c>
      <c r="V1447" s="10">
        <f t="shared" si="91"/>
        <v>-0.55269880500000002</v>
      </c>
      <c r="W1447" s="3">
        <v>16.850000000000001</v>
      </c>
      <c r="X1447" s="3" t="str">
        <f ca="1">IF(COUNTIF(股期對照!A:A,B1447)=2,B1447&amp;"-●",IF(COUNTIF(股期對照!A:A,B1447)=1,B1447&amp;"-◎",B1447))</f>
        <v>倉和</v>
      </c>
      <c r="Y1447" s="3" t="s">
        <v>6853</v>
      </c>
      <c r="AB1447" s="1" t="s">
        <v>1441</v>
      </c>
      <c r="AC1447" s="1" t="s">
        <v>3141</v>
      </c>
      <c r="AD1447" s="1">
        <v>11.74</v>
      </c>
      <c r="AE1447" s="1">
        <v>1.69</v>
      </c>
      <c r="AF1447" s="1">
        <v>1.47</v>
      </c>
      <c r="AG1447" s="1">
        <v>6.49</v>
      </c>
      <c r="AH1447" s="1">
        <v>78.61</v>
      </c>
      <c r="AI1447" s="1">
        <v>1447</v>
      </c>
      <c r="AJ1447" s="1">
        <v>381870</v>
      </c>
      <c r="AK1447" s="1">
        <v>133.81899999999999</v>
      </c>
      <c r="AL1447" s="1">
        <v>-154.428</v>
      </c>
      <c r="AM1447" s="1">
        <v>-67.962000000000003</v>
      </c>
      <c r="AN1447" s="1">
        <v>-289.41000000000003</v>
      </c>
      <c r="AO1447" s="1">
        <v>21.25</v>
      </c>
      <c r="AP1447" s="1">
        <v>30019</v>
      </c>
      <c r="AQ1447" s="1">
        <v>-1.2</v>
      </c>
      <c r="AR1447" s="1">
        <v>139.5</v>
      </c>
      <c r="AS1447" s="1">
        <v>148</v>
      </c>
      <c r="AT1447" s="1">
        <v>151</v>
      </c>
      <c r="AU1447" s="1">
        <v>152.5</v>
      </c>
      <c r="AV1447" s="1">
        <v>156</v>
      </c>
      <c r="AW1447" s="1">
        <v>-0.55269880500000002</v>
      </c>
      <c r="AX1447" s="1">
        <v>16.850000000000001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6567</v>
      </c>
      <c r="C1448" s="3">
        <v>25.63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46.08</v>
      </c>
      <c r="H1448" s="1">
        <f>MATCH(持股比率!A1448,董監!A:A,0)</f>
        <v>1448</v>
      </c>
      <c r="I1448" s="3">
        <v>1338653.67</v>
      </c>
      <c r="J1448" s="20">
        <v>35</v>
      </c>
      <c r="K1448" s="20">
        <v>-149</v>
      </c>
      <c r="L1448" s="29">
        <v>-37</v>
      </c>
      <c r="M1448" s="20">
        <v>-130</v>
      </c>
      <c r="N1448" s="20">
        <v>-172</v>
      </c>
      <c r="O1448" s="20">
        <f t="shared" si="89"/>
        <v>61685</v>
      </c>
      <c r="P1448" s="19">
        <f t="shared" si="90"/>
        <v>-0.7</v>
      </c>
      <c r="Q1448" s="3">
        <v>69.900000000000006</v>
      </c>
      <c r="R1448" s="3">
        <v>70</v>
      </c>
      <c r="S1448" s="3">
        <v>69.400000000000006</v>
      </c>
      <c r="T1448" s="3">
        <v>67.3</v>
      </c>
      <c r="U1448" s="3">
        <v>65.599999999999994</v>
      </c>
      <c r="V1448" s="10">
        <f t="shared" si="91"/>
        <v>-0.30583500000000002</v>
      </c>
      <c r="W1448" s="3">
        <v>-5.88</v>
      </c>
      <c r="X1448" s="3" t="str">
        <f ca="1">IF(COUNTIF(股期對照!A:A,B1448)=2,B1448&amp;"-●",IF(COUNTIF(股期對照!A:A,B1448)=1,B1448&amp;"-◎",B1448))</f>
        <v>泰福-KY</v>
      </c>
      <c r="Y1448" s="3" t="s">
        <v>6806</v>
      </c>
      <c r="AB1448" s="1" t="s">
        <v>1442</v>
      </c>
      <c r="AC1448" s="1" t="s">
        <v>3142</v>
      </c>
      <c r="AD1448" s="1">
        <v>25.63</v>
      </c>
      <c r="AE1448" s="1">
        <v>0</v>
      </c>
      <c r="AF1448" s="1">
        <v>0</v>
      </c>
      <c r="AG1448" s="1">
        <v>28.29</v>
      </c>
      <c r="AH1448" s="1">
        <v>46.08</v>
      </c>
      <c r="AI1448" s="1">
        <v>1448</v>
      </c>
      <c r="AJ1448" s="1">
        <v>1338653.67</v>
      </c>
      <c r="AK1448" s="1">
        <v>35</v>
      </c>
      <c r="AL1448" s="1">
        <v>-149</v>
      </c>
      <c r="AM1448" s="1">
        <v>-37</v>
      </c>
      <c r="AN1448" s="1">
        <v>-130</v>
      </c>
      <c r="AO1448" s="1">
        <v>-172</v>
      </c>
      <c r="AP1448" s="1">
        <v>61685</v>
      </c>
      <c r="AQ1448" s="1">
        <v>-0.7</v>
      </c>
      <c r="AR1448" s="1">
        <v>69.900000000000006</v>
      </c>
      <c r="AS1448" s="1">
        <v>70</v>
      </c>
      <c r="AT1448" s="1">
        <v>69.400000000000006</v>
      </c>
      <c r="AU1448" s="1">
        <v>67.3</v>
      </c>
      <c r="AV1448" s="1">
        <v>65.599999999999994</v>
      </c>
      <c r="AW1448" s="1">
        <v>-0.30583500000000002</v>
      </c>
      <c r="AX1448" s="1">
        <v>-5.88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6387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-3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53.7</v>
      </c>
      <c r="R1449" s="3">
        <v>52.9</v>
      </c>
      <c r="S1449" s="3">
        <v>54.4</v>
      </c>
      <c r="T1449" s="3">
        <v>54</v>
      </c>
      <c r="U1449" s="3">
        <v>55</v>
      </c>
      <c r="V1449" s="10">
        <f t="shared" si="91"/>
        <v>-2.1689999999999999E-3</v>
      </c>
      <c r="W1449" s="3">
        <v>2.8</v>
      </c>
      <c r="X1449" s="3" t="str">
        <f ca="1">IF(COUNTIF(股期對照!A:A,B1449)=2,B1449&amp;"-●",IF(COUNTIF(股期對照!A:A,B1449)=1,B1449&amp;"-◎",B1449))</f>
        <v>隆中</v>
      </c>
      <c r="Y1449" s="3" t="s">
        <v>7561</v>
      </c>
      <c r="AB1449" s="1" t="s">
        <v>1443</v>
      </c>
      <c r="AC1449" s="1" t="s">
        <v>3143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-3</v>
      </c>
      <c r="AN1449" s="1">
        <v>0</v>
      </c>
      <c r="AO1449" s="1">
        <v>0</v>
      </c>
      <c r="AP1449" s="1">
        <v>21425</v>
      </c>
      <c r="AQ1449" s="1">
        <v>0</v>
      </c>
      <c r="AR1449" s="1">
        <v>53.7</v>
      </c>
      <c r="AS1449" s="1">
        <v>52.9</v>
      </c>
      <c r="AT1449" s="1">
        <v>54.4</v>
      </c>
      <c r="AU1449" s="1">
        <v>54</v>
      </c>
      <c r="AV1449" s="1">
        <v>55</v>
      </c>
      <c r="AW1449" s="1">
        <v>-2.1689999999999999E-3</v>
      </c>
      <c r="AX1449" s="1">
        <v>2.8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4884</v>
      </c>
      <c r="C1450" s="3">
        <v>6.45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70.319999999999993</v>
      </c>
      <c r="H1450" s="1">
        <f>MATCH(持股比率!A1450,董監!A:A,0)</f>
        <v>1450</v>
      </c>
      <c r="I1450" s="3">
        <v>3283568</v>
      </c>
      <c r="J1450" s="20">
        <v>1141.0039999999999</v>
      </c>
      <c r="K1450" s="20">
        <v>393</v>
      </c>
      <c r="L1450" s="29">
        <v>64.885000000000005</v>
      </c>
      <c r="M1450" s="20">
        <v>-239.83699999999999</v>
      </c>
      <c r="N1450" s="20">
        <v>-465.68200000000002</v>
      </c>
      <c r="O1450" s="20">
        <f t="shared" si="89"/>
        <v>230901</v>
      </c>
      <c r="P1450" s="19">
        <f t="shared" si="90"/>
        <v>0.4</v>
      </c>
      <c r="Q1450" s="3">
        <v>73.099999999999994</v>
      </c>
      <c r="R1450" s="3">
        <v>72.900000000000006</v>
      </c>
      <c r="S1450" s="3">
        <v>72.8</v>
      </c>
      <c r="T1450" s="3">
        <v>72</v>
      </c>
      <c r="U1450" s="3">
        <v>70.7</v>
      </c>
      <c r="V1450" s="10">
        <f t="shared" si="91"/>
        <v>0.66588738999999975</v>
      </c>
      <c r="W1450" s="3">
        <v>-0.84</v>
      </c>
      <c r="X1450" s="3" t="str">
        <f ca="1">IF(COUNTIF(股期對照!A:A,B1450)=2,B1450&amp;"-●",IF(COUNTIF(股期對照!A:A,B1450)=1,B1450&amp;"-◎",B1450))</f>
        <v>高端疫苗-◎</v>
      </c>
      <c r="Y1450" s="3" t="s">
        <v>7320</v>
      </c>
      <c r="AB1450" s="1" t="s">
        <v>1444</v>
      </c>
      <c r="AC1450" s="1" t="s">
        <v>3144</v>
      </c>
      <c r="AD1450" s="1">
        <v>6.45</v>
      </c>
      <c r="AE1450" s="1">
        <v>0.15</v>
      </c>
      <c r="AF1450" s="1">
        <v>0.62</v>
      </c>
      <c r="AG1450" s="1">
        <v>22.46</v>
      </c>
      <c r="AH1450" s="1">
        <v>70.319999999999993</v>
      </c>
      <c r="AI1450" s="1">
        <v>1450</v>
      </c>
      <c r="AJ1450" s="1">
        <v>3283568</v>
      </c>
      <c r="AK1450" s="1">
        <v>1141.0039999999999</v>
      </c>
      <c r="AL1450" s="1">
        <v>393</v>
      </c>
      <c r="AM1450" s="1">
        <v>64.885000000000005</v>
      </c>
      <c r="AN1450" s="1">
        <v>-239.83699999999999</v>
      </c>
      <c r="AO1450" s="1">
        <v>-465.68200000000002</v>
      </c>
      <c r="AP1450" s="1">
        <v>230901</v>
      </c>
      <c r="AQ1450" s="1">
        <v>0.4</v>
      </c>
      <c r="AR1450" s="1">
        <v>73.099999999999994</v>
      </c>
      <c r="AS1450" s="1">
        <v>72.900000000000006</v>
      </c>
      <c r="AT1450" s="1">
        <v>72.8</v>
      </c>
      <c r="AU1450" s="1">
        <v>72</v>
      </c>
      <c r="AV1450" s="1">
        <v>70.7</v>
      </c>
      <c r="AW1450" s="1">
        <v>0.66588738999999975</v>
      </c>
      <c r="AX1450" s="1">
        <v>-0.84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5786</v>
      </c>
      <c r="C1451" s="3">
        <v>5.33</v>
      </c>
      <c r="D1451" s="3">
        <v>1.82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5.3499999999999943</v>
      </c>
      <c r="H1451" s="1">
        <f>MATCH(持股比率!A1451,董監!A:A,0)</f>
        <v>1451</v>
      </c>
      <c r="I1451" s="3">
        <v>380215.48</v>
      </c>
      <c r="J1451" s="20">
        <v>218</v>
      </c>
      <c r="K1451" s="20">
        <v>-172</v>
      </c>
      <c r="L1451" s="29">
        <v>425</v>
      </c>
      <c r="M1451" s="20">
        <v>-421</v>
      </c>
      <c r="N1451" s="20">
        <v>-105</v>
      </c>
      <c r="O1451" s="20">
        <f t="shared" si="89"/>
        <v>2034</v>
      </c>
      <c r="P1451" s="19">
        <f t="shared" si="90"/>
        <v>-2.7</v>
      </c>
      <c r="Q1451" s="3">
        <v>32.4</v>
      </c>
      <c r="R1451" s="3">
        <v>31.85</v>
      </c>
      <c r="S1451" s="3">
        <v>33.1</v>
      </c>
      <c r="T1451" s="3">
        <v>32.4</v>
      </c>
      <c r="U1451" s="3">
        <v>32</v>
      </c>
      <c r="V1451" s="10">
        <f t="shared" si="91"/>
        <v>-1.3478999999999996E-2</v>
      </c>
      <c r="W1451" s="3">
        <v>-0.31</v>
      </c>
      <c r="X1451" s="3" t="str">
        <f ca="1">IF(COUNTIF(股期對照!A:A,B1451)=2,B1451&amp;"-●",IF(COUNTIF(股期對照!A:A,B1451)=1,B1451&amp;"-◎",B1451))</f>
        <v>長科*</v>
      </c>
      <c r="Y1451" s="3" t="s">
        <v>6984</v>
      </c>
      <c r="AB1451" s="1" t="s">
        <v>1445</v>
      </c>
      <c r="AC1451" s="1" t="s">
        <v>3145</v>
      </c>
      <c r="AD1451" s="1">
        <v>5.33</v>
      </c>
      <c r="AE1451" s="1">
        <v>1.82</v>
      </c>
      <c r="AF1451" s="1">
        <v>0.02</v>
      </c>
      <c r="AG1451" s="1">
        <v>87.48</v>
      </c>
      <c r="AH1451" s="1">
        <v>5.3499999999999943</v>
      </c>
      <c r="AI1451" s="1">
        <v>1451</v>
      </c>
      <c r="AJ1451" s="1">
        <v>380215.48</v>
      </c>
      <c r="AK1451" s="1">
        <v>218</v>
      </c>
      <c r="AL1451" s="1">
        <v>-172</v>
      </c>
      <c r="AM1451" s="1">
        <v>425</v>
      </c>
      <c r="AN1451" s="1">
        <v>-421</v>
      </c>
      <c r="AO1451" s="1">
        <v>-105</v>
      </c>
      <c r="AP1451" s="1">
        <v>2034</v>
      </c>
      <c r="AQ1451" s="1">
        <v>-2.7</v>
      </c>
      <c r="AR1451" s="1">
        <v>32.4</v>
      </c>
      <c r="AS1451" s="1">
        <v>31.85</v>
      </c>
      <c r="AT1451" s="1">
        <v>33.1</v>
      </c>
      <c r="AU1451" s="1">
        <v>32.4</v>
      </c>
      <c r="AV1451" s="1">
        <v>32</v>
      </c>
      <c r="AW1451" s="1">
        <v>-1.3478999999999996E-2</v>
      </c>
      <c r="AX1451" s="1">
        <v>-0.31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6388</v>
      </c>
      <c r="C1452" s="3">
        <v>0.67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46.11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55</v>
      </c>
      <c r="L1452" s="29">
        <v>8.1240000000000006</v>
      </c>
      <c r="M1452" s="20">
        <v>15.016</v>
      </c>
      <c r="N1452" s="20">
        <v>47</v>
      </c>
      <c r="O1452" s="20">
        <f t="shared" si="89"/>
        <v>38271</v>
      </c>
      <c r="P1452" s="19">
        <f t="shared" si="90"/>
        <v>0.3</v>
      </c>
      <c r="Q1452" s="3">
        <v>38.9</v>
      </c>
      <c r="R1452" s="3">
        <v>38.9</v>
      </c>
      <c r="S1452" s="3">
        <v>38.85</v>
      </c>
      <c r="T1452" s="3">
        <v>38.9</v>
      </c>
      <c r="U1452" s="3">
        <v>36.25</v>
      </c>
      <c r="V1452" s="10">
        <f t="shared" si="91"/>
        <v>4.6262897999999997E-2</v>
      </c>
      <c r="W1452" s="3">
        <v>-6.09</v>
      </c>
      <c r="X1452" s="3" t="str">
        <f ca="1">IF(COUNTIF(股期對照!A:A,B1452)=2,B1452&amp;"-●",IF(COUNTIF(股期對照!A:A,B1452)=1,B1452&amp;"-◎",B1452))</f>
        <v>易華電</v>
      </c>
      <c r="Y1452" s="3" t="s">
        <v>7562</v>
      </c>
      <c r="AB1452" s="1" t="s">
        <v>1446</v>
      </c>
      <c r="AC1452" s="1" t="s">
        <v>3146</v>
      </c>
      <c r="AD1452" s="1">
        <v>0.67</v>
      </c>
      <c r="AE1452" s="1">
        <v>0.01</v>
      </c>
      <c r="AF1452" s="1">
        <v>0.35</v>
      </c>
      <c r="AG1452" s="1">
        <v>52.86</v>
      </c>
      <c r="AH1452" s="1">
        <v>46.11</v>
      </c>
      <c r="AI1452" s="1">
        <v>1452</v>
      </c>
      <c r="AJ1452" s="1">
        <v>830000</v>
      </c>
      <c r="AK1452" s="1">
        <v>-3</v>
      </c>
      <c r="AL1452" s="1">
        <v>55</v>
      </c>
      <c r="AM1452" s="1">
        <v>8.1240000000000006</v>
      </c>
      <c r="AN1452" s="1">
        <v>15.016</v>
      </c>
      <c r="AO1452" s="1">
        <v>47</v>
      </c>
      <c r="AP1452" s="1">
        <v>38271</v>
      </c>
      <c r="AQ1452" s="1">
        <v>0.3</v>
      </c>
      <c r="AR1452" s="1">
        <v>38.9</v>
      </c>
      <c r="AS1452" s="1">
        <v>38.9</v>
      </c>
      <c r="AT1452" s="1">
        <v>38.85</v>
      </c>
      <c r="AU1452" s="1">
        <v>38.9</v>
      </c>
      <c r="AV1452" s="1">
        <v>36.25</v>
      </c>
      <c r="AW1452" s="1">
        <v>4.6262897999999997E-2</v>
      </c>
      <c r="AX1452" s="1">
        <v>-6.09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5226</v>
      </c>
      <c r="C1453" s="3">
        <v>0.37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0</v>
      </c>
      <c r="K1453" s="20">
        <v>10</v>
      </c>
      <c r="L1453" s="29">
        <v>-3.5710000000000002</v>
      </c>
      <c r="M1453" s="20">
        <v>-34.947000000000003</v>
      </c>
      <c r="N1453" s="20">
        <v>-1.948</v>
      </c>
      <c r="O1453" s="20">
        <f t="shared" si="89"/>
        <v>19027</v>
      </c>
      <c r="P1453" s="19">
        <f t="shared" si="90"/>
        <v>-0.2</v>
      </c>
      <c r="Q1453" s="3">
        <v>97</v>
      </c>
      <c r="R1453" s="3">
        <v>89.5</v>
      </c>
      <c r="S1453" s="3">
        <v>87.5</v>
      </c>
      <c r="T1453" s="3">
        <v>84.7</v>
      </c>
      <c r="U1453" s="3">
        <v>85</v>
      </c>
      <c r="V1453" s="10">
        <f t="shared" si="91"/>
        <v>-2.5430534000000001E-2</v>
      </c>
      <c r="W1453" s="3">
        <v>-12.37</v>
      </c>
      <c r="X1453" s="3" t="str">
        <f ca="1">IF(COUNTIF(股期對照!A:A,B1453)=2,B1453&amp;"-●",IF(COUNTIF(股期對照!A:A,B1453)=1,B1453&amp;"-◎",B1453))</f>
        <v>勝品</v>
      </c>
      <c r="Y1453" s="3" t="s">
        <v>6936</v>
      </c>
      <c r="AB1453" s="1" t="s">
        <v>1447</v>
      </c>
      <c r="AC1453" s="1" t="s">
        <v>3147</v>
      </c>
      <c r="AD1453" s="1">
        <v>0.37</v>
      </c>
      <c r="AE1453" s="1">
        <v>0</v>
      </c>
      <c r="AF1453" s="1">
        <v>0.28000000000000003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0</v>
      </c>
      <c r="AL1453" s="1">
        <v>10</v>
      </c>
      <c r="AM1453" s="1">
        <v>-3.5710000000000002</v>
      </c>
      <c r="AN1453" s="1">
        <v>-34.947000000000003</v>
      </c>
      <c r="AO1453" s="1">
        <v>-1.948</v>
      </c>
      <c r="AP1453" s="1">
        <v>19027</v>
      </c>
      <c r="AQ1453" s="1">
        <v>-0.2</v>
      </c>
      <c r="AR1453" s="1">
        <v>97</v>
      </c>
      <c r="AS1453" s="1">
        <v>89.5</v>
      </c>
      <c r="AT1453" s="1">
        <v>87.5</v>
      </c>
      <c r="AU1453" s="1">
        <v>84.7</v>
      </c>
      <c r="AV1453" s="1">
        <v>85</v>
      </c>
      <c r="AW1453" s="1">
        <v>-2.5430534000000001E-2</v>
      </c>
      <c r="AX1453" s="1">
        <v>-12.37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5457</v>
      </c>
      <c r="C1454" s="3">
        <v>2.4500000000000002</v>
      </c>
      <c r="D1454" s="3">
        <v>0</v>
      </c>
      <c r="E1454" s="3">
        <v>0.11</v>
      </c>
      <c r="F1454" s="1">
        <f>IF(INDEX(董監!D:D,H1454)=0,INDEX(董監!C:C,H1454),INDEX(董監!D:D,H1454))</f>
        <v>14.8</v>
      </c>
      <c r="G1454" s="1">
        <f t="shared" si="88"/>
        <v>82.64</v>
      </c>
      <c r="H1454" s="1">
        <f>MATCH(持股比率!A1454,董監!A:A,0)</f>
        <v>1454</v>
      </c>
      <c r="I1454" s="3">
        <v>937495</v>
      </c>
      <c r="J1454" s="20">
        <v>-26.045999999999999</v>
      </c>
      <c r="K1454" s="20">
        <v>-276.01</v>
      </c>
      <c r="L1454" s="29">
        <v>-25.856000000000002</v>
      </c>
      <c r="M1454" s="20">
        <v>-160.655</v>
      </c>
      <c r="N1454" s="20">
        <v>-73.994</v>
      </c>
      <c r="O1454" s="20">
        <f t="shared" si="89"/>
        <v>77475</v>
      </c>
      <c r="P1454" s="19">
        <f t="shared" si="90"/>
        <v>-0.7</v>
      </c>
      <c r="Q1454" s="3">
        <v>24</v>
      </c>
      <c r="R1454" s="3">
        <v>25</v>
      </c>
      <c r="S1454" s="3">
        <v>25.7</v>
      </c>
      <c r="T1454" s="3">
        <v>26.8</v>
      </c>
      <c r="U1454" s="3">
        <v>26</v>
      </c>
      <c r="V1454" s="10">
        <f t="shared" si="91"/>
        <v>-0.14419251200000002</v>
      </c>
      <c r="W1454" s="3">
        <v>6.12</v>
      </c>
      <c r="X1454" s="3" t="str">
        <f ca="1">IF(COUNTIF(股期對照!A:A,B1454)=2,B1454&amp;"-●",IF(COUNTIF(股期對照!A:A,B1454)=1,B1454&amp;"-◎",B1454))</f>
        <v>興能高</v>
      </c>
      <c r="Y1454" s="3" t="s">
        <v>7563</v>
      </c>
      <c r="AB1454" s="1" t="s">
        <v>1448</v>
      </c>
      <c r="AC1454" s="1" t="s">
        <v>3148</v>
      </c>
      <c r="AD1454" s="1">
        <v>2.4500000000000002</v>
      </c>
      <c r="AE1454" s="1">
        <v>0</v>
      </c>
      <c r="AF1454" s="1">
        <v>0.11</v>
      </c>
      <c r="AG1454" s="1">
        <v>14.8</v>
      </c>
      <c r="AH1454" s="1">
        <v>82.64</v>
      </c>
      <c r="AI1454" s="1">
        <v>1454</v>
      </c>
      <c r="AJ1454" s="1">
        <v>937495</v>
      </c>
      <c r="AK1454" s="1">
        <v>-26.045999999999999</v>
      </c>
      <c r="AL1454" s="1">
        <v>-276.01</v>
      </c>
      <c r="AM1454" s="1">
        <v>-25.856000000000002</v>
      </c>
      <c r="AN1454" s="1">
        <v>-160.655</v>
      </c>
      <c r="AO1454" s="1">
        <v>-73.994</v>
      </c>
      <c r="AP1454" s="1">
        <v>77475</v>
      </c>
      <c r="AQ1454" s="1">
        <v>-0.7</v>
      </c>
      <c r="AR1454" s="1">
        <v>24</v>
      </c>
      <c r="AS1454" s="1">
        <v>25</v>
      </c>
      <c r="AT1454" s="1">
        <v>25.7</v>
      </c>
      <c r="AU1454" s="1">
        <v>26.8</v>
      </c>
      <c r="AV1454" s="1">
        <v>26</v>
      </c>
      <c r="AW1454" s="1">
        <v>-0.14419251200000002</v>
      </c>
      <c r="AX1454" s="1">
        <v>6.12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5153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2</v>
      </c>
      <c r="K1455" s="20">
        <v>0</v>
      </c>
      <c r="L1455" s="29">
        <v>1</v>
      </c>
      <c r="M1455" s="20">
        <v>-0.16500000000000001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29</v>
      </c>
      <c r="R1455" s="3">
        <v>29</v>
      </c>
      <c r="S1455" s="3">
        <v>29</v>
      </c>
      <c r="T1455" s="3">
        <v>28.9</v>
      </c>
      <c r="U1455" s="3">
        <v>28.8</v>
      </c>
      <c r="V1455" s="10">
        <f t="shared" si="91"/>
        <v>8.22315E-4</v>
      </c>
      <c r="W1455" s="3">
        <v>-0.69</v>
      </c>
      <c r="X1455" s="3" t="str">
        <f ca="1">IF(COUNTIF(股期對照!A:A,B1455)=2,B1455&amp;"-●",IF(COUNTIF(股期對照!A:A,B1455)=1,B1455&amp;"-◎",B1455))</f>
        <v>欣普羅</v>
      </c>
      <c r="Y1455" s="3" t="s">
        <v>7564</v>
      </c>
      <c r="AB1455" s="1" t="s">
        <v>1449</v>
      </c>
      <c r="AC1455" s="1" t="s">
        <v>3149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2</v>
      </c>
      <c r="AL1455" s="1">
        <v>0</v>
      </c>
      <c r="AM1455" s="1">
        <v>1</v>
      </c>
      <c r="AN1455" s="1">
        <v>-0.16500000000000001</v>
      </c>
      <c r="AO1455" s="1">
        <v>0</v>
      </c>
      <c r="AP1455" s="1">
        <v>21370</v>
      </c>
      <c r="AQ1455" s="1">
        <v>0</v>
      </c>
      <c r="AR1455" s="1">
        <v>29</v>
      </c>
      <c r="AS1455" s="1">
        <v>29</v>
      </c>
      <c r="AT1455" s="1">
        <v>29</v>
      </c>
      <c r="AU1455" s="1">
        <v>28.9</v>
      </c>
      <c r="AV1455" s="1">
        <v>28.8</v>
      </c>
      <c r="AW1455" s="1">
        <v>8.22315E-4</v>
      </c>
      <c r="AX1455" s="1">
        <v>-0.69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5787</v>
      </c>
      <c r="C1456" s="3">
        <v>12.43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31.379999999999995</v>
      </c>
      <c r="H1456" s="1">
        <f>MATCH(持股比率!A1456,董監!A:A,0)</f>
        <v>1456</v>
      </c>
      <c r="I1456" s="3">
        <v>778193.7</v>
      </c>
      <c r="J1456" s="20">
        <v>-28.95</v>
      </c>
      <c r="K1456" s="20">
        <v>-25.428000000000001</v>
      </c>
      <c r="L1456" s="29">
        <v>-11.225</v>
      </c>
      <c r="M1456" s="20">
        <v>-16.818000000000001</v>
      </c>
      <c r="N1456" s="20">
        <v>-16.742000000000001</v>
      </c>
      <c r="O1456" s="20">
        <f t="shared" si="89"/>
        <v>24420</v>
      </c>
      <c r="P1456" s="19">
        <f t="shared" si="90"/>
        <v>-0.4</v>
      </c>
      <c r="Q1456" s="3">
        <v>325.5</v>
      </c>
      <c r="R1456" s="3">
        <v>324</v>
      </c>
      <c r="S1456" s="3">
        <v>321.5</v>
      </c>
      <c r="T1456" s="3">
        <v>321.5</v>
      </c>
      <c r="U1456" s="3">
        <v>320.5</v>
      </c>
      <c r="V1456" s="10">
        <f t="shared" si="91"/>
        <v>-0.32043532500000005</v>
      </c>
      <c r="W1456" s="3">
        <v>-1.23</v>
      </c>
      <c r="X1456" s="3" t="str">
        <f ca="1">IF(COUNTIF(股期對照!A:A,B1456)=2,B1456&amp;"-●",IF(COUNTIF(股期對照!A:A,B1456)=1,B1456&amp;"-◎",B1456))</f>
        <v>是方</v>
      </c>
      <c r="Y1456" s="3" t="s">
        <v>7127</v>
      </c>
      <c r="AB1456" s="1" t="s">
        <v>1450</v>
      </c>
      <c r="AC1456" s="1" t="s">
        <v>3150</v>
      </c>
      <c r="AD1456" s="1">
        <v>12.43</v>
      </c>
      <c r="AE1456" s="1">
        <v>0.21</v>
      </c>
      <c r="AF1456" s="1">
        <v>0.08</v>
      </c>
      <c r="AG1456" s="1">
        <v>55.9</v>
      </c>
      <c r="AH1456" s="1">
        <v>31.379999999999995</v>
      </c>
      <c r="AI1456" s="1">
        <v>1456</v>
      </c>
      <c r="AJ1456" s="1">
        <v>778193.7</v>
      </c>
      <c r="AK1456" s="1">
        <v>-28.95</v>
      </c>
      <c r="AL1456" s="1">
        <v>-25.428000000000001</v>
      </c>
      <c r="AM1456" s="1">
        <v>-11.225</v>
      </c>
      <c r="AN1456" s="1">
        <v>-16.818000000000001</v>
      </c>
      <c r="AO1456" s="1">
        <v>-16.742000000000001</v>
      </c>
      <c r="AP1456" s="1">
        <v>24420</v>
      </c>
      <c r="AQ1456" s="1">
        <v>-0.4</v>
      </c>
      <c r="AR1456" s="1">
        <v>325.5</v>
      </c>
      <c r="AS1456" s="1">
        <v>324</v>
      </c>
      <c r="AT1456" s="1">
        <v>321.5</v>
      </c>
      <c r="AU1456" s="1">
        <v>321.5</v>
      </c>
      <c r="AV1456" s="1">
        <v>320.5</v>
      </c>
      <c r="AW1456" s="1">
        <v>-0.32043532500000005</v>
      </c>
      <c r="AX1456" s="1">
        <v>-1.23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6389</v>
      </c>
      <c r="C1457" s="3">
        <v>4.68</v>
      </c>
      <c r="D1457" s="3">
        <v>0</v>
      </c>
      <c r="E1457" s="3">
        <v>0.86</v>
      </c>
      <c r="F1457" s="1">
        <f>IF(INDEX(董監!D:D,H1457)=0,INDEX(董監!C:C,H1457),INDEX(董監!D:D,H1457))</f>
        <v>12.25</v>
      </c>
      <c r="G1457" s="1">
        <f t="shared" si="88"/>
        <v>82.210000000000008</v>
      </c>
      <c r="H1457" s="1">
        <f>MATCH(持股比率!A1457,董監!A:A,0)</f>
        <v>1457</v>
      </c>
      <c r="I1457" s="3">
        <v>307399.2</v>
      </c>
      <c r="J1457" s="20">
        <v>89</v>
      </c>
      <c r="K1457" s="20">
        <v>63.6</v>
      </c>
      <c r="L1457" s="29">
        <v>-1</v>
      </c>
      <c r="M1457" s="20">
        <v>-69</v>
      </c>
      <c r="N1457" s="20">
        <v>-3</v>
      </c>
      <c r="O1457" s="20">
        <f t="shared" si="89"/>
        <v>25271</v>
      </c>
      <c r="P1457" s="19">
        <f t="shared" si="90"/>
        <v>0.3</v>
      </c>
      <c r="Q1457" s="3">
        <v>159</v>
      </c>
      <c r="R1457" s="3">
        <v>160.5</v>
      </c>
      <c r="S1457" s="3">
        <v>161.5</v>
      </c>
      <c r="T1457" s="3">
        <v>159.5</v>
      </c>
      <c r="U1457" s="3">
        <v>157.5</v>
      </c>
      <c r="V1457" s="10">
        <f t="shared" si="91"/>
        <v>0.12719300000000003</v>
      </c>
      <c r="W1457" s="3">
        <v>-0.32</v>
      </c>
      <c r="X1457" s="3" t="str">
        <f ca="1">IF(COUNTIF(股期對照!A:A,B1457)=2,B1457&amp;"-●",IF(COUNTIF(股期對照!A:A,B1457)=1,B1457&amp;"-◎",B1457))</f>
        <v>宏觀</v>
      </c>
      <c r="Y1457" s="3" t="s">
        <v>6942</v>
      </c>
      <c r="AB1457" s="1" t="s">
        <v>1451</v>
      </c>
      <c r="AC1457" s="1" t="s">
        <v>3151</v>
      </c>
      <c r="AD1457" s="1">
        <v>4.68</v>
      </c>
      <c r="AE1457" s="1">
        <v>0</v>
      </c>
      <c r="AF1457" s="1">
        <v>0.86</v>
      </c>
      <c r="AG1457" s="1">
        <v>12.25</v>
      </c>
      <c r="AH1457" s="1">
        <v>82.210000000000008</v>
      </c>
      <c r="AI1457" s="1">
        <v>1457</v>
      </c>
      <c r="AJ1457" s="1">
        <v>307399.2</v>
      </c>
      <c r="AK1457" s="1">
        <v>89</v>
      </c>
      <c r="AL1457" s="1">
        <v>63.6</v>
      </c>
      <c r="AM1457" s="1">
        <v>-1</v>
      </c>
      <c r="AN1457" s="1">
        <v>-69</v>
      </c>
      <c r="AO1457" s="1">
        <v>-3</v>
      </c>
      <c r="AP1457" s="1">
        <v>25271</v>
      </c>
      <c r="AQ1457" s="1">
        <v>0.3</v>
      </c>
      <c r="AR1457" s="1">
        <v>159</v>
      </c>
      <c r="AS1457" s="1">
        <v>160.5</v>
      </c>
      <c r="AT1457" s="1">
        <v>161.5</v>
      </c>
      <c r="AU1457" s="1">
        <v>159.5</v>
      </c>
      <c r="AV1457" s="1">
        <v>157.5</v>
      </c>
      <c r="AW1457" s="1">
        <v>0.12719300000000003</v>
      </c>
      <c r="AX1457" s="1">
        <v>-0.32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6390</v>
      </c>
      <c r="C1458" s="3">
        <v>2.89</v>
      </c>
      <c r="D1458" s="3">
        <v>0.11</v>
      </c>
      <c r="E1458" s="3">
        <v>0.32</v>
      </c>
      <c r="F1458" s="1">
        <f>IF(INDEX(董監!D:D,H1458)=0,INDEX(董監!C:C,H1458),INDEX(董監!D:D,H1458))</f>
        <v>49.65</v>
      </c>
      <c r="G1458" s="1">
        <f t="shared" si="88"/>
        <v>47.03</v>
      </c>
      <c r="H1458" s="1">
        <f>MATCH(持股比率!A1458,董監!A:A,0)</f>
        <v>1458</v>
      </c>
      <c r="I1458" s="3">
        <v>332883</v>
      </c>
      <c r="J1458" s="20">
        <v>53</v>
      </c>
      <c r="K1458" s="20">
        <v>-53</v>
      </c>
      <c r="L1458" s="29">
        <v>21</v>
      </c>
      <c r="M1458" s="20">
        <v>32</v>
      </c>
      <c r="N1458" s="20">
        <v>-31.638000000000002</v>
      </c>
      <c r="O1458" s="20">
        <f t="shared" si="89"/>
        <v>15655</v>
      </c>
      <c r="P1458" s="19">
        <f t="shared" si="90"/>
        <v>0.1</v>
      </c>
      <c r="Q1458" s="3">
        <v>199.5</v>
      </c>
      <c r="R1458" s="3">
        <v>198.5</v>
      </c>
      <c r="S1458" s="3">
        <v>197</v>
      </c>
      <c r="T1458" s="3">
        <v>190.5</v>
      </c>
      <c r="U1458" s="3">
        <v>180.5</v>
      </c>
      <c r="V1458" s="10">
        <f t="shared" si="91"/>
        <v>4.5753409999999994E-2</v>
      </c>
      <c r="W1458" s="3">
        <v>-7.44</v>
      </c>
      <c r="X1458" s="3" t="str">
        <f ca="1">IF(COUNTIF(股期對照!A:A,B1458)=2,B1458&amp;"-●",IF(COUNTIF(股期對照!A:A,B1458)=1,B1458&amp;"-◎",B1458))</f>
        <v>醫揚</v>
      </c>
      <c r="Y1458" s="3" t="s">
        <v>7551</v>
      </c>
      <c r="AB1458" s="1" t="s">
        <v>1452</v>
      </c>
      <c r="AC1458" s="1" t="s">
        <v>3152</v>
      </c>
      <c r="AD1458" s="1">
        <v>2.89</v>
      </c>
      <c r="AE1458" s="1">
        <v>0.11</v>
      </c>
      <c r="AF1458" s="1">
        <v>0.32</v>
      </c>
      <c r="AG1458" s="1">
        <v>49.65</v>
      </c>
      <c r="AH1458" s="1">
        <v>47.03</v>
      </c>
      <c r="AI1458" s="1">
        <v>1458</v>
      </c>
      <c r="AJ1458" s="1">
        <v>332883</v>
      </c>
      <c r="AK1458" s="1">
        <v>53</v>
      </c>
      <c r="AL1458" s="1">
        <v>-53</v>
      </c>
      <c r="AM1458" s="1">
        <v>21</v>
      </c>
      <c r="AN1458" s="1">
        <v>32</v>
      </c>
      <c r="AO1458" s="1">
        <v>-31.638000000000002</v>
      </c>
      <c r="AP1458" s="1">
        <v>15655</v>
      </c>
      <c r="AQ1458" s="1">
        <v>0.1</v>
      </c>
      <c r="AR1458" s="1">
        <v>199.5</v>
      </c>
      <c r="AS1458" s="1">
        <v>198.5</v>
      </c>
      <c r="AT1458" s="1">
        <v>197</v>
      </c>
      <c r="AU1458" s="1">
        <v>190.5</v>
      </c>
      <c r="AV1458" s="1">
        <v>180.5</v>
      </c>
      <c r="AW1458" s="1">
        <v>4.5753409999999994E-2</v>
      </c>
      <c r="AX1458" s="1">
        <v>-7.44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6391</v>
      </c>
      <c r="C1459" s="3">
        <v>2.25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82.59</v>
      </c>
      <c r="H1459" s="1">
        <f>MATCH(持股比率!A1459,董監!A:A,0)</f>
        <v>1459</v>
      </c>
      <c r="I1459" s="3">
        <v>369010.45</v>
      </c>
      <c r="J1459" s="20">
        <v>25.91</v>
      </c>
      <c r="K1459" s="20">
        <v>-1.143</v>
      </c>
      <c r="L1459" s="29">
        <v>28.948</v>
      </c>
      <c r="M1459" s="20">
        <v>-13.308</v>
      </c>
      <c r="N1459" s="20">
        <v>-5.57</v>
      </c>
      <c r="O1459" s="20">
        <f t="shared" si="89"/>
        <v>30477</v>
      </c>
      <c r="P1459" s="19">
        <f t="shared" si="90"/>
        <v>0.1</v>
      </c>
      <c r="Q1459" s="3">
        <v>51.1</v>
      </c>
      <c r="R1459" s="3">
        <v>50.8</v>
      </c>
      <c r="S1459" s="3">
        <v>50.9</v>
      </c>
      <c r="T1459" s="3">
        <v>50.7</v>
      </c>
      <c r="U1459" s="3">
        <v>49.65</v>
      </c>
      <c r="V1459" s="10">
        <f t="shared" si="91"/>
        <v>1.7881236999999998E-2</v>
      </c>
      <c r="W1459" s="3">
        <v>-1.29</v>
      </c>
      <c r="X1459" s="3" t="str">
        <f ca="1">IF(COUNTIF(股期對照!A:A,B1459)=2,B1459&amp;"-●",IF(COUNTIF(股期對照!A:A,B1459)=1,B1459&amp;"-◎",B1459))</f>
        <v>維田</v>
      </c>
      <c r="Y1459" s="3" t="s">
        <v>7565</v>
      </c>
      <c r="AB1459" s="1" t="s">
        <v>1453</v>
      </c>
      <c r="AC1459" s="1" t="s">
        <v>3153</v>
      </c>
      <c r="AD1459" s="1">
        <v>2.25</v>
      </c>
      <c r="AE1459" s="1">
        <v>0</v>
      </c>
      <c r="AF1459" s="1">
        <v>0</v>
      </c>
      <c r="AG1459" s="1">
        <v>15.16</v>
      </c>
      <c r="AH1459" s="1">
        <v>82.59</v>
      </c>
      <c r="AI1459" s="1">
        <v>1459</v>
      </c>
      <c r="AJ1459" s="1">
        <v>369010.45</v>
      </c>
      <c r="AK1459" s="1">
        <v>25.91</v>
      </c>
      <c r="AL1459" s="1">
        <v>-1.143</v>
      </c>
      <c r="AM1459" s="1">
        <v>28.948</v>
      </c>
      <c r="AN1459" s="1">
        <v>-13.308</v>
      </c>
      <c r="AO1459" s="1">
        <v>-5.57</v>
      </c>
      <c r="AP1459" s="1">
        <v>30477</v>
      </c>
      <c r="AQ1459" s="1">
        <v>0.1</v>
      </c>
      <c r="AR1459" s="1">
        <v>51.1</v>
      </c>
      <c r="AS1459" s="1">
        <v>50.8</v>
      </c>
      <c r="AT1459" s="1">
        <v>50.9</v>
      </c>
      <c r="AU1459" s="1">
        <v>50.7</v>
      </c>
      <c r="AV1459" s="1">
        <v>49.65</v>
      </c>
      <c r="AW1459" s="1">
        <v>1.7881236999999998E-2</v>
      </c>
      <c r="AX1459" s="1">
        <v>-1.29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6392</v>
      </c>
      <c r="C1460" s="3">
        <v>55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43.21</v>
      </c>
      <c r="H1460" s="1">
        <f>MATCH(持股比率!A1460,董監!A:A,0)</f>
        <v>1460</v>
      </c>
      <c r="I1460" s="3">
        <v>804993.45</v>
      </c>
      <c r="J1460" s="20">
        <v>12</v>
      </c>
      <c r="K1460" s="20">
        <v>0</v>
      </c>
      <c r="L1460" s="29">
        <v>3</v>
      </c>
      <c r="M1460" s="20">
        <v>11</v>
      </c>
      <c r="N1460" s="20">
        <v>3</v>
      </c>
      <c r="O1460" s="20">
        <f t="shared" si="89"/>
        <v>34784</v>
      </c>
      <c r="P1460" s="19">
        <f t="shared" si="90"/>
        <v>0.1</v>
      </c>
      <c r="Q1460" s="3">
        <v>15.05</v>
      </c>
      <c r="R1460" s="3">
        <v>15.1</v>
      </c>
      <c r="S1460" s="3">
        <v>15</v>
      </c>
      <c r="T1460" s="3">
        <v>15.1</v>
      </c>
      <c r="U1460" s="3">
        <v>14.75</v>
      </c>
      <c r="V1460" s="10">
        <f t="shared" si="91"/>
        <v>4.3595000000000005E-3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6976</v>
      </c>
      <c r="AB1460" s="1" t="s">
        <v>1454</v>
      </c>
      <c r="AC1460" s="1" t="s">
        <v>3154</v>
      </c>
      <c r="AD1460" s="1">
        <v>55</v>
      </c>
      <c r="AE1460" s="1">
        <v>0</v>
      </c>
      <c r="AF1460" s="1">
        <v>0.14000000000000001</v>
      </c>
      <c r="AG1460" s="1">
        <v>1.65</v>
      </c>
      <c r="AH1460" s="1">
        <v>43.21</v>
      </c>
      <c r="AI1460" s="1">
        <v>1460</v>
      </c>
      <c r="AJ1460" s="1">
        <v>804993.45</v>
      </c>
      <c r="AK1460" s="1">
        <v>12</v>
      </c>
      <c r="AL1460" s="1">
        <v>0</v>
      </c>
      <c r="AM1460" s="1">
        <v>3</v>
      </c>
      <c r="AN1460" s="1">
        <v>11</v>
      </c>
      <c r="AO1460" s="1">
        <v>3</v>
      </c>
      <c r="AP1460" s="1">
        <v>34784</v>
      </c>
      <c r="AQ1460" s="1">
        <v>0.1</v>
      </c>
      <c r="AR1460" s="1">
        <v>15.05</v>
      </c>
      <c r="AS1460" s="1">
        <v>15.1</v>
      </c>
      <c r="AT1460" s="1">
        <v>15</v>
      </c>
      <c r="AU1460" s="1">
        <v>15.1</v>
      </c>
      <c r="AV1460" s="1">
        <v>14.75</v>
      </c>
      <c r="AW1460" s="1">
        <v>4.3595000000000005E-3</v>
      </c>
      <c r="AX1460" s="1">
        <v>0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5458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51.3</v>
      </c>
      <c r="R1461" s="3">
        <v>51.2</v>
      </c>
      <c r="S1461" s="3">
        <v>51.7</v>
      </c>
      <c r="T1461" s="3">
        <v>51</v>
      </c>
      <c r="U1461" s="3">
        <v>51.5</v>
      </c>
      <c r="V1461" s="10">
        <f t="shared" si="91"/>
        <v>0</v>
      </c>
      <c r="W1461" s="3">
        <v>0.59</v>
      </c>
      <c r="X1461" s="3" t="str">
        <f ca="1">IF(COUNTIF(股期對照!A:A,B1461)=2,B1461&amp;"-●",IF(COUNTIF(股期對照!A:A,B1461)=1,B1461&amp;"-◎",B1461))</f>
        <v>霈方</v>
      </c>
      <c r="Y1461" s="3" t="s">
        <v>6815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51.3</v>
      </c>
      <c r="AS1461" s="1">
        <v>51.2</v>
      </c>
      <c r="AT1461" s="1">
        <v>51.7</v>
      </c>
      <c r="AU1461" s="1">
        <v>51</v>
      </c>
      <c r="AV1461" s="1">
        <v>51.5</v>
      </c>
      <c r="AW1461" s="1">
        <v>0</v>
      </c>
      <c r="AX1461" s="1">
        <v>0.59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5788</v>
      </c>
      <c r="C1462" s="3">
        <v>25.83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56.58</v>
      </c>
      <c r="H1462" s="1">
        <f>MATCH(持股比率!A1462,董監!A:A,0)</f>
        <v>1462</v>
      </c>
      <c r="I1462" s="3">
        <v>1357711.42</v>
      </c>
      <c r="J1462" s="20">
        <v>70</v>
      </c>
      <c r="K1462" s="20">
        <v>31</v>
      </c>
      <c r="L1462" s="29">
        <v>17</v>
      </c>
      <c r="M1462" s="20">
        <v>0.83</v>
      </c>
      <c r="N1462" s="20">
        <v>-108.444</v>
      </c>
      <c r="O1462" s="20">
        <f t="shared" si="89"/>
        <v>76819</v>
      </c>
      <c r="P1462" s="19">
        <f t="shared" si="90"/>
        <v>0</v>
      </c>
      <c r="Q1462" s="3">
        <v>84.7</v>
      </c>
      <c r="R1462" s="3">
        <v>85.9</v>
      </c>
      <c r="S1462" s="3">
        <v>85.3</v>
      </c>
      <c r="T1462" s="3">
        <v>86</v>
      </c>
      <c r="U1462" s="3">
        <v>84.6</v>
      </c>
      <c r="V1462" s="10">
        <f t="shared" si="91"/>
        <v>9.3901759999999914E-3</v>
      </c>
      <c r="W1462" s="3">
        <v>0.59</v>
      </c>
      <c r="X1462" s="3" t="str">
        <f ca="1">IF(COUNTIF(股期對照!A:A,B1462)=2,B1462&amp;"-●",IF(COUNTIF(股期對照!A:A,B1462)=1,B1462&amp;"-◎",B1462))</f>
        <v>逸達</v>
      </c>
      <c r="Y1462" s="3" t="s">
        <v>6766</v>
      </c>
      <c r="AB1462" s="1" t="s">
        <v>1456</v>
      </c>
      <c r="AC1462" s="1" t="s">
        <v>3156</v>
      </c>
      <c r="AD1462" s="1">
        <v>25.83</v>
      </c>
      <c r="AE1462" s="1">
        <v>0</v>
      </c>
      <c r="AF1462" s="1">
        <v>0</v>
      </c>
      <c r="AG1462" s="1">
        <v>17.59</v>
      </c>
      <c r="AH1462" s="1">
        <v>56.58</v>
      </c>
      <c r="AI1462" s="1">
        <v>1462</v>
      </c>
      <c r="AJ1462" s="1">
        <v>1357711.42</v>
      </c>
      <c r="AK1462" s="1">
        <v>70</v>
      </c>
      <c r="AL1462" s="1">
        <v>31</v>
      </c>
      <c r="AM1462" s="1">
        <v>17</v>
      </c>
      <c r="AN1462" s="1">
        <v>0.83</v>
      </c>
      <c r="AO1462" s="1">
        <v>-108.444</v>
      </c>
      <c r="AP1462" s="1">
        <v>76819</v>
      </c>
      <c r="AQ1462" s="1">
        <v>0</v>
      </c>
      <c r="AR1462" s="1">
        <v>84.7</v>
      </c>
      <c r="AS1462" s="1">
        <v>85.9</v>
      </c>
      <c r="AT1462" s="1">
        <v>85.3</v>
      </c>
      <c r="AU1462" s="1">
        <v>86</v>
      </c>
      <c r="AV1462" s="1">
        <v>84.6</v>
      </c>
      <c r="AW1462" s="1">
        <v>9.3901759999999914E-3</v>
      </c>
      <c r="AX1462" s="1">
        <v>0.59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4852</v>
      </c>
      <c r="C1463" s="3">
        <v>2.04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30.599999999999994</v>
      </c>
      <c r="H1463" s="1">
        <f>MATCH(持股比率!A1463,董監!A:A,0)</f>
        <v>1463</v>
      </c>
      <c r="I1463" s="3">
        <v>382548.7</v>
      </c>
      <c r="J1463" s="20">
        <v>32.851999999999997</v>
      </c>
      <c r="K1463" s="20">
        <v>-22.024000000000001</v>
      </c>
      <c r="L1463" s="29">
        <v>-33.85</v>
      </c>
      <c r="M1463" s="20">
        <v>-35.878999999999998</v>
      </c>
      <c r="N1463" s="20">
        <v>4.05</v>
      </c>
      <c r="O1463" s="20">
        <f t="shared" si="89"/>
        <v>11706</v>
      </c>
      <c r="P1463" s="19">
        <f t="shared" si="90"/>
        <v>-0.5</v>
      </c>
      <c r="Q1463" s="3">
        <v>99.1</v>
      </c>
      <c r="R1463" s="3">
        <v>98.5</v>
      </c>
      <c r="S1463" s="3">
        <v>103</v>
      </c>
      <c r="T1463" s="3">
        <v>99.6</v>
      </c>
      <c r="U1463" s="3">
        <v>101.5</v>
      </c>
      <c r="V1463" s="10">
        <f t="shared" si="91"/>
        <v>-5.5627542000000002E-2</v>
      </c>
      <c r="W1463" s="3">
        <v>5.95</v>
      </c>
      <c r="X1463" s="3" t="str">
        <f ca="1">IF(COUNTIF(股期對照!A:A,B1463)=2,B1463&amp;"-●",IF(COUNTIF(股期對照!A:A,B1463)=1,B1463&amp;"-◎",B1463))</f>
        <v>勁豐</v>
      </c>
      <c r="Y1463" s="3" t="s">
        <v>7566</v>
      </c>
      <c r="AB1463" s="1" t="s">
        <v>1457</v>
      </c>
      <c r="AC1463" s="1" t="s">
        <v>3157</v>
      </c>
      <c r="AD1463" s="1">
        <v>2.04</v>
      </c>
      <c r="AE1463" s="1">
        <v>0</v>
      </c>
      <c r="AF1463" s="1">
        <v>0.18</v>
      </c>
      <c r="AG1463" s="1">
        <v>67.180000000000007</v>
      </c>
      <c r="AH1463" s="1">
        <v>30.599999999999994</v>
      </c>
      <c r="AI1463" s="1">
        <v>1463</v>
      </c>
      <c r="AJ1463" s="1">
        <v>382548.7</v>
      </c>
      <c r="AK1463" s="1">
        <v>32.851999999999997</v>
      </c>
      <c r="AL1463" s="1">
        <v>-22.024000000000001</v>
      </c>
      <c r="AM1463" s="1">
        <v>-33.85</v>
      </c>
      <c r="AN1463" s="1">
        <v>-35.878999999999998</v>
      </c>
      <c r="AO1463" s="1">
        <v>4.05</v>
      </c>
      <c r="AP1463" s="1">
        <v>11706</v>
      </c>
      <c r="AQ1463" s="1">
        <v>-0.5</v>
      </c>
      <c r="AR1463" s="1">
        <v>99.1</v>
      </c>
      <c r="AS1463" s="1">
        <v>98.5</v>
      </c>
      <c r="AT1463" s="1">
        <v>103</v>
      </c>
      <c r="AU1463" s="1">
        <v>99.6</v>
      </c>
      <c r="AV1463" s="1">
        <v>101.5</v>
      </c>
      <c r="AW1463" s="1">
        <v>-5.5627542000000002E-2</v>
      </c>
      <c r="AX1463" s="1">
        <v>5.95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6393</v>
      </c>
      <c r="C1464" s="3">
        <v>0.86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62.9</v>
      </c>
      <c r="H1464" s="1">
        <f>MATCH(持股比率!A1464,董監!A:A,0)</f>
        <v>1464</v>
      </c>
      <c r="I1464" s="3">
        <v>597103.18999999994</v>
      </c>
      <c r="J1464" s="20">
        <v>-2</v>
      </c>
      <c r="K1464" s="20">
        <v>-4</v>
      </c>
      <c r="L1464" s="29">
        <v>-4</v>
      </c>
      <c r="M1464" s="20">
        <v>-11</v>
      </c>
      <c r="N1464" s="20">
        <v>-23</v>
      </c>
      <c r="O1464" s="20">
        <f t="shared" si="89"/>
        <v>37558</v>
      </c>
      <c r="P1464" s="19">
        <f t="shared" si="90"/>
        <v>-0.1</v>
      </c>
      <c r="Q1464" s="3">
        <v>17.350000000000001</v>
      </c>
      <c r="R1464" s="3">
        <v>17.350000000000001</v>
      </c>
      <c r="S1464" s="3">
        <v>17.2</v>
      </c>
      <c r="T1464" s="3">
        <v>17.7</v>
      </c>
      <c r="U1464" s="3">
        <v>17.899999999999999</v>
      </c>
      <c r="V1464" s="10">
        <f t="shared" si="91"/>
        <v>-7.7929999999999996E-3</v>
      </c>
      <c r="W1464" s="3">
        <v>4.68</v>
      </c>
      <c r="X1464" s="3" t="str">
        <f ca="1">IF(COUNTIF(股期對照!A:A,B1464)=2,B1464&amp;"-●",IF(COUNTIF(股期對照!A:A,B1464)=1,B1464&amp;"-◎",B1464))</f>
        <v>達邦蛋白</v>
      </c>
      <c r="Y1464" s="3" t="s">
        <v>7080</v>
      </c>
      <c r="AB1464" s="1" t="s">
        <v>1458</v>
      </c>
      <c r="AC1464" s="1" t="s">
        <v>3158</v>
      </c>
      <c r="AD1464" s="1">
        <v>0.86</v>
      </c>
      <c r="AE1464" s="1">
        <v>0</v>
      </c>
      <c r="AF1464" s="1">
        <v>0.04</v>
      </c>
      <c r="AG1464" s="1">
        <v>36.200000000000003</v>
      </c>
      <c r="AH1464" s="1">
        <v>62.9</v>
      </c>
      <c r="AI1464" s="1">
        <v>1464</v>
      </c>
      <c r="AJ1464" s="1">
        <v>597103.18999999994</v>
      </c>
      <c r="AK1464" s="1">
        <v>-2</v>
      </c>
      <c r="AL1464" s="1">
        <v>-4</v>
      </c>
      <c r="AM1464" s="1">
        <v>-4</v>
      </c>
      <c r="AN1464" s="1">
        <v>-11</v>
      </c>
      <c r="AO1464" s="1">
        <v>-23</v>
      </c>
      <c r="AP1464" s="1">
        <v>37558</v>
      </c>
      <c r="AQ1464" s="1">
        <v>-0.1</v>
      </c>
      <c r="AR1464" s="1">
        <v>17.350000000000001</v>
      </c>
      <c r="AS1464" s="1">
        <v>17.350000000000001</v>
      </c>
      <c r="AT1464" s="1">
        <v>17.2</v>
      </c>
      <c r="AU1464" s="1">
        <v>17.7</v>
      </c>
      <c r="AV1464" s="1">
        <v>17.899999999999999</v>
      </c>
      <c r="AW1464" s="1">
        <v>-7.7929999999999996E-3</v>
      </c>
      <c r="AX1464" s="1">
        <v>4.68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5459</v>
      </c>
      <c r="C1465" s="3">
        <v>3.06</v>
      </c>
      <c r="D1465" s="3">
        <v>0.1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40.450000000000003</v>
      </c>
      <c r="H1465" s="1">
        <f>MATCH(持股比率!A1465,董監!A:A,0)</f>
        <v>1465</v>
      </c>
      <c r="I1465" s="3">
        <v>1601788.3</v>
      </c>
      <c r="J1465" s="20">
        <v>-6</v>
      </c>
      <c r="K1465" s="20">
        <v>-74.656999999999996</v>
      </c>
      <c r="L1465" s="29">
        <v>56.444000000000003</v>
      </c>
      <c r="M1465" s="20">
        <v>94.254000000000005</v>
      </c>
      <c r="N1465" s="20">
        <v>-46</v>
      </c>
      <c r="O1465" s="20">
        <f t="shared" si="89"/>
        <v>64792</v>
      </c>
      <c r="P1465" s="19">
        <f t="shared" si="90"/>
        <v>0</v>
      </c>
      <c r="Q1465" s="3">
        <v>139.5</v>
      </c>
      <c r="R1465" s="3">
        <v>135</v>
      </c>
      <c r="S1465" s="3">
        <v>138.5</v>
      </c>
      <c r="T1465" s="3">
        <v>141</v>
      </c>
      <c r="U1465" s="3">
        <v>138</v>
      </c>
      <c r="V1465" s="10">
        <f t="shared" si="91"/>
        <v>3.8436130000000013E-2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7567</v>
      </c>
      <c r="AB1465" s="1" t="s">
        <v>1459</v>
      </c>
      <c r="AC1465" s="1" t="s">
        <v>3159</v>
      </c>
      <c r="AD1465" s="1">
        <v>3.06</v>
      </c>
      <c r="AE1465" s="1">
        <v>0.1</v>
      </c>
      <c r="AF1465" s="1">
        <v>0.23</v>
      </c>
      <c r="AG1465" s="1">
        <v>56.16</v>
      </c>
      <c r="AH1465" s="1">
        <v>40.450000000000003</v>
      </c>
      <c r="AI1465" s="1">
        <v>1465</v>
      </c>
      <c r="AJ1465" s="1">
        <v>1601788.3</v>
      </c>
      <c r="AK1465" s="1">
        <v>-6</v>
      </c>
      <c r="AL1465" s="1">
        <v>-74.656999999999996</v>
      </c>
      <c r="AM1465" s="1">
        <v>56.444000000000003</v>
      </c>
      <c r="AN1465" s="1">
        <v>94.254000000000005</v>
      </c>
      <c r="AO1465" s="1">
        <v>-46</v>
      </c>
      <c r="AP1465" s="1">
        <v>64792</v>
      </c>
      <c r="AQ1465" s="1">
        <v>0</v>
      </c>
      <c r="AR1465" s="1">
        <v>139.5</v>
      </c>
      <c r="AS1465" s="1">
        <v>135</v>
      </c>
      <c r="AT1465" s="1">
        <v>138.5</v>
      </c>
      <c r="AU1465" s="1">
        <v>141</v>
      </c>
      <c r="AV1465" s="1">
        <v>138</v>
      </c>
      <c r="AW1465" s="1">
        <v>3.8436130000000013E-2</v>
      </c>
      <c r="AX1465" s="1">
        <v>0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6394</v>
      </c>
      <c r="C1466" s="3">
        <v>0.94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26.450000000000003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</v>
      </c>
      <c r="L1466" s="29">
        <v>-3</v>
      </c>
      <c r="M1466" s="20">
        <v>5</v>
      </c>
      <c r="N1466" s="20">
        <v>0</v>
      </c>
      <c r="O1466" s="20">
        <f t="shared" si="89"/>
        <v>29431</v>
      </c>
      <c r="P1466" s="19">
        <f t="shared" si="90"/>
        <v>0</v>
      </c>
      <c r="Q1466" s="3">
        <v>89.4</v>
      </c>
      <c r="R1466" s="3">
        <v>90</v>
      </c>
      <c r="S1466" s="3">
        <v>90.7</v>
      </c>
      <c r="T1466" s="3">
        <v>90.8</v>
      </c>
      <c r="U1466" s="3">
        <v>90.5</v>
      </c>
      <c r="V1466" s="10">
        <f t="shared" si="91"/>
        <v>3.6129999999999995E-3</v>
      </c>
      <c r="W1466" s="3">
        <v>3.55</v>
      </c>
      <c r="X1466" s="3" t="str">
        <f ca="1">IF(COUNTIF(股期對照!A:A,B1466)=2,B1466&amp;"-●",IF(COUNTIF(股期對照!A:A,B1466)=1,B1466&amp;"-◎",B1466))</f>
        <v>鋼聯</v>
      </c>
      <c r="Y1466" s="3" t="s">
        <v>7336</v>
      </c>
      <c r="AB1466" s="1" t="s">
        <v>1460</v>
      </c>
      <c r="AC1466" s="1" t="s">
        <v>3160</v>
      </c>
      <c r="AD1466" s="1">
        <v>0.94</v>
      </c>
      <c r="AE1466" s="1">
        <v>0.02</v>
      </c>
      <c r="AF1466" s="1">
        <v>0.04</v>
      </c>
      <c r="AG1466" s="1">
        <v>72.55</v>
      </c>
      <c r="AH1466" s="1">
        <v>26.450000000000003</v>
      </c>
      <c r="AI1466" s="1">
        <v>1466</v>
      </c>
      <c r="AJ1466" s="1">
        <v>1112708.8700000001</v>
      </c>
      <c r="AK1466" s="1">
        <v>1</v>
      </c>
      <c r="AL1466" s="1">
        <v>1</v>
      </c>
      <c r="AM1466" s="1">
        <v>-3</v>
      </c>
      <c r="AN1466" s="1">
        <v>5</v>
      </c>
      <c r="AO1466" s="1">
        <v>0</v>
      </c>
      <c r="AP1466" s="1">
        <v>29431</v>
      </c>
      <c r="AQ1466" s="1">
        <v>0</v>
      </c>
      <c r="AR1466" s="1">
        <v>89.4</v>
      </c>
      <c r="AS1466" s="1">
        <v>90</v>
      </c>
      <c r="AT1466" s="1">
        <v>90.7</v>
      </c>
      <c r="AU1466" s="1">
        <v>90.8</v>
      </c>
      <c r="AV1466" s="1">
        <v>90.5</v>
      </c>
      <c r="AW1466" s="1">
        <v>3.6129999999999995E-3</v>
      </c>
      <c r="AX1466" s="1">
        <v>3.55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6395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18</v>
      </c>
      <c r="K1467" s="20">
        <v>-7</v>
      </c>
      <c r="L1467" s="29">
        <v>-3.0590000000000002</v>
      </c>
      <c r="M1467" s="20">
        <v>0</v>
      </c>
      <c r="N1467" s="20">
        <v>-6</v>
      </c>
      <c r="O1467" s="20">
        <f t="shared" si="89"/>
        <v>37034</v>
      </c>
      <c r="P1467" s="19">
        <f t="shared" si="90"/>
        <v>0</v>
      </c>
      <c r="Q1467" s="3">
        <v>49.8</v>
      </c>
      <c r="R1467" s="3">
        <v>49.5</v>
      </c>
      <c r="S1467" s="3">
        <v>49.9</v>
      </c>
      <c r="T1467" s="3">
        <v>49.9</v>
      </c>
      <c r="U1467" s="3">
        <v>49.85</v>
      </c>
      <c r="V1467" s="10">
        <f t="shared" si="91"/>
        <v>9.8155899999999969E-4</v>
      </c>
      <c r="W1467" s="3">
        <v>0.1</v>
      </c>
      <c r="X1467" s="3" t="str">
        <f ca="1">IF(COUNTIF(股期對照!A:A,B1467)=2,B1467&amp;"-●",IF(COUNTIF(股期對照!A:A,B1467)=1,B1467&amp;"-◎",B1467))</f>
        <v>申豐</v>
      </c>
      <c r="Y1467" s="3" t="s">
        <v>7568</v>
      </c>
      <c r="AB1467" s="1" t="s">
        <v>1461</v>
      </c>
      <c r="AC1467" s="1" t="s">
        <v>3161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18</v>
      </c>
      <c r="AL1467" s="1">
        <v>-7</v>
      </c>
      <c r="AM1467" s="1">
        <v>-3.0590000000000002</v>
      </c>
      <c r="AN1467" s="1">
        <v>0</v>
      </c>
      <c r="AO1467" s="1">
        <v>-6</v>
      </c>
      <c r="AP1467" s="1">
        <v>37034</v>
      </c>
      <c r="AQ1467" s="1">
        <v>0</v>
      </c>
      <c r="AR1467" s="1">
        <v>49.8</v>
      </c>
      <c r="AS1467" s="1">
        <v>49.5</v>
      </c>
      <c r="AT1467" s="1">
        <v>49.9</v>
      </c>
      <c r="AU1467" s="1">
        <v>49.9</v>
      </c>
      <c r="AV1467" s="1">
        <v>49.85</v>
      </c>
      <c r="AW1467" s="1">
        <v>9.8155899999999969E-4</v>
      </c>
      <c r="AX1467" s="1">
        <v>0.1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4830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13</v>
      </c>
      <c r="M1468" s="20">
        <v>1</v>
      </c>
      <c r="N1468" s="20">
        <v>-1</v>
      </c>
      <c r="O1468" s="20">
        <f t="shared" si="89"/>
        <v>17345</v>
      </c>
      <c r="P1468" s="19">
        <f t="shared" si="90"/>
        <v>0.1</v>
      </c>
      <c r="Q1468" s="3">
        <v>30.15</v>
      </c>
      <c r="R1468" s="3">
        <v>29.5</v>
      </c>
      <c r="S1468" s="3">
        <v>29.85</v>
      </c>
      <c r="T1468" s="3">
        <v>29.8</v>
      </c>
      <c r="U1468" s="3">
        <v>30</v>
      </c>
      <c r="V1468" s="10">
        <f t="shared" si="91"/>
        <v>4.1735000000000001E-3</v>
      </c>
      <c r="W1468" s="3">
        <v>3.09</v>
      </c>
      <c r="X1468" s="3" t="str">
        <f ca="1">IF(COUNTIF(股期對照!A:A,B1468)=2,B1468&amp;"-●",IF(COUNTIF(股期對照!A:A,B1468)=1,B1468&amp;"-◎",B1468))</f>
        <v>東典光電</v>
      </c>
      <c r="Y1468" s="3" t="s">
        <v>7157</v>
      </c>
      <c r="AB1468" s="1" t="s">
        <v>1462</v>
      </c>
      <c r="AC1468" s="1" t="s">
        <v>3162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13</v>
      </c>
      <c r="AN1468" s="1">
        <v>1</v>
      </c>
      <c r="AO1468" s="1">
        <v>-1</v>
      </c>
      <c r="AP1468" s="1">
        <v>17345</v>
      </c>
      <c r="AQ1468" s="1">
        <v>0.1</v>
      </c>
      <c r="AR1468" s="1">
        <v>30.15</v>
      </c>
      <c r="AS1468" s="1">
        <v>29.5</v>
      </c>
      <c r="AT1468" s="1">
        <v>29.85</v>
      </c>
      <c r="AU1468" s="1">
        <v>29.8</v>
      </c>
      <c r="AV1468" s="1">
        <v>30</v>
      </c>
      <c r="AW1468" s="1">
        <v>4.1735000000000001E-3</v>
      </c>
      <c r="AX1468" s="1">
        <v>3.09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6396</v>
      </c>
      <c r="C1469" s="3">
        <v>5.0599999999999996</v>
      </c>
      <c r="D1469" s="3">
        <v>0.63</v>
      </c>
      <c r="E1469" s="3">
        <v>0.08</v>
      </c>
      <c r="F1469" s="1">
        <f>IF(INDEX(董監!D:D,H1469)=0,INDEX(董監!C:C,H1469),INDEX(董監!D:D,H1469))</f>
        <v>25.19</v>
      </c>
      <c r="G1469" s="1">
        <f t="shared" si="88"/>
        <v>69.039999999999992</v>
      </c>
      <c r="H1469" s="1">
        <f>MATCH(持股比率!A1469,董監!A:A,0)</f>
        <v>1469</v>
      </c>
      <c r="I1469" s="3">
        <v>3048384.54</v>
      </c>
      <c r="J1469" s="20">
        <v>281.40199999999999</v>
      </c>
      <c r="K1469" s="20">
        <v>-106.742</v>
      </c>
      <c r="L1469" s="29">
        <v>-34.399000000000001</v>
      </c>
      <c r="M1469" s="20">
        <v>-85.488</v>
      </c>
      <c r="N1469" s="20">
        <v>-195.84200000000001</v>
      </c>
      <c r="O1469" s="20">
        <f t="shared" si="89"/>
        <v>210460</v>
      </c>
      <c r="P1469" s="19">
        <f t="shared" si="90"/>
        <v>-0.1</v>
      </c>
      <c r="Q1469" s="3">
        <v>105</v>
      </c>
      <c r="R1469" s="3">
        <v>104.5</v>
      </c>
      <c r="S1469" s="3">
        <v>104.5</v>
      </c>
      <c r="T1469" s="3">
        <v>103</v>
      </c>
      <c r="U1469" s="3">
        <v>101.5</v>
      </c>
      <c r="V1469" s="10">
        <f t="shared" si="91"/>
        <v>-0.13885251500000001</v>
      </c>
      <c r="W1469" s="3">
        <v>-0.98</v>
      </c>
      <c r="X1469" s="3" t="str">
        <f ca="1">IF(COUNTIF(股期對照!A:A,B1469)=2,B1469&amp;"-●",IF(COUNTIF(股期對照!A:A,B1469)=1,B1469&amp;"-◎",B1469))</f>
        <v>台康生技</v>
      </c>
      <c r="Y1469" s="3" t="s">
        <v>6777</v>
      </c>
      <c r="AB1469" s="1" t="s">
        <v>1463</v>
      </c>
      <c r="AC1469" s="1" t="s">
        <v>3163</v>
      </c>
      <c r="AD1469" s="1">
        <v>5.0599999999999996</v>
      </c>
      <c r="AE1469" s="1">
        <v>0.63</v>
      </c>
      <c r="AF1469" s="1">
        <v>0.08</v>
      </c>
      <c r="AG1469" s="1">
        <v>25.19</v>
      </c>
      <c r="AH1469" s="1">
        <v>69.039999999999992</v>
      </c>
      <c r="AI1469" s="1">
        <v>1469</v>
      </c>
      <c r="AJ1469" s="1">
        <v>3048384.54</v>
      </c>
      <c r="AK1469" s="1">
        <v>281.40199999999999</v>
      </c>
      <c r="AL1469" s="1">
        <v>-106.742</v>
      </c>
      <c r="AM1469" s="1">
        <v>-34.399000000000001</v>
      </c>
      <c r="AN1469" s="1">
        <v>-85.488</v>
      </c>
      <c r="AO1469" s="1">
        <v>-195.84200000000001</v>
      </c>
      <c r="AP1469" s="1">
        <v>210460</v>
      </c>
      <c r="AQ1469" s="1">
        <v>-0.1</v>
      </c>
      <c r="AR1469" s="1">
        <v>105</v>
      </c>
      <c r="AS1469" s="1">
        <v>104.5</v>
      </c>
      <c r="AT1469" s="1">
        <v>104.5</v>
      </c>
      <c r="AU1469" s="1">
        <v>103</v>
      </c>
      <c r="AV1469" s="1">
        <v>101.5</v>
      </c>
      <c r="AW1469" s="1">
        <v>-0.13885251500000001</v>
      </c>
      <c r="AX1469" s="1">
        <v>-0.98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5005</v>
      </c>
      <c r="C1470" s="3">
        <v>0.13</v>
      </c>
      <c r="D1470" s="3">
        <v>0</v>
      </c>
      <c r="E1470" s="3">
        <v>0.16</v>
      </c>
      <c r="F1470" s="1">
        <f>IF(INDEX(董監!D:D,H1470)=0,INDEX(董監!C:C,H1470),INDEX(董監!D:D,H1470))</f>
        <v>44.39</v>
      </c>
      <c r="G1470" s="1">
        <f t="shared" si="88"/>
        <v>55.32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1</v>
      </c>
      <c r="M1470" s="20">
        <v>0</v>
      </c>
      <c r="N1470" s="20">
        <v>-9</v>
      </c>
      <c r="O1470" s="20">
        <f t="shared" si="89"/>
        <v>11778</v>
      </c>
      <c r="P1470" s="19">
        <f t="shared" si="90"/>
        <v>-0.1</v>
      </c>
      <c r="Q1470" s="3">
        <v>86.1</v>
      </c>
      <c r="R1470" s="3">
        <v>85.6</v>
      </c>
      <c r="S1470" s="3">
        <v>87.3</v>
      </c>
      <c r="T1470" s="3">
        <v>87</v>
      </c>
      <c r="U1470" s="3">
        <v>86.5</v>
      </c>
      <c r="V1470" s="10">
        <f t="shared" si="91"/>
        <v>-6.051E-3</v>
      </c>
      <c r="W1470" s="3">
        <v>-0.35</v>
      </c>
      <c r="X1470" s="3" t="str">
        <f ca="1">IF(COUNTIF(股期對照!A:A,B1470)=2,B1470&amp;"-●",IF(COUNTIF(股期對照!A:A,B1470)=1,B1470&amp;"-◎",B1470))</f>
        <v>普鴻</v>
      </c>
      <c r="Y1470" s="3" t="s">
        <v>6986</v>
      </c>
      <c r="AB1470" s="1" t="s">
        <v>1464</v>
      </c>
      <c r="AC1470" s="1" t="s">
        <v>3164</v>
      </c>
      <c r="AD1470" s="1">
        <v>0.13</v>
      </c>
      <c r="AE1470" s="1">
        <v>0</v>
      </c>
      <c r="AF1470" s="1">
        <v>0.16</v>
      </c>
      <c r="AG1470" s="1">
        <v>44.39</v>
      </c>
      <c r="AH1470" s="1">
        <v>55.32</v>
      </c>
      <c r="AI1470" s="1">
        <v>1470</v>
      </c>
      <c r="AJ1470" s="1">
        <v>212912.5</v>
      </c>
      <c r="AK1470" s="1">
        <v>1</v>
      </c>
      <c r="AL1470" s="1">
        <v>0</v>
      </c>
      <c r="AM1470" s="1">
        <v>1</v>
      </c>
      <c r="AN1470" s="1">
        <v>0</v>
      </c>
      <c r="AO1470" s="1">
        <v>-9</v>
      </c>
      <c r="AP1470" s="1">
        <v>11778</v>
      </c>
      <c r="AQ1470" s="1">
        <v>-0.1</v>
      </c>
      <c r="AR1470" s="1">
        <v>86.1</v>
      </c>
      <c r="AS1470" s="1">
        <v>85.6</v>
      </c>
      <c r="AT1470" s="1">
        <v>87.3</v>
      </c>
      <c r="AU1470" s="1">
        <v>87</v>
      </c>
      <c r="AV1470" s="1">
        <v>86.5</v>
      </c>
      <c r="AW1470" s="1">
        <v>-6.051E-3</v>
      </c>
      <c r="AX1470" s="1">
        <v>-0.35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6397</v>
      </c>
      <c r="C1471" s="3">
        <v>26.36</v>
      </c>
      <c r="D1471" s="3">
        <v>1.21</v>
      </c>
      <c r="E1471" s="3">
        <v>0.56999999999999995</v>
      </c>
      <c r="F1471" s="1">
        <f>IF(INDEX(董監!D:D,H1471)=0,INDEX(董監!C:C,H1471),INDEX(董監!D:D,H1471))</f>
        <v>19.940000000000001</v>
      </c>
      <c r="G1471" s="1">
        <f t="shared" si="88"/>
        <v>51.92</v>
      </c>
      <c r="H1471" s="1">
        <f>MATCH(持股比率!A1471,董監!A:A,0)</f>
        <v>1471</v>
      </c>
      <c r="I1471" s="3">
        <v>356245.02</v>
      </c>
      <c r="J1471" s="20">
        <v>28</v>
      </c>
      <c r="K1471" s="20">
        <v>-11</v>
      </c>
      <c r="L1471" s="29">
        <v>-11</v>
      </c>
      <c r="M1471" s="20">
        <v>-19</v>
      </c>
      <c r="N1471" s="20">
        <v>-5.3109999999999999</v>
      </c>
      <c r="O1471" s="20">
        <f t="shared" si="89"/>
        <v>18496</v>
      </c>
      <c r="P1471" s="19">
        <f t="shared" si="90"/>
        <v>-0.1</v>
      </c>
      <c r="Q1471" s="3">
        <v>51.6</v>
      </c>
      <c r="R1471" s="3">
        <v>52</v>
      </c>
      <c r="S1471" s="3">
        <v>51.7</v>
      </c>
      <c r="T1471" s="3">
        <v>52.5</v>
      </c>
      <c r="U1471" s="3">
        <v>51.8</v>
      </c>
      <c r="V1471" s="10">
        <f t="shared" si="91"/>
        <v>-9.6850979999999996E-3</v>
      </c>
      <c r="W1471" s="3">
        <v>1.37</v>
      </c>
      <c r="X1471" s="3" t="str">
        <f ca="1">IF(COUNTIF(股期對照!A:A,B1471)=2,B1471&amp;"-●",IF(COUNTIF(股期對照!A:A,B1471)=1,B1471&amp;"-◎",B1471))</f>
        <v>動力-KY</v>
      </c>
      <c r="Y1471" s="3" t="s">
        <v>7150</v>
      </c>
      <c r="AB1471" s="1" t="s">
        <v>1465</v>
      </c>
      <c r="AC1471" s="1" t="s">
        <v>3165</v>
      </c>
      <c r="AD1471" s="1">
        <v>26.36</v>
      </c>
      <c r="AE1471" s="1">
        <v>1.21</v>
      </c>
      <c r="AF1471" s="1">
        <v>0.56999999999999995</v>
      </c>
      <c r="AG1471" s="1">
        <v>19.940000000000001</v>
      </c>
      <c r="AH1471" s="1">
        <v>51.92</v>
      </c>
      <c r="AI1471" s="1">
        <v>1471</v>
      </c>
      <c r="AJ1471" s="1">
        <v>356245.02</v>
      </c>
      <c r="AK1471" s="1">
        <v>28</v>
      </c>
      <c r="AL1471" s="1">
        <v>-11</v>
      </c>
      <c r="AM1471" s="1">
        <v>-11</v>
      </c>
      <c r="AN1471" s="1">
        <v>-19</v>
      </c>
      <c r="AO1471" s="1">
        <v>-5.3109999999999999</v>
      </c>
      <c r="AP1471" s="1">
        <v>18496</v>
      </c>
      <c r="AQ1471" s="1">
        <v>-0.1</v>
      </c>
      <c r="AR1471" s="1">
        <v>51.6</v>
      </c>
      <c r="AS1471" s="1">
        <v>52</v>
      </c>
      <c r="AT1471" s="1">
        <v>51.7</v>
      </c>
      <c r="AU1471" s="1">
        <v>52.5</v>
      </c>
      <c r="AV1471" s="1">
        <v>51.8</v>
      </c>
      <c r="AW1471" s="1">
        <v>-9.6850979999999996E-3</v>
      </c>
      <c r="AX1471" s="1">
        <v>1.37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6398</v>
      </c>
      <c r="C1472" s="3">
        <v>27.48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70.412000000000006</v>
      </c>
      <c r="K1472" s="20">
        <v>154.137</v>
      </c>
      <c r="L1472" s="29">
        <v>-13.474</v>
      </c>
      <c r="M1472" s="20">
        <v>-21.971</v>
      </c>
      <c r="N1472" s="20">
        <v>-45.051000000000002</v>
      </c>
      <c r="O1472" s="20">
        <f t="shared" si="89"/>
        <v>93777</v>
      </c>
      <c r="P1472" s="19">
        <f t="shared" si="90"/>
        <v>0.2</v>
      </c>
      <c r="Q1472" s="3">
        <v>128</v>
      </c>
      <c r="R1472" s="3">
        <v>128.5</v>
      </c>
      <c r="S1472" s="3">
        <v>128.5</v>
      </c>
      <c r="T1472" s="3">
        <v>128.5</v>
      </c>
      <c r="U1472" s="3">
        <v>127</v>
      </c>
      <c r="V1472" s="10">
        <f t="shared" si="91"/>
        <v>0.18543181000000003</v>
      </c>
      <c r="W1472" s="3">
        <v>-0.39</v>
      </c>
      <c r="X1472" s="3" t="str">
        <f ca="1">IF(COUNTIF(股期對照!A:A,B1472)=2,B1472&amp;"-●",IF(COUNTIF(股期對照!A:A,B1472)=1,B1472&amp;"-◎",B1472))</f>
        <v>和潤企業</v>
      </c>
      <c r="Y1472" s="3" t="s">
        <v>6855</v>
      </c>
      <c r="AB1472" s="1" t="s">
        <v>1466</v>
      </c>
      <c r="AC1472" s="1" t="s">
        <v>3166</v>
      </c>
      <c r="AD1472" s="1">
        <v>27.48</v>
      </c>
      <c r="AE1472" s="1">
        <v>0.16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70.412000000000006</v>
      </c>
      <c r="AL1472" s="1">
        <v>154.137</v>
      </c>
      <c r="AM1472" s="1">
        <v>-13.474</v>
      </c>
      <c r="AN1472" s="1">
        <v>-21.971</v>
      </c>
      <c r="AO1472" s="1">
        <v>-45.051000000000002</v>
      </c>
      <c r="AP1472" s="1">
        <v>93777</v>
      </c>
      <c r="AQ1472" s="1">
        <v>0.2</v>
      </c>
      <c r="AR1472" s="1">
        <v>128</v>
      </c>
      <c r="AS1472" s="1">
        <v>128.5</v>
      </c>
      <c r="AT1472" s="1">
        <v>128.5</v>
      </c>
      <c r="AU1472" s="1">
        <v>128.5</v>
      </c>
      <c r="AV1472" s="1">
        <v>127</v>
      </c>
      <c r="AW1472" s="1">
        <v>0.18543181000000003</v>
      </c>
      <c r="AX1472" s="1">
        <v>-0.39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4891</v>
      </c>
      <c r="C1473" s="3">
        <v>6.3</v>
      </c>
      <c r="D1473" s="3">
        <v>0</v>
      </c>
      <c r="E1473" s="3">
        <v>0.24</v>
      </c>
      <c r="F1473" s="1">
        <f>IF(INDEX(董監!D:D,H1473)=0,INDEX(董監!C:C,H1473),INDEX(董監!D:D,H1473))</f>
        <v>42.25</v>
      </c>
      <c r="G1473" s="1">
        <f t="shared" si="88"/>
        <v>51.21</v>
      </c>
      <c r="H1473" s="1">
        <f>MATCH(持股比率!A1473,董監!A:A,0)</f>
        <v>1473</v>
      </c>
      <c r="I1473" s="3">
        <v>213360.5</v>
      </c>
      <c r="J1473" s="20">
        <v>7</v>
      </c>
      <c r="K1473" s="20">
        <v>35</v>
      </c>
      <c r="L1473" s="29">
        <v>31</v>
      </c>
      <c r="M1473" s="20">
        <v>56</v>
      </c>
      <c r="N1473" s="20">
        <v>16</v>
      </c>
      <c r="O1473" s="20">
        <f t="shared" si="89"/>
        <v>10926</v>
      </c>
      <c r="P1473" s="19">
        <f t="shared" si="90"/>
        <v>1.3</v>
      </c>
      <c r="Q1473" s="3">
        <v>135</v>
      </c>
      <c r="R1473" s="3">
        <v>132</v>
      </c>
      <c r="S1473" s="3">
        <v>138</v>
      </c>
      <c r="T1473" s="3">
        <v>140.5</v>
      </c>
      <c r="U1473" s="3">
        <v>136</v>
      </c>
      <c r="V1473" s="10">
        <f t="shared" si="91"/>
        <v>0.19886999999999999</v>
      </c>
      <c r="W1473" s="3">
        <v>-1.81</v>
      </c>
      <c r="X1473" s="3" t="str">
        <f ca="1">IF(COUNTIF(股期對照!A:A,B1473)=2,B1473&amp;"-●",IF(COUNTIF(股期對照!A:A,B1473)=1,B1473&amp;"-◎",B1473))</f>
        <v>台灣銘板</v>
      </c>
      <c r="Y1473" s="3" t="s">
        <v>7569</v>
      </c>
      <c r="AB1473" s="1" t="s">
        <v>1467</v>
      </c>
      <c r="AC1473" s="1" t="s">
        <v>3167</v>
      </c>
      <c r="AD1473" s="1">
        <v>6.3</v>
      </c>
      <c r="AE1473" s="1">
        <v>0</v>
      </c>
      <c r="AF1473" s="1">
        <v>0.24</v>
      </c>
      <c r="AG1473" s="1">
        <v>42.25</v>
      </c>
      <c r="AH1473" s="1">
        <v>51.21</v>
      </c>
      <c r="AI1473" s="1">
        <v>1473</v>
      </c>
      <c r="AJ1473" s="1">
        <v>213360.5</v>
      </c>
      <c r="AK1473" s="1">
        <v>7</v>
      </c>
      <c r="AL1473" s="1">
        <v>35</v>
      </c>
      <c r="AM1473" s="1">
        <v>31</v>
      </c>
      <c r="AN1473" s="1">
        <v>56</v>
      </c>
      <c r="AO1473" s="1">
        <v>16</v>
      </c>
      <c r="AP1473" s="1">
        <v>10926</v>
      </c>
      <c r="AQ1473" s="1">
        <v>1.3</v>
      </c>
      <c r="AR1473" s="1">
        <v>135</v>
      </c>
      <c r="AS1473" s="1">
        <v>132</v>
      </c>
      <c r="AT1473" s="1">
        <v>138</v>
      </c>
      <c r="AU1473" s="1">
        <v>140.5</v>
      </c>
      <c r="AV1473" s="1">
        <v>136</v>
      </c>
      <c r="AW1473" s="1">
        <v>0.19886999999999999</v>
      </c>
      <c r="AX1473" s="1">
        <v>-1.81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5789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6399</v>
      </c>
      <c r="C1475" s="3">
        <v>1.45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76.17</v>
      </c>
      <c r="H1475" s="1">
        <f>MATCH(持股比率!A1475,董監!A:A,0)</f>
        <v>1475</v>
      </c>
      <c r="I1475" s="3">
        <v>300000</v>
      </c>
      <c r="J1475" s="20">
        <v>46</v>
      </c>
      <c r="K1475" s="20">
        <v>-15</v>
      </c>
      <c r="L1475" s="29">
        <v>0</v>
      </c>
      <c r="M1475" s="20">
        <v>-3</v>
      </c>
      <c r="N1475" s="20">
        <v>0</v>
      </c>
      <c r="O1475" s="20">
        <f t="shared" si="89"/>
        <v>22851</v>
      </c>
      <c r="P1475" s="19">
        <f t="shared" si="90"/>
        <v>0.1</v>
      </c>
      <c r="Q1475" s="3">
        <v>52</v>
      </c>
      <c r="R1475" s="3">
        <v>51.7</v>
      </c>
      <c r="S1475" s="3">
        <v>51.4</v>
      </c>
      <c r="T1475" s="3">
        <v>50.8</v>
      </c>
      <c r="U1475" s="3">
        <v>51</v>
      </c>
      <c r="V1475" s="10">
        <f t="shared" si="91"/>
        <v>1.4641E-2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7326</v>
      </c>
      <c r="AB1475" s="1" t="s">
        <v>1469</v>
      </c>
      <c r="AC1475" s="1" t="s">
        <v>3168</v>
      </c>
      <c r="AD1475" s="1">
        <v>1.45</v>
      </c>
      <c r="AE1475" s="1">
        <v>0</v>
      </c>
      <c r="AF1475" s="1">
        <v>0</v>
      </c>
      <c r="AG1475" s="1">
        <v>22.38</v>
      </c>
      <c r="AH1475" s="1">
        <v>76.17</v>
      </c>
      <c r="AI1475" s="1">
        <v>1475</v>
      </c>
      <c r="AJ1475" s="1">
        <v>300000</v>
      </c>
      <c r="AK1475" s="1">
        <v>46</v>
      </c>
      <c r="AL1475" s="1">
        <v>-15</v>
      </c>
      <c r="AM1475" s="1">
        <v>0</v>
      </c>
      <c r="AN1475" s="1">
        <v>-3</v>
      </c>
      <c r="AO1475" s="1">
        <v>0</v>
      </c>
      <c r="AP1475" s="1">
        <v>22851</v>
      </c>
      <c r="AQ1475" s="1">
        <v>0.1</v>
      </c>
      <c r="AR1475" s="1">
        <v>52</v>
      </c>
      <c r="AS1475" s="1">
        <v>51.7</v>
      </c>
      <c r="AT1475" s="1">
        <v>51.4</v>
      </c>
      <c r="AU1475" s="1">
        <v>50.8</v>
      </c>
      <c r="AV1475" s="1">
        <v>51</v>
      </c>
      <c r="AW1475" s="1">
        <v>1.4641E-2</v>
      </c>
      <c r="AX1475" s="1">
        <v>0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5460</v>
      </c>
      <c r="C1476" s="3">
        <v>29.91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</v>
      </c>
      <c r="H1476" s="1">
        <f>MATCH(持股比率!A1476,董監!A:A,0)</f>
        <v>1476</v>
      </c>
      <c r="I1476" s="3">
        <v>817683.52</v>
      </c>
      <c r="J1476" s="20">
        <v>7</v>
      </c>
      <c r="K1476" s="20">
        <v>6</v>
      </c>
      <c r="L1476" s="29">
        <v>1</v>
      </c>
      <c r="M1476" s="20">
        <v>2</v>
      </c>
      <c r="N1476" s="20">
        <v>0</v>
      </c>
      <c r="O1476" s="20">
        <f t="shared" si="89"/>
        <v>48489</v>
      </c>
      <c r="P1476" s="19">
        <f t="shared" si="90"/>
        <v>0</v>
      </c>
      <c r="Q1476" s="3">
        <v>21.45</v>
      </c>
      <c r="R1476" s="3">
        <v>21.3</v>
      </c>
      <c r="S1476" s="3">
        <v>21.85</v>
      </c>
      <c r="T1476" s="3">
        <v>21.6</v>
      </c>
      <c r="U1476" s="3">
        <v>22.35</v>
      </c>
      <c r="V1476" s="10">
        <f t="shared" si="91"/>
        <v>3.4300000000000008E-3</v>
      </c>
      <c r="W1476" s="3">
        <v>5.42</v>
      </c>
      <c r="X1476" s="3" t="str">
        <f ca="1">IF(COUNTIF(股期對照!A:A,B1476)=2,B1476&amp;"-●",IF(COUNTIF(股期對照!A:A,B1476)=1,B1476&amp;"-◎",B1476))</f>
        <v>ABC-KY</v>
      </c>
      <c r="Y1476" s="3" t="s">
        <v>6813</v>
      </c>
      <c r="AB1476" s="1" t="s">
        <v>1470</v>
      </c>
      <c r="AC1476" s="1" t="s">
        <v>3169</v>
      </c>
      <c r="AD1476" s="1">
        <v>29.91</v>
      </c>
      <c r="AE1476" s="1">
        <v>0</v>
      </c>
      <c r="AF1476" s="1">
        <v>0.5</v>
      </c>
      <c r="AG1476" s="1">
        <v>10.29</v>
      </c>
      <c r="AH1476" s="1">
        <v>59.3</v>
      </c>
      <c r="AI1476" s="1">
        <v>1476</v>
      </c>
      <c r="AJ1476" s="1">
        <v>817683.52</v>
      </c>
      <c r="AK1476" s="1">
        <v>7</v>
      </c>
      <c r="AL1476" s="1">
        <v>6</v>
      </c>
      <c r="AM1476" s="1">
        <v>1</v>
      </c>
      <c r="AN1476" s="1">
        <v>2</v>
      </c>
      <c r="AO1476" s="1">
        <v>0</v>
      </c>
      <c r="AP1476" s="1">
        <v>48489</v>
      </c>
      <c r="AQ1476" s="1">
        <v>0</v>
      </c>
      <c r="AR1476" s="1">
        <v>21.45</v>
      </c>
      <c r="AS1476" s="1">
        <v>21.3</v>
      </c>
      <c r="AT1476" s="1">
        <v>21.85</v>
      </c>
      <c r="AU1476" s="1">
        <v>21.6</v>
      </c>
      <c r="AV1476" s="1">
        <v>22.35</v>
      </c>
      <c r="AW1476" s="1">
        <v>3.4300000000000008E-3</v>
      </c>
      <c r="AX1476" s="1">
        <v>5.42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6400</v>
      </c>
      <c r="C1477" s="3">
        <v>1.74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76.569999999999993</v>
      </c>
      <c r="H1477" s="1">
        <f>MATCH(持股比率!A1477,董監!A:A,0)</f>
        <v>1477</v>
      </c>
      <c r="I1477" s="3">
        <v>1569859.27</v>
      </c>
      <c r="J1477" s="20">
        <v>78</v>
      </c>
      <c r="K1477" s="20">
        <v>352</v>
      </c>
      <c r="L1477" s="29">
        <v>65</v>
      </c>
      <c r="M1477" s="20">
        <v>-106</v>
      </c>
      <c r="N1477" s="20">
        <v>95</v>
      </c>
      <c r="O1477" s="20">
        <f t="shared" si="89"/>
        <v>120204</v>
      </c>
      <c r="P1477" s="19">
        <f t="shared" si="90"/>
        <v>0.4</v>
      </c>
      <c r="Q1477" s="3">
        <v>17.149999999999999</v>
      </c>
      <c r="R1477" s="3">
        <v>17.7</v>
      </c>
      <c r="S1477" s="3">
        <v>17.899999999999999</v>
      </c>
      <c r="T1477" s="3">
        <v>17.600000000000001</v>
      </c>
      <c r="U1477" s="3">
        <v>17.3</v>
      </c>
      <c r="V1477" s="10">
        <f t="shared" si="91"/>
        <v>8.5094999999999976E-2</v>
      </c>
      <c r="W1477" s="3">
        <v>3.28</v>
      </c>
      <c r="X1477" s="3" t="str">
        <f ca="1">IF(COUNTIF(股期對照!A:A,B1477)=2,B1477&amp;"-●",IF(COUNTIF(股期對照!A:A,B1477)=1,B1477&amp;"-◎",B1477))</f>
        <v>富強鑫</v>
      </c>
      <c r="Y1477" s="3" t="s">
        <v>6758</v>
      </c>
      <c r="AB1477" s="1" t="s">
        <v>1471</v>
      </c>
      <c r="AC1477" s="1" t="s">
        <v>3170</v>
      </c>
      <c r="AD1477" s="1">
        <v>1.74</v>
      </c>
      <c r="AE1477" s="1">
        <v>0</v>
      </c>
      <c r="AF1477" s="1">
        <v>0.56000000000000005</v>
      </c>
      <c r="AG1477" s="1">
        <v>21.13</v>
      </c>
      <c r="AH1477" s="1">
        <v>76.569999999999993</v>
      </c>
      <c r="AI1477" s="1">
        <v>1477</v>
      </c>
      <c r="AJ1477" s="1">
        <v>1569859.27</v>
      </c>
      <c r="AK1477" s="1">
        <v>78</v>
      </c>
      <c r="AL1477" s="1">
        <v>352</v>
      </c>
      <c r="AM1477" s="1">
        <v>65</v>
      </c>
      <c r="AN1477" s="1">
        <v>-106</v>
      </c>
      <c r="AO1477" s="1">
        <v>95</v>
      </c>
      <c r="AP1477" s="1">
        <v>120204</v>
      </c>
      <c r="AQ1477" s="1">
        <v>0.4</v>
      </c>
      <c r="AR1477" s="1">
        <v>17.149999999999999</v>
      </c>
      <c r="AS1477" s="1">
        <v>17.7</v>
      </c>
      <c r="AT1477" s="1">
        <v>17.899999999999999</v>
      </c>
      <c r="AU1477" s="1">
        <v>17.600000000000001</v>
      </c>
      <c r="AV1477" s="1">
        <v>17.3</v>
      </c>
      <c r="AW1477" s="1">
        <v>8.5094999999999976E-2</v>
      </c>
      <c r="AX1477" s="1">
        <v>3.28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5154</v>
      </c>
      <c r="C1478" s="3">
        <v>18.32</v>
      </c>
      <c r="D1478" s="3">
        <v>0.11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66.44</v>
      </c>
      <c r="H1478" s="1">
        <f>MATCH(持股比率!A1478,董監!A:A,0)</f>
        <v>1478</v>
      </c>
      <c r="I1478" s="3">
        <v>1658163.97</v>
      </c>
      <c r="J1478" s="20">
        <v>19.03</v>
      </c>
      <c r="K1478" s="20">
        <v>-70.775000000000006</v>
      </c>
      <c r="L1478" s="29">
        <v>-72.137</v>
      </c>
      <c r="M1478" s="20">
        <v>-174.523</v>
      </c>
      <c r="N1478" s="20">
        <v>-860.72299999999996</v>
      </c>
      <c r="O1478" s="20">
        <f t="shared" si="89"/>
        <v>110168</v>
      </c>
      <c r="P1478" s="19">
        <f t="shared" si="90"/>
        <v>-1.1000000000000001</v>
      </c>
      <c r="Q1478" s="3">
        <v>134</v>
      </c>
      <c r="R1478" s="3">
        <v>134</v>
      </c>
      <c r="S1478" s="3">
        <v>135</v>
      </c>
      <c r="T1478" s="3">
        <v>136.5</v>
      </c>
      <c r="U1478" s="3">
        <v>135.5</v>
      </c>
      <c r="V1478" s="10">
        <f t="shared" si="91"/>
        <v>-1.5712268099999998</v>
      </c>
      <c r="W1478" s="3">
        <v>2.2599999999999998</v>
      </c>
      <c r="X1478" s="3" t="str">
        <f ca="1">IF(COUNTIF(股期對照!A:A,B1478)=2,B1478&amp;"-●",IF(COUNTIF(股期對照!A:A,B1478)=1,B1478&amp;"-◎",B1478))</f>
        <v>帝寶</v>
      </c>
      <c r="Y1478" s="3" t="s">
        <v>7570</v>
      </c>
      <c r="AB1478" s="1" t="s">
        <v>1472</v>
      </c>
      <c r="AC1478" s="1" t="s">
        <v>3171</v>
      </c>
      <c r="AD1478" s="1">
        <v>18.32</v>
      </c>
      <c r="AE1478" s="1">
        <v>0.11</v>
      </c>
      <c r="AF1478" s="1">
        <v>0.35</v>
      </c>
      <c r="AG1478" s="1">
        <v>14.78</v>
      </c>
      <c r="AH1478" s="1">
        <v>66.44</v>
      </c>
      <c r="AI1478" s="1">
        <v>1478</v>
      </c>
      <c r="AJ1478" s="1">
        <v>1658163.97</v>
      </c>
      <c r="AK1478" s="1">
        <v>19.03</v>
      </c>
      <c r="AL1478" s="1">
        <v>-70.775000000000006</v>
      </c>
      <c r="AM1478" s="1">
        <v>-72.137</v>
      </c>
      <c r="AN1478" s="1">
        <v>-174.523</v>
      </c>
      <c r="AO1478" s="1">
        <v>-860.72299999999996</v>
      </c>
      <c r="AP1478" s="1">
        <v>110168</v>
      </c>
      <c r="AQ1478" s="1">
        <v>-1.1000000000000001</v>
      </c>
      <c r="AR1478" s="1">
        <v>134</v>
      </c>
      <c r="AS1478" s="1">
        <v>134</v>
      </c>
      <c r="AT1478" s="1">
        <v>135</v>
      </c>
      <c r="AU1478" s="1">
        <v>136.5</v>
      </c>
      <c r="AV1478" s="1">
        <v>135.5</v>
      </c>
      <c r="AW1478" s="1">
        <v>-1.5712268099999998</v>
      </c>
      <c r="AX1478" s="1">
        <v>2.2599999999999998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6401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3</v>
      </c>
      <c r="L1479" s="29">
        <v>1</v>
      </c>
      <c r="M1479" s="20">
        <v>2</v>
      </c>
      <c r="N1479" s="20">
        <v>-3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-1</v>
      </c>
      <c r="Q1479" s="3">
        <v>30.4</v>
      </c>
      <c r="R1479" s="3">
        <v>30.4</v>
      </c>
      <c r="S1479" s="3">
        <v>30.2</v>
      </c>
      <c r="T1479" s="3">
        <v>30.3</v>
      </c>
      <c r="U1479" s="3">
        <v>30.6</v>
      </c>
      <c r="V1479" s="10">
        <f t="shared" ref="V1479:V1542" si="95">SUMPRODUCT(J1479:N1479,Q1479:U1479)/100000</f>
        <v>1.8139999999999999E-3</v>
      </c>
      <c r="W1479" s="3">
        <v>1.1599999999999999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6764</v>
      </c>
      <c r="AB1479" s="1" t="s">
        <v>1473</v>
      </c>
      <c r="AC1479" s="1" t="s">
        <v>3172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3</v>
      </c>
      <c r="AL1479" s="1">
        <v>3</v>
      </c>
      <c r="AM1479" s="1">
        <v>1</v>
      </c>
      <c r="AN1479" s="1">
        <v>2</v>
      </c>
      <c r="AO1479" s="1">
        <v>-3</v>
      </c>
      <c r="AP1479" s="1">
        <v>-587</v>
      </c>
      <c r="AQ1479" s="1">
        <v>-1</v>
      </c>
      <c r="AR1479" s="1">
        <v>30.4</v>
      </c>
      <c r="AS1479" s="1">
        <v>30.4</v>
      </c>
      <c r="AT1479" s="1">
        <v>30.2</v>
      </c>
      <c r="AU1479" s="1">
        <v>30.3</v>
      </c>
      <c r="AV1479" s="1">
        <v>30.6</v>
      </c>
      <c r="AW1479" s="1">
        <v>1.8139999999999999E-3</v>
      </c>
      <c r="AX1479" s="1">
        <v>1.1599999999999999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5227</v>
      </c>
      <c r="C1480" s="3">
        <v>28.13</v>
      </c>
      <c r="D1480" s="3">
        <v>0</v>
      </c>
      <c r="E1480" s="3">
        <v>0.42</v>
      </c>
      <c r="F1480" s="1">
        <f>IF(INDEX(董監!D:D,H1480)=0,INDEX(董監!C:C,H1480),INDEX(董監!D:D,H1480))</f>
        <v>15.78</v>
      </c>
      <c r="G1480" s="1">
        <f t="shared" si="92"/>
        <v>55.67</v>
      </c>
      <c r="H1480" s="1">
        <f>MATCH(持股比率!A1480,董監!A:A,0)</f>
        <v>1480</v>
      </c>
      <c r="I1480" s="3">
        <v>341639</v>
      </c>
      <c r="J1480" s="20">
        <v>-1</v>
      </c>
      <c r="K1480" s="20">
        <v>29.808</v>
      </c>
      <c r="L1480" s="29">
        <v>0</v>
      </c>
      <c r="M1480" s="20">
        <v>-4.1130000000000004</v>
      </c>
      <c r="N1480" s="20">
        <v>-9</v>
      </c>
      <c r="O1480" s="20">
        <f t="shared" si="93"/>
        <v>19019</v>
      </c>
      <c r="P1480" s="19">
        <f t="shared" si="94"/>
        <v>0.1</v>
      </c>
      <c r="Q1480" s="3">
        <v>130</v>
      </c>
      <c r="R1480" s="3">
        <v>132.5</v>
      </c>
      <c r="S1480" s="3">
        <v>131.5</v>
      </c>
      <c r="T1480" s="3">
        <v>130</v>
      </c>
      <c r="U1480" s="3">
        <v>129.5</v>
      </c>
      <c r="V1480" s="10">
        <f t="shared" si="95"/>
        <v>2.1193699999999999E-2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7305</v>
      </c>
      <c r="AB1480" s="1" t="s">
        <v>1474</v>
      </c>
      <c r="AC1480" s="1" t="s">
        <v>3173</v>
      </c>
      <c r="AD1480" s="1">
        <v>28.13</v>
      </c>
      <c r="AE1480" s="1">
        <v>0</v>
      </c>
      <c r="AF1480" s="1">
        <v>0.42</v>
      </c>
      <c r="AG1480" s="1">
        <v>15.78</v>
      </c>
      <c r="AH1480" s="1">
        <v>55.67</v>
      </c>
      <c r="AI1480" s="1">
        <v>1480</v>
      </c>
      <c r="AJ1480" s="1">
        <v>341639</v>
      </c>
      <c r="AK1480" s="1">
        <v>-1</v>
      </c>
      <c r="AL1480" s="1">
        <v>29.808</v>
      </c>
      <c r="AM1480" s="1">
        <v>0</v>
      </c>
      <c r="AN1480" s="1">
        <v>-4.1130000000000004</v>
      </c>
      <c r="AO1480" s="1">
        <v>-9</v>
      </c>
      <c r="AP1480" s="1">
        <v>19019</v>
      </c>
      <c r="AQ1480" s="1">
        <v>0.1</v>
      </c>
      <c r="AR1480" s="1">
        <v>130</v>
      </c>
      <c r="AS1480" s="1">
        <v>132.5</v>
      </c>
      <c r="AT1480" s="1">
        <v>131.5</v>
      </c>
      <c r="AU1480" s="1">
        <v>130</v>
      </c>
      <c r="AV1480" s="1">
        <v>129.5</v>
      </c>
      <c r="AW1480" s="1">
        <v>2.1193699999999999E-2</v>
      </c>
      <c r="AX1480" s="1">
        <v>0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6402</v>
      </c>
      <c r="C1481" s="3">
        <v>5.24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34.730000000000004</v>
      </c>
      <c r="H1481" s="1">
        <f>MATCH(持股比率!A1481,董監!A:A,0)</f>
        <v>1481</v>
      </c>
      <c r="I1481" s="3">
        <v>339645.69500000001</v>
      </c>
      <c r="J1481" s="20">
        <v>33.405999999999999</v>
      </c>
      <c r="K1481" s="20">
        <v>35</v>
      </c>
      <c r="L1481" s="29">
        <v>131.04599999999999</v>
      </c>
      <c r="M1481" s="20">
        <v>13.696999999999999</v>
      </c>
      <c r="N1481" s="20">
        <v>153.77099999999999</v>
      </c>
      <c r="O1481" s="20">
        <f t="shared" si="93"/>
        <v>11796</v>
      </c>
      <c r="P1481" s="19">
        <f t="shared" si="94"/>
        <v>3.1</v>
      </c>
      <c r="Q1481" s="3">
        <v>126</v>
      </c>
      <c r="R1481" s="3">
        <v>126</v>
      </c>
      <c r="S1481" s="3">
        <v>127</v>
      </c>
      <c r="T1481" s="3">
        <v>126.5</v>
      </c>
      <c r="U1481" s="3">
        <v>129</v>
      </c>
      <c r="V1481" s="10">
        <f t="shared" si="95"/>
        <v>0.46831127500000003</v>
      </c>
      <c r="W1481" s="3">
        <v>5.31</v>
      </c>
      <c r="X1481" s="3" t="str">
        <f ca="1">IF(COUNTIF(股期對照!A:A,B1481)=2,B1481&amp;"-●",IF(COUNTIF(股期對照!A:A,B1481)=1,B1481&amp;"-◎",B1481))</f>
        <v>朋億*</v>
      </c>
      <c r="Y1481" s="3" t="s">
        <v>7571</v>
      </c>
      <c r="AB1481" s="1" t="s">
        <v>1475</v>
      </c>
      <c r="AC1481" s="1" t="s">
        <v>4595</v>
      </c>
      <c r="AD1481" s="1">
        <v>5.24</v>
      </c>
      <c r="AE1481" s="1">
        <v>0.04</v>
      </c>
      <c r="AF1481" s="1">
        <v>0</v>
      </c>
      <c r="AG1481" s="1">
        <v>59.99</v>
      </c>
      <c r="AH1481" s="1">
        <v>34.730000000000004</v>
      </c>
      <c r="AI1481" s="1">
        <v>1481</v>
      </c>
      <c r="AJ1481" s="1">
        <v>339645.69500000001</v>
      </c>
      <c r="AK1481" s="1">
        <v>33.405999999999999</v>
      </c>
      <c r="AL1481" s="1">
        <v>35</v>
      </c>
      <c r="AM1481" s="1">
        <v>131.04599999999999</v>
      </c>
      <c r="AN1481" s="1">
        <v>13.696999999999999</v>
      </c>
      <c r="AO1481" s="1">
        <v>153.77099999999999</v>
      </c>
      <c r="AP1481" s="1">
        <v>11796</v>
      </c>
      <c r="AQ1481" s="1">
        <v>3.1</v>
      </c>
      <c r="AR1481" s="1">
        <v>126</v>
      </c>
      <c r="AS1481" s="1">
        <v>126</v>
      </c>
      <c r="AT1481" s="1">
        <v>127</v>
      </c>
      <c r="AU1481" s="1">
        <v>126.5</v>
      </c>
      <c r="AV1481" s="1">
        <v>129</v>
      </c>
      <c r="AW1481" s="1">
        <v>0.46831127500000003</v>
      </c>
      <c r="AX1481" s="1">
        <v>5.31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5790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2</v>
      </c>
      <c r="K1482" s="20">
        <v>-1</v>
      </c>
      <c r="L1482" s="29">
        <v>0</v>
      </c>
      <c r="M1482" s="20">
        <v>4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39.75</v>
      </c>
      <c r="R1482" s="3">
        <v>39.549999999999997</v>
      </c>
      <c r="S1482" s="3">
        <v>39.5</v>
      </c>
      <c r="T1482" s="3">
        <v>40.9</v>
      </c>
      <c r="U1482" s="3">
        <v>40</v>
      </c>
      <c r="V1482" s="10">
        <f t="shared" si="95"/>
        <v>2.0355E-3</v>
      </c>
      <c r="W1482" s="3">
        <v>3.49</v>
      </c>
      <c r="X1482" s="3" t="str">
        <f ca="1">IF(COUNTIF(股期對照!A:A,B1482)=2,B1482&amp;"-●",IF(COUNTIF(股期對照!A:A,B1482)=1,B1482&amp;"-◎",B1482))</f>
        <v>慧智</v>
      </c>
      <c r="Y1482" s="3" t="s">
        <v>7314</v>
      </c>
      <c r="AB1482" s="1" t="s">
        <v>1476</v>
      </c>
      <c r="AC1482" s="1" t="s">
        <v>3174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2</v>
      </c>
      <c r="AL1482" s="1">
        <v>-1</v>
      </c>
      <c r="AM1482" s="1">
        <v>0</v>
      </c>
      <c r="AN1482" s="1">
        <v>4</v>
      </c>
      <c r="AO1482" s="1">
        <v>0</v>
      </c>
      <c r="AP1482" s="1">
        <v>18331</v>
      </c>
      <c r="AQ1482" s="1">
        <v>0</v>
      </c>
      <c r="AR1482" s="1">
        <v>39.75</v>
      </c>
      <c r="AS1482" s="1">
        <v>39.549999999999997</v>
      </c>
      <c r="AT1482" s="1">
        <v>39.5</v>
      </c>
      <c r="AU1482" s="1">
        <v>40.9</v>
      </c>
      <c r="AV1482" s="1">
        <v>40</v>
      </c>
      <c r="AW1482" s="1">
        <v>2.0355E-3</v>
      </c>
      <c r="AX1482" s="1">
        <v>3.49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5155</v>
      </c>
      <c r="C1483" s="3">
        <v>64.62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-2.230000000000004</v>
      </c>
      <c r="H1483" s="1">
        <f>MATCH(持股比率!A1483,董監!A:A,0)</f>
        <v>1483</v>
      </c>
      <c r="I1483" s="3">
        <v>342319.27</v>
      </c>
      <c r="J1483" s="20">
        <v>3</v>
      </c>
      <c r="K1483" s="20">
        <v>-1</v>
      </c>
      <c r="L1483" s="29">
        <v>1</v>
      </c>
      <c r="M1483" s="20">
        <v>0</v>
      </c>
      <c r="N1483" s="20">
        <v>-4</v>
      </c>
      <c r="O1483" s="20">
        <f t="shared" si="93"/>
        <v>-763</v>
      </c>
      <c r="P1483" s="19">
        <f t="shared" si="94"/>
        <v>0.1</v>
      </c>
      <c r="Q1483" s="3">
        <v>13.55</v>
      </c>
      <c r="R1483" s="3">
        <v>13.45</v>
      </c>
      <c r="S1483" s="3">
        <v>13.5</v>
      </c>
      <c r="T1483" s="3">
        <v>13.55</v>
      </c>
      <c r="U1483" s="3">
        <v>13.15</v>
      </c>
      <c r="V1483" s="10">
        <f t="shared" si="95"/>
        <v>-1.1899999999999999E-4</v>
      </c>
      <c r="W1483" s="3">
        <v>-1.87</v>
      </c>
      <c r="X1483" s="3" t="str">
        <f ca="1">IF(COUNTIF(股期對照!A:A,B1483)=2,B1483&amp;"-●",IF(COUNTIF(股期對照!A:A,B1483)=1,B1483&amp;"-◎",B1483))</f>
        <v>特昇-KY</v>
      </c>
      <c r="Y1483" s="3" t="s">
        <v>7572</v>
      </c>
      <c r="AB1483" s="1" t="s">
        <v>1477</v>
      </c>
      <c r="AC1483" s="1" t="s">
        <v>3175</v>
      </c>
      <c r="AD1483" s="1">
        <v>64.62</v>
      </c>
      <c r="AE1483" s="1">
        <v>0</v>
      </c>
      <c r="AF1483" s="1">
        <v>0.05</v>
      </c>
      <c r="AG1483" s="1">
        <v>37.56</v>
      </c>
      <c r="AH1483" s="1">
        <v>-2.230000000000004</v>
      </c>
      <c r="AI1483" s="1">
        <v>1483</v>
      </c>
      <c r="AJ1483" s="1">
        <v>342319.27</v>
      </c>
      <c r="AK1483" s="1">
        <v>3</v>
      </c>
      <c r="AL1483" s="1">
        <v>-1</v>
      </c>
      <c r="AM1483" s="1">
        <v>1</v>
      </c>
      <c r="AN1483" s="1">
        <v>0</v>
      </c>
      <c r="AO1483" s="1">
        <v>-4</v>
      </c>
      <c r="AP1483" s="1">
        <v>-763</v>
      </c>
      <c r="AQ1483" s="1">
        <v>0.1</v>
      </c>
      <c r="AR1483" s="1">
        <v>13.55</v>
      </c>
      <c r="AS1483" s="1">
        <v>13.45</v>
      </c>
      <c r="AT1483" s="1">
        <v>13.5</v>
      </c>
      <c r="AU1483" s="1">
        <v>13.55</v>
      </c>
      <c r="AV1483" s="1">
        <v>13.15</v>
      </c>
      <c r="AW1483" s="1">
        <v>-1.1899999999999999E-4</v>
      </c>
      <c r="AX1483" s="1">
        <v>-1.87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6403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2</v>
      </c>
      <c r="K1484" s="20">
        <v>0</v>
      </c>
      <c r="L1484" s="29">
        <v>-1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44.2</v>
      </c>
      <c r="R1484" s="3">
        <v>44.2</v>
      </c>
      <c r="S1484" s="3">
        <v>45.5</v>
      </c>
      <c r="T1484" s="3">
        <v>46.1</v>
      </c>
      <c r="U1484" s="3">
        <v>44.65</v>
      </c>
      <c r="V1484" s="10">
        <f t="shared" si="95"/>
        <v>4.2900000000000007E-4</v>
      </c>
      <c r="W1484" s="3">
        <v>1.02</v>
      </c>
      <c r="X1484" s="3" t="str">
        <f ca="1">IF(COUNTIF(股期對照!A:A,B1484)=2,B1484&amp;"-●",IF(COUNTIF(股期對照!A:A,B1484)=1,B1484&amp;"-◎",B1484))</f>
        <v>萬年清</v>
      </c>
      <c r="Y1484" s="3" t="s">
        <v>7573</v>
      </c>
      <c r="AB1484" s="1" t="s">
        <v>1478</v>
      </c>
      <c r="AC1484" s="1" t="s">
        <v>3176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2</v>
      </c>
      <c r="AL1484" s="1">
        <v>0</v>
      </c>
      <c r="AM1484" s="1">
        <v>-1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44.2</v>
      </c>
      <c r="AS1484" s="1">
        <v>44.2</v>
      </c>
      <c r="AT1484" s="1">
        <v>45.5</v>
      </c>
      <c r="AU1484" s="1">
        <v>46.1</v>
      </c>
      <c r="AV1484" s="1">
        <v>44.65</v>
      </c>
      <c r="AW1484" s="1">
        <v>4.2900000000000007E-4</v>
      </c>
      <c r="AX1484" s="1">
        <v>1.02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6404</v>
      </c>
      <c r="C1485" s="3">
        <v>0.92</v>
      </c>
      <c r="D1485" s="3">
        <v>0</v>
      </c>
      <c r="E1485" s="3">
        <v>0.5</v>
      </c>
      <c r="F1485" s="1">
        <f>IF(INDEX(董監!D:D,H1485)=0,INDEX(董監!C:C,H1485),INDEX(董監!D:D,H1485))</f>
        <v>13.9</v>
      </c>
      <c r="G1485" s="1">
        <f t="shared" si="92"/>
        <v>84.68</v>
      </c>
      <c r="H1485" s="1">
        <f>MATCH(持股比率!A1485,董監!A:A,0)</f>
        <v>1485</v>
      </c>
      <c r="I1485" s="3">
        <v>443404.44</v>
      </c>
      <c r="J1485" s="20">
        <v>12</v>
      </c>
      <c r="K1485" s="20">
        <v>-297.20999999999998</v>
      </c>
      <c r="L1485" s="29">
        <v>114</v>
      </c>
      <c r="M1485" s="20">
        <v>5.7949999999999999</v>
      </c>
      <c r="N1485" s="20">
        <v>-182</v>
      </c>
      <c r="O1485" s="20">
        <f t="shared" si="93"/>
        <v>37547</v>
      </c>
      <c r="P1485" s="19">
        <f t="shared" si="94"/>
        <v>-0.9</v>
      </c>
      <c r="Q1485" s="3">
        <v>91.9</v>
      </c>
      <c r="R1485" s="3">
        <v>97.5</v>
      </c>
      <c r="S1485" s="3">
        <v>98.5</v>
      </c>
      <c r="T1485" s="3">
        <v>98.8</v>
      </c>
      <c r="U1485" s="3">
        <v>92</v>
      </c>
      <c r="V1485" s="10">
        <f t="shared" si="95"/>
        <v>-0.32817628999999998</v>
      </c>
      <c r="W1485" s="3">
        <v>10.050000000000001</v>
      </c>
      <c r="X1485" s="3" t="str">
        <f ca="1">IF(COUNTIF(股期對照!A:A,B1485)=2,B1485&amp;"-●",IF(COUNTIF(股期對照!A:A,B1485)=1,B1485&amp;"-◎",B1485))</f>
        <v>必應</v>
      </c>
      <c r="Y1485" s="3" t="s">
        <v>7574</v>
      </c>
      <c r="AB1485" s="1" t="s">
        <v>1479</v>
      </c>
      <c r="AC1485" s="1" t="s">
        <v>3177</v>
      </c>
      <c r="AD1485" s="1">
        <v>0.92</v>
      </c>
      <c r="AE1485" s="1">
        <v>0</v>
      </c>
      <c r="AF1485" s="1">
        <v>0.5</v>
      </c>
      <c r="AG1485" s="1">
        <v>13.9</v>
      </c>
      <c r="AH1485" s="1">
        <v>84.68</v>
      </c>
      <c r="AI1485" s="1">
        <v>1485</v>
      </c>
      <c r="AJ1485" s="1">
        <v>443404.44</v>
      </c>
      <c r="AK1485" s="1">
        <v>12</v>
      </c>
      <c r="AL1485" s="1">
        <v>-297.20999999999998</v>
      </c>
      <c r="AM1485" s="1">
        <v>114</v>
      </c>
      <c r="AN1485" s="1">
        <v>5.7949999999999999</v>
      </c>
      <c r="AO1485" s="1">
        <v>-182</v>
      </c>
      <c r="AP1485" s="1">
        <v>37547</v>
      </c>
      <c r="AQ1485" s="1">
        <v>-0.9</v>
      </c>
      <c r="AR1485" s="1">
        <v>91.9</v>
      </c>
      <c r="AS1485" s="1">
        <v>97.5</v>
      </c>
      <c r="AT1485" s="1">
        <v>98.5</v>
      </c>
      <c r="AU1485" s="1">
        <v>98.8</v>
      </c>
      <c r="AV1485" s="1">
        <v>92</v>
      </c>
      <c r="AW1485" s="1">
        <v>-0.32817628999999998</v>
      </c>
      <c r="AX1485" s="1">
        <v>10.050000000000001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5791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52.4</v>
      </c>
      <c r="R1486" s="3">
        <v>52.5</v>
      </c>
      <c r="S1486" s="3">
        <v>52.6</v>
      </c>
      <c r="T1486" s="3">
        <v>52.5</v>
      </c>
      <c r="U1486" s="3">
        <v>52.5</v>
      </c>
      <c r="V1486" s="10">
        <f t="shared" si="95"/>
        <v>0</v>
      </c>
      <c r="W1486" s="3">
        <v>0.96</v>
      </c>
      <c r="X1486" s="3" t="str">
        <f ca="1">IF(COUNTIF(股期對照!A:A,B1486)=2,B1486&amp;"-●",IF(COUNTIF(股期對照!A:A,B1486)=1,B1486&amp;"-◎",B1486))</f>
        <v>泰金-KY</v>
      </c>
      <c r="Y1486" s="3" t="s">
        <v>6713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52.4</v>
      </c>
      <c r="AS1486" s="1">
        <v>52.5</v>
      </c>
      <c r="AT1486" s="1">
        <v>52.6</v>
      </c>
      <c r="AU1486" s="1">
        <v>52.5</v>
      </c>
      <c r="AV1486" s="1">
        <v>52.5</v>
      </c>
      <c r="AW1486" s="1">
        <v>0</v>
      </c>
      <c r="AX1486" s="1">
        <v>0.96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6633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0</v>
      </c>
      <c r="L1487" s="29">
        <v>-1</v>
      </c>
      <c r="M1487" s="20">
        <v>0</v>
      </c>
      <c r="N1487" s="20">
        <v>1</v>
      </c>
      <c r="O1487" s="20">
        <f t="shared" si="93"/>
        <v>11121</v>
      </c>
      <c r="P1487" s="19">
        <f t="shared" si="94"/>
        <v>0</v>
      </c>
      <c r="Q1487" s="3">
        <v>119.5</v>
      </c>
      <c r="R1487" s="3">
        <v>120.5</v>
      </c>
      <c r="S1487" s="3">
        <v>120</v>
      </c>
      <c r="T1487" s="3">
        <v>118.5</v>
      </c>
      <c r="U1487" s="3">
        <v>119</v>
      </c>
      <c r="V1487" s="10">
        <f t="shared" si="95"/>
        <v>-1.0000000000000001E-5</v>
      </c>
      <c r="W1487" s="3">
        <v>0.42</v>
      </c>
      <c r="X1487" s="3" t="str">
        <f ca="1">IF(COUNTIF(股期對照!A:A,B1487)=2,B1487&amp;"-●",IF(COUNTIF(股期對照!A:A,B1487)=1,B1487&amp;"-◎",B1487))</f>
        <v>均華</v>
      </c>
      <c r="Y1487" s="3" t="s">
        <v>7575</v>
      </c>
      <c r="AB1487" s="1" t="s">
        <v>1481</v>
      </c>
      <c r="AC1487" s="1" t="s">
        <v>3179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0</v>
      </c>
      <c r="AO1487" s="1">
        <v>1</v>
      </c>
      <c r="AP1487" s="1">
        <v>11121</v>
      </c>
      <c r="AQ1487" s="1">
        <v>0</v>
      </c>
      <c r="AR1487" s="1">
        <v>119.5</v>
      </c>
      <c r="AS1487" s="1">
        <v>120.5</v>
      </c>
      <c r="AT1487" s="1">
        <v>120</v>
      </c>
      <c r="AU1487" s="1">
        <v>118.5</v>
      </c>
      <c r="AV1487" s="1">
        <v>119</v>
      </c>
      <c r="AW1487" s="1">
        <v>-1.0000000000000001E-5</v>
      </c>
      <c r="AX1487" s="1">
        <v>0.42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6634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2</v>
      </c>
      <c r="L1488" s="29">
        <v>-1</v>
      </c>
      <c r="M1488" s="20">
        <v>1</v>
      </c>
      <c r="N1488" s="20">
        <v>0</v>
      </c>
      <c r="O1488" s="20">
        <f t="shared" si="93"/>
        <v>20757</v>
      </c>
      <c r="P1488" s="19">
        <f t="shared" si="94"/>
        <v>0</v>
      </c>
      <c r="Q1488" s="3">
        <v>41.5</v>
      </c>
      <c r="R1488" s="3">
        <v>42.2</v>
      </c>
      <c r="S1488" s="3">
        <v>42</v>
      </c>
      <c r="T1488" s="3">
        <v>41.9</v>
      </c>
      <c r="U1488" s="3">
        <v>41.9</v>
      </c>
      <c r="V1488" s="10">
        <f t="shared" si="95"/>
        <v>4.2800000000000005E-4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7284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2</v>
      </c>
      <c r="AM1488" s="1">
        <v>-1</v>
      </c>
      <c r="AN1488" s="1">
        <v>1</v>
      </c>
      <c r="AO1488" s="1">
        <v>0</v>
      </c>
      <c r="AP1488" s="1">
        <v>20757</v>
      </c>
      <c r="AQ1488" s="1">
        <v>0</v>
      </c>
      <c r="AR1488" s="1">
        <v>41.5</v>
      </c>
      <c r="AS1488" s="1">
        <v>42.2</v>
      </c>
      <c r="AT1488" s="1">
        <v>42</v>
      </c>
      <c r="AU1488" s="1">
        <v>41.9</v>
      </c>
      <c r="AV1488" s="1">
        <v>41.9</v>
      </c>
      <c r="AW1488" s="1">
        <v>4.2800000000000005E-4</v>
      </c>
      <c r="AX1488" s="1">
        <v>-0.12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5006</v>
      </c>
      <c r="C1489" s="3">
        <v>3.16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60.209999999999994</v>
      </c>
      <c r="H1489" s="1">
        <f>MATCH(持股比率!A1489,董監!A:A,0)</f>
        <v>1489</v>
      </c>
      <c r="I1489" s="3">
        <v>373996.62</v>
      </c>
      <c r="J1489" s="20">
        <v>-3</v>
      </c>
      <c r="K1489" s="20">
        <v>-8</v>
      </c>
      <c r="L1489" s="29">
        <v>0</v>
      </c>
      <c r="M1489" s="20">
        <v>-2</v>
      </c>
      <c r="N1489" s="20">
        <v>-1</v>
      </c>
      <c r="O1489" s="20">
        <f t="shared" si="93"/>
        <v>22518</v>
      </c>
      <c r="P1489" s="19">
        <f t="shared" si="94"/>
        <v>-0.1</v>
      </c>
      <c r="Q1489" s="3">
        <v>46.6</v>
      </c>
      <c r="R1489" s="3">
        <v>46.35</v>
      </c>
      <c r="S1489" s="3">
        <v>46.5</v>
      </c>
      <c r="T1489" s="3">
        <v>46.9</v>
      </c>
      <c r="U1489" s="3">
        <v>46</v>
      </c>
      <c r="V1489" s="10">
        <f t="shared" si="95"/>
        <v>-6.5039999999999994E-3</v>
      </c>
      <c r="W1489" s="3">
        <v>-0.97</v>
      </c>
      <c r="X1489" s="3" t="str">
        <f ca="1">IF(COUNTIF(股期對照!A:A,B1489)=2,B1489&amp;"-●",IF(COUNTIF(股期對照!A:A,B1489)=1,B1489&amp;"-◎",B1489))</f>
        <v>富致</v>
      </c>
      <c r="Y1489" s="3" t="s">
        <v>6994</v>
      </c>
      <c r="AB1489" s="1" t="s">
        <v>1483</v>
      </c>
      <c r="AC1489" s="1" t="s">
        <v>3181</v>
      </c>
      <c r="AD1489" s="1">
        <v>3.16</v>
      </c>
      <c r="AE1489" s="1">
        <v>0</v>
      </c>
      <c r="AF1489" s="1">
        <v>0</v>
      </c>
      <c r="AG1489" s="1">
        <v>36.630000000000003</v>
      </c>
      <c r="AH1489" s="1">
        <v>60.209999999999994</v>
      </c>
      <c r="AI1489" s="1">
        <v>1489</v>
      </c>
      <c r="AJ1489" s="1">
        <v>373996.62</v>
      </c>
      <c r="AK1489" s="1">
        <v>-3</v>
      </c>
      <c r="AL1489" s="1">
        <v>-8</v>
      </c>
      <c r="AM1489" s="1">
        <v>0</v>
      </c>
      <c r="AN1489" s="1">
        <v>-2</v>
      </c>
      <c r="AO1489" s="1">
        <v>-1</v>
      </c>
      <c r="AP1489" s="1">
        <v>22518</v>
      </c>
      <c r="AQ1489" s="1">
        <v>-0.1</v>
      </c>
      <c r="AR1489" s="1">
        <v>46.6</v>
      </c>
      <c r="AS1489" s="1">
        <v>46.35</v>
      </c>
      <c r="AT1489" s="1">
        <v>46.5</v>
      </c>
      <c r="AU1489" s="1">
        <v>46.9</v>
      </c>
      <c r="AV1489" s="1">
        <v>46</v>
      </c>
      <c r="AW1489" s="1">
        <v>-6.5039999999999994E-3</v>
      </c>
      <c r="AX1489" s="1">
        <v>-0.97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5007</v>
      </c>
      <c r="C1490" s="3">
        <v>15.08</v>
      </c>
      <c r="D1490" s="3">
        <v>8.91</v>
      </c>
      <c r="E1490" s="3">
        <v>1.85</v>
      </c>
      <c r="F1490" s="1">
        <f>IF(INDEX(董監!D:D,H1490)=0,INDEX(董監!C:C,H1490),INDEX(董監!D:D,H1490))</f>
        <v>21.9</v>
      </c>
      <c r="G1490" s="1">
        <f t="shared" si="92"/>
        <v>52.26</v>
      </c>
      <c r="H1490" s="1">
        <f>MATCH(持股比率!A1490,董監!A:A,0)</f>
        <v>1490</v>
      </c>
      <c r="I1490" s="3">
        <v>348658</v>
      </c>
      <c r="J1490" s="20">
        <v>27</v>
      </c>
      <c r="K1490" s="20">
        <v>-31.1</v>
      </c>
      <c r="L1490" s="29">
        <v>72.427999999999997</v>
      </c>
      <c r="M1490" s="20">
        <v>-232.52</v>
      </c>
      <c r="N1490" s="20">
        <v>-453.61799999999999</v>
      </c>
      <c r="O1490" s="20">
        <f t="shared" si="93"/>
        <v>18221</v>
      </c>
      <c r="P1490" s="19">
        <f t="shared" si="94"/>
        <v>-3.4</v>
      </c>
      <c r="Q1490" s="3">
        <v>944</v>
      </c>
      <c r="R1490" s="3">
        <v>940</v>
      </c>
      <c r="S1490" s="3">
        <v>992</v>
      </c>
      <c r="T1490" s="3">
        <v>984</v>
      </c>
      <c r="U1490" s="3">
        <v>926</v>
      </c>
      <c r="V1490" s="10">
        <f t="shared" si="95"/>
        <v>-5.80747372</v>
      </c>
      <c r="W1490" s="3">
        <v>1.0900000000000001</v>
      </c>
      <c r="X1490" s="3" t="str">
        <f ca="1">IF(COUNTIF(股期對照!A:A,B1490)=2,B1490&amp;"-●",IF(COUNTIF(股期對照!A:A,B1490)=1,B1490&amp;"-◎",B1490))</f>
        <v>M31</v>
      </c>
      <c r="Y1490" s="3" t="s">
        <v>6935</v>
      </c>
      <c r="AB1490" s="1" t="s">
        <v>1484</v>
      </c>
      <c r="AC1490" s="1" t="s">
        <v>3182</v>
      </c>
      <c r="AD1490" s="1">
        <v>15.08</v>
      </c>
      <c r="AE1490" s="1">
        <v>8.91</v>
      </c>
      <c r="AF1490" s="1">
        <v>1.85</v>
      </c>
      <c r="AG1490" s="1">
        <v>21.9</v>
      </c>
      <c r="AH1490" s="1">
        <v>52.26</v>
      </c>
      <c r="AI1490" s="1">
        <v>1490</v>
      </c>
      <c r="AJ1490" s="1">
        <v>348658</v>
      </c>
      <c r="AK1490" s="1">
        <v>27</v>
      </c>
      <c r="AL1490" s="1">
        <v>-31.1</v>
      </c>
      <c r="AM1490" s="1">
        <v>72.427999999999997</v>
      </c>
      <c r="AN1490" s="1">
        <v>-232.52</v>
      </c>
      <c r="AO1490" s="1">
        <v>-453.61799999999999</v>
      </c>
      <c r="AP1490" s="1">
        <v>18221</v>
      </c>
      <c r="AQ1490" s="1">
        <v>-3.4</v>
      </c>
      <c r="AR1490" s="1">
        <v>944</v>
      </c>
      <c r="AS1490" s="1">
        <v>940</v>
      </c>
      <c r="AT1490" s="1">
        <v>992</v>
      </c>
      <c r="AU1490" s="1">
        <v>984</v>
      </c>
      <c r="AV1490" s="1">
        <v>926</v>
      </c>
      <c r="AW1490" s="1">
        <v>-5.80747372</v>
      </c>
      <c r="AX1490" s="1">
        <v>1.0900000000000001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6406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1</v>
      </c>
      <c r="K1491" s="20">
        <v>4</v>
      </c>
      <c r="L1491" s="29">
        <v>-1</v>
      </c>
      <c r="M1491" s="20">
        <v>-3</v>
      </c>
      <c r="N1491" s="20">
        <v>1</v>
      </c>
      <c r="O1491" s="20">
        <f t="shared" si="93"/>
        <v>27275</v>
      </c>
      <c r="P1491" s="19">
        <f t="shared" si="94"/>
        <v>0</v>
      </c>
      <c r="Q1491" s="3">
        <v>33.35</v>
      </c>
      <c r="R1491" s="3">
        <v>33.450000000000003</v>
      </c>
      <c r="S1491" s="3">
        <v>33.549999999999997</v>
      </c>
      <c r="T1491" s="3">
        <v>33.65</v>
      </c>
      <c r="U1491" s="3">
        <v>33.75</v>
      </c>
      <c r="V1491" s="10">
        <f t="shared" si="95"/>
        <v>6.6400000000000031E-4</v>
      </c>
      <c r="W1491" s="3">
        <v>5.63</v>
      </c>
      <c r="X1491" s="3" t="str">
        <f ca="1">IF(COUNTIF(股期對照!A:A,B1491)=2,B1491&amp;"-●",IF(COUNTIF(股期對照!A:A,B1491)=1,B1491&amp;"-◎",B1491))</f>
        <v>台生材</v>
      </c>
      <c r="Y1491" s="3" t="s">
        <v>7314</v>
      </c>
      <c r="AB1491" s="1" t="s">
        <v>1485</v>
      </c>
      <c r="AC1491" s="1" t="s">
        <v>3183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1</v>
      </c>
      <c r="AL1491" s="1">
        <v>4</v>
      </c>
      <c r="AM1491" s="1">
        <v>-1</v>
      </c>
      <c r="AN1491" s="1">
        <v>-3</v>
      </c>
      <c r="AO1491" s="1">
        <v>1</v>
      </c>
      <c r="AP1491" s="1">
        <v>27275</v>
      </c>
      <c r="AQ1491" s="1">
        <v>0</v>
      </c>
      <c r="AR1491" s="1">
        <v>33.35</v>
      </c>
      <c r="AS1491" s="1">
        <v>33.450000000000003</v>
      </c>
      <c r="AT1491" s="1">
        <v>33.549999999999997</v>
      </c>
      <c r="AU1491" s="1">
        <v>33.65</v>
      </c>
      <c r="AV1491" s="1">
        <v>33.75</v>
      </c>
      <c r="AW1491" s="1">
        <v>6.6400000000000031E-4</v>
      </c>
      <c r="AX1491" s="1">
        <v>5.63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5461</v>
      </c>
      <c r="C1492" s="3">
        <v>1.45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87.48</v>
      </c>
      <c r="H1492" s="1">
        <f>MATCH(持股比率!A1492,董監!A:A,0)</f>
        <v>1492</v>
      </c>
      <c r="I1492" s="3">
        <v>346015.41</v>
      </c>
      <c r="J1492" s="20">
        <v>5</v>
      </c>
      <c r="K1492" s="20">
        <v>17</v>
      </c>
      <c r="L1492" s="29">
        <v>1</v>
      </c>
      <c r="M1492" s="20">
        <v>-8</v>
      </c>
      <c r="N1492" s="20">
        <v>0</v>
      </c>
      <c r="O1492" s="20">
        <f t="shared" si="93"/>
        <v>30269</v>
      </c>
      <c r="P1492" s="19">
        <f t="shared" si="94"/>
        <v>0</v>
      </c>
      <c r="Q1492" s="3">
        <v>74.8</v>
      </c>
      <c r="R1492" s="3">
        <v>74</v>
      </c>
      <c r="S1492" s="3">
        <v>72.599999999999994</v>
      </c>
      <c r="T1492" s="3">
        <v>71.8</v>
      </c>
      <c r="U1492" s="3">
        <v>71.8</v>
      </c>
      <c r="V1492" s="10">
        <f t="shared" si="95"/>
        <v>1.1301999999999998E-2</v>
      </c>
      <c r="W1492" s="3">
        <v>-1.1000000000000001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7542</v>
      </c>
      <c r="AB1492" s="1" t="s">
        <v>1486</v>
      </c>
      <c r="AC1492" s="1" t="s">
        <v>3184</v>
      </c>
      <c r="AD1492" s="1">
        <v>1.45</v>
      </c>
      <c r="AE1492" s="1">
        <v>0</v>
      </c>
      <c r="AF1492" s="1">
        <v>0.01</v>
      </c>
      <c r="AG1492" s="1">
        <v>11.06</v>
      </c>
      <c r="AH1492" s="1">
        <v>87.48</v>
      </c>
      <c r="AI1492" s="1">
        <v>1492</v>
      </c>
      <c r="AJ1492" s="1">
        <v>346015.41</v>
      </c>
      <c r="AK1492" s="1">
        <v>5</v>
      </c>
      <c r="AL1492" s="1">
        <v>17</v>
      </c>
      <c r="AM1492" s="1">
        <v>1</v>
      </c>
      <c r="AN1492" s="1">
        <v>-8</v>
      </c>
      <c r="AO1492" s="1">
        <v>0</v>
      </c>
      <c r="AP1492" s="1">
        <v>30269</v>
      </c>
      <c r="AQ1492" s="1">
        <v>0</v>
      </c>
      <c r="AR1492" s="1">
        <v>74.8</v>
      </c>
      <c r="AS1492" s="1">
        <v>74</v>
      </c>
      <c r="AT1492" s="1">
        <v>72.599999999999994</v>
      </c>
      <c r="AU1492" s="1">
        <v>71.8</v>
      </c>
      <c r="AV1492" s="1">
        <v>71.8</v>
      </c>
      <c r="AW1492" s="1">
        <v>1.1301999999999998E-2</v>
      </c>
      <c r="AX1492" s="1">
        <v>-1.1000000000000001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5462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1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43.25</v>
      </c>
      <c r="R1493" s="3">
        <v>43.1</v>
      </c>
      <c r="S1493" s="3">
        <v>43.1</v>
      </c>
      <c r="T1493" s="3">
        <v>42.3</v>
      </c>
      <c r="U1493" s="3">
        <v>42.3</v>
      </c>
      <c r="V1493" s="10">
        <f t="shared" si="95"/>
        <v>4.3100000000000001E-4</v>
      </c>
      <c r="W1493" s="3">
        <v>-2.98</v>
      </c>
      <c r="X1493" s="3" t="str">
        <f ca="1">IF(COUNTIF(股期對照!A:A,B1493)=2,B1493&amp;"-●",IF(COUNTIF(股期對照!A:A,B1493)=1,B1493&amp;"-◎",B1493))</f>
        <v>天正國際</v>
      </c>
      <c r="Y1493" s="3" t="s">
        <v>7576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1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43.25</v>
      </c>
      <c r="AS1493" s="1">
        <v>43.1</v>
      </c>
      <c r="AT1493" s="1">
        <v>43.1</v>
      </c>
      <c r="AU1493" s="1">
        <v>42.3</v>
      </c>
      <c r="AV1493" s="1">
        <v>42.3</v>
      </c>
      <c r="AW1493" s="1">
        <v>4.3100000000000001E-4</v>
      </c>
      <c r="AX1493" s="1">
        <v>-2.98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5008</v>
      </c>
      <c r="C1494" s="3">
        <v>0.2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77.510000000000005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0</v>
      </c>
      <c r="L1494" s="29">
        <v>-1</v>
      </c>
      <c r="M1494" s="20">
        <v>0</v>
      </c>
      <c r="N1494" s="20">
        <v>0</v>
      </c>
      <c r="O1494" s="20">
        <f t="shared" si="93"/>
        <v>57383</v>
      </c>
      <c r="P1494" s="19">
        <f t="shared" si="94"/>
        <v>0</v>
      </c>
      <c r="Q1494" s="3">
        <v>122</v>
      </c>
      <c r="R1494" s="3">
        <v>122</v>
      </c>
      <c r="S1494" s="3">
        <v>121.5</v>
      </c>
      <c r="T1494" s="3">
        <v>122</v>
      </c>
      <c r="U1494" s="3">
        <v>121</v>
      </c>
      <c r="V1494" s="10">
        <f t="shared" si="95"/>
        <v>5.0000000000000004E-6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6674</v>
      </c>
      <c r="AB1494" s="1" t="s">
        <v>1488</v>
      </c>
      <c r="AC1494" s="1" t="s">
        <v>3186</v>
      </c>
      <c r="AD1494" s="1">
        <v>0.2</v>
      </c>
      <c r="AE1494" s="1">
        <v>0</v>
      </c>
      <c r="AF1494" s="1">
        <v>0.04</v>
      </c>
      <c r="AG1494" s="1">
        <v>22.25</v>
      </c>
      <c r="AH1494" s="1">
        <v>77.510000000000005</v>
      </c>
      <c r="AI1494" s="1">
        <v>1494</v>
      </c>
      <c r="AJ1494" s="1">
        <v>740334.07</v>
      </c>
      <c r="AK1494" s="1">
        <v>1</v>
      </c>
      <c r="AL1494" s="1">
        <v>0</v>
      </c>
      <c r="AM1494" s="1">
        <v>-1</v>
      </c>
      <c r="AN1494" s="1">
        <v>0</v>
      </c>
      <c r="AO1494" s="1">
        <v>0</v>
      </c>
      <c r="AP1494" s="1">
        <v>57383</v>
      </c>
      <c r="AQ1494" s="1">
        <v>0</v>
      </c>
      <c r="AR1494" s="1">
        <v>122</v>
      </c>
      <c r="AS1494" s="1">
        <v>122</v>
      </c>
      <c r="AT1494" s="1">
        <v>121.5</v>
      </c>
      <c r="AU1494" s="1">
        <v>122</v>
      </c>
      <c r="AV1494" s="1">
        <v>121</v>
      </c>
      <c r="AW1494" s="1">
        <v>5.0000000000000004E-6</v>
      </c>
      <c r="AX1494" s="1">
        <v>-0.82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5792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4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23.15</v>
      </c>
      <c r="R1495" s="3">
        <v>22.7</v>
      </c>
      <c r="S1495" s="3">
        <v>23.3</v>
      </c>
      <c r="T1495" s="3">
        <v>23.25</v>
      </c>
      <c r="U1495" s="3">
        <v>22.95</v>
      </c>
      <c r="V1495" s="10">
        <f t="shared" si="95"/>
        <v>9.0799999999999995E-4</v>
      </c>
      <c r="W1495" s="3">
        <v>1.32</v>
      </c>
      <c r="X1495" s="3" t="str">
        <f ca="1">IF(COUNTIF(股期對照!A:A,B1495)=2,B1495&amp;"-●",IF(COUNTIF(股期對照!A:A,B1495)=1,B1495&amp;"-◎",B1495))</f>
        <v>威健生技</v>
      </c>
      <c r="Y1495" s="3" t="s">
        <v>6806</v>
      </c>
      <c r="AB1495" s="1" t="s">
        <v>1489</v>
      </c>
      <c r="AC1495" s="1" t="s">
        <v>3187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4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23.15</v>
      </c>
      <c r="AS1495" s="1">
        <v>22.7</v>
      </c>
      <c r="AT1495" s="1">
        <v>23.3</v>
      </c>
      <c r="AU1495" s="1">
        <v>23.25</v>
      </c>
      <c r="AV1495" s="1">
        <v>22.95</v>
      </c>
      <c r="AW1495" s="1">
        <v>9.0799999999999995E-4</v>
      </c>
      <c r="AX1495" s="1">
        <v>1.32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6407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1</v>
      </c>
      <c r="K1496" s="20">
        <v>0</v>
      </c>
      <c r="L1496" s="29">
        <v>4</v>
      </c>
      <c r="M1496" s="20">
        <v>-4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32.299999999999997</v>
      </c>
      <c r="R1496" s="3">
        <v>32.15</v>
      </c>
      <c r="S1496" s="3">
        <v>32.5</v>
      </c>
      <c r="T1496" s="3">
        <v>31.85</v>
      </c>
      <c r="U1496" s="3">
        <v>32.1</v>
      </c>
      <c r="V1496" s="10">
        <f t="shared" si="95"/>
        <v>3.4900000000000008E-4</v>
      </c>
      <c r="W1496" s="3">
        <v>0.31</v>
      </c>
      <c r="X1496" s="3" t="str">
        <f ca="1">IF(COUNTIF(股期對照!A:A,B1496)=2,B1496&amp;"-●",IF(COUNTIF(股期對照!A:A,B1496)=1,B1496&amp;"-◎",B1496))</f>
        <v>樂斯科</v>
      </c>
      <c r="Y1496" s="3" t="s">
        <v>7577</v>
      </c>
      <c r="AB1496" s="1" t="s">
        <v>1490</v>
      </c>
      <c r="AC1496" s="1" t="s">
        <v>3188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4</v>
      </c>
      <c r="AN1496" s="1">
        <v>-4</v>
      </c>
      <c r="AO1496" s="1">
        <v>0</v>
      </c>
      <c r="AP1496" s="1">
        <v>21952</v>
      </c>
      <c r="AQ1496" s="1">
        <v>0</v>
      </c>
      <c r="AR1496" s="1">
        <v>32.299999999999997</v>
      </c>
      <c r="AS1496" s="1">
        <v>32.15</v>
      </c>
      <c r="AT1496" s="1">
        <v>32.5</v>
      </c>
      <c r="AU1496" s="1">
        <v>31.85</v>
      </c>
      <c r="AV1496" s="1">
        <v>32.1</v>
      </c>
      <c r="AW1496" s="1">
        <v>3.4900000000000008E-4</v>
      </c>
      <c r="AX1496" s="1">
        <v>0.31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6408</v>
      </c>
      <c r="C1497" s="3">
        <v>6.03</v>
      </c>
      <c r="D1497" s="3">
        <v>0.21</v>
      </c>
      <c r="E1497" s="3">
        <v>0.13</v>
      </c>
      <c r="F1497" s="1">
        <f>IF(INDEX(董監!D:D,H1497)=0,INDEX(董監!C:C,H1497),INDEX(董監!D:D,H1497))</f>
        <v>19.28</v>
      </c>
      <c r="G1497" s="1">
        <f t="shared" si="92"/>
        <v>74.349999999999994</v>
      </c>
      <c r="H1497" s="1">
        <f>MATCH(持股比率!A1497,董監!A:A,0)</f>
        <v>1497</v>
      </c>
      <c r="I1497" s="3">
        <v>564133.02</v>
      </c>
      <c r="J1497" s="20">
        <v>267.83199999999999</v>
      </c>
      <c r="K1497" s="20">
        <v>70</v>
      </c>
      <c r="L1497" s="29">
        <v>45</v>
      </c>
      <c r="M1497" s="20">
        <v>55.34</v>
      </c>
      <c r="N1497" s="20">
        <v>-73.599000000000004</v>
      </c>
      <c r="O1497" s="20">
        <f t="shared" si="93"/>
        <v>41943</v>
      </c>
      <c r="P1497" s="19">
        <f t="shared" si="94"/>
        <v>0.9</v>
      </c>
      <c r="Q1497" s="3">
        <v>165</v>
      </c>
      <c r="R1497" s="3">
        <v>167.5</v>
      </c>
      <c r="S1497" s="3">
        <v>166</v>
      </c>
      <c r="T1497" s="3">
        <v>170</v>
      </c>
      <c r="U1497" s="3">
        <v>164.5</v>
      </c>
      <c r="V1497" s="10">
        <f t="shared" si="95"/>
        <v>0.60688044500000005</v>
      </c>
      <c r="W1497" s="3">
        <v>4.1100000000000003</v>
      </c>
      <c r="X1497" s="3" t="str">
        <f ca="1">IF(COUNTIF(股期對照!A:A,B1497)=2,B1497&amp;"-●",IF(COUNTIF(股期對照!A:A,B1497)=1,B1497&amp;"-◎",B1497))</f>
        <v>群翊</v>
      </c>
      <c r="Y1497" s="3" t="s">
        <v>6776</v>
      </c>
      <c r="AB1497" s="1" t="s">
        <v>1491</v>
      </c>
      <c r="AC1497" s="1" t="s">
        <v>3189</v>
      </c>
      <c r="AD1497" s="1">
        <v>6.03</v>
      </c>
      <c r="AE1497" s="1">
        <v>0.21</v>
      </c>
      <c r="AF1497" s="1">
        <v>0.13</v>
      </c>
      <c r="AG1497" s="1">
        <v>19.28</v>
      </c>
      <c r="AH1497" s="1">
        <v>74.349999999999994</v>
      </c>
      <c r="AI1497" s="1">
        <v>1497</v>
      </c>
      <c r="AJ1497" s="1">
        <v>564133.02</v>
      </c>
      <c r="AK1497" s="1">
        <v>267.83199999999999</v>
      </c>
      <c r="AL1497" s="1">
        <v>70</v>
      </c>
      <c r="AM1497" s="1">
        <v>45</v>
      </c>
      <c r="AN1497" s="1">
        <v>55.34</v>
      </c>
      <c r="AO1497" s="1">
        <v>-73.599000000000004</v>
      </c>
      <c r="AP1497" s="1">
        <v>41943</v>
      </c>
      <c r="AQ1497" s="1">
        <v>0.9</v>
      </c>
      <c r="AR1497" s="1">
        <v>165</v>
      </c>
      <c r="AS1497" s="1">
        <v>167.5</v>
      </c>
      <c r="AT1497" s="1">
        <v>166</v>
      </c>
      <c r="AU1497" s="1">
        <v>170</v>
      </c>
      <c r="AV1497" s="1">
        <v>164.5</v>
      </c>
      <c r="AW1497" s="1">
        <v>0.60688044500000005</v>
      </c>
      <c r="AX1497" s="1">
        <v>4.1100000000000003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5463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0</v>
      </c>
      <c r="L1498" s="29">
        <v>-1</v>
      </c>
      <c r="M1498" s="20">
        <v>-4</v>
      </c>
      <c r="N1498" s="20">
        <v>-1</v>
      </c>
      <c r="O1498" s="20">
        <f t="shared" si="93"/>
        <v>-9511</v>
      </c>
      <c r="P1498" s="19">
        <f t="shared" si="94"/>
        <v>0.1</v>
      </c>
      <c r="Q1498" s="3">
        <v>63.1</v>
      </c>
      <c r="R1498" s="3">
        <v>63.7</v>
      </c>
      <c r="S1498" s="3">
        <v>63.6</v>
      </c>
      <c r="T1498" s="3">
        <v>64.5</v>
      </c>
      <c r="U1498" s="3">
        <v>63.7</v>
      </c>
      <c r="V1498" s="10">
        <f t="shared" si="95"/>
        <v>-3.222E-3</v>
      </c>
      <c r="W1498" s="3">
        <v>1.27</v>
      </c>
      <c r="X1498" s="3" t="str">
        <f ca="1">IF(COUNTIF(股期對照!A:A,B1498)=2,B1498&amp;"-●",IF(COUNTIF(股期對照!A:A,B1498)=1,B1498&amp;"-◎",B1498))</f>
        <v>羅麗芬-KY</v>
      </c>
      <c r="Y1498" s="3" t="s">
        <v>6806</v>
      </c>
      <c r="AB1498" s="1" t="s">
        <v>1492</v>
      </c>
      <c r="AC1498" s="1" t="s">
        <v>3190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-1</v>
      </c>
      <c r="AN1498" s="1">
        <v>-4</v>
      </c>
      <c r="AO1498" s="1">
        <v>-1</v>
      </c>
      <c r="AP1498" s="1">
        <v>-9511</v>
      </c>
      <c r="AQ1498" s="1">
        <v>0.1</v>
      </c>
      <c r="AR1498" s="1">
        <v>63.1</v>
      </c>
      <c r="AS1498" s="1">
        <v>63.7</v>
      </c>
      <c r="AT1498" s="1">
        <v>63.6</v>
      </c>
      <c r="AU1498" s="1">
        <v>64.5</v>
      </c>
      <c r="AV1498" s="1">
        <v>63.7</v>
      </c>
      <c r="AW1498" s="1">
        <v>-3.222E-3</v>
      </c>
      <c r="AX1498" s="1">
        <v>1.27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6409</v>
      </c>
      <c r="C1499" s="3">
        <v>3.91</v>
      </c>
      <c r="D1499" s="3">
        <v>0</v>
      </c>
      <c r="E1499" s="3">
        <v>0.27</v>
      </c>
      <c r="F1499" s="1">
        <f>IF(INDEX(董監!D:D,H1499)=0,INDEX(董監!C:C,H1499),INDEX(董監!D:D,H1499))</f>
        <v>14.89</v>
      </c>
      <c r="G1499" s="1">
        <f t="shared" si="92"/>
        <v>80.930000000000007</v>
      </c>
      <c r="H1499" s="1">
        <f>MATCH(持股比率!A1499,董監!A:A,0)</f>
        <v>1499</v>
      </c>
      <c r="I1499" s="3">
        <v>447788.78</v>
      </c>
      <c r="J1499" s="20">
        <v>12</v>
      </c>
      <c r="K1499" s="20">
        <v>323</v>
      </c>
      <c r="L1499" s="29">
        <v>-584.173</v>
      </c>
      <c r="M1499" s="20">
        <v>268.47699999999998</v>
      </c>
      <c r="N1499" s="20">
        <v>164.29400000000001</v>
      </c>
      <c r="O1499" s="20">
        <f t="shared" si="93"/>
        <v>36240</v>
      </c>
      <c r="P1499" s="19">
        <f t="shared" si="94"/>
        <v>0.5</v>
      </c>
      <c r="Q1499" s="3">
        <v>69.900000000000006</v>
      </c>
      <c r="R1499" s="3">
        <v>76.8</v>
      </c>
      <c r="S1499" s="3">
        <v>76.5</v>
      </c>
      <c r="T1499" s="3">
        <v>78.599999999999994</v>
      </c>
      <c r="U1499" s="3">
        <v>78.599999999999994</v>
      </c>
      <c r="V1499" s="10">
        <f t="shared" si="95"/>
        <v>0.14971766099999995</v>
      </c>
      <c r="W1499" s="3">
        <v>14.08</v>
      </c>
      <c r="X1499" s="3" t="str">
        <f ca="1">IF(COUNTIF(股期對照!A:A,B1499)=2,B1499&amp;"-●",IF(COUNTIF(股期對照!A:A,B1499)=1,B1499&amp;"-◎",B1499))</f>
        <v>信紘科</v>
      </c>
      <c r="Y1499" s="3" t="s">
        <v>7578</v>
      </c>
      <c r="AB1499" s="1" t="s">
        <v>1493</v>
      </c>
      <c r="AC1499" s="1" t="s">
        <v>3191</v>
      </c>
      <c r="AD1499" s="1">
        <v>3.91</v>
      </c>
      <c r="AE1499" s="1">
        <v>0</v>
      </c>
      <c r="AF1499" s="1">
        <v>0.27</v>
      </c>
      <c r="AG1499" s="1">
        <v>14.89</v>
      </c>
      <c r="AH1499" s="1">
        <v>80.930000000000007</v>
      </c>
      <c r="AI1499" s="1">
        <v>1499</v>
      </c>
      <c r="AJ1499" s="1">
        <v>447788.78</v>
      </c>
      <c r="AK1499" s="1">
        <v>12</v>
      </c>
      <c r="AL1499" s="1">
        <v>323</v>
      </c>
      <c r="AM1499" s="1">
        <v>-584.173</v>
      </c>
      <c r="AN1499" s="1">
        <v>268.47699999999998</v>
      </c>
      <c r="AO1499" s="1">
        <v>164.29400000000001</v>
      </c>
      <c r="AP1499" s="1">
        <v>36240</v>
      </c>
      <c r="AQ1499" s="1">
        <v>0.5</v>
      </c>
      <c r="AR1499" s="1">
        <v>69.900000000000006</v>
      </c>
      <c r="AS1499" s="1">
        <v>76.8</v>
      </c>
      <c r="AT1499" s="1">
        <v>76.5</v>
      </c>
      <c r="AU1499" s="1">
        <v>78.599999999999994</v>
      </c>
      <c r="AV1499" s="1">
        <v>78.599999999999994</v>
      </c>
      <c r="AW1499" s="1">
        <v>0.14971766099999995</v>
      </c>
      <c r="AX1499" s="1">
        <v>14.08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6410</v>
      </c>
      <c r="C1500" s="3">
        <v>18.95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57.18</v>
      </c>
      <c r="H1500" s="1">
        <f>MATCH(持股比率!A1500,董監!A:A,0)</f>
        <v>1500</v>
      </c>
      <c r="I1500" s="3">
        <v>832128.6</v>
      </c>
      <c r="J1500" s="20">
        <v>-6</v>
      </c>
      <c r="K1500" s="20">
        <v>2</v>
      </c>
      <c r="L1500" s="29">
        <v>9</v>
      </c>
      <c r="M1500" s="20">
        <v>-8</v>
      </c>
      <c r="N1500" s="20">
        <v>5</v>
      </c>
      <c r="O1500" s="20">
        <f t="shared" si="93"/>
        <v>47581</v>
      </c>
      <c r="P1500" s="19">
        <f t="shared" si="94"/>
        <v>0</v>
      </c>
      <c r="Q1500" s="3">
        <v>37.299999999999997</v>
      </c>
      <c r="R1500" s="3">
        <v>37.25</v>
      </c>
      <c r="S1500" s="3">
        <v>37.25</v>
      </c>
      <c r="T1500" s="3">
        <v>36.799999999999997</v>
      </c>
      <c r="U1500" s="3">
        <v>36.299999999999997</v>
      </c>
      <c r="V1500" s="10">
        <f t="shared" si="95"/>
        <v>7.3050000000000035E-4</v>
      </c>
      <c r="W1500" s="3">
        <v>-2.16</v>
      </c>
      <c r="X1500" s="3" t="str">
        <f ca="1">IF(COUNTIF(股期對照!A:A,B1500)=2,B1500&amp;"-●",IF(COUNTIF(股期對照!A:A,B1500)=1,B1500&amp;"-◎",B1500))</f>
        <v>中揚光</v>
      </c>
      <c r="Y1500" s="3" t="s">
        <v>7579</v>
      </c>
      <c r="AB1500" s="1" t="s">
        <v>1494</v>
      </c>
      <c r="AC1500" s="1" t="s">
        <v>3192</v>
      </c>
      <c r="AD1500" s="1">
        <v>18.95</v>
      </c>
      <c r="AE1500" s="1">
        <v>0</v>
      </c>
      <c r="AF1500" s="1">
        <v>0.71</v>
      </c>
      <c r="AG1500" s="1">
        <v>23.16</v>
      </c>
      <c r="AH1500" s="1">
        <v>57.18</v>
      </c>
      <c r="AI1500" s="1">
        <v>1500</v>
      </c>
      <c r="AJ1500" s="1">
        <v>832128.6</v>
      </c>
      <c r="AK1500" s="1">
        <v>-6</v>
      </c>
      <c r="AL1500" s="1">
        <v>2</v>
      </c>
      <c r="AM1500" s="1">
        <v>9</v>
      </c>
      <c r="AN1500" s="1">
        <v>-8</v>
      </c>
      <c r="AO1500" s="1">
        <v>5</v>
      </c>
      <c r="AP1500" s="1">
        <v>47581</v>
      </c>
      <c r="AQ1500" s="1">
        <v>0</v>
      </c>
      <c r="AR1500" s="1">
        <v>37.299999999999997</v>
      </c>
      <c r="AS1500" s="1">
        <v>37.25</v>
      </c>
      <c r="AT1500" s="1">
        <v>37.25</v>
      </c>
      <c r="AU1500" s="1">
        <v>36.799999999999997</v>
      </c>
      <c r="AV1500" s="1">
        <v>36.299999999999997</v>
      </c>
      <c r="AW1500" s="1">
        <v>7.3050000000000035E-4</v>
      </c>
      <c r="AX1500" s="1">
        <v>-2.16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5156</v>
      </c>
      <c r="C1501" s="3">
        <v>26.55</v>
      </c>
      <c r="D1501" s="3">
        <v>8.34</v>
      </c>
      <c r="E1501" s="3">
        <v>0.72</v>
      </c>
      <c r="F1501" s="1">
        <f>IF(INDEX(董監!D:D,H1501)=0,INDEX(董監!C:C,H1501),INDEX(董監!D:D,H1501))</f>
        <v>39.54</v>
      </c>
      <c r="G1501" s="1">
        <f t="shared" si="92"/>
        <v>24.849999999999994</v>
      </c>
      <c r="H1501" s="1">
        <f>MATCH(持股比率!A1501,董監!A:A,0)</f>
        <v>1501</v>
      </c>
      <c r="I1501" s="3">
        <v>1748407.91</v>
      </c>
      <c r="J1501" s="20">
        <v>-79.954999999999998</v>
      </c>
      <c r="K1501" s="20">
        <v>91.135999999999996</v>
      </c>
      <c r="L1501" s="29">
        <v>291.14600000000002</v>
      </c>
      <c r="M1501" s="20">
        <v>-400.197</v>
      </c>
      <c r="N1501" s="20">
        <v>-121.29600000000001</v>
      </c>
      <c r="O1501" s="20">
        <f t="shared" si="93"/>
        <v>43448</v>
      </c>
      <c r="P1501" s="19">
        <f t="shared" si="94"/>
        <v>-0.5</v>
      </c>
      <c r="Q1501" s="3">
        <v>1760</v>
      </c>
      <c r="R1501" s="3">
        <v>1770</v>
      </c>
      <c r="S1501" s="3">
        <v>1805</v>
      </c>
      <c r="T1501" s="3">
        <v>1785</v>
      </c>
      <c r="U1501" s="3">
        <v>1810</v>
      </c>
      <c r="V1501" s="10">
        <f t="shared" si="95"/>
        <v>-3.8778895499999995</v>
      </c>
      <c r="W1501" s="3">
        <v>7.1</v>
      </c>
      <c r="X1501" s="3" t="str">
        <f ca="1">IF(COUNTIF(股期對照!A:A,B1501)=2,B1501&amp;"-●",IF(COUNTIF(股期對照!A:A,B1501)=1,B1501&amp;"-◎",B1501))</f>
        <v>緯穎-●</v>
      </c>
      <c r="Y1501" s="3" t="s">
        <v>7580</v>
      </c>
      <c r="AB1501" s="1" t="s">
        <v>1495</v>
      </c>
      <c r="AC1501" s="1" t="s">
        <v>3193</v>
      </c>
      <c r="AD1501" s="1">
        <v>26.55</v>
      </c>
      <c r="AE1501" s="1">
        <v>8.34</v>
      </c>
      <c r="AF1501" s="1">
        <v>0.72</v>
      </c>
      <c r="AG1501" s="1">
        <v>39.54</v>
      </c>
      <c r="AH1501" s="1">
        <v>24.849999999999994</v>
      </c>
      <c r="AI1501" s="1">
        <v>1501</v>
      </c>
      <c r="AJ1501" s="1">
        <v>1748407.91</v>
      </c>
      <c r="AK1501" s="1">
        <v>-79.954999999999998</v>
      </c>
      <c r="AL1501" s="1">
        <v>91.135999999999996</v>
      </c>
      <c r="AM1501" s="1">
        <v>291.14600000000002</v>
      </c>
      <c r="AN1501" s="1">
        <v>-400.197</v>
      </c>
      <c r="AO1501" s="1">
        <v>-121.29600000000001</v>
      </c>
      <c r="AP1501" s="1">
        <v>43448</v>
      </c>
      <c r="AQ1501" s="1">
        <v>-0.5</v>
      </c>
      <c r="AR1501" s="1">
        <v>1760</v>
      </c>
      <c r="AS1501" s="1">
        <v>1770</v>
      </c>
      <c r="AT1501" s="1">
        <v>1805</v>
      </c>
      <c r="AU1501" s="1">
        <v>1785</v>
      </c>
      <c r="AV1501" s="1">
        <v>1810</v>
      </c>
      <c r="AW1501" s="1">
        <v>-3.8778895499999995</v>
      </c>
      <c r="AX1501" s="1">
        <v>7.1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5009</v>
      </c>
      <c r="C1502" s="3">
        <v>21.82</v>
      </c>
      <c r="D1502" s="3">
        <v>2.67</v>
      </c>
      <c r="E1502" s="3">
        <v>0.56999999999999995</v>
      </c>
      <c r="F1502" s="1">
        <f>IF(INDEX(董監!D:D,H1502)=0,INDEX(董監!C:C,H1502),INDEX(董監!D:D,H1502))</f>
        <v>7.73</v>
      </c>
      <c r="G1502" s="1">
        <f t="shared" si="92"/>
        <v>67.209999999999994</v>
      </c>
      <c r="H1502" s="1">
        <f>MATCH(持股比率!A1502,董監!A:A,0)</f>
        <v>1502</v>
      </c>
      <c r="I1502" s="3">
        <v>1325735.68</v>
      </c>
      <c r="J1502" s="20">
        <v>118</v>
      </c>
      <c r="K1502" s="20">
        <v>29</v>
      </c>
      <c r="L1502" s="29">
        <v>-5</v>
      </c>
      <c r="M1502" s="20">
        <v>10</v>
      </c>
      <c r="N1502" s="20">
        <v>-79</v>
      </c>
      <c r="O1502" s="20">
        <f t="shared" si="93"/>
        <v>89103</v>
      </c>
      <c r="P1502" s="19">
        <f t="shared" si="94"/>
        <v>0.1</v>
      </c>
      <c r="Q1502" s="3">
        <v>209.5</v>
      </c>
      <c r="R1502" s="3">
        <v>209</v>
      </c>
      <c r="S1502" s="3">
        <v>208</v>
      </c>
      <c r="T1502" s="3">
        <v>208</v>
      </c>
      <c r="U1502" s="3">
        <v>204.5</v>
      </c>
      <c r="V1502" s="10">
        <f t="shared" si="95"/>
        <v>0.156665</v>
      </c>
      <c r="W1502" s="3">
        <v>-1.92</v>
      </c>
      <c r="X1502" s="3" t="str">
        <f ca="1">IF(COUNTIF(股期對照!A:A,B1502)=2,B1502&amp;"-●",IF(COUNTIF(股期對照!A:A,B1502)=1,B1502&amp;"-◎",B1502))</f>
        <v>復盛應用</v>
      </c>
      <c r="Y1502" s="3" t="s">
        <v>7581</v>
      </c>
      <c r="AB1502" s="1" t="s">
        <v>1496</v>
      </c>
      <c r="AC1502" s="1" t="s">
        <v>3194</v>
      </c>
      <c r="AD1502" s="1">
        <v>21.82</v>
      </c>
      <c r="AE1502" s="1">
        <v>2.67</v>
      </c>
      <c r="AF1502" s="1">
        <v>0.56999999999999995</v>
      </c>
      <c r="AG1502" s="1">
        <v>7.73</v>
      </c>
      <c r="AH1502" s="1">
        <v>67.209999999999994</v>
      </c>
      <c r="AI1502" s="1">
        <v>1502</v>
      </c>
      <c r="AJ1502" s="1">
        <v>1325735.68</v>
      </c>
      <c r="AK1502" s="1">
        <v>118</v>
      </c>
      <c r="AL1502" s="1">
        <v>29</v>
      </c>
      <c r="AM1502" s="1">
        <v>-5</v>
      </c>
      <c r="AN1502" s="1">
        <v>10</v>
      </c>
      <c r="AO1502" s="1">
        <v>-79</v>
      </c>
      <c r="AP1502" s="1">
        <v>89103</v>
      </c>
      <c r="AQ1502" s="1">
        <v>0.1</v>
      </c>
      <c r="AR1502" s="1">
        <v>209.5</v>
      </c>
      <c r="AS1502" s="1">
        <v>209</v>
      </c>
      <c r="AT1502" s="1">
        <v>208</v>
      </c>
      <c r="AU1502" s="1">
        <v>208</v>
      </c>
      <c r="AV1502" s="1">
        <v>204.5</v>
      </c>
      <c r="AW1502" s="1">
        <v>0.156665</v>
      </c>
      <c r="AX1502" s="1">
        <v>-1.92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5010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2</v>
      </c>
      <c r="M1503" s="20">
        <v>-1</v>
      </c>
      <c r="N1503" s="20">
        <v>0</v>
      </c>
      <c r="O1503" s="20">
        <f t="shared" si="93"/>
        <v>27605</v>
      </c>
      <c r="P1503" s="19">
        <f t="shared" si="94"/>
        <v>0</v>
      </c>
      <c r="Q1503" s="3">
        <v>39.450000000000003</v>
      </c>
      <c r="R1503" s="3">
        <v>39.5</v>
      </c>
      <c r="S1503" s="3">
        <v>39.5</v>
      </c>
      <c r="T1503" s="3">
        <v>39.65</v>
      </c>
      <c r="U1503" s="3">
        <v>39.700000000000003</v>
      </c>
      <c r="V1503" s="10">
        <f t="shared" si="95"/>
        <v>-1.0000000000000141E-6</v>
      </c>
      <c r="W1503" s="3">
        <v>-0.5</v>
      </c>
      <c r="X1503" s="3" t="str">
        <f ca="1">IF(COUNTIF(股期對照!A:A,B1503)=2,B1503&amp;"-●",IF(COUNTIF(股期對照!A:A,B1503)=1,B1503&amp;"-◎",B1503))</f>
        <v>三能-KY</v>
      </c>
      <c r="Y1503" s="3" t="s">
        <v>6668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2</v>
      </c>
      <c r="AN1503" s="1">
        <v>-1</v>
      </c>
      <c r="AO1503" s="1">
        <v>0</v>
      </c>
      <c r="AP1503" s="1">
        <v>27605</v>
      </c>
      <c r="AQ1503" s="1">
        <v>0</v>
      </c>
      <c r="AR1503" s="1">
        <v>39.450000000000003</v>
      </c>
      <c r="AS1503" s="1">
        <v>39.5</v>
      </c>
      <c r="AT1503" s="1">
        <v>39.5</v>
      </c>
      <c r="AU1503" s="1">
        <v>39.65</v>
      </c>
      <c r="AV1503" s="1">
        <v>39.700000000000003</v>
      </c>
      <c r="AW1503" s="1">
        <v>-1.0000000000000141E-6</v>
      </c>
      <c r="AX1503" s="1">
        <v>-0.5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6411</v>
      </c>
      <c r="C1504" s="3">
        <v>33.450000000000003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58.83</v>
      </c>
      <c r="H1504" s="1">
        <f>MATCH(持股比率!A1504,董監!A:A,0)</f>
        <v>1504</v>
      </c>
      <c r="I1504" s="3">
        <v>714347.45</v>
      </c>
      <c r="J1504" s="20">
        <v>-44</v>
      </c>
      <c r="K1504" s="20">
        <v>-1</v>
      </c>
      <c r="L1504" s="29">
        <v>-52</v>
      </c>
      <c r="M1504" s="20">
        <v>-60</v>
      </c>
      <c r="N1504" s="20">
        <v>170</v>
      </c>
      <c r="O1504" s="20">
        <f t="shared" si="93"/>
        <v>42025</v>
      </c>
      <c r="P1504" s="19">
        <f t="shared" si="94"/>
        <v>0</v>
      </c>
      <c r="Q1504" s="3">
        <v>88.9</v>
      </c>
      <c r="R1504" s="3">
        <v>88</v>
      </c>
      <c r="S1504" s="3">
        <v>87.5</v>
      </c>
      <c r="T1504" s="3">
        <v>86</v>
      </c>
      <c r="U1504" s="3">
        <v>85.6</v>
      </c>
      <c r="V1504" s="10">
        <f t="shared" si="95"/>
        <v>8.4239999999999784E-3</v>
      </c>
      <c r="W1504" s="3">
        <v>-3.28</v>
      </c>
      <c r="X1504" s="3" t="str">
        <f ca="1">IF(COUNTIF(股期對照!A:A,B1504)=2,B1504&amp;"-●",IF(COUNTIF(股期對照!A:A,B1504)=1,B1504&amp;"-◎",B1504))</f>
        <v>騰輝電子-KY</v>
      </c>
      <c r="Y1504" s="3" t="s">
        <v>7582</v>
      </c>
      <c r="AB1504" s="1" t="s">
        <v>1498</v>
      </c>
      <c r="AC1504" s="1" t="s">
        <v>3196</v>
      </c>
      <c r="AD1504" s="1">
        <v>33.450000000000003</v>
      </c>
      <c r="AE1504" s="1">
        <v>0</v>
      </c>
      <c r="AF1504" s="1">
        <v>0.11</v>
      </c>
      <c r="AG1504" s="1">
        <v>7.61</v>
      </c>
      <c r="AH1504" s="1">
        <v>58.83</v>
      </c>
      <c r="AI1504" s="1">
        <v>1504</v>
      </c>
      <c r="AJ1504" s="1">
        <v>714347.45</v>
      </c>
      <c r="AK1504" s="1">
        <v>-44</v>
      </c>
      <c r="AL1504" s="1">
        <v>-1</v>
      </c>
      <c r="AM1504" s="1">
        <v>-52</v>
      </c>
      <c r="AN1504" s="1">
        <v>-60</v>
      </c>
      <c r="AO1504" s="1">
        <v>170</v>
      </c>
      <c r="AP1504" s="1">
        <v>42025</v>
      </c>
      <c r="AQ1504" s="1">
        <v>0</v>
      </c>
      <c r="AR1504" s="1">
        <v>88.9</v>
      </c>
      <c r="AS1504" s="1">
        <v>88</v>
      </c>
      <c r="AT1504" s="1">
        <v>87.5</v>
      </c>
      <c r="AU1504" s="1">
        <v>86</v>
      </c>
      <c r="AV1504" s="1">
        <v>85.6</v>
      </c>
      <c r="AW1504" s="1">
        <v>8.4239999999999784E-3</v>
      </c>
      <c r="AX1504" s="1">
        <v>-3.28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5590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-1</v>
      </c>
      <c r="N1505" s="20">
        <v>0</v>
      </c>
      <c r="O1505" s="20">
        <f t="shared" si="93"/>
        <v>34793</v>
      </c>
      <c r="P1505" s="19">
        <f t="shared" si="94"/>
        <v>0</v>
      </c>
      <c r="Q1505" s="3">
        <v>26.4</v>
      </c>
      <c r="R1505" s="3">
        <v>26.4</v>
      </c>
      <c r="S1505" s="3">
        <v>26.4</v>
      </c>
      <c r="T1505" s="3">
        <v>26</v>
      </c>
      <c r="U1505" s="3">
        <v>26.2</v>
      </c>
      <c r="V1505" s="10">
        <f t="shared" si="95"/>
        <v>3.9999999999999854E-6</v>
      </c>
      <c r="W1505" s="3">
        <v>-1.87</v>
      </c>
      <c r="X1505" s="3" t="str">
        <f ca="1">IF(COUNTIF(股期對照!A:A,B1505)=2,B1505&amp;"-●",IF(COUNTIF(股期對照!A:A,B1505)=1,B1505&amp;"-◎",B1505))</f>
        <v>鋐寶科技</v>
      </c>
      <c r="Y1505" s="3" t="s">
        <v>7138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-1</v>
      </c>
      <c r="AO1505" s="1">
        <v>0</v>
      </c>
      <c r="AP1505" s="1">
        <v>34793</v>
      </c>
      <c r="AQ1505" s="1">
        <v>0</v>
      </c>
      <c r="AR1505" s="1">
        <v>26.4</v>
      </c>
      <c r="AS1505" s="1">
        <v>26.4</v>
      </c>
      <c r="AT1505" s="1">
        <v>26.4</v>
      </c>
      <c r="AU1505" s="1">
        <v>26</v>
      </c>
      <c r="AV1505" s="1">
        <v>26.2</v>
      </c>
      <c r="AW1505" s="1">
        <v>3.9999999999999854E-6</v>
      </c>
      <c r="AX1505" s="1">
        <v>-1.87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5591</v>
      </c>
      <c r="C1506" s="3">
        <v>13.24</v>
      </c>
      <c r="D1506" s="3">
        <v>6.65</v>
      </c>
      <c r="E1506" s="3">
        <v>1.34</v>
      </c>
      <c r="F1506" s="1">
        <f>IF(INDEX(董監!D:D,H1506)=0,INDEX(董監!C:C,H1506),INDEX(董監!D:D,H1506))</f>
        <v>25.08</v>
      </c>
      <c r="G1506" s="1">
        <f t="shared" si="92"/>
        <v>53.69</v>
      </c>
      <c r="H1506" s="1">
        <f>MATCH(持股比率!A1506,董監!A:A,0)</f>
        <v>1506</v>
      </c>
      <c r="I1506" s="3">
        <v>549393.35</v>
      </c>
      <c r="J1506" s="20">
        <v>-13.512</v>
      </c>
      <c r="K1506" s="20">
        <v>181.02500000000001</v>
      </c>
      <c r="L1506" s="29">
        <v>-16</v>
      </c>
      <c r="M1506" s="29">
        <v>23.975999999999999</v>
      </c>
      <c r="N1506" s="20">
        <v>34</v>
      </c>
      <c r="O1506" s="20">
        <f t="shared" si="93"/>
        <v>29497</v>
      </c>
      <c r="P1506" s="19">
        <f t="shared" si="94"/>
        <v>0.7</v>
      </c>
      <c r="Q1506" s="3">
        <v>395</v>
      </c>
      <c r="R1506" s="3">
        <v>398</v>
      </c>
      <c r="S1506" s="3">
        <v>396.5</v>
      </c>
      <c r="T1506" s="3">
        <v>393</v>
      </c>
      <c r="U1506" s="3">
        <v>387.5</v>
      </c>
      <c r="V1506" s="10">
        <f t="shared" si="95"/>
        <v>0.82964277999999991</v>
      </c>
      <c r="W1506" s="3">
        <v>-2.76</v>
      </c>
      <c r="X1506" s="3" t="str">
        <f ca="1">IF(COUNTIF(股期對照!A:A,B1506)=2,B1506&amp;"-●",IF(COUNTIF(股期對照!A:A,B1506)=1,B1506&amp;"-◎",B1506))</f>
        <v>鈺太</v>
      </c>
      <c r="Y1506" s="3" t="s">
        <v>7100</v>
      </c>
      <c r="AB1506" s="1" t="s">
        <v>1500</v>
      </c>
      <c r="AC1506" s="1" t="s">
        <v>3198</v>
      </c>
      <c r="AD1506" s="1">
        <v>13.24</v>
      </c>
      <c r="AE1506" s="1">
        <v>6.65</v>
      </c>
      <c r="AF1506" s="1">
        <v>1.34</v>
      </c>
      <c r="AG1506" s="1">
        <v>25.08</v>
      </c>
      <c r="AH1506" s="1">
        <v>53.69</v>
      </c>
      <c r="AI1506" s="1">
        <v>1506</v>
      </c>
      <c r="AJ1506" s="1">
        <v>549393.35</v>
      </c>
      <c r="AK1506" s="1">
        <v>-13.512</v>
      </c>
      <c r="AL1506" s="1">
        <v>181.02500000000001</v>
      </c>
      <c r="AM1506" s="1">
        <v>-16</v>
      </c>
      <c r="AN1506" s="1">
        <v>23.975999999999999</v>
      </c>
      <c r="AO1506" s="1">
        <v>34</v>
      </c>
      <c r="AP1506" s="1">
        <v>29497</v>
      </c>
      <c r="AQ1506" s="1">
        <v>0.7</v>
      </c>
      <c r="AR1506" s="1">
        <v>395</v>
      </c>
      <c r="AS1506" s="1">
        <v>398</v>
      </c>
      <c r="AT1506" s="1">
        <v>396.5</v>
      </c>
      <c r="AU1506" s="1">
        <v>393</v>
      </c>
      <c r="AV1506" s="1">
        <v>387.5</v>
      </c>
      <c r="AW1506" s="1">
        <v>0.82964277999999991</v>
      </c>
      <c r="AX1506" s="1">
        <v>-2.76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5793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81.34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87.3</v>
      </c>
      <c r="R1507" s="3">
        <v>86.7</v>
      </c>
      <c r="S1507" s="3">
        <v>85</v>
      </c>
      <c r="T1507" s="3">
        <v>83.7</v>
      </c>
      <c r="U1507" s="3">
        <v>83.7</v>
      </c>
      <c r="V1507" s="10">
        <f t="shared" si="95"/>
        <v>0</v>
      </c>
      <c r="W1507" s="3">
        <v>-5.85</v>
      </c>
      <c r="X1507" s="3" t="str">
        <f ca="1">IF(COUNTIF(股期對照!A:A,B1507)=2,B1507&amp;"-●",IF(COUNTIF(股期對照!A:A,B1507)=1,B1507&amp;"-◎",B1507))</f>
        <v>鑫創電子</v>
      </c>
      <c r="Y1507" s="3" t="s">
        <v>7355</v>
      </c>
      <c r="AB1507" s="1" t="s">
        <v>1501</v>
      </c>
      <c r="AC1507" s="1" t="s">
        <v>3199</v>
      </c>
      <c r="AD1507" s="1">
        <v>0.05</v>
      </c>
      <c r="AE1507" s="1">
        <v>0</v>
      </c>
      <c r="AF1507" s="1">
        <v>0</v>
      </c>
      <c r="AG1507" s="1">
        <v>18.61</v>
      </c>
      <c r="AH1507" s="1">
        <v>81.34</v>
      </c>
      <c r="AI1507" s="1">
        <v>1507</v>
      </c>
      <c r="AJ1507" s="1">
        <v>210428.67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87.3</v>
      </c>
      <c r="AS1507" s="1">
        <v>86.7</v>
      </c>
      <c r="AT1507" s="1">
        <v>85</v>
      </c>
      <c r="AU1507" s="1">
        <v>83.7</v>
      </c>
      <c r="AV1507" s="1">
        <v>83.7</v>
      </c>
      <c r="AW1507" s="1">
        <v>0</v>
      </c>
      <c r="AX1507" s="1">
        <v>-5.85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5794</v>
      </c>
      <c r="C1508" s="3">
        <v>8.25</v>
      </c>
      <c r="D1508" s="3">
        <v>0.92</v>
      </c>
      <c r="E1508" s="3">
        <v>1.36</v>
      </c>
      <c r="F1508" s="1">
        <f>IF(INDEX(董監!D:D,H1508)=0,INDEX(董監!C:C,H1508),INDEX(董監!D:D,H1508))</f>
        <v>16.12</v>
      </c>
      <c r="G1508" s="1">
        <f t="shared" si="92"/>
        <v>73.349999999999994</v>
      </c>
      <c r="H1508" s="1">
        <f>MATCH(持股比率!A1508,董監!A:A,0)</f>
        <v>1508</v>
      </c>
      <c r="I1508" s="3">
        <v>272176.61</v>
      </c>
      <c r="J1508" s="20">
        <v>-84.998999999999995</v>
      </c>
      <c r="K1508" s="20">
        <v>-7</v>
      </c>
      <c r="L1508" s="29">
        <v>131.006</v>
      </c>
      <c r="M1508" s="20">
        <v>-50.241</v>
      </c>
      <c r="N1508" s="20">
        <v>-111.196</v>
      </c>
      <c r="O1508" s="20">
        <f t="shared" si="93"/>
        <v>19964</v>
      </c>
      <c r="P1508" s="19">
        <f t="shared" si="94"/>
        <v>-0.6</v>
      </c>
      <c r="Q1508" s="3">
        <v>229.5</v>
      </c>
      <c r="R1508" s="3">
        <v>227.5</v>
      </c>
      <c r="S1508" s="3">
        <v>232.5</v>
      </c>
      <c r="T1508" s="3">
        <v>229.5</v>
      </c>
      <c r="U1508" s="3">
        <v>227</v>
      </c>
      <c r="V1508" s="10">
        <f t="shared" si="95"/>
        <v>-0.27412676999999996</v>
      </c>
      <c r="W1508" s="3">
        <v>1.1100000000000001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7583</v>
      </c>
      <c r="AB1508" s="1" t="s">
        <v>1502</v>
      </c>
      <c r="AC1508" s="1" t="s">
        <v>3200</v>
      </c>
      <c r="AD1508" s="1">
        <v>8.25</v>
      </c>
      <c r="AE1508" s="1">
        <v>0.92</v>
      </c>
      <c r="AF1508" s="1">
        <v>1.36</v>
      </c>
      <c r="AG1508" s="1">
        <v>16.12</v>
      </c>
      <c r="AH1508" s="1">
        <v>73.349999999999994</v>
      </c>
      <c r="AI1508" s="1">
        <v>1508</v>
      </c>
      <c r="AJ1508" s="1">
        <v>272176.61</v>
      </c>
      <c r="AK1508" s="1">
        <v>-84.998999999999995</v>
      </c>
      <c r="AL1508" s="1">
        <v>-7</v>
      </c>
      <c r="AM1508" s="1">
        <v>131.006</v>
      </c>
      <c r="AN1508" s="1">
        <v>-50.241</v>
      </c>
      <c r="AO1508" s="1">
        <v>-111.196</v>
      </c>
      <c r="AP1508" s="1">
        <v>19964</v>
      </c>
      <c r="AQ1508" s="1">
        <v>-0.6</v>
      </c>
      <c r="AR1508" s="1">
        <v>229.5</v>
      </c>
      <c r="AS1508" s="1">
        <v>227.5</v>
      </c>
      <c r="AT1508" s="1">
        <v>232.5</v>
      </c>
      <c r="AU1508" s="1">
        <v>229.5</v>
      </c>
      <c r="AV1508" s="1">
        <v>227</v>
      </c>
      <c r="AW1508" s="1">
        <v>-0.27412676999999996</v>
      </c>
      <c r="AX1508" s="1">
        <v>1.1100000000000001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5157</v>
      </c>
      <c r="C1509" s="3">
        <v>1.58</v>
      </c>
      <c r="D1509" s="3">
        <v>0.14000000000000001</v>
      </c>
      <c r="E1509" s="3">
        <v>0.22</v>
      </c>
      <c r="F1509" s="1">
        <f>IF(INDEX(董監!D:D,H1509)=0,INDEX(董監!C:C,H1509),INDEX(董監!D:D,H1509))</f>
        <v>59.89</v>
      </c>
      <c r="G1509" s="1">
        <f t="shared" si="92"/>
        <v>38.17</v>
      </c>
      <c r="H1509" s="1">
        <f>MATCH(持股比率!A1509,董監!A:A,0)</f>
        <v>1509</v>
      </c>
      <c r="I1509" s="3">
        <v>222045.7</v>
      </c>
      <c r="J1509" s="20">
        <v>14.464</v>
      </c>
      <c r="K1509" s="20">
        <v>-16.443999999999999</v>
      </c>
      <c r="L1509" s="29">
        <v>-7.6139999999999999</v>
      </c>
      <c r="M1509" s="20">
        <v>-21.529</v>
      </c>
      <c r="N1509" s="20">
        <v>-30.829000000000001</v>
      </c>
      <c r="O1509" s="20">
        <f t="shared" si="93"/>
        <v>8475</v>
      </c>
      <c r="P1509" s="19">
        <f t="shared" si="94"/>
        <v>-0.7</v>
      </c>
      <c r="Q1509" s="3">
        <v>167</v>
      </c>
      <c r="R1509" s="3">
        <v>166</v>
      </c>
      <c r="S1509" s="3">
        <v>164</v>
      </c>
      <c r="T1509" s="3">
        <v>162.5</v>
      </c>
      <c r="U1509" s="3">
        <v>161</v>
      </c>
      <c r="V1509" s="10">
        <f t="shared" si="95"/>
        <v>-0.100248435</v>
      </c>
      <c r="W1509" s="3">
        <v>-2.42</v>
      </c>
      <c r="X1509" s="3" t="str">
        <f ca="1">IF(COUNTIF(股期對照!A:A,B1509)=2,B1509&amp;"-●",IF(COUNTIF(股期對照!A:A,B1509)=1,B1509&amp;"-◎",B1509))</f>
        <v>安碁資訊</v>
      </c>
      <c r="Y1509" s="3" t="s">
        <v>7386</v>
      </c>
      <c r="AB1509" s="1" t="s">
        <v>1503</v>
      </c>
      <c r="AC1509" s="1" t="s">
        <v>3201</v>
      </c>
      <c r="AD1509" s="1">
        <v>1.58</v>
      </c>
      <c r="AE1509" s="1">
        <v>0.14000000000000001</v>
      </c>
      <c r="AF1509" s="1">
        <v>0.22</v>
      </c>
      <c r="AG1509" s="1">
        <v>59.89</v>
      </c>
      <c r="AH1509" s="1">
        <v>38.17</v>
      </c>
      <c r="AI1509" s="1">
        <v>1509</v>
      </c>
      <c r="AJ1509" s="1">
        <v>222045.7</v>
      </c>
      <c r="AK1509" s="1">
        <v>14.464</v>
      </c>
      <c r="AL1509" s="1">
        <v>-16.443999999999999</v>
      </c>
      <c r="AM1509" s="1">
        <v>-7.6139999999999999</v>
      </c>
      <c r="AN1509" s="1">
        <v>-21.529</v>
      </c>
      <c r="AO1509" s="1">
        <v>-30.829000000000001</v>
      </c>
      <c r="AP1509" s="1">
        <v>8475</v>
      </c>
      <c r="AQ1509" s="1">
        <v>-0.7</v>
      </c>
      <c r="AR1509" s="1">
        <v>167</v>
      </c>
      <c r="AS1509" s="1">
        <v>166</v>
      </c>
      <c r="AT1509" s="1">
        <v>164</v>
      </c>
      <c r="AU1509" s="1">
        <v>162.5</v>
      </c>
      <c r="AV1509" s="1">
        <v>161</v>
      </c>
      <c r="AW1509" s="1">
        <v>-0.100248435</v>
      </c>
      <c r="AX1509" s="1">
        <v>-2.42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6412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41.739999999999995</v>
      </c>
      <c r="H1510" s="1">
        <f>MATCH(持股比率!A1510,董監!A:A,0)</f>
        <v>1510</v>
      </c>
      <c r="I1510" s="3">
        <v>273233.64</v>
      </c>
      <c r="J1510" s="20">
        <v>6</v>
      </c>
      <c r="K1510" s="20">
        <v>-2</v>
      </c>
      <c r="L1510" s="29">
        <v>-2</v>
      </c>
      <c r="M1510" s="20">
        <v>3</v>
      </c>
      <c r="N1510" s="20">
        <v>-3</v>
      </c>
      <c r="O1510" s="20">
        <f t="shared" si="93"/>
        <v>11405</v>
      </c>
      <c r="P1510" s="19">
        <f t="shared" si="94"/>
        <v>0</v>
      </c>
      <c r="Q1510" s="3">
        <v>52.5</v>
      </c>
      <c r="R1510" s="3">
        <v>50.4</v>
      </c>
      <c r="S1510" s="3">
        <v>49.8</v>
      </c>
      <c r="T1510" s="3">
        <v>49.7</v>
      </c>
      <c r="U1510" s="3">
        <v>49</v>
      </c>
      <c r="V1510" s="10">
        <f t="shared" si="95"/>
        <v>1.1670000000000005E-3</v>
      </c>
      <c r="W1510" s="3">
        <v>-1.51</v>
      </c>
      <c r="X1510" s="3" t="str">
        <f ca="1">IF(COUNTIF(股期對照!A:A,B1510)=2,B1510&amp;"-●",IF(COUNTIF(股期對照!A:A,B1510)=1,B1510&amp;"-◎",B1510))</f>
        <v>東捷資訊</v>
      </c>
      <c r="Y1510" s="3" t="s">
        <v>6990</v>
      </c>
      <c r="AB1510" s="1" t="s">
        <v>1504</v>
      </c>
      <c r="AC1510" s="1" t="s">
        <v>3202</v>
      </c>
      <c r="AD1510" s="1">
        <v>0.09</v>
      </c>
      <c r="AE1510" s="1">
        <v>0</v>
      </c>
      <c r="AF1510" s="1">
        <v>0</v>
      </c>
      <c r="AG1510" s="1">
        <v>58.17</v>
      </c>
      <c r="AH1510" s="1">
        <v>41.739999999999995</v>
      </c>
      <c r="AI1510" s="1">
        <v>1510</v>
      </c>
      <c r="AJ1510" s="1">
        <v>273233.64</v>
      </c>
      <c r="AK1510" s="1">
        <v>6</v>
      </c>
      <c r="AL1510" s="1">
        <v>-2</v>
      </c>
      <c r="AM1510" s="1">
        <v>-2</v>
      </c>
      <c r="AN1510" s="1">
        <v>3</v>
      </c>
      <c r="AO1510" s="1">
        <v>-3</v>
      </c>
      <c r="AP1510" s="1">
        <v>11405</v>
      </c>
      <c r="AQ1510" s="1">
        <v>0</v>
      </c>
      <c r="AR1510" s="1">
        <v>52.5</v>
      </c>
      <c r="AS1510" s="1">
        <v>50.4</v>
      </c>
      <c r="AT1510" s="1">
        <v>49.8</v>
      </c>
      <c r="AU1510" s="1">
        <v>49.7</v>
      </c>
      <c r="AV1510" s="1">
        <v>49</v>
      </c>
      <c r="AW1510" s="1">
        <v>1.1670000000000005E-3</v>
      </c>
      <c r="AX1510" s="1">
        <v>-1.51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6413</v>
      </c>
      <c r="C1511" s="3">
        <v>1.76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65.819999999999993</v>
      </c>
      <c r="H1511" s="1">
        <f>MATCH(持股比率!A1511,董監!A:A,0)</f>
        <v>1511</v>
      </c>
      <c r="I1511" s="3">
        <v>663897.53</v>
      </c>
      <c r="J1511" s="20">
        <v>5</v>
      </c>
      <c r="K1511" s="20">
        <v>16</v>
      </c>
      <c r="L1511" s="29">
        <v>1</v>
      </c>
      <c r="M1511" s="20">
        <v>4</v>
      </c>
      <c r="N1511" s="20">
        <v>1</v>
      </c>
      <c r="O1511" s="20">
        <f t="shared" si="93"/>
        <v>43698</v>
      </c>
      <c r="P1511" s="19">
        <f t="shared" si="94"/>
        <v>0.1</v>
      </c>
      <c r="Q1511" s="3">
        <v>28.55</v>
      </c>
      <c r="R1511" s="3">
        <v>29.15</v>
      </c>
      <c r="S1511" s="3">
        <v>29.2</v>
      </c>
      <c r="T1511" s="3">
        <v>28.9</v>
      </c>
      <c r="U1511" s="3">
        <v>28.55</v>
      </c>
      <c r="V1511" s="10">
        <f t="shared" si="95"/>
        <v>7.8250000000000004E-3</v>
      </c>
      <c r="W1511" s="3">
        <v>0.88</v>
      </c>
      <c r="X1511" s="3" t="str">
        <f ca="1">IF(COUNTIF(股期對照!A:A,B1511)=2,B1511&amp;"-●",IF(COUNTIF(股期對照!A:A,B1511)=1,B1511&amp;"-◎",B1511))</f>
        <v>旭暉應材</v>
      </c>
      <c r="Y1511" s="3" t="s">
        <v>6853</v>
      </c>
      <c r="AB1511" s="1" t="s">
        <v>1505</v>
      </c>
      <c r="AC1511" s="1" t="s">
        <v>3203</v>
      </c>
      <c r="AD1511" s="1">
        <v>1.76</v>
      </c>
      <c r="AE1511" s="1">
        <v>0</v>
      </c>
      <c r="AF1511" s="1">
        <v>0.05</v>
      </c>
      <c r="AG1511" s="1">
        <v>32.369999999999997</v>
      </c>
      <c r="AH1511" s="1">
        <v>65.819999999999993</v>
      </c>
      <c r="AI1511" s="1">
        <v>1511</v>
      </c>
      <c r="AJ1511" s="1">
        <v>663897.53</v>
      </c>
      <c r="AK1511" s="1">
        <v>5</v>
      </c>
      <c r="AL1511" s="1">
        <v>16</v>
      </c>
      <c r="AM1511" s="1">
        <v>1</v>
      </c>
      <c r="AN1511" s="1">
        <v>4</v>
      </c>
      <c r="AO1511" s="1">
        <v>1</v>
      </c>
      <c r="AP1511" s="1">
        <v>43698</v>
      </c>
      <c r="AQ1511" s="1">
        <v>0.1</v>
      </c>
      <c r="AR1511" s="1">
        <v>28.55</v>
      </c>
      <c r="AS1511" s="1">
        <v>29.15</v>
      </c>
      <c r="AT1511" s="1">
        <v>29.2</v>
      </c>
      <c r="AU1511" s="1">
        <v>28.9</v>
      </c>
      <c r="AV1511" s="1">
        <v>28.55</v>
      </c>
      <c r="AW1511" s="1">
        <v>7.8250000000000004E-3</v>
      </c>
      <c r="AX1511" s="1">
        <v>0.88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6414</v>
      </c>
      <c r="C1512" s="3">
        <v>15</v>
      </c>
      <c r="D1512" s="3">
        <v>0.37</v>
      </c>
      <c r="E1512" s="3">
        <v>0.48</v>
      </c>
      <c r="F1512" s="1">
        <f>IF(INDEX(董監!D:D,H1512)=0,INDEX(董監!C:C,H1512),INDEX(董監!D:D,H1512))</f>
        <v>24.69</v>
      </c>
      <c r="G1512" s="1">
        <f t="shared" si="92"/>
        <v>59.46</v>
      </c>
      <c r="H1512" s="1">
        <f>MATCH(持股比率!A1512,董監!A:A,0)</f>
        <v>1512</v>
      </c>
      <c r="I1512" s="3">
        <v>278640.38</v>
      </c>
      <c r="J1512" s="20">
        <v>-5</v>
      </c>
      <c r="K1512" s="20">
        <v>-93.144000000000005</v>
      </c>
      <c r="L1512" s="29">
        <v>82.001000000000005</v>
      </c>
      <c r="M1512" s="20">
        <v>-34.31</v>
      </c>
      <c r="N1512" s="20">
        <v>-80.340999999999994</v>
      </c>
      <c r="O1512" s="20">
        <f t="shared" si="93"/>
        <v>16568</v>
      </c>
      <c r="P1512" s="19">
        <f t="shared" si="94"/>
        <v>-0.8</v>
      </c>
      <c r="Q1512" s="3">
        <v>281</v>
      </c>
      <c r="R1512" s="3">
        <v>275.5</v>
      </c>
      <c r="S1512" s="3">
        <v>279.5</v>
      </c>
      <c r="T1512" s="3">
        <v>279.5</v>
      </c>
      <c r="U1512" s="3">
        <v>276</v>
      </c>
      <c r="V1512" s="10">
        <f t="shared" si="95"/>
        <v>-0.359106535</v>
      </c>
      <c r="W1512" s="3">
        <v>-0.54</v>
      </c>
      <c r="X1512" s="3" t="str">
        <f ca="1">IF(COUNTIF(股期對照!A:A,B1512)=2,B1512&amp;"-●",IF(COUNTIF(股期對照!A:A,B1512)=1,B1512&amp;"-◎",B1512))</f>
        <v>軒郁</v>
      </c>
      <c r="Y1512" s="3" t="s">
        <v>7322</v>
      </c>
      <c r="AB1512" s="1" t="s">
        <v>1506</v>
      </c>
      <c r="AC1512" s="1" t="s">
        <v>3204</v>
      </c>
      <c r="AD1512" s="1">
        <v>15</v>
      </c>
      <c r="AE1512" s="1">
        <v>0.37</v>
      </c>
      <c r="AF1512" s="1">
        <v>0.48</v>
      </c>
      <c r="AG1512" s="1">
        <v>24.69</v>
      </c>
      <c r="AH1512" s="1">
        <v>59.46</v>
      </c>
      <c r="AI1512" s="1">
        <v>1512</v>
      </c>
      <c r="AJ1512" s="1">
        <v>278640.38</v>
      </c>
      <c r="AK1512" s="1">
        <v>-5</v>
      </c>
      <c r="AL1512" s="1">
        <v>-93.144000000000005</v>
      </c>
      <c r="AM1512" s="1">
        <v>82.001000000000005</v>
      </c>
      <c r="AN1512" s="1">
        <v>-34.31</v>
      </c>
      <c r="AO1512" s="1">
        <v>-80.340999999999994</v>
      </c>
      <c r="AP1512" s="1">
        <v>16568</v>
      </c>
      <c r="AQ1512" s="1">
        <v>-0.8</v>
      </c>
      <c r="AR1512" s="1">
        <v>281</v>
      </c>
      <c r="AS1512" s="1">
        <v>275.5</v>
      </c>
      <c r="AT1512" s="1">
        <v>279.5</v>
      </c>
      <c r="AU1512" s="1">
        <v>279.5</v>
      </c>
      <c r="AV1512" s="1">
        <v>276</v>
      </c>
      <c r="AW1512" s="1">
        <v>-0.359106535</v>
      </c>
      <c r="AX1512" s="1">
        <v>-0.54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5011</v>
      </c>
      <c r="C1513" s="3">
        <v>6.86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83.18</v>
      </c>
      <c r="H1513" s="1">
        <f>MATCH(持股比率!A1513,董監!A:A,0)</f>
        <v>1513</v>
      </c>
      <c r="I1513" s="3">
        <v>735368.65</v>
      </c>
      <c r="J1513" s="20">
        <v>91.001000000000005</v>
      </c>
      <c r="K1513" s="20">
        <v>61</v>
      </c>
      <c r="L1513" s="29">
        <v>58.999000000000002</v>
      </c>
      <c r="M1513" s="20">
        <v>5</v>
      </c>
      <c r="N1513" s="20">
        <v>-31</v>
      </c>
      <c r="O1513" s="20">
        <f t="shared" si="93"/>
        <v>61168</v>
      </c>
      <c r="P1513" s="19">
        <f t="shared" si="94"/>
        <v>0.3</v>
      </c>
      <c r="Q1513" s="3">
        <v>59</v>
      </c>
      <c r="R1513" s="3">
        <v>59.5</v>
      </c>
      <c r="S1513" s="3">
        <v>59.2</v>
      </c>
      <c r="T1513" s="3">
        <v>59.4</v>
      </c>
      <c r="U1513" s="3">
        <v>58.9</v>
      </c>
      <c r="V1513" s="10">
        <f t="shared" si="95"/>
        <v>0.10962399800000001</v>
      </c>
      <c r="W1513" s="3">
        <v>0.51</v>
      </c>
      <c r="X1513" s="3" t="str">
        <f ca="1">IF(COUNTIF(股期對照!A:A,B1513)=2,B1513&amp;"-●",IF(COUNTIF(股期對照!A:A,B1513)=1,B1513&amp;"-◎",B1513))</f>
        <v>惠特</v>
      </c>
      <c r="Y1513" s="3" t="s">
        <v>7207</v>
      </c>
      <c r="AB1513" s="1" t="s">
        <v>1507</v>
      </c>
      <c r="AC1513" s="1" t="s">
        <v>3205</v>
      </c>
      <c r="AD1513" s="1">
        <v>6.86</v>
      </c>
      <c r="AE1513" s="1">
        <v>0</v>
      </c>
      <c r="AF1513" s="1">
        <v>0.14000000000000001</v>
      </c>
      <c r="AG1513" s="1">
        <v>9.82</v>
      </c>
      <c r="AH1513" s="1">
        <v>83.18</v>
      </c>
      <c r="AI1513" s="1">
        <v>1513</v>
      </c>
      <c r="AJ1513" s="1">
        <v>735368.65</v>
      </c>
      <c r="AK1513" s="1">
        <v>91.001000000000005</v>
      </c>
      <c r="AL1513" s="1">
        <v>61</v>
      </c>
      <c r="AM1513" s="1">
        <v>58.999000000000002</v>
      </c>
      <c r="AN1513" s="1">
        <v>5</v>
      </c>
      <c r="AO1513" s="1">
        <v>-31</v>
      </c>
      <c r="AP1513" s="1">
        <v>61168</v>
      </c>
      <c r="AQ1513" s="1">
        <v>0.3</v>
      </c>
      <c r="AR1513" s="1">
        <v>59</v>
      </c>
      <c r="AS1513" s="1">
        <v>59.5</v>
      </c>
      <c r="AT1513" s="1">
        <v>59.2</v>
      </c>
      <c r="AU1513" s="1">
        <v>59.4</v>
      </c>
      <c r="AV1513" s="1">
        <v>58.9</v>
      </c>
      <c r="AW1513" s="1">
        <v>0.10962399800000001</v>
      </c>
      <c r="AX1513" s="1">
        <v>0.51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5158</v>
      </c>
      <c r="C1514" s="3">
        <v>5.63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63.410000000000004</v>
      </c>
      <c r="H1514" s="1">
        <f>MATCH(持股比率!A1514,董監!A:A,0)</f>
        <v>1514</v>
      </c>
      <c r="I1514" s="3">
        <v>733387.3</v>
      </c>
      <c r="J1514" s="20">
        <v>152.36099999999999</v>
      </c>
      <c r="K1514" s="20">
        <v>440.00200000000001</v>
      </c>
      <c r="L1514" s="29">
        <v>-86</v>
      </c>
      <c r="M1514" s="20">
        <v>-280.41000000000003</v>
      </c>
      <c r="N1514" s="20">
        <v>-571.48299999999995</v>
      </c>
      <c r="O1514" s="20">
        <f t="shared" si="93"/>
        <v>46504</v>
      </c>
      <c r="P1514" s="19">
        <f t="shared" si="94"/>
        <v>-0.7</v>
      </c>
      <c r="Q1514" s="3">
        <v>201</v>
      </c>
      <c r="R1514" s="3">
        <v>203</v>
      </c>
      <c r="S1514" s="3">
        <v>201.5</v>
      </c>
      <c r="T1514" s="3">
        <v>199</v>
      </c>
      <c r="U1514" s="3">
        <v>196</v>
      </c>
      <c r="V1514" s="10">
        <f t="shared" si="95"/>
        <v>-0.65196290999999995</v>
      </c>
      <c r="W1514" s="3">
        <v>-1.26</v>
      </c>
      <c r="X1514" s="3" t="str">
        <f ca="1">IF(COUNTIF(股期對照!A:A,B1514)=2,B1514&amp;"-●",IF(COUNTIF(股期對照!A:A,B1514)=1,B1514&amp;"-◎",B1514))</f>
        <v>長聖</v>
      </c>
      <c r="Y1514" s="3" t="s">
        <v>7319</v>
      </c>
      <c r="AB1514" s="1" t="s">
        <v>1508</v>
      </c>
      <c r="AC1514" s="1" t="s">
        <v>3206</v>
      </c>
      <c r="AD1514" s="1">
        <v>5.63</v>
      </c>
      <c r="AE1514" s="1">
        <v>0.01</v>
      </c>
      <c r="AF1514" s="1">
        <v>0.5</v>
      </c>
      <c r="AG1514" s="1">
        <v>30.45</v>
      </c>
      <c r="AH1514" s="1">
        <v>63.410000000000004</v>
      </c>
      <c r="AI1514" s="1">
        <v>1514</v>
      </c>
      <c r="AJ1514" s="1">
        <v>733387.3</v>
      </c>
      <c r="AK1514" s="1">
        <v>152.36099999999999</v>
      </c>
      <c r="AL1514" s="1">
        <v>440.00200000000001</v>
      </c>
      <c r="AM1514" s="1">
        <v>-86</v>
      </c>
      <c r="AN1514" s="1">
        <v>-280.41000000000003</v>
      </c>
      <c r="AO1514" s="1">
        <v>-571.48299999999995</v>
      </c>
      <c r="AP1514" s="1">
        <v>46504</v>
      </c>
      <c r="AQ1514" s="1">
        <v>-0.7</v>
      </c>
      <c r="AR1514" s="1">
        <v>201</v>
      </c>
      <c r="AS1514" s="1">
        <v>203</v>
      </c>
      <c r="AT1514" s="1">
        <v>201.5</v>
      </c>
      <c r="AU1514" s="1">
        <v>199</v>
      </c>
      <c r="AV1514" s="1">
        <v>196</v>
      </c>
      <c r="AW1514" s="1">
        <v>-0.65196290999999995</v>
      </c>
      <c r="AX1514" s="1">
        <v>-1.26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6415</v>
      </c>
      <c r="C1515" s="3">
        <v>1.35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48.61</v>
      </c>
      <c r="H1515" s="1">
        <f>MATCH(持股比率!A1515,董監!A:A,0)</f>
        <v>1515</v>
      </c>
      <c r="I1515" s="3">
        <v>626337.19999999995</v>
      </c>
      <c r="J1515" s="20">
        <v>16</v>
      </c>
      <c r="K1515" s="20">
        <v>-63.552999999999997</v>
      </c>
      <c r="L1515" s="29">
        <v>-139</v>
      </c>
      <c r="M1515" s="20">
        <v>146</v>
      </c>
      <c r="N1515" s="20">
        <v>28</v>
      </c>
      <c r="O1515" s="20">
        <f t="shared" si="93"/>
        <v>30446</v>
      </c>
      <c r="P1515" s="19">
        <f t="shared" si="94"/>
        <v>0</v>
      </c>
      <c r="Q1515" s="3">
        <v>136.5</v>
      </c>
      <c r="R1515" s="3">
        <v>142.5</v>
      </c>
      <c r="S1515" s="3">
        <v>144.5</v>
      </c>
      <c r="T1515" s="3">
        <v>141</v>
      </c>
      <c r="U1515" s="3">
        <v>137.5</v>
      </c>
      <c r="V1515" s="10">
        <f t="shared" si="95"/>
        <v>-2.5218024999999981E-2</v>
      </c>
      <c r="W1515" s="3">
        <v>0.73</v>
      </c>
      <c r="X1515" s="3" t="str">
        <f ca="1">IF(COUNTIF(股期對照!A:A,B1515)=2,B1515&amp;"-●",IF(COUNTIF(股期對照!A:A,B1515)=1,B1515&amp;"-◎",B1515))</f>
        <v>嘉基</v>
      </c>
      <c r="Y1515" s="3" t="s">
        <v>6967</v>
      </c>
      <c r="AB1515" s="1" t="s">
        <v>1509</v>
      </c>
      <c r="AC1515" s="1" t="s">
        <v>3207</v>
      </c>
      <c r="AD1515" s="1">
        <v>1.35</v>
      </c>
      <c r="AE1515" s="1">
        <v>0.16</v>
      </c>
      <c r="AF1515" s="1">
        <v>0</v>
      </c>
      <c r="AG1515" s="1">
        <v>49.88</v>
      </c>
      <c r="AH1515" s="1">
        <v>48.61</v>
      </c>
      <c r="AI1515" s="1">
        <v>1515</v>
      </c>
      <c r="AJ1515" s="1">
        <v>626337.19999999995</v>
      </c>
      <c r="AK1515" s="1">
        <v>16</v>
      </c>
      <c r="AL1515" s="1">
        <v>-63.552999999999997</v>
      </c>
      <c r="AM1515" s="1">
        <v>-139</v>
      </c>
      <c r="AN1515" s="1">
        <v>146</v>
      </c>
      <c r="AO1515" s="1">
        <v>28</v>
      </c>
      <c r="AP1515" s="1">
        <v>30446</v>
      </c>
      <c r="AQ1515" s="1">
        <v>0</v>
      </c>
      <c r="AR1515" s="1">
        <v>136.5</v>
      </c>
      <c r="AS1515" s="1">
        <v>142.5</v>
      </c>
      <c r="AT1515" s="1">
        <v>144.5</v>
      </c>
      <c r="AU1515" s="1">
        <v>141</v>
      </c>
      <c r="AV1515" s="1">
        <v>137.5</v>
      </c>
      <c r="AW1515" s="1">
        <v>-2.5218024999999981E-2</v>
      </c>
      <c r="AX1515" s="1">
        <v>0.73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5592</v>
      </c>
      <c r="C1516" s="3">
        <v>0.47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85.18</v>
      </c>
      <c r="H1516" s="1">
        <f>MATCH(持股比率!A1516,董監!A:A,0)</f>
        <v>1516</v>
      </c>
      <c r="I1516" s="3">
        <v>304393.14</v>
      </c>
      <c r="J1516" s="20">
        <v>5</v>
      </c>
      <c r="K1516" s="20">
        <v>0.20499999999999999</v>
      </c>
      <c r="L1516" s="29">
        <v>-0.97799999999999998</v>
      </c>
      <c r="M1516" s="20">
        <v>2</v>
      </c>
      <c r="N1516" s="20">
        <v>0.82</v>
      </c>
      <c r="O1516" s="20">
        <f t="shared" si="93"/>
        <v>25928</v>
      </c>
      <c r="P1516" s="19">
        <f t="shared" si="94"/>
        <v>0</v>
      </c>
      <c r="Q1516" s="3">
        <v>87.5</v>
      </c>
      <c r="R1516" s="3">
        <v>87.5</v>
      </c>
      <c r="S1516" s="3">
        <v>87.5</v>
      </c>
      <c r="T1516" s="3">
        <v>89</v>
      </c>
      <c r="U1516" s="3">
        <v>88.6</v>
      </c>
      <c r="V1516" s="10">
        <f t="shared" si="95"/>
        <v>6.2051449999999996E-3</v>
      </c>
      <c r="W1516" s="3">
        <v>3.75</v>
      </c>
      <c r="X1516" s="3" t="str">
        <f ca="1">IF(COUNTIF(股期對照!A:A,B1516)=2,B1516&amp;"-●",IF(COUNTIF(股期對照!A:A,B1516)=1,B1516&amp;"-◎",B1516))</f>
        <v>應廣</v>
      </c>
      <c r="Y1516" s="3" t="s">
        <v>6920</v>
      </c>
      <c r="AB1516" s="1" t="s">
        <v>1510</v>
      </c>
      <c r="AC1516" s="1" t="s">
        <v>3208</v>
      </c>
      <c r="AD1516" s="1">
        <v>0.47</v>
      </c>
      <c r="AE1516" s="1">
        <v>0</v>
      </c>
      <c r="AF1516" s="1">
        <v>0</v>
      </c>
      <c r="AG1516" s="1">
        <v>14.35</v>
      </c>
      <c r="AH1516" s="1">
        <v>85.18</v>
      </c>
      <c r="AI1516" s="1">
        <v>1516</v>
      </c>
      <c r="AJ1516" s="1">
        <v>304393.14</v>
      </c>
      <c r="AK1516" s="1">
        <v>5</v>
      </c>
      <c r="AL1516" s="1">
        <v>0.20499999999999999</v>
      </c>
      <c r="AM1516" s="1">
        <v>-0.97799999999999998</v>
      </c>
      <c r="AN1516" s="1">
        <v>2</v>
      </c>
      <c r="AO1516" s="1">
        <v>0.82</v>
      </c>
      <c r="AP1516" s="1">
        <v>25928</v>
      </c>
      <c r="AQ1516" s="1">
        <v>0</v>
      </c>
      <c r="AR1516" s="1">
        <v>87.5</v>
      </c>
      <c r="AS1516" s="1">
        <v>87.5</v>
      </c>
      <c r="AT1516" s="1">
        <v>87.5</v>
      </c>
      <c r="AU1516" s="1">
        <v>89</v>
      </c>
      <c r="AV1516" s="1">
        <v>88.6</v>
      </c>
      <c r="AW1516" s="1">
        <v>6.2051449999999996E-3</v>
      </c>
      <c r="AX1516" s="1">
        <v>3.75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6416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-1</v>
      </c>
      <c r="L1517" s="29">
        <v>0</v>
      </c>
      <c r="M1517" s="20">
        <v>11</v>
      </c>
      <c r="N1517" s="20">
        <v>-3</v>
      </c>
      <c r="O1517" s="20">
        <f t="shared" si="93"/>
        <v>20544</v>
      </c>
      <c r="P1517" s="19">
        <f t="shared" si="94"/>
        <v>0</v>
      </c>
      <c r="Q1517" s="3">
        <v>59.2</v>
      </c>
      <c r="R1517" s="3">
        <v>59.2</v>
      </c>
      <c r="S1517" s="3">
        <v>59.2</v>
      </c>
      <c r="T1517" s="3">
        <v>60.2</v>
      </c>
      <c r="U1517" s="3">
        <v>59.9</v>
      </c>
      <c r="V1517" s="10">
        <f t="shared" si="95"/>
        <v>4.8250000000000003E-3</v>
      </c>
      <c r="W1517" s="3">
        <v>1.18</v>
      </c>
      <c r="X1517" s="3" t="str">
        <f ca="1">IF(COUNTIF(股期對照!A:A,B1517)=2,B1517&amp;"-●",IF(COUNTIF(股期對照!A:A,B1517)=1,B1517&amp;"-◎",B1517))</f>
        <v>亞泰金屬</v>
      </c>
      <c r="Y1517" s="3" t="s">
        <v>6776</v>
      </c>
      <c r="AB1517" s="1" t="s">
        <v>1511</v>
      </c>
      <c r="AC1517" s="1" t="s">
        <v>3209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1</v>
      </c>
      <c r="AL1517" s="1">
        <v>-1</v>
      </c>
      <c r="AM1517" s="1">
        <v>0</v>
      </c>
      <c r="AN1517" s="1">
        <v>11</v>
      </c>
      <c r="AO1517" s="1">
        <v>-3</v>
      </c>
      <c r="AP1517" s="1">
        <v>20544</v>
      </c>
      <c r="AQ1517" s="1">
        <v>0</v>
      </c>
      <c r="AR1517" s="1">
        <v>59.2</v>
      </c>
      <c r="AS1517" s="1">
        <v>59.2</v>
      </c>
      <c r="AT1517" s="1">
        <v>59.2</v>
      </c>
      <c r="AU1517" s="1">
        <v>60.2</v>
      </c>
      <c r="AV1517" s="1">
        <v>59.9</v>
      </c>
      <c r="AW1517" s="1">
        <v>4.8250000000000003E-3</v>
      </c>
      <c r="AX1517" s="1">
        <v>1.18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6417</v>
      </c>
      <c r="C1518" s="3">
        <v>0.69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-5</v>
      </c>
      <c r="M1518" s="20">
        <v>0</v>
      </c>
      <c r="N1518" s="20">
        <v>0</v>
      </c>
      <c r="O1518" s="20">
        <f t="shared" si="93"/>
        <v>15640</v>
      </c>
      <c r="P1518" s="19">
        <f t="shared" si="94"/>
        <v>0</v>
      </c>
      <c r="Q1518" s="3">
        <v>127.5</v>
      </c>
      <c r="R1518" s="3">
        <v>127.5</v>
      </c>
      <c r="S1518" s="3">
        <v>127</v>
      </c>
      <c r="T1518" s="3">
        <v>127.5</v>
      </c>
      <c r="U1518" s="3">
        <v>128</v>
      </c>
      <c r="V1518" s="10">
        <f t="shared" si="95"/>
        <v>-6.3499999999999997E-3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6852</v>
      </c>
      <c r="AB1518" s="1" t="s">
        <v>1512</v>
      </c>
      <c r="AC1518" s="1" t="s">
        <v>3210</v>
      </c>
      <c r="AD1518" s="1">
        <v>0.69</v>
      </c>
      <c r="AE1518" s="1">
        <v>0</v>
      </c>
      <c r="AF1518" s="1">
        <v>0</v>
      </c>
      <c r="AG1518" s="1">
        <v>31.31</v>
      </c>
      <c r="AH1518" s="1">
        <v>68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-5</v>
      </c>
      <c r="AN1518" s="1">
        <v>0</v>
      </c>
      <c r="AO1518" s="1">
        <v>0</v>
      </c>
      <c r="AP1518" s="1">
        <v>15640</v>
      </c>
      <c r="AQ1518" s="1">
        <v>0</v>
      </c>
      <c r="AR1518" s="1">
        <v>127.5</v>
      </c>
      <c r="AS1518" s="1">
        <v>127.5</v>
      </c>
      <c r="AT1518" s="1">
        <v>127</v>
      </c>
      <c r="AU1518" s="1">
        <v>127.5</v>
      </c>
      <c r="AV1518" s="1">
        <v>128</v>
      </c>
      <c r="AW1518" s="1">
        <v>-6.3499999999999997E-3</v>
      </c>
      <c r="AX1518" s="1">
        <v>0.39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5795</v>
      </c>
      <c r="C1519" s="3">
        <v>10.09</v>
      </c>
      <c r="D1519" s="3">
        <v>7.17</v>
      </c>
      <c r="E1519" s="3">
        <v>0.85</v>
      </c>
      <c r="F1519" s="1">
        <f>IF(INDEX(董監!D:D,H1519)=0,INDEX(董監!C:C,H1519),INDEX(董監!D:D,H1519))</f>
        <v>46.07</v>
      </c>
      <c r="G1519" s="1">
        <f t="shared" si="92"/>
        <v>35.819999999999993</v>
      </c>
      <c r="H1519" s="1">
        <f>MATCH(持股比率!A1519,董監!A:A,0)</f>
        <v>1519</v>
      </c>
      <c r="I1519" s="3">
        <v>489126.18</v>
      </c>
      <c r="J1519" s="20">
        <v>111.98</v>
      </c>
      <c r="K1519" s="20">
        <v>43.84</v>
      </c>
      <c r="L1519" s="29">
        <v>-4.1749999999999998</v>
      </c>
      <c r="M1519" s="20">
        <v>-221.05199999999999</v>
      </c>
      <c r="N1519" s="20">
        <v>-35.698999999999998</v>
      </c>
      <c r="O1519" s="20">
        <f t="shared" si="93"/>
        <v>17520</v>
      </c>
      <c r="P1519" s="19">
        <f t="shared" si="94"/>
        <v>-0.6</v>
      </c>
      <c r="Q1519" s="3">
        <v>500</v>
      </c>
      <c r="R1519" s="3">
        <v>527</v>
      </c>
      <c r="S1519" s="3">
        <v>511</v>
      </c>
      <c r="T1519" s="3">
        <v>504</v>
      </c>
      <c r="U1519" s="3">
        <v>497.5</v>
      </c>
      <c r="V1519" s="10">
        <f t="shared" si="95"/>
        <v>-0.52210205500000006</v>
      </c>
      <c r="W1519" s="3">
        <v>2.16</v>
      </c>
      <c r="X1519" s="3" t="str">
        <f ca="1">IF(COUNTIF(股期對照!A:A,B1519)=2,B1519&amp;"-●",IF(COUNTIF(股期對照!A:A,B1519)=1,B1519&amp;"-◎",B1519))</f>
        <v>昇佳電子</v>
      </c>
      <c r="Y1519" s="3" t="s">
        <v>7584</v>
      </c>
      <c r="AB1519" s="1" t="s">
        <v>1513</v>
      </c>
      <c r="AC1519" s="1" t="s">
        <v>3211</v>
      </c>
      <c r="AD1519" s="1">
        <v>10.09</v>
      </c>
      <c r="AE1519" s="1">
        <v>7.17</v>
      </c>
      <c r="AF1519" s="1">
        <v>0.85</v>
      </c>
      <c r="AG1519" s="1">
        <v>46.07</v>
      </c>
      <c r="AH1519" s="1">
        <v>35.819999999999993</v>
      </c>
      <c r="AI1519" s="1">
        <v>1519</v>
      </c>
      <c r="AJ1519" s="1">
        <v>489126.18</v>
      </c>
      <c r="AK1519" s="1">
        <v>111.98</v>
      </c>
      <c r="AL1519" s="1">
        <v>43.84</v>
      </c>
      <c r="AM1519" s="1">
        <v>-4.1749999999999998</v>
      </c>
      <c r="AN1519" s="1">
        <v>-221.05199999999999</v>
      </c>
      <c r="AO1519" s="1">
        <v>-35.698999999999998</v>
      </c>
      <c r="AP1519" s="1">
        <v>17520</v>
      </c>
      <c r="AQ1519" s="1">
        <v>-0.6</v>
      </c>
      <c r="AR1519" s="1">
        <v>500</v>
      </c>
      <c r="AS1519" s="1">
        <v>527</v>
      </c>
      <c r="AT1519" s="1">
        <v>511</v>
      </c>
      <c r="AU1519" s="1">
        <v>504</v>
      </c>
      <c r="AV1519" s="1">
        <v>497.5</v>
      </c>
      <c r="AW1519" s="1">
        <v>-0.52210205500000006</v>
      </c>
      <c r="AX1519" s="1">
        <v>2.16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6418</v>
      </c>
      <c r="C1520" s="3">
        <v>1.29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64.45</v>
      </c>
      <c r="H1520" s="1">
        <f>MATCH(持股比率!A1520,董監!A:A,0)</f>
        <v>1520</v>
      </c>
      <c r="I1520" s="3">
        <v>1230760.26</v>
      </c>
      <c r="J1520" s="20">
        <v>11</v>
      </c>
      <c r="K1520" s="20">
        <v>-79</v>
      </c>
      <c r="L1520" s="29">
        <v>-16</v>
      </c>
      <c r="M1520" s="20">
        <v>-6</v>
      </c>
      <c r="N1520" s="20">
        <v>-80</v>
      </c>
      <c r="O1520" s="20">
        <f t="shared" si="93"/>
        <v>79322</v>
      </c>
      <c r="P1520" s="19">
        <f t="shared" si="94"/>
        <v>-0.2</v>
      </c>
      <c r="Q1520" s="3">
        <v>33.1</v>
      </c>
      <c r="R1520" s="3">
        <v>34.75</v>
      </c>
      <c r="S1520" s="3">
        <v>34.299999999999997</v>
      </c>
      <c r="T1520" s="3">
        <v>35.200000000000003</v>
      </c>
      <c r="U1520" s="3">
        <v>34.299999999999997</v>
      </c>
      <c r="V1520" s="10">
        <f t="shared" si="95"/>
        <v>-5.8851499999999994E-2</v>
      </c>
      <c r="W1520" s="3">
        <v>5.38</v>
      </c>
      <c r="X1520" s="3" t="str">
        <f ca="1">IF(COUNTIF(股期對照!A:A,B1520)=2,B1520&amp;"-●",IF(COUNTIF(股期對照!A:A,B1520)=1,B1520&amp;"-◎",B1520))</f>
        <v>博晟生醫</v>
      </c>
      <c r="Y1520" s="3" t="s">
        <v>7305</v>
      </c>
      <c r="AB1520" s="1" t="s">
        <v>1514</v>
      </c>
      <c r="AC1520" s="1" t="s">
        <v>3212</v>
      </c>
      <c r="AD1520" s="1">
        <v>1.29</v>
      </c>
      <c r="AE1520" s="1">
        <v>0</v>
      </c>
      <c r="AF1520" s="1">
        <v>0</v>
      </c>
      <c r="AG1520" s="1">
        <v>34.26</v>
      </c>
      <c r="AH1520" s="1">
        <v>64.45</v>
      </c>
      <c r="AI1520" s="1">
        <v>1520</v>
      </c>
      <c r="AJ1520" s="1">
        <v>1230760.26</v>
      </c>
      <c r="AK1520" s="1">
        <v>11</v>
      </c>
      <c r="AL1520" s="1">
        <v>-79</v>
      </c>
      <c r="AM1520" s="1">
        <v>-16</v>
      </c>
      <c r="AN1520" s="1">
        <v>-6</v>
      </c>
      <c r="AO1520" s="1">
        <v>-80</v>
      </c>
      <c r="AP1520" s="1">
        <v>79322</v>
      </c>
      <c r="AQ1520" s="1">
        <v>-0.2</v>
      </c>
      <c r="AR1520" s="1">
        <v>33.1</v>
      </c>
      <c r="AS1520" s="1">
        <v>34.75</v>
      </c>
      <c r="AT1520" s="1">
        <v>34.299999999999997</v>
      </c>
      <c r="AU1520" s="1">
        <v>35.200000000000003</v>
      </c>
      <c r="AV1520" s="1">
        <v>34.299999999999997</v>
      </c>
      <c r="AW1520" s="1">
        <v>-5.8851499999999994E-2</v>
      </c>
      <c r="AX1520" s="1">
        <v>5.38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6419</v>
      </c>
      <c r="C1521" s="3">
        <v>3.82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74.650000000000006</v>
      </c>
      <c r="H1521" s="1">
        <f>MATCH(持股比率!A1521,董監!A:A,0)</f>
        <v>1521</v>
      </c>
      <c r="I1521" s="3">
        <v>1500000</v>
      </c>
      <c r="J1521" s="20">
        <v>67.484999999999999</v>
      </c>
      <c r="K1521" s="20">
        <v>12</v>
      </c>
      <c r="L1521" s="29">
        <v>82</v>
      </c>
      <c r="M1521" s="20">
        <v>23</v>
      </c>
      <c r="N1521" s="20">
        <v>5</v>
      </c>
      <c r="O1521" s="20">
        <f t="shared" si="93"/>
        <v>111975</v>
      </c>
      <c r="P1521" s="19">
        <f t="shared" si="94"/>
        <v>0.2</v>
      </c>
      <c r="Q1521" s="3">
        <v>50.6</v>
      </c>
      <c r="R1521" s="3">
        <v>50</v>
      </c>
      <c r="S1521" s="3">
        <v>50.7</v>
      </c>
      <c r="T1521" s="3">
        <v>50.6</v>
      </c>
      <c r="U1521" s="3">
        <v>49.9</v>
      </c>
      <c r="V1521" s="10">
        <f t="shared" si="95"/>
        <v>9.5854410000000001E-2</v>
      </c>
      <c r="W1521" s="3">
        <v>2.57</v>
      </c>
      <c r="X1521" s="3" t="str">
        <f ca="1">IF(COUNTIF(股期對照!A:A,B1521)=2,B1521&amp;"-●",IF(COUNTIF(股期對照!A:A,B1521)=1,B1521&amp;"-◎",B1521))</f>
        <v>安普新</v>
      </c>
      <c r="Y1521" s="3" t="s">
        <v>7585</v>
      </c>
      <c r="AB1521" s="1" t="s">
        <v>1515</v>
      </c>
      <c r="AC1521" s="1" t="s">
        <v>3213</v>
      </c>
      <c r="AD1521" s="1">
        <v>3.82</v>
      </c>
      <c r="AE1521" s="1">
        <v>0</v>
      </c>
      <c r="AF1521" s="1">
        <v>0.09</v>
      </c>
      <c r="AG1521" s="1">
        <v>21.44</v>
      </c>
      <c r="AH1521" s="1">
        <v>74.650000000000006</v>
      </c>
      <c r="AI1521" s="1">
        <v>1521</v>
      </c>
      <c r="AJ1521" s="1">
        <v>1500000</v>
      </c>
      <c r="AK1521" s="1">
        <v>67.484999999999999</v>
      </c>
      <c r="AL1521" s="1">
        <v>12</v>
      </c>
      <c r="AM1521" s="1">
        <v>82</v>
      </c>
      <c r="AN1521" s="1">
        <v>23</v>
      </c>
      <c r="AO1521" s="1">
        <v>5</v>
      </c>
      <c r="AP1521" s="1">
        <v>111975</v>
      </c>
      <c r="AQ1521" s="1">
        <v>0.2</v>
      </c>
      <c r="AR1521" s="1">
        <v>50.6</v>
      </c>
      <c r="AS1521" s="1">
        <v>50</v>
      </c>
      <c r="AT1521" s="1">
        <v>50.7</v>
      </c>
      <c r="AU1521" s="1">
        <v>50.6</v>
      </c>
      <c r="AV1521" s="1">
        <v>49.9</v>
      </c>
      <c r="AW1521" s="1">
        <v>9.5854410000000001E-2</v>
      </c>
      <c r="AX1521" s="1">
        <v>2.57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5464</v>
      </c>
      <c r="C1522" s="3">
        <v>4.09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72.259999999999991</v>
      </c>
      <c r="H1522" s="1">
        <f>MATCH(持股比率!A1522,董監!A:A,0)</f>
        <v>1522</v>
      </c>
      <c r="I1522" s="3">
        <v>241890</v>
      </c>
      <c r="J1522" s="20">
        <v>5</v>
      </c>
      <c r="K1522" s="20">
        <v>8</v>
      </c>
      <c r="L1522" s="29">
        <v>4.4180000000000001</v>
      </c>
      <c r="M1522" s="20">
        <v>-3.036</v>
      </c>
      <c r="N1522" s="20">
        <v>-0.05</v>
      </c>
      <c r="O1522" s="20">
        <f t="shared" si="93"/>
        <v>17479</v>
      </c>
      <c r="P1522" s="19">
        <f t="shared" si="94"/>
        <v>0.1</v>
      </c>
      <c r="Q1522" s="3">
        <v>180</v>
      </c>
      <c r="R1522" s="3">
        <v>181.5</v>
      </c>
      <c r="S1522" s="3">
        <v>185</v>
      </c>
      <c r="T1522" s="3">
        <v>184.5</v>
      </c>
      <c r="U1522" s="3">
        <v>185</v>
      </c>
      <c r="V1522" s="10">
        <f t="shared" si="95"/>
        <v>2.5999380000000002E-2</v>
      </c>
      <c r="W1522" s="3">
        <v>2.4900000000000002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6766</v>
      </c>
      <c r="AB1522" s="1" t="s">
        <v>1516</v>
      </c>
      <c r="AC1522" s="1" t="s">
        <v>3214</v>
      </c>
      <c r="AD1522" s="1">
        <v>4.09</v>
      </c>
      <c r="AE1522" s="1">
        <v>0</v>
      </c>
      <c r="AF1522" s="1">
        <v>0.15</v>
      </c>
      <c r="AG1522" s="1">
        <v>23.5</v>
      </c>
      <c r="AH1522" s="1">
        <v>72.259999999999991</v>
      </c>
      <c r="AI1522" s="1">
        <v>1522</v>
      </c>
      <c r="AJ1522" s="1">
        <v>241890</v>
      </c>
      <c r="AK1522" s="1">
        <v>5</v>
      </c>
      <c r="AL1522" s="1">
        <v>8</v>
      </c>
      <c r="AM1522" s="1">
        <v>4.4180000000000001</v>
      </c>
      <c r="AN1522" s="1">
        <v>-3.036</v>
      </c>
      <c r="AO1522" s="1">
        <v>-0.05</v>
      </c>
      <c r="AP1522" s="1">
        <v>17479</v>
      </c>
      <c r="AQ1522" s="1">
        <v>0.1</v>
      </c>
      <c r="AR1522" s="1">
        <v>180</v>
      </c>
      <c r="AS1522" s="1">
        <v>181.5</v>
      </c>
      <c r="AT1522" s="1">
        <v>185</v>
      </c>
      <c r="AU1522" s="1">
        <v>184.5</v>
      </c>
      <c r="AV1522" s="1">
        <v>185</v>
      </c>
      <c r="AW1522" s="1">
        <v>2.5999380000000002E-2</v>
      </c>
      <c r="AX1522" s="1">
        <v>2.4900000000000002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6635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-7.0000000000000001E-3</v>
      </c>
      <c r="K1523" s="20">
        <v>0</v>
      </c>
      <c r="L1523" s="29">
        <v>0</v>
      </c>
      <c r="M1523" s="20">
        <v>-0.23400000000000001</v>
      </c>
      <c r="N1523" s="20">
        <v>1.405</v>
      </c>
      <c r="O1523" s="20">
        <f t="shared" si="93"/>
        <v>9524</v>
      </c>
      <c r="P1523" s="19">
        <f t="shared" si="94"/>
        <v>0</v>
      </c>
      <c r="Q1523" s="3">
        <v>81.400000000000006</v>
      </c>
      <c r="R1523" s="3">
        <v>82.5</v>
      </c>
      <c r="S1523" s="3">
        <v>80.900000000000006</v>
      </c>
      <c r="T1523" s="3">
        <v>79.900000000000006</v>
      </c>
      <c r="U1523" s="3">
        <v>77.900000000000006</v>
      </c>
      <c r="V1523" s="10">
        <f t="shared" si="95"/>
        <v>9.0183100000000007E-4</v>
      </c>
      <c r="W1523" s="3">
        <v>-4.6500000000000004</v>
      </c>
      <c r="X1523" s="3" t="str">
        <f ca="1">IF(COUNTIF(股期對照!A:A,B1523)=2,B1523&amp;"-●",IF(COUNTIF(股期對照!A:A,B1523)=1,B1523&amp;"-◎",B1523))</f>
        <v>智聯服務</v>
      </c>
      <c r="Y1523" s="3" t="s">
        <v>7586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-7.0000000000000001E-3</v>
      </c>
      <c r="AL1523" s="1">
        <v>0</v>
      </c>
      <c r="AM1523" s="1">
        <v>0</v>
      </c>
      <c r="AN1523" s="1">
        <v>-0.23400000000000001</v>
      </c>
      <c r="AO1523" s="1">
        <v>1.405</v>
      </c>
      <c r="AP1523" s="1">
        <v>9524</v>
      </c>
      <c r="AQ1523" s="1">
        <v>0</v>
      </c>
      <c r="AR1523" s="1">
        <v>81.400000000000006</v>
      </c>
      <c r="AS1523" s="1">
        <v>82.5</v>
      </c>
      <c r="AT1523" s="1">
        <v>80.900000000000006</v>
      </c>
      <c r="AU1523" s="1">
        <v>79.900000000000006</v>
      </c>
      <c r="AV1523" s="1">
        <v>77.900000000000006</v>
      </c>
      <c r="AW1523" s="1">
        <v>9.0183100000000007E-4</v>
      </c>
      <c r="AX1523" s="1">
        <v>-4.6500000000000004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5796</v>
      </c>
      <c r="C1524" s="3">
        <v>3.6</v>
      </c>
      <c r="D1524" s="3">
        <v>0</v>
      </c>
      <c r="E1524" s="3">
        <v>0.15</v>
      </c>
      <c r="F1524" s="1">
        <f>IF(INDEX(董監!D:D,H1524)=0,INDEX(董監!C:C,H1524),INDEX(董監!D:D,H1524))</f>
        <v>20.62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-48</v>
      </c>
      <c r="K1524" s="20">
        <v>60</v>
      </c>
      <c r="L1524" s="29">
        <v>-49.918999999999997</v>
      </c>
      <c r="M1524" s="20">
        <v>-16.870999999999999</v>
      </c>
      <c r="N1524" s="20">
        <v>8.9039999999999999</v>
      </c>
      <c r="O1524" s="20">
        <f t="shared" si="93"/>
        <v>24788</v>
      </c>
      <c r="P1524" s="19">
        <f t="shared" si="94"/>
        <v>-0.2</v>
      </c>
      <c r="Q1524" s="3">
        <v>140.5</v>
      </c>
      <c r="R1524" s="3">
        <v>142</v>
      </c>
      <c r="S1524" s="3">
        <v>143</v>
      </c>
      <c r="T1524" s="3">
        <v>138</v>
      </c>
      <c r="U1524" s="3">
        <v>138.5</v>
      </c>
      <c r="V1524" s="10">
        <f t="shared" si="95"/>
        <v>-6.4574110000000004E-2</v>
      </c>
      <c r="W1524" s="3">
        <v>2.21</v>
      </c>
      <c r="X1524" s="3" t="str">
        <f ca="1">IF(COUNTIF(股期對照!A:A,B1524)=2,B1524&amp;"-●",IF(COUNTIF(股期對照!A:A,B1524)=1,B1524&amp;"-◎",B1524))</f>
        <v>叡揚</v>
      </c>
      <c r="Y1524" s="3" t="s">
        <v>7291</v>
      </c>
      <c r="AB1524" s="1" t="s">
        <v>1518</v>
      </c>
      <c r="AC1524" s="1" t="s">
        <v>3216</v>
      </c>
      <c r="AD1524" s="1">
        <v>3.6</v>
      </c>
      <c r="AE1524" s="1">
        <v>0</v>
      </c>
      <c r="AF1524" s="1">
        <v>0.15</v>
      </c>
      <c r="AG1524" s="1">
        <v>20.62</v>
      </c>
      <c r="AH1524" s="1">
        <v>75.63</v>
      </c>
      <c r="AI1524" s="1">
        <v>1524</v>
      </c>
      <c r="AJ1524" s="1">
        <v>327751.3</v>
      </c>
      <c r="AK1524" s="1">
        <v>-48</v>
      </c>
      <c r="AL1524" s="1">
        <v>60</v>
      </c>
      <c r="AM1524" s="1">
        <v>-49.918999999999997</v>
      </c>
      <c r="AN1524" s="1">
        <v>-16.870999999999999</v>
      </c>
      <c r="AO1524" s="1">
        <v>8.9039999999999999</v>
      </c>
      <c r="AP1524" s="1">
        <v>24788</v>
      </c>
      <c r="AQ1524" s="1">
        <v>-0.2</v>
      </c>
      <c r="AR1524" s="1">
        <v>140.5</v>
      </c>
      <c r="AS1524" s="1">
        <v>142</v>
      </c>
      <c r="AT1524" s="1">
        <v>143</v>
      </c>
      <c r="AU1524" s="1">
        <v>138</v>
      </c>
      <c r="AV1524" s="1">
        <v>138.5</v>
      </c>
      <c r="AW1524" s="1">
        <v>-6.4574110000000004E-2</v>
      </c>
      <c r="AX1524" s="1">
        <v>2.21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5159</v>
      </c>
      <c r="C1525" s="3">
        <v>15.44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22.840000000000003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8</v>
      </c>
      <c r="L1525" s="29">
        <v>7</v>
      </c>
      <c r="M1525" s="20">
        <v>62</v>
      </c>
      <c r="N1525" s="20">
        <v>-2</v>
      </c>
      <c r="O1525" s="20">
        <f t="shared" si="93"/>
        <v>15074</v>
      </c>
      <c r="P1525" s="19">
        <f t="shared" si="94"/>
        <v>0.5</v>
      </c>
      <c r="Q1525" s="3">
        <v>49.15</v>
      </c>
      <c r="R1525" s="3">
        <v>49.15</v>
      </c>
      <c r="S1525" s="3">
        <v>49.2</v>
      </c>
      <c r="T1525" s="3">
        <v>52.2</v>
      </c>
      <c r="U1525" s="3">
        <v>52.7</v>
      </c>
      <c r="V1525" s="10">
        <f t="shared" si="95"/>
        <v>3.7703E-2</v>
      </c>
      <c r="W1525" s="3">
        <v>7.77</v>
      </c>
      <c r="X1525" s="3" t="str">
        <f ca="1">IF(COUNTIF(股期對照!A:A,B1525)=2,B1525&amp;"-●",IF(COUNTIF(股期對照!A:A,B1525)=1,B1525&amp;"-◎",B1525))</f>
        <v>匯僑設計</v>
      </c>
      <c r="Y1525" s="3" t="s">
        <v>7031</v>
      </c>
      <c r="AB1525" s="1" t="s">
        <v>1519</v>
      </c>
      <c r="AC1525" s="1" t="s">
        <v>3217</v>
      </c>
      <c r="AD1525" s="1">
        <v>15.44</v>
      </c>
      <c r="AE1525" s="1">
        <v>0</v>
      </c>
      <c r="AF1525" s="1">
        <v>0.13</v>
      </c>
      <c r="AG1525" s="1">
        <v>61.59</v>
      </c>
      <c r="AH1525" s="1">
        <v>22.840000000000003</v>
      </c>
      <c r="AI1525" s="1">
        <v>1525</v>
      </c>
      <c r="AJ1525" s="1">
        <v>660000</v>
      </c>
      <c r="AK1525" s="1">
        <v>-2</v>
      </c>
      <c r="AL1525" s="1">
        <v>8</v>
      </c>
      <c r="AM1525" s="1">
        <v>7</v>
      </c>
      <c r="AN1525" s="1">
        <v>62</v>
      </c>
      <c r="AO1525" s="1">
        <v>-2</v>
      </c>
      <c r="AP1525" s="1">
        <v>15074</v>
      </c>
      <c r="AQ1525" s="1">
        <v>0.5</v>
      </c>
      <c r="AR1525" s="1">
        <v>49.15</v>
      </c>
      <c r="AS1525" s="1">
        <v>49.15</v>
      </c>
      <c r="AT1525" s="1">
        <v>49.2</v>
      </c>
      <c r="AU1525" s="1">
        <v>52.2</v>
      </c>
      <c r="AV1525" s="1">
        <v>52.7</v>
      </c>
      <c r="AW1525" s="1">
        <v>3.7703E-2</v>
      </c>
      <c r="AX1525" s="1">
        <v>7.77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6420</v>
      </c>
      <c r="C1526" s="3">
        <v>4.07</v>
      </c>
      <c r="D1526" s="3">
        <v>0.27</v>
      </c>
      <c r="E1526" s="3">
        <v>0.19</v>
      </c>
      <c r="F1526" s="1">
        <f>IF(INDEX(董監!D:D,H1526)=0,INDEX(董監!C:C,H1526),INDEX(董監!D:D,H1526))</f>
        <v>56.96</v>
      </c>
      <c r="G1526" s="1">
        <f t="shared" si="92"/>
        <v>38.51</v>
      </c>
      <c r="H1526" s="1">
        <f>MATCH(持股比率!A1526,董監!A:A,0)</f>
        <v>1526</v>
      </c>
      <c r="I1526" s="3">
        <v>690090</v>
      </c>
      <c r="J1526" s="20">
        <v>54.002000000000002</v>
      </c>
      <c r="K1526" s="20">
        <v>56</v>
      </c>
      <c r="L1526" s="29">
        <v>-28</v>
      </c>
      <c r="M1526" s="20">
        <v>-174</v>
      </c>
      <c r="N1526" s="20">
        <v>-145.81100000000001</v>
      </c>
      <c r="O1526" s="20">
        <f t="shared" si="93"/>
        <v>26575</v>
      </c>
      <c r="P1526" s="19">
        <f t="shared" si="94"/>
        <v>-0.9</v>
      </c>
      <c r="Q1526" s="3">
        <v>216.5</v>
      </c>
      <c r="R1526" s="3">
        <v>213.5</v>
      </c>
      <c r="S1526" s="3">
        <v>214</v>
      </c>
      <c r="T1526" s="3">
        <v>206.5</v>
      </c>
      <c r="U1526" s="3">
        <v>204</v>
      </c>
      <c r="V1526" s="10">
        <f t="shared" si="95"/>
        <v>-0.48021010999999997</v>
      </c>
      <c r="W1526" s="3">
        <v>-4</v>
      </c>
      <c r="X1526" s="3" t="str">
        <f ca="1">IF(COUNTIF(股期對照!A:A,B1526)=2,B1526&amp;"-●",IF(COUNTIF(股期對照!A:A,B1526)=1,B1526&amp;"-◎",B1526))</f>
        <v>威鋒電子</v>
      </c>
      <c r="Y1526" s="3" t="s">
        <v>7100</v>
      </c>
      <c r="AB1526" s="1" t="s">
        <v>1520</v>
      </c>
      <c r="AC1526" s="1" t="s">
        <v>3218</v>
      </c>
      <c r="AD1526" s="1">
        <v>4.07</v>
      </c>
      <c r="AE1526" s="1">
        <v>0.27</v>
      </c>
      <c r="AF1526" s="1">
        <v>0.19</v>
      </c>
      <c r="AG1526" s="1">
        <v>56.96</v>
      </c>
      <c r="AH1526" s="1">
        <v>38.51</v>
      </c>
      <c r="AI1526" s="1">
        <v>1526</v>
      </c>
      <c r="AJ1526" s="1">
        <v>690090</v>
      </c>
      <c r="AK1526" s="1">
        <v>54.002000000000002</v>
      </c>
      <c r="AL1526" s="1">
        <v>56</v>
      </c>
      <c r="AM1526" s="1">
        <v>-28</v>
      </c>
      <c r="AN1526" s="1">
        <v>-174</v>
      </c>
      <c r="AO1526" s="1">
        <v>-145.81100000000001</v>
      </c>
      <c r="AP1526" s="1">
        <v>26575</v>
      </c>
      <c r="AQ1526" s="1">
        <v>-0.9</v>
      </c>
      <c r="AR1526" s="1">
        <v>216.5</v>
      </c>
      <c r="AS1526" s="1">
        <v>213.5</v>
      </c>
      <c r="AT1526" s="1">
        <v>214</v>
      </c>
      <c r="AU1526" s="1">
        <v>206.5</v>
      </c>
      <c r="AV1526" s="1">
        <v>204</v>
      </c>
      <c r="AW1526" s="1">
        <v>-0.48021010999999997</v>
      </c>
      <c r="AX1526" s="1">
        <v>-4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5012</v>
      </c>
      <c r="C1527" s="3">
        <v>4.57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48.91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10</v>
      </c>
      <c r="M1527" s="20">
        <v>10</v>
      </c>
      <c r="N1527" s="20">
        <v>0</v>
      </c>
      <c r="O1527" s="20">
        <f t="shared" si="93"/>
        <v>12662</v>
      </c>
      <c r="P1527" s="19">
        <f t="shared" si="94"/>
        <v>0.2</v>
      </c>
      <c r="Q1527" s="3">
        <v>250</v>
      </c>
      <c r="R1527" s="3">
        <v>250</v>
      </c>
      <c r="S1527" s="3">
        <v>250</v>
      </c>
      <c r="T1527" s="3">
        <v>251</v>
      </c>
      <c r="U1527" s="3">
        <v>251.5</v>
      </c>
      <c r="V1527" s="10">
        <f t="shared" si="95"/>
        <v>7.51E-2</v>
      </c>
      <c r="W1527" s="3">
        <v>0.6</v>
      </c>
      <c r="X1527" s="3" t="str">
        <f ca="1">IF(COUNTIF(股期對照!A:A,B1527)=2,B1527&amp;"-●",IF(COUNTIF(股期對照!A:A,B1527)=1,B1527&amp;"-◎",B1527))</f>
        <v>達亞</v>
      </c>
      <c r="Y1527" s="3" t="s">
        <v>7305</v>
      </c>
      <c r="AB1527" s="1" t="s">
        <v>1521</v>
      </c>
      <c r="AC1527" s="1" t="s">
        <v>3219</v>
      </c>
      <c r="AD1527" s="1">
        <v>4.57</v>
      </c>
      <c r="AE1527" s="1">
        <v>0</v>
      </c>
      <c r="AF1527" s="1">
        <v>0</v>
      </c>
      <c r="AG1527" s="1">
        <v>46.52</v>
      </c>
      <c r="AH1527" s="1">
        <v>48.91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10</v>
      </c>
      <c r="AN1527" s="1">
        <v>10</v>
      </c>
      <c r="AO1527" s="1">
        <v>0</v>
      </c>
      <c r="AP1527" s="1">
        <v>12662</v>
      </c>
      <c r="AQ1527" s="1">
        <v>0.2</v>
      </c>
      <c r="AR1527" s="1">
        <v>250</v>
      </c>
      <c r="AS1527" s="1">
        <v>250</v>
      </c>
      <c r="AT1527" s="1">
        <v>250</v>
      </c>
      <c r="AU1527" s="1">
        <v>251</v>
      </c>
      <c r="AV1527" s="1">
        <v>251.5</v>
      </c>
      <c r="AW1527" s="1">
        <v>7.51E-2</v>
      </c>
      <c r="AX1527" s="1">
        <v>0.6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6421</v>
      </c>
      <c r="C1528" s="3">
        <v>0.34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62.589999999999996</v>
      </c>
      <c r="H1528" s="1">
        <f>MATCH(持股比率!A1528,董監!A:A,0)</f>
        <v>1528</v>
      </c>
      <c r="I1528" s="3">
        <v>291090</v>
      </c>
      <c r="J1528" s="20">
        <v>-9</v>
      </c>
      <c r="K1528" s="20">
        <v>-11</v>
      </c>
      <c r="L1528" s="29">
        <v>-11</v>
      </c>
      <c r="M1528" s="20">
        <v>-7</v>
      </c>
      <c r="N1528" s="20">
        <v>-2</v>
      </c>
      <c r="O1528" s="20">
        <f t="shared" si="93"/>
        <v>18219</v>
      </c>
      <c r="P1528" s="19">
        <f t="shared" si="94"/>
        <v>-0.2</v>
      </c>
      <c r="Q1528" s="3">
        <v>34.25</v>
      </c>
      <c r="R1528" s="3">
        <v>34.549999999999997</v>
      </c>
      <c r="S1528" s="3">
        <v>34.5</v>
      </c>
      <c r="T1528" s="3">
        <v>34.799999999999997</v>
      </c>
      <c r="U1528" s="3">
        <v>34.299999999999997</v>
      </c>
      <c r="V1528" s="10">
        <f t="shared" si="95"/>
        <v>-1.3799999999999998E-2</v>
      </c>
      <c r="W1528" s="3">
        <v>-1.72</v>
      </c>
      <c r="X1528" s="3" t="str">
        <f ca="1">IF(COUNTIF(股期對照!A:A,B1528)=2,B1528&amp;"-●",IF(COUNTIF(股期對照!A:A,B1528)=1,B1528&amp;"-◎",B1528))</f>
        <v>台微醫</v>
      </c>
      <c r="Y1528" s="3" t="s">
        <v>6777</v>
      </c>
      <c r="AB1528" s="1" t="s">
        <v>1522</v>
      </c>
      <c r="AC1528" s="1" t="s">
        <v>3220</v>
      </c>
      <c r="AD1528" s="1">
        <v>0.34</v>
      </c>
      <c r="AE1528" s="1">
        <v>0</v>
      </c>
      <c r="AF1528" s="1">
        <v>0</v>
      </c>
      <c r="AG1528" s="1">
        <v>37.07</v>
      </c>
      <c r="AH1528" s="1">
        <v>62.589999999999996</v>
      </c>
      <c r="AI1528" s="1">
        <v>1528</v>
      </c>
      <c r="AJ1528" s="1">
        <v>291090</v>
      </c>
      <c r="AK1528" s="1">
        <v>-9</v>
      </c>
      <c r="AL1528" s="1">
        <v>-11</v>
      </c>
      <c r="AM1528" s="1">
        <v>-11</v>
      </c>
      <c r="AN1528" s="1">
        <v>-7</v>
      </c>
      <c r="AO1528" s="1">
        <v>-2</v>
      </c>
      <c r="AP1528" s="1">
        <v>18219</v>
      </c>
      <c r="AQ1528" s="1">
        <v>-0.2</v>
      </c>
      <c r="AR1528" s="1">
        <v>34.25</v>
      </c>
      <c r="AS1528" s="1">
        <v>34.549999999999997</v>
      </c>
      <c r="AT1528" s="1">
        <v>34.5</v>
      </c>
      <c r="AU1528" s="1">
        <v>34.799999999999997</v>
      </c>
      <c r="AV1528" s="1">
        <v>34.299999999999997</v>
      </c>
      <c r="AW1528" s="1">
        <v>-1.3799999999999998E-2</v>
      </c>
      <c r="AX1528" s="1">
        <v>-1.72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6422</v>
      </c>
      <c r="C1529" s="3">
        <v>74.930000000000007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22.759999999999991</v>
      </c>
      <c r="H1529" s="1">
        <f>MATCH(持股比率!A1529,董監!A:A,0)</f>
        <v>1529</v>
      </c>
      <c r="I1529" s="3">
        <v>1960456.17</v>
      </c>
      <c r="J1529" s="20">
        <v>17</v>
      </c>
      <c r="K1529" s="20">
        <v>3</v>
      </c>
      <c r="L1529" s="29">
        <v>0</v>
      </c>
      <c r="M1529" s="20">
        <v>4</v>
      </c>
      <c r="N1529" s="20">
        <v>-21</v>
      </c>
      <c r="O1529" s="20">
        <f t="shared" si="93"/>
        <v>44620</v>
      </c>
      <c r="P1529" s="19">
        <f t="shared" si="94"/>
        <v>0</v>
      </c>
      <c r="Q1529" s="3">
        <v>66.3</v>
      </c>
      <c r="R1529" s="3">
        <v>66</v>
      </c>
      <c r="S1529" s="3">
        <v>66.2</v>
      </c>
      <c r="T1529" s="3">
        <v>65.3</v>
      </c>
      <c r="U1529" s="3">
        <v>64.599999999999994</v>
      </c>
      <c r="V1529" s="10">
        <f t="shared" si="95"/>
        <v>2.2970000000000004E-3</v>
      </c>
      <c r="W1529" s="3">
        <v>-2.42</v>
      </c>
      <c r="X1529" s="3" t="str">
        <f ca="1">IF(COUNTIF(股期對照!A:A,B1529)=2,B1529&amp;"-●",IF(COUNTIF(股期對照!A:A,B1529)=1,B1529&amp;"-◎",B1529))</f>
        <v>志強-KY</v>
      </c>
      <c r="Y1529" s="3" t="s">
        <v>6674</v>
      </c>
      <c r="AB1529" s="1" t="s">
        <v>1523</v>
      </c>
      <c r="AC1529" s="1" t="s">
        <v>3221</v>
      </c>
      <c r="AD1529" s="1">
        <v>74.930000000000007</v>
      </c>
      <c r="AE1529" s="1">
        <v>0</v>
      </c>
      <c r="AF1529" s="1">
        <v>0.14000000000000001</v>
      </c>
      <c r="AG1529" s="1">
        <v>2.17</v>
      </c>
      <c r="AH1529" s="1">
        <v>22.759999999999991</v>
      </c>
      <c r="AI1529" s="1">
        <v>1529</v>
      </c>
      <c r="AJ1529" s="1">
        <v>1960456.17</v>
      </c>
      <c r="AK1529" s="1">
        <v>17</v>
      </c>
      <c r="AL1529" s="1">
        <v>3</v>
      </c>
      <c r="AM1529" s="1">
        <v>0</v>
      </c>
      <c r="AN1529" s="1">
        <v>4</v>
      </c>
      <c r="AO1529" s="1">
        <v>-21</v>
      </c>
      <c r="AP1529" s="1">
        <v>44620</v>
      </c>
      <c r="AQ1529" s="1">
        <v>0</v>
      </c>
      <c r="AR1529" s="1">
        <v>66.3</v>
      </c>
      <c r="AS1529" s="1">
        <v>66</v>
      </c>
      <c r="AT1529" s="1">
        <v>66.2</v>
      </c>
      <c r="AU1529" s="1">
        <v>65.3</v>
      </c>
      <c r="AV1529" s="1">
        <v>64.599999999999994</v>
      </c>
      <c r="AW1529" s="1">
        <v>2.2970000000000004E-3</v>
      </c>
      <c r="AX1529" s="1">
        <v>-2.42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6423</v>
      </c>
      <c r="C1530" s="3">
        <v>2.78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38.28</v>
      </c>
      <c r="H1530" s="1">
        <f>MATCH(持股比率!A1530,董監!A:A,0)</f>
        <v>1530</v>
      </c>
      <c r="I1530" s="3">
        <v>815814.3</v>
      </c>
      <c r="J1530" s="20">
        <v>11</v>
      </c>
      <c r="K1530" s="20">
        <v>30.463999999999999</v>
      </c>
      <c r="L1530" s="29">
        <v>-11</v>
      </c>
      <c r="M1530" s="20">
        <v>9</v>
      </c>
      <c r="N1530" s="20">
        <v>5</v>
      </c>
      <c r="O1530" s="20">
        <f t="shared" si="93"/>
        <v>31229</v>
      </c>
      <c r="P1530" s="19">
        <f t="shared" si="94"/>
        <v>0.1</v>
      </c>
      <c r="Q1530" s="3">
        <v>53.7</v>
      </c>
      <c r="R1530" s="3">
        <v>54.8</v>
      </c>
      <c r="S1530" s="3">
        <v>54.6</v>
      </c>
      <c r="T1530" s="3">
        <v>54.8</v>
      </c>
      <c r="U1530" s="3">
        <v>54.5</v>
      </c>
      <c r="V1530" s="10">
        <f t="shared" si="95"/>
        <v>2.4252271999999998E-2</v>
      </c>
      <c r="W1530" s="3">
        <v>2.64</v>
      </c>
      <c r="X1530" s="3" t="str">
        <f ca="1">IF(COUNTIF(股期對照!A:A,B1530)=2,B1530&amp;"-●",IF(COUNTIF(股期對照!A:A,B1530)=1,B1530&amp;"-◎",B1530))</f>
        <v>展碁國際</v>
      </c>
      <c r="Y1530" s="3" t="s">
        <v>7587</v>
      </c>
      <c r="AB1530" s="1" t="s">
        <v>1524</v>
      </c>
      <c r="AC1530" s="1" t="s">
        <v>3222</v>
      </c>
      <c r="AD1530" s="1">
        <v>2.78</v>
      </c>
      <c r="AE1530" s="1">
        <v>0</v>
      </c>
      <c r="AF1530" s="1">
        <v>0.03</v>
      </c>
      <c r="AG1530" s="1">
        <v>58.91</v>
      </c>
      <c r="AH1530" s="1">
        <v>38.28</v>
      </c>
      <c r="AI1530" s="1">
        <v>1530</v>
      </c>
      <c r="AJ1530" s="1">
        <v>815814.3</v>
      </c>
      <c r="AK1530" s="1">
        <v>11</v>
      </c>
      <c r="AL1530" s="1">
        <v>30.463999999999999</v>
      </c>
      <c r="AM1530" s="1">
        <v>-11</v>
      </c>
      <c r="AN1530" s="1">
        <v>9</v>
      </c>
      <c r="AO1530" s="1">
        <v>5</v>
      </c>
      <c r="AP1530" s="1">
        <v>31229</v>
      </c>
      <c r="AQ1530" s="1">
        <v>0.1</v>
      </c>
      <c r="AR1530" s="1">
        <v>53.7</v>
      </c>
      <c r="AS1530" s="1">
        <v>54.8</v>
      </c>
      <c r="AT1530" s="1">
        <v>54.6</v>
      </c>
      <c r="AU1530" s="1">
        <v>54.8</v>
      </c>
      <c r="AV1530" s="1">
        <v>54.5</v>
      </c>
      <c r="AW1530" s="1">
        <v>2.4252271999999998E-2</v>
      </c>
      <c r="AX1530" s="1">
        <v>2.64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6424</v>
      </c>
      <c r="C1531" s="3">
        <v>74.05</v>
      </c>
      <c r="D1531" s="3">
        <v>1.62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-30.620000000000005</v>
      </c>
      <c r="H1531" s="1">
        <f>MATCH(持股比率!A1531,董監!A:A,0)</f>
        <v>1531</v>
      </c>
      <c r="I1531" s="3">
        <v>854187.8</v>
      </c>
      <c r="J1531" s="20">
        <v>40.799999999999997</v>
      </c>
      <c r="K1531" s="20">
        <v>-79.340999999999994</v>
      </c>
      <c r="L1531" s="29">
        <v>-78.188000000000002</v>
      </c>
      <c r="M1531" s="20">
        <v>200.285</v>
      </c>
      <c r="N1531" s="20">
        <v>130.089</v>
      </c>
      <c r="O1531" s="20">
        <f t="shared" si="93"/>
        <v>-26155</v>
      </c>
      <c r="P1531" s="19">
        <f t="shared" si="94"/>
        <v>-0.8</v>
      </c>
      <c r="Q1531" s="3">
        <v>649</v>
      </c>
      <c r="R1531" s="3">
        <v>637</v>
      </c>
      <c r="S1531" s="3">
        <v>629</v>
      </c>
      <c r="T1531" s="3">
        <v>658</v>
      </c>
      <c r="U1531" s="3">
        <v>671</v>
      </c>
      <c r="V1531" s="10">
        <f t="shared" si="95"/>
        <v>1.4583597999999998</v>
      </c>
      <c r="W1531" s="3">
        <v>5.5</v>
      </c>
      <c r="X1531" s="3" t="str">
        <f ca="1">IF(COUNTIF(股期對照!A:A,B1531)=2,B1531&amp;"-●",IF(COUNTIF(股期對照!A:A,B1531)=1,B1531&amp;"-◎",B1531))</f>
        <v>AES-KY</v>
      </c>
      <c r="Y1531" s="3" t="s">
        <v>6735</v>
      </c>
      <c r="AB1531" s="1" t="s">
        <v>1525</v>
      </c>
      <c r="AC1531" s="1" t="s">
        <v>3223</v>
      </c>
      <c r="AD1531" s="1">
        <v>74.05</v>
      </c>
      <c r="AE1531" s="1">
        <v>1.62</v>
      </c>
      <c r="AF1531" s="1">
        <v>0.16</v>
      </c>
      <c r="AG1531" s="1">
        <v>54.79</v>
      </c>
      <c r="AH1531" s="1">
        <v>-30.620000000000005</v>
      </c>
      <c r="AI1531" s="1">
        <v>1531</v>
      </c>
      <c r="AJ1531" s="1">
        <v>854187.8</v>
      </c>
      <c r="AK1531" s="1">
        <v>40.799999999999997</v>
      </c>
      <c r="AL1531" s="1">
        <v>-79.340999999999994</v>
      </c>
      <c r="AM1531" s="1">
        <v>-78.188000000000002</v>
      </c>
      <c r="AN1531" s="1">
        <v>200.285</v>
      </c>
      <c r="AO1531" s="1">
        <v>130.089</v>
      </c>
      <c r="AP1531" s="1">
        <v>-26155</v>
      </c>
      <c r="AQ1531" s="1">
        <v>-0.8</v>
      </c>
      <c r="AR1531" s="1">
        <v>649</v>
      </c>
      <c r="AS1531" s="1">
        <v>637</v>
      </c>
      <c r="AT1531" s="1">
        <v>629</v>
      </c>
      <c r="AU1531" s="1">
        <v>658</v>
      </c>
      <c r="AV1531" s="1">
        <v>671</v>
      </c>
      <c r="AW1531" s="1">
        <v>1.4583597999999998</v>
      </c>
      <c r="AX1531" s="1">
        <v>5.5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6425</v>
      </c>
      <c r="C1532" s="3">
        <v>2.57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-3</v>
      </c>
      <c r="K1532" s="20">
        <v>0.70299999999999996</v>
      </c>
      <c r="L1532" s="29">
        <v>-4</v>
      </c>
      <c r="M1532" s="20">
        <v>-2.024</v>
      </c>
      <c r="N1532" s="20">
        <v>-3.3540000000000001</v>
      </c>
      <c r="O1532" s="20">
        <f t="shared" si="93"/>
        <v>30097</v>
      </c>
      <c r="P1532" s="19">
        <f t="shared" si="94"/>
        <v>0</v>
      </c>
      <c r="Q1532" s="3">
        <v>314.5</v>
      </c>
      <c r="R1532" s="3">
        <v>313.5</v>
      </c>
      <c r="S1532" s="3">
        <v>312.5</v>
      </c>
      <c r="T1532" s="3">
        <v>312.5</v>
      </c>
      <c r="U1532" s="3">
        <v>311.5</v>
      </c>
      <c r="V1532" s="10">
        <f t="shared" si="95"/>
        <v>-3.6503805E-2</v>
      </c>
      <c r="W1532" s="3">
        <v>-0.8</v>
      </c>
      <c r="X1532" s="3" t="str">
        <f ca="1">IF(COUNTIF(股期對照!A:A,B1532)=2,B1532&amp;"-●",IF(COUNTIF(股期對照!A:A,B1532)=1,B1532&amp;"-◎",B1532))</f>
        <v>崑鼎</v>
      </c>
      <c r="Y1532" s="3" t="s">
        <v>7588</v>
      </c>
      <c r="AB1532" s="1" t="s">
        <v>1526</v>
      </c>
      <c r="AC1532" s="1" t="s">
        <v>3224</v>
      </c>
      <c r="AD1532" s="1">
        <v>2.57</v>
      </c>
      <c r="AE1532" s="1">
        <v>0.34</v>
      </c>
      <c r="AF1532" s="1">
        <v>0.43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-3</v>
      </c>
      <c r="AL1532" s="1">
        <v>0.70299999999999996</v>
      </c>
      <c r="AM1532" s="1">
        <v>-4</v>
      </c>
      <c r="AN1532" s="1">
        <v>-2.024</v>
      </c>
      <c r="AO1532" s="1">
        <v>-3.3540000000000001</v>
      </c>
      <c r="AP1532" s="1">
        <v>30097</v>
      </c>
      <c r="AQ1532" s="1">
        <v>0</v>
      </c>
      <c r="AR1532" s="1">
        <v>314.5</v>
      </c>
      <c r="AS1532" s="1">
        <v>313.5</v>
      </c>
      <c r="AT1532" s="1">
        <v>312.5</v>
      </c>
      <c r="AU1532" s="1">
        <v>312.5</v>
      </c>
      <c r="AV1532" s="1">
        <v>311.5</v>
      </c>
      <c r="AW1532" s="1">
        <v>-3.6503805E-2</v>
      </c>
      <c r="AX1532" s="1">
        <v>-0.8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5797</v>
      </c>
      <c r="C1533" s="3">
        <v>4.67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72.77000000000001</v>
      </c>
      <c r="H1533" s="1">
        <f>MATCH(持股比率!A1533,董監!A:A,0)</f>
        <v>1533</v>
      </c>
      <c r="I1533" s="3">
        <v>317022.01</v>
      </c>
      <c r="J1533" s="20">
        <v>32.109000000000002</v>
      </c>
      <c r="K1533" s="20">
        <v>-20.832999999999998</v>
      </c>
      <c r="L1533" s="29">
        <v>-10</v>
      </c>
      <c r="M1533" s="20">
        <v>-22.167000000000002</v>
      </c>
      <c r="N1533" s="20">
        <v>-3.41</v>
      </c>
      <c r="O1533" s="20">
        <f t="shared" si="93"/>
        <v>23070</v>
      </c>
      <c r="P1533" s="19">
        <f t="shared" si="94"/>
        <v>-0.1</v>
      </c>
      <c r="Q1533" s="3">
        <v>69</v>
      </c>
      <c r="R1533" s="3">
        <v>70.5</v>
      </c>
      <c r="S1533" s="3">
        <v>69.8</v>
      </c>
      <c r="T1533" s="3">
        <v>68.7</v>
      </c>
      <c r="U1533" s="3">
        <v>66.8</v>
      </c>
      <c r="V1533" s="10">
        <f t="shared" si="95"/>
        <v>-1.7018663999999999E-2</v>
      </c>
      <c r="W1533" s="3">
        <v>-2.34</v>
      </c>
      <c r="X1533" s="3" t="str">
        <f ca="1">IF(COUNTIF(股期對照!A:A,B1533)=2,B1533&amp;"-●",IF(COUNTIF(股期對照!A:A,B1533)=1,B1533&amp;"-◎",B1533))</f>
        <v>邑錡</v>
      </c>
      <c r="Y1533" s="3" t="s">
        <v>7308</v>
      </c>
      <c r="AB1533" s="1" t="s">
        <v>1527</v>
      </c>
      <c r="AC1533" s="1" t="s">
        <v>3225</v>
      </c>
      <c r="AD1533" s="1">
        <v>4.67</v>
      </c>
      <c r="AE1533" s="1">
        <v>0</v>
      </c>
      <c r="AF1533" s="1">
        <v>0</v>
      </c>
      <c r="AG1533" s="1">
        <v>22.56</v>
      </c>
      <c r="AH1533" s="1">
        <v>72.77000000000001</v>
      </c>
      <c r="AI1533" s="1">
        <v>1533</v>
      </c>
      <c r="AJ1533" s="1">
        <v>317022.01</v>
      </c>
      <c r="AK1533" s="1">
        <v>32.109000000000002</v>
      </c>
      <c r="AL1533" s="1">
        <v>-20.832999999999998</v>
      </c>
      <c r="AM1533" s="1">
        <v>-10</v>
      </c>
      <c r="AN1533" s="1">
        <v>-22.167000000000002</v>
      </c>
      <c r="AO1533" s="1">
        <v>-3.41</v>
      </c>
      <c r="AP1533" s="1">
        <v>23070</v>
      </c>
      <c r="AQ1533" s="1">
        <v>-0.1</v>
      </c>
      <c r="AR1533" s="1">
        <v>69</v>
      </c>
      <c r="AS1533" s="1">
        <v>70.5</v>
      </c>
      <c r="AT1533" s="1">
        <v>69.8</v>
      </c>
      <c r="AU1533" s="1">
        <v>68.7</v>
      </c>
      <c r="AV1533" s="1">
        <v>66.8</v>
      </c>
      <c r="AW1533" s="1">
        <v>-1.7018663999999999E-2</v>
      </c>
      <c r="AX1533" s="1">
        <v>-2.34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5465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1</v>
      </c>
      <c r="M1534" s="20">
        <v>0</v>
      </c>
      <c r="N1534" s="20">
        <v>0</v>
      </c>
      <c r="O1534" s="20">
        <f t="shared" si="93"/>
        <v>13891</v>
      </c>
      <c r="P1534" s="19">
        <f t="shared" si="94"/>
        <v>0</v>
      </c>
      <c r="Q1534" s="3">
        <v>102.5</v>
      </c>
      <c r="R1534" s="3">
        <v>102.5</v>
      </c>
      <c r="S1534" s="3">
        <v>103</v>
      </c>
      <c r="T1534" s="3">
        <v>103.5</v>
      </c>
      <c r="U1534" s="3">
        <v>103</v>
      </c>
      <c r="V1534" s="10">
        <f t="shared" si="95"/>
        <v>1.0300000000000001E-3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7589</v>
      </c>
      <c r="AB1534" s="1" t="s">
        <v>1528</v>
      </c>
      <c r="AC1534" s="1" t="s">
        <v>3226</v>
      </c>
      <c r="AD1534" s="1">
        <v>2.4300000000000002</v>
      </c>
      <c r="AE1534" s="1">
        <v>0</v>
      </c>
      <c r="AF1534" s="1">
        <v>0</v>
      </c>
      <c r="AG1534" s="1">
        <v>39.82</v>
      </c>
      <c r="AH1534" s="1">
        <v>57.75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1</v>
      </c>
      <c r="AN1534" s="1">
        <v>0</v>
      </c>
      <c r="AO1534" s="1">
        <v>0</v>
      </c>
      <c r="AP1534" s="1">
        <v>13891</v>
      </c>
      <c r="AQ1534" s="1">
        <v>0</v>
      </c>
      <c r="AR1534" s="1">
        <v>102.5</v>
      </c>
      <c r="AS1534" s="1">
        <v>102.5</v>
      </c>
      <c r="AT1534" s="1">
        <v>103</v>
      </c>
      <c r="AU1534" s="1">
        <v>103.5</v>
      </c>
      <c r="AV1534" s="1">
        <v>103</v>
      </c>
      <c r="AW1534" s="1">
        <v>1.0300000000000001E-3</v>
      </c>
      <c r="AX1534" s="1">
        <v>0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6426</v>
      </c>
      <c r="C1535" s="3">
        <v>7.28</v>
      </c>
      <c r="D1535" s="3">
        <v>0</v>
      </c>
      <c r="E1535" s="3">
        <v>0</v>
      </c>
      <c r="F1535" s="1">
        <f>IF(INDEX(董監!D:D,H1535)=0,INDEX(董監!C:C,H1535),INDEX(董監!D:D,H1535))</f>
        <v>17.02</v>
      </c>
      <c r="G1535" s="1">
        <f t="shared" si="92"/>
        <v>75.7</v>
      </c>
      <c r="H1535" s="1">
        <f>MATCH(持股比率!A1535,董監!A:A,0)</f>
        <v>1535</v>
      </c>
      <c r="I1535" s="3">
        <v>1509218.91</v>
      </c>
      <c r="J1535" s="20">
        <v>-10</v>
      </c>
      <c r="K1535" s="20">
        <v>-211</v>
      </c>
      <c r="L1535" s="29">
        <v>-324</v>
      </c>
      <c r="M1535" s="20">
        <v>-416.21100000000001</v>
      </c>
      <c r="N1535" s="20">
        <v>-411</v>
      </c>
      <c r="O1535" s="20">
        <f t="shared" si="93"/>
        <v>114248</v>
      </c>
      <c r="P1535" s="19">
        <f t="shared" si="94"/>
        <v>-1.2</v>
      </c>
      <c r="Q1535" s="3">
        <v>17.850000000000001</v>
      </c>
      <c r="R1535" s="3">
        <v>17.5</v>
      </c>
      <c r="S1535" s="3">
        <v>17.3</v>
      </c>
      <c r="T1535" s="3">
        <v>18.399999999999999</v>
      </c>
      <c r="U1535" s="3">
        <v>17.45</v>
      </c>
      <c r="V1535" s="10">
        <f t="shared" si="95"/>
        <v>-0.24306432400000003</v>
      </c>
      <c r="W1535" s="3">
        <v>-1.69</v>
      </c>
      <c r="X1535" s="3" t="str">
        <f ca="1">IF(COUNTIF(股期對照!A:A,B1535)=2,B1535&amp;"-●",IF(COUNTIF(股期對照!A:A,B1535)=1,B1535&amp;"-◎",B1535))</f>
        <v>台通</v>
      </c>
      <c r="Y1535" s="3" t="s">
        <v>7590</v>
      </c>
      <c r="AB1535" s="1" t="s">
        <v>1529</v>
      </c>
      <c r="AC1535" s="1" t="s">
        <v>3227</v>
      </c>
      <c r="AD1535" s="1">
        <v>7.28</v>
      </c>
      <c r="AE1535" s="1">
        <v>0</v>
      </c>
      <c r="AF1535" s="1">
        <v>0</v>
      </c>
      <c r="AG1535" s="1">
        <v>17.02</v>
      </c>
      <c r="AH1535" s="1">
        <v>75.7</v>
      </c>
      <c r="AI1535" s="1">
        <v>1535</v>
      </c>
      <c r="AJ1535" s="1">
        <v>1509218.91</v>
      </c>
      <c r="AK1535" s="1">
        <v>-10</v>
      </c>
      <c r="AL1535" s="1">
        <v>-211</v>
      </c>
      <c r="AM1535" s="1">
        <v>-324</v>
      </c>
      <c r="AN1535" s="1">
        <v>-416.21100000000001</v>
      </c>
      <c r="AO1535" s="1">
        <v>-411</v>
      </c>
      <c r="AP1535" s="1">
        <v>114248</v>
      </c>
      <c r="AQ1535" s="1">
        <v>-1.2</v>
      </c>
      <c r="AR1535" s="1">
        <v>17.850000000000001</v>
      </c>
      <c r="AS1535" s="1">
        <v>17.5</v>
      </c>
      <c r="AT1535" s="1">
        <v>17.3</v>
      </c>
      <c r="AU1535" s="1">
        <v>18.399999999999999</v>
      </c>
      <c r="AV1535" s="1">
        <v>17.45</v>
      </c>
      <c r="AW1535" s="1">
        <v>-0.24306432400000003</v>
      </c>
      <c r="AX1535" s="1">
        <v>-1.69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6427</v>
      </c>
      <c r="C1536" s="3">
        <v>30.57</v>
      </c>
      <c r="D1536" s="3">
        <v>19.61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41.46</v>
      </c>
      <c r="H1536" s="1">
        <f>MATCH(持股比率!A1536,董監!A:A,0)</f>
        <v>1536</v>
      </c>
      <c r="I1536" s="3">
        <v>1201368.76</v>
      </c>
      <c r="J1536" s="20">
        <v>-101.893</v>
      </c>
      <c r="K1536" s="20">
        <v>429.12</v>
      </c>
      <c r="L1536" s="29">
        <v>95.885000000000005</v>
      </c>
      <c r="M1536" s="20">
        <v>25.91</v>
      </c>
      <c r="N1536" s="20">
        <v>-302.904</v>
      </c>
      <c r="O1536" s="20">
        <f t="shared" si="93"/>
        <v>49809</v>
      </c>
      <c r="P1536" s="19">
        <f t="shared" si="94"/>
        <v>0.3</v>
      </c>
      <c r="Q1536" s="3">
        <v>285.5</v>
      </c>
      <c r="R1536" s="3">
        <v>290.5</v>
      </c>
      <c r="S1536" s="3">
        <v>288.5</v>
      </c>
      <c r="T1536" s="3">
        <v>289</v>
      </c>
      <c r="U1536" s="3">
        <v>284.5</v>
      </c>
      <c r="V1536" s="10">
        <f t="shared" si="95"/>
        <v>0.44543533000000013</v>
      </c>
      <c r="W1536" s="3">
        <v>0.53</v>
      </c>
      <c r="X1536" s="3" t="str">
        <f ca="1">IF(COUNTIF(股期對照!A:A,B1536)=2,B1536&amp;"-●",IF(COUNTIF(股期對照!A:A,B1536)=1,B1536&amp;"-◎",B1536))</f>
        <v>矽創</v>
      </c>
      <c r="Y1536" s="3" t="s">
        <v>7176</v>
      </c>
      <c r="AB1536" s="1" t="s">
        <v>1530</v>
      </c>
      <c r="AC1536" s="1" t="s">
        <v>3228</v>
      </c>
      <c r="AD1536" s="1">
        <v>30.57</v>
      </c>
      <c r="AE1536" s="1">
        <v>19.61</v>
      </c>
      <c r="AF1536" s="1">
        <v>0.87</v>
      </c>
      <c r="AG1536" s="1">
        <v>7.49</v>
      </c>
      <c r="AH1536" s="1">
        <v>41.46</v>
      </c>
      <c r="AI1536" s="1">
        <v>1536</v>
      </c>
      <c r="AJ1536" s="1">
        <v>1201368.76</v>
      </c>
      <c r="AK1536" s="1">
        <v>-101.893</v>
      </c>
      <c r="AL1536" s="1">
        <v>429.12</v>
      </c>
      <c r="AM1536" s="1">
        <v>95.885000000000005</v>
      </c>
      <c r="AN1536" s="1">
        <v>25.91</v>
      </c>
      <c r="AO1536" s="1">
        <v>-302.904</v>
      </c>
      <c r="AP1536" s="1">
        <v>49809</v>
      </c>
      <c r="AQ1536" s="1">
        <v>0.3</v>
      </c>
      <c r="AR1536" s="1">
        <v>285.5</v>
      </c>
      <c r="AS1536" s="1">
        <v>290.5</v>
      </c>
      <c r="AT1536" s="1">
        <v>288.5</v>
      </c>
      <c r="AU1536" s="1">
        <v>289</v>
      </c>
      <c r="AV1536" s="1">
        <v>284.5</v>
      </c>
      <c r="AW1536" s="1">
        <v>0.44543533000000013</v>
      </c>
      <c r="AX1536" s="1">
        <v>0.53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6428</v>
      </c>
      <c r="C1537" s="3">
        <v>5.88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83.85</v>
      </c>
      <c r="H1537" s="1">
        <f>MATCH(持股比率!A1537,董監!A:A,0)</f>
        <v>1537</v>
      </c>
      <c r="I1537" s="3">
        <v>1421804.67</v>
      </c>
      <c r="J1537" s="20">
        <v>20.082999999999998</v>
      </c>
      <c r="K1537" s="20">
        <v>-14.54</v>
      </c>
      <c r="L1537" s="29">
        <v>-41.915999999999997</v>
      </c>
      <c r="M1537" s="20">
        <v>-27.495999999999999</v>
      </c>
      <c r="N1537" s="20">
        <v>-21.044</v>
      </c>
      <c r="O1537" s="20">
        <f t="shared" si="93"/>
        <v>119218</v>
      </c>
      <c r="P1537" s="19">
        <f t="shared" si="94"/>
        <v>-0.1</v>
      </c>
      <c r="Q1537" s="3">
        <v>27.15</v>
      </c>
      <c r="R1537" s="3">
        <v>27</v>
      </c>
      <c r="S1537" s="3">
        <v>26.85</v>
      </c>
      <c r="T1537" s="3">
        <v>26.7</v>
      </c>
      <c r="U1537" s="3">
        <v>26.5</v>
      </c>
      <c r="V1537" s="10">
        <f t="shared" si="95"/>
        <v>-2.2645803500000002E-2</v>
      </c>
      <c r="W1537" s="3">
        <v>-2.93</v>
      </c>
      <c r="X1537" s="3" t="str">
        <f ca="1">IF(COUNTIF(股期對照!A:A,B1537)=2,B1537&amp;"-●",IF(COUNTIF(股期對照!A:A,B1537)=1,B1537&amp;"-◎",B1537))</f>
        <v>尖點</v>
      </c>
      <c r="Y1537" s="3" t="s">
        <v>7591</v>
      </c>
      <c r="AB1537" s="1" t="s">
        <v>1531</v>
      </c>
      <c r="AC1537" s="1" t="s">
        <v>3229</v>
      </c>
      <c r="AD1537" s="1">
        <v>5.88</v>
      </c>
      <c r="AE1537" s="1">
        <v>0.19</v>
      </c>
      <c r="AF1537" s="1">
        <v>0.2</v>
      </c>
      <c r="AG1537" s="1">
        <v>9.8800000000000008</v>
      </c>
      <c r="AH1537" s="1">
        <v>83.85</v>
      </c>
      <c r="AI1537" s="1">
        <v>1537</v>
      </c>
      <c r="AJ1537" s="1">
        <v>1421804.67</v>
      </c>
      <c r="AK1537" s="1">
        <v>20.082999999999998</v>
      </c>
      <c r="AL1537" s="1">
        <v>-14.54</v>
      </c>
      <c r="AM1537" s="1">
        <v>-41.915999999999997</v>
      </c>
      <c r="AN1537" s="1">
        <v>-27.495999999999999</v>
      </c>
      <c r="AO1537" s="1">
        <v>-21.044</v>
      </c>
      <c r="AP1537" s="1">
        <v>119218</v>
      </c>
      <c r="AQ1537" s="1">
        <v>-0.1</v>
      </c>
      <c r="AR1537" s="1">
        <v>27.15</v>
      </c>
      <c r="AS1537" s="1">
        <v>27</v>
      </c>
      <c r="AT1537" s="1">
        <v>26.85</v>
      </c>
      <c r="AU1537" s="1">
        <v>26.7</v>
      </c>
      <c r="AV1537" s="1">
        <v>26.5</v>
      </c>
      <c r="AW1537" s="1">
        <v>-2.2645803500000002E-2</v>
      </c>
      <c r="AX1537" s="1">
        <v>-2.93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6636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0">
        <v>6</v>
      </c>
      <c r="K1538" s="20">
        <v>-7</v>
      </c>
      <c r="L1538" s="29">
        <v>16</v>
      </c>
      <c r="M1538" s="20">
        <v>-26</v>
      </c>
      <c r="N1538" s="20">
        <v>-6</v>
      </c>
      <c r="O1538" s="20">
        <f t="shared" si="93"/>
        <v>37171</v>
      </c>
      <c r="P1538" s="19">
        <f t="shared" si="94"/>
        <v>0</v>
      </c>
      <c r="Q1538" s="3">
        <v>21.8</v>
      </c>
      <c r="R1538" s="3">
        <v>21.75</v>
      </c>
      <c r="S1538" s="3">
        <v>22</v>
      </c>
      <c r="T1538" s="3">
        <v>20.85</v>
      </c>
      <c r="U1538" s="3">
        <v>20.8</v>
      </c>
      <c r="V1538" s="10">
        <f t="shared" si="95"/>
        <v>-3.3635000000000002E-3</v>
      </c>
      <c r="W1538" s="3">
        <v>-4.37</v>
      </c>
      <c r="X1538" s="3" t="str">
        <f ca="1">IF(COUNTIF(股期對照!A:A,B1538)=2,B1538&amp;"-●",IF(COUNTIF(股期對照!A:A,B1538)=1,B1538&amp;"-◎",B1538))</f>
        <v>佑華</v>
      </c>
      <c r="Y1538" s="3" t="s">
        <v>7372</v>
      </c>
      <c r="AB1538" s="1" t="s">
        <v>1532</v>
      </c>
      <c r="AC1538" s="1" t="s">
        <v>3230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6</v>
      </c>
      <c r="AL1538" s="1">
        <v>-7</v>
      </c>
      <c r="AM1538" s="1">
        <v>16</v>
      </c>
      <c r="AN1538" s="1">
        <v>-26</v>
      </c>
      <c r="AO1538" s="1">
        <v>-6</v>
      </c>
      <c r="AP1538" s="1">
        <v>37171</v>
      </c>
      <c r="AQ1538" s="1">
        <v>0</v>
      </c>
      <c r="AR1538" s="1">
        <v>21.8</v>
      </c>
      <c r="AS1538" s="1">
        <v>21.75</v>
      </c>
      <c r="AT1538" s="1">
        <v>22</v>
      </c>
      <c r="AU1538" s="1">
        <v>20.85</v>
      </c>
      <c r="AV1538" s="1">
        <v>20.8</v>
      </c>
      <c r="AW1538" s="1">
        <v>-3.3635000000000002E-3</v>
      </c>
      <c r="AX1538" s="1">
        <v>-4.37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5466</v>
      </c>
      <c r="C1539" s="3">
        <v>2.67</v>
      </c>
      <c r="D1539" s="3">
        <v>0</v>
      </c>
      <c r="E1539" s="3">
        <v>0.89</v>
      </c>
      <c r="F1539" s="1">
        <f>IF(INDEX(董監!D:D,H1539)=0,INDEX(董監!C:C,H1539),INDEX(董監!D:D,H1539))</f>
        <v>8.77</v>
      </c>
      <c r="G1539" s="1">
        <f t="shared" si="92"/>
        <v>87.67</v>
      </c>
      <c r="H1539" s="1">
        <f>MATCH(持股比率!A1539,董監!A:A,0)</f>
        <v>1539</v>
      </c>
      <c r="I1539" s="3">
        <v>985953.93</v>
      </c>
      <c r="J1539" s="20">
        <v>158</v>
      </c>
      <c r="K1539" s="20">
        <v>136</v>
      </c>
      <c r="L1539" s="29">
        <v>91</v>
      </c>
      <c r="M1539" s="20">
        <v>-18.617999999999999</v>
      </c>
      <c r="N1539" s="20">
        <v>165</v>
      </c>
      <c r="O1539" s="20">
        <f t="shared" si="93"/>
        <v>86439</v>
      </c>
      <c r="P1539" s="19">
        <f t="shared" si="94"/>
        <v>0.6</v>
      </c>
      <c r="Q1539" s="3">
        <v>65.7</v>
      </c>
      <c r="R1539" s="3">
        <v>64.3</v>
      </c>
      <c r="S1539" s="3">
        <v>64.7</v>
      </c>
      <c r="T1539" s="3">
        <v>63.2</v>
      </c>
      <c r="U1539" s="3">
        <v>65</v>
      </c>
      <c r="V1539" s="10">
        <f t="shared" si="95"/>
        <v>0.34561442399999998</v>
      </c>
      <c r="W1539" s="3">
        <v>0.46</v>
      </c>
      <c r="X1539" s="3" t="str">
        <f ca="1">IF(COUNTIF(股期對照!A:A,B1539)=2,B1539&amp;"-●",IF(COUNTIF(股期對照!A:A,B1539)=1,B1539&amp;"-◎",B1539))</f>
        <v>鈦昇</v>
      </c>
      <c r="Y1539" s="3" t="s">
        <v>6753</v>
      </c>
      <c r="AB1539" s="1" t="s">
        <v>1533</v>
      </c>
      <c r="AC1539" s="1" t="s">
        <v>3231</v>
      </c>
      <c r="AD1539" s="1">
        <v>2.67</v>
      </c>
      <c r="AE1539" s="1">
        <v>0</v>
      </c>
      <c r="AF1539" s="1">
        <v>0.89</v>
      </c>
      <c r="AG1539" s="1">
        <v>8.77</v>
      </c>
      <c r="AH1539" s="1">
        <v>87.67</v>
      </c>
      <c r="AI1539" s="1">
        <v>1539</v>
      </c>
      <c r="AJ1539" s="1">
        <v>985953.93</v>
      </c>
      <c r="AK1539" s="1">
        <v>158</v>
      </c>
      <c r="AL1539" s="1">
        <v>136</v>
      </c>
      <c r="AM1539" s="1">
        <v>91</v>
      </c>
      <c r="AN1539" s="1">
        <v>-18.617999999999999</v>
      </c>
      <c r="AO1539" s="1">
        <v>165</v>
      </c>
      <c r="AP1539" s="1">
        <v>86439</v>
      </c>
      <c r="AQ1539" s="1">
        <v>0.6</v>
      </c>
      <c r="AR1539" s="1">
        <v>65.7</v>
      </c>
      <c r="AS1539" s="1">
        <v>64.3</v>
      </c>
      <c r="AT1539" s="1">
        <v>64.7</v>
      </c>
      <c r="AU1539" s="1">
        <v>63.2</v>
      </c>
      <c r="AV1539" s="1">
        <v>65</v>
      </c>
      <c r="AW1539" s="1">
        <v>0.34561442399999998</v>
      </c>
      <c r="AX1539" s="1">
        <v>0.46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6429</v>
      </c>
      <c r="C1540" s="3">
        <v>13.66</v>
      </c>
      <c r="D1540" s="3">
        <v>0.03</v>
      </c>
      <c r="E1540" s="3">
        <v>0.33</v>
      </c>
      <c r="F1540" s="1">
        <f>IF(INDEX(董監!D:D,H1540)=0,INDEX(董監!C:C,H1540),INDEX(董監!D:D,H1540))</f>
        <v>5.52</v>
      </c>
      <c r="G1540" s="1">
        <f t="shared" si="92"/>
        <v>80.460000000000008</v>
      </c>
      <c r="H1540" s="1">
        <f>MATCH(持股比率!A1540,董監!A:A,0)</f>
        <v>1540</v>
      </c>
      <c r="I1540" s="3">
        <v>1526280.33</v>
      </c>
      <c r="J1540" s="20">
        <v>50.67</v>
      </c>
      <c r="K1540" s="20">
        <v>-74</v>
      </c>
      <c r="L1540" s="29">
        <v>-223.97</v>
      </c>
      <c r="M1540" s="20">
        <v>103.08</v>
      </c>
      <c r="N1540" s="20">
        <v>-147.24100000000001</v>
      </c>
      <c r="O1540" s="20">
        <f t="shared" si="93"/>
        <v>122805</v>
      </c>
      <c r="P1540" s="19">
        <f t="shared" si="94"/>
        <v>-0.2</v>
      </c>
      <c r="Q1540" s="3">
        <v>51.7</v>
      </c>
      <c r="R1540" s="3">
        <v>51.2</v>
      </c>
      <c r="S1540" s="3">
        <v>50.6</v>
      </c>
      <c r="T1540" s="3">
        <v>51.1</v>
      </c>
      <c r="U1540" s="3">
        <v>50.1</v>
      </c>
      <c r="V1540" s="10">
        <f t="shared" si="95"/>
        <v>-0.14611429100000001</v>
      </c>
      <c r="W1540" s="3">
        <v>-1.38</v>
      </c>
      <c r="X1540" s="3" t="str">
        <f ca="1">IF(COUNTIF(股期對照!A:A,B1540)=2,B1540&amp;"-●",IF(COUNTIF(股期對照!A:A,B1540)=1,B1540&amp;"-◎",B1540))</f>
        <v>昇陽半導體</v>
      </c>
      <c r="Y1540" s="3" t="s">
        <v>7592</v>
      </c>
      <c r="AB1540" s="1" t="s">
        <v>1534</v>
      </c>
      <c r="AC1540" s="1" t="s">
        <v>3232</v>
      </c>
      <c r="AD1540" s="1">
        <v>13.66</v>
      </c>
      <c r="AE1540" s="1">
        <v>0.03</v>
      </c>
      <c r="AF1540" s="1">
        <v>0.33</v>
      </c>
      <c r="AG1540" s="1">
        <v>5.52</v>
      </c>
      <c r="AH1540" s="1">
        <v>80.460000000000008</v>
      </c>
      <c r="AI1540" s="1">
        <v>1540</v>
      </c>
      <c r="AJ1540" s="1">
        <v>1526280.33</v>
      </c>
      <c r="AK1540" s="1">
        <v>50.67</v>
      </c>
      <c r="AL1540" s="1">
        <v>-74</v>
      </c>
      <c r="AM1540" s="1">
        <v>-223.97</v>
      </c>
      <c r="AN1540" s="1">
        <v>103.08</v>
      </c>
      <c r="AO1540" s="1">
        <v>-147.24100000000001</v>
      </c>
      <c r="AP1540" s="1">
        <v>122805</v>
      </c>
      <c r="AQ1540" s="1">
        <v>-0.2</v>
      </c>
      <c r="AR1540" s="1">
        <v>51.7</v>
      </c>
      <c r="AS1540" s="1">
        <v>51.2</v>
      </c>
      <c r="AT1540" s="1">
        <v>50.6</v>
      </c>
      <c r="AU1540" s="1">
        <v>51.1</v>
      </c>
      <c r="AV1540" s="1">
        <v>50.1</v>
      </c>
      <c r="AW1540" s="1">
        <v>-0.14611429100000001</v>
      </c>
      <c r="AX1540" s="1">
        <v>-1.38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6430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2</v>
      </c>
      <c r="K1541" s="20">
        <v>-1</v>
      </c>
      <c r="L1541" s="29">
        <v>1</v>
      </c>
      <c r="M1541" s="20">
        <v>-1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28.55</v>
      </c>
      <c r="R1541" s="3">
        <v>28.8</v>
      </c>
      <c r="S1541" s="3">
        <v>28.55</v>
      </c>
      <c r="T1541" s="3">
        <v>28.6</v>
      </c>
      <c r="U1541" s="3">
        <v>28.6</v>
      </c>
      <c r="V1541" s="10">
        <f t="shared" si="95"/>
        <v>2.8249999999999998E-4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7178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2</v>
      </c>
      <c r="AL1541" s="1">
        <v>-1</v>
      </c>
      <c r="AM1541" s="1">
        <v>1</v>
      </c>
      <c r="AN1541" s="1">
        <v>-1</v>
      </c>
      <c r="AO1541" s="1">
        <v>0</v>
      </c>
      <c r="AP1541" s="1">
        <v>25998</v>
      </c>
      <c r="AQ1541" s="1">
        <v>0</v>
      </c>
      <c r="AR1541" s="1">
        <v>28.55</v>
      </c>
      <c r="AS1541" s="1">
        <v>28.8</v>
      </c>
      <c r="AT1541" s="1">
        <v>28.55</v>
      </c>
      <c r="AU1541" s="1">
        <v>28.6</v>
      </c>
      <c r="AV1541" s="1">
        <v>28.6</v>
      </c>
      <c r="AW1541" s="1">
        <v>2.8249999999999998E-4</v>
      </c>
      <c r="AX1541" s="1">
        <v>-0.69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6431</v>
      </c>
      <c r="C1542" s="3">
        <v>1.25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95.43</v>
      </c>
      <c r="H1542" s="1">
        <f>MATCH(持股比率!A1542,董監!A:A,0)</f>
        <v>1542</v>
      </c>
      <c r="I1542" s="3">
        <v>1426297.75</v>
      </c>
      <c r="J1542" s="20">
        <v>136</v>
      </c>
      <c r="K1542" s="20">
        <v>-87</v>
      </c>
      <c r="L1542" s="29">
        <v>-32</v>
      </c>
      <c r="M1542" s="20">
        <v>-169.048</v>
      </c>
      <c r="N1542" s="20">
        <v>-28</v>
      </c>
      <c r="O1542" s="20">
        <f t="shared" si="93"/>
        <v>136112</v>
      </c>
      <c r="P1542" s="19">
        <f t="shared" si="94"/>
        <v>-0.1</v>
      </c>
      <c r="Q1542" s="3">
        <v>57</v>
      </c>
      <c r="R1542" s="3">
        <v>56.1</v>
      </c>
      <c r="S1542" s="3">
        <v>56.2</v>
      </c>
      <c r="T1542" s="3">
        <v>55.2</v>
      </c>
      <c r="U1542" s="3">
        <v>53.7</v>
      </c>
      <c r="V1542" s="10">
        <f t="shared" si="95"/>
        <v>-9.7621496000000002E-2</v>
      </c>
      <c r="W1542" s="3">
        <v>-4.62</v>
      </c>
      <c r="X1542" s="3" t="str">
        <f ca="1">IF(COUNTIF(股期對照!A:A,B1542)=2,B1542&amp;"-●",IF(COUNTIF(股期對照!A:A,B1542)=1,B1542&amp;"-◎",B1542))</f>
        <v>雷虎</v>
      </c>
      <c r="Y1542" s="3" t="s">
        <v>7585</v>
      </c>
      <c r="AB1542" s="1" t="s">
        <v>1536</v>
      </c>
      <c r="AC1542" s="1" t="s">
        <v>3234</v>
      </c>
      <c r="AD1542" s="1">
        <v>1.25</v>
      </c>
      <c r="AE1542" s="1">
        <v>0</v>
      </c>
      <c r="AF1542" s="1">
        <v>0</v>
      </c>
      <c r="AG1542" s="1">
        <v>3.32</v>
      </c>
      <c r="AH1542" s="1">
        <v>95.43</v>
      </c>
      <c r="AI1542" s="1">
        <v>1542</v>
      </c>
      <c r="AJ1542" s="1">
        <v>1426297.75</v>
      </c>
      <c r="AK1542" s="1">
        <v>136</v>
      </c>
      <c r="AL1542" s="1">
        <v>-87</v>
      </c>
      <c r="AM1542" s="1">
        <v>-32</v>
      </c>
      <c r="AN1542" s="1">
        <v>-169.048</v>
      </c>
      <c r="AO1542" s="1">
        <v>-28</v>
      </c>
      <c r="AP1542" s="1">
        <v>136112</v>
      </c>
      <c r="AQ1542" s="1">
        <v>-0.1</v>
      </c>
      <c r="AR1542" s="1">
        <v>57</v>
      </c>
      <c r="AS1542" s="1">
        <v>56.1</v>
      </c>
      <c r="AT1542" s="1">
        <v>56.2</v>
      </c>
      <c r="AU1542" s="1">
        <v>55.2</v>
      </c>
      <c r="AV1542" s="1">
        <v>53.7</v>
      </c>
      <c r="AW1542" s="1">
        <v>-9.7621496000000002E-2</v>
      </c>
      <c r="AX1542" s="1">
        <v>-4.62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5593</v>
      </c>
      <c r="C1543" s="3">
        <v>6.41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83.41</v>
      </c>
      <c r="H1543" s="1">
        <f>MATCH(持股比率!A1543,董監!A:A,0)</f>
        <v>1543</v>
      </c>
      <c r="I1543" s="3">
        <v>628737.25</v>
      </c>
      <c r="J1543" s="20">
        <v>-110</v>
      </c>
      <c r="K1543" s="20">
        <v>-9</v>
      </c>
      <c r="L1543" s="29">
        <v>727</v>
      </c>
      <c r="M1543" s="20">
        <v>54</v>
      </c>
      <c r="N1543" s="20">
        <v>281</v>
      </c>
      <c r="O1543" s="20">
        <f t="shared" ref="O1543:O1606" si="97">ROUND((I1543/10)*(G1543/100),0)</f>
        <v>52443</v>
      </c>
      <c r="P1543" s="19">
        <f t="shared" ref="P1543:P1606" si="98">ROUND(SUM(J1543:N1543)/O1543*100,1)</f>
        <v>1.8</v>
      </c>
      <c r="Q1543" s="3">
        <v>20</v>
      </c>
      <c r="R1543" s="3">
        <v>22</v>
      </c>
      <c r="S1543" s="3">
        <v>24.2</v>
      </c>
      <c r="T1543" s="3">
        <v>24.2</v>
      </c>
      <c r="U1543" s="3">
        <v>24.1</v>
      </c>
      <c r="V1543" s="10">
        <f t="shared" ref="V1543:V1606" si="99">SUMPRODUCT(J1543:N1543,Q1543:U1543)/100000</f>
        <v>0.23274299999999995</v>
      </c>
      <c r="W1543" s="3">
        <v>27.18</v>
      </c>
      <c r="X1543" s="3" t="str">
        <f ca="1">IF(COUNTIF(股期對照!A:A,B1543)=2,B1543&amp;"-●",IF(COUNTIF(股期對照!A:A,B1543)=1,B1543&amp;"-◎",B1543))</f>
        <v>榮群</v>
      </c>
      <c r="Y1543" s="3" t="s">
        <v>7162</v>
      </c>
      <c r="AB1543" s="1" t="s">
        <v>1537</v>
      </c>
      <c r="AC1543" s="1" t="s">
        <v>3235</v>
      </c>
      <c r="AD1543" s="1">
        <v>6.41</v>
      </c>
      <c r="AE1543" s="1">
        <v>0</v>
      </c>
      <c r="AF1543" s="1">
        <v>0.1</v>
      </c>
      <c r="AG1543" s="1">
        <v>10.08</v>
      </c>
      <c r="AH1543" s="1">
        <v>83.41</v>
      </c>
      <c r="AI1543" s="1">
        <v>1543</v>
      </c>
      <c r="AJ1543" s="1">
        <v>628737.25</v>
      </c>
      <c r="AK1543" s="1">
        <v>-110</v>
      </c>
      <c r="AL1543" s="1">
        <v>-9</v>
      </c>
      <c r="AM1543" s="1">
        <v>727</v>
      </c>
      <c r="AN1543" s="1">
        <v>54</v>
      </c>
      <c r="AO1543" s="1">
        <v>281</v>
      </c>
      <c r="AP1543" s="1">
        <v>52443</v>
      </c>
      <c r="AQ1543" s="1">
        <v>1.8</v>
      </c>
      <c r="AR1543" s="1">
        <v>20</v>
      </c>
      <c r="AS1543" s="1">
        <v>22</v>
      </c>
      <c r="AT1543" s="1">
        <v>24.2</v>
      </c>
      <c r="AU1543" s="1">
        <v>24.2</v>
      </c>
      <c r="AV1543" s="1">
        <v>24.1</v>
      </c>
      <c r="AW1543" s="1">
        <v>0.23274299999999995</v>
      </c>
      <c r="AX1543" s="1">
        <v>27.18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5013</v>
      </c>
      <c r="C1544" s="3">
        <v>3.45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83.13</v>
      </c>
      <c r="H1544" s="1">
        <f>MATCH(持股比率!A1544,董監!A:A,0)</f>
        <v>1544</v>
      </c>
      <c r="I1544" s="3">
        <v>628741.9</v>
      </c>
      <c r="J1544" s="20">
        <v>90</v>
      </c>
      <c r="K1544" s="20">
        <v>12</v>
      </c>
      <c r="L1544" s="29">
        <v>-30</v>
      </c>
      <c r="M1544" s="20">
        <v>-32</v>
      </c>
      <c r="N1544" s="20">
        <v>-22</v>
      </c>
      <c r="O1544" s="20">
        <f t="shared" si="97"/>
        <v>52267</v>
      </c>
      <c r="P1544" s="19">
        <f t="shared" si="98"/>
        <v>0</v>
      </c>
      <c r="Q1544" s="3">
        <v>35.35</v>
      </c>
      <c r="R1544" s="3">
        <v>35.6</v>
      </c>
      <c r="S1544" s="3">
        <v>35.299999999999997</v>
      </c>
      <c r="T1544" s="3">
        <v>34.9</v>
      </c>
      <c r="U1544" s="3">
        <v>33.9</v>
      </c>
      <c r="V1544" s="10">
        <f t="shared" si="99"/>
        <v>6.8709999999999995E-3</v>
      </c>
      <c r="W1544" s="3">
        <v>-2.59</v>
      </c>
      <c r="X1544" s="3" t="str">
        <f ca="1">IF(COUNTIF(股期對照!A:A,B1544)=2,B1544&amp;"-●",IF(COUNTIF(股期對照!A:A,B1544)=1,B1544&amp;"-◎",B1544))</f>
        <v>長園科</v>
      </c>
      <c r="Y1544" s="3" t="s">
        <v>6694</v>
      </c>
      <c r="AB1544" s="1" t="s">
        <v>1538</v>
      </c>
      <c r="AC1544" s="1" t="s">
        <v>3236</v>
      </c>
      <c r="AD1544" s="1">
        <v>3.45</v>
      </c>
      <c r="AE1544" s="1">
        <v>0</v>
      </c>
      <c r="AF1544" s="1">
        <v>0</v>
      </c>
      <c r="AG1544" s="1">
        <v>13.42</v>
      </c>
      <c r="AH1544" s="1">
        <v>83.13</v>
      </c>
      <c r="AI1544" s="1">
        <v>1544</v>
      </c>
      <c r="AJ1544" s="1">
        <v>628741.9</v>
      </c>
      <c r="AK1544" s="1">
        <v>90</v>
      </c>
      <c r="AL1544" s="1">
        <v>12</v>
      </c>
      <c r="AM1544" s="1">
        <v>-30</v>
      </c>
      <c r="AN1544" s="1">
        <v>-32</v>
      </c>
      <c r="AO1544" s="1">
        <v>-22</v>
      </c>
      <c r="AP1544" s="1">
        <v>52267</v>
      </c>
      <c r="AQ1544" s="1">
        <v>0</v>
      </c>
      <c r="AR1544" s="1">
        <v>35.35</v>
      </c>
      <c r="AS1544" s="1">
        <v>35.6</v>
      </c>
      <c r="AT1544" s="1">
        <v>35.299999999999997</v>
      </c>
      <c r="AU1544" s="1">
        <v>34.9</v>
      </c>
      <c r="AV1544" s="1">
        <v>33.9</v>
      </c>
      <c r="AW1544" s="1">
        <v>6.8709999999999995E-3</v>
      </c>
      <c r="AX1544" s="1">
        <v>-2.59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6432</v>
      </c>
      <c r="C1545" s="3">
        <v>15.34</v>
      </c>
      <c r="D1545" s="3">
        <v>0</v>
      </c>
      <c r="E1545" s="3">
        <v>1.38</v>
      </c>
      <c r="F1545" s="1">
        <f>IF(INDEX(董監!D:D,H1545)=0,INDEX(董監!C:C,H1545),INDEX(董監!D:D,H1545))</f>
        <v>11.2</v>
      </c>
      <c r="G1545" s="1">
        <f t="shared" si="96"/>
        <v>72.08</v>
      </c>
      <c r="H1545" s="1">
        <f>MATCH(持股比率!A1545,董監!A:A,0)</f>
        <v>1545</v>
      </c>
      <c r="I1545" s="3">
        <v>2091196.92</v>
      </c>
      <c r="J1545" s="20">
        <v>161.97</v>
      </c>
      <c r="K1545" s="20">
        <v>37</v>
      </c>
      <c r="L1545" s="29">
        <v>10.103</v>
      </c>
      <c r="M1545" s="20">
        <v>-26.013999999999999</v>
      </c>
      <c r="N1545" s="20">
        <v>7.88</v>
      </c>
      <c r="O1545" s="20">
        <f t="shared" si="97"/>
        <v>150733</v>
      </c>
      <c r="P1545" s="19">
        <f t="shared" si="98"/>
        <v>0.1</v>
      </c>
      <c r="Q1545" s="3">
        <v>42.1</v>
      </c>
      <c r="R1545" s="3">
        <v>41.85</v>
      </c>
      <c r="S1545" s="3">
        <v>42</v>
      </c>
      <c r="T1545" s="3">
        <v>41.75</v>
      </c>
      <c r="U1545" s="3">
        <v>41.65</v>
      </c>
      <c r="V1545" s="10">
        <f t="shared" si="99"/>
        <v>8.0338304999999999E-2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7429</v>
      </c>
      <c r="AB1545" s="1" t="s">
        <v>1539</v>
      </c>
      <c r="AC1545" s="1" t="s">
        <v>3237</v>
      </c>
      <c r="AD1545" s="1">
        <v>15.34</v>
      </c>
      <c r="AE1545" s="1">
        <v>0</v>
      </c>
      <c r="AF1545" s="1">
        <v>1.38</v>
      </c>
      <c r="AG1545" s="1">
        <v>11.2</v>
      </c>
      <c r="AH1545" s="1">
        <v>72.08</v>
      </c>
      <c r="AI1545" s="1">
        <v>1545</v>
      </c>
      <c r="AJ1545" s="1">
        <v>2091196.92</v>
      </c>
      <c r="AK1545" s="1">
        <v>161.97</v>
      </c>
      <c r="AL1545" s="1">
        <v>37</v>
      </c>
      <c r="AM1545" s="1">
        <v>10.103</v>
      </c>
      <c r="AN1545" s="1">
        <v>-26.013999999999999</v>
      </c>
      <c r="AO1545" s="1">
        <v>7.88</v>
      </c>
      <c r="AP1545" s="1">
        <v>150733</v>
      </c>
      <c r="AQ1545" s="1">
        <v>0.1</v>
      </c>
      <c r="AR1545" s="1">
        <v>42.1</v>
      </c>
      <c r="AS1545" s="1">
        <v>41.85</v>
      </c>
      <c r="AT1545" s="1">
        <v>42</v>
      </c>
      <c r="AU1545" s="1">
        <v>41.75</v>
      </c>
      <c r="AV1545" s="1">
        <v>41.65</v>
      </c>
      <c r="AW1545" s="1">
        <v>8.0338304999999999E-2</v>
      </c>
      <c r="AX1545" s="1">
        <v>0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5014</v>
      </c>
      <c r="C1546" s="3">
        <v>0.76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75.510000000000005</v>
      </c>
      <c r="H1546" s="1">
        <f>MATCH(持股比率!A1546,董監!A:A,0)</f>
        <v>1546</v>
      </c>
      <c r="I1546" s="3">
        <v>688500.74</v>
      </c>
      <c r="J1546" s="20">
        <v>176</v>
      </c>
      <c r="K1546" s="20">
        <v>-315</v>
      </c>
      <c r="L1546" s="29">
        <v>-97.998000000000005</v>
      </c>
      <c r="M1546" s="20">
        <v>-96.739000000000004</v>
      </c>
      <c r="N1546" s="20">
        <v>-56.982999999999997</v>
      </c>
      <c r="O1546" s="20">
        <f t="shared" si="97"/>
        <v>51989</v>
      </c>
      <c r="P1546" s="19">
        <f t="shared" si="98"/>
        <v>-0.8</v>
      </c>
      <c r="Q1546" s="3">
        <v>46.75</v>
      </c>
      <c r="R1546" s="3">
        <v>47</v>
      </c>
      <c r="S1546" s="3">
        <v>46.45</v>
      </c>
      <c r="T1546" s="3">
        <v>45.2</v>
      </c>
      <c r="U1546" s="3">
        <v>44.45</v>
      </c>
      <c r="V1546" s="10">
        <f t="shared" si="99"/>
        <v>-0.18034504250000002</v>
      </c>
      <c r="W1546" s="3">
        <v>-2.95</v>
      </c>
      <c r="X1546" s="3" t="str">
        <f ca="1">IF(COUNTIF(股期對照!A:A,B1546)=2,B1546&amp;"-●",IF(COUNTIF(股期對照!A:A,B1546)=1,B1546&amp;"-◎",B1546))</f>
        <v>九暘</v>
      </c>
      <c r="Y1546" s="3" t="s">
        <v>7413</v>
      </c>
      <c r="AB1546" s="1" t="s">
        <v>1540</v>
      </c>
      <c r="AC1546" s="1" t="s">
        <v>3238</v>
      </c>
      <c r="AD1546" s="1">
        <v>0.76</v>
      </c>
      <c r="AE1546" s="1">
        <v>0</v>
      </c>
      <c r="AF1546" s="1">
        <v>1.21</v>
      </c>
      <c r="AG1546" s="1">
        <v>22.52</v>
      </c>
      <c r="AH1546" s="1">
        <v>75.510000000000005</v>
      </c>
      <c r="AI1546" s="1">
        <v>1546</v>
      </c>
      <c r="AJ1546" s="1">
        <v>688500.74</v>
      </c>
      <c r="AK1546" s="1">
        <v>176</v>
      </c>
      <c r="AL1546" s="1">
        <v>-315</v>
      </c>
      <c r="AM1546" s="1">
        <v>-97.998000000000005</v>
      </c>
      <c r="AN1546" s="1">
        <v>-96.739000000000004</v>
      </c>
      <c r="AO1546" s="1">
        <v>-56.982999999999997</v>
      </c>
      <c r="AP1546" s="1">
        <v>51989</v>
      </c>
      <c r="AQ1546" s="1">
        <v>-0.8</v>
      </c>
      <c r="AR1546" s="1">
        <v>46.75</v>
      </c>
      <c r="AS1546" s="1">
        <v>47</v>
      </c>
      <c r="AT1546" s="1">
        <v>46.45</v>
      </c>
      <c r="AU1546" s="1">
        <v>45.2</v>
      </c>
      <c r="AV1546" s="1">
        <v>44.45</v>
      </c>
      <c r="AW1546" s="1">
        <v>-0.18034504250000002</v>
      </c>
      <c r="AX1546" s="1">
        <v>-2.95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5284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2</v>
      </c>
      <c r="L1547" s="29">
        <v>1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34.75</v>
      </c>
      <c r="R1547" s="3">
        <v>34.799999999999997</v>
      </c>
      <c r="S1547" s="3">
        <v>34.950000000000003</v>
      </c>
      <c r="T1547" s="3">
        <v>34.9</v>
      </c>
      <c r="U1547" s="3">
        <v>34.85</v>
      </c>
      <c r="V1547" s="10">
        <f t="shared" si="99"/>
        <v>1.3930000000000001E-3</v>
      </c>
      <c r="W1547" s="3">
        <v>0.57999999999999996</v>
      </c>
      <c r="X1547" s="3" t="str">
        <f ca="1">IF(COUNTIF(股期對照!A:A,B1547)=2,B1547&amp;"-●",IF(COUNTIF(股期對照!A:A,B1547)=1,B1547&amp;"-◎",B1547))</f>
        <v>金山電</v>
      </c>
      <c r="Y1547" s="3" t="s">
        <v>7541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1</v>
      </c>
      <c r="AL1547" s="1">
        <v>2</v>
      </c>
      <c r="AM1547" s="1">
        <v>1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34.75</v>
      </c>
      <c r="AS1547" s="1">
        <v>34.799999999999997</v>
      </c>
      <c r="AT1547" s="1">
        <v>34.950000000000003</v>
      </c>
      <c r="AU1547" s="1">
        <v>34.9</v>
      </c>
      <c r="AV1547" s="1">
        <v>34.85</v>
      </c>
      <c r="AW1547" s="1">
        <v>1.3930000000000001E-3</v>
      </c>
      <c r="AX1547" s="1">
        <v>0.57999999999999996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6433</v>
      </c>
      <c r="C1548" s="3">
        <v>0.69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86.91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-1</v>
      </c>
      <c r="L1548" s="29">
        <v>-5</v>
      </c>
      <c r="M1548" s="20">
        <v>-22</v>
      </c>
      <c r="N1548" s="20">
        <v>16</v>
      </c>
      <c r="O1548" s="20">
        <f t="shared" si="97"/>
        <v>69447</v>
      </c>
      <c r="P1548" s="19">
        <f t="shared" si="98"/>
        <v>0</v>
      </c>
      <c r="Q1548" s="3">
        <v>26.45</v>
      </c>
      <c r="R1548" s="3">
        <v>27.8</v>
      </c>
      <c r="S1548" s="3">
        <v>27.75</v>
      </c>
      <c r="T1548" s="3">
        <v>28.35</v>
      </c>
      <c r="U1548" s="3">
        <v>28.05</v>
      </c>
      <c r="V1548" s="10">
        <f t="shared" si="99"/>
        <v>-4.7369999999999999E-3</v>
      </c>
      <c r="W1548" s="3">
        <v>6.25</v>
      </c>
      <c r="X1548" s="3" t="str">
        <f ca="1">IF(COUNTIF(股期對照!A:A,B1548)=2,B1548&amp;"-●",IF(COUNTIF(股期對照!A:A,B1548)=1,B1548&amp;"-◎",B1548))</f>
        <v>蜜望實</v>
      </c>
      <c r="Y1548" s="3" t="s">
        <v>7593</v>
      </c>
      <c r="AB1548" s="1" t="s">
        <v>1542</v>
      </c>
      <c r="AC1548" s="1" t="s">
        <v>3240</v>
      </c>
      <c r="AD1548" s="1">
        <v>0.69</v>
      </c>
      <c r="AE1548" s="1">
        <v>0</v>
      </c>
      <c r="AF1548" s="1">
        <v>0.13</v>
      </c>
      <c r="AG1548" s="1">
        <v>12.27</v>
      </c>
      <c r="AH1548" s="1">
        <v>86.91</v>
      </c>
      <c r="AI1548" s="1">
        <v>1548</v>
      </c>
      <c r="AJ1548" s="1">
        <v>799071.7</v>
      </c>
      <c r="AK1548" s="1">
        <v>-5</v>
      </c>
      <c r="AL1548" s="1">
        <v>-1</v>
      </c>
      <c r="AM1548" s="1">
        <v>-5</v>
      </c>
      <c r="AN1548" s="1">
        <v>-22</v>
      </c>
      <c r="AO1548" s="1">
        <v>16</v>
      </c>
      <c r="AP1548" s="1">
        <v>69447</v>
      </c>
      <c r="AQ1548" s="1">
        <v>0</v>
      </c>
      <c r="AR1548" s="1">
        <v>26.45</v>
      </c>
      <c r="AS1548" s="1">
        <v>27.8</v>
      </c>
      <c r="AT1548" s="1">
        <v>27.75</v>
      </c>
      <c r="AU1548" s="1">
        <v>28.35</v>
      </c>
      <c r="AV1548" s="1">
        <v>28.05</v>
      </c>
      <c r="AW1548" s="1">
        <v>-4.7369999999999999E-3</v>
      </c>
      <c r="AX1548" s="1">
        <v>6.25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6434</v>
      </c>
      <c r="C1549" s="3">
        <v>10.61</v>
      </c>
      <c r="D1549" s="3">
        <v>0.44</v>
      </c>
      <c r="E1549" s="3">
        <v>3.05</v>
      </c>
      <c r="F1549" s="1">
        <f>IF(INDEX(董監!D:D,H1549)=0,INDEX(董監!C:C,H1549),INDEX(董監!D:D,H1549))</f>
        <v>16.55</v>
      </c>
      <c r="G1549" s="1">
        <f t="shared" si="96"/>
        <v>69.349999999999994</v>
      </c>
      <c r="H1549" s="1">
        <f>MATCH(持股比率!A1549,董監!A:A,0)</f>
        <v>1549</v>
      </c>
      <c r="I1549" s="3">
        <v>1441629.45</v>
      </c>
      <c r="J1549" s="20">
        <v>341.09</v>
      </c>
      <c r="K1549" s="20">
        <v>-626.65700000000004</v>
      </c>
      <c r="L1549" s="29">
        <v>167.71700000000001</v>
      </c>
      <c r="M1549" s="20">
        <v>-495.488</v>
      </c>
      <c r="N1549" s="20">
        <v>-342.91800000000001</v>
      </c>
      <c r="O1549" s="20">
        <f t="shared" si="97"/>
        <v>99977</v>
      </c>
      <c r="P1549" s="19">
        <f t="shared" si="98"/>
        <v>-1</v>
      </c>
      <c r="Q1549" s="3">
        <v>47.65</v>
      </c>
      <c r="R1549" s="3">
        <v>47.1</v>
      </c>
      <c r="S1549" s="3">
        <v>47.2</v>
      </c>
      <c r="T1549" s="3">
        <v>46.7</v>
      </c>
      <c r="U1549" s="3">
        <v>45.5</v>
      </c>
      <c r="V1549" s="10">
        <f t="shared" si="99"/>
        <v>-0.44088422400000005</v>
      </c>
      <c r="W1549" s="3">
        <v>-2.99</v>
      </c>
      <c r="X1549" s="3" t="str">
        <f ca="1">IF(COUNTIF(股期對照!A:A,B1549)=2,B1549&amp;"-●",IF(COUNTIF(股期對照!A:A,B1549)=1,B1549&amp;"-◎",B1549))</f>
        <v>網家-◎</v>
      </c>
      <c r="Y1549" s="3" t="s">
        <v>7594</v>
      </c>
      <c r="AB1549" s="1" t="s">
        <v>1543</v>
      </c>
      <c r="AC1549" s="1" t="s">
        <v>3241</v>
      </c>
      <c r="AD1549" s="1">
        <v>10.61</v>
      </c>
      <c r="AE1549" s="1">
        <v>0.44</v>
      </c>
      <c r="AF1549" s="1">
        <v>3.05</v>
      </c>
      <c r="AG1549" s="1">
        <v>16.55</v>
      </c>
      <c r="AH1549" s="1">
        <v>69.349999999999994</v>
      </c>
      <c r="AI1549" s="1">
        <v>1549</v>
      </c>
      <c r="AJ1549" s="1">
        <v>1441629.45</v>
      </c>
      <c r="AK1549" s="1">
        <v>341.09</v>
      </c>
      <c r="AL1549" s="1">
        <v>-626.65700000000004</v>
      </c>
      <c r="AM1549" s="1">
        <v>167.71700000000001</v>
      </c>
      <c r="AN1549" s="1">
        <v>-495.488</v>
      </c>
      <c r="AO1549" s="1">
        <v>-342.91800000000001</v>
      </c>
      <c r="AP1549" s="1">
        <v>99977</v>
      </c>
      <c r="AQ1549" s="1">
        <v>-1</v>
      </c>
      <c r="AR1549" s="1">
        <v>47.65</v>
      </c>
      <c r="AS1549" s="1">
        <v>47.1</v>
      </c>
      <c r="AT1549" s="1">
        <v>47.2</v>
      </c>
      <c r="AU1549" s="1">
        <v>46.7</v>
      </c>
      <c r="AV1549" s="1">
        <v>45.5</v>
      </c>
      <c r="AW1549" s="1">
        <v>-0.44088422400000005</v>
      </c>
      <c r="AX1549" s="1">
        <v>-2.99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6435</v>
      </c>
      <c r="C1550" s="3">
        <v>9.34</v>
      </c>
      <c r="D1550" s="3">
        <v>4.8600000000000003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17.409999999999997</v>
      </c>
      <c r="H1550" s="1">
        <f>MATCH(持股比率!A1550,董監!A:A,0)</f>
        <v>1550</v>
      </c>
      <c r="I1550" s="3">
        <v>6461654.8700000001</v>
      </c>
      <c r="J1550" s="20">
        <v>530.17399999999998</v>
      </c>
      <c r="K1550" s="20">
        <v>-947.62900000000002</v>
      </c>
      <c r="L1550" s="29">
        <v>147.78299999999999</v>
      </c>
      <c r="M1550" s="20">
        <v>-1721.0930000000001</v>
      </c>
      <c r="N1550" s="20">
        <v>754.39499999999998</v>
      </c>
      <c r="O1550" s="20">
        <f t="shared" si="97"/>
        <v>112497</v>
      </c>
      <c r="P1550" s="19">
        <f t="shared" si="98"/>
        <v>-1.1000000000000001</v>
      </c>
      <c r="Q1550" s="3">
        <v>237</v>
      </c>
      <c r="R1550" s="3">
        <v>232.5</v>
      </c>
      <c r="S1550" s="3">
        <v>231</v>
      </c>
      <c r="T1550" s="3">
        <v>227.5</v>
      </c>
      <c r="U1550" s="3">
        <v>228</v>
      </c>
      <c r="V1550" s="10">
        <f t="shared" si="99"/>
        <v>-2.8008122900000005</v>
      </c>
      <c r="W1550" s="3">
        <v>-1.94</v>
      </c>
      <c r="X1550" s="3" t="str">
        <f ca="1">IF(COUNTIF(股期對照!A:A,B1550)=2,B1550&amp;"-●",IF(COUNTIF(股期對照!A:A,B1550)=1,B1550&amp;"-◎",B1550))</f>
        <v>南電-●</v>
      </c>
      <c r="Y1550" s="3" t="s">
        <v>7370</v>
      </c>
      <c r="AB1550" s="1" t="s">
        <v>1544</v>
      </c>
      <c r="AC1550" s="1" t="s">
        <v>3242</v>
      </c>
      <c r="AD1550" s="1">
        <v>9.34</v>
      </c>
      <c r="AE1550" s="1">
        <v>4.8600000000000003</v>
      </c>
      <c r="AF1550" s="1">
        <v>1.42</v>
      </c>
      <c r="AG1550" s="1">
        <v>66.97</v>
      </c>
      <c r="AH1550" s="1">
        <v>17.409999999999997</v>
      </c>
      <c r="AI1550" s="1">
        <v>1550</v>
      </c>
      <c r="AJ1550" s="1">
        <v>6461654.8700000001</v>
      </c>
      <c r="AK1550" s="1">
        <v>530.17399999999998</v>
      </c>
      <c r="AL1550" s="1">
        <v>-947.62900000000002</v>
      </c>
      <c r="AM1550" s="1">
        <v>147.78299999999999</v>
      </c>
      <c r="AN1550" s="1">
        <v>-1721.0930000000001</v>
      </c>
      <c r="AO1550" s="1">
        <v>754.39499999999998</v>
      </c>
      <c r="AP1550" s="1">
        <v>112497</v>
      </c>
      <c r="AQ1550" s="1">
        <v>-1.1000000000000001</v>
      </c>
      <c r="AR1550" s="1">
        <v>237</v>
      </c>
      <c r="AS1550" s="1">
        <v>232.5</v>
      </c>
      <c r="AT1550" s="1">
        <v>231</v>
      </c>
      <c r="AU1550" s="1">
        <v>227.5</v>
      </c>
      <c r="AV1550" s="1">
        <v>228</v>
      </c>
      <c r="AW1550" s="1">
        <v>-2.8008122900000005</v>
      </c>
      <c r="AX1550" s="1">
        <v>-1.94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6436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</v>
      </c>
      <c r="R1551" s="3">
        <v>11.5</v>
      </c>
      <c r="S1551" s="3">
        <v>11.45</v>
      </c>
      <c r="T1551" s="3">
        <v>11.45</v>
      </c>
      <c r="U1551" s="3">
        <v>11.5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7595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</v>
      </c>
      <c r="AS1551" s="1">
        <v>11.5</v>
      </c>
      <c r="AT1551" s="1">
        <v>11.45</v>
      </c>
      <c r="AU1551" s="1">
        <v>11.45</v>
      </c>
      <c r="AV1551" s="1">
        <v>11.5</v>
      </c>
      <c r="AW1551" s="1">
        <v>0</v>
      </c>
      <c r="AX1551" s="1">
        <v>0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5160</v>
      </c>
      <c r="C1552" s="3">
        <v>1.26</v>
      </c>
      <c r="D1552" s="3">
        <v>0</v>
      </c>
      <c r="E1552" s="3">
        <v>0.44</v>
      </c>
      <c r="F1552" s="1">
        <f>IF(INDEX(董監!D:D,H1552)=0,INDEX(董監!C:C,H1552),INDEX(董監!D:D,H1552))</f>
        <v>14.47</v>
      </c>
      <c r="G1552" s="1">
        <f t="shared" si="96"/>
        <v>83.83</v>
      </c>
      <c r="H1552" s="1">
        <f>MATCH(持股比率!A1552,董監!A:A,0)</f>
        <v>1552</v>
      </c>
      <c r="I1552" s="3">
        <v>561030.02</v>
      </c>
      <c r="J1552" s="20">
        <v>168.18</v>
      </c>
      <c r="K1552" s="20">
        <v>-165.84700000000001</v>
      </c>
      <c r="L1552" s="29">
        <v>-55.372</v>
      </c>
      <c r="M1552" s="20">
        <v>-223.07599999999999</v>
      </c>
      <c r="N1552" s="20">
        <v>14.71</v>
      </c>
      <c r="O1552" s="20">
        <f t="shared" si="97"/>
        <v>47031</v>
      </c>
      <c r="P1552" s="19">
        <f t="shared" si="98"/>
        <v>-0.6</v>
      </c>
      <c r="Q1552" s="3">
        <v>84</v>
      </c>
      <c r="R1552" s="3">
        <v>83.4</v>
      </c>
      <c r="S1552" s="3">
        <v>82.3</v>
      </c>
      <c r="T1552" s="3">
        <v>81.2</v>
      </c>
      <c r="U1552" s="3">
        <v>80.7</v>
      </c>
      <c r="V1552" s="10">
        <f t="shared" si="99"/>
        <v>-0.21188309599999997</v>
      </c>
      <c r="W1552" s="3">
        <v>-1.71</v>
      </c>
      <c r="X1552" s="3" t="str">
        <f ca="1">IF(COUNTIF(股期對照!A:A,B1552)=2,B1552&amp;"-●",IF(COUNTIF(股期對照!A:A,B1552)=1,B1552&amp;"-◎",B1552))</f>
        <v>德勝</v>
      </c>
      <c r="Y1552" s="3" t="s">
        <v>7550</v>
      </c>
      <c r="AB1552" s="1" t="s">
        <v>1546</v>
      </c>
      <c r="AC1552" s="1" t="s">
        <v>3244</v>
      </c>
      <c r="AD1552" s="1">
        <v>1.26</v>
      </c>
      <c r="AE1552" s="1">
        <v>0</v>
      </c>
      <c r="AF1552" s="1">
        <v>0.44</v>
      </c>
      <c r="AG1552" s="1">
        <v>14.47</v>
      </c>
      <c r="AH1552" s="1">
        <v>83.83</v>
      </c>
      <c r="AI1552" s="1">
        <v>1552</v>
      </c>
      <c r="AJ1552" s="1">
        <v>561030.02</v>
      </c>
      <c r="AK1552" s="1">
        <v>168.18</v>
      </c>
      <c r="AL1552" s="1">
        <v>-165.84700000000001</v>
      </c>
      <c r="AM1552" s="1">
        <v>-55.372</v>
      </c>
      <c r="AN1552" s="1">
        <v>-223.07599999999999</v>
      </c>
      <c r="AO1552" s="1">
        <v>14.71</v>
      </c>
      <c r="AP1552" s="1">
        <v>47031</v>
      </c>
      <c r="AQ1552" s="1">
        <v>-0.6</v>
      </c>
      <c r="AR1552" s="1">
        <v>84</v>
      </c>
      <c r="AS1552" s="1">
        <v>83.4</v>
      </c>
      <c r="AT1552" s="1">
        <v>82.3</v>
      </c>
      <c r="AU1552" s="1">
        <v>81.2</v>
      </c>
      <c r="AV1552" s="1">
        <v>80.7</v>
      </c>
      <c r="AW1552" s="1">
        <v>-0.21188309599999997</v>
      </c>
      <c r="AX1552" s="1">
        <v>-1.71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6568</v>
      </c>
      <c r="C1553" s="3">
        <v>5.5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0">
        <v>55</v>
      </c>
      <c r="K1553" s="20">
        <v>54.508000000000003</v>
      </c>
      <c r="L1553" s="29">
        <v>179</v>
      </c>
      <c r="M1553" s="20">
        <v>-20.224</v>
      </c>
      <c r="N1553" s="20">
        <v>-116.126</v>
      </c>
      <c r="O1553" s="20">
        <f t="shared" si="97"/>
        <v>102466</v>
      </c>
      <c r="P1553" s="19">
        <f t="shared" si="98"/>
        <v>0.1</v>
      </c>
      <c r="Q1553" s="3">
        <v>37.200000000000003</v>
      </c>
      <c r="R1553" s="3">
        <v>37.1</v>
      </c>
      <c r="S1553" s="3">
        <v>37.299999999999997</v>
      </c>
      <c r="T1553" s="3">
        <v>37</v>
      </c>
      <c r="U1553" s="3">
        <v>36.799999999999997</v>
      </c>
      <c r="V1553" s="10">
        <f t="shared" si="99"/>
        <v>5.723222E-2</v>
      </c>
      <c r="W1553" s="3">
        <v>-0.94</v>
      </c>
      <c r="X1553" s="3" t="str">
        <f ca="1">IF(COUNTIF(股期對照!A:A,B1553)=2,B1553&amp;"-●",IF(COUNTIF(股期對照!A:A,B1553)=1,B1553&amp;"-◎",B1553))</f>
        <v>晶采</v>
      </c>
      <c r="Y1553" s="3" t="s">
        <v>7280</v>
      </c>
      <c r="AB1553" s="1" t="s">
        <v>1547</v>
      </c>
      <c r="AC1553" s="1" t="s">
        <v>3245</v>
      </c>
      <c r="AD1553" s="1">
        <v>5.5</v>
      </c>
      <c r="AE1553" s="1">
        <v>0</v>
      </c>
      <c r="AF1553" s="1">
        <v>0.15</v>
      </c>
      <c r="AG1553" s="1">
        <v>7.72</v>
      </c>
      <c r="AH1553" s="1">
        <v>86.63</v>
      </c>
      <c r="AI1553" s="1">
        <v>1553</v>
      </c>
      <c r="AJ1553" s="1">
        <v>1182798.08</v>
      </c>
      <c r="AK1553" s="1">
        <v>55</v>
      </c>
      <c r="AL1553" s="1">
        <v>54.508000000000003</v>
      </c>
      <c r="AM1553" s="1">
        <v>179</v>
      </c>
      <c r="AN1553" s="1">
        <v>-20.224</v>
      </c>
      <c r="AO1553" s="1">
        <v>-116.126</v>
      </c>
      <c r="AP1553" s="1">
        <v>102466</v>
      </c>
      <c r="AQ1553" s="1">
        <v>0.1</v>
      </c>
      <c r="AR1553" s="1">
        <v>37.200000000000003</v>
      </c>
      <c r="AS1553" s="1">
        <v>37.1</v>
      </c>
      <c r="AT1553" s="1">
        <v>37.299999999999997</v>
      </c>
      <c r="AU1553" s="1">
        <v>37</v>
      </c>
      <c r="AV1553" s="1">
        <v>36.799999999999997</v>
      </c>
      <c r="AW1553" s="1">
        <v>5.723222E-2</v>
      </c>
      <c r="AX1553" s="1">
        <v>-0.94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5798</v>
      </c>
      <c r="C1554" s="3">
        <v>3.24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58.989999999999995</v>
      </c>
      <c r="H1554" s="1">
        <f>MATCH(持股比率!A1554,董監!A:A,0)</f>
        <v>1554</v>
      </c>
      <c r="I1554" s="3">
        <v>1949980.26</v>
      </c>
      <c r="J1554" s="20">
        <v>119.358</v>
      </c>
      <c r="K1554" s="20">
        <v>-195.27099999999999</v>
      </c>
      <c r="L1554" s="29">
        <v>172.88800000000001</v>
      </c>
      <c r="M1554" s="20">
        <v>186.577</v>
      </c>
      <c r="N1554" s="20">
        <v>-255.79900000000001</v>
      </c>
      <c r="O1554" s="20">
        <f t="shared" si="97"/>
        <v>115029</v>
      </c>
      <c r="P1554" s="19">
        <f t="shared" si="98"/>
        <v>0</v>
      </c>
      <c r="Q1554" s="3">
        <v>81.7</v>
      </c>
      <c r="R1554" s="3">
        <v>81.2</v>
      </c>
      <c r="S1554" s="3">
        <v>81.8</v>
      </c>
      <c r="T1554" s="3">
        <v>82.7</v>
      </c>
      <c r="U1554" s="3">
        <v>81.7</v>
      </c>
      <c r="V1554" s="10">
        <f t="shared" si="99"/>
        <v>2.5689213999999991E-2</v>
      </c>
      <c r="W1554" s="3">
        <v>2</v>
      </c>
      <c r="X1554" s="3" t="str">
        <f ca="1">IF(COUNTIF(股期對照!A:A,B1554)=2,B1554&amp;"-●",IF(COUNTIF(股期對照!A:A,B1554)=1,B1554&amp;"-◎",B1554))</f>
        <v>廣積</v>
      </c>
      <c r="Y1554" s="3" t="s">
        <v>7596</v>
      </c>
      <c r="AB1554" s="1" t="s">
        <v>1548</v>
      </c>
      <c r="AC1554" s="1" t="s">
        <v>3246</v>
      </c>
      <c r="AD1554" s="1">
        <v>3.24</v>
      </c>
      <c r="AE1554" s="1">
        <v>9.25</v>
      </c>
      <c r="AF1554" s="1">
        <v>0.42</v>
      </c>
      <c r="AG1554" s="1">
        <v>28.1</v>
      </c>
      <c r="AH1554" s="1">
        <v>58.989999999999995</v>
      </c>
      <c r="AI1554" s="1">
        <v>1554</v>
      </c>
      <c r="AJ1554" s="1">
        <v>1949980.26</v>
      </c>
      <c r="AK1554" s="1">
        <v>119.358</v>
      </c>
      <c r="AL1554" s="1">
        <v>-195.27099999999999</v>
      </c>
      <c r="AM1554" s="1">
        <v>172.88800000000001</v>
      </c>
      <c r="AN1554" s="1">
        <v>186.577</v>
      </c>
      <c r="AO1554" s="1">
        <v>-255.79900000000001</v>
      </c>
      <c r="AP1554" s="1">
        <v>115029</v>
      </c>
      <c r="AQ1554" s="1">
        <v>0</v>
      </c>
      <c r="AR1554" s="1">
        <v>81.7</v>
      </c>
      <c r="AS1554" s="1">
        <v>81.2</v>
      </c>
      <c r="AT1554" s="1">
        <v>81.8</v>
      </c>
      <c r="AU1554" s="1">
        <v>82.7</v>
      </c>
      <c r="AV1554" s="1">
        <v>81.7</v>
      </c>
      <c r="AW1554" s="1">
        <v>2.5689213999999991E-2</v>
      </c>
      <c r="AX1554" s="1">
        <v>2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6637</v>
      </c>
      <c r="C1555" s="3">
        <v>5.34</v>
      </c>
      <c r="D1555" s="3">
        <v>0</v>
      </c>
      <c r="E1555" s="3">
        <v>1.29</v>
      </c>
      <c r="F1555" s="1">
        <f>IF(INDEX(董監!D:D,H1555)=0,INDEX(董監!C:C,H1555),INDEX(董監!D:D,H1555))</f>
        <v>22.84</v>
      </c>
      <c r="G1555" s="1">
        <f t="shared" si="96"/>
        <v>70.53</v>
      </c>
      <c r="H1555" s="1">
        <f>MATCH(持股比率!A1555,董監!A:A,0)</f>
        <v>1555</v>
      </c>
      <c r="I1555" s="3">
        <v>985001.66</v>
      </c>
      <c r="J1555" s="20">
        <v>194</v>
      </c>
      <c r="K1555" s="20">
        <v>42.1</v>
      </c>
      <c r="L1555" s="29">
        <v>471</v>
      </c>
      <c r="M1555" s="20">
        <v>369</v>
      </c>
      <c r="N1555" s="20">
        <v>332</v>
      </c>
      <c r="O1555" s="20">
        <f t="shared" si="97"/>
        <v>69472</v>
      </c>
      <c r="P1555" s="19">
        <f t="shared" si="98"/>
        <v>2</v>
      </c>
      <c r="Q1555" s="3">
        <v>59</v>
      </c>
      <c r="R1555" s="3">
        <v>60</v>
      </c>
      <c r="S1555" s="3">
        <v>59.2</v>
      </c>
      <c r="T1555" s="3">
        <v>57.8</v>
      </c>
      <c r="U1555" s="3">
        <v>60</v>
      </c>
      <c r="V1555" s="10">
        <f t="shared" si="99"/>
        <v>0.83103399999999994</v>
      </c>
      <c r="W1555" s="3">
        <v>5.63</v>
      </c>
      <c r="X1555" s="3" t="str">
        <f ca="1">IF(COUNTIF(股期對照!A:A,B1555)=2,B1555&amp;"-●",IF(COUNTIF(股期對照!A:A,B1555)=1,B1555&amp;"-◎",B1555))</f>
        <v>安國</v>
      </c>
      <c r="Y1555" s="3" t="s">
        <v>6920</v>
      </c>
      <c r="AB1555" s="1" t="s">
        <v>1549</v>
      </c>
      <c r="AC1555" s="1" t="s">
        <v>3247</v>
      </c>
      <c r="AD1555" s="1">
        <v>5.34</v>
      </c>
      <c r="AE1555" s="1">
        <v>0</v>
      </c>
      <c r="AF1555" s="1">
        <v>1.29</v>
      </c>
      <c r="AG1555" s="1">
        <v>22.84</v>
      </c>
      <c r="AH1555" s="1">
        <v>70.53</v>
      </c>
      <c r="AI1555" s="1">
        <v>1555</v>
      </c>
      <c r="AJ1555" s="1">
        <v>985001.66</v>
      </c>
      <c r="AK1555" s="1">
        <v>194</v>
      </c>
      <c r="AL1555" s="1">
        <v>42.1</v>
      </c>
      <c r="AM1555" s="1">
        <v>471</v>
      </c>
      <c r="AN1555" s="1">
        <v>369</v>
      </c>
      <c r="AO1555" s="1">
        <v>332</v>
      </c>
      <c r="AP1555" s="1">
        <v>69472</v>
      </c>
      <c r="AQ1555" s="1">
        <v>2</v>
      </c>
      <c r="AR1555" s="1">
        <v>59</v>
      </c>
      <c r="AS1555" s="1">
        <v>60</v>
      </c>
      <c r="AT1555" s="1">
        <v>59.2</v>
      </c>
      <c r="AU1555" s="1">
        <v>57.8</v>
      </c>
      <c r="AV1555" s="1">
        <v>60</v>
      </c>
      <c r="AW1555" s="1">
        <v>0.83103399999999994</v>
      </c>
      <c r="AX1555" s="1">
        <v>5.63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5161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4</v>
      </c>
      <c r="K1556" s="20">
        <v>-0.999</v>
      </c>
      <c r="L1556" s="29">
        <v>9</v>
      </c>
      <c r="M1556" s="20">
        <v>-7</v>
      </c>
      <c r="N1556" s="20">
        <v>-5</v>
      </c>
      <c r="O1556" s="20">
        <f t="shared" si="97"/>
        <v>56026</v>
      </c>
      <c r="P1556" s="19">
        <f t="shared" si="98"/>
        <v>0</v>
      </c>
      <c r="Q1556" s="3">
        <v>14.15</v>
      </c>
      <c r="R1556" s="3">
        <v>14.1</v>
      </c>
      <c r="S1556" s="3">
        <v>13.85</v>
      </c>
      <c r="T1556" s="3">
        <v>13.75</v>
      </c>
      <c r="U1556" s="3">
        <v>13.6</v>
      </c>
      <c r="V1556" s="10">
        <f t="shared" si="99"/>
        <v>2.9140999999999906E-5</v>
      </c>
      <c r="W1556" s="3">
        <v>-2.16</v>
      </c>
      <c r="X1556" s="3" t="str">
        <f ca="1">IF(COUNTIF(股期對照!A:A,B1556)=2,B1556&amp;"-●",IF(COUNTIF(股期對照!A:A,B1556)=1,B1556&amp;"-◎",B1556))</f>
        <v>凱碩</v>
      </c>
      <c r="Y1556" s="3" t="s">
        <v>7597</v>
      </c>
      <c r="AB1556" s="1" t="s">
        <v>1550</v>
      </c>
      <c r="AC1556" s="1" t="s">
        <v>3248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4</v>
      </c>
      <c r="AL1556" s="1">
        <v>-0.999</v>
      </c>
      <c r="AM1556" s="1">
        <v>9</v>
      </c>
      <c r="AN1556" s="1">
        <v>-7</v>
      </c>
      <c r="AO1556" s="1">
        <v>-5</v>
      </c>
      <c r="AP1556" s="1">
        <v>56026</v>
      </c>
      <c r="AQ1556" s="1">
        <v>0</v>
      </c>
      <c r="AR1556" s="1">
        <v>14.15</v>
      </c>
      <c r="AS1556" s="1">
        <v>14.1</v>
      </c>
      <c r="AT1556" s="1">
        <v>13.85</v>
      </c>
      <c r="AU1556" s="1">
        <v>13.75</v>
      </c>
      <c r="AV1556" s="1">
        <v>13.6</v>
      </c>
      <c r="AW1556" s="1">
        <v>2.9140999999999906E-5</v>
      </c>
      <c r="AX1556" s="1">
        <v>-2.16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6437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74.400000000000006</v>
      </c>
      <c r="H1557" s="1">
        <f>MATCH(持股比率!A1557,董監!A:A,0)</f>
        <v>1557</v>
      </c>
      <c r="I1557" s="3">
        <v>1648178.36</v>
      </c>
      <c r="J1557" s="20">
        <v>17</v>
      </c>
      <c r="K1557" s="20">
        <v>-36</v>
      </c>
      <c r="L1557" s="29">
        <v>-17</v>
      </c>
      <c r="M1557" s="20">
        <v>39</v>
      </c>
      <c r="N1557" s="20">
        <v>-1.175</v>
      </c>
      <c r="O1557" s="20">
        <f t="shared" si="97"/>
        <v>122624</v>
      </c>
      <c r="P1557" s="19">
        <f t="shared" si="98"/>
        <v>0</v>
      </c>
      <c r="Q1557" s="3">
        <v>17.55</v>
      </c>
      <c r="R1557" s="3">
        <v>17.8</v>
      </c>
      <c r="S1557" s="3">
        <v>17.75</v>
      </c>
      <c r="T1557" s="3">
        <v>17.45</v>
      </c>
      <c r="U1557" s="3">
        <v>17.45</v>
      </c>
      <c r="V1557" s="10">
        <f t="shared" si="99"/>
        <v>1.5846249999999909E-4</v>
      </c>
      <c r="W1557" s="3">
        <v>0.87</v>
      </c>
      <c r="X1557" s="3" t="str">
        <f ca="1">IF(COUNTIF(股期對照!A:A,B1557)=2,B1557&amp;"-●",IF(COUNTIF(股期對照!A:A,B1557)=1,B1557&amp;"-◎",B1557))</f>
        <v>東捷</v>
      </c>
      <c r="Y1557" s="3" t="s">
        <v>7598</v>
      </c>
      <c r="AB1557" s="1" t="s">
        <v>1551</v>
      </c>
      <c r="AC1557" s="1" t="s">
        <v>3249</v>
      </c>
      <c r="AD1557" s="1">
        <v>6.71</v>
      </c>
      <c r="AE1557" s="1">
        <v>0</v>
      </c>
      <c r="AF1557" s="1">
        <v>0.01</v>
      </c>
      <c r="AG1557" s="1">
        <v>18.88</v>
      </c>
      <c r="AH1557" s="1">
        <v>74.400000000000006</v>
      </c>
      <c r="AI1557" s="1">
        <v>1557</v>
      </c>
      <c r="AJ1557" s="1">
        <v>1648178.36</v>
      </c>
      <c r="AK1557" s="1">
        <v>17</v>
      </c>
      <c r="AL1557" s="1">
        <v>-36</v>
      </c>
      <c r="AM1557" s="1">
        <v>-17</v>
      </c>
      <c r="AN1557" s="1">
        <v>39</v>
      </c>
      <c r="AO1557" s="1">
        <v>-1.175</v>
      </c>
      <c r="AP1557" s="1">
        <v>122624</v>
      </c>
      <c r="AQ1557" s="1">
        <v>0</v>
      </c>
      <c r="AR1557" s="1">
        <v>17.55</v>
      </c>
      <c r="AS1557" s="1">
        <v>17.8</v>
      </c>
      <c r="AT1557" s="1">
        <v>17.75</v>
      </c>
      <c r="AU1557" s="1">
        <v>17.45</v>
      </c>
      <c r="AV1557" s="1">
        <v>17.45</v>
      </c>
      <c r="AW1557" s="1">
        <v>1.5846249999999909E-4</v>
      </c>
      <c r="AX1557" s="1">
        <v>0.87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4853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3.7999999999999999E-2</v>
      </c>
      <c r="K1558" s="20">
        <v>0.35899999999999999</v>
      </c>
      <c r="L1558" s="29">
        <v>-2.1269999999999998</v>
      </c>
      <c r="M1558" s="20">
        <v>-0.625</v>
      </c>
      <c r="N1558" s="20">
        <v>-0.66100000000000003</v>
      </c>
      <c r="O1558" s="20">
        <f t="shared" si="97"/>
        <v>25006</v>
      </c>
      <c r="P1558" s="19">
        <f t="shared" si="98"/>
        <v>0</v>
      </c>
      <c r="Q1558" s="3">
        <v>29.2</v>
      </c>
      <c r="R1558" s="3">
        <v>29.4</v>
      </c>
      <c r="S1558" s="3">
        <v>29.45</v>
      </c>
      <c r="T1558" s="3">
        <v>29.5</v>
      </c>
      <c r="U1558" s="3">
        <v>29.3</v>
      </c>
      <c r="V1558" s="10">
        <f t="shared" si="99"/>
        <v>-8.8780749999999985E-4</v>
      </c>
      <c r="W1558" s="3">
        <v>-0.34</v>
      </c>
      <c r="X1558" s="3" t="str">
        <f ca="1">IF(COUNTIF(股期對照!A:A,B1558)=2,B1558&amp;"-●",IF(COUNTIF(股期對照!A:A,B1558)=1,B1558&amp;"-◎",B1558))</f>
        <v>來思達</v>
      </c>
      <c r="Y1558" s="3" t="s">
        <v>7085</v>
      </c>
      <c r="AB1558" s="1" t="s">
        <v>1552</v>
      </c>
      <c r="AC1558" s="1" t="s">
        <v>3250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3.7999999999999999E-2</v>
      </c>
      <c r="AL1558" s="1">
        <v>0.35899999999999999</v>
      </c>
      <c r="AM1558" s="1">
        <v>-2.1269999999999998</v>
      </c>
      <c r="AN1558" s="1">
        <v>-0.625</v>
      </c>
      <c r="AO1558" s="1">
        <v>-0.66100000000000003</v>
      </c>
      <c r="AP1558" s="1">
        <v>25006</v>
      </c>
      <c r="AQ1558" s="1">
        <v>0</v>
      </c>
      <c r="AR1558" s="1">
        <v>29.2</v>
      </c>
      <c r="AS1558" s="1">
        <v>29.4</v>
      </c>
      <c r="AT1558" s="1">
        <v>29.45</v>
      </c>
      <c r="AU1558" s="1">
        <v>29.5</v>
      </c>
      <c r="AV1558" s="1">
        <v>29.3</v>
      </c>
      <c r="AW1558" s="1">
        <v>-8.8780749999999985E-4</v>
      </c>
      <c r="AX1558" s="1">
        <v>-0.34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5467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</v>
      </c>
      <c r="R1559" s="3">
        <v>13.8</v>
      </c>
      <c r="S1559" s="3">
        <v>13.8</v>
      </c>
      <c r="T1559" s="3">
        <v>14</v>
      </c>
      <c r="U1559" s="3">
        <v>13.3</v>
      </c>
      <c r="V1559" s="10">
        <f t="shared" si="99"/>
        <v>0</v>
      </c>
      <c r="W1559" s="3">
        <v>-5.34</v>
      </c>
      <c r="X1559" s="3" t="str">
        <f ca="1">IF(COUNTIF(股期對照!A:A,B1559)=2,B1559&amp;"-●",IF(COUNTIF(股期對照!A:A,B1559)=1,B1559&amp;"-◎",B1559))</f>
        <v>志旭</v>
      </c>
      <c r="Y1559" s="3" t="s">
        <v>6950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</v>
      </c>
      <c r="AS1559" s="1">
        <v>13.8</v>
      </c>
      <c r="AT1559" s="1">
        <v>13.8</v>
      </c>
      <c r="AU1559" s="1">
        <v>14</v>
      </c>
      <c r="AV1559" s="1">
        <v>13.3</v>
      </c>
      <c r="AW1559" s="1">
        <v>0</v>
      </c>
      <c r="AX1559" s="1">
        <v>-5.34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6438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-11</v>
      </c>
      <c r="K1560" s="20">
        <v>6</v>
      </c>
      <c r="L1560" s="29">
        <v>32</v>
      </c>
      <c r="M1560" s="20">
        <v>160</v>
      </c>
      <c r="N1560" s="20">
        <v>-108</v>
      </c>
      <c r="O1560" s="20">
        <f t="shared" si="97"/>
        <v>55195</v>
      </c>
      <c r="P1560" s="19">
        <f t="shared" si="98"/>
        <v>0.1</v>
      </c>
      <c r="Q1560" s="3">
        <v>36.549999999999997</v>
      </c>
      <c r="R1560" s="3">
        <v>35.299999999999997</v>
      </c>
      <c r="S1560" s="3">
        <v>34.6</v>
      </c>
      <c r="T1560" s="3">
        <v>33.299999999999997</v>
      </c>
      <c r="U1560" s="3">
        <v>33.299999999999997</v>
      </c>
      <c r="V1560" s="10">
        <f t="shared" si="99"/>
        <v>2.6485500000000002E-2</v>
      </c>
      <c r="W1560" s="3">
        <v>-11.32</v>
      </c>
      <c r="X1560" s="3" t="str">
        <f ca="1">IF(COUNTIF(股期對照!A:A,B1560)=2,B1560&amp;"-●",IF(COUNTIF(股期對照!A:A,B1560)=1,B1560&amp;"-◎",B1560))</f>
        <v>全達</v>
      </c>
      <c r="Y1560" s="3" t="s">
        <v>7169</v>
      </c>
      <c r="AB1560" s="1" t="s">
        <v>1554</v>
      </c>
      <c r="AC1560" s="1" t="s">
        <v>3252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-11</v>
      </c>
      <c r="AL1560" s="1">
        <v>6</v>
      </c>
      <c r="AM1560" s="1">
        <v>32</v>
      </c>
      <c r="AN1560" s="1">
        <v>160</v>
      </c>
      <c r="AO1560" s="1">
        <v>-108</v>
      </c>
      <c r="AP1560" s="1">
        <v>55195</v>
      </c>
      <c r="AQ1560" s="1">
        <v>0.1</v>
      </c>
      <c r="AR1560" s="1">
        <v>36.549999999999997</v>
      </c>
      <c r="AS1560" s="1">
        <v>35.299999999999997</v>
      </c>
      <c r="AT1560" s="1">
        <v>34.6</v>
      </c>
      <c r="AU1560" s="1">
        <v>33.299999999999997</v>
      </c>
      <c r="AV1560" s="1">
        <v>33.299999999999997</v>
      </c>
      <c r="AW1560" s="1">
        <v>2.6485500000000002E-2</v>
      </c>
      <c r="AX1560" s="1">
        <v>-11.32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5468</v>
      </c>
      <c r="C1561" s="3">
        <v>35.58</v>
      </c>
      <c r="D1561" s="3">
        <v>1.88</v>
      </c>
      <c r="E1561" s="3">
        <v>1.25</v>
      </c>
      <c r="F1561" s="1">
        <f>IF(INDEX(董監!D:D,H1561)=0,INDEX(董監!C:C,H1561),INDEX(董監!D:D,H1561))</f>
        <v>2.9</v>
      </c>
      <c r="G1561" s="1">
        <f t="shared" si="96"/>
        <v>58.39</v>
      </c>
      <c r="H1561" s="1">
        <f>MATCH(持股比率!A1561,董監!A:A,0)</f>
        <v>1561</v>
      </c>
      <c r="I1561" s="3">
        <v>11404047.15</v>
      </c>
      <c r="J1561" s="20">
        <v>-1513.607</v>
      </c>
      <c r="K1561" s="20">
        <v>-3664.1979999999999</v>
      </c>
      <c r="L1561" s="29">
        <v>859.51199999999994</v>
      </c>
      <c r="M1561" s="20">
        <v>1237.172</v>
      </c>
      <c r="N1561" s="20">
        <v>-58.929000000000002</v>
      </c>
      <c r="O1561" s="20">
        <f t="shared" si="97"/>
        <v>665882</v>
      </c>
      <c r="P1561" s="19">
        <f t="shared" si="98"/>
        <v>-0.5</v>
      </c>
      <c r="Q1561" s="3">
        <v>173</v>
      </c>
      <c r="R1561" s="3">
        <v>168.5</v>
      </c>
      <c r="S1561" s="3">
        <v>171</v>
      </c>
      <c r="T1561" s="3">
        <v>172.5</v>
      </c>
      <c r="U1561" s="3">
        <v>173.5</v>
      </c>
      <c r="V1561" s="10">
        <f t="shared" si="99"/>
        <v>-5.2910683349999994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7599</v>
      </c>
      <c r="AB1561" s="1" t="s">
        <v>1555</v>
      </c>
      <c r="AC1561" s="1" t="s">
        <v>3253</v>
      </c>
      <c r="AD1561" s="1">
        <v>35.58</v>
      </c>
      <c r="AE1561" s="1">
        <v>1.88</v>
      </c>
      <c r="AF1561" s="1">
        <v>1.25</v>
      </c>
      <c r="AG1561" s="1">
        <v>2.9</v>
      </c>
      <c r="AH1561" s="1">
        <v>58.39</v>
      </c>
      <c r="AI1561" s="1">
        <v>1561</v>
      </c>
      <c r="AJ1561" s="1">
        <v>11404047.15</v>
      </c>
      <c r="AK1561" s="1">
        <v>-1513.607</v>
      </c>
      <c r="AL1561" s="1">
        <v>-3664.1979999999999</v>
      </c>
      <c r="AM1561" s="1">
        <v>859.51199999999994</v>
      </c>
      <c r="AN1561" s="1">
        <v>1237.172</v>
      </c>
      <c r="AO1561" s="1">
        <v>-58.929000000000002</v>
      </c>
      <c r="AP1561" s="1">
        <v>665882</v>
      </c>
      <c r="AQ1561" s="1">
        <v>-0.5</v>
      </c>
      <c r="AR1561" s="1">
        <v>173</v>
      </c>
      <c r="AS1561" s="1">
        <v>168.5</v>
      </c>
      <c r="AT1561" s="1">
        <v>171</v>
      </c>
      <c r="AU1561" s="1">
        <v>172.5</v>
      </c>
      <c r="AV1561" s="1">
        <v>173.5</v>
      </c>
      <c r="AW1561" s="1">
        <v>-5.2910683349999994</v>
      </c>
      <c r="AX1561" s="1">
        <v>0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5469</v>
      </c>
      <c r="C1562" s="3">
        <v>9.9600000000000009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54.54</v>
      </c>
      <c r="H1562" s="1">
        <f>MATCH(持股比率!A1562,董監!A:A,0)</f>
        <v>1562</v>
      </c>
      <c r="I1562" s="3">
        <v>689422.33200000005</v>
      </c>
      <c r="J1562" s="20">
        <v>32.54</v>
      </c>
      <c r="K1562" s="20">
        <v>-64</v>
      </c>
      <c r="L1562" s="29">
        <v>806</v>
      </c>
      <c r="M1562" s="20">
        <v>-537</v>
      </c>
      <c r="N1562" s="20">
        <v>-80</v>
      </c>
      <c r="O1562" s="20">
        <f t="shared" si="97"/>
        <v>37601</v>
      </c>
      <c r="P1562" s="19">
        <f t="shared" si="98"/>
        <v>0.4</v>
      </c>
      <c r="Q1562" s="3">
        <v>31</v>
      </c>
      <c r="R1562" s="3">
        <v>31.1</v>
      </c>
      <c r="S1562" s="3">
        <v>32.65</v>
      </c>
      <c r="T1562" s="3">
        <v>32.25</v>
      </c>
      <c r="U1562" s="3">
        <v>32.200000000000003</v>
      </c>
      <c r="V1562" s="10">
        <f t="shared" si="99"/>
        <v>5.439989999999998E-2</v>
      </c>
      <c r="W1562" s="3">
        <v>5.0599999999999996</v>
      </c>
      <c r="X1562" s="3" t="str">
        <f ca="1">IF(COUNTIF(股期對照!A:A,B1562)=2,B1562&amp;"-●",IF(COUNTIF(股期對照!A:A,B1562)=1,B1562&amp;"-◎",B1562))</f>
        <v>長華*</v>
      </c>
      <c r="Y1562" s="3" t="s">
        <v>7441</v>
      </c>
      <c r="AB1562" s="1" t="s">
        <v>1556</v>
      </c>
      <c r="AC1562" s="1" t="s">
        <v>3254</v>
      </c>
      <c r="AD1562" s="1">
        <v>9.9600000000000009</v>
      </c>
      <c r="AE1562" s="1">
        <v>0</v>
      </c>
      <c r="AF1562" s="1">
        <v>0.11</v>
      </c>
      <c r="AG1562" s="1">
        <v>35.39</v>
      </c>
      <c r="AH1562" s="1">
        <v>54.54</v>
      </c>
      <c r="AI1562" s="1">
        <v>1562</v>
      </c>
      <c r="AJ1562" s="1">
        <v>689422.33200000005</v>
      </c>
      <c r="AK1562" s="1">
        <v>32.54</v>
      </c>
      <c r="AL1562" s="1">
        <v>-64</v>
      </c>
      <c r="AM1562" s="1">
        <v>806</v>
      </c>
      <c r="AN1562" s="1">
        <v>-537</v>
      </c>
      <c r="AO1562" s="1">
        <v>-80</v>
      </c>
      <c r="AP1562" s="1">
        <v>37601</v>
      </c>
      <c r="AQ1562" s="1">
        <v>0.4</v>
      </c>
      <c r="AR1562" s="1">
        <v>31</v>
      </c>
      <c r="AS1562" s="1">
        <v>31.1</v>
      </c>
      <c r="AT1562" s="1">
        <v>32.65</v>
      </c>
      <c r="AU1562" s="1">
        <v>32.25</v>
      </c>
      <c r="AV1562" s="1">
        <v>32.200000000000003</v>
      </c>
      <c r="AW1562" s="1">
        <v>5.439989999999998E-2</v>
      </c>
      <c r="AX1562" s="1">
        <v>5.0599999999999996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5285</v>
      </c>
      <c r="C1563" s="3">
        <v>2.44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83.009999999999991</v>
      </c>
      <c r="H1563" s="1">
        <f>MATCH(持股比率!A1563,董監!A:A,0)</f>
        <v>1563</v>
      </c>
      <c r="I1563" s="3">
        <v>518542.83</v>
      </c>
      <c r="J1563" s="20">
        <v>4</v>
      </c>
      <c r="K1563" s="20">
        <v>0</v>
      </c>
      <c r="L1563" s="29">
        <v>-1</v>
      </c>
      <c r="M1563" s="20">
        <v>-4</v>
      </c>
      <c r="N1563" s="20">
        <v>-9</v>
      </c>
      <c r="O1563" s="20">
        <f t="shared" si="97"/>
        <v>43044</v>
      </c>
      <c r="P1563" s="19">
        <f t="shared" si="98"/>
        <v>0</v>
      </c>
      <c r="Q1563" s="3">
        <v>14.25</v>
      </c>
      <c r="R1563" s="3">
        <v>14.25</v>
      </c>
      <c r="S1563" s="3">
        <v>14.15</v>
      </c>
      <c r="T1563" s="3">
        <v>14.15</v>
      </c>
      <c r="U1563" s="3">
        <v>14</v>
      </c>
      <c r="V1563" s="10">
        <f t="shared" si="99"/>
        <v>-1.3975000000000001E-3</v>
      </c>
      <c r="W1563" s="3">
        <v>-1.06</v>
      </c>
      <c r="X1563" s="3" t="str">
        <f ca="1">IF(COUNTIF(股期對照!A:A,B1563)=2,B1563&amp;"-●",IF(COUNTIF(股期對照!A:A,B1563)=1,B1563&amp;"-◎",B1563))</f>
        <v>能率網通</v>
      </c>
      <c r="Y1563" s="3" t="s">
        <v>6814</v>
      </c>
      <c r="AB1563" s="1" t="s">
        <v>1557</v>
      </c>
      <c r="AC1563" s="1" t="s">
        <v>3255</v>
      </c>
      <c r="AD1563" s="1">
        <v>2.44</v>
      </c>
      <c r="AE1563" s="1">
        <v>0</v>
      </c>
      <c r="AF1563" s="1">
        <v>0</v>
      </c>
      <c r="AG1563" s="1">
        <v>14.55</v>
      </c>
      <c r="AH1563" s="1">
        <v>83.009999999999991</v>
      </c>
      <c r="AI1563" s="1">
        <v>1563</v>
      </c>
      <c r="AJ1563" s="1">
        <v>518542.83</v>
      </c>
      <c r="AK1563" s="1">
        <v>4</v>
      </c>
      <c r="AL1563" s="1">
        <v>0</v>
      </c>
      <c r="AM1563" s="1">
        <v>-1</v>
      </c>
      <c r="AN1563" s="1">
        <v>-4</v>
      </c>
      <c r="AO1563" s="1">
        <v>-9</v>
      </c>
      <c r="AP1563" s="1">
        <v>43044</v>
      </c>
      <c r="AQ1563" s="1">
        <v>0</v>
      </c>
      <c r="AR1563" s="1">
        <v>14.25</v>
      </c>
      <c r="AS1563" s="1">
        <v>14.25</v>
      </c>
      <c r="AT1563" s="1">
        <v>14.15</v>
      </c>
      <c r="AU1563" s="1">
        <v>14.15</v>
      </c>
      <c r="AV1563" s="1">
        <v>14</v>
      </c>
      <c r="AW1563" s="1">
        <v>-1.3975000000000001E-3</v>
      </c>
      <c r="AX1563" s="1">
        <v>-1.06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4885</v>
      </c>
      <c r="C1564" s="3">
        <v>1.59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0</v>
      </c>
      <c r="K1564" s="20">
        <v>7</v>
      </c>
      <c r="L1564" s="29">
        <v>-4</v>
      </c>
      <c r="M1564" s="20">
        <v>7</v>
      </c>
      <c r="N1564" s="20">
        <v>2</v>
      </c>
      <c r="O1564" s="20">
        <f t="shared" si="97"/>
        <v>47376</v>
      </c>
      <c r="P1564" s="19">
        <f t="shared" si="98"/>
        <v>0</v>
      </c>
      <c r="Q1564" s="3">
        <v>26.35</v>
      </c>
      <c r="R1564" s="3">
        <v>26.8</v>
      </c>
      <c r="S1564" s="3">
        <v>27.1</v>
      </c>
      <c r="T1564" s="3">
        <v>26.95</v>
      </c>
      <c r="U1564" s="3">
        <v>26.85</v>
      </c>
      <c r="V1564" s="10">
        <f t="shared" si="99"/>
        <v>3.2155E-3</v>
      </c>
      <c r="W1564" s="3">
        <v>2.68</v>
      </c>
      <c r="X1564" s="3" t="str">
        <f ca="1">IF(COUNTIF(股期對照!A:A,B1564)=2,B1564&amp;"-●",IF(COUNTIF(股期對照!A:A,B1564)=1,B1564&amp;"-◎",B1564))</f>
        <v>陞泰</v>
      </c>
      <c r="Y1564" s="3" t="s">
        <v>7600</v>
      </c>
      <c r="AB1564" s="1" t="s">
        <v>1558</v>
      </c>
      <c r="AC1564" s="1" t="s">
        <v>3256</v>
      </c>
      <c r="AD1564" s="1">
        <v>1.59</v>
      </c>
      <c r="AE1564" s="1">
        <v>0</v>
      </c>
      <c r="AF1564" s="1">
        <v>0.05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0</v>
      </c>
      <c r="AL1564" s="1">
        <v>7</v>
      </c>
      <c r="AM1564" s="1">
        <v>-4</v>
      </c>
      <c r="AN1564" s="1">
        <v>7</v>
      </c>
      <c r="AO1564" s="1">
        <v>2</v>
      </c>
      <c r="AP1564" s="1">
        <v>47376</v>
      </c>
      <c r="AQ1564" s="1">
        <v>0</v>
      </c>
      <c r="AR1564" s="1">
        <v>26.35</v>
      </c>
      <c r="AS1564" s="1">
        <v>26.8</v>
      </c>
      <c r="AT1564" s="1">
        <v>27.1</v>
      </c>
      <c r="AU1564" s="1">
        <v>26.95</v>
      </c>
      <c r="AV1564" s="1">
        <v>26.85</v>
      </c>
      <c r="AW1564" s="1">
        <v>3.2155E-3</v>
      </c>
      <c r="AX1564" s="1">
        <v>2.68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5799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0</v>
      </c>
      <c r="M1565" s="20">
        <v>0</v>
      </c>
      <c r="N1565" s="20">
        <v>0</v>
      </c>
      <c r="O1565" s="20">
        <f t="shared" si="97"/>
        <v>68108</v>
      </c>
      <c r="P1565" s="19">
        <f t="shared" si="98"/>
        <v>0</v>
      </c>
      <c r="Q1565" s="3">
        <v>18.850000000000001</v>
      </c>
      <c r="R1565" s="3">
        <v>19.05</v>
      </c>
      <c r="S1565" s="3">
        <v>19.05</v>
      </c>
      <c r="T1565" s="3">
        <v>19</v>
      </c>
      <c r="U1565" s="3">
        <v>18.95</v>
      </c>
      <c r="V1565" s="10">
        <f t="shared" si="99"/>
        <v>-1.905E-4</v>
      </c>
      <c r="W1565" s="3">
        <v>0.8</v>
      </c>
      <c r="X1565" s="3" t="str">
        <f ca="1">IF(COUNTIF(股期對照!A:A,B1565)=2,B1565&amp;"-●",IF(COUNTIF(股期對照!A:A,B1565)=1,B1565&amp;"-◎",B1565))</f>
        <v>鉅橡</v>
      </c>
      <c r="Y1565" s="3" t="s">
        <v>6985</v>
      </c>
      <c r="AB1565" s="1" t="s">
        <v>1559</v>
      </c>
      <c r="AC1565" s="1" t="s">
        <v>3257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0</v>
      </c>
      <c r="AN1565" s="1">
        <v>0</v>
      </c>
      <c r="AO1565" s="1">
        <v>0</v>
      </c>
      <c r="AP1565" s="1">
        <v>68108</v>
      </c>
      <c r="AQ1565" s="1">
        <v>0</v>
      </c>
      <c r="AR1565" s="1">
        <v>18.850000000000001</v>
      </c>
      <c r="AS1565" s="1">
        <v>19.05</v>
      </c>
      <c r="AT1565" s="1">
        <v>19.05</v>
      </c>
      <c r="AU1565" s="1">
        <v>19</v>
      </c>
      <c r="AV1565" s="1">
        <v>18.95</v>
      </c>
      <c r="AW1565" s="1">
        <v>-1.905E-4</v>
      </c>
      <c r="AX1565" s="1">
        <v>0.8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5286</v>
      </c>
      <c r="C1566" s="3">
        <v>4.1100000000000003</v>
      </c>
      <c r="D1566" s="3">
        <v>0.13</v>
      </c>
      <c r="E1566" s="3">
        <v>0.88</v>
      </c>
      <c r="F1566" s="1">
        <f>IF(INDEX(董監!D:D,H1566)=0,INDEX(董監!C:C,H1566),INDEX(董監!D:D,H1566))</f>
        <v>9.91</v>
      </c>
      <c r="G1566" s="1">
        <f t="shared" si="96"/>
        <v>84.97</v>
      </c>
      <c r="H1566" s="1">
        <f>MATCH(持股比率!A1566,董監!A:A,0)</f>
        <v>1566</v>
      </c>
      <c r="I1566" s="3">
        <v>3046025.92</v>
      </c>
      <c r="J1566" s="20">
        <v>222</v>
      </c>
      <c r="K1566" s="20">
        <v>38</v>
      </c>
      <c r="L1566" s="29">
        <v>221.08099999999999</v>
      </c>
      <c r="M1566" s="20">
        <v>-102.20699999999999</v>
      </c>
      <c r="N1566" s="20">
        <v>-132.001</v>
      </c>
      <c r="O1566" s="20">
        <f t="shared" si="97"/>
        <v>258821</v>
      </c>
      <c r="P1566" s="19">
        <f t="shared" si="98"/>
        <v>0.1</v>
      </c>
      <c r="Q1566" s="3">
        <v>33.15</v>
      </c>
      <c r="R1566" s="3">
        <v>33.049999999999997</v>
      </c>
      <c r="S1566" s="3">
        <v>33.049999999999997</v>
      </c>
      <c r="T1566" s="3">
        <v>32.549999999999997</v>
      </c>
      <c r="U1566" s="3">
        <v>32.299999999999997</v>
      </c>
      <c r="V1566" s="10">
        <f t="shared" si="99"/>
        <v>8.3314568999999977E-2</v>
      </c>
      <c r="W1566" s="3">
        <v>-1.52</v>
      </c>
      <c r="X1566" s="3" t="str">
        <f ca="1">IF(COUNTIF(股期對照!A:A,B1566)=2,B1566&amp;"-●",IF(COUNTIF(股期對照!A:A,B1566)=1,B1566&amp;"-◎",B1566))</f>
        <v>伍豐</v>
      </c>
      <c r="Y1566" s="3" t="s">
        <v>7601</v>
      </c>
      <c r="AB1566" s="1" t="s">
        <v>1560</v>
      </c>
      <c r="AC1566" s="1" t="s">
        <v>3258</v>
      </c>
      <c r="AD1566" s="1">
        <v>4.1100000000000003</v>
      </c>
      <c r="AE1566" s="1">
        <v>0.13</v>
      </c>
      <c r="AF1566" s="1">
        <v>0.88</v>
      </c>
      <c r="AG1566" s="1">
        <v>9.91</v>
      </c>
      <c r="AH1566" s="1">
        <v>84.97</v>
      </c>
      <c r="AI1566" s="1">
        <v>1566</v>
      </c>
      <c r="AJ1566" s="1">
        <v>3046025.92</v>
      </c>
      <c r="AK1566" s="1">
        <v>222</v>
      </c>
      <c r="AL1566" s="1">
        <v>38</v>
      </c>
      <c r="AM1566" s="1">
        <v>221.08099999999999</v>
      </c>
      <c r="AN1566" s="1">
        <v>-102.20699999999999</v>
      </c>
      <c r="AO1566" s="1">
        <v>-132.001</v>
      </c>
      <c r="AP1566" s="1">
        <v>258821</v>
      </c>
      <c r="AQ1566" s="1">
        <v>0.1</v>
      </c>
      <c r="AR1566" s="1">
        <v>33.15</v>
      </c>
      <c r="AS1566" s="1">
        <v>33.049999999999997</v>
      </c>
      <c r="AT1566" s="1">
        <v>33.049999999999997</v>
      </c>
      <c r="AU1566" s="1">
        <v>32.549999999999997</v>
      </c>
      <c r="AV1566" s="1">
        <v>32.299999999999997</v>
      </c>
      <c r="AW1566" s="1">
        <v>8.3314568999999977E-2</v>
      </c>
      <c r="AX1566" s="1">
        <v>-1.52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5595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39.5</v>
      </c>
      <c r="R1567" s="3">
        <v>39.700000000000003</v>
      </c>
      <c r="S1567" s="3">
        <v>39.5</v>
      </c>
      <c r="T1567" s="3">
        <v>39.5</v>
      </c>
      <c r="U1567" s="3">
        <v>40.85</v>
      </c>
      <c r="V1567" s="10">
        <f t="shared" si="99"/>
        <v>0</v>
      </c>
      <c r="W1567" s="3">
        <v>2.13</v>
      </c>
      <c r="X1567" s="3" t="str">
        <f ca="1">IF(COUNTIF(股期對照!A:A,B1567)=2,B1567&amp;"-●",IF(COUNTIF(股期對照!A:A,B1567)=1,B1567&amp;"-◎",B1567))</f>
        <v>洛碁</v>
      </c>
      <c r="Y1567" s="3" t="s">
        <v>7602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39.5</v>
      </c>
      <c r="AS1567" s="1">
        <v>39.700000000000003</v>
      </c>
      <c r="AT1567" s="1">
        <v>39.5</v>
      </c>
      <c r="AU1567" s="1">
        <v>39.5</v>
      </c>
      <c r="AV1567" s="1">
        <v>40.85</v>
      </c>
      <c r="AW1567" s="1">
        <v>0</v>
      </c>
      <c r="AX1567" s="1">
        <v>2.13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5800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7013</v>
      </c>
      <c r="AB1568" s="1" t="s">
        <v>1562</v>
      </c>
      <c r="AC1568" s="1" t="s">
        <v>4753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4753</v>
      </c>
      <c r="AZ1568" s="1" t="s">
        <v>3446</v>
      </c>
    </row>
    <row r="1569" spans="1:52" x14ac:dyDescent="0.25">
      <c r="A1569" s="2" t="s">
        <v>1563</v>
      </c>
      <c r="B1569" s="3" t="s">
        <v>5162</v>
      </c>
      <c r="C1569" s="3">
        <v>26.16</v>
      </c>
      <c r="D1569" s="3">
        <v>11.07</v>
      </c>
      <c r="E1569" s="3">
        <v>0.24</v>
      </c>
      <c r="F1569" s="1">
        <f>IF(INDEX(董監!D:D,H1569)=0,INDEX(董監!C:C,H1569),INDEX(董監!D:D,H1569))</f>
        <v>9.67</v>
      </c>
      <c r="G1569" s="1">
        <f t="shared" si="96"/>
        <v>52.859999999999992</v>
      </c>
      <c r="H1569" s="1">
        <f>MATCH(持股比率!A1569,董監!A:A,0)</f>
        <v>1569</v>
      </c>
      <c r="I1569" s="3">
        <v>861720.72</v>
      </c>
      <c r="J1569" s="20">
        <v>41.002000000000002</v>
      </c>
      <c r="K1569" s="20">
        <v>-15</v>
      </c>
      <c r="L1569" s="29">
        <v>123.747</v>
      </c>
      <c r="M1569" s="20">
        <v>5.391</v>
      </c>
      <c r="N1569" s="20">
        <v>-261.29300000000001</v>
      </c>
      <c r="O1569" s="20">
        <f t="shared" si="97"/>
        <v>45551</v>
      </c>
      <c r="P1569" s="19">
        <f t="shared" si="98"/>
        <v>-0.2</v>
      </c>
      <c r="Q1569" s="3">
        <v>253.5</v>
      </c>
      <c r="R1569" s="3">
        <v>256.5</v>
      </c>
      <c r="S1569" s="3">
        <v>262.5</v>
      </c>
      <c r="T1569" s="3">
        <v>263</v>
      </c>
      <c r="U1569" s="3">
        <v>256</v>
      </c>
      <c r="V1569" s="10">
        <f t="shared" si="99"/>
        <v>-0.26443080499999999</v>
      </c>
      <c r="W1569" s="3">
        <v>1.99</v>
      </c>
      <c r="X1569" s="3" t="str">
        <f ca="1">IF(COUNTIF(股期對照!A:A,B1569)=2,B1569&amp;"-●",IF(COUNTIF(股期對照!A:A,B1569)=1,B1569&amp;"-◎",B1569))</f>
        <v>致新</v>
      </c>
      <c r="Y1569" s="3" t="s">
        <v>6920</v>
      </c>
      <c r="AB1569" s="1" t="s">
        <v>1563</v>
      </c>
      <c r="AC1569" s="1" t="s">
        <v>3260</v>
      </c>
      <c r="AD1569" s="1">
        <v>26.16</v>
      </c>
      <c r="AE1569" s="1">
        <v>11.07</v>
      </c>
      <c r="AF1569" s="1">
        <v>0.24</v>
      </c>
      <c r="AG1569" s="1">
        <v>9.67</v>
      </c>
      <c r="AH1569" s="1">
        <v>52.859999999999992</v>
      </c>
      <c r="AI1569" s="1">
        <v>1569</v>
      </c>
      <c r="AJ1569" s="1">
        <v>861720.72</v>
      </c>
      <c r="AK1569" s="1">
        <v>41.002000000000002</v>
      </c>
      <c r="AL1569" s="1">
        <v>-15</v>
      </c>
      <c r="AM1569" s="1">
        <v>123.747</v>
      </c>
      <c r="AN1569" s="1">
        <v>5.391</v>
      </c>
      <c r="AO1569" s="1">
        <v>-261.29300000000001</v>
      </c>
      <c r="AP1569" s="1">
        <v>45551</v>
      </c>
      <c r="AQ1569" s="1">
        <v>-0.2</v>
      </c>
      <c r="AR1569" s="1">
        <v>253.5</v>
      </c>
      <c r="AS1569" s="1">
        <v>256.5</v>
      </c>
      <c r="AT1569" s="1">
        <v>262.5</v>
      </c>
      <c r="AU1569" s="1">
        <v>263</v>
      </c>
      <c r="AV1569" s="1">
        <v>256</v>
      </c>
      <c r="AW1569" s="1">
        <v>-0.26443080499999999</v>
      </c>
      <c r="AX1569" s="1">
        <v>1.99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6439</v>
      </c>
      <c r="C1570" s="3">
        <v>1.32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80.72999999999999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38</v>
      </c>
      <c r="L1570" s="29">
        <v>-1</v>
      </c>
      <c r="M1570" s="20">
        <v>0</v>
      </c>
      <c r="N1570" s="20">
        <v>-4</v>
      </c>
      <c r="O1570" s="20">
        <f t="shared" si="97"/>
        <v>28363</v>
      </c>
      <c r="P1570" s="19">
        <f t="shared" si="98"/>
        <v>0.1</v>
      </c>
      <c r="Q1570" s="3">
        <v>144.5</v>
      </c>
      <c r="R1570" s="3">
        <v>146.5</v>
      </c>
      <c r="S1570" s="3">
        <v>146.5</v>
      </c>
      <c r="T1570" s="3">
        <v>146</v>
      </c>
      <c r="U1570" s="3">
        <v>146</v>
      </c>
      <c r="V1570" s="10">
        <f t="shared" si="99"/>
        <v>3.9695000000000001E-2</v>
      </c>
      <c r="W1570" s="3">
        <v>-1.02</v>
      </c>
      <c r="X1570" s="3" t="str">
        <f ca="1">IF(COUNTIF(股期對照!A:A,B1570)=2,B1570&amp;"-●",IF(COUNTIF(股期對照!A:A,B1570)=1,B1570&amp;"-◎",B1570))</f>
        <v>瑞穎</v>
      </c>
      <c r="Y1570" s="3" t="s">
        <v>7195</v>
      </c>
      <c r="AB1570" s="1" t="s">
        <v>1564</v>
      </c>
      <c r="AC1570" s="1" t="s">
        <v>3261</v>
      </c>
      <c r="AD1570" s="1">
        <v>1.32</v>
      </c>
      <c r="AE1570" s="1">
        <v>0</v>
      </c>
      <c r="AF1570" s="1">
        <v>0.1</v>
      </c>
      <c r="AG1570" s="1">
        <v>17.850000000000001</v>
      </c>
      <c r="AH1570" s="1">
        <v>80.72999999999999</v>
      </c>
      <c r="AI1570" s="1">
        <v>1570</v>
      </c>
      <c r="AJ1570" s="1">
        <v>351331.93</v>
      </c>
      <c r="AK1570" s="1">
        <v>-6</v>
      </c>
      <c r="AL1570" s="1">
        <v>38</v>
      </c>
      <c r="AM1570" s="1">
        <v>-1</v>
      </c>
      <c r="AN1570" s="1">
        <v>0</v>
      </c>
      <c r="AO1570" s="1">
        <v>-4</v>
      </c>
      <c r="AP1570" s="1">
        <v>28363</v>
      </c>
      <c r="AQ1570" s="1">
        <v>0.1</v>
      </c>
      <c r="AR1570" s="1">
        <v>144.5</v>
      </c>
      <c r="AS1570" s="1">
        <v>146.5</v>
      </c>
      <c r="AT1570" s="1">
        <v>146.5</v>
      </c>
      <c r="AU1570" s="1">
        <v>146</v>
      </c>
      <c r="AV1570" s="1">
        <v>146</v>
      </c>
      <c r="AW1570" s="1">
        <v>3.9695000000000001E-2</v>
      </c>
      <c r="AX1570" s="1">
        <v>-1.02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6638</v>
      </c>
      <c r="C1571" s="3">
        <v>0.26</v>
      </c>
      <c r="D1571" s="3">
        <v>0.97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88.47</v>
      </c>
      <c r="H1571" s="1">
        <f>MATCH(持股比率!A1571,董監!A:A,0)</f>
        <v>1571</v>
      </c>
      <c r="I1571" s="3">
        <v>695141.49</v>
      </c>
      <c r="J1571" s="20">
        <v>68</v>
      </c>
      <c r="K1571" s="20">
        <v>6.0540000000000003</v>
      </c>
      <c r="L1571" s="29">
        <v>96.774000000000001</v>
      </c>
      <c r="M1571" s="20">
        <v>-23.847000000000001</v>
      </c>
      <c r="N1571" s="20">
        <v>5.88</v>
      </c>
      <c r="O1571" s="20">
        <f t="shared" si="97"/>
        <v>61499</v>
      </c>
      <c r="P1571" s="19">
        <f t="shared" si="98"/>
        <v>0.2</v>
      </c>
      <c r="Q1571" s="3">
        <v>82.2</v>
      </c>
      <c r="R1571" s="3">
        <v>86.2</v>
      </c>
      <c r="S1571" s="3">
        <v>91.6</v>
      </c>
      <c r="T1571" s="3">
        <v>91.9</v>
      </c>
      <c r="U1571" s="3">
        <v>89.2</v>
      </c>
      <c r="V1571" s="10">
        <f t="shared" si="99"/>
        <v>0.13308909899999999</v>
      </c>
      <c r="W1571" s="3">
        <v>12.06</v>
      </c>
      <c r="X1571" s="3" t="str">
        <f ca="1">IF(COUNTIF(股期對照!A:A,B1571)=2,B1571&amp;"-●",IF(COUNTIF(股期對照!A:A,B1571)=1,B1571&amp;"-◎",B1571))</f>
        <v>巨虹</v>
      </c>
      <c r="Y1571" s="3" t="s">
        <v>7603</v>
      </c>
      <c r="AB1571" s="1" t="s">
        <v>1565</v>
      </c>
      <c r="AC1571" s="1" t="s">
        <v>3262</v>
      </c>
      <c r="AD1571" s="1">
        <v>0.26</v>
      </c>
      <c r="AE1571" s="1">
        <v>0.97</v>
      </c>
      <c r="AF1571" s="1">
        <v>0.2</v>
      </c>
      <c r="AG1571" s="1">
        <v>10.1</v>
      </c>
      <c r="AH1571" s="1">
        <v>88.47</v>
      </c>
      <c r="AI1571" s="1">
        <v>1571</v>
      </c>
      <c r="AJ1571" s="1">
        <v>695141.49</v>
      </c>
      <c r="AK1571" s="1">
        <v>68</v>
      </c>
      <c r="AL1571" s="1">
        <v>6.0540000000000003</v>
      </c>
      <c r="AM1571" s="1">
        <v>96.774000000000001</v>
      </c>
      <c r="AN1571" s="1">
        <v>-23.847000000000001</v>
      </c>
      <c r="AO1571" s="1">
        <v>5.88</v>
      </c>
      <c r="AP1571" s="1">
        <v>61499</v>
      </c>
      <c r="AQ1571" s="1">
        <v>0.2</v>
      </c>
      <c r="AR1571" s="1">
        <v>82.2</v>
      </c>
      <c r="AS1571" s="1">
        <v>86.2</v>
      </c>
      <c r="AT1571" s="1">
        <v>91.6</v>
      </c>
      <c r="AU1571" s="1">
        <v>91.9</v>
      </c>
      <c r="AV1571" s="1">
        <v>89.2</v>
      </c>
      <c r="AW1571" s="1">
        <v>0.13308909899999999</v>
      </c>
      <c r="AX1571" s="1">
        <v>12.06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6639</v>
      </c>
      <c r="C1572" s="3">
        <v>7.45</v>
      </c>
      <c r="D1572" s="3">
        <v>0</v>
      </c>
      <c r="E1572" s="3">
        <v>0.52</v>
      </c>
      <c r="F1572" s="1">
        <f>IF(INDEX(董監!D:D,H1572)=0,INDEX(董監!C:C,H1572),INDEX(董監!D:D,H1572))</f>
        <v>22.6</v>
      </c>
      <c r="G1572" s="1">
        <f t="shared" si="96"/>
        <v>69.430000000000007</v>
      </c>
      <c r="H1572" s="1">
        <f>MATCH(持股比率!A1572,董監!A:A,0)</f>
        <v>1572</v>
      </c>
      <c r="I1572" s="3">
        <v>1399830.6</v>
      </c>
      <c r="J1572" s="20">
        <v>-52.037999999999997</v>
      </c>
      <c r="K1572" s="20">
        <v>-282.55200000000002</v>
      </c>
      <c r="L1572" s="29">
        <v>472.61399999999998</v>
      </c>
      <c r="M1572" s="20">
        <v>116.331</v>
      </c>
      <c r="N1572" s="20">
        <v>14</v>
      </c>
      <c r="O1572" s="20">
        <f t="shared" si="97"/>
        <v>97190</v>
      </c>
      <c r="P1572" s="19">
        <f t="shared" si="98"/>
        <v>0.3</v>
      </c>
      <c r="Q1572" s="3">
        <v>38.6</v>
      </c>
      <c r="R1572" s="3">
        <v>38.15</v>
      </c>
      <c r="S1572" s="3">
        <v>39.5</v>
      </c>
      <c r="T1572" s="3">
        <v>40.799999999999997</v>
      </c>
      <c r="U1572" s="3">
        <v>40.700000000000003</v>
      </c>
      <c r="V1572" s="10">
        <f t="shared" si="99"/>
        <v>0.11196332199999999</v>
      </c>
      <c r="W1572" s="3">
        <v>7.11</v>
      </c>
      <c r="X1572" s="3" t="str">
        <f ca="1">IF(COUNTIF(股期對照!A:A,B1572)=2,B1572&amp;"-●",IF(COUNTIF(股期對照!A:A,B1572)=1,B1572&amp;"-◎",B1572))</f>
        <v>福華</v>
      </c>
      <c r="Y1572" s="3" t="s">
        <v>7604</v>
      </c>
      <c r="AB1572" s="1" t="s">
        <v>1566</v>
      </c>
      <c r="AC1572" s="1" t="s">
        <v>3263</v>
      </c>
      <c r="AD1572" s="1">
        <v>7.45</v>
      </c>
      <c r="AE1572" s="1">
        <v>0</v>
      </c>
      <c r="AF1572" s="1">
        <v>0.52</v>
      </c>
      <c r="AG1572" s="1">
        <v>22.6</v>
      </c>
      <c r="AH1572" s="1">
        <v>69.430000000000007</v>
      </c>
      <c r="AI1572" s="1">
        <v>1572</v>
      </c>
      <c r="AJ1572" s="1">
        <v>1399830.6</v>
      </c>
      <c r="AK1572" s="1">
        <v>-52.037999999999997</v>
      </c>
      <c r="AL1572" s="1">
        <v>-282.55200000000002</v>
      </c>
      <c r="AM1572" s="1">
        <v>472.61399999999998</v>
      </c>
      <c r="AN1572" s="1">
        <v>116.331</v>
      </c>
      <c r="AO1572" s="1">
        <v>14</v>
      </c>
      <c r="AP1572" s="1">
        <v>97190</v>
      </c>
      <c r="AQ1572" s="1">
        <v>0.3</v>
      </c>
      <c r="AR1572" s="1">
        <v>38.6</v>
      </c>
      <c r="AS1572" s="1">
        <v>38.15</v>
      </c>
      <c r="AT1572" s="1">
        <v>39.5</v>
      </c>
      <c r="AU1572" s="1">
        <v>40.799999999999997</v>
      </c>
      <c r="AV1572" s="1">
        <v>40.700000000000003</v>
      </c>
      <c r="AW1572" s="1">
        <v>0.11196332199999999</v>
      </c>
      <c r="AX1572" s="1">
        <v>7.11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5287</v>
      </c>
      <c r="C1573" s="3">
        <v>14.1</v>
      </c>
      <c r="D1573" s="3">
        <v>6.27</v>
      </c>
      <c r="E1573" s="3">
        <v>2.48</v>
      </c>
      <c r="F1573" s="1">
        <f>IF(INDEX(董監!D:D,H1573)=0,INDEX(董監!C:C,H1573),INDEX(董監!D:D,H1573))</f>
        <v>31.17</v>
      </c>
      <c r="G1573" s="1">
        <f t="shared" si="96"/>
        <v>45.980000000000004</v>
      </c>
      <c r="H1573" s="1">
        <f>MATCH(持股比率!A1573,董監!A:A,0)</f>
        <v>1573</v>
      </c>
      <c r="I1573" s="3">
        <v>1965161.23</v>
      </c>
      <c r="J1573" s="20">
        <v>1875.9369999999999</v>
      </c>
      <c r="K1573" s="20">
        <v>2365.2950000000001</v>
      </c>
      <c r="L1573" s="29">
        <v>1520.8579999999999</v>
      </c>
      <c r="M1573" s="20">
        <v>2276.6779999999999</v>
      </c>
      <c r="N1573" s="20">
        <v>3085.8960000000002</v>
      </c>
      <c r="O1573" s="20">
        <f t="shared" si="97"/>
        <v>90358</v>
      </c>
      <c r="P1573" s="19">
        <f t="shared" si="98"/>
        <v>12.3</v>
      </c>
      <c r="Q1573" s="3">
        <v>116.5</v>
      </c>
      <c r="R1573" s="3">
        <v>120</v>
      </c>
      <c r="S1573" s="3">
        <v>123</v>
      </c>
      <c r="T1573" s="3">
        <v>129.5</v>
      </c>
      <c r="U1573" s="3">
        <v>132</v>
      </c>
      <c r="V1573" s="10">
        <f t="shared" si="99"/>
        <v>13.916156675</v>
      </c>
      <c r="W1573" s="3">
        <v>17.86</v>
      </c>
      <c r="X1573" s="3" t="str">
        <f ca="1">IF(COUNTIF(股期對照!A:A,B1573)=2,B1573&amp;"-●",IF(COUNTIF(股期對照!A:A,B1573)=1,B1573&amp;"-◎",B1573))</f>
        <v>宏捷科-◎</v>
      </c>
      <c r="Y1573" s="3" t="s">
        <v>7400</v>
      </c>
      <c r="AB1573" s="1" t="s">
        <v>1567</v>
      </c>
      <c r="AC1573" s="1" t="s">
        <v>3264</v>
      </c>
      <c r="AD1573" s="1">
        <v>14.1</v>
      </c>
      <c r="AE1573" s="1">
        <v>6.27</v>
      </c>
      <c r="AF1573" s="1">
        <v>2.48</v>
      </c>
      <c r="AG1573" s="1">
        <v>31.17</v>
      </c>
      <c r="AH1573" s="1">
        <v>45.980000000000004</v>
      </c>
      <c r="AI1573" s="1">
        <v>1573</v>
      </c>
      <c r="AJ1573" s="1">
        <v>1965161.23</v>
      </c>
      <c r="AK1573" s="1">
        <v>1875.9369999999999</v>
      </c>
      <c r="AL1573" s="1">
        <v>2365.2950000000001</v>
      </c>
      <c r="AM1573" s="1">
        <v>1520.8579999999999</v>
      </c>
      <c r="AN1573" s="1">
        <v>2276.6779999999999</v>
      </c>
      <c r="AO1573" s="1">
        <v>3085.8960000000002</v>
      </c>
      <c r="AP1573" s="1">
        <v>90358</v>
      </c>
      <c r="AQ1573" s="1">
        <v>12.3</v>
      </c>
      <c r="AR1573" s="1">
        <v>116.5</v>
      </c>
      <c r="AS1573" s="1">
        <v>120</v>
      </c>
      <c r="AT1573" s="1">
        <v>123</v>
      </c>
      <c r="AU1573" s="1">
        <v>129.5</v>
      </c>
      <c r="AV1573" s="1">
        <v>132</v>
      </c>
      <c r="AW1573" s="1">
        <v>13.916156675</v>
      </c>
      <c r="AX1573" s="1">
        <v>17.86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5228</v>
      </c>
      <c r="C1574" s="3">
        <v>2.52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73.05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0</v>
      </c>
      <c r="L1574" s="29">
        <v>-2</v>
      </c>
      <c r="M1574" s="20">
        <v>-48</v>
      </c>
      <c r="N1574" s="20">
        <v>-5</v>
      </c>
      <c r="O1574" s="20">
        <f t="shared" si="97"/>
        <v>21688</v>
      </c>
      <c r="P1574" s="19">
        <f t="shared" si="98"/>
        <v>-0.3</v>
      </c>
      <c r="Q1574" s="3">
        <v>50</v>
      </c>
      <c r="R1574" s="3">
        <v>49.9</v>
      </c>
      <c r="S1574" s="3">
        <v>50.1</v>
      </c>
      <c r="T1574" s="3">
        <v>51</v>
      </c>
      <c r="U1574" s="3">
        <v>49.8</v>
      </c>
      <c r="V1574" s="10">
        <f t="shared" si="99"/>
        <v>-2.8471999999999997E-2</v>
      </c>
      <c r="W1574" s="3">
        <v>-0.4</v>
      </c>
      <c r="X1574" s="3" t="str">
        <f ca="1">IF(COUNTIF(股期對照!A:A,B1574)=2,B1574&amp;"-●",IF(COUNTIF(股期對照!A:A,B1574)=1,B1574&amp;"-◎",B1574))</f>
        <v>華鎂鑫</v>
      </c>
      <c r="Y1574" s="3" t="s">
        <v>7605</v>
      </c>
      <c r="AB1574" s="1" t="s">
        <v>1568</v>
      </c>
      <c r="AC1574" s="1" t="s">
        <v>3265</v>
      </c>
      <c r="AD1574" s="1">
        <v>2.52</v>
      </c>
      <c r="AE1574" s="1">
        <v>0</v>
      </c>
      <c r="AF1574" s="1">
        <v>0</v>
      </c>
      <c r="AG1574" s="1">
        <v>24.43</v>
      </c>
      <c r="AH1574" s="1">
        <v>73.05</v>
      </c>
      <c r="AI1574" s="1">
        <v>1574</v>
      </c>
      <c r="AJ1574" s="1">
        <v>296889.65000000002</v>
      </c>
      <c r="AK1574" s="1">
        <v>-1</v>
      </c>
      <c r="AL1574" s="1">
        <v>0</v>
      </c>
      <c r="AM1574" s="1">
        <v>-2</v>
      </c>
      <c r="AN1574" s="1">
        <v>-48</v>
      </c>
      <c r="AO1574" s="1">
        <v>-5</v>
      </c>
      <c r="AP1574" s="1">
        <v>21688</v>
      </c>
      <c r="AQ1574" s="1">
        <v>-0.3</v>
      </c>
      <c r="AR1574" s="1">
        <v>50</v>
      </c>
      <c r="AS1574" s="1">
        <v>49.9</v>
      </c>
      <c r="AT1574" s="1">
        <v>50.1</v>
      </c>
      <c r="AU1574" s="1">
        <v>51</v>
      </c>
      <c r="AV1574" s="1">
        <v>49.8</v>
      </c>
      <c r="AW1574" s="1">
        <v>-2.8471999999999997E-2</v>
      </c>
      <c r="AX1574" s="1">
        <v>-0.4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5801</v>
      </c>
      <c r="C1575" s="3">
        <v>9.1199999999999992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73.7</v>
      </c>
      <c r="H1575" s="1">
        <f>MATCH(持股比率!A1575,董監!A:A,0)</f>
        <v>1575</v>
      </c>
      <c r="I1575" s="3">
        <v>609217.49899999995</v>
      </c>
      <c r="J1575" s="20">
        <v>-1092</v>
      </c>
      <c r="K1575" s="20">
        <v>110</v>
      </c>
      <c r="L1575" s="29">
        <v>-1045</v>
      </c>
      <c r="M1575" s="20">
        <v>-42</v>
      </c>
      <c r="N1575" s="20">
        <v>-134</v>
      </c>
      <c r="O1575" s="20">
        <f t="shared" si="97"/>
        <v>44899</v>
      </c>
      <c r="P1575" s="19">
        <f t="shared" si="98"/>
        <v>-4.9000000000000004</v>
      </c>
      <c r="Q1575" s="3">
        <v>38.9</v>
      </c>
      <c r="R1575" s="3">
        <v>39.200000000000003</v>
      </c>
      <c r="S1575" s="3">
        <v>38.950000000000003</v>
      </c>
      <c r="T1575" s="3">
        <v>38.9</v>
      </c>
      <c r="U1575" s="3">
        <v>38.65</v>
      </c>
      <c r="V1575" s="10">
        <f t="shared" si="99"/>
        <v>-0.85682449999999999</v>
      </c>
      <c r="W1575" s="3">
        <v>-1.53</v>
      </c>
      <c r="X1575" s="3" t="str">
        <f ca="1">IF(COUNTIF(股期對照!A:A,B1575)=2,B1575&amp;"-●",IF(COUNTIF(股期對照!A:A,B1575)=1,B1575&amp;"-◎",B1575))</f>
        <v>品安</v>
      </c>
      <c r="Y1575" s="3" t="s">
        <v>7606</v>
      </c>
      <c r="AB1575" s="1" t="s">
        <v>1569</v>
      </c>
      <c r="AC1575" s="1" t="s">
        <v>3266</v>
      </c>
      <c r="AD1575" s="1">
        <v>9.1199999999999992</v>
      </c>
      <c r="AE1575" s="1">
        <v>0.02</v>
      </c>
      <c r="AF1575" s="1">
        <v>0.05</v>
      </c>
      <c r="AG1575" s="1">
        <v>17.11</v>
      </c>
      <c r="AH1575" s="1">
        <v>73.7</v>
      </c>
      <c r="AI1575" s="1">
        <v>1575</v>
      </c>
      <c r="AJ1575" s="1">
        <v>609217.49899999995</v>
      </c>
      <c r="AK1575" s="1">
        <v>-1092</v>
      </c>
      <c r="AL1575" s="1">
        <v>110</v>
      </c>
      <c r="AM1575" s="1">
        <v>-1045</v>
      </c>
      <c r="AN1575" s="1">
        <v>-42</v>
      </c>
      <c r="AO1575" s="1">
        <v>-134</v>
      </c>
      <c r="AP1575" s="1">
        <v>44899</v>
      </c>
      <c r="AQ1575" s="1">
        <v>-4.9000000000000004</v>
      </c>
      <c r="AR1575" s="1">
        <v>38.9</v>
      </c>
      <c r="AS1575" s="1">
        <v>39.200000000000003</v>
      </c>
      <c r="AT1575" s="1">
        <v>38.950000000000003</v>
      </c>
      <c r="AU1575" s="1">
        <v>38.9</v>
      </c>
      <c r="AV1575" s="1">
        <v>38.65</v>
      </c>
      <c r="AW1575" s="1">
        <v>-0.85682449999999999</v>
      </c>
      <c r="AX1575" s="1">
        <v>-1.53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6440</v>
      </c>
      <c r="C1576" s="3">
        <v>0.9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65.63</v>
      </c>
      <c r="H1576" s="1">
        <f>MATCH(持股比率!A1576,董監!A:A,0)</f>
        <v>1576</v>
      </c>
      <c r="I1576" s="3">
        <v>586655.27</v>
      </c>
      <c r="J1576" s="20">
        <v>-40</v>
      </c>
      <c r="K1576" s="20">
        <v>-17</v>
      </c>
      <c r="L1576" s="29">
        <v>-14</v>
      </c>
      <c r="M1576" s="20">
        <v>-52</v>
      </c>
      <c r="N1576" s="20">
        <v>-237</v>
      </c>
      <c r="O1576" s="20">
        <f t="shared" si="97"/>
        <v>38502</v>
      </c>
      <c r="P1576" s="19">
        <f t="shared" si="98"/>
        <v>-0.9</v>
      </c>
      <c r="Q1576" s="3">
        <v>20.75</v>
      </c>
      <c r="R1576" s="3">
        <v>20.7</v>
      </c>
      <c r="S1576" s="3">
        <v>20.350000000000001</v>
      </c>
      <c r="T1576" s="3">
        <v>21.15</v>
      </c>
      <c r="U1576" s="3">
        <v>22.65</v>
      </c>
      <c r="V1576" s="10">
        <f t="shared" si="99"/>
        <v>-7.93465E-2</v>
      </c>
      <c r="W1576" s="3">
        <v>11.58</v>
      </c>
      <c r="X1576" s="3" t="str">
        <f ca="1">IF(COUNTIF(股期對照!A:A,B1576)=2,B1576&amp;"-●",IF(COUNTIF(股期對照!A:A,B1576)=1,B1576&amp;"-◎",B1576))</f>
        <v>康全電訊</v>
      </c>
      <c r="Y1576" s="3" t="s">
        <v>6971</v>
      </c>
      <c r="AB1576" s="1" t="s">
        <v>1570</v>
      </c>
      <c r="AC1576" s="1" t="s">
        <v>3267</v>
      </c>
      <c r="AD1576" s="1">
        <v>0.9</v>
      </c>
      <c r="AE1576" s="1">
        <v>0</v>
      </c>
      <c r="AF1576" s="1">
        <v>0</v>
      </c>
      <c r="AG1576" s="1">
        <v>33.47</v>
      </c>
      <c r="AH1576" s="1">
        <v>65.63</v>
      </c>
      <c r="AI1576" s="1">
        <v>1576</v>
      </c>
      <c r="AJ1576" s="1">
        <v>586655.27</v>
      </c>
      <c r="AK1576" s="1">
        <v>-40</v>
      </c>
      <c r="AL1576" s="1">
        <v>-17</v>
      </c>
      <c r="AM1576" s="1">
        <v>-14</v>
      </c>
      <c r="AN1576" s="1">
        <v>-52</v>
      </c>
      <c r="AO1576" s="1">
        <v>-237</v>
      </c>
      <c r="AP1576" s="1">
        <v>38502</v>
      </c>
      <c r="AQ1576" s="1">
        <v>-0.9</v>
      </c>
      <c r="AR1576" s="1">
        <v>20.75</v>
      </c>
      <c r="AS1576" s="1">
        <v>20.7</v>
      </c>
      <c r="AT1576" s="1">
        <v>20.350000000000001</v>
      </c>
      <c r="AU1576" s="1">
        <v>21.15</v>
      </c>
      <c r="AV1576" s="1">
        <v>22.65</v>
      </c>
      <c r="AW1576" s="1">
        <v>-7.93465E-2</v>
      </c>
      <c r="AX1576" s="1">
        <v>11.58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5471</v>
      </c>
      <c r="C1577" s="3">
        <v>6.25</v>
      </c>
      <c r="D1577" s="3">
        <v>0</v>
      </c>
      <c r="E1577" s="3">
        <v>0.2</v>
      </c>
      <c r="F1577" s="1">
        <f>IF(INDEX(董監!D:D,H1577)=0,INDEX(董監!C:C,H1577),INDEX(董監!D:D,H1577))</f>
        <v>4.78</v>
      </c>
      <c r="G1577" s="1">
        <f t="shared" si="96"/>
        <v>88.77</v>
      </c>
      <c r="H1577" s="1">
        <f>MATCH(持股比率!A1577,董監!A:A,0)</f>
        <v>1577</v>
      </c>
      <c r="I1577" s="3">
        <v>479601.14</v>
      </c>
      <c r="J1577" s="20">
        <v>49</v>
      </c>
      <c r="K1577" s="20">
        <v>4.0179999999999998</v>
      </c>
      <c r="L1577" s="29">
        <v>-4</v>
      </c>
      <c r="M1577" s="20">
        <v>-5</v>
      </c>
      <c r="N1577" s="20">
        <v>-10</v>
      </c>
      <c r="O1577" s="20">
        <f t="shared" si="97"/>
        <v>42574</v>
      </c>
      <c r="P1577" s="19">
        <f t="shared" si="98"/>
        <v>0.1</v>
      </c>
      <c r="Q1577" s="3">
        <v>88</v>
      </c>
      <c r="R1577" s="3">
        <v>87.7</v>
      </c>
      <c r="S1577" s="3">
        <v>87.6</v>
      </c>
      <c r="T1577" s="3">
        <v>87</v>
      </c>
      <c r="U1577" s="3">
        <v>87.1</v>
      </c>
      <c r="V1577" s="10">
        <f t="shared" si="99"/>
        <v>3.0079786000000004E-2</v>
      </c>
      <c r="W1577" s="3">
        <v>1.1599999999999999</v>
      </c>
      <c r="X1577" s="3" t="str">
        <f ca="1">IF(COUNTIF(股期對照!A:A,B1577)=2,B1577&amp;"-●",IF(COUNTIF(股期對照!A:A,B1577)=1,B1577&amp;"-◎",B1577))</f>
        <v>翔名</v>
      </c>
      <c r="Y1577" s="3" t="s">
        <v>7269</v>
      </c>
      <c r="AB1577" s="1" t="s">
        <v>1571</v>
      </c>
      <c r="AC1577" s="1" t="s">
        <v>3268</v>
      </c>
      <c r="AD1577" s="1">
        <v>6.25</v>
      </c>
      <c r="AE1577" s="1">
        <v>0</v>
      </c>
      <c r="AF1577" s="1">
        <v>0.2</v>
      </c>
      <c r="AG1577" s="1">
        <v>4.78</v>
      </c>
      <c r="AH1577" s="1">
        <v>88.77</v>
      </c>
      <c r="AI1577" s="1">
        <v>1577</v>
      </c>
      <c r="AJ1577" s="1">
        <v>479601.14</v>
      </c>
      <c r="AK1577" s="1">
        <v>49</v>
      </c>
      <c r="AL1577" s="1">
        <v>4.0179999999999998</v>
      </c>
      <c r="AM1577" s="1">
        <v>-4</v>
      </c>
      <c r="AN1577" s="1">
        <v>-5</v>
      </c>
      <c r="AO1577" s="1">
        <v>-10</v>
      </c>
      <c r="AP1577" s="1">
        <v>42574</v>
      </c>
      <c r="AQ1577" s="1">
        <v>0.1</v>
      </c>
      <c r="AR1577" s="1">
        <v>88</v>
      </c>
      <c r="AS1577" s="1">
        <v>87.7</v>
      </c>
      <c r="AT1577" s="1">
        <v>87.6</v>
      </c>
      <c r="AU1577" s="1">
        <v>87</v>
      </c>
      <c r="AV1577" s="1">
        <v>87.1</v>
      </c>
      <c r="AW1577" s="1">
        <v>3.0079786000000004E-2</v>
      </c>
      <c r="AX1577" s="1">
        <v>1.1599999999999999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6441</v>
      </c>
      <c r="C1578" s="3">
        <v>0.26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78.259999999999991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0</v>
      </c>
      <c r="L1578" s="29">
        <v>-3</v>
      </c>
      <c r="M1578" s="20">
        <v>0</v>
      </c>
      <c r="N1578" s="20">
        <v>0</v>
      </c>
      <c r="O1578" s="20">
        <f t="shared" si="97"/>
        <v>33809</v>
      </c>
      <c r="P1578" s="19">
        <f t="shared" si="98"/>
        <v>0</v>
      </c>
      <c r="Q1578" s="3">
        <v>11.65</v>
      </c>
      <c r="R1578" s="3">
        <v>11.65</v>
      </c>
      <c r="S1578" s="3">
        <v>11.6</v>
      </c>
      <c r="T1578" s="3">
        <v>11.4</v>
      </c>
      <c r="U1578" s="3">
        <v>11.1</v>
      </c>
      <c r="V1578" s="10">
        <f t="shared" si="99"/>
        <v>-3.4799999999999995E-4</v>
      </c>
      <c r="W1578" s="3">
        <v>-5.13</v>
      </c>
      <c r="X1578" s="3" t="str">
        <f ca="1">IF(COUNTIF(股期對照!A:A,B1578)=2,B1578&amp;"-●",IF(COUNTIF(股期對照!A:A,B1578)=1,B1578&amp;"-◎",B1578))</f>
        <v>建暐</v>
      </c>
      <c r="Y1578" s="3" t="s">
        <v>6954</v>
      </c>
      <c r="AB1578" s="1" t="s">
        <v>1572</v>
      </c>
      <c r="AC1578" s="1" t="s">
        <v>3269</v>
      </c>
      <c r="AD1578" s="1">
        <v>0.26</v>
      </c>
      <c r="AE1578" s="1">
        <v>0</v>
      </c>
      <c r="AF1578" s="1">
        <v>0</v>
      </c>
      <c r="AG1578" s="1">
        <v>21.48</v>
      </c>
      <c r="AH1578" s="1">
        <v>78.259999999999991</v>
      </c>
      <c r="AI1578" s="1">
        <v>1578</v>
      </c>
      <c r="AJ1578" s="1">
        <v>432006.16</v>
      </c>
      <c r="AK1578" s="1">
        <v>0</v>
      </c>
      <c r="AL1578" s="1">
        <v>0</v>
      </c>
      <c r="AM1578" s="1">
        <v>-3</v>
      </c>
      <c r="AN1578" s="1">
        <v>0</v>
      </c>
      <c r="AO1578" s="1">
        <v>0</v>
      </c>
      <c r="AP1578" s="1">
        <v>33809</v>
      </c>
      <c r="AQ1578" s="1">
        <v>0</v>
      </c>
      <c r="AR1578" s="1">
        <v>11.65</v>
      </c>
      <c r="AS1578" s="1">
        <v>11.65</v>
      </c>
      <c r="AT1578" s="1">
        <v>11.6</v>
      </c>
      <c r="AU1578" s="1">
        <v>11.4</v>
      </c>
      <c r="AV1578" s="1">
        <v>11.1</v>
      </c>
      <c r="AW1578" s="1">
        <v>-3.4799999999999995E-4</v>
      </c>
      <c r="AX1578" s="1">
        <v>-5.13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4886</v>
      </c>
      <c r="C1579" s="3">
        <v>0.79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86.68</v>
      </c>
      <c r="H1579" s="1">
        <f>MATCH(持股比率!A1579,董監!A:A,0)</f>
        <v>1579</v>
      </c>
      <c r="I1579" s="3">
        <v>449459.45</v>
      </c>
      <c r="J1579" s="20">
        <v>28</v>
      </c>
      <c r="K1579" s="20">
        <v>18</v>
      </c>
      <c r="L1579" s="29">
        <v>283</v>
      </c>
      <c r="M1579" s="20">
        <v>-45</v>
      </c>
      <c r="N1579" s="20">
        <v>-20</v>
      </c>
      <c r="O1579" s="20">
        <f t="shared" si="97"/>
        <v>38959</v>
      </c>
      <c r="P1579" s="19">
        <f t="shared" si="98"/>
        <v>0.7</v>
      </c>
      <c r="Q1579" s="3">
        <v>17.350000000000001</v>
      </c>
      <c r="R1579" s="3">
        <v>17.3</v>
      </c>
      <c r="S1579" s="3">
        <v>19</v>
      </c>
      <c r="T1579" s="3">
        <v>18</v>
      </c>
      <c r="U1579" s="3">
        <v>17.649999999999999</v>
      </c>
      <c r="V1579" s="10">
        <f t="shared" si="99"/>
        <v>5.0111999999999997E-2</v>
      </c>
      <c r="W1579" s="3">
        <v>4.75</v>
      </c>
      <c r="X1579" s="3" t="str">
        <f ca="1">IF(COUNTIF(股期對照!A:A,B1579)=2,B1579&amp;"-●",IF(COUNTIF(股期對照!A:A,B1579)=1,B1579&amp;"-◎",B1579))</f>
        <v>保銳</v>
      </c>
      <c r="Y1579" s="3" t="s">
        <v>7607</v>
      </c>
      <c r="AB1579" s="1" t="s">
        <v>1573</v>
      </c>
      <c r="AC1579" s="1" t="s">
        <v>3270</v>
      </c>
      <c r="AD1579" s="1">
        <v>0.79</v>
      </c>
      <c r="AE1579" s="1">
        <v>0</v>
      </c>
      <c r="AF1579" s="1">
        <v>0</v>
      </c>
      <c r="AG1579" s="1">
        <v>12.53</v>
      </c>
      <c r="AH1579" s="1">
        <v>86.68</v>
      </c>
      <c r="AI1579" s="1">
        <v>1579</v>
      </c>
      <c r="AJ1579" s="1">
        <v>449459.45</v>
      </c>
      <c r="AK1579" s="1">
        <v>28</v>
      </c>
      <c r="AL1579" s="1">
        <v>18</v>
      </c>
      <c r="AM1579" s="1">
        <v>283</v>
      </c>
      <c r="AN1579" s="1">
        <v>-45</v>
      </c>
      <c r="AO1579" s="1">
        <v>-20</v>
      </c>
      <c r="AP1579" s="1">
        <v>38959</v>
      </c>
      <c r="AQ1579" s="1">
        <v>0.7</v>
      </c>
      <c r="AR1579" s="1">
        <v>17.350000000000001</v>
      </c>
      <c r="AS1579" s="1">
        <v>17.3</v>
      </c>
      <c r="AT1579" s="1">
        <v>19</v>
      </c>
      <c r="AU1579" s="1">
        <v>18</v>
      </c>
      <c r="AV1579" s="1">
        <v>17.649999999999999</v>
      </c>
      <c r="AW1579" s="1">
        <v>5.0111999999999997E-2</v>
      </c>
      <c r="AX1579" s="1">
        <v>4.75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6442</v>
      </c>
      <c r="C1580" s="3">
        <v>21.19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58.459999999999994</v>
      </c>
      <c r="H1580" s="1">
        <f>MATCH(持股比率!A1580,董監!A:A,0)</f>
        <v>1580</v>
      </c>
      <c r="I1580" s="3">
        <v>1493430.66</v>
      </c>
      <c r="J1580" s="20">
        <v>-5</v>
      </c>
      <c r="K1580" s="20">
        <v>-22</v>
      </c>
      <c r="L1580" s="29">
        <v>-2</v>
      </c>
      <c r="M1580" s="20">
        <v>-28</v>
      </c>
      <c r="N1580" s="20">
        <v>0</v>
      </c>
      <c r="O1580" s="20">
        <f t="shared" si="97"/>
        <v>87306</v>
      </c>
      <c r="P1580" s="19">
        <f t="shared" si="98"/>
        <v>-0.1</v>
      </c>
      <c r="Q1580" s="3">
        <v>11.2</v>
      </c>
      <c r="R1580" s="3">
        <v>11.2</v>
      </c>
      <c r="S1580" s="3">
        <v>10.95</v>
      </c>
      <c r="T1580" s="3">
        <v>10.85</v>
      </c>
      <c r="U1580" s="3">
        <v>10.85</v>
      </c>
      <c r="V1580" s="10">
        <f t="shared" si="99"/>
        <v>-6.2809999999999993E-3</v>
      </c>
      <c r="W1580" s="3">
        <v>-3.98</v>
      </c>
      <c r="X1580" s="3" t="str">
        <f ca="1">IF(COUNTIF(股期對照!A:A,B1580)=2,B1580&amp;"-●",IF(COUNTIF(股期對照!A:A,B1580)=1,B1580&amp;"-◎",B1580))</f>
        <v>擎亞</v>
      </c>
      <c r="Y1580" s="3" t="s">
        <v>7100</v>
      </c>
      <c r="AB1580" s="1" t="s">
        <v>1574</v>
      </c>
      <c r="AC1580" s="1" t="s">
        <v>3271</v>
      </c>
      <c r="AD1580" s="1">
        <v>21.19</v>
      </c>
      <c r="AE1580" s="1">
        <v>0</v>
      </c>
      <c r="AF1580" s="1">
        <v>0.09</v>
      </c>
      <c r="AG1580" s="1">
        <v>20.260000000000002</v>
      </c>
      <c r="AH1580" s="1">
        <v>58.459999999999994</v>
      </c>
      <c r="AI1580" s="1">
        <v>1580</v>
      </c>
      <c r="AJ1580" s="1">
        <v>1493430.66</v>
      </c>
      <c r="AK1580" s="1">
        <v>-5</v>
      </c>
      <c r="AL1580" s="1">
        <v>-22</v>
      </c>
      <c r="AM1580" s="1">
        <v>-2</v>
      </c>
      <c r="AN1580" s="1">
        <v>-28</v>
      </c>
      <c r="AO1580" s="1">
        <v>0</v>
      </c>
      <c r="AP1580" s="1">
        <v>87306</v>
      </c>
      <c r="AQ1580" s="1">
        <v>-0.1</v>
      </c>
      <c r="AR1580" s="1">
        <v>11.2</v>
      </c>
      <c r="AS1580" s="1">
        <v>11.2</v>
      </c>
      <c r="AT1580" s="1">
        <v>10.95</v>
      </c>
      <c r="AU1580" s="1">
        <v>10.85</v>
      </c>
      <c r="AV1580" s="1">
        <v>10.85</v>
      </c>
      <c r="AW1580" s="1">
        <v>-6.2809999999999993E-3</v>
      </c>
      <c r="AX1580" s="1">
        <v>-3.98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6569</v>
      </c>
      <c r="C1581" s="3">
        <v>1.05</v>
      </c>
      <c r="D1581" s="3">
        <v>0</v>
      </c>
      <c r="E1581" s="3">
        <v>1.98</v>
      </c>
      <c r="F1581" s="1">
        <f>IF(INDEX(董監!D:D,H1581)=0,INDEX(董監!C:C,H1581),INDEX(董監!D:D,H1581))</f>
        <v>24.94</v>
      </c>
      <c r="G1581" s="1">
        <f t="shared" si="96"/>
        <v>72.03</v>
      </c>
      <c r="H1581" s="1">
        <f>MATCH(持股比率!A1581,董監!A:A,0)</f>
        <v>1581</v>
      </c>
      <c r="I1581" s="3">
        <v>680644.68</v>
      </c>
      <c r="J1581" s="20">
        <v>13</v>
      </c>
      <c r="K1581" s="20">
        <v>30.702000000000002</v>
      </c>
      <c r="L1581" s="29">
        <v>81.298000000000002</v>
      </c>
      <c r="M1581" s="20">
        <v>-14</v>
      </c>
      <c r="N1581" s="20">
        <v>42.247</v>
      </c>
      <c r="O1581" s="20">
        <f t="shared" si="97"/>
        <v>49027</v>
      </c>
      <c r="P1581" s="19">
        <f t="shared" si="98"/>
        <v>0.3</v>
      </c>
      <c r="Q1581" s="3">
        <v>45.4</v>
      </c>
      <c r="R1581" s="3">
        <v>45.1</v>
      </c>
      <c r="S1581" s="3">
        <v>46.25</v>
      </c>
      <c r="T1581" s="3">
        <v>46.2</v>
      </c>
      <c r="U1581" s="3">
        <v>46.6</v>
      </c>
      <c r="V1581" s="10">
        <f t="shared" si="99"/>
        <v>7.0568029000000004E-2</v>
      </c>
      <c r="W1581" s="3">
        <v>1.3</v>
      </c>
      <c r="X1581" s="3" t="str">
        <f ca="1">IF(COUNTIF(股期對照!A:A,B1581)=2,B1581&amp;"-●",IF(COUNTIF(股期對照!A:A,B1581)=1,B1581&amp;"-◎",B1581))</f>
        <v>常珵</v>
      </c>
      <c r="Y1581" s="3" t="s">
        <v>7148</v>
      </c>
      <c r="AB1581" s="1" t="s">
        <v>1575</v>
      </c>
      <c r="AC1581" s="1" t="s">
        <v>3272</v>
      </c>
      <c r="AD1581" s="1">
        <v>1.05</v>
      </c>
      <c r="AE1581" s="1">
        <v>0</v>
      </c>
      <c r="AF1581" s="1">
        <v>1.98</v>
      </c>
      <c r="AG1581" s="1">
        <v>24.94</v>
      </c>
      <c r="AH1581" s="1">
        <v>72.03</v>
      </c>
      <c r="AI1581" s="1">
        <v>1581</v>
      </c>
      <c r="AJ1581" s="1">
        <v>680644.68</v>
      </c>
      <c r="AK1581" s="1">
        <v>13</v>
      </c>
      <c r="AL1581" s="1">
        <v>30.702000000000002</v>
      </c>
      <c r="AM1581" s="1">
        <v>81.298000000000002</v>
      </c>
      <c r="AN1581" s="1">
        <v>-14</v>
      </c>
      <c r="AO1581" s="1">
        <v>42.247</v>
      </c>
      <c r="AP1581" s="1">
        <v>49027</v>
      </c>
      <c r="AQ1581" s="1">
        <v>0.3</v>
      </c>
      <c r="AR1581" s="1">
        <v>45.4</v>
      </c>
      <c r="AS1581" s="1">
        <v>45.1</v>
      </c>
      <c r="AT1581" s="1">
        <v>46.25</v>
      </c>
      <c r="AU1581" s="1">
        <v>46.2</v>
      </c>
      <c r="AV1581" s="1">
        <v>46.6</v>
      </c>
      <c r="AW1581" s="1">
        <v>7.0568029000000004E-2</v>
      </c>
      <c r="AX1581" s="1">
        <v>1.3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6443</v>
      </c>
      <c r="C1582" s="3">
        <v>1.81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19.135000000000002</v>
      </c>
      <c r="K1582" s="20">
        <v>8.9999999999999993E-3</v>
      </c>
      <c r="L1582" s="29">
        <v>4</v>
      </c>
      <c r="M1582" s="20">
        <v>-1.286</v>
      </c>
      <c r="N1582" s="20">
        <v>3</v>
      </c>
      <c r="O1582" s="20">
        <f t="shared" si="97"/>
        <v>42314</v>
      </c>
      <c r="P1582" s="19">
        <f t="shared" si="98"/>
        <v>0.1</v>
      </c>
      <c r="Q1582" s="3">
        <v>50.8</v>
      </c>
      <c r="R1582" s="3">
        <v>51.4</v>
      </c>
      <c r="S1582" s="3">
        <v>50</v>
      </c>
      <c r="T1582" s="3">
        <v>50</v>
      </c>
      <c r="U1582" s="3">
        <v>50</v>
      </c>
      <c r="V1582" s="10">
        <f t="shared" si="99"/>
        <v>1.2582205999999999E-2</v>
      </c>
      <c r="W1582" s="3">
        <v>-0.6</v>
      </c>
      <c r="X1582" s="3" t="str">
        <f ca="1">IF(COUNTIF(股期對照!A:A,B1582)=2,B1582&amp;"-●",IF(COUNTIF(股期對照!A:A,B1582)=1,B1582&amp;"-◎",B1582))</f>
        <v>大世科</v>
      </c>
      <c r="Y1582" s="3" t="s">
        <v>7174</v>
      </c>
      <c r="AB1582" s="1" t="s">
        <v>1576</v>
      </c>
      <c r="AC1582" s="1" t="s">
        <v>3273</v>
      </c>
      <c r="AD1582" s="1">
        <v>1.81</v>
      </c>
      <c r="AE1582" s="1">
        <v>0.04</v>
      </c>
      <c r="AF1582" s="1">
        <v>0.33</v>
      </c>
      <c r="AG1582" s="1">
        <v>50.04</v>
      </c>
      <c r="AH1582" s="1">
        <v>47.78</v>
      </c>
      <c r="AI1582" s="1">
        <v>1582</v>
      </c>
      <c r="AJ1582" s="1">
        <v>885600</v>
      </c>
      <c r="AK1582" s="1">
        <v>19.135000000000002</v>
      </c>
      <c r="AL1582" s="1">
        <v>8.9999999999999993E-3</v>
      </c>
      <c r="AM1582" s="1">
        <v>4</v>
      </c>
      <c r="AN1582" s="1">
        <v>-1.286</v>
      </c>
      <c r="AO1582" s="1">
        <v>3</v>
      </c>
      <c r="AP1582" s="1">
        <v>42314</v>
      </c>
      <c r="AQ1582" s="1">
        <v>0.1</v>
      </c>
      <c r="AR1582" s="1">
        <v>50.8</v>
      </c>
      <c r="AS1582" s="1">
        <v>51.4</v>
      </c>
      <c r="AT1582" s="1">
        <v>50</v>
      </c>
      <c r="AU1582" s="1">
        <v>50</v>
      </c>
      <c r="AV1582" s="1">
        <v>50</v>
      </c>
      <c r="AW1582" s="1">
        <v>1.2582205999999999E-2</v>
      </c>
      <c r="AX1582" s="1">
        <v>-0.6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4854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4.34</v>
      </c>
      <c r="R1583" s="3">
        <v>4.2</v>
      </c>
      <c r="S1583" s="3">
        <v>4.4000000000000004</v>
      </c>
      <c r="T1583" s="3">
        <v>4.3499999999999996</v>
      </c>
      <c r="U1583" s="3">
        <v>4.26</v>
      </c>
      <c r="V1583" s="10">
        <f t="shared" si="99"/>
        <v>0</v>
      </c>
      <c r="W1583" s="3">
        <v>-0.7</v>
      </c>
      <c r="X1583" s="3" t="str">
        <f ca="1">IF(COUNTIF(股期對照!A:A,B1583)=2,B1583&amp;"-●",IF(COUNTIF(股期對照!A:A,B1583)=1,B1583&amp;"-◎",B1583))</f>
        <v>華冠</v>
      </c>
      <c r="Y1583" s="3" t="s">
        <v>7608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4.34</v>
      </c>
      <c r="AS1583" s="1">
        <v>4.2</v>
      </c>
      <c r="AT1583" s="1">
        <v>4.4000000000000004</v>
      </c>
      <c r="AU1583" s="1">
        <v>4.3499999999999996</v>
      </c>
      <c r="AV1583" s="1">
        <v>4.26</v>
      </c>
      <c r="AW1583" s="1">
        <v>0</v>
      </c>
      <c r="AX1583" s="1">
        <v>-0.7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6444</v>
      </c>
      <c r="C1584" s="3">
        <v>9.15</v>
      </c>
      <c r="D1584" s="3">
        <v>0.54</v>
      </c>
      <c r="E1584" s="3">
        <v>0.96</v>
      </c>
      <c r="F1584" s="1">
        <f>IF(INDEX(董監!D:D,H1584)=0,INDEX(董監!C:C,H1584),INDEX(董監!D:D,H1584))</f>
        <v>11.93</v>
      </c>
      <c r="G1584" s="1">
        <f t="shared" si="96"/>
        <v>77.42</v>
      </c>
      <c r="H1584" s="1">
        <f>MATCH(持股比率!A1584,董監!A:A,0)</f>
        <v>1584</v>
      </c>
      <c r="I1584" s="3">
        <v>789534.13</v>
      </c>
      <c r="J1584" s="20">
        <v>6</v>
      </c>
      <c r="K1584" s="20">
        <v>-29</v>
      </c>
      <c r="L1584" s="29">
        <v>-10</v>
      </c>
      <c r="M1584" s="20">
        <v>-133</v>
      </c>
      <c r="N1584" s="20">
        <v>-10</v>
      </c>
      <c r="O1584" s="20">
        <f t="shared" si="97"/>
        <v>61126</v>
      </c>
      <c r="P1584" s="19">
        <f t="shared" si="98"/>
        <v>-0.3</v>
      </c>
      <c r="Q1584" s="3">
        <v>37.799999999999997</v>
      </c>
      <c r="R1584" s="3">
        <v>37.1</v>
      </c>
      <c r="S1584" s="3">
        <v>37.65</v>
      </c>
      <c r="T1584" s="3">
        <v>39</v>
      </c>
      <c r="U1584" s="3">
        <v>38.200000000000003</v>
      </c>
      <c r="V1584" s="10">
        <f t="shared" si="99"/>
        <v>-6.7946000000000006E-2</v>
      </c>
      <c r="W1584" s="3">
        <v>2.2799999999999998</v>
      </c>
      <c r="X1584" s="3" t="str">
        <f ca="1">IF(COUNTIF(股期對照!A:A,B1584)=2,B1584&amp;"-●",IF(COUNTIF(股期對照!A:A,B1584)=1,B1584&amp;"-◎",B1584))</f>
        <v>瀚荃</v>
      </c>
      <c r="Y1584" s="3" t="s">
        <v>7201</v>
      </c>
      <c r="AB1584" s="1" t="s">
        <v>1578</v>
      </c>
      <c r="AC1584" s="1" t="s">
        <v>3275</v>
      </c>
      <c r="AD1584" s="1">
        <v>9.15</v>
      </c>
      <c r="AE1584" s="1">
        <v>0.54</v>
      </c>
      <c r="AF1584" s="1">
        <v>0.96</v>
      </c>
      <c r="AG1584" s="1">
        <v>11.93</v>
      </c>
      <c r="AH1584" s="1">
        <v>77.42</v>
      </c>
      <c r="AI1584" s="1">
        <v>1584</v>
      </c>
      <c r="AJ1584" s="1">
        <v>789534.13</v>
      </c>
      <c r="AK1584" s="1">
        <v>6</v>
      </c>
      <c r="AL1584" s="1">
        <v>-29</v>
      </c>
      <c r="AM1584" s="1">
        <v>-10</v>
      </c>
      <c r="AN1584" s="1">
        <v>-133</v>
      </c>
      <c r="AO1584" s="1">
        <v>-10</v>
      </c>
      <c r="AP1584" s="1">
        <v>61126</v>
      </c>
      <c r="AQ1584" s="1">
        <v>-0.3</v>
      </c>
      <c r="AR1584" s="1">
        <v>37.799999999999997</v>
      </c>
      <c r="AS1584" s="1">
        <v>37.1</v>
      </c>
      <c r="AT1584" s="1">
        <v>37.65</v>
      </c>
      <c r="AU1584" s="1">
        <v>39</v>
      </c>
      <c r="AV1584" s="1">
        <v>38.200000000000003</v>
      </c>
      <c r="AW1584" s="1">
        <v>-6.7946000000000006E-2</v>
      </c>
      <c r="AX1584" s="1">
        <v>2.2799999999999998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5472</v>
      </c>
      <c r="C1585" s="3">
        <v>1.39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64.97999999999999</v>
      </c>
      <c r="H1585" s="1">
        <f>MATCH(持股比率!A1585,董監!A:A,0)</f>
        <v>1585</v>
      </c>
      <c r="I1585" s="3">
        <v>746516.75</v>
      </c>
      <c r="J1585" s="20">
        <v>16</v>
      </c>
      <c r="K1585" s="20">
        <v>16</v>
      </c>
      <c r="L1585" s="29">
        <v>15</v>
      </c>
      <c r="M1585" s="20">
        <v>2</v>
      </c>
      <c r="N1585" s="20">
        <v>-2</v>
      </c>
      <c r="O1585" s="20">
        <f t="shared" si="97"/>
        <v>48509</v>
      </c>
      <c r="P1585" s="19">
        <f t="shared" si="98"/>
        <v>0.1</v>
      </c>
      <c r="Q1585" s="3">
        <v>34.15</v>
      </c>
      <c r="R1585" s="3">
        <v>34.1</v>
      </c>
      <c r="S1585" s="3">
        <v>34.200000000000003</v>
      </c>
      <c r="T1585" s="3">
        <v>33.950000000000003</v>
      </c>
      <c r="U1585" s="3">
        <v>33.950000000000003</v>
      </c>
      <c r="V1585" s="10">
        <f t="shared" si="99"/>
        <v>1.6049999999999998E-2</v>
      </c>
      <c r="W1585" s="3">
        <v>0</v>
      </c>
      <c r="X1585" s="3" t="str">
        <f ca="1">IF(COUNTIF(股期對照!A:A,B1585)=2,B1585&amp;"-●",IF(COUNTIF(股期對照!A:A,B1585)=1,B1585&amp;"-◎",B1585))</f>
        <v>錸寶</v>
      </c>
      <c r="Y1585" s="3" t="s">
        <v>7609</v>
      </c>
      <c r="AB1585" s="1" t="s">
        <v>1579</v>
      </c>
      <c r="AC1585" s="1" t="s">
        <v>3276</v>
      </c>
      <c r="AD1585" s="1">
        <v>1.39</v>
      </c>
      <c r="AE1585" s="1">
        <v>0</v>
      </c>
      <c r="AF1585" s="1">
        <v>0.14000000000000001</v>
      </c>
      <c r="AG1585" s="1">
        <v>33.49</v>
      </c>
      <c r="AH1585" s="1">
        <v>64.97999999999999</v>
      </c>
      <c r="AI1585" s="1">
        <v>1585</v>
      </c>
      <c r="AJ1585" s="1">
        <v>746516.75</v>
      </c>
      <c r="AK1585" s="1">
        <v>16</v>
      </c>
      <c r="AL1585" s="1">
        <v>16</v>
      </c>
      <c r="AM1585" s="1">
        <v>15</v>
      </c>
      <c r="AN1585" s="1">
        <v>2</v>
      </c>
      <c r="AO1585" s="1">
        <v>-2</v>
      </c>
      <c r="AP1585" s="1">
        <v>48509</v>
      </c>
      <c r="AQ1585" s="1">
        <v>0.1</v>
      </c>
      <c r="AR1585" s="1">
        <v>34.15</v>
      </c>
      <c r="AS1585" s="1">
        <v>34.1</v>
      </c>
      <c r="AT1585" s="1">
        <v>34.200000000000003</v>
      </c>
      <c r="AU1585" s="1">
        <v>33.950000000000003</v>
      </c>
      <c r="AV1585" s="1">
        <v>33.950000000000003</v>
      </c>
      <c r="AW1585" s="1">
        <v>1.6049999999999998E-2</v>
      </c>
      <c r="AX1585" s="1">
        <v>0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6445</v>
      </c>
      <c r="C1586" s="3">
        <v>60.36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3.3700000000000045</v>
      </c>
      <c r="H1586" s="1">
        <f>MATCH(持股比率!A1586,董監!A:A,0)</f>
        <v>1586</v>
      </c>
      <c r="I1586" s="3">
        <v>4415448.51</v>
      </c>
      <c r="J1586" s="20">
        <v>-26</v>
      </c>
      <c r="K1586" s="20">
        <v>-32.289000000000001</v>
      </c>
      <c r="L1586" s="29">
        <v>-84</v>
      </c>
      <c r="M1586" s="20">
        <v>-288</v>
      </c>
      <c r="N1586" s="20">
        <v>-206</v>
      </c>
      <c r="O1586" s="20">
        <f t="shared" si="97"/>
        <v>14880</v>
      </c>
      <c r="P1586" s="19">
        <f t="shared" si="98"/>
        <v>-4.3</v>
      </c>
      <c r="Q1586" s="3">
        <v>12.6</v>
      </c>
      <c r="R1586" s="3">
        <v>12.45</v>
      </c>
      <c r="S1586" s="3">
        <v>12.4</v>
      </c>
      <c r="T1586" s="3">
        <v>12.55</v>
      </c>
      <c r="U1586" s="3">
        <v>12.65</v>
      </c>
      <c r="V1586" s="10">
        <f t="shared" si="99"/>
        <v>-7.9914980499999996E-2</v>
      </c>
      <c r="W1586" s="3">
        <v>0.8</v>
      </c>
      <c r="X1586" s="3" t="str">
        <f ca="1">IF(COUNTIF(股期對照!A:A,B1586)=2,B1586&amp;"-●",IF(COUNTIF(股期對照!A:A,B1586)=1,B1586&amp;"-◎",B1586))</f>
        <v>凌巨</v>
      </c>
      <c r="Y1586" s="3" t="s">
        <v>7610</v>
      </c>
      <c r="AB1586" s="1" t="s">
        <v>1580</v>
      </c>
      <c r="AC1586" s="1" t="s">
        <v>3277</v>
      </c>
      <c r="AD1586" s="1">
        <v>60.36</v>
      </c>
      <c r="AE1586" s="1">
        <v>0.74</v>
      </c>
      <c r="AF1586" s="1">
        <v>0.88</v>
      </c>
      <c r="AG1586" s="1">
        <v>34.65</v>
      </c>
      <c r="AH1586" s="1">
        <v>3.3700000000000045</v>
      </c>
      <c r="AI1586" s="1">
        <v>1586</v>
      </c>
      <c r="AJ1586" s="1">
        <v>4415448.51</v>
      </c>
      <c r="AK1586" s="1">
        <v>-26</v>
      </c>
      <c r="AL1586" s="1">
        <v>-32.289000000000001</v>
      </c>
      <c r="AM1586" s="1">
        <v>-84</v>
      </c>
      <c r="AN1586" s="1">
        <v>-288</v>
      </c>
      <c r="AO1586" s="1">
        <v>-206</v>
      </c>
      <c r="AP1586" s="1">
        <v>14880</v>
      </c>
      <c r="AQ1586" s="1">
        <v>-4.3</v>
      </c>
      <c r="AR1586" s="1">
        <v>12.6</v>
      </c>
      <c r="AS1586" s="1">
        <v>12.45</v>
      </c>
      <c r="AT1586" s="1">
        <v>12.4</v>
      </c>
      <c r="AU1586" s="1">
        <v>12.55</v>
      </c>
      <c r="AV1586" s="1">
        <v>12.65</v>
      </c>
      <c r="AW1586" s="1">
        <v>-7.9914980499999996E-2</v>
      </c>
      <c r="AX1586" s="1">
        <v>0.8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5015</v>
      </c>
      <c r="C1587" s="3">
        <v>0.5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74.38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2</v>
      </c>
      <c r="L1587" s="29">
        <v>-3</v>
      </c>
      <c r="M1587" s="20">
        <v>-3</v>
      </c>
      <c r="N1587" s="20">
        <v>-3</v>
      </c>
      <c r="O1587" s="20">
        <f t="shared" si="97"/>
        <v>55785</v>
      </c>
      <c r="P1587" s="19">
        <f t="shared" si="98"/>
        <v>0</v>
      </c>
      <c r="Q1587" s="3">
        <v>16.399999999999999</v>
      </c>
      <c r="R1587" s="3">
        <v>16.05</v>
      </c>
      <c r="S1587" s="3">
        <v>16.100000000000001</v>
      </c>
      <c r="T1587" s="3">
        <v>16</v>
      </c>
      <c r="U1587" s="3">
        <v>15.9</v>
      </c>
      <c r="V1587" s="10">
        <f t="shared" si="99"/>
        <v>-1.4469999999999999E-3</v>
      </c>
      <c r="W1587" s="3">
        <v>-3.05</v>
      </c>
      <c r="X1587" s="3" t="str">
        <f ca="1">IF(COUNTIF(股期對照!A:A,B1587)=2,B1587&amp;"-●",IF(COUNTIF(股期對照!A:A,B1587)=1,B1587&amp;"-◎",B1587))</f>
        <v>大億金茂</v>
      </c>
      <c r="Y1587" s="3" t="s">
        <v>7611</v>
      </c>
      <c r="AB1587" s="1" t="s">
        <v>1581</v>
      </c>
      <c r="AC1587" s="1" t="s">
        <v>3278</v>
      </c>
      <c r="AD1587" s="1">
        <v>0.5</v>
      </c>
      <c r="AE1587" s="1">
        <v>0</v>
      </c>
      <c r="AF1587" s="1">
        <v>0.01</v>
      </c>
      <c r="AG1587" s="1">
        <v>25.11</v>
      </c>
      <c r="AH1587" s="1">
        <v>74.38</v>
      </c>
      <c r="AI1587" s="1">
        <v>1587</v>
      </c>
      <c r="AJ1587" s="1">
        <v>750000</v>
      </c>
      <c r="AK1587" s="1">
        <v>-2</v>
      </c>
      <c r="AL1587" s="1">
        <v>2</v>
      </c>
      <c r="AM1587" s="1">
        <v>-3</v>
      </c>
      <c r="AN1587" s="1">
        <v>-3</v>
      </c>
      <c r="AO1587" s="1">
        <v>-3</v>
      </c>
      <c r="AP1587" s="1">
        <v>55785</v>
      </c>
      <c r="AQ1587" s="1">
        <v>0</v>
      </c>
      <c r="AR1587" s="1">
        <v>16.399999999999999</v>
      </c>
      <c r="AS1587" s="1">
        <v>16.05</v>
      </c>
      <c r="AT1587" s="1">
        <v>16.100000000000001</v>
      </c>
      <c r="AU1587" s="1">
        <v>16</v>
      </c>
      <c r="AV1587" s="1">
        <v>15.9</v>
      </c>
      <c r="AW1587" s="1">
        <v>-1.4469999999999999E-3</v>
      </c>
      <c r="AX1587" s="1">
        <v>-3.05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5473</v>
      </c>
      <c r="C1588" s="3">
        <v>2.4500000000000002</v>
      </c>
      <c r="D1588" s="3">
        <v>0.87</v>
      </c>
      <c r="E1588" s="3">
        <v>0.1</v>
      </c>
      <c r="F1588" s="1">
        <f>IF(INDEX(董監!D:D,H1588)=0,INDEX(董監!C:C,H1588),INDEX(董監!D:D,H1588))</f>
        <v>21.43</v>
      </c>
      <c r="G1588" s="1">
        <f t="shared" si="96"/>
        <v>75.150000000000006</v>
      </c>
      <c r="H1588" s="1">
        <f>MATCH(持股比率!A1588,董監!A:A,0)</f>
        <v>1588</v>
      </c>
      <c r="I1588" s="3">
        <v>792061.48</v>
      </c>
      <c r="J1588" s="20">
        <v>141.655</v>
      </c>
      <c r="K1588" s="20">
        <v>15.82</v>
      </c>
      <c r="L1588" s="29">
        <v>26.486000000000001</v>
      </c>
      <c r="M1588" s="20">
        <v>0.86699999999999999</v>
      </c>
      <c r="N1588" s="20">
        <v>2.5720000000000001</v>
      </c>
      <c r="O1588" s="20">
        <f t="shared" si="97"/>
        <v>59523</v>
      </c>
      <c r="P1588" s="19">
        <f t="shared" si="98"/>
        <v>0.3</v>
      </c>
      <c r="Q1588" s="3">
        <v>96.2</v>
      </c>
      <c r="R1588" s="3">
        <v>96.6</v>
      </c>
      <c r="S1588" s="3">
        <v>97.4</v>
      </c>
      <c r="T1588" s="3">
        <v>97.2</v>
      </c>
      <c r="U1588" s="3">
        <v>96.5</v>
      </c>
      <c r="V1588" s="10">
        <f t="shared" si="99"/>
        <v>0.18067629800000001</v>
      </c>
      <c r="W1588" s="3">
        <v>1.69</v>
      </c>
      <c r="X1588" s="3" t="str">
        <f ca="1">IF(COUNTIF(股期對照!A:A,B1588)=2,B1588&amp;"-●",IF(COUNTIF(股期對照!A:A,B1588)=1,B1588&amp;"-◎",B1588))</f>
        <v>博大</v>
      </c>
      <c r="Y1588" s="3" t="s">
        <v>7612</v>
      </c>
      <c r="AB1588" s="1" t="s">
        <v>1582</v>
      </c>
      <c r="AC1588" s="1" t="s">
        <v>3279</v>
      </c>
      <c r="AD1588" s="1">
        <v>2.4500000000000002</v>
      </c>
      <c r="AE1588" s="1">
        <v>0.87</v>
      </c>
      <c r="AF1588" s="1">
        <v>0.1</v>
      </c>
      <c r="AG1588" s="1">
        <v>21.43</v>
      </c>
      <c r="AH1588" s="1">
        <v>75.150000000000006</v>
      </c>
      <c r="AI1588" s="1">
        <v>1588</v>
      </c>
      <c r="AJ1588" s="1">
        <v>792061.48</v>
      </c>
      <c r="AK1588" s="1">
        <v>141.655</v>
      </c>
      <c r="AL1588" s="1">
        <v>15.82</v>
      </c>
      <c r="AM1588" s="1">
        <v>26.486000000000001</v>
      </c>
      <c r="AN1588" s="1">
        <v>0.86699999999999999</v>
      </c>
      <c r="AO1588" s="1">
        <v>2.5720000000000001</v>
      </c>
      <c r="AP1588" s="1">
        <v>59523</v>
      </c>
      <c r="AQ1588" s="1">
        <v>0.3</v>
      </c>
      <c r="AR1588" s="1">
        <v>96.2</v>
      </c>
      <c r="AS1588" s="1">
        <v>96.6</v>
      </c>
      <c r="AT1588" s="1">
        <v>97.4</v>
      </c>
      <c r="AU1588" s="1">
        <v>97.2</v>
      </c>
      <c r="AV1588" s="1">
        <v>96.5</v>
      </c>
      <c r="AW1588" s="1">
        <v>0.18067629800000001</v>
      </c>
      <c r="AX1588" s="1">
        <v>1.69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6570</v>
      </c>
      <c r="C1589" s="3">
        <v>3.68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56.42</v>
      </c>
      <c r="H1589" s="1">
        <f>MATCH(持股比率!A1589,董監!A:A,0)</f>
        <v>1589</v>
      </c>
      <c r="I1589" s="3">
        <v>5177398.76</v>
      </c>
      <c r="J1589" s="20">
        <v>-4426.0959999999995</v>
      </c>
      <c r="K1589" s="20">
        <v>-4389.1589999999997</v>
      </c>
      <c r="L1589" s="29">
        <v>-2580.1210000000001</v>
      </c>
      <c r="M1589" s="20">
        <v>-371.935</v>
      </c>
      <c r="N1589" s="20">
        <v>542.91999999999996</v>
      </c>
      <c r="O1589" s="20">
        <f t="shared" si="97"/>
        <v>292109</v>
      </c>
      <c r="P1589" s="19">
        <f t="shared" si="98"/>
        <v>-3.8</v>
      </c>
      <c r="Q1589" s="3">
        <v>15.2</v>
      </c>
      <c r="R1589" s="3">
        <v>15.1</v>
      </c>
      <c r="S1589" s="3">
        <v>15.1</v>
      </c>
      <c r="T1589" s="3">
        <v>14.95</v>
      </c>
      <c r="U1589" s="3">
        <v>14.9</v>
      </c>
      <c r="V1589" s="10">
        <f t="shared" si="99"/>
        <v>-1.6998370744999995</v>
      </c>
      <c r="W1589" s="3">
        <v>1.02</v>
      </c>
      <c r="X1589" s="3" t="str">
        <f ca="1">IF(COUNTIF(股期對照!A:A,B1589)=2,B1589&amp;"-●",IF(COUNTIF(股期對照!A:A,B1589)=1,B1589&amp;"-◎",B1589))</f>
        <v>華東</v>
      </c>
      <c r="Y1589" s="3" t="s">
        <v>7613</v>
      </c>
      <c r="AB1589" s="1" t="s">
        <v>1583</v>
      </c>
      <c r="AC1589" s="1" t="s">
        <v>3280</v>
      </c>
      <c r="AD1589" s="1">
        <v>3.68</v>
      </c>
      <c r="AE1589" s="1">
        <v>0.14000000000000001</v>
      </c>
      <c r="AF1589" s="1">
        <v>0.36</v>
      </c>
      <c r="AG1589" s="1">
        <v>39.4</v>
      </c>
      <c r="AH1589" s="1">
        <v>56.42</v>
      </c>
      <c r="AI1589" s="1">
        <v>1589</v>
      </c>
      <c r="AJ1589" s="1">
        <v>5177398.76</v>
      </c>
      <c r="AK1589" s="1">
        <v>-4426.0959999999995</v>
      </c>
      <c r="AL1589" s="1">
        <v>-4389.1589999999997</v>
      </c>
      <c r="AM1589" s="1">
        <v>-2580.1210000000001</v>
      </c>
      <c r="AN1589" s="1">
        <v>-371.935</v>
      </c>
      <c r="AO1589" s="1">
        <v>542.91999999999996</v>
      </c>
      <c r="AP1589" s="1">
        <v>292109</v>
      </c>
      <c r="AQ1589" s="1">
        <v>-3.8</v>
      </c>
      <c r="AR1589" s="1">
        <v>15.2</v>
      </c>
      <c r="AS1589" s="1">
        <v>15.1</v>
      </c>
      <c r="AT1589" s="1">
        <v>15.1</v>
      </c>
      <c r="AU1589" s="1">
        <v>14.95</v>
      </c>
      <c r="AV1589" s="1">
        <v>14.9</v>
      </c>
      <c r="AW1589" s="1">
        <v>-1.6998370744999995</v>
      </c>
      <c r="AX1589" s="1">
        <v>1.02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5163</v>
      </c>
      <c r="C1590" s="3">
        <v>1.03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82.26</v>
      </c>
      <c r="H1590" s="1">
        <f>MATCH(持股比率!A1590,董監!A:A,0)</f>
        <v>1590</v>
      </c>
      <c r="I1590" s="3">
        <v>1091022.23</v>
      </c>
      <c r="J1590" s="20">
        <v>-11</v>
      </c>
      <c r="K1590" s="20">
        <v>-21</v>
      </c>
      <c r="L1590" s="29">
        <v>-3</v>
      </c>
      <c r="M1590" s="20">
        <v>-370</v>
      </c>
      <c r="N1590" s="20">
        <v>-22</v>
      </c>
      <c r="O1590" s="20">
        <f t="shared" si="97"/>
        <v>89747</v>
      </c>
      <c r="P1590" s="19">
        <f t="shared" si="98"/>
        <v>-0.5</v>
      </c>
      <c r="Q1590" s="3">
        <v>17.05</v>
      </c>
      <c r="R1590" s="3">
        <v>17.2</v>
      </c>
      <c r="S1590" s="3">
        <v>18.899999999999999</v>
      </c>
      <c r="T1590" s="3">
        <v>19</v>
      </c>
      <c r="U1590" s="3">
        <v>18.5</v>
      </c>
      <c r="V1590" s="10">
        <f t="shared" si="99"/>
        <v>-8.0424499999999996E-2</v>
      </c>
      <c r="W1590" s="3">
        <v>8.82</v>
      </c>
      <c r="X1590" s="3" t="str">
        <f ca="1">IF(COUNTIF(股期對照!A:A,B1590)=2,B1590&amp;"-●",IF(COUNTIF(股期對照!A:A,B1590)=1,B1590&amp;"-◎",B1590))</f>
        <v>立碁</v>
      </c>
      <c r="Y1590" s="3" t="s">
        <v>6902</v>
      </c>
      <c r="AB1590" s="1" t="s">
        <v>1584</v>
      </c>
      <c r="AC1590" s="1" t="s">
        <v>3281</v>
      </c>
      <c r="AD1590" s="1">
        <v>1.03</v>
      </c>
      <c r="AE1590" s="1">
        <v>0</v>
      </c>
      <c r="AF1590" s="1">
        <v>0.51</v>
      </c>
      <c r="AG1590" s="1">
        <v>16.2</v>
      </c>
      <c r="AH1590" s="1">
        <v>82.26</v>
      </c>
      <c r="AI1590" s="1">
        <v>1590</v>
      </c>
      <c r="AJ1590" s="1">
        <v>1091022.23</v>
      </c>
      <c r="AK1590" s="1">
        <v>-11</v>
      </c>
      <c r="AL1590" s="1">
        <v>-21</v>
      </c>
      <c r="AM1590" s="1">
        <v>-3</v>
      </c>
      <c r="AN1590" s="1">
        <v>-370</v>
      </c>
      <c r="AO1590" s="1">
        <v>-22</v>
      </c>
      <c r="AP1590" s="1">
        <v>89747</v>
      </c>
      <c r="AQ1590" s="1">
        <v>-0.5</v>
      </c>
      <c r="AR1590" s="1">
        <v>17.05</v>
      </c>
      <c r="AS1590" s="1">
        <v>17.2</v>
      </c>
      <c r="AT1590" s="1">
        <v>18.899999999999999</v>
      </c>
      <c r="AU1590" s="1">
        <v>19</v>
      </c>
      <c r="AV1590" s="1">
        <v>18.5</v>
      </c>
      <c r="AW1590" s="1">
        <v>-8.0424499999999996E-2</v>
      </c>
      <c r="AX1590" s="1">
        <v>8.82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5474</v>
      </c>
      <c r="C1591" s="3">
        <v>28.03</v>
      </c>
      <c r="D1591" s="3">
        <v>9.7200000000000006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56.46</v>
      </c>
      <c r="H1591" s="1">
        <f>MATCH(持股比率!A1591,董監!A:A,0)</f>
        <v>1591</v>
      </c>
      <c r="I1591" s="3">
        <v>5284964.7300000004</v>
      </c>
      <c r="J1591" s="20">
        <v>-478.53399999999999</v>
      </c>
      <c r="K1591" s="20">
        <v>-937.61699999999996</v>
      </c>
      <c r="L1591" s="29">
        <v>1117.739</v>
      </c>
      <c r="M1591" s="20">
        <v>-1721.557</v>
      </c>
      <c r="N1591" s="20">
        <v>-567.08799999999997</v>
      </c>
      <c r="O1591" s="20">
        <f t="shared" si="97"/>
        <v>298389</v>
      </c>
      <c r="P1591" s="19">
        <f t="shared" si="98"/>
        <v>-0.9</v>
      </c>
      <c r="Q1591" s="3">
        <v>55.2</v>
      </c>
      <c r="R1591" s="3">
        <v>54.3</v>
      </c>
      <c r="S1591" s="3">
        <v>54.9</v>
      </c>
      <c r="T1591" s="3">
        <v>54.1</v>
      </c>
      <c r="U1591" s="3">
        <v>53.6</v>
      </c>
      <c r="V1591" s="10">
        <f t="shared" si="99"/>
        <v>-1.3949595929999998</v>
      </c>
      <c r="W1591" s="3">
        <v>-3.25</v>
      </c>
      <c r="X1591" s="3" t="str">
        <f ca="1">IF(COUNTIF(股期對照!A:A,B1591)=2,B1591&amp;"-●",IF(COUNTIF(股期對照!A:A,B1591)=1,B1591&amp;"-◎",B1591))</f>
        <v>至上</v>
      </c>
      <c r="Y1591" s="3" t="s">
        <v>7614</v>
      </c>
      <c r="AB1591" s="1" t="s">
        <v>1585</v>
      </c>
      <c r="AC1591" s="1" t="s">
        <v>3282</v>
      </c>
      <c r="AD1591" s="1">
        <v>28.03</v>
      </c>
      <c r="AE1591" s="1">
        <v>9.7200000000000006</v>
      </c>
      <c r="AF1591" s="1">
        <v>0</v>
      </c>
      <c r="AG1591" s="1">
        <v>5.79</v>
      </c>
      <c r="AH1591" s="1">
        <v>56.46</v>
      </c>
      <c r="AI1591" s="1">
        <v>1591</v>
      </c>
      <c r="AJ1591" s="1">
        <v>5284964.7300000004</v>
      </c>
      <c r="AK1591" s="1">
        <v>-478.53399999999999</v>
      </c>
      <c r="AL1591" s="1">
        <v>-937.61699999999996</v>
      </c>
      <c r="AM1591" s="1">
        <v>1117.739</v>
      </c>
      <c r="AN1591" s="1">
        <v>-1721.557</v>
      </c>
      <c r="AO1591" s="1">
        <v>-567.08799999999997</v>
      </c>
      <c r="AP1591" s="1">
        <v>298389</v>
      </c>
      <c r="AQ1591" s="1">
        <v>-0.9</v>
      </c>
      <c r="AR1591" s="1">
        <v>55.2</v>
      </c>
      <c r="AS1591" s="1">
        <v>54.3</v>
      </c>
      <c r="AT1591" s="1">
        <v>54.9</v>
      </c>
      <c r="AU1591" s="1">
        <v>54.1</v>
      </c>
      <c r="AV1591" s="1">
        <v>53.6</v>
      </c>
      <c r="AW1591" s="1">
        <v>-1.3949595929999998</v>
      </c>
      <c r="AX1591" s="1">
        <v>-3.25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5802</v>
      </c>
      <c r="C1592" s="3">
        <v>7.54</v>
      </c>
      <c r="D1592" s="3">
        <v>1.81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81.319999999999993</v>
      </c>
      <c r="H1592" s="1">
        <f>MATCH(持股比率!A1592,董監!A:A,0)</f>
        <v>1592</v>
      </c>
      <c r="I1592" s="3">
        <v>1067489.19</v>
      </c>
      <c r="J1592" s="20">
        <v>86.003</v>
      </c>
      <c r="K1592" s="20">
        <v>93</v>
      </c>
      <c r="L1592" s="29">
        <v>21.998999999999999</v>
      </c>
      <c r="M1592" s="20">
        <v>45</v>
      </c>
      <c r="N1592" s="20">
        <v>127.998</v>
      </c>
      <c r="O1592" s="20">
        <f t="shared" si="97"/>
        <v>86808</v>
      </c>
      <c r="P1592" s="19">
        <f t="shared" si="98"/>
        <v>0.4</v>
      </c>
      <c r="Q1592" s="3">
        <v>106</v>
      </c>
      <c r="R1592" s="3">
        <v>107.5</v>
      </c>
      <c r="S1592" s="3">
        <v>106.5</v>
      </c>
      <c r="T1592" s="3">
        <v>107</v>
      </c>
      <c r="U1592" s="3">
        <v>108.5</v>
      </c>
      <c r="V1592" s="10">
        <f t="shared" si="99"/>
        <v>0.40159494499999998</v>
      </c>
      <c r="W1592" s="3">
        <v>4.33</v>
      </c>
      <c r="X1592" s="3" t="str">
        <f ca="1">IF(COUNTIF(股期對照!A:A,B1592)=2,B1592&amp;"-●",IF(COUNTIF(股期對照!A:A,B1592)=1,B1592&amp;"-◎",B1592))</f>
        <v>振樺電</v>
      </c>
      <c r="Y1592" s="3" t="s">
        <v>7615</v>
      </c>
      <c r="AB1592" s="1" t="s">
        <v>1586</v>
      </c>
      <c r="AC1592" s="1" t="s">
        <v>3283</v>
      </c>
      <c r="AD1592" s="1">
        <v>7.54</v>
      </c>
      <c r="AE1592" s="1">
        <v>1.81</v>
      </c>
      <c r="AF1592" s="1">
        <v>0.22</v>
      </c>
      <c r="AG1592" s="1">
        <v>9.11</v>
      </c>
      <c r="AH1592" s="1">
        <v>81.319999999999993</v>
      </c>
      <c r="AI1592" s="1">
        <v>1592</v>
      </c>
      <c r="AJ1592" s="1">
        <v>1067489.19</v>
      </c>
      <c r="AK1592" s="1">
        <v>86.003</v>
      </c>
      <c r="AL1592" s="1">
        <v>93</v>
      </c>
      <c r="AM1592" s="1">
        <v>21.998999999999999</v>
      </c>
      <c r="AN1592" s="1">
        <v>45</v>
      </c>
      <c r="AO1592" s="1">
        <v>127.998</v>
      </c>
      <c r="AP1592" s="1">
        <v>86808</v>
      </c>
      <c r="AQ1592" s="1">
        <v>0.4</v>
      </c>
      <c r="AR1592" s="1">
        <v>106</v>
      </c>
      <c r="AS1592" s="1">
        <v>107.5</v>
      </c>
      <c r="AT1592" s="1">
        <v>106.5</v>
      </c>
      <c r="AU1592" s="1">
        <v>107</v>
      </c>
      <c r="AV1592" s="1">
        <v>108.5</v>
      </c>
      <c r="AW1592" s="1">
        <v>0.40159494499999998</v>
      </c>
      <c r="AX1592" s="1">
        <v>4.33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6446</v>
      </c>
      <c r="C1593" s="3">
        <v>0.22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-21.001000000000001</v>
      </c>
      <c r="K1593" s="20">
        <v>-48.002000000000002</v>
      </c>
      <c r="L1593" s="29">
        <v>-70.543999999999997</v>
      </c>
      <c r="M1593" s="20">
        <v>-84.063000000000002</v>
      </c>
      <c r="N1593" s="20">
        <v>2</v>
      </c>
      <c r="O1593" s="20">
        <f t="shared" si="97"/>
        <v>137913</v>
      </c>
      <c r="P1593" s="19">
        <f t="shared" si="98"/>
        <v>-0.2</v>
      </c>
      <c r="Q1593" s="3">
        <v>23.45</v>
      </c>
      <c r="R1593" s="3">
        <v>23.05</v>
      </c>
      <c r="S1593" s="3">
        <v>22.9</v>
      </c>
      <c r="T1593" s="3">
        <v>22.6</v>
      </c>
      <c r="U1593" s="3">
        <v>22.4</v>
      </c>
      <c r="V1593" s="10">
        <f t="shared" si="99"/>
        <v>-5.0694009500000005E-2</v>
      </c>
      <c r="W1593" s="3">
        <v>-2.82</v>
      </c>
      <c r="X1593" s="3" t="str">
        <f ca="1">IF(COUNTIF(股期對照!A:A,B1593)=2,B1593&amp;"-●",IF(COUNTIF(股期對照!A:A,B1593)=1,B1593&amp;"-◎",B1593))</f>
        <v>越峰</v>
      </c>
      <c r="Y1593" s="3" t="s">
        <v>7108</v>
      </c>
      <c r="AB1593" s="1" t="s">
        <v>1587</v>
      </c>
      <c r="AC1593" s="1" t="s">
        <v>3284</v>
      </c>
      <c r="AD1593" s="1">
        <v>0.22</v>
      </c>
      <c r="AE1593" s="1">
        <v>0</v>
      </c>
      <c r="AF1593" s="1">
        <v>0.53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-21.001000000000001</v>
      </c>
      <c r="AL1593" s="1">
        <v>-48.002000000000002</v>
      </c>
      <c r="AM1593" s="1">
        <v>-70.543999999999997</v>
      </c>
      <c r="AN1593" s="1">
        <v>-84.063000000000002</v>
      </c>
      <c r="AO1593" s="1">
        <v>2</v>
      </c>
      <c r="AP1593" s="1">
        <v>137913</v>
      </c>
      <c r="AQ1593" s="1">
        <v>-0.2</v>
      </c>
      <c r="AR1593" s="1">
        <v>23.45</v>
      </c>
      <c r="AS1593" s="1">
        <v>23.05</v>
      </c>
      <c r="AT1593" s="1">
        <v>22.9</v>
      </c>
      <c r="AU1593" s="1">
        <v>22.6</v>
      </c>
      <c r="AV1593" s="1">
        <v>22.4</v>
      </c>
      <c r="AW1593" s="1">
        <v>-5.0694009500000005E-2</v>
      </c>
      <c r="AX1593" s="1">
        <v>-2.82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5475</v>
      </c>
      <c r="C1594" s="3">
        <v>5.55</v>
      </c>
      <c r="D1594" s="3">
        <v>0.14000000000000001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31.379999999999995</v>
      </c>
      <c r="H1594" s="1">
        <f>MATCH(持股比率!A1594,董監!A:A,0)</f>
        <v>1594</v>
      </c>
      <c r="I1594" s="3">
        <v>4422222.2300000004</v>
      </c>
      <c r="J1594" s="20">
        <v>43.7</v>
      </c>
      <c r="K1594" s="20">
        <v>19.584</v>
      </c>
      <c r="L1594" s="29">
        <v>77.602000000000004</v>
      </c>
      <c r="M1594" s="20">
        <v>81.254999999999995</v>
      </c>
      <c r="N1594" s="20">
        <v>2.5419999999999998</v>
      </c>
      <c r="O1594" s="20">
        <f t="shared" si="97"/>
        <v>138769</v>
      </c>
      <c r="P1594" s="19">
        <f t="shared" si="98"/>
        <v>0.2</v>
      </c>
      <c r="Q1594" s="3">
        <v>39.1</v>
      </c>
      <c r="R1594" s="3">
        <v>39.1</v>
      </c>
      <c r="S1594" s="3">
        <v>39.1</v>
      </c>
      <c r="T1594" s="3">
        <v>39.4</v>
      </c>
      <c r="U1594" s="3">
        <v>39.1</v>
      </c>
      <c r="V1594" s="10">
        <f t="shared" si="99"/>
        <v>8.8094818000000019E-2</v>
      </c>
      <c r="W1594" s="3">
        <v>0.51</v>
      </c>
      <c r="X1594" s="3" t="str">
        <f ca="1">IF(COUNTIF(股期對照!A:A,B1594)=2,B1594&amp;"-●",IF(COUNTIF(股期對照!A:A,B1594)=1,B1594&amp;"-◎",B1594))</f>
        <v>福懋科</v>
      </c>
      <c r="Y1594" s="3" t="s">
        <v>7616</v>
      </c>
      <c r="AB1594" s="1" t="s">
        <v>1588</v>
      </c>
      <c r="AC1594" s="1" t="s">
        <v>3285</v>
      </c>
      <c r="AD1594" s="1">
        <v>5.55</v>
      </c>
      <c r="AE1594" s="1">
        <v>0.14000000000000001</v>
      </c>
      <c r="AF1594" s="1">
        <v>0.21</v>
      </c>
      <c r="AG1594" s="1">
        <v>62.72</v>
      </c>
      <c r="AH1594" s="1">
        <v>31.379999999999995</v>
      </c>
      <c r="AI1594" s="1">
        <v>1594</v>
      </c>
      <c r="AJ1594" s="1">
        <v>4422222.2300000004</v>
      </c>
      <c r="AK1594" s="1">
        <v>43.7</v>
      </c>
      <c r="AL1594" s="1">
        <v>19.584</v>
      </c>
      <c r="AM1594" s="1">
        <v>77.602000000000004</v>
      </c>
      <c r="AN1594" s="1">
        <v>81.254999999999995</v>
      </c>
      <c r="AO1594" s="1">
        <v>2.5419999999999998</v>
      </c>
      <c r="AP1594" s="1">
        <v>138769</v>
      </c>
      <c r="AQ1594" s="1">
        <v>0.2</v>
      </c>
      <c r="AR1594" s="1">
        <v>39.1</v>
      </c>
      <c r="AS1594" s="1">
        <v>39.1</v>
      </c>
      <c r="AT1594" s="1">
        <v>39.1</v>
      </c>
      <c r="AU1594" s="1">
        <v>39.4</v>
      </c>
      <c r="AV1594" s="1">
        <v>39.1</v>
      </c>
      <c r="AW1594" s="1">
        <v>8.8094818000000019E-2</v>
      </c>
      <c r="AX1594" s="1">
        <v>0.51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6447</v>
      </c>
      <c r="C1595" s="3">
        <v>4.82</v>
      </c>
      <c r="D1595" s="3">
        <v>0</v>
      </c>
      <c r="E1595" s="3">
        <v>0.92</v>
      </c>
      <c r="F1595" s="1">
        <f>IF(INDEX(董監!D:D,H1595)=0,INDEX(董監!C:C,H1595),INDEX(董監!D:D,H1595))</f>
        <v>22.53</v>
      </c>
      <c r="G1595" s="1">
        <f t="shared" si="96"/>
        <v>71.72999999999999</v>
      </c>
      <c r="H1595" s="1">
        <f>MATCH(持股比率!A1595,董監!A:A,0)</f>
        <v>1595</v>
      </c>
      <c r="I1595" s="3">
        <v>331156.56</v>
      </c>
      <c r="J1595" s="20">
        <v>9.5210000000000008</v>
      </c>
      <c r="K1595" s="20">
        <v>-38.036999999999999</v>
      </c>
      <c r="L1595" s="29">
        <v>-15.875</v>
      </c>
      <c r="M1595" s="20">
        <v>-35</v>
      </c>
      <c r="N1595" s="20">
        <v>-126.294</v>
      </c>
      <c r="O1595" s="20">
        <f t="shared" si="97"/>
        <v>23754</v>
      </c>
      <c r="P1595" s="19">
        <f t="shared" si="98"/>
        <v>-0.9</v>
      </c>
      <c r="Q1595" s="3">
        <v>73.900000000000006</v>
      </c>
      <c r="R1595" s="3">
        <v>72.5</v>
      </c>
      <c r="S1595" s="3">
        <v>72</v>
      </c>
      <c r="T1595" s="3">
        <v>71.5</v>
      </c>
      <c r="U1595" s="3">
        <v>70.5</v>
      </c>
      <c r="V1595" s="10">
        <f t="shared" si="99"/>
        <v>-0.14603307599999998</v>
      </c>
      <c r="W1595" s="3">
        <v>-4.5999999999999996</v>
      </c>
      <c r="X1595" s="3" t="str">
        <f ca="1">IF(COUNTIF(股期對照!A:A,B1595)=2,B1595&amp;"-●",IF(COUNTIF(股期對照!A:A,B1595)=1,B1595&amp;"-◎",B1595))</f>
        <v>正淩</v>
      </c>
      <c r="Y1595" s="3" t="s">
        <v>7496</v>
      </c>
      <c r="AB1595" s="1" t="s">
        <v>1589</v>
      </c>
      <c r="AC1595" s="1" t="s">
        <v>3286</v>
      </c>
      <c r="AD1595" s="1">
        <v>4.82</v>
      </c>
      <c r="AE1595" s="1">
        <v>0</v>
      </c>
      <c r="AF1595" s="1">
        <v>0.92</v>
      </c>
      <c r="AG1595" s="1">
        <v>22.53</v>
      </c>
      <c r="AH1595" s="1">
        <v>71.72999999999999</v>
      </c>
      <c r="AI1595" s="1">
        <v>1595</v>
      </c>
      <c r="AJ1595" s="1">
        <v>331156.56</v>
      </c>
      <c r="AK1595" s="1">
        <v>9.5210000000000008</v>
      </c>
      <c r="AL1595" s="1">
        <v>-38.036999999999999</v>
      </c>
      <c r="AM1595" s="1">
        <v>-15.875</v>
      </c>
      <c r="AN1595" s="1">
        <v>-35</v>
      </c>
      <c r="AO1595" s="1">
        <v>-126.294</v>
      </c>
      <c r="AP1595" s="1">
        <v>23754</v>
      </c>
      <c r="AQ1595" s="1">
        <v>-0.9</v>
      </c>
      <c r="AR1595" s="1">
        <v>73.900000000000006</v>
      </c>
      <c r="AS1595" s="1">
        <v>72.5</v>
      </c>
      <c r="AT1595" s="1">
        <v>72</v>
      </c>
      <c r="AU1595" s="1">
        <v>71.5</v>
      </c>
      <c r="AV1595" s="1">
        <v>70.5</v>
      </c>
      <c r="AW1595" s="1">
        <v>-0.14603307599999998</v>
      </c>
      <c r="AX1595" s="1">
        <v>-4.5999999999999996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5476</v>
      </c>
      <c r="C1596" s="3">
        <v>39.96</v>
      </c>
      <c r="D1596" s="3">
        <v>0.5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47.239999999999995</v>
      </c>
      <c r="H1596" s="1">
        <f>MATCH(持股比率!A1596,董監!A:A,0)</f>
        <v>1596</v>
      </c>
      <c r="I1596" s="3">
        <v>7272401.2599999998</v>
      </c>
      <c r="J1596" s="20">
        <v>-2717.9789999999998</v>
      </c>
      <c r="K1596" s="20">
        <v>-2386.9070000000002</v>
      </c>
      <c r="L1596" s="29">
        <v>-2066.3470000000002</v>
      </c>
      <c r="M1596" s="20">
        <v>-601.846</v>
      </c>
      <c r="N1596" s="20">
        <v>-728.71299999999997</v>
      </c>
      <c r="O1596" s="20">
        <f t="shared" si="97"/>
        <v>343548</v>
      </c>
      <c r="P1596" s="19">
        <f t="shared" si="98"/>
        <v>-2.5</v>
      </c>
      <c r="Q1596" s="3">
        <v>37.799999999999997</v>
      </c>
      <c r="R1596" s="3">
        <v>37.35</v>
      </c>
      <c r="S1596" s="3">
        <v>37.35</v>
      </c>
      <c r="T1596" s="3">
        <v>37.4</v>
      </c>
      <c r="U1596" s="3">
        <v>37.75</v>
      </c>
      <c r="V1596" s="10">
        <f t="shared" si="99"/>
        <v>-3.1908659924999996</v>
      </c>
      <c r="W1596" s="3">
        <v>-0.53</v>
      </c>
      <c r="X1596" s="3" t="str">
        <f ca="1">IF(COUNTIF(股期對照!A:A,B1596)=2,B1596&amp;"-●",IF(COUNTIF(股期對照!A:A,B1596)=1,B1596&amp;"-◎",B1596))</f>
        <v>南茂-◎</v>
      </c>
      <c r="Y1596" s="3" t="s">
        <v>7617</v>
      </c>
      <c r="AB1596" s="1" t="s">
        <v>1590</v>
      </c>
      <c r="AC1596" s="1" t="s">
        <v>3287</v>
      </c>
      <c r="AD1596" s="1">
        <v>39.96</v>
      </c>
      <c r="AE1596" s="1">
        <v>0.5</v>
      </c>
      <c r="AF1596" s="1">
        <v>0.56000000000000005</v>
      </c>
      <c r="AG1596" s="1">
        <v>11.74</v>
      </c>
      <c r="AH1596" s="1">
        <v>47.239999999999995</v>
      </c>
      <c r="AI1596" s="1">
        <v>1596</v>
      </c>
      <c r="AJ1596" s="1">
        <v>7272401.2599999998</v>
      </c>
      <c r="AK1596" s="1">
        <v>-2717.9789999999998</v>
      </c>
      <c r="AL1596" s="1">
        <v>-2386.9070000000002</v>
      </c>
      <c r="AM1596" s="1">
        <v>-2066.3470000000002</v>
      </c>
      <c r="AN1596" s="1">
        <v>-601.846</v>
      </c>
      <c r="AO1596" s="1">
        <v>-728.71299999999997</v>
      </c>
      <c r="AP1596" s="1">
        <v>343548</v>
      </c>
      <c r="AQ1596" s="1">
        <v>-2.5</v>
      </c>
      <c r="AR1596" s="1">
        <v>37.799999999999997</v>
      </c>
      <c r="AS1596" s="1">
        <v>37.35</v>
      </c>
      <c r="AT1596" s="1">
        <v>37.35</v>
      </c>
      <c r="AU1596" s="1">
        <v>37.4</v>
      </c>
      <c r="AV1596" s="1">
        <v>37.75</v>
      </c>
      <c r="AW1596" s="1">
        <v>-3.1908659924999996</v>
      </c>
      <c r="AX1596" s="1">
        <v>-0.53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5803</v>
      </c>
      <c r="C1597" s="3">
        <v>1.63</v>
      </c>
      <c r="D1597" s="3">
        <v>3.79</v>
      </c>
      <c r="E1597" s="3">
        <v>1.9</v>
      </c>
      <c r="F1597" s="1">
        <f>IF(INDEX(董監!D:D,H1597)=0,INDEX(董監!C:C,H1597),INDEX(董監!D:D,H1597))</f>
        <v>24.83</v>
      </c>
      <c r="G1597" s="1">
        <f t="shared" si="96"/>
        <v>67.849999999999994</v>
      </c>
      <c r="H1597" s="1">
        <f>MATCH(持股比率!A1597,董監!A:A,0)</f>
        <v>1597</v>
      </c>
      <c r="I1597" s="3">
        <v>512210</v>
      </c>
      <c r="J1597" s="20">
        <v>19.123000000000001</v>
      </c>
      <c r="K1597" s="20">
        <v>-21.498000000000001</v>
      </c>
      <c r="L1597" s="29">
        <v>-0.32600000000000001</v>
      </c>
      <c r="M1597" s="20">
        <v>223.87100000000001</v>
      </c>
      <c r="N1597" s="20">
        <v>-119.536</v>
      </c>
      <c r="O1597" s="20">
        <f t="shared" si="97"/>
        <v>34753</v>
      </c>
      <c r="P1597" s="19">
        <f t="shared" si="98"/>
        <v>0.3</v>
      </c>
      <c r="Q1597" s="3">
        <v>131.5</v>
      </c>
      <c r="R1597" s="3">
        <v>133</v>
      </c>
      <c r="S1597" s="3">
        <v>133</v>
      </c>
      <c r="T1597" s="3">
        <v>136.5</v>
      </c>
      <c r="U1597" s="3">
        <v>134</v>
      </c>
      <c r="V1597" s="10">
        <f t="shared" si="99"/>
        <v>0.14152650000000003</v>
      </c>
      <c r="W1597" s="3">
        <v>3.88</v>
      </c>
      <c r="X1597" s="3" t="str">
        <f ca="1">IF(COUNTIF(股期對照!A:A,B1597)=2,B1597&amp;"-●",IF(COUNTIF(股期對照!A:A,B1597)=1,B1597&amp;"-◎",B1597))</f>
        <v>博智</v>
      </c>
      <c r="Y1597" s="3" t="s">
        <v>7415</v>
      </c>
      <c r="AB1597" s="1" t="s">
        <v>1591</v>
      </c>
      <c r="AC1597" s="1" t="s">
        <v>3288</v>
      </c>
      <c r="AD1597" s="1">
        <v>1.63</v>
      </c>
      <c r="AE1597" s="1">
        <v>3.79</v>
      </c>
      <c r="AF1597" s="1">
        <v>1.9</v>
      </c>
      <c r="AG1597" s="1">
        <v>24.83</v>
      </c>
      <c r="AH1597" s="1">
        <v>67.849999999999994</v>
      </c>
      <c r="AI1597" s="1">
        <v>1597</v>
      </c>
      <c r="AJ1597" s="1">
        <v>512210</v>
      </c>
      <c r="AK1597" s="1">
        <v>19.123000000000001</v>
      </c>
      <c r="AL1597" s="1">
        <v>-21.498000000000001</v>
      </c>
      <c r="AM1597" s="1">
        <v>-0.32600000000000001</v>
      </c>
      <c r="AN1597" s="1">
        <v>223.87100000000001</v>
      </c>
      <c r="AO1597" s="1">
        <v>-119.536</v>
      </c>
      <c r="AP1597" s="1">
        <v>34753</v>
      </c>
      <c r="AQ1597" s="1">
        <v>0.3</v>
      </c>
      <c r="AR1597" s="1">
        <v>131.5</v>
      </c>
      <c r="AS1597" s="1">
        <v>133</v>
      </c>
      <c r="AT1597" s="1">
        <v>133</v>
      </c>
      <c r="AU1597" s="1">
        <v>136.5</v>
      </c>
      <c r="AV1597" s="1">
        <v>134</v>
      </c>
      <c r="AW1597" s="1">
        <v>0.14152650000000003</v>
      </c>
      <c r="AX1597" s="1">
        <v>3.88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5164</v>
      </c>
      <c r="C1598" s="3">
        <v>15.28</v>
      </c>
      <c r="D1598" s="3">
        <v>0.82</v>
      </c>
      <c r="E1598" s="3">
        <v>0.67</v>
      </c>
      <c r="F1598" s="1">
        <f>IF(INDEX(董監!D:D,H1598)=0,INDEX(董監!C:C,H1598),INDEX(董監!D:D,H1598))</f>
        <v>22.9</v>
      </c>
      <c r="G1598" s="1">
        <f t="shared" si="96"/>
        <v>60.33</v>
      </c>
      <c r="H1598" s="1">
        <f>MATCH(持股比率!A1598,董監!A:A,0)</f>
        <v>1598</v>
      </c>
      <c r="I1598" s="3">
        <v>2800000.01</v>
      </c>
      <c r="J1598" s="20">
        <v>2044.865</v>
      </c>
      <c r="K1598" s="20">
        <v>893.80600000000004</v>
      </c>
      <c r="L1598" s="29">
        <v>269.08600000000001</v>
      </c>
      <c r="M1598" s="20">
        <v>1541.317</v>
      </c>
      <c r="N1598" s="20">
        <v>921.94600000000003</v>
      </c>
      <c r="O1598" s="20">
        <f t="shared" si="97"/>
        <v>168924</v>
      </c>
      <c r="P1598" s="19">
        <f t="shared" si="98"/>
        <v>3.4</v>
      </c>
      <c r="Q1598" s="3">
        <v>49.7</v>
      </c>
      <c r="R1598" s="3">
        <v>49.85</v>
      </c>
      <c r="S1598" s="3">
        <v>50</v>
      </c>
      <c r="T1598" s="3">
        <v>50.9</v>
      </c>
      <c r="U1598" s="3">
        <v>51.4</v>
      </c>
      <c r="V1598" s="10">
        <f t="shared" si="99"/>
        <v>2.8548137929999999</v>
      </c>
      <c r="W1598" s="3">
        <v>5.22</v>
      </c>
      <c r="X1598" s="3" t="str">
        <f ca="1">IF(COUNTIF(股期對照!A:A,B1598)=2,B1598&amp;"-●",IF(COUNTIF(股期對照!A:A,B1598)=1,B1598&amp;"-◎",B1598))</f>
        <v>達方-◎</v>
      </c>
      <c r="Y1598" s="3" t="s">
        <v>7618</v>
      </c>
      <c r="AB1598" s="1" t="s">
        <v>1592</v>
      </c>
      <c r="AC1598" s="1" t="s">
        <v>3289</v>
      </c>
      <c r="AD1598" s="1">
        <v>15.28</v>
      </c>
      <c r="AE1598" s="1">
        <v>0.82</v>
      </c>
      <c r="AF1598" s="1">
        <v>0.67</v>
      </c>
      <c r="AG1598" s="1">
        <v>22.9</v>
      </c>
      <c r="AH1598" s="1">
        <v>60.33</v>
      </c>
      <c r="AI1598" s="1">
        <v>1598</v>
      </c>
      <c r="AJ1598" s="1">
        <v>2800000.01</v>
      </c>
      <c r="AK1598" s="1">
        <v>2044.865</v>
      </c>
      <c r="AL1598" s="1">
        <v>893.80600000000004</v>
      </c>
      <c r="AM1598" s="1">
        <v>269.08600000000001</v>
      </c>
      <c r="AN1598" s="1">
        <v>1541.317</v>
      </c>
      <c r="AO1598" s="1">
        <v>921.94600000000003</v>
      </c>
      <c r="AP1598" s="1">
        <v>168924</v>
      </c>
      <c r="AQ1598" s="1">
        <v>3.4</v>
      </c>
      <c r="AR1598" s="1">
        <v>49.7</v>
      </c>
      <c r="AS1598" s="1">
        <v>49.85</v>
      </c>
      <c r="AT1598" s="1">
        <v>50</v>
      </c>
      <c r="AU1598" s="1">
        <v>50.9</v>
      </c>
      <c r="AV1598" s="1">
        <v>51.4</v>
      </c>
      <c r="AW1598" s="1">
        <v>2.8548137929999999</v>
      </c>
      <c r="AX1598" s="1">
        <v>5.22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5165</v>
      </c>
      <c r="C1599" s="3">
        <v>1.43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91.84</v>
      </c>
      <c r="H1599" s="1">
        <f>MATCH(持股比率!A1599,董監!A:A,0)</f>
        <v>1599</v>
      </c>
      <c r="I1599" s="3">
        <v>772505.25</v>
      </c>
      <c r="J1599" s="20">
        <v>164.536</v>
      </c>
      <c r="K1599" s="20">
        <v>13.103</v>
      </c>
      <c r="L1599" s="29">
        <v>8.9990000000000006</v>
      </c>
      <c r="M1599" s="20">
        <v>38.997</v>
      </c>
      <c r="N1599" s="20">
        <v>-122.503</v>
      </c>
      <c r="O1599" s="20">
        <f t="shared" si="97"/>
        <v>70947</v>
      </c>
      <c r="P1599" s="19">
        <f t="shared" si="98"/>
        <v>0.1</v>
      </c>
      <c r="Q1599" s="3">
        <v>41.3</v>
      </c>
      <c r="R1599" s="3">
        <v>41.45</v>
      </c>
      <c r="S1599" s="3">
        <v>41.5</v>
      </c>
      <c r="T1599" s="3">
        <v>41.6</v>
      </c>
      <c r="U1599" s="3">
        <v>40.799999999999997</v>
      </c>
      <c r="V1599" s="10">
        <f t="shared" si="99"/>
        <v>4.3360674499999995E-2</v>
      </c>
      <c r="W1599" s="3">
        <v>0.74</v>
      </c>
      <c r="X1599" s="3" t="str">
        <f ca="1">IF(COUNTIF(股期對照!A:A,B1599)=2,B1599&amp;"-●",IF(COUNTIF(股期對照!A:A,B1599)=1,B1599&amp;"-◎",B1599))</f>
        <v>天宇</v>
      </c>
      <c r="Y1599" s="3" t="s">
        <v>7619</v>
      </c>
      <c r="AB1599" s="1" t="s">
        <v>1593</v>
      </c>
      <c r="AC1599" s="1" t="s">
        <v>3290</v>
      </c>
      <c r="AD1599" s="1">
        <v>1.43</v>
      </c>
      <c r="AE1599" s="1">
        <v>0</v>
      </c>
      <c r="AF1599" s="1">
        <v>1.26</v>
      </c>
      <c r="AG1599" s="1">
        <v>5.47</v>
      </c>
      <c r="AH1599" s="1">
        <v>91.84</v>
      </c>
      <c r="AI1599" s="1">
        <v>1599</v>
      </c>
      <c r="AJ1599" s="1">
        <v>772505.25</v>
      </c>
      <c r="AK1599" s="1">
        <v>164.536</v>
      </c>
      <c r="AL1599" s="1">
        <v>13.103</v>
      </c>
      <c r="AM1599" s="1">
        <v>8.9990000000000006</v>
      </c>
      <c r="AN1599" s="1">
        <v>38.997</v>
      </c>
      <c r="AO1599" s="1">
        <v>-122.503</v>
      </c>
      <c r="AP1599" s="1">
        <v>70947</v>
      </c>
      <c r="AQ1599" s="1">
        <v>0.1</v>
      </c>
      <c r="AR1599" s="1">
        <v>41.3</v>
      </c>
      <c r="AS1599" s="1">
        <v>41.45</v>
      </c>
      <c r="AT1599" s="1">
        <v>41.5</v>
      </c>
      <c r="AU1599" s="1">
        <v>41.6</v>
      </c>
      <c r="AV1599" s="1">
        <v>40.799999999999997</v>
      </c>
      <c r="AW1599" s="1">
        <v>4.3360674499999995E-2</v>
      </c>
      <c r="AX1599" s="1">
        <v>0.74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5288</v>
      </c>
      <c r="C1600" s="3">
        <v>1.3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90.24</v>
      </c>
      <c r="H1600" s="1">
        <f>MATCH(持股比率!A1600,董監!A:A,0)</f>
        <v>1600</v>
      </c>
      <c r="I1600" s="3">
        <v>717010</v>
      </c>
      <c r="J1600" s="20">
        <v>490.62900000000002</v>
      </c>
      <c r="K1600" s="20">
        <v>-154</v>
      </c>
      <c r="L1600" s="29">
        <v>-36</v>
      </c>
      <c r="M1600" s="20">
        <v>75</v>
      </c>
      <c r="N1600" s="20">
        <v>25.15</v>
      </c>
      <c r="O1600" s="20">
        <f t="shared" si="97"/>
        <v>64703</v>
      </c>
      <c r="P1600" s="19">
        <f t="shared" si="98"/>
        <v>0.6</v>
      </c>
      <c r="Q1600" s="3">
        <v>16.5</v>
      </c>
      <c r="R1600" s="3">
        <v>15.85</v>
      </c>
      <c r="S1600" s="3">
        <v>15.9</v>
      </c>
      <c r="T1600" s="3">
        <v>14.55</v>
      </c>
      <c r="U1600" s="3">
        <v>14.1</v>
      </c>
      <c r="V1600" s="10">
        <f t="shared" si="99"/>
        <v>6.5279435000000011E-2</v>
      </c>
      <c r="W1600" s="3">
        <v>-6</v>
      </c>
      <c r="X1600" s="3" t="str">
        <f ca="1">IF(COUNTIF(股期對照!A:A,B1600)=2,B1600&amp;"-●",IF(COUNTIF(股期對照!A:A,B1600)=1,B1600&amp;"-◎",B1600))</f>
        <v>智捷</v>
      </c>
      <c r="Y1600" s="3" t="s">
        <v>7590</v>
      </c>
      <c r="AB1600" s="1" t="s">
        <v>1594</v>
      </c>
      <c r="AC1600" s="1" t="s">
        <v>3291</v>
      </c>
      <c r="AD1600" s="1">
        <v>1.3</v>
      </c>
      <c r="AE1600" s="1">
        <v>0</v>
      </c>
      <c r="AF1600" s="1">
        <v>0.17</v>
      </c>
      <c r="AG1600" s="1">
        <v>8.2899999999999991</v>
      </c>
      <c r="AH1600" s="1">
        <v>90.24</v>
      </c>
      <c r="AI1600" s="1">
        <v>1600</v>
      </c>
      <c r="AJ1600" s="1">
        <v>717010</v>
      </c>
      <c r="AK1600" s="1">
        <v>490.62900000000002</v>
      </c>
      <c r="AL1600" s="1">
        <v>-154</v>
      </c>
      <c r="AM1600" s="1">
        <v>-36</v>
      </c>
      <c r="AN1600" s="1">
        <v>75</v>
      </c>
      <c r="AO1600" s="1">
        <v>25.15</v>
      </c>
      <c r="AP1600" s="1">
        <v>64703</v>
      </c>
      <c r="AQ1600" s="1">
        <v>0.6</v>
      </c>
      <c r="AR1600" s="1">
        <v>16.5</v>
      </c>
      <c r="AS1600" s="1">
        <v>15.85</v>
      </c>
      <c r="AT1600" s="1">
        <v>15.9</v>
      </c>
      <c r="AU1600" s="1">
        <v>14.55</v>
      </c>
      <c r="AV1600" s="1">
        <v>14.1</v>
      </c>
      <c r="AW1600" s="1">
        <v>6.5279435000000011E-2</v>
      </c>
      <c r="AX1600" s="1">
        <v>-6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6448</v>
      </c>
      <c r="C1601" s="3">
        <v>51.08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-6.7999999999999972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4</v>
      </c>
      <c r="L1601" s="29">
        <v>0</v>
      </c>
      <c r="M1601" s="20">
        <v>0</v>
      </c>
      <c r="N1601" s="20">
        <v>-8</v>
      </c>
      <c r="O1601" s="20">
        <f t="shared" si="97"/>
        <v>-7279</v>
      </c>
      <c r="P1601" s="19">
        <f t="shared" si="98"/>
        <v>0.1</v>
      </c>
      <c r="Q1601" s="3">
        <v>31.2</v>
      </c>
      <c r="R1601" s="3">
        <v>31.45</v>
      </c>
      <c r="S1601" s="3">
        <v>31.55</v>
      </c>
      <c r="T1601" s="3">
        <v>31.4</v>
      </c>
      <c r="U1601" s="3">
        <v>31.35</v>
      </c>
      <c r="V1601" s="10">
        <f t="shared" si="99"/>
        <v>-1.874E-3</v>
      </c>
      <c r="W1601" s="3">
        <v>1.46</v>
      </c>
      <c r="X1601" s="3" t="str">
        <f ca="1">IF(COUNTIF(股期對照!A:A,B1601)=2,B1601&amp;"-●",IF(COUNTIF(股期對照!A:A,B1601)=1,B1601&amp;"-◎",B1601))</f>
        <v>加高</v>
      </c>
      <c r="Y1601" s="3" t="s">
        <v>6994</v>
      </c>
      <c r="AB1601" s="1" t="s">
        <v>1595</v>
      </c>
      <c r="AC1601" s="1" t="s">
        <v>3292</v>
      </c>
      <c r="AD1601" s="1">
        <v>51.08</v>
      </c>
      <c r="AE1601" s="1">
        <v>0</v>
      </c>
      <c r="AF1601" s="1">
        <v>0</v>
      </c>
      <c r="AG1601" s="1">
        <v>55.72</v>
      </c>
      <c r="AH1601" s="1">
        <v>-6.7999999999999972</v>
      </c>
      <c r="AI1601" s="1">
        <v>1601</v>
      </c>
      <c r="AJ1601" s="1">
        <v>1070412.1499999999</v>
      </c>
      <c r="AK1601" s="1">
        <v>-2</v>
      </c>
      <c r="AL1601" s="1">
        <v>4</v>
      </c>
      <c r="AM1601" s="1">
        <v>0</v>
      </c>
      <c r="AN1601" s="1">
        <v>0</v>
      </c>
      <c r="AO1601" s="1">
        <v>-8</v>
      </c>
      <c r="AP1601" s="1">
        <v>-7279</v>
      </c>
      <c r="AQ1601" s="1">
        <v>0.1</v>
      </c>
      <c r="AR1601" s="1">
        <v>31.2</v>
      </c>
      <c r="AS1601" s="1">
        <v>31.45</v>
      </c>
      <c r="AT1601" s="1">
        <v>31.55</v>
      </c>
      <c r="AU1601" s="1">
        <v>31.4</v>
      </c>
      <c r="AV1601" s="1">
        <v>31.35</v>
      </c>
      <c r="AW1601" s="1">
        <v>-1.874E-3</v>
      </c>
      <c r="AX1601" s="1">
        <v>1.46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6571</v>
      </c>
      <c r="C1602" s="3">
        <v>2.2200000000000002</v>
      </c>
      <c r="D1602" s="3">
        <v>0</v>
      </c>
      <c r="E1602" s="3">
        <v>0.18</v>
      </c>
      <c r="F1602" s="1">
        <f>IF(INDEX(董監!D:D,H1602)=0,INDEX(董監!C:C,H1602),INDEX(董監!D:D,H1602))</f>
        <v>31.88</v>
      </c>
      <c r="G1602" s="1">
        <f t="shared" si="96"/>
        <v>65.72</v>
      </c>
      <c r="H1602" s="1">
        <f>MATCH(持股比率!A1602,董監!A:A,0)</f>
        <v>1602</v>
      </c>
      <c r="I1602" s="3">
        <v>1212510.68</v>
      </c>
      <c r="J1602" s="20">
        <v>-89.8</v>
      </c>
      <c r="K1602" s="20">
        <v>43</v>
      </c>
      <c r="L1602" s="29">
        <v>100.999</v>
      </c>
      <c r="M1602" s="20">
        <v>-33.478999999999999</v>
      </c>
      <c r="N1602" s="20">
        <v>-126.533</v>
      </c>
      <c r="O1602" s="20">
        <f t="shared" si="97"/>
        <v>79686</v>
      </c>
      <c r="P1602" s="19">
        <f t="shared" si="98"/>
        <v>-0.1</v>
      </c>
      <c r="Q1602" s="3">
        <v>53.8</v>
      </c>
      <c r="R1602" s="3">
        <v>53.1</v>
      </c>
      <c r="S1602" s="3">
        <v>53.1</v>
      </c>
      <c r="T1602" s="3">
        <v>52.5</v>
      </c>
      <c r="U1602" s="3">
        <v>51.8</v>
      </c>
      <c r="V1602" s="10">
        <f t="shared" si="99"/>
        <v>-5.4969499999999991E-2</v>
      </c>
      <c r="W1602" s="3">
        <v>-3.54</v>
      </c>
      <c r="X1602" s="3" t="str">
        <f ca="1">IF(COUNTIF(股期對照!A:A,B1602)=2,B1602&amp;"-●",IF(COUNTIF(股期對照!A:A,B1602)=1,B1602&amp;"-◎",B1602))</f>
        <v>精星</v>
      </c>
      <c r="Y1602" s="3" t="s">
        <v>7135</v>
      </c>
      <c r="AB1602" s="1" t="s">
        <v>1596</v>
      </c>
      <c r="AC1602" s="1" t="s">
        <v>3293</v>
      </c>
      <c r="AD1602" s="1">
        <v>2.2200000000000002</v>
      </c>
      <c r="AE1602" s="1">
        <v>0</v>
      </c>
      <c r="AF1602" s="1">
        <v>0.18</v>
      </c>
      <c r="AG1602" s="1">
        <v>31.88</v>
      </c>
      <c r="AH1602" s="1">
        <v>65.72</v>
      </c>
      <c r="AI1602" s="1">
        <v>1602</v>
      </c>
      <c r="AJ1602" s="1">
        <v>1212510.68</v>
      </c>
      <c r="AK1602" s="1">
        <v>-89.8</v>
      </c>
      <c r="AL1602" s="1">
        <v>43</v>
      </c>
      <c r="AM1602" s="1">
        <v>100.999</v>
      </c>
      <c r="AN1602" s="1">
        <v>-33.478999999999999</v>
      </c>
      <c r="AO1602" s="1">
        <v>-126.533</v>
      </c>
      <c r="AP1602" s="1">
        <v>79686</v>
      </c>
      <c r="AQ1602" s="1">
        <v>-0.1</v>
      </c>
      <c r="AR1602" s="1">
        <v>53.8</v>
      </c>
      <c r="AS1602" s="1">
        <v>53.1</v>
      </c>
      <c r="AT1602" s="1">
        <v>53.1</v>
      </c>
      <c r="AU1602" s="1">
        <v>52.5</v>
      </c>
      <c r="AV1602" s="1">
        <v>51.8</v>
      </c>
      <c r="AW1602" s="1">
        <v>-5.4969499999999991E-2</v>
      </c>
      <c r="AX1602" s="1">
        <v>-3.54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5229</v>
      </c>
      <c r="C1603" s="3">
        <v>1.06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61.04</v>
      </c>
      <c r="H1603" s="1">
        <f>MATCH(持股比率!A1603,董監!A:A,0)</f>
        <v>1603</v>
      </c>
      <c r="I1603" s="3">
        <v>623662.75</v>
      </c>
      <c r="J1603" s="20">
        <v>15</v>
      </c>
      <c r="K1603" s="20">
        <v>21.001000000000001</v>
      </c>
      <c r="L1603" s="29">
        <v>8</v>
      </c>
      <c r="M1603" s="20">
        <v>-36</v>
      </c>
      <c r="N1603" s="20">
        <v>-41.118000000000002</v>
      </c>
      <c r="O1603" s="20">
        <f t="shared" si="97"/>
        <v>38068</v>
      </c>
      <c r="P1603" s="19">
        <f t="shared" si="98"/>
        <v>-0.1</v>
      </c>
      <c r="Q1603" s="3">
        <v>15</v>
      </c>
      <c r="R1603" s="3">
        <v>15.05</v>
      </c>
      <c r="S1603" s="3">
        <v>15.5</v>
      </c>
      <c r="T1603" s="3">
        <v>15.2</v>
      </c>
      <c r="U1603" s="3">
        <v>15.05</v>
      </c>
      <c r="V1603" s="10">
        <f t="shared" si="99"/>
        <v>-5.0096084999999993E-3</v>
      </c>
      <c r="W1603" s="3">
        <v>1.35</v>
      </c>
      <c r="X1603" s="3" t="str">
        <f ca="1">IF(COUNTIF(股期對照!A:A,B1603)=2,B1603&amp;"-●",IF(COUNTIF(股期對照!A:A,B1603)=1,B1603&amp;"-◎",B1603))</f>
        <v>無敵</v>
      </c>
      <c r="Y1603" s="3" t="s">
        <v>7620</v>
      </c>
      <c r="AB1603" s="1" t="s">
        <v>1597</v>
      </c>
      <c r="AC1603" s="1" t="s">
        <v>3294</v>
      </c>
      <c r="AD1603" s="1">
        <v>1.06</v>
      </c>
      <c r="AE1603" s="1">
        <v>0</v>
      </c>
      <c r="AF1603" s="1">
        <v>0.33</v>
      </c>
      <c r="AG1603" s="1">
        <v>37.57</v>
      </c>
      <c r="AH1603" s="1">
        <v>61.04</v>
      </c>
      <c r="AI1603" s="1">
        <v>1603</v>
      </c>
      <c r="AJ1603" s="1">
        <v>623662.75</v>
      </c>
      <c r="AK1603" s="1">
        <v>15</v>
      </c>
      <c r="AL1603" s="1">
        <v>21.001000000000001</v>
      </c>
      <c r="AM1603" s="1">
        <v>8</v>
      </c>
      <c r="AN1603" s="1">
        <v>-36</v>
      </c>
      <c r="AO1603" s="1">
        <v>-41.118000000000002</v>
      </c>
      <c r="AP1603" s="1">
        <v>38068</v>
      </c>
      <c r="AQ1603" s="1">
        <v>-0.1</v>
      </c>
      <c r="AR1603" s="1">
        <v>15</v>
      </c>
      <c r="AS1603" s="1">
        <v>15.05</v>
      </c>
      <c r="AT1603" s="1">
        <v>15.5</v>
      </c>
      <c r="AU1603" s="1">
        <v>15.2</v>
      </c>
      <c r="AV1603" s="1">
        <v>15.05</v>
      </c>
      <c r="AW1603" s="1">
        <v>-5.0096084999999993E-3</v>
      </c>
      <c r="AX1603" s="1">
        <v>1.35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6449</v>
      </c>
      <c r="C1604" s="3">
        <v>11.21</v>
      </c>
      <c r="D1604" s="3">
        <v>7.26</v>
      </c>
      <c r="E1604" s="3">
        <v>0.97</v>
      </c>
      <c r="F1604" s="1">
        <f>IF(INDEX(董監!D:D,H1604)=0,INDEX(董監!C:C,H1604),INDEX(董監!D:D,H1604))</f>
        <v>12.43</v>
      </c>
      <c r="G1604" s="1">
        <f t="shared" si="96"/>
        <v>68.13</v>
      </c>
      <c r="H1604" s="1">
        <f>MATCH(持股比率!A1604,董監!A:A,0)</f>
        <v>1604</v>
      </c>
      <c r="I1604" s="3">
        <v>1206069.5</v>
      </c>
      <c r="J1604" s="20">
        <v>1526.5360000000001</v>
      </c>
      <c r="K1604" s="20">
        <v>11.747</v>
      </c>
      <c r="L1604" s="29">
        <v>127.142</v>
      </c>
      <c r="M1604" s="20">
        <v>948.02099999999996</v>
      </c>
      <c r="N1604" s="20">
        <v>633.91</v>
      </c>
      <c r="O1604" s="20">
        <f t="shared" si="97"/>
        <v>82170</v>
      </c>
      <c r="P1604" s="19">
        <f t="shared" si="98"/>
        <v>4</v>
      </c>
      <c r="Q1604" s="3">
        <v>220</v>
      </c>
      <c r="R1604" s="3">
        <v>219.5</v>
      </c>
      <c r="S1604" s="3">
        <v>225</v>
      </c>
      <c r="T1604" s="3">
        <v>223.5</v>
      </c>
      <c r="U1604" s="3">
        <v>230</v>
      </c>
      <c r="V1604" s="10">
        <f t="shared" si="99"/>
        <v>7.247053300000001</v>
      </c>
      <c r="W1604" s="3">
        <v>11.38</v>
      </c>
      <c r="X1604" s="3" t="str">
        <f ca="1">IF(COUNTIF(股期對照!A:A,B1604)=2,B1604&amp;"-●",IF(COUNTIF(股期對照!A:A,B1604)=1,B1604&amp;"-◎",B1604))</f>
        <v>勤誠</v>
      </c>
      <c r="Y1604" s="3" t="s">
        <v>6987</v>
      </c>
      <c r="AB1604" s="1" t="s">
        <v>1598</v>
      </c>
      <c r="AC1604" s="1" t="s">
        <v>3295</v>
      </c>
      <c r="AD1604" s="1">
        <v>11.21</v>
      </c>
      <c r="AE1604" s="1">
        <v>7.26</v>
      </c>
      <c r="AF1604" s="1">
        <v>0.97</v>
      </c>
      <c r="AG1604" s="1">
        <v>12.43</v>
      </c>
      <c r="AH1604" s="1">
        <v>68.13</v>
      </c>
      <c r="AI1604" s="1">
        <v>1604</v>
      </c>
      <c r="AJ1604" s="1">
        <v>1206069.5</v>
      </c>
      <c r="AK1604" s="1">
        <v>1526.5360000000001</v>
      </c>
      <c r="AL1604" s="1">
        <v>11.747</v>
      </c>
      <c r="AM1604" s="1">
        <v>127.142</v>
      </c>
      <c r="AN1604" s="1">
        <v>948.02099999999996</v>
      </c>
      <c r="AO1604" s="1">
        <v>633.91</v>
      </c>
      <c r="AP1604" s="1">
        <v>82170</v>
      </c>
      <c r="AQ1604" s="1">
        <v>4</v>
      </c>
      <c r="AR1604" s="1">
        <v>220</v>
      </c>
      <c r="AS1604" s="1">
        <v>219.5</v>
      </c>
      <c r="AT1604" s="1">
        <v>225</v>
      </c>
      <c r="AU1604" s="1">
        <v>223.5</v>
      </c>
      <c r="AV1604" s="1">
        <v>230</v>
      </c>
      <c r="AW1604" s="1">
        <v>7.247053300000001</v>
      </c>
      <c r="AX1604" s="1">
        <v>11.38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5477</v>
      </c>
      <c r="C1605" s="3">
        <v>24.17</v>
      </c>
      <c r="D1605" s="3">
        <v>0.08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69.31</v>
      </c>
      <c r="H1605" s="1">
        <f>MATCH(持股比率!A1605,董監!A:A,0)</f>
        <v>1605</v>
      </c>
      <c r="I1605" s="3">
        <v>2712424.88</v>
      </c>
      <c r="J1605" s="20">
        <v>61.984999999999999</v>
      </c>
      <c r="K1605" s="20">
        <v>-14</v>
      </c>
      <c r="L1605" s="29">
        <v>-58.811</v>
      </c>
      <c r="M1605" s="20">
        <v>-50.761000000000003</v>
      </c>
      <c r="N1605" s="20">
        <v>-27.725000000000001</v>
      </c>
      <c r="O1605" s="20">
        <f t="shared" si="97"/>
        <v>187998</v>
      </c>
      <c r="P1605" s="19">
        <f t="shared" si="98"/>
        <v>0</v>
      </c>
      <c r="Q1605" s="3">
        <v>43.55</v>
      </c>
      <c r="R1605" s="3">
        <v>43.3</v>
      </c>
      <c r="S1605" s="3">
        <v>43.2</v>
      </c>
      <c r="T1605" s="3">
        <v>43.15</v>
      </c>
      <c r="U1605" s="3">
        <v>42.9</v>
      </c>
      <c r="V1605" s="10">
        <f t="shared" si="99"/>
        <v>-3.8271280999999997E-2</v>
      </c>
      <c r="W1605" s="3">
        <v>-0.81</v>
      </c>
      <c r="X1605" s="3" t="str">
        <f ca="1">IF(COUNTIF(股期對照!A:A,B1605)=2,B1605&amp;"-●",IF(COUNTIF(股期對照!A:A,B1605)=1,B1605&amp;"-◎",B1605))</f>
        <v>志超</v>
      </c>
      <c r="Y1605" s="3" t="s">
        <v>6887</v>
      </c>
      <c r="AB1605" s="1" t="s">
        <v>1599</v>
      </c>
      <c r="AC1605" s="1" t="s">
        <v>3296</v>
      </c>
      <c r="AD1605" s="1">
        <v>24.17</v>
      </c>
      <c r="AE1605" s="1">
        <v>0.08</v>
      </c>
      <c r="AF1605" s="1">
        <v>0.27</v>
      </c>
      <c r="AG1605" s="1">
        <v>6.17</v>
      </c>
      <c r="AH1605" s="1">
        <v>69.31</v>
      </c>
      <c r="AI1605" s="1">
        <v>1605</v>
      </c>
      <c r="AJ1605" s="1">
        <v>2712424.88</v>
      </c>
      <c r="AK1605" s="1">
        <v>61.984999999999999</v>
      </c>
      <c r="AL1605" s="1">
        <v>-14</v>
      </c>
      <c r="AM1605" s="1">
        <v>-58.811</v>
      </c>
      <c r="AN1605" s="1">
        <v>-50.761000000000003</v>
      </c>
      <c r="AO1605" s="1">
        <v>-27.725000000000001</v>
      </c>
      <c r="AP1605" s="1">
        <v>187998</v>
      </c>
      <c r="AQ1605" s="1">
        <v>0</v>
      </c>
      <c r="AR1605" s="1">
        <v>43.55</v>
      </c>
      <c r="AS1605" s="1">
        <v>43.3</v>
      </c>
      <c r="AT1605" s="1">
        <v>43.2</v>
      </c>
      <c r="AU1605" s="1">
        <v>43.15</v>
      </c>
      <c r="AV1605" s="1">
        <v>42.9</v>
      </c>
      <c r="AW1605" s="1">
        <v>-3.8271280999999997E-2</v>
      </c>
      <c r="AX1605" s="1">
        <v>-0.81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6450</v>
      </c>
      <c r="C1606" s="3">
        <v>3.45</v>
      </c>
      <c r="D1606" s="3">
        <v>0.22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55.76</v>
      </c>
      <c r="H1606" s="1">
        <f>MATCH(持股比率!A1606,董監!A:A,0)</f>
        <v>1606</v>
      </c>
      <c r="I1606" s="3">
        <v>3206745.14</v>
      </c>
      <c r="J1606" s="20">
        <v>416</v>
      </c>
      <c r="K1606" s="20">
        <v>-524.21100000000001</v>
      </c>
      <c r="L1606" s="29">
        <v>-141</v>
      </c>
      <c r="M1606" s="20">
        <v>-163.84800000000001</v>
      </c>
      <c r="N1606" s="20">
        <v>-125.44499999999999</v>
      </c>
      <c r="O1606" s="20">
        <f t="shared" si="97"/>
        <v>178808</v>
      </c>
      <c r="P1606" s="19">
        <f t="shared" si="98"/>
        <v>-0.3</v>
      </c>
      <c r="Q1606" s="3">
        <v>35.200000000000003</v>
      </c>
      <c r="R1606" s="3">
        <v>34.65</v>
      </c>
      <c r="S1606" s="3">
        <v>34.6</v>
      </c>
      <c r="T1606" s="3">
        <v>34.35</v>
      </c>
      <c r="U1606" s="3">
        <v>34.15</v>
      </c>
      <c r="V1606" s="10">
        <f t="shared" si="99"/>
        <v>-0.18311436699999997</v>
      </c>
      <c r="W1606" s="3">
        <v>-1.59</v>
      </c>
      <c r="X1606" s="3" t="str">
        <f ca="1">IF(COUNTIF(股期對照!A:A,B1606)=2,B1606&amp;"-●",IF(COUNTIF(股期對照!A:A,B1606)=1,B1606&amp;"-◎",B1606))</f>
        <v>明基材</v>
      </c>
      <c r="Y1606" s="3" t="s">
        <v>7621</v>
      </c>
      <c r="AB1606" s="1" t="s">
        <v>1600</v>
      </c>
      <c r="AC1606" s="1" t="s">
        <v>3297</v>
      </c>
      <c r="AD1606" s="1">
        <v>3.45</v>
      </c>
      <c r="AE1606" s="1">
        <v>0.22</v>
      </c>
      <c r="AF1606" s="1">
        <v>0.32</v>
      </c>
      <c r="AG1606" s="1">
        <v>40.25</v>
      </c>
      <c r="AH1606" s="1">
        <v>55.76</v>
      </c>
      <c r="AI1606" s="1">
        <v>1606</v>
      </c>
      <c r="AJ1606" s="1">
        <v>3206745.14</v>
      </c>
      <c r="AK1606" s="1">
        <v>416</v>
      </c>
      <c r="AL1606" s="1">
        <v>-524.21100000000001</v>
      </c>
      <c r="AM1606" s="1">
        <v>-141</v>
      </c>
      <c r="AN1606" s="1">
        <v>-163.84800000000001</v>
      </c>
      <c r="AO1606" s="1">
        <v>-125.44499999999999</v>
      </c>
      <c r="AP1606" s="1">
        <v>178808</v>
      </c>
      <c r="AQ1606" s="1">
        <v>-0.3</v>
      </c>
      <c r="AR1606" s="1">
        <v>35.200000000000003</v>
      </c>
      <c r="AS1606" s="1">
        <v>34.65</v>
      </c>
      <c r="AT1606" s="1">
        <v>34.6</v>
      </c>
      <c r="AU1606" s="1">
        <v>34.35</v>
      </c>
      <c r="AV1606" s="1">
        <v>34.15</v>
      </c>
      <c r="AW1606" s="1">
        <v>-0.18311436699999997</v>
      </c>
      <c r="AX1606" s="1">
        <v>-1.59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6640</v>
      </c>
      <c r="C1607" s="3">
        <v>1.18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85.94</v>
      </c>
      <c r="H1607" s="1">
        <f>MATCH(持股比率!A1607,董監!A:A,0)</f>
        <v>1607</v>
      </c>
      <c r="I1607" s="3">
        <v>685735</v>
      </c>
      <c r="J1607" s="20">
        <v>205.64400000000001</v>
      </c>
      <c r="K1607" s="20">
        <v>-289.37</v>
      </c>
      <c r="L1607" s="29">
        <v>65.498999999999995</v>
      </c>
      <c r="M1607" s="20">
        <v>-129.07</v>
      </c>
      <c r="N1607" s="20">
        <v>-92.417000000000002</v>
      </c>
      <c r="O1607" s="20">
        <f t="shared" ref="O1607:O1670" si="101">ROUND((I1607/10)*(G1607/100),0)</f>
        <v>58932</v>
      </c>
      <c r="P1607" s="19">
        <f t="shared" ref="P1607:P1670" si="102">ROUND(SUM(J1607:N1607)/O1607*100,1)</f>
        <v>-0.4</v>
      </c>
      <c r="Q1607" s="3">
        <v>44.75</v>
      </c>
      <c r="R1607" s="3">
        <v>43.85</v>
      </c>
      <c r="S1607" s="3">
        <v>44.1</v>
      </c>
      <c r="T1607" s="3">
        <v>43.1</v>
      </c>
      <c r="U1607" s="3">
        <v>42</v>
      </c>
      <c r="V1607" s="10">
        <f t="shared" ref="V1607:V1670" si="103">SUMPRODUCT(J1607:N1607,Q1607:U1607)/100000</f>
        <v>-0.10042230599999999</v>
      </c>
      <c r="W1607" s="3">
        <v>-4.33</v>
      </c>
      <c r="X1607" s="3" t="str">
        <f ca="1">IF(COUNTIF(股期對照!A:A,B1607)=2,B1607&amp;"-●",IF(COUNTIF(股期對照!A:A,B1607)=1,B1607&amp;"-◎",B1607))</f>
        <v>寶一</v>
      </c>
      <c r="Y1607" s="3" t="s">
        <v>7572</v>
      </c>
      <c r="AB1607" s="1" t="s">
        <v>1601</v>
      </c>
      <c r="AC1607" s="1" t="s">
        <v>3298</v>
      </c>
      <c r="AD1607" s="1">
        <v>1.18</v>
      </c>
      <c r="AE1607" s="1">
        <v>0</v>
      </c>
      <c r="AF1607" s="1">
        <v>0.28000000000000003</v>
      </c>
      <c r="AG1607" s="1">
        <v>12.6</v>
      </c>
      <c r="AH1607" s="1">
        <v>85.94</v>
      </c>
      <c r="AI1607" s="1">
        <v>1607</v>
      </c>
      <c r="AJ1607" s="1">
        <v>685735</v>
      </c>
      <c r="AK1607" s="1">
        <v>205.64400000000001</v>
      </c>
      <c r="AL1607" s="1">
        <v>-289.37</v>
      </c>
      <c r="AM1607" s="1">
        <v>65.498999999999995</v>
      </c>
      <c r="AN1607" s="1">
        <v>-129.07</v>
      </c>
      <c r="AO1607" s="1">
        <v>-92.417000000000002</v>
      </c>
      <c r="AP1607" s="1">
        <v>58932</v>
      </c>
      <c r="AQ1607" s="1">
        <v>-0.4</v>
      </c>
      <c r="AR1607" s="1">
        <v>44.75</v>
      </c>
      <c r="AS1607" s="1">
        <v>43.85</v>
      </c>
      <c r="AT1607" s="1">
        <v>44.1</v>
      </c>
      <c r="AU1607" s="1">
        <v>43.1</v>
      </c>
      <c r="AV1607" s="1">
        <v>42</v>
      </c>
      <c r="AW1607" s="1">
        <v>-0.10042230599999999</v>
      </c>
      <c r="AX1607" s="1">
        <v>-4.33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6452</v>
      </c>
      <c r="C1608" s="3">
        <v>4.9400000000000004</v>
      </c>
      <c r="D1608" s="3">
        <v>7.0000000000000007E-2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88.85</v>
      </c>
      <c r="H1608" s="1">
        <f>MATCH(持股比率!A1608,董監!A:A,0)</f>
        <v>1608</v>
      </c>
      <c r="I1608" s="3">
        <v>1412264.72</v>
      </c>
      <c r="J1608" s="20">
        <v>-13</v>
      </c>
      <c r="K1608" s="20">
        <v>104</v>
      </c>
      <c r="L1608" s="29">
        <v>-70</v>
      </c>
      <c r="M1608" s="20">
        <v>-77</v>
      </c>
      <c r="N1608" s="20">
        <v>48</v>
      </c>
      <c r="O1608" s="20">
        <f t="shared" si="101"/>
        <v>125480</v>
      </c>
      <c r="P1608" s="19">
        <f t="shared" si="102"/>
        <v>0</v>
      </c>
      <c r="Q1608" s="3">
        <v>42.25</v>
      </c>
      <c r="R1608" s="3">
        <v>42.75</v>
      </c>
      <c r="S1608" s="3">
        <v>40.799999999999997</v>
      </c>
      <c r="T1608" s="3">
        <v>40.200000000000003</v>
      </c>
      <c r="U1608" s="3">
        <v>40.1</v>
      </c>
      <c r="V1608" s="10">
        <f t="shared" si="103"/>
        <v>-1.2984999999999991E-3</v>
      </c>
      <c r="W1608" s="3">
        <v>-4.5199999999999996</v>
      </c>
      <c r="X1608" s="3" t="str">
        <f ca="1">IF(COUNTIF(股期對照!A:A,B1608)=2,B1608&amp;"-●",IF(COUNTIF(股期對照!A:A,B1608)=1,B1608&amp;"-◎",B1608))</f>
        <v>新漢</v>
      </c>
      <c r="Y1608" s="3" t="s">
        <v>7544</v>
      </c>
      <c r="AB1608" s="1" t="s">
        <v>1602</v>
      </c>
      <c r="AC1608" s="1" t="s">
        <v>3299</v>
      </c>
      <c r="AD1608" s="1">
        <v>4.9400000000000004</v>
      </c>
      <c r="AE1608" s="1">
        <v>7.0000000000000007E-2</v>
      </c>
      <c r="AF1608" s="1">
        <v>0.27</v>
      </c>
      <c r="AG1608" s="1">
        <v>5.87</v>
      </c>
      <c r="AH1608" s="1">
        <v>88.85</v>
      </c>
      <c r="AI1608" s="1">
        <v>1608</v>
      </c>
      <c r="AJ1608" s="1">
        <v>1412264.72</v>
      </c>
      <c r="AK1608" s="1">
        <v>-13</v>
      </c>
      <c r="AL1608" s="1">
        <v>104</v>
      </c>
      <c r="AM1608" s="1">
        <v>-70</v>
      </c>
      <c r="AN1608" s="1">
        <v>-77</v>
      </c>
      <c r="AO1608" s="1">
        <v>48</v>
      </c>
      <c r="AP1608" s="1">
        <v>125480</v>
      </c>
      <c r="AQ1608" s="1">
        <v>0</v>
      </c>
      <c r="AR1608" s="1">
        <v>42.25</v>
      </c>
      <c r="AS1608" s="1">
        <v>42.75</v>
      </c>
      <c r="AT1608" s="1">
        <v>40.799999999999997</v>
      </c>
      <c r="AU1608" s="1">
        <v>40.200000000000003</v>
      </c>
      <c r="AV1608" s="1">
        <v>40.1</v>
      </c>
      <c r="AW1608" s="1">
        <v>-1.2984999999999991E-3</v>
      </c>
      <c r="AX1608" s="1">
        <v>-4.5199999999999996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6453</v>
      </c>
      <c r="C1609" s="3">
        <v>8.9700000000000006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61.29</v>
      </c>
      <c r="H1609" s="1">
        <f>MATCH(持股比率!A1609,董監!A:A,0)</f>
        <v>1609</v>
      </c>
      <c r="I1609" s="3">
        <v>1000044.14</v>
      </c>
      <c r="J1609" s="20">
        <v>95.001999999999995</v>
      </c>
      <c r="K1609" s="20">
        <v>60</v>
      </c>
      <c r="L1609" s="29">
        <v>-205.59800000000001</v>
      </c>
      <c r="M1609" s="20">
        <v>-52.563000000000002</v>
      </c>
      <c r="N1609" s="20">
        <v>-22.026</v>
      </c>
      <c r="O1609" s="20">
        <f t="shared" si="101"/>
        <v>61293</v>
      </c>
      <c r="P1609" s="19">
        <f t="shared" si="102"/>
        <v>-0.2</v>
      </c>
      <c r="Q1609" s="3">
        <v>40</v>
      </c>
      <c r="R1609" s="3">
        <v>39.450000000000003</v>
      </c>
      <c r="S1609" s="3">
        <v>36.65</v>
      </c>
      <c r="T1609" s="3">
        <v>36.1</v>
      </c>
      <c r="U1609" s="3">
        <v>35.85</v>
      </c>
      <c r="V1609" s="10">
        <f t="shared" si="103"/>
        <v>-4.0552431E-2</v>
      </c>
      <c r="W1609" s="3">
        <v>-9.01</v>
      </c>
      <c r="X1609" s="3" t="str">
        <f ca="1">IF(COUNTIF(股期對照!A:A,B1609)=2,B1609&amp;"-●",IF(COUNTIF(股期對照!A:A,B1609)=1,B1609&amp;"-◎",B1609))</f>
        <v>華宏</v>
      </c>
      <c r="Y1609" s="3" t="s">
        <v>7622</v>
      </c>
      <c r="AB1609" s="1" t="s">
        <v>1603</v>
      </c>
      <c r="AC1609" s="1" t="s">
        <v>3300</v>
      </c>
      <c r="AD1609" s="1">
        <v>8.9700000000000006</v>
      </c>
      <c r="AE1609" s="1">
        <v>0</v>
      </c>
      <c r="AF1609" s="1">
        <v>0.12</v>
      </c>
      <c r="AG1609" s="1">
        <v>29.62</v>
      </c>
      <c r="AH1609" s="1">
        <v>61.29</v>
      </c>
      <c r="AI1609" s="1">
        <v>1609</v>
      </c>
      <c r="AJ1609" s="1">
        <v>1000044.14</v>
      </c>
      <c r="AK1609" s="1">
        <v>95.001999999999995</v>
      </c>
      <c r="AL1609" s="1">
        <v>60</v>
      </c>
      <c r="AM1609" s="1">
        <v>-205.59800000000001</v>
      </c>
      <c r="AN1609" s="1">
        <v>-52.563000000000002</v>
      </c>
      <c r="AO1609" s="1">
        <v>-22.026</v>
      </c>
      <c r="AP1609" s="1">
        <v>61293</v>
      </c>
      <c r="AQ1609" s="1">
        <v>-0.2</v>
      </c>
      <c r="AR1609" s="1">
        <v>40</v>
      </c>
      <c r="AS1609" s="1">
        <v>39.450000000000003</v>
      </c>
      <c r="AT1609" s="1">
        <v>36.65</v>
      </c>
      <c r="AU1609" s="1">
        <v>36.1</v>
      </c>
      <c r="AV1609" s="1">
        <v>35.85</v>
      </c>
      <c r="AW1609" s="1">
        <v>-4.0552431E-2</v>
      </c>
      <c r="AX1609" s="1">
        <v>-9.01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5478</v>
      </c>
      <c r="C1610" s="3">
        <v>2.64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74.06</v>
      </c>
      <c r="H1610" s="1">
        <f>MATCH(持股比率!A1610,董監!A:A,0)</f>
        <v>1610</v>
      </c>
      <c r="I1610" s="3">
        <v>1490550</v>
      </c>
      <c r="J1610" s="20">
        <v>-0.70199999999999996</v>
      </c>
      <c r="K1610" s="20">
        <v>-6.9550000000000001</v>
      </c>
      <c r="L1610" s="29">
        <v>6.4569999999999999</v>
      </c>
      <c r="M1610" s="20">
        <v>-3</v>
      </c>
      <c r="N1610" s="20">
        <v>-4</v>
      </c>
      <c r="O1610" s="20">
        <f t="shared" si="101"/>
        <v>110390</v>
      </c>
      <c r="P1610" s="19">
        <f t="shared" si="102"/>
        <v>0</v>
      </c>
      <c r="Q1610" s="3">
        <v>29.5</v>
      </c>
      <c r="R1610" s="3">
        <v>29.25</v>
      </c>
      <c r="S1610" s="3">
        <v>29.65</v>
      </c>
      <c r="T1610" s="3">
        <v>29.45</v>
      </c>
      <c r="U1610" s="3">
        <v>29.3</v>
      </c>
      <c r="V1610" s="10">
        <f t="shared" si="103"/>
        <v>-2.3824270000000003E-3</v>
      </c>
      <c r="W1610" s="3">
        <v>-0.51</v>
      </c>
      <c r="X1610" s="3" t="str">
        <f ca="1">IF(COUNTIF(股期對照!A:A,B1610)=2,B1610&amp;"-●",IF(COUNTIF(股期對照!A:A,B1610)=1,B1610&amp;"-◎",B1610))</f>
        <v>菱光</v>
      </c>
      <c r="Y1610" s="3" t="s">
        <v>7623</v>
      </c>
      <c r="AB1610" s="1" t="s">
        <v>1604</v>
      </c>
      <c r="AC1610" s="1" t="s">
        <v>3301</v>
      </c>
      <c r="AD1610" s="1">
        <v>2.64</v>
      </c>
      <c r="AE1610" s="1">
        <v>0</v>
      </c>
      <c r="AF1610" s="1">
        <v>0.09</v>
      </c>
      <c r="AG1610" s="1">
        <v>23.21</v>
      </c>
      <c r="AH1610" s="1">
        <v>74.06</v>
      </c>
      <c r="AI1610" s="1">
        <v>1610</v>
      </c>
      <c r="AJ1610" s="1">
        <v>1490550</v>
      </c>
      <c r="AK1610" s="1">
        <v>-0.70199999999999996</v>
      </c>
      <c r="AL1610" s="1">
        <v>-6.9550000000000001</v>
      </c>
      <c r="AM1610" s="1">
        <v>6.4569999999999999</v>
      </c>
      <c r="AN1610" s="1">
        <v>-3</v>
      </c>
      <c r="AO1610" s="1">
        <v>-4</v>
      </c>
      <c r="AP1610" s="1">
        <v>110390</v>
      </c>
      <c r="AQ1610" s="1">
        <v>0</v>
      </c>
      <c r="AR1610" s="1">
        <v>29.5</v>
      </c>
      <c r="AS1610" s="1">
        <v>29.25</v>
      </c>
      <c r="AT1610" s="1">
        <v>29.65</v>
      </c>
      <c r="AU1610" s="1">
        <v>29.45</v>
      </c>
      <c r="AV1610" s="1">
        <v>29.3</v>
      </c>
      <c r="AW1610" s="1">
        <v>-2.3824270000000003E-3</v>
      </c>
      <c r="AX1610" s="1">
        <v>-0.51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6454</v>
      </c>
      <c r="C1611" s="3">
        <v>9.07</v>
      </c>
      <c r="D1611" s="3">
        <v>0.09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58.349999999999994</v>
      </c>
      <c r="H1611" s="1">
        <f>MATCH(持股比率!A1611,董監!A:A,0)</f>
        <v>1611</v>
      </c>
      <c r="I1611" s="3">
        <v>1014470</v>
      </c>
      <c r="J1611" s="20">
        <v>125.78700000000001</v>
      </c>
      <c r="K1611" s="20">
        <v>3.7040000000000002</v>
      </c>
      <c r="L1611" s="29">
        <v>-16.358000000000001</v>
      </c>
      <c r="M1611" s="20">
        <v>-5.1849999999999996</v>
      </c>
      <c r="N1611" s="20">
        <v>-41</v>
      </c>
      <c r="O1611" s="20">
        <f t="shared" si="101"/>
        <v>59194</v>
      </c>
      <c r="P1611" s="19">
        <f t="shared" si="102"/>
        <v>0.1</v>
      </c>
      <c r="Q1611" s="3">
        <v>169</v>
      </c>
      <c r="R1611" s="3">
        <v>168.5</v>
      </c>
      <c r="S1611" s="3">
        <v>168.5</v>
      </c>
      <c r="T1611" s="3">
        <v>167.5</v>
      </c>
      <c r="U1611" s="3">
        <v>166.5</v>
      </c>
      <c r="V1611" s="10">
        <f t="shared" si="103"/>
        <v>0.114308165</v>
      </c>
      <c r="W1611" s="3">
        <v>-0.3</v>
      </c>
      <c r="X1611" s="3" t="str">
        <f ca="1">IF(COUNTIF(股期對照!A:A,B1611)=2,B1611&amp;"-●",IF(COUNTIF(股期對照!A:A,B1611)=1,B1611&amp;"-◎",B1611))</f>
        <v>朋程</v>
      </c>
      <c r="Y1611" s="3" t="s">
        <v>6879</v>
      </c>
      <c r="AB1611" s="1" t="s">
        <v>1605</v>
      </c>
      <c r="AC1611" s="1" t="s">
        <v>3302</v>
      </c>
      <c r="AD1611" s="1">
        <v>9.07</v>
      </c>
      <c r="AE1611" s="1">
        <v>0.09</v>
      </c>
      <c r="AF1611" s="1">
        <v>0.36</v>
      </c>
      <c r="AG1611" s="1">
        <v>32.130000000000003</v>
      </c>
      <c r="AH1611" s="1">
        <v>58.349999999999994</v>
      </c>
      <c r="AI1611" s="1">
        <v>1611</v>
      </c>
      <c r="AJ1611" s="1">
        <v>1014470</v>
      </c>
      <c r="AK1611" s="1">
        <v>125.78700000000001</v>
      </c>
      <c r="AL1611" s="1">
        <v>3.7040000000000002</v>
      </c>
      <c r="AM1611" s="1">
        <v>-16.358000000000001</v>
      </c>
      <c r="AN1611" s="1">
        <v>-5.1849999999999996</v>
      </c>
      <c r="AO1611" s="1">
        <v>-41</v>
      </c>
      <c r="AP1611" s="1">
        <v>59194</v>
      </c>
      <c r="AQ1611" s="1">
        <v>0.1</v>
      </c>
      <c r="AR1611" s="1">
        <v>169</v>
      </c>
      <c r="AS1611" s="1">
        <v>168.5</v>
      </c>
      <c r="AT1611" s="1">
        <v>168.5</v>
      </c>
      <c r="AU1611" s="1">
        <v>167.5</v>
      </c>
      <c r="AV1611" s="1">
        <v>166.5</v>
      </c>
      <c r="AW1611" s="1">
        <v>0.114308165</v>
      </c>
      <c r="AX1611" s="1">
        <v>-0.3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6455</v>
      </c>
      <c r="C1612" s="3">
        <v>1.78</v>
      </c>
      <c r="D1612" s="3">
        <v>0.11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64.490000000000009</v>
      </c>
      <c r="H1612" s="1">
        <f>MATCH(持股比率!A1612,董監!A:A,0)</f>
        <v>1612</v>
      </c>
      <c r="I1612" s="3">
        <v>1178904.93</v>
      </c>
      <c r="J1612" s="20">
        <v>-159.11699999999999</v>
      </c>
      <c r="K1612" s="20">
        <v>206.22399999999999</v>
      </c>
      <c r="L1612" s="29">
        <v>200.876</v>
      </c>
      <c r="M1612" s="20">
        <v>-191.239</v>
      </c>
      <c r="N1612" s="20">
        <v>-93.471999999999994</v>
      </c>
      <c r="O1612" s="20">
        <f t="shared" si="101"/>
        <v>76028</v>
      </c>
      <c r="P1612" s="19">
        <f t="shared" si="102"/>
        <v>0</v>
      </c>
      <c r="Q1612" s="3">
        <v>86.7</v>
      </c>
      <c r="R1612" s="3">
        <v>86.4</v>
      </c>
      <c r="S1612" s="3">
        <v>87.4</v>
      </c>
      <c r="T1612" s="3">
        <v>86.5</v>
      </c>
      <c r="U1612" s="3">
        <v>85</v>
      </c>
      <c r="V1612" s="10">
        <f t="shared" si="103"/>
        <v>-2.9084214000000001E-2</v>
      </c>
      <c r="W1612" s="3">
        <v>-1.28</v>
      </c>
      <c r="X1612" s="3" t="str">
        <f ca="1">IF(COUNTIF(股期對照!A:A,B1612)=2,B1612&amp;"-●",IF(COUNTIF(股期對照!A:A,B1612)=1,B1612&amp;"-◎",B1612))</f>
        <v>富鼎</v>
      </c>
      <c r="Y1612" s="3" t="s">
        <v>7365</v>
      </c>
      <c r="AB1612" s="1" t="s">
        <v>1606</v>
      </c>
      <c r="AC1612" s="1" t="s">
        <v>3303</v>
      </c>
      <c r="AD1612" s="1">
        <v>1.78</v>
      </c>
      <c r="AE1612" s="1">
        <v>0.11</v>
      </c>
      <c r="AF1612" s="1">
        <v>1.25</v>
      </c>
      <c r="AG1612" s="1">
        <v>32.369999999999997</v>
      </c>
      <c r="AH1612" s="1">
        <v>64.490000000000009</v>
      </c>
      <c r="AI1612" s="1">
        <v>1612</v>
      </c>
      <c r="AJ1612" s="1">
        <v>1178904.93</v>
      </c>
      <c r="AK1612" s="1">
        <v>-159.11699999999999</v>
      </c>
      <c r="AL1612" s="1">
        <v>206.22399999999999</v>
      </c>
      <c r="AM1612" s="1">
        <v>200.876</v>
      </c>
      <c r="AN1612" s="1">
        <v>-191.239</v>
      </c>
      <c r="AO1612" s="1">
        <v>-93.471999999999994</v>
      </c>
      <c r="AP1612" s="1">
        <v>76028</v>
      </c>
      <c r="AQ1612" s="1">
        <v>0</v>
      </c>
      <c r="AR1612" s="1">
        <v>86.7</v>
      </c>
      <c r="AS1612" s="1">
        <v>86.4</v>
      </c>
      <c r="AT1612" s="1">
        <v>87.4</v>
      </c>
      <c r="AU1612" s="1">
        <v>86.5</v>
      </c>
      <c r="AV1612" s="1">
        <v>85</v>
      </c>
      <c r="AW1612" s="1">
        <v>-2.9084214000000001E-2</v>
      </c>
      <c r="AX1612" s="1">
        <v>-1.28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4855</v>
      </c>
      <c r="C1613" s="3">
        <v>11.95</v>
      </c>
      <c r="D1613" s="3">
        <v>0</v>
      </c>
      <c r="E1613" s="3">
        <v>0.23</v>
      </c>
      <c r="F1613" s="1">
        <f>IF(INDEX(董監!D:D,H1613)=0,INDEX(董監!C:C,H1613),INDEX(董監!D:D,H1613))</f>
        <v>17.47</v>
      </c>
      <c r="G1613" s="1">
        <f t="shared" si="100"/>
        <v>70.349999999999994</v>
      </c>
      <c r="H1613" s="1">
        <f>MATCH(持股比率!A1613,董監!A:A,0)</f>
        <v>1613</v>
      </c>
      <c r="I1613" s="3">
        <v>1226882.6599999999</v>
      </c>
      <c r="J1613" s="20">
        <v>177.001</v>
      </c>
      <c r="K1613" s="20">
        <v>523</v>
      </c>
      <c r="L1613" s="29">
        <v>156.983</v>
      </c>
      <c r="M1613" s="20">
        <v>-33.999000000000002</v>
      </c>
      <c r="N1613" s="20">
        <v>-57.997999999999998</v>
      </c>
      <c r="O1613" s="20">
        <f t="shared" si="101"/>
        <v>86311</v>
      </c>
      <c r="P1613" s="19">
        <f t="shared" si="102"/>
        <v>0.9</v>
      </c>
      <c r="Q1613" s="3">
        <v>58.8</v>
      </c>
      <c r="R1613" s="3">
        <v>59.5</v>
      </c>
      <c r="S1613" s="3">
        <v>59.7</v>
      </c>
      <c r="T1613" s="3">
        <v>58.8</v>
      </c>
      <c r="U1613" s="3">
        <v>58.5</v>
      </c>
      <c r="V1613" s="10">
        <f t="shared" si="103"/>
        <v>0.45506019699999994</v>
      </c>
      <c r="W1613" s="3">
        <v>0.86</v>
      </c>
      <c r="X1613" s="3" t="str">
        <f ca="1">IF(COUNTIF(股期對照!A:A,B1613)=2,B1613&amp;"-●",IF(COUNTIF(股期對照!A:A,B1613)=1,B1613&amp;"-◎",B1613))</f>
        <v>宇瞻</v>
      </c>
      <c r="Y1613" s="3" t="s">
        <v>7624</v>
      </c>
      <c r="AB1613" s="1" t="s">
        <v>1607</v>
      </c>
      <c r="AC1613" s="1" t="s">
        <v>3304</v>
      </c>
      <c r="AD1613" s="1">
        <v>11.95</v>
      </c>
      <c r="AE1613" s="1">
        <v>0</v>
      </c>
      <c r="AF1613" s="1">
        <v>0.23</v>
      </c>
      <c r="AG1613" s="1">
        <v>17.47</v>
      </c>
      <c r="AH1613" s="1">
        <v>70.349999999999994</v>
      </c>
      <c r="AI1613" s="1">
        <v>1613</v>
      </c>
      <c r="AJ1613" s="1">
        <v>1226882.6599999999</v>
      </c>
      <c r="AK1613" s="1">
        <v>177.001</v>
      </c>
      <c r="AL1613" s="1">
        <v>523</v>
      </c>
      <c r="AM1613" s="1">
        <v>156.983</v>
      </c>
      <c r="AN1613" s="1">
        <v>-33.999000000000002</v>
      </c>
      <c r="AO1613" s="1">
        <v>-57.997999999999998</v>
      </c>
      <c r="AP1613" s="1">
        <v>86311</v>
      </c>
      <c r="AQ1613" s="1">
        <v>0.9</v>
      </c>
      <c r="AR1613" s="1">
        <v>58.8</v>
      </c>
      <c r="AS1613" s="1">
        <v>59.5</v>
      </c>
      <c r="AT1613" s="1">
        <v>59.7</v>
      </c>
      <c r="AU1613" s="1">
        <v>58.8</v>
      </c>
      <c r="AV1613" s="1">
        <v>58.5</v>
      </c>
      <c r="AW1613" s="1">
        <v>0.45506019699999994</v>
      </c>
      <c r="AX1613" s="1">
        <v>0.86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5016</v>
      </c>
      <c r="C1614" s="3">
        <v>0.43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86.61</v>
      </c>
      <c r="H1614" s="1">
        <f>MATCH(持股比率!A1614,董監!A:A,0)</f>
        <v>1614</v>
      </c>
      <c r="I1614" s="3">
        <v>916288.33</v>
      </c>
      <c r="J1614" s="20">
        <v>10</v>
      </c>
      <c r="K1614" s="20">
        <v>82</v>
      </c>
      <c r="L1614" s="29">
        <v>6</v>
      </c>
      <c r="M1614" s="20">
        <v>-14</v>
      </c>
      <c r="N1614" s="20">
        <v>-35</v>
      </c>
      <c r="O1614" s="20">
        <f t="shared" si="101"/>
        <v>79360</v>
      </c>
      <c r="P1614" s="19">
        <f t="shared" si="102"/>
        <v>0.1</v>
      </c>
      <c r="Q1614" s="3">
        <v>11.9</v>
      </c>
      <c r="R1614" s="3">
        <v>12</v>
      </c>
      <c r="S1614" s="3">
        <v>12</v>
      </c>
      <c r="T1614" s="3">
        <v>12</v>
      </c>
      <c r="U1614" s="3">
        <v>11.8</v>
      </c>
      <c r="V1614" s="10">
        <f t="shared" si="103"/>
        <v>5.94E-3</v>
      </c>
      <c r="W1614" s="3">
        <v>0.43</v>
      </c>
      <c r="X1614" s="3" t="str">
        <f ca="1">IF(COUNTIF(股期對照!A:A,B1614)=2,B1614&amp;"-●",IF(COUNTIF(股期對照!A:A,B1614)=1,B1614&amp;"-◎",B1614))</f>
        <v>商丞</v>
      </c>
      <c r="Y1614" s="3" t="s">
        <v>7625</v>
      </c>
      <c r="AB1614" s="1" t="s">
        <v>1608</v>
      </c>
      <c r="AC1614" s="1" t="s">
        <v>3305</v>
      </c>
      <c r="AD1614" s="1">
        <v>0.43</v>
      </c>
      <c r="AE1614" s="1">
        <v>0</v>
      </c>
      <c r="AF1614" s="1">
        <v>0.28000000000000003</v>
      </c>
      <c r="AG1614" s="1">
        <v>12.68</v>
      </c>
      <c r="AH1614" s="1">
        <v>86.61</v>
      </c>
      <c r="AI1614" s="1">
        <v>1614</v>
      </c>
      <c r="AJ1614" s="1">
        <v>916288.33</v>
      </c>
      <c r="AK1614" s="1">
        <v>10</v>
      </c>
      <c r="AL1614" s="1">
        <v>82</v>
      </c>
      <c r="AM1614" s="1">
        <v>6</v>
      </c>
      <c r="AN1614" s="1">
        <v>-14</v>
      </c>
      <c r="AO1614" s="1">
        <v>-35</v>
      </c>
      <c r="AP1614" s="1">
        <v>79360</v>
      </c>
      <c r="AQ1614" s="1">
        <v>0.1</v>
      </c>
      <c r="AR1614" s="1">
        <v>11.9</v>
      </c>
      <c r="AS1614" s="1">
        <v>12</v>
      </c>
      <c r="AT1614" s="1">
        <v>12</v>
      </c>
      <c r="AU1614" s="1">
        <v>12</v>
      </c>
      <c r="AV1614" s="1">
        <v>11.8</v>
      </c>
      <c r="AW1614" s="1">
        <v>5.94E-3</v>
      </c>
      <c r="AX1614" s="1">
        <v>0.43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6456</v>
      </c>
      <c r="C1615" s="3">
        <v>5.04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48.05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-7</v>
      </c>
      <c r="L1615" s="29">
        <v>-4</v>
      </c>
      <c r="M1615" s="20">
        <v>-1</v>
      </c>
      <c r="N1615" s="20">
        <v>-4</v>
      </c>
      <c r="O1615" s="20">
        <f t="shared" si="101"/>
        <v>13022</v>
      </c>
      <c r="P1615" s="19">
        <f t="shared" si="102"/>
        <v>-0.1</v>
      </c>
      <c r="Q1615" s="3">
        <v>154.5</v>
      </c>
      <c r="R1615" s="3">
        <v>153</v>
      </c>
      <c r="S1615" s="3">
        <v>153</v>
      </c>
      <c r="T1615" s="3">
        <v>155</v>
      </c>
      <c r="U1615" s="3">
        <v>155</v>
      </c>
      <c r="V1615" s="10">
        <f t="shared" si="103"/>
        <v>-2.9215000000000001E-2</v>
      </c>
      <c r="W1615" s="3">
        <v>0.65</v>
      </c>
      <c r="X1615" s="3" t="str">
        <f ca="1">IF(COUNTIF(股期對照!A:A,B1615)=2,B1615&amp;"-●",IF(COUNTIF(股期對照!A:A,B1615)=1,B1615&amp;"-◎",B1615))</f>
        <v>生展</v>
      </c>
      <c r="Y1615" s="3" t="s">
        <v>7305</v>
      </c>
      <c r="AB1615" s="1" t="s">
        <v>1609</v>
      </c>
      <c r="AC1615" s="1" t="s">
        <v>3306</v>
      </c>
      <c r="AD1615" s="1">
        <v>5.04</v>
      </c>
      <c r="AE1615" s="1">
        <v>0.23</v>
      </c>
      <c r="AF1615" s="1">
        <v>0</v>
      </c>
      <c r="AG1615" s="1">
        <v>46.68</v>
      </c>
      <c r="AH1615" s="1">
        <v>48.05</v>
      </c>
      <c r="AI1615" s="1">
        <v>1615</v>
      </c>
      <c r="AJ1615" s="1">
        <v>271008.51</v>
      </c>
      <c r="AK1615" s="1">
        <v>-3</v>
      </c>
      <c r="AL1615" s="1">
        <v>-7</v>
      </c>
      <c r="AM1615" s="1">
        <v>-4</v>
      </c>
      <c r="AN1615" s="1">
        <v>-1</v>
      </c>
      <c r="AO1615" s="1">
        <v>-4</v>
      </c>
      <c r="AP1615" s="1">
        <v>13022</v>
      </c>
      <c r="AQ1615" s="1">
        <v>-0.1</v>
      </c>
      <c r="AR1615" s="1">
        <v>154.5</v>
      </c>
      <c r="AS1615" s="1">
        <v>153</v>
      </c>
      <c r="AT1615" s="1">
        <v>153</v>
      </c>
      <c r="AU1615" s="1">
        <v>155</v>
      </c>
      <c r="AV1615" s="1">
        <v>155</v>
      </c>
      <c r="AW1615" s="1">
        <v>-2.9215000000000001E-2</v>
      </c>
      <c r="AX1615" s="1">
        <v>0.65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4887</v>
      </c>
      <c r="C1616" s="3">
        <v>1.22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80.960000000000008</v>
      </c>
      <c r="H1616" s="1">
        <f>MATCH(持股比率!A1616,董監!A:A,0)</f>
        <v>1616</v>
      </c>
      <c r="I1616" s="3">
        <v>463420</v>
      </c>
      <c r="J1616" s="20">
        <v>-8</v>
      </c>
      <c r="K1616" s="20">
        <v>-5</v>
      </c>
      <c r="L1616" s="29">
        <v>-2</v>
      </c>
      <c r="M1616" s="20">
        <v>-2</v>
      </c>
      <c r="N1616" s="20">
        <v>0</v>
      </c>
      <c r="O1616" s="20">
        <f t="shared" si="101"/>
        <v>37518</v>
      </c>
      <c r="P1616" s="19">
        <f t="shared" si="102"/>
        <v>0</v>
      </c>
      <c r="Q1616" s="3">
        <v>60.5</v>
      </c>
      <c r="R1616" s="3">
        <v>60.5</v>
      </c>
      <c r="S1616" s="3">
        <v>60.1</v>
      </c>
      <c r="T1616" s="3">
        <v>60.3</v>
      </c>
      <c r="U1616" s="3">
        <v>60.2</v>
      </c>
      <c r="V1616" s="10">
        <f t="shared" si="103"/>
        <v>-1.0272999999999999E-2</v>
      </c>
      <c r="W1616" s="3">
        <v>0.17</v>
      </c>
      <c r="X1616" s="3" t="str">
        <f ca="1">IF(COUNTIF(股期對照!A:A,B1616)=2,B1616&amp;"-●",IF(COUNTIF(股期對照!A:A,B1616)=1,B1616&amp;"-◎",B1616))</f>
        <v>三竹</v>
      </c>
      <c r="Y1616" s="3" t="s">
        <v>7587</v>
      </c>
      <c r="AB1616" s="1" t="s">
        <v>1610</v>
      </c>
      <c r="AC1616" s="1" t="s">
        <v>3307</v>
      </c>
      <c r="AD1616" s="1">
        <v>1.22</v>
      </c>
      <c r="AE1616" s="1">
        <v>0</v>
      </c>
      <c r="AF1616" s="1">
        <v>0</v>
      </c>
      <c r="AG1616" s="1">
        <v>17.82</v>
      </c>
      <c r="AH1616" s="1">
        <v>80.960000000000008</v>
      </c>
      <c r="AI1616" s="1">
        <v>1616</v>
      </c>
      <c r="AJ1616" s="1">
        <v>463420</v>
      </c>
      <c r="AK1616" s="1">
        <v>-8</v>
      </c>
      <c r="AL1616" s="1">
        <v>-5</v>
      </c>
      <c r="AM1616" s="1">
        <v>-2</v>
      </c>
      <c r="AN1616" s="1">
        <v>-2</v>
      </c>
      <c r="AO1616" s="1">
        <v>0</v>
      </c>
      <c r="AP1616" s="1">
        <v>37518</v>
      </c>
      <c r="AQ1616" s="1">
        <v>0</v>
      </c>
      <c r="AR1616" s="1">
        <v>60.5</v>
      </c>
      <c r="AS1616" s="1">
        <v>60.5</v>
      </c>
      <c r="AT1616" s="1">
        <v>60.1</v>
      </c>
      <c r="AU1616" s="1">
        <v>60.3</v>
      </c>
      <c r="AV1616" s="1">
        <v>60.2</v>
      </c>
      <c r="AW1616" s="1">
        <v>-1.0272999999999999E-2</v>
      </c>
      <c r="AX1616" s="1">
        <v>0.17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6457</v>
      </c>
      <c r="C1617" s="3">
        <v>1.98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83.28</v>
      </c>
      <c r="H1617" s="1">
        <f>MATCH(持股比率!A1617,董監!A:A,0)</f>
        <v>1617</v>
      </c>
      <c r="I1617" s="3">
        <v>683337.65</v>
      </c>
      <c r="J1617" s="20">
        <v>66</v>
      </c>
      <c r="K1617" s="20">
        <v>21</v>
      </c>
      <c r="L1617" s="29">
        <v>38</v>
      </c>
      <c r="M1617" s="20">
        <v>4</v>
      </c>
      <c r="N1617" s="20">
        <v>-3</v>
      </c>
      <c r="O1617" s="20">
        <f t="shared" si="101"/>
        <v>56908</v>
      </c>
      <c r="P1617" s="19">
        <f t="shared" si="102"/>
        <v>0.2</v>
      </c>
      <c r="Q1617" s="3">
        <v>29.2</v>
      </c>
      <c r="R1617" s="3">
        <v>29.7</v>
      </c>
      <c r="S1617" s="3">
        <v>30.05</v>
      </c>
      <c r="T1617" s="3">
        <v>29.65</v>
      </c>
      <c r="U1617" s="3">
        <v>29.4</v>
      </c>
      <c r="V1617" s="10">
        <f t="shared" si="103"/>
        <v>3.7232000000000001E-2</v>
      </c>
      <c r="W1617" s="3">
        <v>2.08</v>
      </c>
      <c r="X1617" s="3" t="str">
        <f ca="1">IF(COUNTIF(股期對照!A:A,B1617)=2,B1617&amp;"-●",IF(COUNTIF(股期對照!A:A,B1617)=1,B1617&amp;"-◎",B1617))</f>
        <v>泰藝</v>
      </c>
      <c r="Y1617" s="3" t="s">
        <v>7546</v>
      </c>
      <c r="AB1617" s="1" t="s">
        <v>1611</v>
      </c>
      <c r="AC1617" s="1" t="s">
        <v>3308</v>
      </c>
      <c r="AD1617" s="1">
        <v>1.98</v>
      </c>
      <c r="AE1617" s="1">
        <v>0</v>
      </c>
      <c r="AF1617" s="1">
        <v>0.36</v>
      </c>
      <c r="AG1617" s="1">
        <v>14.38</v>
      </c>
      <c r="AH1617" s="1">
        <v>83.28</v>
      </c>
      <c r="AI1617" s="1">
        <v>1617</v>
      </c>
      <c r="AJ1617" s="1">
        <v>683337.65</v>
      </c>
      <c r="AK1617" s="1">
        <v>66</v>
      </c>
      <c r="AL1617" s="1">
        <v>21</v>
      </c>
      <c r="AM1617" s="1">
        <v>38</v>
      </c>
      <c r="AN1617" s="1">
        <v>4</v>
      </c>
      <c r="AO1617" s="1">
        <v>-3</v>
      </c>
      <c r="AP1617" s="1">
        <v>56908</v>
      </c>
      <c r="AQ1617" s="1">
        <v>0.2</v>
      </c>
      <c r="AR1617" s="1">
        <v>29.2</v>
      </c>
      <c r="AS1617" s="1">
        <v>29.7</v>
      </c>
      <c r="AT1617" s="1">
        <v>30.05</v>
      </c>
      <c r="AU1617" s="1">
        <v>29.65</v>
      </c>
      <c r="AV1617" s="1">
        <v>29.4</v>
      </c>
      <c r="AW1617" s="1">
        <v>3.7232000000000001E-2</v>
      </c>
      <c r="AX1617" s="1">
        <v>2.08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6458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6.48</v>
      </c>
      <c r="R1618" s="3">
        <v>6.5</v>
      </c>
      <c r="S1618" s="3">
        <v>6.02</v>
      </c>
      <c r="T1618" s="3">
        <v>5.76</v>
      </c>
      <c r="U1618" s="3">
        <v>6.23</v>
      </c>
      <c r="V1618" s="10">
        <f t="shared" si="103"/>
        <v>0</v>
      </c>
      <c r="W1618" s="3">
        <v>-1.58</v>
      </c>
      <c r="X1618" s="3" t="str">
        <f ca="1">IF(COUNTIF(股期對照!A:A,B1618)=2,B1618&amp;"-●",IF(COUNTIF(股期對照!A:A,B1618)=1,B1618&amp;"-◎",B1618))</f>
        <v>尚茂</v>
      </c>
      <c r="Y1618" s="3" t="s">
        <v>7626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6.48</v>
      </c>
      <c r="AS1618" s="1">
        <v>6.5</v>
      </c>
      <c r="AT1618" s="1">
        <v>6.02</v>
      </c>
      <c r="AU1618" s="1">
        <v>5.76</v>
      </c>
      <c r="AV1618" s="1">
        <v>6.23</v>
      </c>
      <c r="AW1618" s="1">
        <v>0</v>
      </c>
      <c r="AX1618" s="1">
        <v>-1.58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6459</v>
      </c>
      <c r="C1619" s="3">
        <v>43.26</v>
      </c>
      <c r="D1619" s="3">
        <v>6.57</v>
      </c>
      <c r="E1619" s="3">
        <v>3.2</v>
      </c>
      <c r="F1619" s="1">
        <f>IF(INDEX(董監!D:D,H1619)=0,INDEX(董監!C:C,H1619),INDEX(董監!D:D,H1619))</f>
        <v>16.829999999999998</v>
      </c>
      <c r="G1619" s="1">
        <f t="shared" si="100"/>
        <v>30.14</v>
      </c>
      <c r="H1619" s="1">
        <f>MATCH(持股比率!A1619,董監!A:A,0)</f>
        <v>1619</v>
      </c>
      <c r="I1619" s="3">
        <v>2014184.93</v>
      </c>
      <c r="J1619" s="20">
        <v>103.687</v>
      </c>
      <c r="K1619" s="20">
        <v>460.21</v>
      </c>
      <c r="L1619" s="29">
        <v>-2576.6439999999998</v>
      </c>
      <c r="M1619" s="20">
        <v>2501.8710000000001</v>
      </c>
      <c r="N1619" s="20">
        <v>393.04500000000002</v>
      </c>
      <c r="O1619" s="20">
        <f t="shared" si="101"/>
        <v>60708</v>
      </c>
      <c r="P1619" s="19">
        <f t="shared" si="102"/>
        <v>1.5</v>
      </c>
      <c r="Q1619" s="3">
        <v>488</v>
      </c>
      <c r="R1619" s="3">
        <v>497</v>
      </c>
      <c r="S1619" s="3">
        <v>470</v>
      </c>
      <c r="T1619" s="3">
        <v>485.5</v>
      </c>
      <c r="U1619" s="3">
        <v>485</v>
      </c>
      <c r="V1619" s="10">
        <f t="shared" si="103"/>
        <v>4.7358614149999996</v>
      </c>
      <c r="W1619" s="3">
        <v>0.52</v>
      </c>
      <c r="X1619" s="3" t="str">
        <f ca="1">IF(COUNTIF(股期對照!A:A,B1619)=2,B1619&amp;"-●",IF(COUNTIF(股期對照!A:A,B1619)=1,B1619&amp;"-◎",B1619))</f>
        <v>群聯-●</v>
      </c>
      <c r="Y1619" s="3" t="s">
        <v>6935</v>
      </c>
      <c r="AB1619" s="1" t="s">
        <v>1613</v>
      </c>
      <c r="AC1619" s="1" t="s">
        <v>3310</v>
      </c>
      <c r="AD1619" s="1">
        <v>43.26</v>
      </c>
      <c r="AE1619" s="1">
        <v>6.57</v>
      </c>
      <c r="AF1619" s="1">
        <v>3.2</v>
      </c>
      <c r="AG1619" s="1">
        <v>16.829999999999998</v>
      </c>
      <c r="AH1619" s="1">
        <v>30.14</v>
      </c>
      <c r="AI1619" s="1">
        <v>1619</v>
      </c>
      <c r="AJ1619" s="1">
        <v>2014184.93</v>
      </c>
      <c r="AK1619" s="1">
        <v>103.687</v>
      </c>
      <c r="AL1619" s="1">
        <v>460.21</v>
      </c>
      <c r="AM1619" s="1">
        <v>-2576.6439999999998</v>
      </c>
      <c r="AN1619" s="1">
        <v>2501.8710000000001</v>
      </c>
      <c r="AO1619" s="1">
        <v>393.04500000000002</v>
      </c>
      <c r="AP1619" s="1">
        <v>60708</v>
      </c>
      <c r="AQ1619" s="1">
        <v>1.5</v>
      </c>
      <c r="AR1619" s="1">
        <v>488</v>
      </c>
      <c r="AS1619" s="1">
        <v>497</v>
      </c>
      <c r="AT1619" s="1">
        <v>470</v>
      </c>
      <c r="AU1619" s="1">
        <v>485.5</v>
      </c>
      <c r="AV1619" s="1">
        <v>485</v>
      </c>
      <c r="AW1619" s="1">
        <v>4.7358614149999996</v>
      </c>
      <c r="AX1619" s="1">
        <v>0.52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6460</v>
      </c>
      <c r="C1620" s="3">
        <v>9.3800000000000008</v>
      </c>
      <c r="D1620" s="3">
        <v>0.01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51.11</v>
      </c>
      <c r="H1620" s="1">
        <f>MATCH(持股比率!A1620,董監!A:A,0)</f>
        <v>1620</v>
      </c>
      <c r="I1620" s="3">
        <v>1300000</v>
      </c>
      <c r="J1620" s="20">
        <v>59.929000000000002</v>
      </c>
      <c r="K1620" s="20">
        <v>-22</v>
      </c>
      <c r="L1620" s="29">
        <v>-28.123000000000001</v>
      </c>
      <c r="M1620" s="20">
        <v>33.744</v>
      </c>
      <c r="N1620" s="20">
        <v>-15</v>
      </c>
      <c r="O1620" s="20">
        <f t="shared" si="101"/>
        <v>66443</v>
      </c>
      <c r="P1620" s="19">
        <f t="shared" si="102"/>
        <v>0</v>
      </c>
      <c r="Q1620" s="3">
        <v>110</v>
      </c>
      <c r="R1620" s="3">
        <v>109.5</v>
      </c>
      <c r="S1620" s="3">
        <v>109</v>
      </c>
      <c r="T1620" s="3">
        <v>110</v>
      </c>
      <c r="U1620" s="3">
        <v>108.5</v>
      </c>
      <c r="V1620" s="10">
        <f t="shared" si="103"/>
        <v>3.2021230000000005E-2</v>
      </c>
      <c r="W1620" s="3">
        <v>1.88</v>
      </c>
      <c r="X1620" s="3" t="str">
        <f ca="1">IF(COUNTIF(股期對照!A:A,B1620)=2,B1620&amp;"-●",IF(COUNTIF(股期對照!A:A,B1620)=1,B1620&amp;"-◎",B1620))</f>
        <v>日友</v>
      </c>
      <c r="Y1620" s="3" t="s">
        <v>7573</v>
      </c>
      <c r="AB1620" s="1" t="s">
        <v>1614</v>
      </c>
      <c r="AC1620" s="1" t="s">
        <v>3311</v>
      </c>
      <c r="AD1620" s="1">
        <v>9.3800000000000008</v>
      </c>
      <c r="AE1620" s="1">
        <v>0.01</v>
      </c>
      <c r="AF1620" s="1">
        <v>0.16</v>
      </c>
      <c r="AG1620" s="1">
        <v>39.340000000000003</v>
      </c>
      <c r="AH1620" s="1">
        <v>51.11</v>
      </c>
      <c r="AI1620" s="1">
        <v>1620</v>
      </c>
      <c r="AJ1620" s="1">
        <v>1300000</v>
      </c>
      <c r="AK1620" s="1">
        <v>59.929000000000002</v>
      </c>
      <c r="AL1620" s="1">
        <v>-22</v>
      </c>
      <c r="AM1620" s="1">
        <v>-28.123000000000001</v>
      </c>
      <c r="AN1620" s="1">
        <v>33.744</v>
      </c>
      <c r="AO1620" s="1">
        <v>-15</v>
      </c>
      <c r="AP1620" s="1">
        <v>66443</v>
      </c>
      <c r="AQ1620" s="1">
        <v>0</v>
      </c>
      <c r="AR1620" s="1">
        <v>110</v>
      </c>
      <c r="AS1620" s="1">
        <v>109.5</v>
      </c>
      <c r="AT1620" s="1">
        <v>109</v>
      </c>
      <c r="AU1620" s="1">
        <v>110</v>
      </c>
      <c r="AV1620" s="1">
        <v>108.5</v>
      </c>
      <c r="AW1620" s="1">
        <v>3.2021230000000005E-2</v>
      </c>
      <c r="AX1620" s="1">
        <v>1.88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5166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60.54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2</v>
      </c>
      <c r="L1621" s="29">
        <v>0</v>
      </c>
      <c r="M1621" s="20">
        <v>-1</v>
      </c>
      <c r="N1621" s="20">
        <v>0</v>
      </c>
      <c r="O1621" s="20">
        <f t="shared" si="101"/>
        <v>20303</v>
      </c>
      <c r="P1621" s="19">
        <f t="shared" si="102"/>
        <v>0</v>
      </c>
      <c r="Q1621" s="3">
        <v>59.1</v>
      </c>
      <c r="R1621" s="3">
        <v>59.5</v>
      </c>
      <c r="S1621" s="3">
        <v>60.5</v>
      </c>
      <c r="T1621" s="3">
        <v>60.9</v>
      </c>
      <c r="U1621" s="3">
        <v>61.2</v>
      </c>
      <c r="V1621" s="10">
        <f t="shared" si="103"/>
        <v>5.8100000000000003E-4</v>
      </c>
      <c r="W1621" s="3">
        <v>3.73</v>
      </c>
      <c r="X1621" s="3" t="str">
        <f ca="1">IF(COUNTIF(股期對照!A:A,B1621)=2,B1621&amp;"-●",IF(COUNTIF(股期對照!A:A,B1621)=1,B1621&amp;"-◎",B1621))</f>
        <v>益張</v>
      </c>
      <c r="Y1621" s="3" t="s">
        <v>7337</v>
      </c>
      <c r="AB1621" s="1" t="s">
        <v>1615</v>
      </c>
      <c r="AC1621" s="1" t="s">
        <v>3312</v>
      </c>
      <c r="AD1621" s="1">
        <v>0.16</v>
      </c>
      <c r="AE1621" s="1">
        <v>0</v>
      </c>
      <c r="AF1621" s="1">
        <v>0.17</v>
      </c>
      <c r="AG1621" s="1">
        <v>39.130000000000003</v>
      </c>
      <c r="AH1621" s="1">
        <v>60.54</v>
      </c>
      <c r="AI1621" s="1">
        <v>1621</v>
      </c>
      <c r="AJ1621" s="1">
        <v>335366.92</v>
      </c>
      <c r="AK1621" s="1">
        <v>0</v>
      </c>
      <c r="AL1621" s="1">
        <v>2</v>
      </c>
      <c r="AM1621" s="1">
        <v>0</v>
      </c>
      <c r="AN1621" s="1">
        <v>-1</v>
      </c>
      <c r="AO1621" s="1">
        <v>0</v>
      </c>
      <c r="AP1621" s="1">
        <v>20303</v>
      </c>
      <c r="AQ1621" s="1">
        <v>0</v>
      </c>
      <c r="AR1621" s="1">
        <v>59.1</v>
      </c>
      <c r="AS1621" s="1">
        <v>59.5</v>
      </c>
      <c r="AT1621" s="1">
        <v>60.5</v>
      </c>
      <c r="AU1621" s="1">
        <v>60.9</v>
      </c>
      <c r="AV1621" s="1">
        <v>61.2</v>
      </c>
      <c r="AW1621" s="1">
        <v>5.8100000000000003E-4</v>
      </c>
      <c r="AX1621" s="1">
        <v>3.73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6641</v>
      </c>
      <c r="C1622" s="3">
        <v>1.59</v>
      </c>
      <c r="D1622" s="3">
        <v>0.59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78.12</v>
      </c>
      <c r="H1622" s="1">
        <f>MATCH(持股比率!A1622,董監!A:A,0)</f>
        <v>1622</v>
      </c>
      <c r="I1622" s="3">
        <v>1602448.8</v>
      </c>
      <c r="J1622" s="20">
        <v>9.8849999999999998</v>
      </c>
      <c r="K1622" s="20">
        <v>15.791</v>
      </c>
      <c r="L1622" s="29">
        <v>26.137</v>
      </c>
      <c r="M1622" s="20">
        <v>-22.998999999999999</v>
      </c>
      <c r="N1622" s="20">
        <v>5.149</v>
      </c>
      <c r="O1622" s="20">
        <f t="shared" si="101"/>
        <v>125183</v>
      </c>
      <c r="P1622" s="19">
        <f t="shared" si="102"/>
        <v>0</v>
      </c>
      <c r="Q1622" s="3">
        <v>57.6</v>
      </c>
      <c r="R1622" s="3">
        <v>58</v>
      </c>
      <c r="S1622" s="3">
        <v>59</v>
      </c>
      <c r="T1622" s="3">
        <v>58.8</v>
      </c>
      <c r="U1622" s="3">
        <v>58</v>
      </c>
      <c r="V1622" s="10">
        <f t="shared" si="103"/>
        <v>1.9736378000000002E-2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6832</v>
      </c>
      <c r="AB1622" s="1" t="s">
        <v>1616</v>
      </c>
      <c r="AC1622" s="1" t="s">
        <v>3313</v>
      </c>
      <c r="AD1622" s="1">
        <v>1.59</v>
      </c>
      <c r="AE1622" s="1">
        <v>0.59</v>
      </c>
      <c r="AF1622" s="1">
        <v>0</v>
      </c>
      <c r="AG1622" s="1">
        <v>19.7</v>
      </c>
      <c r="AH1622" s="1">
        <v>78.12</v>
      </c>
      <c r="AI1622" s="1">
        <v>1622</v>
      </c>
      <c r="AJ1622" s="1">
        <v>1602448.8</v>
      </c>
      <c r="AK1622" s="1">
        <v>9.8849999999999998</v>
      </c>
      <c r="AL1622" s="1">
        <v>15.791</v>
      </c>
      <c r="AM1622" s="1">
        <v>26.137</v>
      </c>
      <c r="AN1622" s="1">
        <v>-22.998999999999999</v>
      </c>
      <c r="AO1622" s="1">
        <v>5.149</v>
      </c>
      <c r="AP1622" s="1">
        <v>125183</v>
      </c>
      <c r="AQ1622" s="1">
        <v>0</v>
      </c>
      <c r="AR1622" s="1">
        <v>57.6</v>
      </c>
      <c r="AS1622" s="1">
        <v>58</v>
      </c>
      <c r="AT1622" s="1">
        <v>59</v>
      </c>
      <c r="AU1622" s="1">
        <v>58.8</v>
      </c>
      <c r="AV1622" s="1">
        <v>58</v>
      </c>
      <c r="AW1622" s="1">
        <v>1.9736378000000002E-2</v>
      </c>
      <c r="AX1622" s="1">
        <v>0.69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5804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14</v>
      </c>
      <c r="T1623" s="3">
        <v>14</v>
      </c>
      <c r="U1623" s="3">
        <v>13.95</v>
      </c>
      <c r="V1623" s="10">
        <f t="shared" si="103"/>
        <v>0</v>
      </c>
      <c r="W1623" s="3">
        <v>-0.36</v>
      </c>
      <c r="X1623" s="3" t="str">
        <f ca="1">IF(COUNTIF(股期對照!A:A,B1623)=2,B1623&amp;"-●",IF(COUNTIF(股期對照!A:A,B1623)=1,B1623&amp;"-◎",B1623))</f>
        <v>冠好</v>
      </c>
      <c r="Y1623" s="3" t="s">
        <v>7326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14</v>
      </c>
      <c r="AU1623" s="1">
        <v>14</v>
      </c>
      <c r="AV1623" s="1">
        <v>13.95</v>
      </c>
      <c r="AW1623" s="1">
        <v>0</v>
      </c>
      <c r="AX1623" s="1">
        <v>-0.36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6461</v>
      </c>
      <c r="C1624" s="3">
        <v>9.68</v>
      </c>
      <c r="D1624" s="3">
        <v>1.61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77.3</v>
      </c>
      <c r="H1624" s="1">
        <f>MATCH(持股比率!A1624,董監!A:A,0)</f>
        <v>1624</v>
      </c>
      <c r="I1624" s="3">
        <v>2525880</v>
      </c>
      <c r="J1624" s="20">
        <v>969.68600000000004</v>
      </c>
      <c r="K1624" s="20">
        <v>-463.358</v>
      </c>
      <c r="L1624" s="29">
        <v>-335.577</v>
      </c>
      <c r="M1624" s="20">
        <v>-204.732</v>
      </c>
      <c r="N1624" s="20">
        <v>261.88099999999997</v>
      </c>
      <c r="O1624" s="20">
        <f t="shared" si="101"/>
        <v>195251</v>
      </c>
      <c r="P1624" s="19">
        <f t="shared" si="102"/>
        <v>0.1</v>
      </c>
      <c r="Q1624" s="3">
        <v>62.1</v>
      </c>
      <c r="R1624" s="3">
        <v>61.1</v>
      </c>
      <c r="S1624" s="3">
        <v>60.8</v>
      </c>
      <c r="T1624" s="3">
        <v>60.6</v>
      </c>
      <c r="U1624" s="3">
        <v>60.5</v>
      </c>
      <c r="V1624" s="10">
        <f t="shared" si="103"/>
        <v>0.14940286500000005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7627</v>
      </c>
      <c r="AB1624" s="1" t="s">
        <v>1618</v>
      </c>
      <c r="AC1624" s="1" t="s">
        <v>3315</v>
      </c>
      <c r="AD1624" s="1">
        <v>9.68</v>
      </c>
      <c r="AE1624" s="1">
        <v>1.61</v>
      </c>
      <c r="AF1624" s="1">
        <v>0.9</v>
      </c>
      <c r="AG1624" s="1">
        <v>10.51</v>
      </c>
      <c r="AH1624" s="1">
        <v>77.3</v>
      </c>
      <c r="AI1624" s="1">
        <v>1624</v>
      </c>
      <c r="AJ1624" s="1">
        <v>2525880</v>
      </c>
      <c r="AK1624" s="1">
        <v>969.68600000000004</v>
      </c>
      <c r="AL1624" s="1">
        <v>-463.358</v>
      </c>
      <c r="AM1624" s="1">
        <v>-335.577</v>
      </c>
      <c r="AN1624" s="1">
        <v>-204.732</v>
      </c>
      <c r="AO1624" s="1">
        <v>261.88099999999997</v>
      </c>
      <c r="AP1624" s="1">
        <v>195251</v>
      </c>
      <c r="AQ1624" s="1">
        <v>0.1</v>
      </c>
      <c r="AR1624" s="1">
        <v>62.1</v>
      </c>
      <c r="AS1624" s="1">
        <v>61.1</v>
      </c>
      <c r="AT1624" s="1">
        <v>60.8</v>
      </c>
      <c r="AU1624" s="1">
        <v>60.6</v>
      </c>
      <c r="AV1624" s="1">
        <v>60.5</v>
      </c>
      <c r="AW1624" s="1">
        <v>0.14940286500000005</v>
      </c>
      <c r="AX1624" s="1">
        <v>0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5018</v>
      </c>
      <c r="C1625" s="3">
        <v>1.77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63.9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-1.4</v>
      </c>
      <c r="L1625" s="29">
        <v>0</v>
      </c>
      <c r="M1625" s="20">
        <v>-2</v>
      </c>
      <c r="N1625" s="20">
        <v>-1</v>
      </c>
      <c r="O1625" s="20">
        <f t="shared" si="101"/>
        <v>56062</v>
      </c>
      <c r="P1625" s="19">
        <f t="shared" si="102"/>
        <v>0</v>
      </c>
      <c r="Q1625" s="3">
        <v>39.85</v>
      </c>
      <c r="R1625" s="3">
        <v>39.700000000000003</v>
      </c>
      <c r="S1625" s="3">
        <v>39.4</v>
      </c>
      <c r="T1625" s="3">
        <v>39.549999999999997</v>
      </c>
      <c r="U1625" s="3">
        <v>39.6</v>
      </c>
      <c r="V1625" s="10">
        <f t="shared" si="103"/>
        <v>-3.3368000000000004E-3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7445</v>
      </c>
      <c r="AB1625" s="1" t="s">
        <v>1619</v>
      </c>
      <c r="AC1625" s="1" t="s">
        <v>3316</v>
      </c>
      <c r="AD1625" s="1">
        <v>1.77</v>
      </c>
      <c r="AE1625" s="1">
        <v>0</v>
      </c>
      <c r="AF1625" s="1">
        <v>0.02</v>
      </c>
      <c r="AG1625" s="1">
        <v>34.31</v>
      </c>
      <c r="AH1625" s="1">
        <v>63.9</v>
      </c>
      <c r="AI1625" s="1">
        <v>1625</v>
      </c>
      <c r="AJ1625" s="1">
        <v>877339.18</v>
      </c>
      <c r="AK1625" s="1">
        <v>-4</v>
      </c>
      <c r="AL1625" s="1">
        <v>-1.4</v>
      </c>
      <c r="AM1625" s="1">
        <v>0</v>
      </c>
      <c r="AN1625" s="1">
        <v>-2</v>
      </c>
      <c r="AO1625" s="1">
        <v>-1</v>
      </c>
      <c r="AP1625" s="1">
        <v>56062</v>
      </c>
      <c r="AQ1625" s="1">
        <v>0</v>
      </c>
      <c r="AR1625" s="1">
        <v>39.85</v>
      </c>
      <c r="AS1625" s="1">
        <v>39.700000000000003</v>
      </c>
      <c r="AT1625" s="1">
        <v>39.4</v>
      </c>
      <c r="AU1625" s="1">
        <v>39.549999999999997</v>
      </c>
      <c r="AV1625" s="1">
        <v>39.6</v>
      </c>
      <c r="AW1625" s="1">
        <v>-3.3368000000000004E-3</v>
      </c>
      <c r="AX1625" s="1">
        <v>0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6462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-1</v>
      </c>
      <c r="L1626" s="29">
        <v>0</v>
      </c>
      <c r="M1626" s="20">
        <v>-1.1000000000000001</v>
      </c>
      <c r="N1626" s="20">
        <v>-1</v>
      </c>
      <c r="O1626" s="20">
        <f t="shared" si="101"/>
        <v>44956</v>
      </c>
      <c r="P1626" s="19">
        <f t="shared" si="102"/>
        <v>0</v>
      </c>
      <c r="Q1626" s="3">
        <v>28.25</v>
      </c>
      <c r="R1626" s="3">
        <v>28.05</v>
      </c>
      <c r="S1626" s="3">
        <v>28.1</v>
      </c>
      <c r="T1626" s="3">
        <v>28.25</v>
      </c>
      <c r="U1626" s="3">
        <v>28.1</v>
      </c>
      <c r="V1626" s="10">
        <f t="shared" si="103"/>
        <v>-5.897500000000001E-4</v>
      </c>
      <c r="W1626" s="3">
        <v>-0.18</v>
      </c>
      <c r="X1626" s="3" t="str">
        <f ca="1">IF(COUNTIF(股期對照!A:A,B1626)=2,B1626&amp;"-●",IF(COUNTIF(股期對照!A:A,B1626)=1,B1626&amp;"-◎",B1626))</f>
        <v>羅昇</v>
      </c>
      <c r="Y1626" s="3" t="s">
        <v>6753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1</v>
      </c>
      <c r="AL1626" s="1">
        <v>-1</v>
      </c>
      <c r="AM1626" s="1">
        <v>0</v>
      </c>
      <c r="AN1626" s="1">
        <v>-1.1000000000000001</v>
      </c>
      <c r="AO1626" s="1">
        <v>-1</v>
      </c>
      <c r="AP1626" s="1">
        <v>44956</v>
      </c>
      <c r="AQ1626" s="1">
        <v>0</v>
      </c>
      <c r="AR1626" s="1">
        <v>28.25</v>
      </c>
      <c r="AS1626" s="1">
        <v>28.05</v>
      </c>
      <c r="AT1626" s="1">
        <v>28.1</v>
      </c>
      <c r="AU1626" s="1">
        <v>28.25</v>
      </c>
      <c r="AV1626" s="1">
        <v>28.1</v>
      </c>
      <c r="AW1626" s="1">
        <v>-5.897500000000001E-4</v>
      </c>
      <c r="AX1626" s="1">
        <v>-0.18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5167</v>
      </c>
      <c r="C1627" s="3">
        <v>6.38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81.539999999999992</v>
      </c>
      <c r="H1627" s="1">
        <f>MATCH(持股比率!A1627,董監!A:A,0)</f>
        <v>1627</v>
      </c>
      <c r="I1627" s="3">
        <v>1137604.82</v>
      </c>
      <c r="J1627" s="20">
        <v>40</v>
      </c>
      <c r="K1627" s="20">
        <v>77</v>
      </c>
      <c r="L1627" s="29">
        <v>-2</v>
      </c>
      <c r="M1627" s="20">
        <v>-6</v>
      </c>
      <c r="N1627" s="20">
        <v>3</v>
      </c>
      <c r="O1627" s="20">
        <f t="shared" si="101"/>
        <v>92760</v>
      </c>
      <c r="P1627" s="19">
        <f t="shared" si="102"/>
        <v>0.1</v>
      </c>
      <c r="Q1627" s="3">
        <v>37.4</v>
      </c>
      <c r="R1627" s="3">
        <v>37.75</v>
      </c>
      <c r="S1627" s="3">
        <v>37.6</v>
      </c>
      <c r="T1627" s="3">
        <v>37.5</v>
      </c>
      <c r="U1627" s="3">
        <v>37.15</v>
      </c>
      <c r="V1627" s="10">
        <f t="shared" si="103"/>
        <v>4.2139999999999997E-2</v>
      </c>
      <c r="W1627" s="3">
        <v>-0.27</v>
      </c>
      <c r="X1627" s="3" t="str">
        <f ca="1">IF(COUNTIF(股期對照!A:A,B1627)=2,B1627&amp;"-●",IF(COUNTIF(股期對照!A:A,B1627)=1,B1627&amp;"-◎",B1627))</f>
        <v>千附</v>
      </c>
      <c r="Y1627" s="3" t="s">
        <v>7156</v>
      </c>
      <c r="AB1627" s="1" t="s">
        <v>1621</v>
      </c>
      <c r="AC1627" s="1" t="s">
        <v>3318</v>
      </c>
      <c r="AD1627" s="1">
        <v>6.38</v>
      </c>
      <c r="AE1627" s="1">
        <v>0.03</v>
      </c>
      <c r="AF1627" s="1">
        <v>0.18</v>
      </c>
      <c r="AG1627" s="1">
        <v>11.87</v>
      </c>
      <c r="AH1627" s="1">
        <v>81.539999999999992</v>
      </c>
      <c r="AI1627" s="1">
        <v>1627</v>
      </c>
      <c r="AJ1627" s="1">
        <v>1137604.82</v>
      </c>
      <c r="AK1627" s="1">
        <v>40</v>
      </c>
      <c r="AL1627" s="1">
        <v>77</v>
      </c>
      <c r="AM1627" s="1">
        <v>-2</v>
      </c>
      <c r="AN1627" s="1">
        <v>-6</v>
      </c>
      <c r="AO1627" s="1">
        <v>3</v>
      </c>
      <c r="AP1627" s="1">
        <v>92760</v>
      </c>
      <c r="AQ1627" s="1">
        <v>0.1</v>
      </c>
      <c r="AR1627" s="1">
        <v>37.4</v>
      </c>
      <c r="AS1627" s="1">
        <v>37.75</v>
      </c>
      <c r="AT1627" s="1">
        <v>37.6</v>
      </c>
      <c r="AU1627" s="1">
        <v>37.5</v>
      </c>
      <c r="AV1627" s="1">
        <v>37.15</v>
      </c>
      <c r="AW1627" s="1">
        <v>4.2139999999999997E-2</v>
      </c>
      <c r="AX1627" s="1">
        <v>-0.27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6463</v>
      </c>
      <c r="C1628" s="3">
        <v>1.84</v>
      </c>
      <c r="D1628" s="3">
        <v>0</v>
      </c>
      <c r="E1628" s="3">
        <v>0.67</v>
      </c>
      <c r="F1628" s="1">
        <f>IF(INDEX(董監!D:D,H1628)=0,INDEX(董監!C:C,H1628),INDEX(董監!D:D,H1628))</f>
        <v>24</v>
      </c>
      <c r="G1628" s="1">
        <f t="shared" si="100"/>
        <v>73.489999999999995</v>
      </c>
      <c r="H1628" s="1">
        <f>MATCH(持股比率!A1628,董監!A:A,0)</f>
        <v>1628</v>
      </c>
      <c r="I1628" s="3">
        <v>960061.28</v>
      </c>
      <c r="J1628" s="20">
        <v>140.21</v>
      </c>
      <c r="K1628" s="20">
        <v>-69</v>
      </c>
      <c r="L1628" s="29">
        <v>-61.814999999999998</v>
      </c>
      <c r="M1628" s="20">
        <v>-209.46299999999999</v>
      </c>
      <c r="N1628" s="20">
        <v>-156.149</v>
      </c>
      <c r="O1628" s="20">
        <f t="shared" si="101"/>
        <v>70555</v>
      </c>
      <c r="P1628" s="19">
        <f t="shared" si="102"/>
        <v>-0.5</v>
      </c>
      <c r="Q1628" s="3">
        <v>50.7</v>
      </c>
      <c r="R1628" s="3">
        <v>50.6</v>
      </c>
      <c r="S1628" s="3">
        <v>49.95</v>
      </c>
      <c r="T1628" s="3">
        <v>49.8</v>
      </c>
      <c r="U1628" s="3">
        <v>49.65</v>
      </c>
      <c r="V1628" s="10">
        <f t="shared" si="103"/>
        <v>-0.17654467499999998</v>
      </c>
      <c r="W1628" s="3">
        <v>-1.49</v>
      </c>
      <c r="X1628" s="3" t="str">
        <f ca="1">IF(COUNTIF(股期對照!A:A,B1628)=2,B1628&amp;"-●",IF(COUNTIF(股期對照!A:A,B1628)=1,B1628&amp;"-◎",B1628))</f>
        <v>金益鼎</v>
      </c>
      <c r="Y1628" s="3" t="s">
        <v>7031</v>
      </c>
      <c r="AB1628" s="1" t="s">
        <v>1622</v>
      </c>
      <c r="AC1628" s="1" t="s">
        <v>3319</v>
      </c>
      <c r="AD1628" s="1">
        <v>1.84</v>
      </c>
      <c r="AE1628" s="1">
        <v>0</v>
      </c>
      <c r="AF1628" s="1">
        <v>0.67</v>
      </c>
      <c r="AG1628" s="1">
        <v>24</v>
      </c>
      <c r="AH1628" s="1">
        <v>73.489999999999995</v>
      </c>
      <c r="AI1628" s="1">
        <v>1628</v>
      </c>
      <c r="AJ1628" s="1">
        <v>960061.28</v>
      </c>
      <c r="AK1628" s="1">
        <v>140.21</v>
      </c>
      <c r="AL1628" s="1">
        <v>-69</v>
      </c>
      <c r="AM1628" s="1">
        <v>-61.814999999999998</v>
      </c>
      <c r="AN1628" s="1">
        <v>-209.46299999999999</v>
      </c>
      <c r="AO1628" s="1">
        <v>-156.149</v>
      </c>
      <c r="AP1628" s="1">
        <v>70555</v>
      </c>
      <c r="AQ1628" s="1">
        <v>-0.5</v>
      </c>
      <c r="AR1628" s="1">
        <v>50.7</v>
      </c>
      <c r="AS1628" s="1">
        <v>50.6</v>
      </c>
      <c r="AT1628" s="1">
        <v>49.95</v>
      </c>
      <c r="AU1628" s="1">
        <v>49.8</v>
      </c>
      <c r="AV1628" s="1">
        <v>49.65</v>
      </c>
      <c r="AW1628" s="1">
        <v>-0.17654467499999998</v>
      </c>
      <c r="AX1628" s="1">
        <v>-1.49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5596</v>
      </c>
      <c r="C1629" s="3">
        <v>1.01</v>
      </c>
      <c r="D1629" s="3">
        <v>0</v>
      </c>
      <c r="E1629" s="3">
        <v>0</v>
      </c>
      <c r="F1629" s="1">
        <f>IF(INDEX(董監!D:D,H1629)=0,INDEX(董監!C:C,H1629),INDEX(董監!D:D,H1629))</f>
        <v>14.06</v>
      </c>
      <c r="G1629" s="1">
        <f t="shared" si="100"/>
        <v>84.93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0</v>
      </c>
      <c r="L1629" s="29">
        <v>-1</v>
      </c>
      <c r="M1629" s="20">
        <v>-1</v>
      </c>
      <c r="N1629" s="20">
        <v>-1</v>
      </c>
      <c r="O1629" s="20">
        <f t="shared" si="101"/>
        <v>50993</v>
      </c>
      <c r="P1629" s="19">
        <f t="shared" si="102"/>
        <v>0</v>
      </c>
      <c r="Q1629" s="3">
        <v>20.55</v>
      </c>
      <c r="R1629" s="3">
        <v>20.55</v>
      </c>
      <c r="S1629" s="3">
        <v>20.55</v>
      </c>
      <c r="T1629" s="3">
        <v>20.5</v>
      </c>
      <c r="U1629" s="3">
        <v>20.6</v>
      </c>
      <c r="V1629" s="10">
        <f t="shared" si="103"/>
        <v>6.1650000000000008E-4</v>
      </c>
      <c r="W1629" s="3">
        <v>0.49</v>
      </c>
      <c r="X1629" s="3" t="str">
        <f ca="1">IF(COUNTIF(股期對照!A:A,B1629)=2,B1629&amp;"-●",IF(COUNTIF(股期對照!A:A,B1629)=1,B1629&amp;"-◎",B1629))</f>
        <v>白紗科</v>
      </c>
      <c r="Y1629" s="3" t="s">
        <v>6855</v>
      </c>
      <c r="AB1629" s="1" t="s">
        <v>1623</v>
      </c>
      <c r="AC1629" s="1" t="s">
        <v>3320</v>
      </c>
      <c r="AD1629" s="1">
        <v>1.01</v>
      </c>
      <c r="AE1629" s="1">
        <v>0</v>
      </c>
      <c r="AF1629" s="1">
        <v>0</v>
      </c>
      <c r="AG1629" s="1">
        <v>14.06</v>
      </c>
      <c r="AH1629" s="1">
        <v>84.93</v>
      </c>
      <c r="AI1629" s="1">
        <v>1629</v>
      </c>
      <c r="AJ1629" s="1">
        <v>600416.80000000005</v>
      </c>
      <c r="AK1629" s="1">
        <v>6</v>
      </c>
      <c r="AL1629" s="1">
        <v>0</v>
      </c>
      <c r="AM1629" s="1">
        <v>-1</v>
      </c>
      <c r="AN1629" s="1">
        <v>-1</v>
      </c>
      <c r="AO1629" s="1">
        <v>-1</v>
      </c>
      <c r="AP1629" s="1">
        <v>50993</v>
      </c>
      <c r="AQ1629" s="1">
        <v>0</v>
      </c>
      <c r="AR1629" s="1">
        <v>20.55</v>
      </c>
      <c r="AS1629" s="1">
        <v>20.55</v>
      </c>
      <c r="AT1629" s="1">
        <v>20.55</v>
      </c>
      <c r="AU1629" s="1">
        <v>20.5</v>
      </c>
      <c r="AV1629" s="1">
        <v>20.6</v>
      </c>
      <c r="AW1629" s="1">
        <v>6.1650000000000008E-4</v>
      </c>
      <c r="AX1629" s="1">
        <v>0.49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6572</v>
      </c>
      <c r="C1630" s="3">
        <v>1.61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68.14</v>
      </c>
      <c r="H1630" s="1">
        <f>MATCH(持股比率!A1630,董監!A:A,0)</f>
        <v>1630</v>
      </c>
      <c r="I1630" s="3">
        <v>1260442.7</v>
      </c>
      <c r="J1630" s="20">
        <v>78</v>
      </c>
      <c r="K1630" s="20">
        <v>107</v>
      </c>
      <c r="L1630" s="29">
        <v>27</v>
      </c>
      <c r="M1630" s="20">
        <v>-7</v>
      </c>
      <c r="N1630" s="20">
        <v>-28</v>
      </c>
      <c r="O1630" s="20">
        <f t="shared" si="101"/>
        <v>85887</v>
      </c>
      <c r="P1630" s="19">
        <f t="shared" si="102"/>
        <v>0.2</v>
      </c>
      <c r="Q1630" s="3">
        <v>33.15</v>
      </c>
      <c r="R1630" s="3">
        <v>33.200000000000003</v>
      </c>
      <c r="S1630" s="3">
        <v>33.200000000000003</v>
      </c>
      <c r="T1630" s="3">
        <v>33</v>
      </c>
      <c r="U1630" s="3">
        <v>32.700000000000003</v>
      </c>
      <c r="V1630" s="10">
        <f t="shared" si="103"/>
        <v>5.8878999999999994E-2</v>
      </c>
      <c r="W1630" s="3">
        <v>-1.21</v>
      </c>
      <c r="X1630" s="3" t="str">
        <f ca="1">IF(COUNTIF(股期對照!A:A,B1630)=2,B1630&amp;"-●",IF(COUNTIF(股期對照!A:A,B1630)=1,B1630&amp;"-◎",B1630))</f>
        <v>盛弘</v>
      </c>
      <c r="Y1630" s="3" t="s">
        <v>7628</v>
      </c>
      <c r="AB1630" s="1" t="s">
        <v>1624</v>
      </c>
      <c r="AC1630" s="1" t="s">
        <v>3321</v>
      </c>
      <c r="AD1630" s="1">
        <v>1.61</v>
      </c>
      <c r="AE1630" s="1">
        <v>0</v>
      </c>
      <c r="AF1630" s="1">
        <v>0.21</v>
      </c>
      <c r="AG1630" s="1">
        <v>30.04</v>
      </c>
      <c r="AH1630" s="1">
        <v>68.14</v>
      </c>
      <c r="AI1630" s="1">
        <v>1630</v>
      </c>
      <c r="AJ1630" s="1">
        <v>1260442.7</v>
      </c>
      <c r="AK1630" s="1">
        <v>78</v>
      </c>
      <c r="AL1630" s="1">
        <v>107</v>
      </c>
      <c r="AM1630" s="1">
        <v>27</v>
      </c>
      <c r="AN1630" s="1">
        <v>-7</v>
      </c>
      <c r="AO1630" s="1">
        <v>-28</v>
      </c>
      <c r="AP1630" s="1">
        <v>85887</v>
      </c>
      <c r="AQ1630" s="1">
        <v>0.2</v>
      </c>
      <c r="AR1630" s="1">
        <v>33.15</v>
      </c>
      <c r="AS1630" s="1">
        <v>33.200000000000003</v>
      </c>
      <c r="AT1630" s="1">
        <v>33.200000000000003</v>
      </c>
      <c r="AU1630" s="1">
        <v>33</v>
      </c>
      <c r="AV1630" s="1">
        <v>32.700000000000003</v>
      </c>
      <c r="AW1630" s="1">
        <v>5.8878999999999994E-2</v>
      </c>
      <c r="AX1630" s="1">
        <v>-1.21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5479</v>
      </c>
      <c r="C1631" s="3">
        <v>54.39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-14.289999999999992</v>
      </c>
      <c r="H1631" s="1">
        <f>MATCH(持股比率!A1631,董監!A:A,0)</f>
        <v>1631</v>
      </c>
      <c r="I1631" s="3">
        <v>3309370.32</v>
      </c>
      <c r="J1631" s="20">
        <v>1.542</v>
      </c>
      <c r="K1631" s="20">
        <v>-3.6080000000000001</v>
      </c>
      <c r="L1631" s="29">
        <v>34</v>
      </c>
      <c r="M1631" s="20">
        <v>22.890999999999998</v>
      </c>
      <c r="N1631" s="20">
        <v>19.606000000000002</v>
      </c>
      <c r="O1631" s="20">
        <f t="shared" si="101"/>
        <v>-47291</v>
      </c>
      <c r="P1631" s="19">
        <f t="shared" si="102"/>
        <v>-0.2</v>
      </c>
      <c r="Q1631" s="3">
        <v>20.75</v>
      </c>
      <c r="R1631" s="3">
        <v>20.85</v>
      </c>
      <c r="S1631" s="3">
        <v>21.1</v>
      </c>
      <c r="T1631" s="3">
        <v>21</v>
      </c>
      <c r="U1631" s="3">
        <v>20.85</v>
      </c>
      <c r="V1631" s="10">
        <f t="shared" si="103"/>
        <v>1.5636658000000001E-2</v>
      </c>
      <c r="W1631" s="3">
        <v>0.24</v>
      </c>
      <c r="X1631" s="3" t="str">
        <f ca="1">IF(COUNTIF(股期對照!A:A,B1631)=2,B1631&amp;"-●",IF(COUNTIF(股期對照!A:A,B1631)=1,B1631&amp;"-◎",B1631))</f>
        <v>百和興業-KY</v>
      </c>
      <c r="Y1631" s="3" t="s">
        <v>6907</v>
      </c>
      <c r="AB1631" s="1" t="s">
        <v>1625</v>
      </c>
      <c r="AC1631" s="1" t="s">
        <v>3322</v>
      </c>
      <c r="AD1631" s="1">
        <v>54.39</v>
      </c>
      <c r="AE1631" s="1">
        <v>0</v>
      </c>
      <c r="AF1631" s="1">
        <v>0.14000000000000001</v>
      </c>
      <c r="AG1631" s="1">
        <v>59.76</v>
      </c>
      <c r="AH1631" s="1">
        <v>-14.289999999999992</v>
      </c>
      <c r="AI1631" s="1">
        <v>1631</v>
      </c>
      <c r="AJ1631" s="1">
        <v>3309370.32</v>
      </c>
      <c r="AK1631" s="1">
        <v>1.542</v>
      </c>
      <c r="AL1631" s="1">
        <v>-3.6080000000000001</v>
      </c>
      <c r="AM1631" s="1">
        <v>34</v>
      </c>
      <c r="AN1631" s="1">
        <v>22.890999999999998</v>
      </c>
      <c r="AO1631" s="1">
        <v>19.606000000000002</v>
      </c>
      <c r="AP1631" s="1">
        <v>-47291</v>
      </c>
      <c r="AQ1631" s="1">
        <v>-0.2</v>
      </c>
      <c r="AR1631" s="1">
        <v>20.75</v>
      </c>
      <c r="AS1631" s="1">
        <v>20.85</v>
      </c>
      <c r="AT1631" s="1">
        <v>21.1</v>
      </c>
      <c r="AU1631" s="1">
        <v>21</v>
      </c>
      <c r="AV1631" s="1">
        <v>20.85</v>
      </c>
      <c r="AW1631" s="1">
        <v>1.5636658000000001E-2</v>
      </c>
      <c r="AX1631" s="1">
        <v>0.24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5289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6464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8</v>
      </c>
      <c r="L1633" s="29">
        <v>2</v>
      </c>
      <c r="M1633" s="20">
        <v>-8</v>
      </c>
      <c r="N1633" s="20">
        <v>-3</v>
      </c>
      <c r="O1633" s="20">
        <f t="shared" si="101"/>
        <v>25130</v>
      </c>
      <c r="P1633" s="19">
        <f t="shared" si="102"/>
        <v>0</v>
      </c>
      <c r="Q1633" s="3">
        <v>26.3</v>
      </c>
      <c r="R1633" s="3">
        <v>26</v>
      </c>
      <c r="S1633" s="3">
        <v>25.9</v>
      </c>
      <c r="T1633" s="3">
        <v>26.05</v>
      </c>
      <c r="U1633" s="3">
        <v>25.9</v>
      </c>
      <c r="V1633" s="10">
        <f t="shared" si="103"/>
        <v>-5.2599999999999999E-4</v>
      </c>
      <c r="W1633" s="3">
        <v>2.17</v>
      </c>
      <c r="X1633" s="3" t="str">
        <f ca="1">IF(COUNTIF(股期對照!A:A,B1633)=2,B1633&amp;"-●",IF(COUNTIF(股期對照!A:A,B1633)=1,B1633&amp;"-◎",B1633))</f>
        <v>商之器</v>
      </c>
      <c r="Y1633" s="3" t="s">
        <v>6813</v>
      </c>
      <c r="AB1633" s="1" t="s">
        <v>1627</v>
      </c>
      <c r="AC1633" s="1" t="s">
        <v>3323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-1</v>
      </c>
      <c r="AL1633" s="1">
        <v>8</v>
      </c>
      <c r="AM1633" s="1">
        <v>2</v>
      </c>
      <c r="AN1633" s="1">
        <v>-8</v>
      </c>
      <c r="AO1633" s="1">
        <v>-3</v>
      </c>
      <c r="AP1633" s="1">
        <v>25130</v>
      </c>
      <c r="AQ1633" s="1">
        <v>0</v>
      </c>
      <c r="AR1633" s="1">
        <v>26.3</v>
      </c>
      <c r="AS1633" s="1">
        <v>26</v>
      </c>
      <c r="AT1633" s="1">
        <v>25.9</v>
      </c>
      <c r="AU1633" s="1">
        <v>26.05</v>
      </c>
      <c r="AV1633" s="1">
        <v>25.9</v>
      </c>
      <c r="AW1633" s="1">
        <v>-5.2599999999999999E-4</v>
      </c>
      <c r="AX1633" s="1">
        <v>2.17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5480</v>
      </c>
      <c r="C1634" s="3">
        <v>2.14</v>
      </c>
      <c r="D1634" s="3">
        <v>0.01</v>
      </c>
      <c r="E1634" s="3">
        <v>0.36</v>
      </c>
      <c r="F1634" s="1">
        <f>IF(INDEX(董監!D:D,H1634)=0,INDEX(董監!C:C,H1634),INDEX(董監!D:D,H1634))</f>
        <v>22.78</v>
      </c>
      <c r="G1634" s="1">
        <f t="shared" si="100"/>
        <v>74.710000000000008</v>
      </c>
      <c r="H1634" s="1">
        <f>MATCH(持股比率!A1634,董監!A:A,0)</f>
        <v>1634</v>
      </c>
      <c r="I1634" s="3">
        <v>365892</v>
      </c>
      <c r="J1634" s="20">
        <v>-15</v>
      </c>
      <c r="K1634" s="20">
        <v>5</v>
      </c>
      <c r="L1634" s="29">
        <v>-4</v>
      </c>
      <c r="M1634" s="20">
        <v>0</v>
      </c>
      <c r="N1634" s="20">
        <v>26</v>
      </c>
      <c r="O1634" s="20">
        <f t="shared" si="101"/>
        <v>27336</v>
      </c>
      <c r="P1634" s="19">
        <f t="shared" si="102"/>
        <v>0</v>
      </c>
      <c r="Q1634" s="3">
        <v>53.7</v>
      </c>
      <c r="R1634" s="3">
        <v>54.1</v>
      </c>
      <c r="S1634" s="3">
        <v>54</v>
      </c>
      <c r="T1634" s="3">
        <v>54.1</v>
      </c>
      <c r="U1634" s="3">
        <v>54.7</v>
      </c>
      <c r="V1634" s="10">
        <f t="shared" si="103"/>
        <v>6.7120000000000001E-3</v>
      </c>
      <c r="W1634" s="3">
        <v>5.19</v>
      </c>
      <c r="X1634" s="3" t="str">
        <f ca="1">IF(COUNTIF(股期對照!A:A,B1634)=2,B1634&amp;"-●",IF(COUNTIF(股期對照!A:A,B1634)=1,B1634&amp;"-◎",B1634))</f>
        <v>森田</v>
      </c>
      <c r="Y1634" s="3" t="s">
        <v>7001</v>
      </c>
      <c r="AB1634" s="1" t="s">
        <v>1628</v>
      </c>
      <c r="AC1634" s="1" t="s">
        <v>3324</v>
      </c>
      <c r="AD1634" s="1">
        <v>2.14</v>
      </c>
      <c r="AE1634" s="1">
        <v>0.01</v>
      </c>
      <c r="AF1634" s="1">
        <v>0.36</v>
      </c>
      <c r="AG1634" s="1">
        <v>22.78</v>
      </c>
      <c r="AH1634" s="1">
        <v>74.710000000000008</v>
      </c>
      <c r="AI1634" s="1">
        <v>1634</v>
      </c>
      <c r="AJ1634" s="1">
        <v>365892</v>
      </c>
      <c r="AK1634" s="1">
        <v>-15</v>
      </c>
      <c r="AL1634" s="1">
        <v>5</v>
      </c>
      <c r="AM1634" s="1">
        <v>-4</v>
      </c>
      <c r="AN1634" s="1">
        <v>0</v>
      </c>
      <c r="AO1634" s="1">
        <v>26</v>
      </c>
      <c r="AP1634" s="1">
        <v>27336</v>
      </c>
      <c r="AQ1634" s="1">
        <v>0</v>
      </c>
      <c r="AR1634" s="1">
        <v>53.7</v>
      </c>
      <c r="AS1634" s="1">
        <v>54.1</v>
      </c>
      <c r="AT1634" s="1">
        <v>54</v>
      </c>
      <c r="AU1634" s="1">
        <v>54.1</v>
      </c>
      <c r="AV1634" s="1">
        <v>54.7</v>
      </c>
      <c r="AW1634" s="1">
        <v>6.7120000000000001E-3</v>
      </c>
      <c r="AX1634" s="1">
        <v>5.19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5019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2.145</v>
      </c>
      <c r="K1635" s="20">
        <v>-1</v>
      </c>
      <c r="L1635" s="29">
        <v>0</v>
      </c>
      <c r="M1635" s="20">
        <v>-2</v>
      </c>
      <c r="N1635" s="20">
        <v>-1</v>
      </c>
      <c r="O1635" s="20">
        <f t="shared" si="101"/>
        <v>86859</v>
      </c>
      <c r="P1635" s="19">
        <f t="shared" si="102"/>
        <v>0</v>
      </c>
      <c r="Q1635" s="3">
        <v>14.1</v>
      </c>
      <c r="R1635" s="3">
        <v>14.1</v>
      </c>
      <c r="S1635" s="3">
        <v>14.2</v>
      </c>
      <c r="T1635" s="3">
        <v>14</v>
      </c>
      <c r="U1635" s="3">
        <v>14.05</v>
      </c>
      <c r="V1635" s="10">
        <f t="shared" si="103"/>
        <v>-2.5905500000000001E-4</v>
      </c>
      <c r="W1635" s="3">
        <v>0.72</v>
      </c>
      <c r="X1635" s="3" t="str">
        <f ca="1">IF(COUNTIF(股期對照!A:A,B1635)=2,B1635&amp;"-●",IF(COUNTIF(股期對照!A:A,B1635)=1,B1635&amp;"-◎",B1635))</f>
        <v>福貞-KY</v>
      </c>
      <c r="Y1635" s="3" t="s">
        <v>7080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2.145</v>
      </c>
      <c r="AL1635" s="1">
        <v>-1</v>
      </c>
      <c r="AM1635" s="1">
        <v>0</v>
      </c>
      <c r="AN1635" s="1">
        <v>-2</v>
      </c>
      <c r="AO1635" s="1">
        <v>-1</v>
      </c>
      <c r="AP1635" s="1">
        <v>86859</v>
      </c>
      <c r="AQ1635" s="1">
        <v>0</v>
      </c>
      <c r="AR1635" s="1">
        <v>14.1</v>
      </c>
      <c r="AS1635" s="1">
        <v>14.1</v>
      </c>
      <c r="AT1635" s="1">
        <v>14.2</v>
      </c>
      <c r="AU1635" s="1">
        <v>14</v>
      </c>
      <c r="AV1635" s="1">
        <v>14.05</v>
      </c>
      <c r="AW1635" s="1">
        <v>-2.5905500000000001E-4</v>
      </c>
      <c r="AX1635" s="1">
        <v>0.72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5230</v>
      </c>
      <c r="C1636" s="3">
        <v>10.29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32.239999999999995</v>
      </c>
      <c r="H1636" s="1">
        <f>MATCH(持股比率!A1636,董監!A:A,0)</f>
        <v>1636</v>
      </c>
      <c r="I1636" s="3">
        <v>10315000</v>
      </c>
      <c r="J1636" s="20">
        <v>38</v>
      </c>
      <c r="K1636" s="20">
        <v>-11</v>
      </c>
      <c r="L1636" s="29">
        <v>46</v>
      </c>
      <c r="M1636" s="20">
        <v>2</v>
      </c>
      <c r="N1636" s="20">
        <v>25.015999999999998</v>
      </c>
      <c r="O1636" s="20">
        <f t="shared" si="101"/>
        <v>332556</v>
      </c>
      <c r="P1636" s="19">
        <f t="shared" si="102"/>
        <v>0</v>
      </c>
      <c r="Q1636" s="3">
        <v>33.549999999999997</v>
      </c>
      <c r="R1636" s="3">
        <v>33.6</v>
      </c>
      <c r="S1636" s="3">
        <v>33.65</v>
      </c>
      <c r="T1636" s="3">
        <v>33.450000000000003</v>
      </c>
      <c r="U1636" s="3">
        <v>33.9</v>
      </c>
      <c r="V1636" s="10">
        <f t="shared" si="103"/>
        <v>3.3681423999999995E-2</v>
      </c>
      <c r="W1636" s="3">
        <v>0.89</v>
      </c>
      <c r="X1636" s="3" t="str">
        <f ca="1">IF(COUNTIF(股期對照!A:A,B1636)=2,B1636&amp;"-●",IF(COUNTIF(股期對照!A:A,B1636)=1,B1636&amp;"-◎",B1636))</f>
        <v>大國鋼</v>
      </c>
      <c r="Y1636" s="3" t="s">
        <v>7629</v>
      </c>
      <c r="AB1636" s="1" t="s">
        <v>1630</v>
      </c>
      <c r="AC1636" s="1" t="s">
        <v>3326</v>
      </c>
      <c r="AD1636" s="1">
        <v>10.29</v>
      </c>
      <c r="AE1636" s="1">
        <v>0</v>
      </c>
      <c r="AF1636" s="1">
        <v>0.02</v>
      </c>
      <c r="AG1636" s="1">
        <v>57.45</v>
      </c>
      <c r="AH1636" s="1">
        <v>32.239999999999995</v>
      </c>
      <c r="AI1636" s="1">
        <v>1636</v>
      </c>
      <c r="AJ1636" s="1">
        <v>10315000</v>
      </c>
      <c r="AK1636" s="1">
        <v>38</v>
      </c>
      <c r="AL1636" s="1">
        <v>-11</v>
      </c>
      <c r="AM1636" s="1">
        <v>46</v>
      </c>
      <c r="AN1636" s="1">
        <v>2</v>
      </c>
      <c r="AO1636" s="1">
        <v>25.015999999999998</v>
      </c>
      <c r="AP1636" s="1">
        <v>332556</v>
      </c>
      <c r="AQ1636" s="1">
        <v>0</v>
      </c>
      <c r="AR1636" s="1">
        <v>33.549999999999997</v>
      </c>
      <c r="AS1636" s="1">
        <v>33.6</v>
      </c>
      <c r="AT1636" s="1">
        <v>33.65</v>
      </c>
      <c r="AU1636" s="1">
        <v>33.450000000000003</v>
      </c>
      <c r="AV1636" s="1">
        <v>33.9</v>
      </c>
      <c r="AW1636" s="1">
        <v>3.3681423999999995E-2</v>
      </c>
      <c r="AX1636" s="1">
        <v>0.89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5020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2</v>
      </c>
      <c r="L1637" s="29">
        <v>2</v>
      </c>
      <c r="M1637" s="20">
        <v>4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141</v>
      </c>
      <c r="R1637" s="3">
        <v>141</v>
      </c>
      <c r="S1637" s="3">
        <v>141.5</v>
      </c>
      <c r="T1637" s="3">
        <v>138</v>
      </c>
      <c r="U1637" s="3">
        <v>138.5</v>
      </c>
      <c r="V1637" s="10">
        <f t="shared" si="103"/>
        <v>1.2579999999999999E-2</v>
      </c>
      <c r="W1637" s="3">
        <v>0.36</v>
      </c>
      <c r="X1637" s="3" t="str">
        <f ca="1">IF(COUNTIF(股期對照!A:A,B1637)=2,B1637&amp;"-●",IF(COUNTIF(股期對照!A:A,B1637)=1,B1637&amp;"-◎",B1637))</f>
        <v>實威</v>
      </c>
      <c r="Y1637" s="3" t="s">
        <v>7386</v>
      </c>
      <c r="AB1637" s="1" t="s">
        <v>1631</v>
      </c>
      <c r="AC1637" s="1" t="s">
        <v>3327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1</v>
      </c>
      <c r="AL1637" s="1">
        <v>2</v>
      </c>
      <c r="AM1637" s="1">
        <v>2</v>
      </c>
      <c r="AN1637" s="1">
        <v>4</v>
      </c>
      <c r="AO1637" s="1">
        <v>0</v>
      </c>
      <c r="AP1637" s="1">
        <v>22143</v>
      </c>
      <c r="AQ1637" s="1">
        <v>0</v>
      </c>
      <c r="AR1637" s="1">
        <v>141</v>
      </c>
      <c r="AS1637" s="1">
        <v>141</v>
      </c>
      <c r="AT1637" s="1">
        <v>141.5</v>
      </c>
      <c r="AU1637" s="1">
        <v>138</v>
      </c>
      <c r="AV1637" s="1">
        <v>138.5</v>
      </c>
      <c r="AW1637" s="1">
        <v>1.2579999999999999E-2</v>
      </c>
      <c r="AX1637" s="1">
        <v>0.36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6465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8.92</v>
      </c>
      <c r="S1638" s="3">
        <v>8.92</v>
      </c>
      <c r="T1638" s="3">
        <v>8.89</v>
      </c>
      <c r="U1638" s="3">
        <v>8.92</v>
      </c>
      <c r="V1638" s="10">
        <f t="shared" si="103"/>
        <v>0</v>
      </c>
      <c r="W1638" s="3">
        <v>0.56000000000000005</v>
      </c>
      <c r="X1638" s="3" t="str">
        <f ca="1">IF(COUNTIF(股期對照!A:A,B1638)=2,B1638&amp;"-●",IF(COUNTIF(股期對照!A:A,B1638)=1,B1638&amp;"-◎",B1638))</f>
        <v>捷必勝-KY</v>
      </c>
      <c r="Y1638" s="3" t="s">
        <v>7497</v>
      </c>
      <c r="AB1638" s="1" t="s">
        <v>1632</v>
      </c>
      <c r="AC1638" s="1" t="s">
        <v>3328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8.92</v>
      </c>
      <c r="AT1638" s="1">
        <v>8.92</v>
      </c>
      <c r="AU1638" s="1">
        <v>8.89</v>
      </c>
      <c r="AV1638" s="1">
        <v>8.92</v>
      </c>
      <c r="AW1638" s="1">
        <v>0</v>
      </c>
      <c r="AX1638" s="1">
        <v>0.56000000000000005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5805</v>
      </c>
      <c r="C1639" s="3">
        <v>0.65</v>
      </c>
      <c r="D1639" s="3">
        <v>0</v>
      </c>
      <c r="E1639" s="3">
        <v>0.04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547207.18999999994</v>
      </c>
      <c r="J1639" s="20">
        <v>5.0000000000000001E-3</v>
      </c>
      <c r="K1639" s="20">
        <v>-6.0919999999999996</v>
      </c>
      <c r="L1639" s="29">
        <v>-11</v>
      </c>
      <c r="M1639" s="20">
        <v>-4</v>
      </c>
      <c r="N1639" s="20">
        <v>14</v>
      </c>
      <c r="O1639" s="20">
        <f t="shared" si="101"/>
        <v>21264</v>
      </c>
      <c r="P1639" s="19">
        <f t="shared" si="102"/>
        <v>0</v>
      </c>
      <c r="Q1639" s="3">
        <v>57.1</v>
      </c>
      <c r="R1639" s="3">
        <v>58.7</v>
      </c>
      <c r="S1639" s="3">
        <v>57.8</v>
      </c>
      <c r="T1639" s="3">
        <v>56.5</v>
      </c>
      <c r="U1639" s="3">
        <v>57.3</v>
      </c>
      <c r="V1639" s="10">
        <f t="shared" si="103"/>
        <v>-4.1691490000000013E-3</v>
      </c>
      <c r="W1639" s="3">
        <v>3.8</v>
      </c>
      <c r="X1639" s="3" t="str">
        <f ca="1">IF(COUNTIF(股期對照!A:A,B1639)=2,B1639&amp;"-●",IF(COUNTIF(股期對照!A:A,B1639)=1,B1639&amp;"-◎",B1639))</f>
        <v>明揚</v>
      </c>
      <c r="Y1639" s="3" t="s">
        <v>7630</v>
      </c>
      <c r="AB1639" s="1" t="s">
        <v>1633</v>
      </c>
      <c r="AC1639" s="1" t="s">
        <v>3329</v>
      </c>
      <c r="AD1639" s="1">
        <v>0.65</v>
      </c>
      <c r="AE1639" s="1">
        <v>0</v>
      </c>
      <c r="AF1639" s="1">
        <v>0.04</v>
      </c>
      <c r="AG1639" s="1">
        <v>60.45</v>
      </c>
      <c r="AH1639" s="1">
        <v>38.86</v>
      </c>
      <c r="AI1639" s="1">
        <v>1639</v>
      </c>
      <c r="AJ1639" s="1">
        <v>547207.18999999994</v>
      </c>
      <c r="AK1639" s="1">
        <v>5.0000000000000001E-3</v>
      </c>
      <c r="AL1639" s="1">
        <v>-6.0919999999999996</v>
      </c>
      <c r="AM1639" s="1">
        <v>-11</v>
      </c>
      <c r="AN1639" s="1">
        <v>-4</v>
      </c>
      <c r="AO1639" s="1">
        <v>14</v>
      </c>
      <c r="AP1639" s="1">
        <v>21264</v>
      </c>
      <c r="AQ1639" s="1">
        <v>0</v>
      </c>
      <c r="AR1639" s="1">
        <v>57.1</v>
      </c>
      <c r="AS1639" s="1">
        <v>58.7</v>
      </c>
      <c r="AT1639" s="1">
        <v>57.8</v>
      </c>
      <c r="AU1639" s="1">
        <v>56.5</v>
      </c>
      <c r="AV1639" s="1">
        <v>57.3</v>
      </c>
      <c r="AW1639" s="1">
        <v>-4.1691490000000013E-3</v>
      </c>
      <c r="AX1639" s="1">
        <v>3.8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4856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7</v>
      </c>
      <c r="L1640" s="29">
        <v>7</v>
      </c>
      <c r="M1640" s="20">
        <v>-1</v>
      </c>
      <c r="N1640" s="20">
        <v>-1</v>
      </c>
      <c r="O1640" s="20">
        <f t="shared" si="101"/>
        <v>34864</v>
      </c>
      <c r="P1640" s="19">
        <f t="shared" si="102"/>
        <v>0.1</v>
      </c>
      <c r="Q1640" s="3">
        <v>12.6</v>
      </c>
      <c r="R1640" s="3">
        <v>12.65</v>
      </c>
      <c r="S1640" s="3">
        <v>12.9</v>
      </c>
      <c r="T1640" s="3">
        <v>12.75</v>
      </c>
      <c r="U1640" s="3">
        <v>12.7</v>
      </c>
      <c r="V1640" s="10">
        <f t="shared" si="103"/>
        <v>2.2899999999999999E-3</v>
      </c>
      <c r="W1640" s="3">
        <v>1.6</v>
      </c>
      <c r="X1640" s="3" t="str">
        <f ca="1">IF(COUNTIF(股期對照!A:A,B1640)=2,B1640&amp;"-●",IF(COUNTIF(股期對照!A:A,B1640)=1,B1640&amp;"-◎",B1640))</f>
        <v>旭源</v>
      </c>
      <c r="Y1640" s="3" t="s">
        <v>6954</v>
      </c>
      <c r="AB1640" s="1" t="s">
        <v>1634</v>
      </c>
      <c r="AC1640" s="1" t="s">
        <v>3330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6</v>
      </c>
      <c r="AL1640" s="1">
        <v>7</v>
      </c>
      <c r="AM1640" s="1">
        <v>7</v>
      </c>
      <c r="AN1640" s="1">
        <v>-1</v>
      </c>
      <c r="AO1640" s="1">
        <v>-1</v>
      </c>
      <c r="AP1640" s="1">
        <v>34864</v>
      </c>
      <c r="AQ1640" s="1">
        <v>0.1</v>
      </c>
      <c r="AR1640" s="1">
        <v>12.6</v>
      </c>
      <c r="AS1640" s="1">
        <v>12.65</v>
      </c>
      <c r="AT1640" s="1">
        <v>12.9</v>
      </c>
      <c r="AU1640" s="1">
        <v>12.75</v>
      </c>
      <c r="AV1640" s="1">
        <v>12.7</v>
      </c>
      <c r="AW1640" s="1">
        <v>2.2899999999999999E-3</v>
      </c>
      <c r="AX1640" s="1">
        <v>1.6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5597</v>
      </c>
      <c r="C1641" s="3">
        <v>10.24</v>
      </c>
      <c r="D1641" s="3">
        <v>2.65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76.210000000000008</v>
      </c>
      <c r="H1641" s="1">
        <f>MATCH(持股比率!A1641,董監!A:A,0)</f>
        <v>1641</v>
      </c>
      <c r="I1641" s="3">
        <v>1091226.18</v>
      </c>
      <c r="J1641" s="20">
        <v>-16.538</v>
      </c>
      <c r="K1641" s="20">
        <v>-32.587000000000003</v>
      </c>
      <c r="L1641" s="29">
        <v>-3</v>
      </c>
      <c r="M1641" s="20">
        <v>4.3470000000000004</v>
      </c>
      <c r="N1641" s="20">
        <v>-22.199000000000002</v>
      </c>
      <c r="O1641" s="20">
        <f t="shared" si="101"/>
        <v>83162</v>
      </c>
      <c r="P1641" s="19">
        <f t="shared" si="102"/>
        <v>-0.1</v>
      </c>
      <c r="Q1641" s="3">
        <v>177</v>
      </c>
      <c r="R1641" s="3">
        <v>177</v>
      </c>
      <c r="S1641" s="3">
        <v>178</v>
      </c>
      <c r="T1641" s="3">
        <v>177.5</v>
      </c>
      <c r="U1641" s="3">
        <v>176.5</v>
      </c>
      <c r="V1641" s="10">
        <f t="shared" si="103"/>
        <v>-0.12375655999999999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7031</v>
      </c>
      <c r="AB1641" s="1" t="s">
        <v>1635</v>
      </c>
      <c r="AC1641" s="1" t="s">
        <v>3331</v>
      </c>
      <c r="AD1641" s="1">
        <v>10.24</v>
      </c>
      <c r="AE1641" s="1">
        <v>2.65</v>
      </c>
      <c r="AF1641" s="1">
        <v>0.16</v>
      </c>
      <c r="AG1641" s="1">
        <v>10.74</v>
      </c>
      <c r="AH1641" s="1">
        <v>76.210000000000008</v>
      </c>
      <c r="AI1641" s="1">
        <v>1641</v>
      </c>
      <c r="AJ1641" s="1">
        <v>1091226.18</v>
      </c>
      <c r="AK1641" s="1">
        <v>-16.538</v>
      </c>
      <c r="AL1641" s="1">
        <v>-32.587000000000003</v>
      </c>
      <c r="AM1641" s="1">
        <v>-3</v>
      </c>
      <c r="AN1641" s="1">
        <v>4.3470000000000004</v>
      </c>
      <c r="AO1641" s="1">
        <v>-22.199000000000002</v>
      </c>
      <c r="AP1641" s="1">
        <v>83162</v>
      </c>
      <c r="AQ1641" s="1">
        <v>-0.1</v>
      </c>
      <c r="AR1641" s="1">
        <v>177</v>
      </c>
      <c r="AS1641" s="1">
        <v>177</v>
      </c>
      <c r="AT1641" s="1">
        <v>178</v>
      </c>
      <c r="AU1641" s="1">
        <v>177.5</v>
      </c>
      <c r="AV1641" s="1">
        <v>176.5</v>
      </c>
      <c r="AW1641" s="1">
        <v>-0.12375655999999999</v>
      </c>
      <c r="AX1641" s="1">
        <v>-0.28000000000000003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6466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20.5</v>
      </c>
      <c r="R1642" s="3">
        <v>20.5</v>
      </c>
      <c r="S1642" s="3">
        <v>20.55</v>
      </c>
      <c r="T1642" s="3">
        <v>20.6</v>
      </c>
      <c r="U1642" s="3">
        <v>20.6</v>
      </c>
      <c r="V1642" s="10">
        <f t="shared" si="103"/>
        <v>0</v>
      </c>
      <c r="W1642" s="3">
        <v>1.23</v>
      </c>
      <c r="X1642" s="3" t="str">
        <f ca="1">IF(COUNTIF(股期對照!A:A,B1642)=2,B1642&amp;"-●",IF(COUNTIF(股期對照!A:A,B1642)=1,B1642&amp;"-◎",B1642))</f>
        <v>保綠-KY</v>
      </c>
      <c r="Y1642" s="3" t="s">
        <v>7631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20.5</v>
      </c>
      <c r="AS1642" s="1">
        <v>20.5</v>
      </c>
      <c r="AT1642" s="1">
        <v>20.55</v>
      </c>
      <c r="AU1642" s="1">
        <v>20.6</v>
      </c>
      <c r="AV1642" s="1">
        <v>20.6</v>
      </c>
      <c r="AW1642" s="1">
        <v>0</v>
      </c>
      <c r="AX1642" s="1">
        <v>1.23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6467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-3</v>
      </c>
      <c r="N1643" s="20">
        <v>3</v>
      </c>
      <c r="O1643" s="20">
        <f t="shared" si="101"/>
        <v>16798</v>
      </c>
      <c r="P1643" s="19">
        <f t="shared" si="102"/>
        <v>0</v>
      </c>
      <c r="Q1643" s="3">
        <v>66.2</v>
      </c>
      <c r="R1643" s="3">
        <v>65.7</v>
      </c>
      <c r="S1643" s="3">
        <v>65.3</v>
      </c>
      <c r="T1643" s="3">
        <v>65.3</v>
      </c>
      <c r="U1643" s="3">
        <v>65.2</v>
      </c>
      <c r="V1643" s="10">
        <f t="shared" si="103"/>
        <v>-1.3219999999999994E-3</v>
      </c>
      <c r="W1643" s="3">
        <v>-1.95</v>
      </c>
      <c r="X1643" s="3" t="str">
        <f ca="1">IF(COUNTIF(股期對照!A:A,B1643)=2,B1643&amp;"-●",IF(COUNTIF(股期對照!A:A,B1643)=1,B1643&amp;"-◎",B1643))</f>
        <v>惠普</v>
      </c>
      <c r="Y1643" s="3" t="s">
        <v>7134</v>
      </c>
      <c r="AB1643" s="1" t="s">
        <v>1637</v>
      </c>
      <c r="AC1643" s="1" t="s">
        <v>3333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-3</v>
      </c>
      <c r="AO1643" s="1">
        <v>3</v>
      </c>
      <c r="AP1643" s="1">
        <v>16798</v>
      </c>
      <c r="AQ1643" s="1">
        <v>0</v>
      </c>
      <c r="AR1643" s="1">
        <v>66.2</v>
      </c>
      <c r="AS1643" s="1">
        <v>65.7</v>
      </c>
      <c r="AT1643" s="1">
        <v>65.3</v>
      </c>
      <c r="AU1643" s="1">
        <v>65.3</v>
      </c>
      <c r="AV1643" s="1">
        <v>65.2</v>
      </c>
      <c r="AW1643" s="1">
        <v>-1.3219999999999994E-3</v>
      </c>
      <c r="AX1643" s="1">
        <v>-1.95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6468</v>
      </c>
      <c r="C1644" s="3">
        <v>68.39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-1.730000000000004</v>
      </c>
      <c r="H1644" s="1">
        <f>MATCH(持股比率!A1644,董監!A:A,0)</f>
        <v>1644</v>
      </c>
      <c r="I1644" s="3">
        <v>502425</v>
      </c>
      <c r="J1644" s="20">
        <v>13.004</v>
      </c>
      <c r="K1644" s="20">
        <v>-10</v>
      </c>
      <c r="L1644" s="29">
        <v>-37.003999999999998</v>
      </c>
      <c r="M1644" s="20">
        <v>-36</v>
      </c>
      <c r="N1644" s="20">
        <v>-7</v>
      </c>
      <c r="O1644" s="20">
        <f t="shared" si="101"/>
        <v>-869</v>
      </c>
      <c r="P1644" s="19">
        <f t="shared" si="102"/>
        <v>8.9</v>
      </c>
      <c r="Q1644" s="3">
        <v>56.4</v>
      </c>
      <c r="R1644" s="3">
        <v>56.4</v>
      </c>
      <c r="S1644" s="3">
        <v>58.4</v>
      </c>
      <c r="T1644" s="3">
        <v>59.4</v>
      </c>
      <c r="U1644" s="3">
        <v>59.5</v>
      </c>
      <c r="V1644" s="10">
        <f t="shared" si="103"/>
        <v>-4.5465079999999998E-2</v>
      </c>
      <c r="W1644" s="3">
        <v>6.25</v>
      </c>
      <c r="X1644" s="3" t="str">
        <f ca="1">IF(COUNTIF(股期對照!A:A,B1644)=2,B1644&amp;"-●",IF(COUNTIF(股期對照!A:A,B1644)=1,B1644&amp;"-◎",B1644))</f>
        <v>紅木-KY</v>
      </c>
      <c r="Y1644" s="3" t="s">
        <v>6769</v>
      </c>
      <c r="AB1644" s="1" t="s">
        <v>1638</v>
      </c>
      <c r="AC1644" s="1" t="s">
        <v>3334</v>
      </c>
      <c r="AD1644" s="1">
        <v>68.39</v>
      </c>
      <c r="AE1644" s="1">
        <v>0</v>
      </c>
      <c r="AF1644" s="1">
        <v>0.26</v>
      </c>
      <c r="AG1644" s="1">
        <v>33.08</v>
      </c>
      <c r="AH1644" s="1">
        <v>-1.730000000000004</v>
      </c>
      <c r="AI1644" s="1">
        <v>1644</v>
      </c>
      <c r="AJ1644" s="1">
        <v>502425</v>
      </c>
      <c r="AK1644" s="1">
        <v>13.004</v>
      </c>
      <c r="AL1644" s="1">
        <v>-10</v>
      </c>
      <c r="AM1644" s="1">
        <v>-37.003999999999998</v>
      </c>
      <c r="AN1644" s="1">
        <v>-36</v>
      </c>
      <c r="AO1644" s="1">
        <v>-7</v>
      </c>
      <c r="AP1644" s="1">
        <v>-869</v>
      </c>
      <c r="AQ1644" s="1">
        <v>8.9</v>
      </c>
      <c r="AR1644" s="1">
        <v>56.4</v>
      </c>
      <c r="AS1644" s="1">
        <v>56.4</v>
      </c>
      <c r="AT1644" s="1">
        <v>58.4</v>
      </c>
      <c r="AU1644" s="1">
        <v>59.4</v>
      </c>
      <c r="AV1644" s="1">
        <v>59.5</v>
      </c>
      <c r="AW1644" s="1">
        <v>-4.5465079999999998E-2</v>
      </c>
      <c r="AX1644" s="1">
        <v>6.25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6469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6470</v>
      </c>
      <c r="C1646" s="3">
        <v>32.83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48.46</v>
      </c>
      <c r="H1646" s="1">
        <f>MATCH(持股比率!A1646,董監!A:A,0)</f>
        <v>1646</v>
      </c>
      <c r="I1646" s="3">
        <v>1857471.51</v>
      </c>
      <c r="J1646" s="20">
        <v>6.76</v>
      </c>
      <c r="K1646" s="20">
        <v>15</v>
      </c>
      <c r="L1646" s="29">
        <v>-9.3889999999999993</v>
      </c>
      <c r="M1646" s="20">
        <v>20.254000000000001</v>
      </c>
      <c r="N1646" s="20">
        <v>3.5750000000000002</v>
      </c>
      <c r="O1646" s="20">
        <f t="shared" si="101"/>
        <v>90013</v>
      </c>
      <c r="P1646" s="19">
        <f t="shared" si="102"/>
        <v>0</v>
      </c>
      <c r="Q1646" s="3">
        <v>10.65</v>
      </c>
      <c r="R1646" s="3">
        <v>10.65</v>
      </c>
      <c r="S1646" s="3">
        <v>10.55</v>
      </c>
      <c r="T1646" s="3">
        <v>10.55</v>
      </c>
      <c r="U1646" s="3">
        <v>10.5</v>
      </c>
      <c r="V1646" s="10">
        <f t="shared" si="103"/>
        <v>3.8390725000000004E-3</v>
      </c>
      <c r="W1646" s="3">
        <v>-1.41</v>
      </c>
      <c r="X1646" s="3" t="str">
        <f ca="1">IF(COUNTIF(股期對照!A:A,B1646)=2,B1646&amp;"-●",IF(COUNTIF(股期對照!A:A,B1646)=1,B1646&amp;"-◎",B1646))</f>
        <v>金麗-KY</v>
      </c>
      <c r="Y1646" s="3" t="s">
        <v>7078</v>
      </c>
      <c r="AB1646" s="1" t="s">
        <v>1640</v>
      </c>
      <c r="AC1646" s="1" t="s">
        <v>3335</v>
      </c>
      <c r="AD1646" s="1">
        <v>32.83</v>
      </c>
      <c r="AE1646" s="1">
        <v>0.01</v>
      </c>
      <c r="AF1646" s="1">
        <v>0.13</v>
      </c>
      <c r="AG1646" s="1">
        <v>18.57</v>
      </c>
      <c r="AH1646" s="1">
        <v>48.46</v>
      </c>
      <c r="AI1646" s="1">
        <v>1646</v>
      </c>
      <c r="AJ1646" s="1">
        <v>1857471.51</v>
      </c>
      <c r="AK1646" s="1">
        <v>6.76</v>
      </c>
      <c r="AL1646" s="1">
        <v>15</v>
      </c>
      <c r="AM1646" s="1">
        <v>-9.3889999999999993</v>
      </c>
      <c r="AN1646" s="1">
        <v>20.254000000000001</v>
      </c>
      <c r="AO1646" s="1">
        <v>3.5750000000000002</v>
      </c>
      <c r="AP1646" s="1">
        <v>90013</v>
      </c>
      <c r="AQ1646" s="1">
        <v>0</v>
      </c>
      <c r="AR1646" s="1">
        <v>10.65</v>
      </c>
      <c r="AS1646" s="1">
        <v>10.65</v>
      </c>
      <c r="AT1646" s="1">
        <v>10.55</v>
      </c>
      <c r="AU1646" s="1">
        <v>10.55</v>
      </c>
      <c r="AV1646" s="1">
        <v>10.5</v>
      </c>
      <c r="AW1646" s="1">
        <v>3.8390725000000004E-3</v>
      </c>
      <c r="AX1646" s="1">
        <v>-1.41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5598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72.36</v>
      </c>
      <c r="H1647" s="1">
        <f>MATCH(持股比率!A1647,董監!A:A,0)</f>
        <v>1647</v>
      </c>
      <c r="I1647" s="3">
        <v>443914.82</v>
      </c>
      <c r="J1647" s="20">
        <v>-48</v>
      </c>
      <c r="K1647" s="20">
        <v>10</v>
      </c>
      <c r="L1647" s="29">
        <v>40</v>
      </c>
      <c r="M1647" s="20">
        <v>32</v>
      </c>
      <c r="N1647" s="20">
        <v>2</v>
      </c>
      <c r="O1647" s="20">
        <f t="shared" si="101"/>
        <v>32122</v>
      </c>
      <c r="P1647" s="19">
        <f t="shared" si="102"/>
        <v>0.1</v>
      </c>
      <c r="Q1647" s="3">
        <v>56</v>
      </c>
      <c r="R1647" s="3">
        <v>56</v>
      </c>
      <c r="S1647" s="3">
        <v>56.5</v>
      </c>
      <c r="T1647" s="3">
        <v>57.1</v>
      </c>
      <c r="U1647" s="3">
        <v>56.9</v>
      </c>
      <c r="V1647" s="10">
        <f t="shared" si="103"/>
        <v>2.0729999999999998E-2</v>
      </c>
      <c r="W1647" s="3">
        <v>2.71</v>
      </c>
      <c r="X1647" s="3" t="str">
        <f ca="1">IF(COUNTIF(股期對照!A:A,B1647)=2,B1647&amp;"-●",IF(COUNTIF(股期對照!A:A,B1647)=1,B1647&amp;"-◎",B1647))</f>
        <v>匯鑽科</v>
      </c>
      <c r="Y1647" s="3" t="s">
        <v>7241</v>
      </c>
      <c r="AB1647" s="1" t="s">
        <v>1641</v>
      </c>
      <c r="AC1647" s="1" t="s">
        <v>3336</v>
      </c>
      <c r="AD1647" s="1">
        <v>1.61</v>
      </c>
      <c r="AE1647" s="1">
        <v>0</v>
      </c>
      <c r="AF1647" s="1">
        <v>0.01</v>
      </c>
      <c r="AG1647" s="1">
        <v>26.02</v>
      </c>
      <c r="AH1647" s="1">
        <v>72.36</v>
      </c>
      <c r="AI1647" s="1">
        <v>1647</v>
      </c>
      <c r="AJ1647" s="1">
        <v>443914.82</v>
      </c>
      <c r="AK1647" s="1">
        <v>-48</v>
      </c>
      <c r="AL1647" s="1">
        <v>10</v>
      </c>
      <c r="AM1647" s="1">
        <v>40</v>
      </c>
      <c r="AN1647" s="1">
        <v>32</v>
      </c>
      <c r="AO1647" s="1">
        <v>2</v>
      </c>
      <c r="AP1647" s="1">
        <v>32122</v>
      </c>
      <c r="AQ1647" s="1">
        <v>0.1</v>
      </c>
      <c r="AR1647" s="1">
        <v>56</v>
      </c>
      <c r="AS1647" s="1">
        <v>56</v>
      </c>
      <c r="AT1647" s="1">
        <v>56.5</v>
      </c>
      <c r="AU1647" s="1">
        <v>57.1</v>
      </c>
      <c r="AV1647" s="1">
        <v>56.9</v>
      </c>
      <c r="AW1647" s="1">
        <v>2.0729999999999998E-2</v>
      </c>
      <c r="AX1647" s="1">
        <v>2.71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5481</v>
      </c>
      <c r="C1648" s="3">
        <v>1.01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42.36</v>
      </c>
      <c r="H1648" s="1">
        <f>MATCH(持股比率!A1648,董監!A:A,0)</f>
        <v>1648</v>
      </c>
      <c r="I1648" s="3">
        <v>383981.4</v>
      </c>
      <c r="J1648" s="20">
        <v>5</v>
      </c>
      <c r="K1648" s="20">
        <v>-1.9830000000000001</v>
      </c>
      <c r="L1648" s="29">
        <v>-60</v>
      </c>
      <c r="M1648" s="20">
        <v>20</v>
      </c>
      <c r="N1648" s="20">
        <v>-30</v>
      </c>
      <c r="O1648" s="20">
        <f t="shared" si="101"/>
        <v>16265</v>
      </c>
      <c r="P1648" s="19">
        <f t="shared" si="102"/>
        <v>-0.4</v>
      </c>
      <c r="Q1648" s="3">
        <v>54.8</v>
      </c>
      <c r="R1648" s="3">
        <v>57.9</v>
      </c>
      <c r="S1648" s="3">
        <v>56.4</v>
      </c>
      <c r="T1648" s="3">
        <v>53.5</v>
      </c>
      <c r="U1648" s="3">
        <v>52.5</v>
      </c>
      <c r="V1648" s="10">
        <f t="shared" si="103"/>
        <v>-3.7298156999999998E-2</v>
      </c>
      <c r="W1648" s="3">
        <v>0.96</v>
      </c>
      <c r="X1648" s="3" t="str">
        <f ca="1">IF(COUNTIF(股期對照!A:A,B1648)=2,B1648&amp;"-●",IF(COUNTIF(股期對照!A:A,B1648)=1,B1648&amp;"-◎",B1648))</f>
        <v>東生華</v>
      </c>
      <c r="Y1648" s="3" t="s">
        <v>7305</v>
      </c>
      <c r="AB1648" s="1" t="s">
        <v>1642</v>
      </c>
      <c r="AC1648" s="1" t="s">
        <v>3337</v>
      </c>
      <c r="AD1648" s="1">
        <v>1.01</v>
      </c>
      <c r="AE1648" s="1">
        <v>0.02</v>
      </c>
      <c r="AF1648" s="1">
        <v>0.13</v>
      </c>
      <c r="AG1648" s="1">
        <v>56.48</v>
      </c>
      <c r="AH1648" s="1">
        <v>42.36</v>
      </c>
      <c r="AI1648" s="1">
        <v>1648</v>
      </c>
      <c r="AJ1648" s="1">
        <v>383981.4</v>
      </c>
      <c r="AK1648" s="1">
        <v>5</v>
      </c>
      <c r="AL1648" s="1">
        <v>-1.9830000000000001</v>
      </c>
      <c r="AM1648" s="1">
        <v>-60</v>
      </c>
      <c r="AN1648" s="1">
        <v>20</v>
      </c>
      <c r="AO1648" s="1">
        <v>-30</v>
      </c>
      <c r="AP1648" s="1">
        <v>16265</v>
      </c>
      <c r="AQ1648" s="1">
        <v>-0.4</v>
      </c>
      <c r="AR1648" s="1">
        <v>54.8</v>
      </c>
      <c r="AS1648" s="1">
        <v>57.9</v>
      </c>
      <c r="AT1648" s="1">
        <v>56.4</v>
      </c>
      <c r="AU1648" s="1">
        <v>53.5</v>
      </c>
      <c r="AV1648" s="1">
        <v>52.5</v>
      </c>
      <c r="AW1648" s="1">
        <v>-3.7298156999999998E-2</v>
      </c>
      <c r="AX1648" s="1">
        <v>0.96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5021</v>
      </c>
      <c r="C1649" s="3">
        <v>2.4700000000000002</v>
      </c>
      <c r="D1649" s="3">
        <v>0</v>
      </c>
      <c r="E1649" s="3">
        <v>0.28999999999999998</v>
      </c>
      <c r="F1649" s="1">
        <f>IF(INDEX(董監!D:D,H1649)=0,INDEX(董監!C:C,H1649),INDEX(董監!D:D,H1649))</f>
        <v>19.489999999999998</v>
      </c>
      <c r="G1649" s="1">
        <f t="shared" si="100"/>
        <v>77.75</v>
      </c>
      <c r="H1649" s="1">
        <f>MATCH(持股比率!A1649,董監!A:A,0)</f>
        <v>1649</v>
      </c>
      <c r="I1649" s="3">
        <v>520816</v>
      </c>
      <c r="J1649" s="20">
        <v>62</v>
      </c>
      <c r="K1649" s="20">
        <v>15</v>
      </c>
      <c r="L1649" s="29">
        <v>-6</v>
      </c>
      <c r="M1649" s="20">
        <v>49</v>
      </c>
      <c r="N1649" s="20">
        <v>-100</v>
      </c>
      <c r="O1649" s="20">
        <f t="shared" si="101"/>
        <v>40493</v>
      </c>
      <c r="P1649" s="19">
        <f t="shared" si="102"/>
        <v>0</v>
      </c>
      <c r="Q1649" s="3">
        <v>89</v>
      </c>
      <c r="R1649" s="3">
        <v>89</v>
      </c>
      <c r="S1649" s="3">
        <v>89</v>
      </c>
      <c r="T1649" s="3">
        <v>90</v>
      </c>
      <c r="U1649" s="3">
        <v>89.9</v>
      </c>
      <c r="V1649" s="10">
        <f t="shared" si="103"/>
        <v>1.7389999999999999E-2</v>
      </c>
      <c r="W1649" s="3">
        <v>2.74</v>
      </c>
      <c r="X1649" s="3" t="str">
        <f ca="1">IF(COUNTIF(股期對照!A:A,B1649)=2,B1649&amp;"-●",IF(COUNTIF(股期對照!A:A,B1649)=1,B1649&amp;"-◎",B1649))</f>
        <v>弘帆</v>
      </c>
      <c r="Y1649" s="3" t="s">
        <v>7078</v>
      </c>
      <c r="AB1649" s="1" t="s">
        <v>1643</v>
      </c>
      <c r="AC1649" s="1" t="s">
        <v>3338</v>
      </c>
      <c r="AD1649" s="1">
        <v>2.4700000000000002</v>
      </c>
      <c r="AE1649" s="1">
        <v>0</v>
      </c>
      <c r="AF1649" s="1">
        <v>0.28999999999999998</v>
      </c>
      <c r="AG1649" s="1">
        <v>19.489999999999998</v>
      </c>
      <c r="AH1649" s="1">
        <v>77.75</v>
      </c>
      <c r="AI1649" s="1">
        <v>1649</v>
      </c>
      <c r="AJ1649" s="1">
        <v>520816</v>
      </c>
      <c r="AK1649" s="1">
        <v>62</v>
      </c>
      <c r="AL1649" s="1">
        <v>15</v>
      </c>
      <c r="AM1649" s="1">
        <v>-6</v>
      </c>
      <c r="AN1649" s="1">
        <v>49</v>
      </c>
      <c r="AO1649" s="1">
        <v>-100</v>
      </c>
      <c r="AP1649" s="1">
        <v>40493</v>
      </c>
      <c r="AQ1649" s="1">
        <v>0</v>
      </c>
      <c r="AR1649" s="1">
        <v>89</v>
      </c>
      <c r="AS1649" s="1">
        <v>89</v>
      </c>
      <c r="AT1649" s="1">
        <v>89</v>
      </c>
      <c r="AU1649" s="1">
        <v>90</v>
      </c>
      <c r="AV1649" s="1">
        <v>89.9</v>
      </c>
      <c r="AW1649" s="1">
        <v>1.7389999999999999E-2</v>
      </c>
      <c r="AX1649" s="1">
        <v>2.74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6471</v>
      </c>
      <c r="C1650" s="3">
        <v>0.93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94.07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-1</v>
      </c>
      <c r="L1650" s="29">
        <v>-1</v>
      </c>
      <c r="M1650" s="20">
        <v>-1</v>
      </c>
      <c r="N1650" s="20">
        <v>0</v>
      </c>
      <c r="O1650" s="20">
        <f t="shared" si="101"/>
        <v>29821</v>
      </c>
      <c r="P1650" s="19">
        <f t="shared" si="102"/>
        <v>0</v>
      </c>
      <c r="Q1650" s="3">
        <v>61.2</v>
      </c>
      <c r="R1650" s="3">
        <v>61.2</v>
      </c>
      <c r="S1650" s="3">
        <v>61.2</v>
      </c>
      <c r="T1650" s="3">
        <v>61.2</v>
      </c>
      <c r="U1650" s="3">
        <v>61.4</v>
      </c>
      <c r="V1650" s="10">
        <f t="shared" si="103"/>
        <v>-3.0599999999999998E-3</v>
      </c>
      <c r="W1650" s="3">
        <v>0.33</v>
      </c>
      <c r="X1650" s="3" t="str">
        <f ca="1">IF(COUNTIF(股期對照!A:A,B1650)=2,B1650&amp;"-●",IF(COUNTIF(股期對照!A:A,B1650)=1,B1650&amp;"-◎",B1650))</f>
        <v>鉅邁</v>
      </c>
      <c r="Y1650" s="3" t="s">
        <v>7035</v>
      </c>
      <c r="AB1650" s="1" t="s">
        <v>1644</v>
      </c>
      <c r="AC1650" s="1" t="s">
        <v>3339</v>
      </c>
      <c r="AD1650" s="1">
        <v>0.93</v>
      </c>
      <c r="AE1650" s="1">
        <v>0</v>
      </c>
      <c r="AF1650" s="1">
        <v>0</v>
      </c>
      <c r="AG1650" s="1">
        <v>5</v>
      </c>
      <c r="AH1650" s="1">
        <v>94.07</v>
      </c>
      <c r="AI1650" s="1">
        <v>1650</v>
      </c>
      <c r="AJ1650" s="1">
        <v>317004.5</v>
      </c>
      <c r="AK1650" s="1">
        <v>-2</v>
      </c>
      <c r="AL1650" s="1">
        <v>-1</v>
      </c>
      <c r="AM1650" s="1">
        <v>-1</v>
      </c>
      <c r="AN1650" s="1">
        <v>-1</v>
      </c>
      <c r="AO1650" s="1">
        <v>0</v>
      </c>
      <c r="AP1650" s="1">
        <v>29821</v>
      </c>
      <c r="AQ1650" s="1">
        <v>0</v>
      </c>
      <c r="AR1650" s="1">
        <v>61.2</v>
      </c>
      <c r="AS1650" s="1">
        <v>61.2</v>
      </c>
      <c r="AT1650" s="1">
        <v>61.2</v>
      </c>
      <c r="AU1650" s="1">
        <v>61.2</v>
      </c>
      <c r="AV1650" s="1">
        <v>61.4</v>
      </c>
      <c r="AW1650" s="1">
        <v>-3.0599999999999998E-3</v>
      </c>
      <c r="AX1650" s="1">
        <v>0.33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6472</v>
      </c>
      <c r="C1651" s="3">
        <v>24.14</v>
      </c>
      <c r="D1651" s="3">
        <v>1.88</v>
      </c>
      <c r="E1651" s="3">
        <v>1.41</v>
      </c>
      <c r="F1651" s="1">
        <f>IF(INDEX(董監!D:D,H1651)=0,INDEX(董監!C:C,H1651),INDEX(董監!D:D,H1651))</f>
        <v>13.09</v>
      </c>
      <c r="G1651" s="1">
        <f t="shared" si="100"/>
        <v>59.480000000000004</v>
      </c>
      <c r="H1651" s="1">
        <f>MATCH(持股比率!A1651,董監!A:A,0)</f>
        <v>1651</v>
      </c>
      <c r="I1651" s="3">
        <v>1182608.3</v>
      </c>
      <c r="J1651" s="20">
        <v>179</v>
      </c>
      <c r="K1651" s="20">
        <v>154</v>
      </c>
      <c r="L1651" s="29">
        <v>250</v>
      </c>
      <c r="M1651" s="20">
        <v>6.6280000000000001</v>
      </c>
      <c r="N1651" s="20">
        <v>-414.31</v>
      </c>
      <c r="O1651" s="20">
        <f t="shared" si="101"/>
        <v>70342</v>
      </c>
      <c r="P1651" s="19">
        <f t="shared" si="102"/>
        <v>0.2</v>
      </c>
      <c r="Q1651" s="3">
        <v>178</v>
      </c>
      <c r="R1651" s="3">
        <v>180</v>
      </c>
      <c r="S1651" s="3">
        <v>179</v>
      </c>
      <c r="T1651" s="3">
        <v>177</v>
      </c>
      <c r="U1651" s="3">
        <v>172</v>
      </c>
      <c r="V1651" s="10">
        <f t="shared" si="103"/>
        <v>0.34243835999999994</v>
      </c>
      <c r="W1651" s="3">
        <v>-1.71</v>
      </c>
      <c r="X1651" s="3" t="str">
        <f ca="1">IF(COUNTIF(股期對照!A:A,B1651)=2,B1651&amp;"-●",IF(COUNTIF(股期對照!A:A,B1651)=1,B1651&amp;"-◎",B1651))</f>
        <v>大江-◎</v>
      </c>
      <c r="Y1651" s="3" t="s">
        <v>6806</v>
      </c>
      <c r="AB1651" s="1" t="s">
        <v>1645</v>
      </c>
      <c r="AC1651" s="1" t="s">
        <v>3340</v>
      </c>
      <c r="AD1651" s="1">
        <v>24.14</v>
      </c>
      <c r="AE1651" s="1">
        <v>1.88</v>
      </c>
      <c r="AF1651" s="1">
        <v>1.41</v>
      </c>
      <c r="AG1651" s="1">
        <v>13.09</v>
      </c>
      <c r="AH1651" s="1">
        <v>59.480000000000004</v>
      </c>
      <c r="AI1651" s="1">
        <v>1651</v>
      </c>
      <c r="AJ1651" s="1">
        <v>1182608.3</v>
      </c>
      <c r="AK1651" s="1">
        <v>179</v>
      </c>
      <c r="AL1651" s="1">
        <v>154</v>
      </c>
      <c r="AM1651" s="1">
        <v>250</v>
      </c>
      <c r="AN1651" s="1">
        <v>6.6280000000000001</v>
      </c>
      <c r="AO1651" s="1">
        <v>-414.31</v>
      </c>
      <c r="AP1651" s="1">
        <v>70342</v>
      </c>
      <c r="AQ1651" s="1">
        <v>0.2</v>
      </c>
      <c r="AR1651" s="1">
        <v>178</v>
      </c>
      <c r="AS1651" s="1">
        <v>180</v>
      </c>
      <c r="AT1651" s="1">
        <v>179</v>
      </c>
      <c r="AU1651" s="1">
        <v>177</v>
      </c>
      <c r="AV1651" s="1">
        <v>172</v>
      </c>
      <c r="AW1651" s="1">
        <v>0.34243835999999994</v>
      </c>
      <c r="AX1651" s="1">
        <v>-1.71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6473</v>
      </c>
      <c r="C1652" s="3">
        <v>35.200000000000003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42.03</v>
      </c>
      <c r="H1652" s="1">
        <f>MATCH(持股比率!A1652,董監!A:A,0)</f>
        <v>1652</v>
      </c>
      <c r="I1652" s="3">
        <v>478510.7</v>
      </c>
      <c r="J1652" s="20">
        <v>-17.614999999999998</v>
      </c>
      <c r="K1652" s="20">
        <v>-36.006999999999998</v>
      </c>
      <c r="L1652" s="29">
        <v>-27.931000000000001</v>
      </c>
      <c r="M1652" s="20">
        <v>-54.067</v>
      </c>
      <c r="N1652" s="20">
        <v>-8.6809999999999992</v>
      </c>
      <c r="O1652" s="20">
        <f t="shared" si="101"/>
        <v>20112</v>
      </c>
      <c r="P1652" s="19">
        <f t="shared" si="102"/>
        <v>-0.7</v>
      </c>
      <c r="Q1652" s="3">
        <v>49.8</v>
      </c>
      <c r="R1652" s="3">
        <v>49.6</v>
      </c>
      <c r="S1652" s="3">
        <v>49</v>
      </c>
      <c r="T1652" s="3">
        <v>49</v>
      </c>
      <c r="U1652" s="3">
        <v>48.8</v>
      </c>
      <c r="V1652" s="10">
        <f t="shared" si="103"/>
        <v>-7.1047089999999993E-2</v>
      </c>
      <c r="W1652" s="3">
        <v>-1.81</v>
      </c>
      <c r="X1652" s="3" t="str">
        <f ca="1">IF(COUNTIF(股期對照!A:A,B1652)=2,B1652&amp;"-●",IF(COUNTIF(股期對照!A:A,B1652)=1,B1652&amp;"-◎",B1652))</f>
        <v>大地-KY</v>
      </c>
      <c r="Y1652" s="3" t="s">
        <v>7632</v>
      </c>
      <c r="AB1652" s="1" t="s">
        <v>1646</v>
      </c>
      <c r="AC1652" s="1" t="s">
        <v>3341</v>
      </c>
      <c r="AD1652" s="1">
        <v>35.200000000000003</v>
      </c>
      <c r="AE1652" s="1">
        <v>0</v>
      </c>
      <c r="AF1652" s="1">
        <v>0</v>
      </c>
      <c r="AG1652" s="1">
        <v>22.77</v>
      </c>
      <c r="AH1652" s="1">
        <v>42.03</v>
      </c>
      <c r="AI1652" s="1">
        <v>1652</v>
      </c>
      <c r="AJ1652" s="1">
        <v>478510.7</v>
      </c>
      <c r="AK1652" s="1">
        <v>-17.614999999999998</v>
      </c>
      <c r="AL1652" s="1">
        <v>-36.006999999999998</v>
      </c>
      <c r="AM1652" s="1">
        <v>-27.931000000000001</v>
      </c>
      <c r="AN1652" s="1">
        <v>-54.067</v>
      </c>
      <c r="AO1652" s="1">
        <v>-8.6809999999999992</v>
      </c>
      <c r="AP1652" s="1">
        <v>20112</v>
      </c>
      <c r="AQ1652" s="1">
        <v>-0.7</v>
      </c>
      <c r="AR1652" s="1">
        <v>49.8</v>
      </c>
      <c r="AS1652" s="1">
        <v>49.6</v>
      </c>
      <c r="AT1652" s="1">
        <v>49</v>
      </c>
      <c r="AU1652" s="1">
        <v>49</v>
      </c>
      <c r="AV1652" s="1">
        <v>48.8</v>
      </c>
      <c r="AW1652" s="1">
        <v>-7.1047089999999993E-2</v>
      </c>
      <c r="AX1652" s="1">
        <v>-1.81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6474</v>
      </c>
      <c r="C1653" s="3">
        <v>1.49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</v>
      </c>
      <c r="H1653" s="1">
        <f>MATCH(持股比率!A1653,董監!A:A,0)</f>
        <v>1653</v>
      </c>
      <c r="I1653" s="3">
        <v>380002.25</v>
      </c>
      <c r="J1653" s="20">
        <v>36.738999999999997</v>
      </c>
      <c r="K1653" s="20">
        <v>-3.2959999999999998</v>
      </c>
      <c r="L1653" s="29">
        <v>-13.161</v>
      </c>
      <c r="M1653" s="20">
        <v>-2.121</v>
      </c>
      <c r="N1653" s="20">
        <v>-1.0009999999999999</v>
      </c>
      <c r="O1653" s="20">
        <f t="shared" si="101"/>
        <v>25080</v>
      </c>
      <c r="P1653" s="19">
        <f t="shared" si="102"/>
        <v>0.1</v>
      </c>
      <c r="Q1653" s="3">
        <v>33.85</v>
      </c>
      <c r="R1653" s="3">
        <v>33.700000000000003</v>
      </c>
      <c r="S1653" s="3">
        <v>33.6</v>
      </c>
      <c r="T1653" s="3">
        <v>33.6</v>
      </c>
      <c r="U1653" s="3">
        <v>33.4</v>
      </c>
      <c r="V1653" s="10">
        <f t="shared" si="103"/>
        <v>5.8563134999999973E-3</v>
      </c>
      <c r="W1653" s="3">
        <v>1.06</v>
      </c>
      <c r="X1653" s="3" t="str">
        <f ca="1">IF(COUNTIF(股期對照!A:A,B1653)=2,B1653&amp;"-●",IF(COUNTIF(股期對照!A:A,B1653)=1,B1653&amp;"-◎",B1653))</f>
        <v>綠電</v>
      </c>
      <c r="Y1653" s="3" t="s">
        <v>7633</v>
      </c>
      <c r="AB1653" s="1" t="s">
        <v>1647</v>
      </c>
      <c r="AC1653" s="1" t="s">
        <v>3342</v>
      </c>
      <c r="AD1653" s="1">
        <v>1.49</v>
      </c>
      <c r="AE1653" s="1">
        <v>0</v>
      </c>
      <c r="AF1653" s="1">
        <v>2.54</v>
      </c>
      <c r="AG1653" s="1">
        <v>29.97</v>
      </c>
      <c r="AH1653" s="1">
        <v>66</v>
      </c>
      <c r="AI1653" s="1">
        <v>1653</v>
      </c>
      <c r="AJ1653" s="1">
        <v>380002.25</v>
      </c>
      <c r="AK1653" s="1">
        <v>36.738999999999997</v>
      </c>
      <c r="AL1653" s="1">
        <v>-3.2959999999999998</v>
      </c>
      <c r="AM1653" s="1">
        <v>-13.161</v>
      </c>
      <c r="AN1653" s="1">
        <v>-2.121</v>
      </c>
      <c r="AO1653" s="1">
        <v>-1.0009999999999999</v>
      </c>
      <c r="AP1653" s="1">
        <v>25080</v>
      </c>
      <c r="AQ1653" s="1">
        <v>0.1</v>
      </c>
      <c r="AR1653" s="1">
        <v>33.85</v>
      </c>
      <c r="AS1653" s="1">
        <v>33.700000000000003</v>
      </c>
      <c r="AT1653" s="1">
        <v>33.6</v>
      </c>
      <c r="AU1653" s="1">
        <v>33.6</v>
      </c>
      <c r="AV1653" s="1">
        <v>33.4</v>
      </c>
      <c r="AW1653" s="1">
        <v>5.8563134999999973E-3</v>
      </c>
      <c r="AX1653" s="1">
        <v>1.06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6475</v>
      </c>
      <c r="C1654" s="3">
        <v>63.16</v>
      </c>
      <c r="D1654" s="3">
        <v>0</v>
      </c>
      <c r="E1654" s="3">
        <v>0.12</v>
      </c>
      <c r="F1654" s="1">
        <f>IF(INDEX(董監!D:D,H1654)=0,INDEX(董監!C:C,H1654),INDEX(董監!D:D,H1654))</f>
        <v>30.06</v>
      </c>
      <c r="G1654" s="1">
        <f t="shared" si="100"/>
        <v>6.6600000000000108</v>
      </c>
      <c r="H1654" s="1">
        <f>MATCH(持股比率!A1654,董監!A:A,0)</f>
        <v>1654</v>
      </c>
      <c r="I1654" s="3">
        <v>611539.38</v>
      </c>
      <c r="J1654" s="20">
        <v>9.3450000000000006</v>
      </c>
      <c r="K1654" s="20">
        <v>-11</v>
      </c>
      <c r="L1654" s="29">
        <v>20</v>
      </c>
      <c r="M1654" s="20">
        <v>43</v>
      </c>
      <c r="N1654" s="20">
        <v>-55</v>
      </c>
      <c r="O1654" s="20">
        <f t="shared" si="101"/>
        <v>4073</v>
      </c>
      <c r="P1654" s="19">
        <f t="shared" si="102"/>
        <v>0.2</v>
      </c>
      <c r="Q1654" s="3">
        <v>89.8</v>
      </c>
      <c r="R1654" s="3">
        <v>90</v>
      </c>
      <c r="S1654" s="3">
        <v>89.3</v>
      </c>
      <c r="T1654" s="3">
        <v>89.2</v>
      </c>
      <c r="U1654" s="3">
        <v>87</v>
      </c>
      <c r="V1654" s="10">
        <f t="shared" si="103"/>
        <v>6.8578099999999998E-3</v>
      </c>
      <c r="W1654" s="3">
        <v>-3.33</v>
      </c>
      <c r="X1654" s="3" t="str">
        <f ca="1">IF(COUNTIF(股期對照!A:A,B1654)=2,B1654&amp;"-●",IF(COUNTIF(股期對照!A:A,B1654)=1,B1654&amp;"-◎",B1654))</f>
        <v>威宏-KY</v>
      </c>
      <c r="Y1654" s="3" t="s">
        <v>6771</v>
      </c>
      <c r="AB1654" s="1" t="s">
        <v>1648</v>
      </c>
      <c r="AC1654" s="1" t="s">
        <v>3343</v>
      </c>
      <c r="AD1654" s="1">
        <v>63.16</v>
      </c>
      <c r="AE1654" s="1">
        <v>0</v>
      </c>
      <c r="AF1654" s="1">
        <v>0.12</v>
      </c>
      <c r="AG1654" s="1">
        <v>30.06</v>
      </c>
      <c r="AH1654" s="1">
        <v>6.6600000000000108</v>
      </c>
      <c r="AI1654" s="1">
        <v>1654</v>
      </c>
      <c r="AJ1654" s="1">
        <v>611539.38</v>
      </c>
      <c r="AK1654" s="1">
        <v>9.3450000000000006</v>
      </c>
      <c r="AL1654" s="1">
        <v>-11</v>
      </c>
      <c r="AM1654" s="1">
        <v>20</v>
      </c>
      <c r="AN1654" s="1">
        <v>43</v>
      </c>
      <c r="AO1654" s="1">
        <v>-55</v>
      </c>
      <c r="AP1654" s="1">
        <v>4073</v>
      </c>
      <c r="AQ1654" s="1">
        <v>0.2</v>
      </c>
      <c r="AR1654" s="1">
        <v>89.8</v>
      </c>
      <c r="AS1654" s="1">
        <v>90</v>
      </c>
      <c r="AT1654" s="1">
        <v>89.3</v>
      </c>
      <c r="AU1654" s="1">
        <v>89.2</v>
      </c>
      <c r="AV1654" s="1">
        <v>87</v>
      </c>
      <c r="AW1654" s="1">
        <v>6.8578099999999998E-3</v>
      </c>
      <c r="AX1654" s="1">
        <v>-3.33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5168</v>
      </c>
      <c r="C1655" s="3">
        <v>5.61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82.240000000000009</v>
      </c>
      <c r="H1655" s="1">
        <f>MATCH(持股比率!A1655,董監!A:A,0)</f>
        <v>1655</v>
      </c>
      <c r="I1655" s="3">
        <v>668000</v>
      </c>
      <c r="J1655" s="20">
        <v>2.234</v>
      </c>
      <c r="K1655" s="20">
        <v>-4</v>
      </c>
      <c r="L1655" s="29">
        <v>-1</v>
      </c>
      <c r="M1655" s="20">
        <v>-3</v>
      </c>
      <c r="N1655" s="20">
        <v>-1</v>
      </c>
      <c r="O1655" s="20">
        <f t="shared" si="101"/>
        <v>54936</v>
      </c>
      <c r="P1655" s="19">
        <f t="shared" si="102"/>
        <v>0</v>
      </c>
      <c r="Q1655" s="3">
        <v>11.65</v>
      </c>
      <c r="R1655" s="3">
        <v>11.65</v>
      </c>
      <c r="S1655" s="3">
        <v>11.7</v>
      </c>
      <c r="T1655" s="3">
        <v>11.65</v>
      </c>
      <c r="U1655" s="3">
        <v>11.7</v>
      </c>
      <c r="V1655" s="10">
        <f t="shared" si="103"/>
        <v>-7.8923900000000006E-4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6711</v>
      </c>
      <c r="AB1655" s="1" t="s">
        <v>1649</v>
      </c>
      <c r="AC1655" s="1" t="s">
        <v>3344</v>
      </c>
      <c r="AD1655" s="1">
        <v>5.61</v>
      </c>
      <c r="AE1655" s="1">
        <v>0</v>
      </c>
      <c r="AF1655" s="1">
        <v>0.11</v>
      </c>
      <c r="AG1655" s="1">
        <v>12.04</v>
      </c>
      <c r="AH1655" s="1">
        <v>82.240000000000009</v>
      </c>
      <c r="AI1655" s="1">
        <v>1655</v>
      </c>
      <c r="AJ1655" s="1">
        <v>668000</v>
      </c>
      <c r="AK1655" s="1">
        <v>2.234</v>
      </c>
      <c r="AL1655" s="1">
        <v>-4</v>
      </c>
      <c r="AM1655" s="1">
        <v>-1</v>
      </c>
      <c r="AN1655" s="1">
        <v>-3</v>
      </c>
      <c r="AO1655" s="1">
        <v>-1</v>
      </c>
      <c r="AP1655" s="1">
        <v>54936</v>
      </c>
      <c r="AQ1655" s="1">
        <v>0</v>
      </c>
      <c r="AR1655" s="1">
        <v>11.65</v>
      </c>
      <c r="AS1655" s="1">
        <v>11.65</v>
      </c>
      <c r="AT1655" s="1">
        <v>11.7</v>
      </c>
      <c r="AU1655" s="1">
        <v>11.65</v>
      </c>
      <c r="AV1655" s="1">
        <v>11.7</v>
      </c>
      <c r="AW1655" s="1">
        <v>-7.8923900000000006E-4</v>
      </c>
      <c r="AX1655" s="1">
        <v>-0.43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6476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5</v>
      </c>
      <c r="M1656" s="20">
        <v>-5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34.1</v>
      </c>
      <c r="R1656" s="3">
        <v>34</v>
      </c>
      <c r="S1656" s="3">
        <v>34</v>
      </c>
      <c r="T1656" s="3">
        <v>33.85</v>
      </c>
      <c r="U1656" s="3">
        <v>33.200000000000003</v>
      </c>
      <c r="V1656" s="10">
        <f t="shared" si="103"/>
        <v>-3.3349999999999992E-4</v>
      </c>
      <c r="W1656" s="3">
        <v>-2.35</v>
      </c>
      <c r="X1656" s="3" t="str">
        <f ca="1">IF(COUNTIF(股期對照!A:A,B1656)=2,B1656&amp;"-●",IF(COUNTIF(股期對照!A:A,B1656)=1,B1656&amp;"-◎",B1656))</f>
        <v>綠河-KY</v>
      </c>
      <c r="Y1656" s="3" t="s">
        <v>6713</v>
      </c>
      <c r="AB1656" s="1" t="s">
        <v>1650</v>
      </c>
      <c r="AC1656" s="1" t="s">
        <v>3345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5</v>
      </c>
      <c r="AN1656" s="1">
        <v>-5</v>
      </c>
      <c r="AO1656" s="1">
        <v>0</v>
      </c>
      <c r="AP1656" s="1">
        <v>19623</v>
      </c>
      <c r="AQ1656" s="1">
        <v>0</v>
      </c>
      <c r="AR1656" s="1">
        <v>34.1</v>
      </c>
      <c r="AS1656" s="1">
        <v>34</v>
      </c>
      <c r="AT1656" s="1">
        <v>34</v>
      </c>
      <c r="AU1656" s="1">
        <v>33.85</v>
      </c>
      <c r="AV1656" s="1">
        <v>33.200000000000003</v>
      </c>
      <c r="AW1656" s="1">
        <v>-3.3349999999999992E-4</v>
      </c>
      <c r="AX1656" s="1">
        <v>-2.35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6477</v>
      </c>
      <c r="C1657" s="3">
        <v>6.02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60.67</v>
      </c>
      <c r="H1657" s="1">
        <f>MATCH(持股比率!A1657,董監!A:A,0)</f>
        <v>1657</v>
      </c>
      <c r="I1657" s="3">
        <v>529144.05000000005</v>
      </c>
      <c r="J1657" s="20">
        <v>61.000999999999998</v>
      </c>
      <c r="K1657" s="20">
        <v>16.768999999999998</v>
      </c>
      <c r="L1657" s="29">
        <v>30</v>
      </c>
      <c r="M1657" s="20">
        <v>53.082000000000001</v>
      </c>
      <c r="N1657" s="20">
        <v>3.0070000000000001</v>
      </c>
      <c r="O1657" s="20">
        <f t="shared" si="101"/>
        <v>32103</v>
      </c>
      <c r="P1657" s="19">
        <f t="shared" si="102"/>
        <v>0.5</v>
      </c>
      <c r="Q1657" s="3">
        <v>99.7</v>
      </c>
      <c r="R1657" s="3">
        <v>101.5</v>
      </c>
      <c r="S1657" s="3">
        <v>101.5</v>
      </c>
      <c r="T1657" s="3">
        <v>102</v>
      </c>
      <c r="U1657" s="3">
        <v>101.5</v>
      </c>
      <c r="V1657" s="10">
        <f t="shared" si="103"/>
        <v>0.16548427700000001</v>
      </c>
      <c r="W1657" s="3">
        <v>3.05</v>
      </c>
      <c r="X1657" s="3" t="str">
        <f ca="1">IF(COUNTIF(股期對照!A:A,B1657)=2,B1657&amp;"-●",IF(COUNTIF(股期對照!A:A,B1657)=1,B1657&amp;"-◎",B1657))</f>
        <v>華研</v>
      </c>
      <c r="Y1657" s="3" t="s">
        <v>7439</v>
      </c>
      <c r="AB1657" s="1" t="s">
        <v>1651</v>
      </c>
      <c r="AC1657" s="1" t="s">
        <v>3346</v>
      </c>
      <c r="AD1657" s="1">
        <v>6.02</v>
      </c>
      <c r="AE1657" s="1">
        <v>0.72</v>
      </c>
      <c r="AF1657" s="1">
        <v>0.17</v>
      </c>
      <c r="AG1657" s="1">
        <v>32.42</v>
      </c>
      <c r="AH1657" s="1">
        <v>60.67</v>
      </c>
      <c r="AI1657" s="1">
        <v>1657</v>
      </c>
      <c r="AJ1657" s="1">
        <v>529144.05000000005</v>
      </c>
      <c r="AK1657" s="1">
        <v>61.000999999999998</v>
      </c>
      <c r="AL1657" s="1">
        <v>16.768999999999998</v>
      </c>
      <c r="AM1657" s="1">
        <v>30</v>
      </c>
      <c r="AN1657" s="1">
        <v>53.082000000000001</v>
      </c>
      <c r="AO1657" s="1">
        <v>3.0070000000000001</v>
      </c>
      <c r="AP1657" s="1">
        <v>32103</v>
      </c>
      <c r="AQ1657" s="1">
        <v>0.5</v>
      </c>
      <c r="AR1657" s="1">
        <v>99.7</v>
      </c>
      <c r="AS1657" s="1">
        <v>101.5</v>
      </c>
      <c r="AT1657" s="1">
        <v>101.5</v>
      </c>
      <c r="AU1657" s="1">
        <v>102</v>
      </c>
      <c r="AV1657" s="1">
        <v>101.5</v>
      </c>
      <c r="AW1657" s="1">
        <v>0.16548427700000001</v>
      </c>
      <c r="AX1657" s="1">
        <v>3.05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6478</v>
      </c>
      <c r="C1658" s="3">
        <v>0.41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85.74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-2</v>
      </c>
      <c r="L1658" s="29">
        <v>-1</v>
      </c>
      <c r="M1658" s="20">
        <v>0</v>
      </c>
      <c r="N1658" s="20">
        <v>0</v>
      </c>
      <c r="O1658" s="20">
        <f t="shared" si="101"/>
        <v>43993</v>
      </c>
      <c r="P1658" s="19">
        <f t="shared" si="102"/>
        <v>0</v>
      </c>
      <c r="Q1658" s="3">
        <v>23.05</v>
      </c>
      <c r="R1658" s="3">
        <v>23.05</v>
      </c>
      <c r="S1658" s="3">
        <v>23.3</v>
      </c>
      <c r="T1658" s="3">
        <v>23.15</v>
      </c>
      <c r="U1658" s="3">
        <v>23.1</v>
      </c>
      <c r="V1658" s="10">
        <f t="shared" si="103"/>
        <v>-1.155E-3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6907</v>
      </c>
      <c r="AB1658" s="1" t="s">
        <v>1652</v>
      </c>
      <c r="AC1658" s="1" t="s">
        <v>3347</v>
      </c>
      <c r="AD1658" s="1">
        <v>0.41</v>
      </c>
      <c r="AE1658" s="1">
        <v>0</v>
      </c>
      <c r="AF1658" s="1">
        <v>0.83</v>
      </c>
      <c r="AG1658" s="1">
        <v>13.02</v>
      </c>
      <c r="AH1658" s="1">
        <v>85.74</v>
      </c>
      <c r="AI1658" s="1">
        <v>1658</v>
      </c>
      <c r="AJ1658" s="1">
        <v>513099.47</v>
      </c>
      <c r="AK1658" s="1">
        <v>-2</v>
      </c>
      <c r="AL1658" s="1">
        <v>-2</v>
      </c>
      <c r="AM1658" s="1">
        <v>-1</v>
      </c>
      <c r="AN1658" s="1">
        <v>0</v>
      </c>
      <c r="AO1658" s="1">
        <v>0</v>
      </c>
      <c r="AP1658" s="1">
        <v>43993</v>
      </c>
      <c r="AQ1658" s="1">
        <v>0</v>
      </c>
      <c r="AR1658" s="1">
        <v>23.05</v>
      </c>
      <c r="AS1658" s="1">
        <v>23.05</v>
      </c>
      <c r="AT1658" s="1">
        <v>23.3</v>
      </c>
      <c r="AU1658" s="1">
        <v>23.15</v>
      </c>
      <c r="AV1658" s="1">
        <v>23.1</v>
      </c>
      <c r="AW1658" s="1">
        <v>-1.155E-3</v>
      </c>
      <c r="AX1658" s="1">
        <v>0.43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6479</v>
      </c>
      <c r="C1659" s="3">
        <v>21.88</v>
      </c>
      <c r="D1659" s="3">
        <v>0.13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22.100000000000009</v>
      </c>
      <c r="H1659" s="1">
        <f>MATCH(持股比率!A1659,董監!A:A,0)</f>
        <v>1659</v>
      </c>
      <c r="I1659" s="3">
        <v>2403403.86</v>
      </c>
      <c r="J1659" s="20">
        <v>245.49299999999999</v>
      </c>
      <c r="K1659" s="20">
        <v>23.45</v>
      </c>
      <c r="L1659" s="29">
        <v>-240.93199999999999</v>
      </c>
      <c r="M1659" s="20">
        <v>514.30600000000004</v>
      </c>
      <c r="N1659" s="20">
        <v>-585.86300000000006</v>
      </c>
      <c r="O1659" s="20">
        <f t="shared" si="101"/>
        <v>53115</v>
      </c>
      <c r="P1659" s="19">
        <f t="shared" si="102"/>
        <v>-0.1</v>
      </c>
      <c r="Q1659" s="3">
        <v>539</v>
      </c>
      <c r="R1659" s="3">
        <v>534</v>
      </c>
      <c r="S1659" s="3">
        <v>525</v>
      </c>
      <c r="T1659" s="3">
        <v>537</v>
      </c>
      <c r="U1659" s="3">
        <v>521</v>
      </c>
      <c r="V1659" s="10">
        <f t="shared" si="103"/>
        <v>-0.10698574000000022</v>
      </c>
      <c r="W1659" s="3">
        <v>-2.25</v>
      </c>
      <c r="X1659" s="3" t="str">
        <f ca="1">IF(COUNTIF(股期對照!A:A,B1659)=2,B1659&amp;"-●",IF(COUNTIF(股期對照!A:A,B1659)=1,B1659&amp;"-◎",B1659))</f>
        <v>富邦媒-●</v>
      </c>
      <c r="Y1659" s="3" t="s">
        <v>7634</v>
      </c>
      <c r="AB1659" s="1" t="s">
        <v>1653</v>
      </c>
      <c r="AC1659" s="1" t="s">
        <v>3348</v>
      </c>
      <c r="AD1659" s="1">
        <v>21.88</v>
      </c>
      <c r="AE1659" s="1">
        <v>0.13</v>
      </c>
      <c r="AF1659" s="1">
        <v>0.34</v>
      </c>
      <c r="AG1659" s="1">
        <v>55.55</v>
      </c>
      <c r="AH1659" s="1">
        <v>22.100000000000009</v>
      </c>
      <c r="AI1659" s="1">
        <v>1659</v>
      </c>
      <c r="AJ1659" s="1">
        <v>2403403.86</v>
      </c>
      <c r="AK1659" s="1">
        <v>245.49299999999999</v>
      </c>
      <c r="AL1659" s="1">
        <v>23.45</v>
      </c>
      <c r="AM1659" s="1">
        <v>-240.93199999999999</v>
      </c>
      <c r="AN1659" s="1">
        <v>514.30600000000004</v>
      </c>
      <c r="AO1659" s="1">
        <v>-585.86300000000006</v>
      </c>
      <c r="AP1659" s="1">
        <v>53115</v>
      </c>
      <c r="AQ1659" s="1">
        <v>-0.1</v>
      </c>
      <c r="AR1659" s="1">
        <v>539</v>
      </c>
      <c r="AS1659" s="1">
        <v>534</v>
      </c>
      <c r="AT1659" s="1">
        <v>525</v>
      </c>
      <c r="AU1659" s="1">
        <v>537</v>
      </c>
      <c r="AV1659" s="1">
        <v>521</v>
      </c>
      <c r="AW1659" s="1">
        <v>-0.10698574000000022</v>
      </c>
      <c r="AX1659" s="1">
        <v>-2.25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5022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21.35</v>
      </c>
      <c r="R1660" s="3">
        <v>20.85</v>
      </c>
      <c r="S1660" s="3">
        <v>20.6</v>
      </c>
      <c r="T1660" s="3">
        <v>20.45</v>
      </c>
      <c r="U1660" s="3">
        <v>21.6</v>
      </c>
      <c r="V1660" s="10">
        <f t="shared" si="103"/>
        <v>0</v>
      </c>
      <c r="W1660" s="3">
        <v>4.0999999999999996</v>
      </c>
      <c r="X1660" s="3" t="str">
        <f ca="1">IF(COUNTIF(股期對照!A:A,B1660)=2,B1660&amp;"-●",IF(COUNTIF(股期對照!A:A,B1660)=1,B1660&amp;"-◎",B1660))</f>
        <v>大拓-KY</v>
      </c>
      <c r="Y1660" s="3" t="s">
        <v>7240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21.35</v>
      </c>
      <c r="AS1660" s="1">
        <v>20.85</v>
      </c>
      <c r="AT1660" s="1">
        <v>20.6</v>
      </c>
      <c r="AU1660" s="1">
        <v>20.45</v>
      </c>
      <c r="AV1660" s="1">
        <v>21.6</v>
      </c>
      <c r="AW1660" s="1">
        <v>0</v>
      </c>
      <c r="AX1660" s="1">
        <v>4.0999999999999996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5023</v>
      </c>
      <c r="C1661" s="3">
        <v>1.56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62.56</v>
      </c>
      <c r="H1661" s="1">
        <f>MATCH(持股比率!A1661,董監!A:A,0)</f>
        <v>1661</v>
      </c>
      <c r="I1661" s="3">
        <v>793953.54</v>
      </c>
      <c r="J1661" s="20">
        <v>3</v>
      </c>
      <c r="K1661" s="20">
        <v>-5</v>
      </c>
      <c r="L1661" s="29">
        <v>-1</v>
      </c>
      <c r="M1661" s="20">
        <v>-4.0259999999999998</v>
      </c>
      <c r="N1661" s="20">
        <v>-5.19</v>
      </c>
      <c r="O1661" s="20">
        <f t="shared" si="101"/>
        <v>49670</v>
      </c>
      <c r="P1661" s="19">
        <f t="shared" si="102"/>
        <v>0</v>
      </c>
      <c r="Q1661" s="3">
        <v>122.5</v>
      </c>
      <c r="R1661" s="3">
        <v>121</v>
      </c>
      <c r="S1661" s="3">
        <v>121</v>
      </c>
      <c r="T1661" s="3">
        <v>121</v>
      </c>
      <c r="U1661" s="3">
        <v>119</v>
      </c>
      <c r="V1661" s="10">
        <f t="shared" si="103"/>
        <v>-1.4632559999999999E-2</v>
      </c>
      <c r="W1661" s="3">
        <v>-0.83</v>
      </c>
      <c r="X1661" s="3" t="str">
        <f ca="1">IF(COUNTIF(股期對照!A:A,B1661)=2,B1661&amp;"-●",IF(COUNTIF(股期對照!A:A,B1661)=1,B1661&amp;"-◎",B1661))</f>
        <v>柏文</v>
      </c>
      <c r="Y1661" s="3" t="s">
        <v>7049</v>
      </c>
      <c r="AB1661" s="1" t="s">
        <v>1655</v>
      </c>
      <c r="AC1661" s="1" t="s">
        <v>3350</v>
      </c>
      <c r="AD1661" s="1">
        <v>1.56</v>
      </c>
      <c r="AE1661" s="1">
        <v>0</v>
      </c>
      <c r="AF1661" s="1">
        <v>0.26</v>
      </c>
      <c r="AG1661" s="1">
        <v>35.619999999999997</v>
      </c>
      <c r="AH1661" s="1">
        <v>62.56</v>
      </c>
      <c r="AI1661" s="1">
        <v>1661</v>
      </c>
      <c r="AJ1661" s="1">
        <v>793953.54</v>
      </c>
      <c r="AK1661" s="1">
        <v>3</v>
      </c>
      <c r="AL1661" s="1">
        <v>-5</v>
      </c>
      <c r="AM1661" s="1">
        <v>-1</v>
      </c>
      <c r="AN1661" s="1">
        <v>-4.0259999999999998</v>
      </c>
      <c r="AO1661" s="1">
        <v>-5.19</v>
      </c>
      <c r="AP1661" s="1">
        <v>49670</v>
      </c>
      <c r="AQ1661" s="1">
        <v>0</v>
      </c>
      <c r="AR1661" s="1">
        <v>122.5</v>
      </c>
      <c r="AS1661" s="1">
        <v>121</v>
      </c>
      <c r="AT1661" s="1">
        <v>121</v>
      </c>
      <c r="AU1661" s="1">
        <v>121</v>
      </c>
      <c r="AV1661" s="1">
        <v>119</v>
      </c>
      <c r="AW1661" s="1">
        <v>-1.4632559999999999E-2</v>
      </c>
      <c r="AX1661" s="1">
        <v>-0.83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6480</v>
      </c>
      <c r="C1662" s="3">
        <v>0.25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0">
        <v>5</v>
      </c>
      <c r="K1662" s="20">
        <v>1</v>
      </c>
      <c r="L1662" s="29">
        <v>1</v>
      </c>
      <c r="M1662" s="20">
        <v>0</v>
      </c>
      <c r="N1662" s="20">
        <v>1</v>
      </c>
      <c r="O1662" s="20">
        <f t="shared" si="101"/>
        <v>79290</v>
      </c>
      <c r="P1662" s="19">
        <f t="shared" si="102"/>
        <v>0</v>
      </c>
      <c r="Q1662" s="3">
        <v>23.35</v>
      </c>
      <c r="R1662" s="3">
        <v>23.35</v>
      </c>
      <c r="S1662" s="3">
        <v>23</v>
      </c>
      <c r="T1662" s="3">
        <v>23.1</v>
      </c>
      <c r="U1662" s="3">
        <v>23.3</v>
      </c>
      <c r="V1662" s="10">
        <f t="shared" si="103"/>
        <v>1.864E-3</v>
      </c>
      <c r="W1662" s="3">
        <v>0.43</v>
      </c>
      <c r="X1662" s="3" t="str">
        <f ca="1">IF(COUNTIF(股期對照!A:A,B1662)=2,B1662&amp;"-●",IF(COUNTIF(股期對照!A:A,B1662)=1,B1662&amp;"-◎",B1662))</f>
        <v>潤泰材</v>
      </c>
      <c r="Y1662" s="3" t="s">
        <v>7337</v>
      </c>
      <c r="AB1662" s="1" t="s">
        <v>1656</v>
      </c>
      <c r="AC1662" s="1" t="s">
        <v>3351</v>
      </c>
      <c r="AD1662" s="1">
        <v>0.25</v>
      </c>
      <c r="AE1662" s="1">
        <v>0</v>
      </c>
      <c r="AF1662" s="1">
        <v>0.17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5</v>
      </c>
      <c r="AL1662" s="1">
        <v>1</v>
      </c>
      <c r="AM1662" s="1">
        <v>1</v>
      </c>
      <c r="AN1662" s="1">
        <v>0</v>
      </c>
      <c r="AO1662" s="1">
        <v>1</v>
      </c>
      <c r="AP1662" s="1">
        <v>79290</v>
      </c>
      <c r="AQ1662" s="1">
        <v>0</v>
      </c>
      <c r="AR1662" s="1">
        <v>23.35</v>
      </c>
      <c r="AS1662" s="1">
        <v>23.35</v>
      </c>
      <c r="AT1662" s="1">
        <v>23</v>
      </c>
      <c r="AU1662" s="1">
        <v>23.1</v>
      </c>
      <c r="AV1662" s="1">
        <v>23.3</v>
      </c>
      <c r="AW1662" s="1">
        <v>1.864E-3</v>
      </c>
      <c r="AX1662" s="1">
        <v>0.43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5482</v>
      </c>
      <c r="C1663" s="3">
        <v>42.59</v>
      </c>
      <c r="D1663" s="3">
        <v>0.95</v>
      </c>
      <c r="E1663" s="3">
        <v>0.28000000000000003</v>
      </c>
      <c r="F1663" s="1">
        <f>IF(INDEX(董監!D:D,H1663)=0,INDEX(董監!C:C,H1663),INDEX(董監!D:D,H1663))</f>
        <v>25.56</v>
      </c>
      <c r="G1663" s="1">
        <f t="shared" si="100"/>
        <v>30.61999999999999</v>
      </c>
      <c r="H1663" s="1">
        <f>MATCH(持股比率!A1663,董監!A:A,0)</f>
        <v>1663</v>
      </c>
      <c r="I1663" s="3">
        <v>2930202</v>
      </c>
      <c r="J1663" s="20">
        <v>55.238999999999997</v>
      </c>
      <c r="K1663" s="20">
        <v>-48.351999999999997</v>
      </c>
      <c r="L1663" s="29">
        <v>-54.601999999999997</v>
      </c>
      <c r="M1663" s="20">
        <v>320.76600000000002</v>
      </c>
      <c r="N1663" s="20">
        <v>259.35000000000002</v>
      </c>
      <c r="O1663" s="20">
        <f t="shared" si="101"/>
        <v>89723</v>
      </c>
      <c r="P1663" s="19">
        <f t="shared" si="102"/>
        <v>0.6</v>
      </c>
      <c r="Q1663" s="3">
        <v>302</v>
      </c>
      <c r="R1663" s="3">
        <v>303.5</v>
      </c>
      <c r="S1663" s="3">
        <v>303</v>
      </c>
      <c r="T1663" s="3">
        <v>311.5</v>
      </c>
      <c r="U1663" s="3">
        <v>326</v>
      </c>
      <c r="V1663" s="10">
        <f t="shared" si="103"/>
        <v>1.6992964900000003</v>
      </c>
      <c r="W1663" s="3">
        <v>8.49</v>
      </c>
      <c r="X1663" s="3" t="str">
        <f ca="1">IF(COUNTIF(股期對照!A:A,B1663)=2,B1663&amp;"-●",IF(COUNTIF(股期對照!A:A,B1663)=1,B1663&amp;"-◎",B1663))</f>
        <v>億豐</v>
      </c>
      <c r="Y1663" s="3" t="s">
        <v>7633</v>
      </c>
      <c r="AB1663" s="1" t="s">
        <v>1657</v>
      </c>
      <c r="AC1663" s="1" t="s">
        <v>3352</v>
      </c>
      <c r="AD1663" s="1">
        <v>42.59</v>
      </c>
      <c r="AE1663" s="1">
        <v>0.95</v>
      </c>
      <c r="AF1663" s="1">
        <v>0.28000000000000003</v>
      </c>
      <c r="AG1663" s="1">
        <v>25.56</v>
      </c>
      <c r="AH1663" s="1">
        <v>30.61999999999999</v>
      </c>
      <c r="AI1663" s="1">
        <v>1663</v>
      </c>
      <c r="AJ1663" s="1">
        <v>2930202</v>
      </c>
      <c r="AK1663" s="1">
        <v>55.238999999999997</v>
      </c>
      <c r="AL1663" s="1">
        <v>-48.351999999999997</v>
      </c>
      <c r="AM1663" s="1">
        <v>-54.601999999999997</v>
      </c>
      <c r="AN1663" s="1">
        <v>320.76600000000002</v>
      </c>
      <c r="AO1663" s="1">
        <v>259.35000000000002</v>
      </c>
      <c r="AP1663" s="1">
        <v>89723</v>
      </c>
      <c r="AQ1663" s="1">
        <v>0.6</v>
      </c>
      <c r="AR1663" s="1">
        <v>302</v>
      </c>
      <c r="AS1663" s="1">
        <v>303.5</v>
      </c>
      <c r="AT1663" s="1">
        <v>303</v>
      </c>
      <c r="AU1663" s="1">
        <v>311.5</v>
      </c>
      <c r="AV1663" s="1">
        <v>326</v>
      </c>
      <c r="AW1663" s="1">
        <v>1.6992964900000003</v>
      </c>
      <c r="AX1663" s="1">
        <v>8.49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6481</v>
      </c>
      <c r="C1664" s="3">
        <v>54.83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22.86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-1</v>
      </c>
      <c r="L1664" s="29">
        <v>-1</v>
      </c>
      <c r="M1664" s="20">
        <v>-4</v>
      </c>
      <c r="N1664" s="20">
        <v>-2</v>
      </c>
      <c r="O1664" s="20">
        <f t="shared" si="101"/>
        <v>15101</v>
      </c>
      <c r="P1664" s="19">
        <f t="shared" si="102"/>
        <v>-0.1</v>
      </c>
      <c r="Q1664" s="3">
        <v>42.55</v>
      </c>
      <c r="R1664" s="3">
        <v>43</v>
      </c>
      <c r="S1664" s="3">
        <v>43.1</v>
      </c>
      <c r="T1664" s="3">
        <v>42.9</v>
      </c>
      <c r="U1664" s="3">
        <v>42.25</v>
      </c>
      <c r="V1664" s="10">
        <f t="shared" si="103"/>
        <v>-5.1240000000000001E-3</v>
      </c>
      <c r="W1664" s="3">
        <v>-2.2000000000000002</v>
      </c>
      <c r="X1664" s="3" t="str">
        <f ca="1">IF(COUNTIF(股期對照!A:A,B1664)=2,B1664&amp;"-●",IF(COUNTIF(股期對照!A:A,B1664)=1,B1664&amp;"-◎",B1664))</f>
        <v>美吉吉-KY</v>
      </c>
      <c r="Y1664" s="3" t="s">
        <v>7572</v>
      </c>
      <c r="AB1664" s="1" t="s">
        <v>1658</v>
      </c>
      <c r="AC1664" s="1" t="s">
        <v>3353</v>
      </c>
      <c r="AD1664" s="1">
        <v>54.83</v>
      </c>
      <c r="AE1664" s="1">
        <v>0</v>
      </c>
      <c r="AF1664" s="1">
        <v>0.02</v>
      </c>
      <c r="AG1664" s="1">
        <v>22.29</v>
      </c>
      <c r="AH1664" s="1">
        <v>22.86</v>
      </c>
      <c r="AI1664" s="1">
        <v>1664</v>
      </c>
      <c r="AJ1664" s="1">
        <v>660590</v>
      </c>
      <c r="AK1664" s="1">
        <v>-4</v>
      </c>
      <c r="AL1664" s="1">
        <v>-1</v>
      </c>
      <c r="AM1664" s="1">
        <v>-1</v>
      </c>
      <c r="AN1664" s="1">
        <v>-4</v>
      </c>
      <c r="AO1664" s="1">
        <v>-2</v>
      </c>
      <c r="AP1664" s="1">
        <v>15101</v>
      </c>
      <c r="AQ1664" s="1">
        <v>-0.1</v>
      </c>
      <c r="AR1664" s="1">
        <v>42.55</v>
      </c>
      <c r="AS1664" s="1">
        <v>43</v>
      </c>
      <c r="AT1664" s="1">
        <v>43.1</v>
      </c>
      <c r="AU1664" s="1">
        <v>42.9</v>
      </c>
      <c r="AV1664" s="1">
        <v>42.25</v>
      </c>
      <c r="AW1664" s="1">
        <v>-5.1240000000000001E-3</v>
      </c>
      <c r="AX1664" s="1">
        <v>-2.2000000000000002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5599</v>
      </c>
      <c r="C1665" s="3">
        <v>44.73</v>
      </c>
      <c r="D1665" s="3">
        <v>0.01</v>
      </c>
      <c r="E1665" s="3">
        <v>0.37</v>
      </c>
      <c r="F1665" s="1">
        <f>IF(INDEX(董監!D:D,H1665)=0,INDEX(董監!C:C,H1665),INDEX(董監!D:D,H1665))</f>
        <v>9.5500000000000007</v>
      </c>
      <c r="G1665" s="1">
        <f t="shared" si="100"/>
        <v>45.34</v>
      </c>
      <c r="H1665" s="1">
        <f>MATCH(持股比率!A1665,董監!A:A,0)</f>
        <v>1665</v>
      </c>
      <c r="I1665" s="3">
        <v>512330.08</v>
      </c>
      <c r="J1665" s="20">
        <v>49</v>
      </c>
      <c r="K1665" s="20">
        <v>24.001000000000001</v>
      </c>
      <c r="L1665" s="29">
        <v>23.01</v>
      </c>
      <c r="M1665" s="20">
        <v>-78</v>
      </c>
      <c r="N1665" s="20">
        <v>-18.123999999999999</v>
      </c>
      <c r="O1665" s="20">
        <f t="shared" si="101"/>
        <v>23229</v>
      </c>
      <c r="P1665" s="19">
        <f t="shared" si="102"/>
        <v>0</v>
      </c>
      <c r="Q1665" s="3">
        <v>83.8</v>
      </c>
      <c r="R1665" s="3">
        <v>83.2</v>
      </c>
      <c r="S1665" s="3">
        <v>84.9</v>
      </c>
      <c r="T1665" s="3">
        <v>85.6</v>
      </c>
      <c r="U1665" s="3">
        <v>85.1</v>
      </c>
      <c r="V1665" s="10">
        <f t="shared" si="103"/>
        <v>-1.6252019999999903E-3</v>
      </c>
      <c r="W1665" s="3">
        <v>1.19</v>
      </c>
      <c r="X1665" s="3" t="str">
        <f ca="1">IF(COUNTIF(股期對照!A:A,B1665)=2,B1665&amp;"-●",IF(COUNTIF(股期對照!A:A,B1665)=1,B1665&amp;"-◎",B1665))</f>
        <v>波力-KY</v>
      </c>
      <c r="Y1665" s="3" t="s">
        <v>7337</v>
      </c>
      <c r="AB1665" s="1" t="s">
        <v>1659</v>
      </c>
      <c r="AC1665" s="1" t="s">
        <v>3354</v>
      </c>
      <c r="AD1665" s="1">
        <v>44.73</v>
      </c>
      <c r="AE1665" s="1">
        <v>0.01</v>
      </c>
      <c r="AF1665" s="1">
        <v>0.37</v>
      </c>
      <c r="AG1665" s="1">
        <v>9.5500000000000007</v>
      </c>
      <c r="AH1665" s="1">
        <v>45.34</v>
      </c>
      <c r="AI1665" s="1">
        <v>1665</v>
      </c>
      <c r="AJ1665" s="1">
        <v>512330.08</v>
      </c>
      <c r="AK1665" s="1">
        <v>49</v>
      </c>
      <c r="AL1665" s="1">
        <v>24.001000000000001</v>
      </c>
      <c r="AM1665" s="1">
        <v>23.01</v>
      </c>
      <c r="AN1665" s="1">
        <v>-78</v>
      </c>
      <c r="AO1665" s="1">
        <v>-18.123999999999999</v>
      </c>
      <c r="AP1665" s="1">
        <v>23229</v>
      </c>
      <c r="AQ1665" s="1">
        <v>0</v>
      </c>
      <c r="AR1665" s="1">
        <v>83.8</v>
      </c>
      <c r="AS1665" s="1">
        <v>83.2</v>
      </c>
      <c r="AT1665" s="1">
        <v>84.9</v>
      </c>
      <c r="AU1665" s="1">
        <v>85.6</v>
      </c>
      <c r="AV1665" s="1">
        <v>85.1</v>
      </c>
      <c r="AW1665" s="1">
        <v>-1.6252019999999903E-3</v>
      </c>
      <c r="AX1665" s="1">
        <v>1.19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6482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28.3</v>
      </c>
      <c r="R1666" s="3">
        <v>28.9</v>
      </c>
      <c r="S1666" s="3">
        <v>29.55</v>
      </c>
      <c r="T1666" s="3">
        <v>29.5</v>
      </c>
      <c r="U1666" s="3">
        <v>29.35</v>
      </c>
      <c r="V1666" s="10">
        <f t="shared" si="103"/>
        <v>0</v>
      </c>
      <c r="W1666" s="3">
        <v>0.86</v>
      </c>
      <c r="X1666" s="3" t="str">
        <f ca="1">IF(COUNTIF(股期對照!A:A,B1666)=2,B1666&amp;"-●",IF(COUNTIF(股期對照!A:A,B1666)=1,B1666&amp;"-◎",B1666))</f>
        <v>夠麻吉</v>
      </c>
      <c r="Y1666" s="3" t="s">
        <v>7635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28.3</v>
      </c>
      <c r="AS1666" s="1">
        <v>28.9</v>
      </c>
      <c r="AT1666" s="1">
        <v>29.55</v>
      </c>
      <c r="AU1666" s="1">
        <v>29.5</v>
      </c>
      <c r="AV1666" s="1">
        <v>29.35</v>
      </c>
      <c r="AW1666" s="1">
        <v>0</v>
      </c>
      <c r="AX1666" s="1">
        <v>0.86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6483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1</v>
      </c>
      <c r="K1667" s="20">
        <v>-1</v>
      </c>
      <c r="L1667" s="29">
        <v>-1</v>
      </c>
      <c r="M1667" s="20">
        <v>-1</v>
      </c>
      <c r="N1667" s="20">
        <v>4</v>
      </c>
      <c r="O1667" s="20">
        <f t="shared" si="101"/>
        <v>49526</v>
      </c>
      <c r="P1667" s="19">
        <f t="shared" si="102"/>
        <v>0</v>
      </c>
      <c r="Q1667" s="3">
        <v>27.05</v>
      </c>
      <c r="R1667" s="3">
        <v>26.95</v>
      </c>
      <c r="S1667" s="3">
        <v>26.95</v>
      </c>
      <c r="T1667" s="3">
        <v>27.25</v>
      </c>
      <c r="U1667" s="3">
        <v>27.05</v>
      </c>
      <c r="V1667" s="10">
        <f t="shared" si="103"/>
        <v>5.4100000000000003E-4</v>
      </c>
      <c r="W1667" s="3">
        <v>0.19</v>
      </c>
      <c r="X1667" s="3" t="str">
        <f ca="1">IF(COUNTIF(股期對照!A:A,B1667)=2,B1667&amp;"-●",IF(COUNTIF(股期對照!A:A,B1667)=1,B1667&amp;"-◎",B1667))</f>
        <v>山林水</v>
      </c>
      <c r="Y1667" s="3" t="s">
        <v>6769</v>
      </c>
      <c r="AB1667" s="1" t="s">
        <v>1661</v>
      </c>
      <c r="AC1667" s="1" t="s">
        <v>3356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1</v>
      </c>
      <c r="AL1667" s="1">
        <v>-1</v>
      </c>
      <c r="AM1667" s="1">
        <v>-1</v>
      </c>
      <c r="AN1667" s="1">
        <v>-1</v>
      </c>
      <c r="AO1667" s="1">
        <v>4</v>
      </c>
      <c r="AP1667" s="1">
        <v>49526</v>
      </c>
      <c r="AQ1667" s="1">
        <v>0</v>
      </c>
      <c r="AR1667" s="1">
        <v>27.05</v>
      </c>
      <c r="AS1667" s="1">
        <v>26.95</v>
      </c>
      <c r="AT1667" s="1">
        <v>26.95</v>
      </c>
      <c r="AU1667" s="1">
        <v>27.25</v>
      </c>
      <c r="AV1667" s="1">
        <v>27.05</v>
      </c>
      <c r="AW1667" s="1">
        <v>5.4100000000000003E-4</v>
      </c>
      <c r="AX1667" s="1">
        <v>0.19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5231</v>
      </c>
      <c r="C1668" s="3">
        <v>2.73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73.59</v>
      </c>
      <c r="H1668" s="1">
        <f>MATCH(持股比率!A1668,董監!A:A,0)</f>
        <v>1668</v>
      </c>
      <c r="I1668" s="3">
        <v>814835.09</v>
      </c>
      <c r="J1668" s="20">
        <v>5</v>
      </c>
      <c r="K1668" s="20">
        <v>6</v>
      </c>
      <c r="L1668" s="29">
        <v>3</v>
      </c>
      <c r="M1668" s="20">
        <v>-4</v>
      </c>
      <c r="N1668" s="20">
        <v>-8</v>
      </c>
      <c r="O1668" s="20">
        <f t="shared" si="101"/>
        <v>59964</v>
      </c>
      <c r="P1668" s="19">
        <f t="shared" si="102"/>
        <v>0</v>
      </c>
      <c r="Q1668" s="3">
        <v>61.3</v>
      </c>
      <c r="R1668" s="3">
        <v>61</v>
      </c>
      <c r="S1668" s="3">
        <v>61</v>
      </c>
      <c r="T1668" s="3">
        <v>60</v>
      </c>
      <c r="U1668" s="3">
        <v>59.7</v>
      </c>
      <c r="V1668" s="10">
        <f t="shared" si="103"/>
        <v>1.3789999999999998E-3</v>
      </c>
      <c r="W1668" s="3">
        <v>-2.93</v>
      </c>
      <c r="X1668" s="3" t="str">
        <f ca="1">IF(COUNTIF(股期對照!A:A,B1668)=2,B1668&amp;"-●",IF(COUNTIF(股期對照!A:A,B1668)=1,B1668&amp;"-◎",B1668))</f>
        <v>台境</v>
      </c>
      <c r="Y1668" s="3" t="s">
        <v>6706</v>
      </c>
      <c r="AB1668" s="1" t="s">
        <v>1662</v>
      </c>
      <c r="AC1668" s="1" t="s">
        <v>3357</v>
      </c>
      <c r="AD1668" s="1">
        <v>2.73</v>
      </c>
      <c r="AE1668" s="1">
        <v>0</v>
      </c>
      <c r="AF1668" s="1">
        <v>0.01</v>
      </c>
      <c r="AG1668" s="1">
        <v>23.67</v>
      </c>
      <c r="AH1668" s="1">
        <v>73.59</v>
      </c>
      <c r="AI1668" s="1">
        <v>1668</v>
      </c>
      <c r="AJ1668" s="1">
        <v>814835.09</v>
      </c>
      <c r="AK1668" s="1">
        <v>5</v>
      </c>
      <c r="AL1668" s="1">
        <v>6</v>
      </c>
      <c r="AM1668" s="1">
        <v>3</v>
      </c>
      <c r="AN1668" s="1">
        <v>-4</v>
      </c>
      <c r="AO1668" s="1">
        <v>-8</v>
      </c>
      <c r="AP1668" s="1">
        <v>59964</v>
      </c>
      <c r="AQ1668" s="1">
        <v>0</v>
      </c>
      <c r="AR1668" s="1">
        <v>61.3</v>
      </c>
      <c r="AS1668" s="1">
        <v>61</v>
      </c>
      <c r="AT1668" s="1">
        <v>61</v>
      </c>
      <c r="AU1668" s="1">
        <v>60</v>
      </c>
      <c r="AV1668" s="1">
        <v>59.7</v>
      </c>
      <c r="AW1668" s="1">
        <v>1.3789999999999998E-3</v>
      </c>
      <c r="AX1668" s="1">
        <v>-2.93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4893</v>
      </c>
      <c r="C1669" s="3">
        <v>26.63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60.57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1</v>
      </c>
      <c r="L1669" s="29">
        <v>0</v>
      </c>
      <c r="M1669" s="20">
        <v>1</v>
      </c>
      <c r="N1669" s="20">
        <v>4</v>
      </c>
      <c r="O1669" s="20">
        <f t="shared" si="101"/>
        <v>20650</v>
      </c>
      <c r="P1669" s="19">
        <f t="shared" si="102"/>
        <v>0</v>
      </c>
      <c r="Q1669" s="3">
        <v>15.9</v>
      </c>
      <c r="R1669" s="3">
        <v>15.95</v>
      </c>
      <c r="S1669" s="3">
        <v>16.100000000000001</v>
      </c>
      <c r="T1669" s="3">
        <v>15.8</v>
      </c>
      <c r="U1669" s="3">
        <v>15.7</v>
      </c>
      <c r="V1669" s="10">
        <f t="shared" si="103"/>
        <v>9.4549999999999994E-4</v>
      </c>
      <c r="W1669" s="3">
        <v>-2.48</v>
      </c>
      <c r="X1669" s="3" t="str">
        <f ca="1">IF(COUNTIF(股期對照!A:A,B1669)=2,B1669&amp;"-●",IF(COUNTIF(股期對照!A:A,B1669)=1,B1669&amp;"-◎",B1669))</f>
        <v>創業家</v>
      </c>
      <c r="Y1669" s="3" t="s">
        <v>7636</v>
      </c>
      <c r="AB1669" s="1" t="s">
        <v>1663</v>
      </c>
      <c r="AC1669" s="1" t="s">
        <v>3358</v>
      </c>
      <c r="AD1669" s="1">
        <v>26.63</v>
      </c>
      <c r="AE1669" s="1">
        <v>0</v>
      </c>
      <c r="AF1669" s="1">
        <v>0</v>
      </c>
      <c r="AG1669" s="1">
        <v>12.8</v>
      </c>
      <c r="AH1669" s="1">
        <v>60.57</v>
      </c>
      <c r="AI1669" s="1">
        <v>1669</v>
      </c>
      <c r="AJ1669" s="1">
        <v>340928.38</v>
      </c>
      <c r="AK1669" s="1">
        <v>0</v>
      </c>
      <c r="AL1669" s="1">
        <v>1</v>
      </c>
      <c r="AM1669" s="1">
        <v>0</v>
      </c>
      <c r="AN1669" s="1">
        <v>1</v>
      </c>
      <c r="AO1669" s="1">
        <v>4</v>
      </c>
      <c r="AP1669" s="1">
        <v>20650</v>
      </c>
      <c r="AQ1669" s="1">
        <v>0</v>
      </c>
      <c r="AR1669" s="1">
        <v>15.9</v>
      </c>
      <c r="AS1669" s="1">
        <v>15.95</v>
      </c>
      <c r="AT1669" s="1">
        <v>16.100000000000001</v>
      </c>
      <c r="AU1669" s="1">
        <v>15.8</v>
      </c>
      <c r="AV1669" s="1">
        <v>15.7</v>
      </c>
      <c r="AW1669" s="1">
        <v>9.4549999999999994E-4</v>
      </c>
      <c r="AX1669" s="1">
        <v>-2.48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6484</v>
      </c>
      <c r="C1670" s="3">
        <v>41.85</v>
      </c>
      <c r="D1670" s="3">
        <v>0.3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35.08</v>
      </c>
      <c r="H1670" s="1">
        <f>MATCH(持股比率!A1670,董監!A:A,0)</f>
        <v>1670</v>
      </c>
      <c r="I1670" s="3">
        <v>888862.76</v>
      </c>
      <c r="J1670" s="20">
        <v>92.164000000000001</v>
      </c>
      <c r="K1670" s="20">
        <v>51.768999999999998</v>
      </c>
      <c r="L1670" s="29">
        <v>-31.824999999999999</v>
      </c>
      <c r="M1670" s="20">
        <v>-221.822</v>
      </c>
      <c r="N1670" s="20">
        <v>-122.431</v>
      </c>
      <c r="O1670" s="20">
        <f t="shared" si="101"/>
        <v>31181</v>
      </c>
      <c r="P1670" s="19">
        <f t="shared" si="102"/>
        <v>-0.7</v>
      </c>
      <c r="Q1670" s="3">
        <v>379</v>
      </c>
      <c r="R1670" s="3">
        <v>382</v>
      </c>
      <c r="S1670" s="3">
        <v>382.5</v>
      </c>
      <c r="T1670" s="3">
        <v>374</v>
      </c>
      <c r="U1670" s="3">
        <v>366</v>
      </c>
      <c r="V1670" s="10">
        <f t="shared" si="103"/>
        <v>-0.85238322499999997</v>
      </c>
      <c r="W1670" s="3">
        <v>-2.27</v>
      </c>
      <c r="X1670" s="3" t="str">
        <f ca="1">IF(COUNTIF(股期對照!A:A,B1670)=2,B1670&amp;"-●",IF(COUNTIF(股期對照!A:A,B1670)=1,B1670&amp;"-◎",B1670))</f>
        <v>東哥遊艇</v>
      </c>
      <c r="Y1670" s="3" t="s">
        <v>7336</v>
      </c>
      <c r="AB1670" s="1" t="s">
        <v>1664</v>
      </c>
      <c r="AC1670" s="1" t="s">
        <v>3359</v>
      </c>
      <c r="AD1670" s="1">
        <v>41.85</v>
      </c>
      <c r="AE1670" s="1">
        <v>0.3</v>
      </c>
      <c r="AF1670" s="1">
        <v>0.65</v>
      </c>
      <c r="AG1670" s="1">
        <v>22.12</v>
      </c>
      <c r="AH1670" s="1">
        <v>35.08</v>
      </c>
      <c r="AI1670" s="1">
        <v>1670</v>
      </c>
      <c r="AJ1670" s="1">
        <v>888862.76</v>
      </c>
      <c r="AK1670" s="1">
        <v>92.164000000000001</v>
      </c>
      <c r="AL1670" s="1">
        <v>51.768999999999998</v>
      </c>
      <c r="AM1670" s="1">
        <v>-31.824999999999999</v>
      </c>
      <c r="AN1670" s="1">
        <v>-221.822</v>
      </c>
      <c r="AO1670" s="1">
        <v>-122.431</v>
      </c>
      <c r="AP1670" s="1">
        <v>31181</v>
      </c>
      <c r="AQ1670" s="1">
        <v>-0.7</v>
      </c>
      <c r="AR1670" s="1">
        <v>379</v>
      </c>
      <c r="AS1670" s="1">
        <v>382</v>
      </c>
      <c r="AT1670" s="1">
        <v>382.5</v>
      </c>
      <c r="AU1670" s="1">
        <v>374</v>
      </c>
      <c r="AV1670" s="1">
        <v>366</v>
      </c>
      <c r="AW1670" s="1">
        <v>-0.85238322499999997</v>
      </c>
      <c r="AX1670" s="1">
        <v>-2.27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6485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5600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50.8</v>
      </c>
      <c r="R1672" s="3">
        <v>50.8</v>
      </c>
      <c r="S1672" s="3">
        <v>50.9</v>
      </c>
      <c r="T1672" s="3">
        <v>50.9</v>
      </c>
      <c r="U1672" s="3">
        <v>50.9</v>
      </c>
      <c r="V1672" s="10">
        <f t="shared" si="107"/>
        <v>0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7336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50.8</v>
      </c>
      <c r="AS1672" s="1">
        <v>50.8</v>
      </c>
      <c r="AT1672" s="1">
        <v>50.9</v>
      </c>
      <c r="AU1672" s="1">
        <v>50.9</v>
      </c>
      <c r="AV1672" s="1">
        <v>50.9</v>
      </c>
      <c r="AW1672" s="1">
        <v>0</v>
      </c>
      <c r="AX1672" s="1">
        <v>0.59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5601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10967</v>
      </c>
      <c r="P1673" s="19">
        <f t="shared" si="106"/>
        <v>0</v>
      </c>
      <c r="Q1673" s="3">
        <v>66.400000000000006</v>
      </c>
      <c r="R1673" s="3">
        <v>66.400000000000006</v>
      </c>
      <c r="S1673" s="3">
        <v>66.5</v>
      </c>
      <c r="T1673" s="3">
        <v>66.5</v>
      </c>
      <c r="U1673" s="3">
        <v>66.599999999999994</v>
      </c>
      <c r="V1673" s="10">
        <f t="shared" si="107"/>
        <v>-6.6400000000000009E-4</v>
      </c>
      <c r="W1673" s="3">
        <v>0.76</v>
      </c>
      <c r="X1673" s="3" t="str">
        <f ca="1">IF(COUNTIF(股期對照!A:A,B1673)=2,B1673&amp;"-●",IF(COUNTIF(股期對照!A:A,B1673)=1,B1673&amp;"-◎",B1673))</f>
        <v>商億-KY</v>
      </c>
      <c r="Y1673" s="3" t="s">
        <v>7637</v>
      </c>
      <c r="AB1673" s="1" t="s">
        <v>1667</v>
      </c>
      <c r="AC1673" s="1" t="s">
        <v>3361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0</v>
      </c>
      <c r="AO1673" s="1">
        <v>0</v>
      </c>
      <c r="AP1673" s="1">
        <v>10967</v>
      </c>
      <c r="AQ1673" s="1">
        <v>0</v>
      </c>
      <c r="AR1673" s="1">
        <v>66.400000000000006</v>
      </c>
      <c r="AS1673" s="1">
        <v>66.400000000000006</v>
      </c>
      <c r="AT1673" s="1">
        <v>66.5</v>
      </c>
      <c r="AU1673" s="1">
        <v>66.5</v>
      </c>
      <c r="AV1673" s="1">
        <v>66.599999999999994</v>
      </c>
      <c r="AW1673" s="1">
        <v>-6.6400000000000009E-4</v>
      </c>
      <c r="AX1673" s="1">
        <v>0.76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4888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1E-3</v>
      </c>
      <c r="M1674" s="20">
        <v>0</v>
      </c>
      <c r="N1674" s="20">
        <v>-1</v>
      </c>
      <c r="O1674" s="20">
        <f t="shared" si="105"/>
        <v>10942</v>
      </c>
      <c r="P1674" s="19">
        <f t="shared" si="106"/>
        <v>0</v>
      </c>
      <c r="Q1674" s="3">
        <v>17.95</v>
      </c>
      <c r="R1674" s="3">
        <v>17.95</v>
      </c>
      <c r="S1674" s="3">
        <v>17.5</v>
      </c>
      <c r="T1674" s="3">
        <v>17.5</v>
      </c>
      <c r="U1674" s="3">
        <v>17.649999999999999</v>
      </c>
      <c r="V1674" s="10">
        <f t="shared" si="107"/>
        <v>-1.7632499999999999E-4</v>
      </c>
      <c r="W1674" s="3">
        <v>-4.08</v>
      </c>
      <c r="X1674" s="3" t="str">
        <f ca="1">IF(COUNTIF(股期對照!A:A,B1674)=2,B1674&amp;"-●",IF(COUNTIF(股期對照!A:A,B1674)=1,B1674&amp;"-◎",B1674))</f>
        <v>吉源-KY</v>
      </c>
      <c r="Y1674" s="3" t="s">
        <v>6771</v>
      </c>
      <c r="AB1674" s="1" t="s">
        <v>1668</v>
      </c>
      <c r="AC1674" s="1" t="s">
        <v>3362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1E-3</v>
      </c>
      <c r="AN1674" s="1">
        <v>0</v>
      </c>
      <c r="AO1674" s="1">
        <v>-1</v>
      </c>
      <c r="AP1674" s="1">
        <v>10942</v>
      </c>
      <c r="AQ1674" s="1">
        <v>0</v>
      </c>
      <c r="AR1674" s="1">
        <v>17.95</v>
      </c>
      <c r="AS1674" s="1">
        <v>17.95</v>
      </c>
      <c r="AT1674" s="1">
        <v>17.5</v>
      </c>
      <c r="AU1674" s="1">
        <v>17.5</v>
      </c>
      <c r="AV1674" s="1">
        <v>17.649999999999999</v>
      </c>
      <c r="AW1674" s="1">
        <v>-1.7632499999999999E-4</v>
      </c>
      <c r="AX1674" s="1">
        <v>-4.08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6486</v>
      </c>
      <c r="C1675" s="3">
        <v>1.85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82.85</v>
      </c>
      <c r="H1675" s="1">
        <f>MATCH(持股比率!A1675,董監!A:A,0)</f>
        <v>1675</v>
      </c>
      <c r="I1675" s="3">
        <v>377524.14</v>
      </c>
      <c r="J1675" s="20">
        <v>61</v>
      </c>
      <c r="K1675" s="20">
        <v>-0.999</v>
      </c>
      <c r="L1675" s="29">
        <v>54</v>
      </c>
      <c r="M1675" s="20">
        <v>0.999</v>
      </c>
      <c r="N1675" s="20">
        <v>3</v>
      </c>
      <c r="O1675" s="20">
        <f t="shared" si="105"/>
        <v>31278</v>
      </c>
      <c r="P1675" s="19">
        <f t="shared" si="106"/>
        <v>0.4</v>
      </c>
      <c r="Q1675" s="3">
        <v>25.05</v>
      </c>
      <c r="R1675" s="3">
        <v>25</v>
      </c>
      <c r="S1675" s="3">
        <v>24.6</v>
      </c>
      <c r="T1675" s="3">
        <v>24.65</v>
      </c>
      <c r="U1675" s="3">
        <v>24.85</v>
      </c>
      <c r="V1675" s="10">
        <f t="shared" si="107"/>
        <v>2.9306503500000004E-2</v>
      </c>
      <c r="W1675" s="3">
        <v>0.4</v>
      </c>
      <c r="X1675" s="3" t="str">
        <f ca="1">IF(COUNTIF(股期對照!A:A,B1675)=2,B1675&amp;"-●",IF(COUNTIF(股期對照!A:A,B1675)=1,B1675&amp;"-◎",B1675))</f>
        <v>三貝德</v>
      </c>
      <c r="Y1675" s="3" t="s">
        <v>6769</v>
      </c>
      <c r="AB1675" s="1" t="s">
        <v>1669</v>
      </c>
      <c r="AC1675" s="1" t="s">
        <v>3363</v>
      </c>
      <c r="AD1675" s="1">
        <v>1.85</v>
      </c>
      <c r="AE1675" s="1">
        <v>0</v>
      </c>
      <c r="AF1675" s="1">
        <v>0.02</v>
      </c>
      <c r="AG1675" s="1">
        <v>15.28</v>
      </c>
      <c r="AH1675" s="1">
        <v>82.85</v>
      </c>
      <c r="AI1675" s="1">
        <v>1675</v>
      </c>
      <c r="AJ1675" s="1">
        <v>377524.14</v>
      </c>
      <c r="AK1675" s="1">
        <v>61</v>
      </c>
      <c r="AL1675" s="1">
        <v>-0.999</v>
      </c>
      <c r="AM1675" s="1">
        <v>54</v>
      </c>
      <c r="AN1675" s="1">
        <v>0.999</v>
      </c>
      <c r="AO1675" s="1">
        <v>3</v>
      </c>
      <c r="AP1675" s="1">
        <v>31278</v>
      </c>
      <c r="AQ1675" s="1">
        <v>0.4</v>
      </c>
      <c r="AR1675" s="1">
        <v>25.05</v>
      </c>
      <c r="AS1675" s="1">
        <v>25</v>
      </c>
      <c r="AT1675" s="1">
        <v>24.6</v>
      </c>
      <c r="AU1675" s="1">
        <v>24.65</v>
      </c>
      <c r="AV1675" s="1">
        <v>24.85</v>
      </c>
      <c r="AW1675" s="1">
        <v>2.9306503500000004E-2</v>
      </c>
      <c r="AX1675" s="1">
        <v>0.4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5602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0</v>
      </c>
      <c r="L1676" s="29">
        <v>4</v>
      </c>
      <c r="M1676" s="20">
        <v>1</v>
      </c>
      <c r="N1676" s="20">
        <v>-3</v>
      </c>
      <c r="O1676" s="20">
        <f t="shared" si="105"/>
        <v>-7795</v>
      </c>
      <c r="P1676" s="19">
        <f t="shared" si="106"/>
        <v>0</v>
      </c>
      <c r="Q1676" s="3">
        <v>121</v>
      </c>
      <c r="R1676" s="3">
        <v>121.5</v>
      </c>
      <c r="S1676" s="3">
        <v>124</v>
      </c>
      <c r="T1676" s="3">
        <v>123</v>
      </c>
      <c r="U1676" s="3">
        <v>123</v>
      </c>
      <c r="V1676" s="10">
        <f t="shared" si="107"/>
        <v>1.2899999999999999E-3</v>
      </c>
      <c r="W1676" s="3">
        <v>2.5</v>
      </c>
      <c r="X1676" s="3" t="str">
        <f ca="1">IF(COUNTIF(股期對照!A:A,B1676)=2,B1676&amp;"-●",IF(COUNTIF(股期對照!A:A,B1676)=1,B1676&amp;"-◎",B1676))</f>
        <v>鼎炫-KY</v>
      </c>
      <c r="Y1676" s="3" t="s">
        <v>7196</v>
      </c>
      <c r="AB1676" s="1" t="s">
        <v>1670</v>
      </c>
      <c r="AC1676" s="1" t="s">
        <v>3364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0</v>
      </c>
      <c r="AM1676" s="1">
        <v>4</v>
      </c>
      <c r="AN1676" s="1">
        <v>1</v>
      </c>
      <c r="AO1676" s="1">
        <v>-3</v>
      </c>
      <c r="AP1676" s="1">
        <v>-7795</v>
      </c>
      <c r="AQ1676" s="1">
        <v>0</v>
      </c>
      <c r="AR1676" s="1">
        <v>121</v>
      </c>
      <c r="AS1676" s="1">
        <v>121.5</v>
      </c>
      <c r="AT1676" s="1">
        <v>124</v>
      </c>
      <c r="AU1676" s="1">
        <v>123</v>
      </c>
      <c r="AV1676" s="1">
        <v>123</v>
      </c>
      <c r="AW1676" s="1">
        <v>1.2899999999999999E-3</v>
      </c>
      <c r="AX1676" s="1">
        <v>2.5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6487</v>
      </c>
      <c r="C1677" s="3">
        <v>0.8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77.63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-6</v>
      </c>
      <c r="L1677" s="29">
        <v>0</v>
      </c>
      <c r="M1677" s="20">
        <v>-5</v>
      </c>
      <c r="N1677" s="20">
        <v>-6</v>
      </c>
      <c r="O1677" s="20">
        <f t="shared" si="105"/>
        <v>92721</v>
      </c>
      <c r="P1677" s="19">
        <f t="shared" si="106"/>
        <v>0</v>
      </c>
      <c r="Q1677" s="3">
        <v>29.95</v>
      </c>
      <c r="R1677" s="3">
        <v>29.75</v>
      </c>
      <c r="S1677" s="3">
        <v>29.8</v>
      </c>
      <c r="T1677" s="3">
        <v>30.15</v>
      </c>
      <c r="U1677" s="3">
        <v>30.05</v>
      </c>
      <c r="V1677" s="10">
        <f t="shared" si="107"/>
        <v>-6.2935000000000005E-3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7638</v>
      </c>
      <c r="AB1677" s="1" t="s">
        <v>1671</v>
      </c>
      <c r="AC1677" s="1" t="s">
        <v>3365</v>
      </c>
      <c r="AD1677" s="1">
        <v>0.8</v>
      </c>
      <c r="AE1677" s="1">
        <v>0</v>
      </c>
      <c r="AF1677" s="1">
        <v>0.09</v>
      </c>
      <c r="AG1677" s="1">
        <v>21.48</v>
      </c>
      <c r="AH1677" s="1">
        <v>77.63</v>
      </c>
      <c r="AI1677" s="1">
        <v>1677</v>
      </c>
      <c r="AJ1677" s="1">
        <v>1194400</v>
      </c>
      <c r="AK1677" s="1">
        <v>-4</v>
      </c>
      <c r="AL1677" s="1">
        <v>-6</v>
      </c>
      <c r="AM1677" s="1">
        <v>0</v>
      </c>
      <c r="AN1677" s="1">
        <v>-5</v>
      </c>
      <c r="AO1677" s="1">
        <v>-6</v>
      </c>
      <c r="AP1677" s="1">
        <v>92721</v>
      </c>
      <c r="AQ1677" s="1">
        <v>0</v>
      </c>
      <c r="AR1677" s="1">
        <v>29.95</v>
      </c>
      <c r="AS1677" s="1">
        <v>29.75</v>
      </c>
      <c r="AT1677" s="1">
        <v>29.8</v>
      </c>
      <c r="AU1677" s="1">
        <v>30.15</v>
      </c>
      <c r="AV1677" s="1">
        <v>30.05</v>
      </c>
      <c r="AW1677" s="1">
        <v>-6.2935000000000005E-3</v>
      </c>
      <c r="AX1677" s="1">
        <v>0.5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6488</v>
      </c>
      <c r="C1678" s="3">
        <v>0.1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91.49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0</v>
      </c>
      <c r="M1678" s="20">
        <v>3</v>
      </c>
      <c r="N1678" s="20">
        <v>-3</v>
      </c>
      <c r="O1678" s="20">
        <f t="shared" si="105"/>
        <v>31141</v>
      </c>
      <c r="P1678" s="19">
        <f t="shared" si="106"/>
        <v>0</v>
      </c>
      <c r="Q1678" s="3">
        <v>16.649999999999999</v>
      </c>
      <c r="R1678" s="3">
        <v>16.45</v>
      </c>
      <c r="S1678" s="3">
        <v>16.5</v>
      </c>
      <c r="T1678" s="3">
        <v>16.100000000000001</v>
      </c>
      <c r="U1678" s="3">
        <v>15.45</v>
      </c>
      <c r="V1678" s="10">
        <f t="shared" si="107"/>
        <v>-1.4699999999999989E-4</v>
      </c>
      <c r="W1678" s="3">
        <v>-6.08</v>
      </c>
      <c r="X1678" s="3" t="str">
        <f ca="1">IF(COUNTIF(股期對照!A:A,B1678)=2,B1678&amp;"-●",IF(COUNTIF(股期對照!A:A,B1678)=1,B1678&amp;"-◎",B1678))</f>
        <v>花王</v>
      </c>
      <c r="Y1678" s="3" t="s">
        <v>7588</v>
      </c>
      <c r="AB1678" s="1" t="s">
        <v>1672</v>
      </c>
      <c r="AC1678" s="1" t="s">
        <v>3366</v>
      </c>
      <c r="AD1678" s="1">
        <v>0.1</v>
      </c>
      <c r="AE1678" s="1">
        <v>0</v>
      </c>
      <c r="AF1678" s="1">
        <v>0.05</v>
      </c>
      <c r="AG1678" s="1">
        <v>8.36</v>
      </c>
      <c r="AH1678" s="1">
        <v>91.49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3</v>
      </c>
      <c r="AO1678" s="1">
        <v>-3</v>
      </c>
      <c r="AP1678" s="1">
        <v>31141</v>
      </c>
      <c r="AQ1678" s="1">
        <v>0</v>
      </c>
      <c r="AR1678" s="1">
        <v>16.649999999999999</v>
      </c>
      <c r="AS1678" s="1">
        <v>16.45</v>
      </c>
      <c r="AT1678" s="1">
        <v>16.5</v>
      </c>
      <c r="AU1678" s="1">
        <v>16.100000000000001</v>
      </c>
      <c r="AV1678" s="1">
        <v>15.45</v>
      </c>
      <c r="AW1678" s="1">
        <v>-1.4699999999999989E-4</v>
      </c>
      <c r="AX1678" s="1">
        <v>-6.08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6573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4</v>
      </c>
      <c r="K1679" s="20">
        <v>-2</v>
      </c>
      <c r="L1679" s="29">
        <v>3</v>
      </c>
      <c r="M1679" s="20">
        <v>0</v>
      </c>
      <c r="N1679" s="20">
        <v>0</v>
      </c>
      <c r="O1679" s="20">
        <f t="shared" si="105"/>
        <v>170791</v>
      </c>
      <c r="P1679" s="19">
        <f t="shared" si="106"/>
        <v>0</v>
      </c>
      <c r="Q1679" s="3">
        <v>61.6</v>
      </c>
      <c r="R1679" s="3">
        <v>62</v>
      </c>
      <c r="S1679" s="3">
        <v>62</v>
      </c>
      <c r="T1679" s="3">
        <v>61.8</v>
      </c>
      <c r="U1679" s="3">
        <v>61.4</v>
      </c>
      <c r="V1679" s="10">
        <f t="shared" si="107"/>
        <v>3.0839999999999999E-3</v>
      </c>
      <c r="W1679" s="3">
        <v>-0.32</v>
      </c>
      <c r="X1679" s="3" t="str">
        <f ca="1">IF(COUNTIF(股期對照!A:A,B1679)=2,B1679&amp;"-●",IF(COUNTIF(股期對照!A:A,B1679)=1,B1679&amp;"-◎",B1679))</f>
        <v>欣雄</v>
      </c>
      <c r="Y1679" s="3" t="s">
        <v>6769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4</v>
      </c>
      <c r="AL1679" s="1">
        <v>-2</v>
      </c>
      <c r="AM1679" s="1">
        <v>3</v>
      </c>
      <c r="AN1679" s="1">
        <v>0</v>
      </c>
      <c r="AO1679" s="1">
        <v>0</v>
      </c>
      <c r="AP1679" s="1">
        <v>170791</v>
      </c>
      <c r="AQ1679" s="1">
        <v>0</v>
      </c>
      <c r="AR1679" s="1">
        <v>61.6</v>
      </c>
      <c r="AS1679" s="1">
        <v>62</v>
      </c>
      <c r="AT1679" s="1">
        <v>62</v>
      </c>
      <c r="AU1679" s="1">
        <v>61.8</v>
      </c>
      <c r="AV1679" s="1">
        <v>61.4</v>
      </c>
      <c r="AW1679" s="1">
        <v>3.0839999999999999E-3</v>
      </c>
      <c r="AX1679" s="1">
        <v>-0.32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5603</v>
      </c>
      <c r="C1680" s="3">
        <v>3.5</v>
      </c>
      <c r="D1680" s="3">
        <v>0.38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82.27</v>
      </c>
      <c r="H1680" s="1">
        <f>MATCH(持股比率!A1680,董監!A:A,0)</f>
        <v>1680</v>
      </c>
      <c r="I1680" s="3">
        <v>1507518.31</v>
      </c>
      <c r="J1680" s="20">
        <v>-1</v>
      </c>
      <c r="K1680" s="20">
        <v>0</v>
      </c>
      <c r="L1680" s="29">
        <v>42</v>
      </c>
      <c r="M1680" s="20">
        <v>-29</v>
      </c>
      <c r="N1680" s="20">
        <v>-21</v>
      </c>
      <c r="O1680" s="20">
        <f t="shared" si="105"/>
        <v>124024</v>
      </c>
      <c r="P1680" s="19">
        <f t="shared" si="106"/>
        <v>0</v>
      </c>
      <c r="Q1680" s="3">
        <v>51.9</v>
      </c>
      <c r="R1680" s="3">
        <v>51.6</v>
      </c>
      <c r="S1680" s="3">
        <v>51.5</v>
      </c>
      <c r="T1680" s="3">
        <v>51.6</v>
      </c>
      <c r="U1680" s="3">
        <v>51.9</v>
      </c>
      <c r="V1680" s="10">
        <f t="shared" si="107"/>
        <v>-4.7520000000000001E-3</v>
      </c>
      <c r="W1680" s="3">
        <v>0.19</v>
      </c>
      <c r="X1680" s="3" t="str">
        <f ca="1">IF(COUNTIF(股期對照!A:A,B1680)=2,B1680&amp;"-●",IF(COUNTIF(股期對照!A:A,B1680)=1,B1680&amp;"-◎",B1680))</f>
        <v>光隆</v>
      </c>
      <c r="Y1680" s="3" t="s">
        <v>6719</v>
      </c>
      <c r="AB1680" s="1" t="s">
        <v>1674</v>
      </c>
      <c r="AC1680" s="1" t="s">
        <v>3368</v>
      </c>
      <c r="AD1680" s="1">
        <v>3.5</v>
      </c>
      <c r="AE1680" s="1">
        <v>0.38</v>
      </c>
      <c r="AF1680" s="1">
        <v>1.71</v>
      </c>
      <c r="AG1680" s="1">
        <v>12.14</v>
      </c>
      <c r="AH1680" s="1">
        <v>82.27</v>
      </c>
      <c r="AI1680" s="1">
        <v>1680</v>
      </c>
      <c r="AJ1680" s="1">
        <v>1507518.31</v>
      </c>
      <c r="AK1680" s="1">
        <v>-1</v>
      </c>
      <c r="AL1680" s="1">
        <v>0</v>
      </c>
      <c r="AM1680" s="1">
        <v>42</v>
      </c>
      <c r="AN1680" s="1">
        <v>-29</v>
      </c>
      <c r="AO1680" s="1">
        <v>-21</v>
      </c>
      <c r="AP1680" s="1">
        <v>124024</v>
      </c>
      <c r="AQ1680" s="1">
        <v>0</v>
      </c>
      <c r="AR1680" s="1">
        <v>51.9</v>
      </c>
      <c r="AS1680" s="1">
        <v>51.6</v>
      </c>
      <c r="AT1680" s="1">
        <v>51.5</v>
      </c>
      <c r="AU1680" s="1">
        <v>51.6</v>
      </c>
      <c r="AV1680" s="1">
        <v>51.9</v>
      </c>
      <c r="AW1680" s="1">
        <v>-4.7520000000000001E-3</v>
      </c>
      <c r="AX1680" s="1">
        <v>0.19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6489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-5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69.3</v>
      </c>
      <c r="R1681" s="3">
        <v>69.3</v>
      </c>
      <c r="S1681" s="3">
        <v>68</v>
      </c>
      <c r="T1681" s="3">
        <v>68</v>
      </c>
      <c r="U1681" s="3">
        <v>68</v>
      </c>
      <c r="V1681" s="10">
        <f t="shared" si="107"/>
        <v>-2.7200000000000002E-3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7331</v>
      </c>
      <c r="AB1681" s="1" t="s">
        <v>1675</v>
      </c>
      <c r="AC1681" s="1" t="s">
        <v>3369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-5</v>
      </c>
      <c r="AO1681" s="1">
        <v>0</v>
      </c>
      <c r="AP1681" s="1">
        <v>112913</v>
      </c>
      <c r="AQ1681" s="1">
        <v>0</v>
      </c>
      <c r="AR1681" s="1">
        <v>69.3</v>
      </c>
      <c r="AS1681" s="1">
        <v>69.3</v>
      </c>
      <c r="AT1681" s="1">
        <v>68</v>
      </c>
      <c r="AU1681" s="1">
        <v>68</v>
      </c>
      <c r="AV1681" s="1">
        <v>68</v>
      </c>
      <c r="AW1681" s="1">
        <v>-2.7200000000000002E-3</v>
      </c>
      <c r="AX1681" s="1">
        <v>-0.44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5604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13.95</v>
      </c>
      <c r="T1682" s="3">
        <v>14.2</v>
      </c>
      <c r="U1682" s="3">
        <v>14.2</v>
      </c>
      <c r="V1682" s="10">
        <f t="shared" si="107"/>
        <v>0</v>
      </c>
      <c r="W1682" s="3">
        <v>3.65</v>
      </c>
      <c r="X1682" s="3" t="str">
        <f ca="1">IF(COUNTIF(股期對照!A:A,B1682)=2,B1682&amp;"-●",IF(COUNTIF(股期對照!A:A,B1682)=1,B1682&amp;"-◎",B1682))</f>
        <v>沈氏</v>
      </c>
      <c r="Y1682" s="3" t="s">
        <v>7637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13.95</v>
      </c>
      <c r="AU1682" s="1">
        <v>14.2</v>
      </c>
      <c r="AV1682" s="1">
        <v>14.2</v>
      </c>
      <c r="AW1682" s="1">
        <v>0</v>
      </c>
      <c r="AX1682" s="1">
        <v>3.65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6574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18.75</v>
      </c>
      <c r="R1683" s="3">
        <v>19.3</v>
      </c>
      <c r="S1683" s="3">
        <v>19.5</v>
      </c>
      <c r="T1683" s="3">
        <v>19.05</v>
      </c>
      <c r="U1683" s="3">
        <v>19.55</v>
      </c>
      <c r="V1683" s="10">
        <f t="shared" si="107"/>
        <v>0</v>
      </c>
      <c r="W1683" s="3">
        <v>6.83</v>
      </c>
      <c r="X1683" s="3" t="str">
        <f ca="1">IF(COUNTIF(股期對照!A:A,B1683)=2,B1683&amp;"-●",IF(COUNTIF(股期對照!A:A,B1683)=1,B1683&amp;"-◎",B1683))</f>
        <v>時報</v>
      </c>
      <c r="Y1683" s="3" t="s">
        <v>7572</v>
      </c>
      <c r="AB1683" s="1" t="s">
        <v>1677</v>
      </c>
      <c r="AC1683" s="1" t="s">
        <v>3371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18.75</v>
      </c>
      <c r="AS1683" s="1">
        <v>19.3</v>
      </c>
      <c r="AT1683" s="1">
        <v>19.5</v>
      </c>
      <c r="AU1683" s="1">
        <v>19.05</v>
      </c>
      <c r="AV1683" s="1">
        <v>19.55</v>
      </c>
      <c r="AW1683" s="1">
        <v>0</v>
      </c>
      <c r="AX1683" s="1">
        <v>6.83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5605</v>
      </c>
      <c r="C1684" s="3">
        <v>4.16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74.69</v>
      </c>
      <c r="H1684" s="1">
        <f>MATCH(持股比率!A1684,董監!A:A,0)</f>
        <v>1684</v>
      </c>
      <c r="I1684" s="3">
        <v>838000</v>
      </c>
      <c r="J1684" s="20">
        <v>19.96</v>
      </c>
      <c r="K1684" s="20">
        <v>30</v>
      </c>
      <c r="L1684" s="29">
        <v>-8.1000000000000003E-2</v>
      </c>
      <c r="M1684" s="20">
        <v>18</v>
      </c>
      <c r="N1684" s="20">
        <v>8.6549999999999994</v>
      </c>
      <c r="O1684" s="20">
        <f t="shared" si="105"/>
        <v>62590</v>
      </c>
      <c r="P1684" s="19">
        <f t="shared" si="106"/>
        <v>0.1</v>
      </c>
      <c r="Q1684" s="3">
        <v>88.4</v>
      </c>
      <c r="R1684" s="3">
        <v>88.6</v>
      </c>
      <c r="S1684" s="3">
        <v>88.1</v>
      </c>
      <c r="T1684" s="3">
        <v>88.5</v>
      </c>
      <c r="U1684" s="3">
        <v>86.7</v>
      </c>
      <c r="V1684" s="10">
        <f t="shared" si="107"/>
        <v>6.7587164000000005E-2</v>
      </c>
      <c r="W1684" s="3">
        <v>-1.03</v>
      </c>
      <c r="X1684" s="3" t="str">
        <f ca="1">IF(COUNTIF(股期對照!A:A,B1684)=2,B1684&amp;"-●",IF(COUNTIF(股期對照!A:A,B1684)=1,B1684&amp;"-◎",B1684))</f>
        <v>大田</v>
      </c>
      <c r="Y1684" s="3" t="s">
        <v>7639</v>
      </c>
      <c r="AB1684" s="1" t="s">
        <v>1678</v>
      </c>
      <c r="AC1684" s="1" t="s">
        <v>3372</v>
      </c>
      <c r="AD1684" s="1">
        <v>4.16</v>
      </c>
      <c r="AE1684" s="1">
        <v>0</v>
      </c>
      <c r="AF1684" s="1">
        <v>0.27</v>
      </c>
      <c r="AG1684" s="1">
        <v>20.88</v>
      </c>
      <c r="AH1684" s="1">
        <v>74.69</v>
      </c>
      <c r="AI1684" s="1">
        <v>1684</v>
      </c>
      <c r="AJ1684" s="1">
        <v>838000</v>
      </c>
      <c r="AK1684" s="1">
        <v>19.96</v>
      </c>
      <c r="AL1684" s="1">
        <v>30</v>
      </c>
      <c r="AM1684" s="1">
        <v>-8.1000000000000003E-2</v>
      </c>
      <c r="AN1684" s="1">
        <v>18</v>
      </c>
      <c r="AO1684" s="1">
        <v>8.6549999999999994</v>
      </c>
      <c r="AP1684" s="1">
        <v>62590</v>
      </c>
      <c r="AQ1684" s="1">
        <v>0.1</v>
      </c>
      <c r="AR1684" s="1">
        <v>88.4</v>
      </c>
      <c r="AS1684" s="1">
        <v>88.6</v>
      </c>
      <c r="AT1684" s="1">
        <v>88.1</v>
      </c>
      <c r="AU1684" s="1">
        <v>88.5</v>
      </c>
      <c r="AV1684" s="1">
        <v>86.7</v>
      </c>
      <c r="AW1684" s="1">
        <v>6.7587164000000005E-2</v>
      </c>
      <c r="AX1684" s="1">
        <v>-1.03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6490</v>
      </c>
      <c r="C1685" s="3">
        <v>6.86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59.43</v>
      </c>
      <c r="H1685" s="1">
        <f>MATCH(持股比率!A1685,董監!A:A,0)</f>
        <v>1685</v>
      </c>
      <c r="I1685" s="3">
        <v>7302820</v>
      </c>
      <c r="J1685" s="20">
        <v>-83.665000000000006</v>
      </c>
      <c r="K1685" s="20">
        <v>-137</v>
      </c>
      <c r="L1685" s="29">
        <v>293.89499999999998</v>
      </c>
      <c r="M1685" s="20">
        <v>-186</v>
      </c>
      <c r="N1685" s="20">
        <v>-1140.825</v>
      </c>
      <c r="O1685" s="20">
        <f t="shared" si="105"/>
        <v>434007</v>
      </c>
      <c r="P1685" s="19">
        <f t="shared" si="106"/>
        <v>-0.3</v>
      </c>
      <c r="Q1685" s="3">
        <v>41.15</v>
      </c>
      <c r="R1685" s="3">
        <v>40.799999999999997</v>
      </c>
      <c r="S1685" s="3">
        <v>41.2</v>
      </c>
      <c r="T1685" s="3">
        <v>40.65</v>
      </c>
      <c r="U1685" s="3">
        <v>39.5</v>
      </c>
      <c r="V1685" s="10">
        <f t="shared" si="107"/>
        <v>-0.49547428249999997</v>
      </c>
      <c r="W1685" s="3">
        <v>-3.19</v>
      </c>
      <c r="X1685" s="3" t="str">
        <f ca="1">IF(COUNTIF(股期對照!A:A,B1685)=2,B1685&amp;"-●",IF(COUNTIF(股期對照!A:A,B1685)=1,B1685&amp;"-◎",B1685))</f>
        <v>台汽電</v>
      </c>
      <c r="Y1685" s="3" t="s">
        <v>7443</v>
      </c>
      <c r="AB1685" s="1" t="s">
        <v>1679</v>
      </c>
      <c r="AC1685" s="1" t="s">
        <v>3373</v>
      </c>
      <c r="AD1685" s="1">
        <v>6.86</v>
      </c>
      <c r="AE1685" s="1">
        <v>0.03</v>
      </c>
      <c r="AF1685" s="1">
        <v>0.5</v>
      </c>
      <c r="AG1685" s="1">
        <v>33.18</v>
      </c>
      <c r="AH1685" s="1">
        <v>59.43</v>
      </c>
      <c r="AI1685" s="1">
        <v>1685</v>
      </c>
      <c r="AJ1685" s="1">
        <v>7302820</v>
      </c>
      <c r="AK1685" s="1">
        <v>-83.665000000000006</v>
      </c>
      <c r="AL1685" s="1">
        <v>-137</v>
      </c>
      <c r="AM1685" s="1">
        <v>293.89499999999998</v>
      </c>
      <c r="AN1685" s="1">
        <v>-186</v>
      </c>
      <c r="AO1685" s="1">
        <v>-1140.825</v>
      </c>
      <c r="AP1685" s="1">
        <v>434007</v>
      </c>
      <c r="AQ1685" s="1">
        <v>-0.3</v>
      </c>
      <c r="AR1685" s="1">
        <v>41.15</v>
      </c>
      <c r="AS1685" s="1">
        <v>40.799999999999997</v>
      </c>
      <c r="AT1685" s="1">
        <v>41.2</v>
      </c>
      <c r="AU1685" s="1">
        <v>40.65</v>
      </c>
      <c r="AV1685" s="1">
        <v>39.5</v>
      </c>
      <c r="AW1685" s="1">
        <v>-0.49547428249999997</v>
      </c>
      <c r="AX1685" s="1">
        <v>-3.19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6491</v>
      </c>
      <c r="C1686" s="3">
        <v>1.28</v>
      </c>
      <c r="D1686" s="3">
        <v>0</v>
      </c>
      <c r="E1686" s="3">
        <v>0.17</v>
      </c>
      <c r="F1686" s="1">
        <f>IF(INDEX(董監!D:D,H1686)=0,INDEX(董監!C:C,H1686),INDEX(董監!D:D,H1686))</f>
        <v>33.89</v>
      </c>
      <c r="G1686" s="1">
        <f t="shared" si="104"/>
        <v>64.66</v>
      </c>
      <c r="H1686" s="1">
        <f>MATCH(持股比率!A1686,董監!A:A,0)</f>
        <v>1686</v>
      </c>
      <c r="I1686" s="3">
        <v>3194004.54</v>
      </c>
      <c r="J1686" s="20">
        <v>-232</v>
      </c>
      <c r="K1686" s="20">
        <v>-338</v>
      </c>
      <c r="L1686" s="29">
        <v>-35</v>
      </c>
      <c r="M1686" s="20">
        <v>-95</v>
      </c>
      <c r="N1686" s="20">
        <v>-220.29599999999999</v>
      </c>
      <c r="O1686" s="20">
        <f t="shared" si="105"/>
        <v>206524</v>
      </c>
      <c r="P1686" s="19">
        <f t="shared" si="106"/>
        <v>-0.4</v>
      </c>
      <c r="Q1686" s="3">
        <v>57.9</v>
      </c>
      <c r="R1686" s="3">
        <v>56.7</v>
      </c>
      <c r="S1686" s="3">
        <v>57</v>
      </c>
      <c r="T1686" s="3">
        <v>56.6</v>
      </c>
      <c r="U1686" s="3">
        <v>55.6</v>
      </c>
      <c r="V1686" s="10">
        <f t="shared" si="107"/>
        <v>-0.52217857600000006</v>
      </c>
      <c r="W1686" s="3">
        <v>-5.28</v>
      </c>
      <c r="X1686" s="3" t="str">
        <f ca="1">IF(COUNTIF(股期對照!A:A,B1686)=2,B1686&amp;"-●",IF(COUNTIF(股期對照!A:A,B1686)=1,B1686&amp;"-◎",B1686))</f>
        <v>北基</v>
      </c>
      <c r="Y1686" s="3" t="s">
        <v>7632</v>
      </c>
      <c r="AB1686" s="1" t="s">
        <v>1680</v>
      </c>
      <c r="AC1686" s="1" t="s">
        <v>3374</v>
      </c>
      <c r="AD1686" s="1">
        <v>1.28</v>
      </c>
      <c r="AE1686" s="1">
        <v>0</v>
      </c>
      <c r="AF1686" s="1">
        <v>0.17</v>
      </c>
      <c r="AG1686" s="1">
        <v>33.89</v>
      </c>
      <c r="AH1686" s="1">
        <v>64.66</v>
      </c>
      <c r="AI1686" s="1">
        <v>1686</v>
      </c>
      <c r="AJ1686" s="1">
        <v>3194004.54</v>
      </c>
      <c r="AK1686" s="1">
        <v>-232</v>
      </c>
      <c r="AL1686" s="1">
        <v>-338</v>
      </c>
      <c r="AM1686" s="1">
        <v>-35</v>
      </c>
      <c r="AN1686" s="1">
        <v>-95</v>
      </c>
      <c r="AO1686" s="1">
        <v>-220.29599999999999</v>
      </c>
      <c r="AP1686" s="1">
        <v>206524</v>
      </c>
      <c r="AQ1686" s="1">
        <v>-0.4</v>
      </c>
      <c r="AR1686" s="1">
        <v>57.9</v>
      </c>
      <c r="AS1686" s="1">
        <v>56.7</v>
      </c>
      <c r="AT1686" s="1">
        <v>57</v>
      </c>
      <c r="AU1686" s="1">
        <v>56.6</v>
      </c>
      <c r="AV1686" s="1">
        <v>55.6</v>
      </c>
      <c r="AW1686" s="1">
        <v>-0.52217857600000006</v>
      </c>
      <c r="AX1686" s="1">
        <v>-5.28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6492</v>
      </c>
      <c r="C1687" s="3">
        <v>0.37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74.31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1</v>
      </c>
      <c r="L1687" s="29">
        <v>0</v>
      </c>
      <c r="M1687" s="20">
        <v>-4</v>
      </c>
      <c r="N1687" s="20">
        <v>-41</v>
      </c>
      <c r="O1687" s="20">
        <f t="shared" si="105"/>
        <v>37790</v>
      </c>
      <c r="P1687" s="19">
        <f t="shared" si="106"/>
        <v>-0.1</v>
      </c>
      <c r="Q1687" s="3">
        <v>33.299999999999997</v>
      </c>
      <c r="R1687" s="3">
        <v>33.35</v>
      </c>
      <c r="S1687" s="3">
        <v>33.4</v>
      </c>
      <c r="T1687" s="3">
        <v>33.1</v>
      </c>
      <c r="U1687" s="3">
        <v>30.85</v>
      </c>
      <c r="V1687" s="10">
        <f t="shared" si="107"/>
        <v>-1.1308000000000002E-2</v>
      </c>
      <c r="W1687" s="3">
        <v>-7.22</v>
      </c>
      <c r="X1687" s="3" t="str">
        <f ca="1">IF(COUNTIF(股期對照!A:A,B1687)=2,B1687&amp;"-●",IF(COUNTIF(股期對照!A:A,B1687)=1,B1687&amp;"-◎",B1687))</f>
        <v>鉅明</v>
      </c>
      <c r="Y1687" s="3" t="s">
        <v>7640</v>
      </c>
      <c r="AB1687" s="1" t="s">
        <v>1681</v>
      </c>
      <c r="AC1687" s="1" t="s">
        <v>3375</v>
      </c>
      <c r="AD1687" s="1">
        <v>0.37</v>
      </c>
      <c r="AE1687" s="1">
        <v>1.74</v>
      </c>
      <c r="AF1687" s="1">
        <v>0.01</v>
      </c>
      <c r="AG1687" s="1">
        <v>23.57</v>
      </c>
      <c r="AH1687" s="1">
        <v>74.31</v>
      </c>
      <c r="AI1687" s="1">
        <v>1687</v>
      </c>
      <c r="AJ1687" s="1">
        <v>508540.15</v>
      </c>
      <c r="AK1687" s="1">
        <v>7</v>
      </c>
      <c r="AL1687" s="1">
        <v>1</v>
      </c>
      <c r="AM1687" s="1">
        <v>0</v>
      </c>
      <c r="AN1687" s="1">
        <v>-4</v>
      </c>
      <c r="AO1687" s="1">
        <v>-41</v>
      </c>
      <c r="AP1687" s="1">
        <v>37790</v>
      </c>
      <c r="AQ1687" s="1">
        <v>-0.1</v>
      </c>
      <c r="AR1687" s="1">
        <v>33.299999999999997</v>
      </c>
      <c r="AS1687" s="1">
        <v>33.35</v>
      </c>
      <c r="AT1687" s="1">
        <v>33.4</v>
      </c>
      <c r="AU1687" s="1">
        <v>33.1</v>
      </c>
      <c r="AV1687" s="1">
        <v>30.85</v>
      </c>
      <c r="AW1687" s="1">
        <v>-1.1308000000000002E-2</v>
      </c>
      <c r="AX1687" s="1">
        <v>-7.22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5483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-3.5000000000000003E-2</v>
      </c>
      <c r="K1688" s="20">
        <v>-0.78700000000000003</v>
      </c>
      <c r="L1688" s="29">
        <v>-1.454</v>
      </c>
      <c r="M1688" s="20">
        <v>0</v>
      </c>
      <c r="N1688" s="20">
        <v>-0.50600000000000001</v>
      </c>
      <c r="O1688" s="20">
        <f t="shared" si="105"/>
        <v>36383</v>
      </c>
      <c r="P1688" s="19">
        <f t="shared" si="106"/>
        <v>0</v>
      </c>
      <c r="Q1688" s="3">
        <v>20.25</v>
      </c>
      <c r="R1688" s="3">
        <v>20.399999999999999</v>
      </c>
      <c r="S1688" s="3">
        <v>20.2</v>
      </c>
      <c r="T1688" s="3">
        <v>20.25</v>
      </c>
      <c r="U1688" s="3">
        <v>20.2</v>
      </c>
      <c r="V1688" s="10">
        <f t="shared" si="107"/>
        <v>-5.6355549999999993E-4</v>
      </c>
      <c r="W1688" s="3">
        <v>-0.74</v>
      </c>
      <c r="X1688" s="3" t="str">
        <f ca="1">IF(COUNTIF(股期對照!A:A,B1688)=2,B1688&amp;"-●",IF(COUNTIF(股期對照!A:A,B1688)=1,B1688&amp;"-◎",B1688))</f>
        <v>富堡</v>
      </c>
      <c r="Y1688" s="3" t="s">
        <v>6771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-3.5000000000000003E-2</v>
      </c>
      <c r="AL1688" s="1">
        <v>-0.78700000000000003</v>
      </c>
      <c r="AM1688" s="1">
        <v>-1.454</v>
      </c>
      <c r="AN1688" s="1">
        <v>0</v>
      </c>
      <c r="AO1688" s="1">
        <v>-0.50600000000000001</v>
      </c>
      <c r="AP1688" s="1">
        <v>36383</v>
      </c>
      <c r="AQ1688" s="1">
        <v>0</v>
      </c>
      <c r="AR1688" s="1">
        <v>20.25</v>
      </c>
      <c r="AS1688" s="1">
        <v>20.399999999999999</v>
      </c>
      <c r="AT1688" s="1">
        <v>20.2</v>
      </c>
      <c r="AU1688" s="1">
        <v>20.25</v>
      </c>
      <c r="AV1688" s="1">
        <v>20.2</v>
      </c>
      <c r="AW1688" s="1">
        <v>-5.6355549999999993E-4</v>
      </c>
      <c r="AX1688" s="1">
        <v>-0.74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4834</v>
      </c>
      <c r="C1689" s="3">
        <v>5.7</v>
      </c>
      <c r="D1689" s="3">
        <v>0</v>
      </c>
      <c r="E1689" s="3">
        <v>0.36</v>
      </c>
      <c r="F1689" s="1">
        <f>IF(INDEX(董監!D:D,H1689)=0,INDEX(董監!C:C,H1689),INDEX(董監!D:D,H1689))</f>
        <v>8.0500000000000007</v>
      </c>
      <c r="G1689" s="1">
        <f t="shared" si="104"/>
        <v>85.89</v>
      </c>
      <c r="H1689" s="1">
        <f>MATCH(持股比率!A1689,董監!A:A,0)</f>
        <v>1689</v>
      </c>
      <c r="I1689" s="3">
        <v>818094.06</v>
      </c>
      <c r="J1689" s="20">
        <v>72</v>
      </c>
      <c r="K1689" s="20">
        <v>-38</v>
      </c>
      <c r="L1689" s="29">
        <v>57</v>
      </c>
      <c r="M1689" s="20">
        <v>22</v>
      </c>
      <c r="N1689" s="20">
        <v>-17</v>
      </c>
      <c r="O1689" s="20">
        <f t="shared" si="105"/>
        <v>70266</v>
      </c>
      <c r="P1689" s="19">
        <f t="shared" si="106"/>
        <v>0.1</v>
      </c>
      <c r="Q1689" s="3">
        <v>31.6</v>
      </c>
      <c r="R1689" s="3">
        <v>31.45</v>
      </c>
      <c r="S1689" s="3">
        <v>31.6</v>
      </c>
      <c r="T1689" s="3">
        <v>32</v>
      </c>
      <c r="U1689" s="3">
        <v>31.85</v>
      </c>
      <c r="V1689" s="10">
        <f t="shared" si="107"/>
        <v>3.0438500000000004E-2</v>
      </c>
      <c r="W1689" s="3">
        <v>2.25</v>
      </c>
      <c r="X1689" s="3" t="str">
        <f ca="1">IF(COUNTIF(股期對照!A:A,B1689)=2,B1689&amp;"-●",IF(COUNTIF(股期對照!A:A,B1689)=1,B1689&amp;"-◎",B1689))</f>
        <v>青鋼</v>
      </c>
      <c r="Y1689" s="3" t="s">
        <v>6873</v>
      </c>
      <c r="AB1689" s="1" t="s">
        <v>1683</v>
      </c>
      <c r="AC1689" s="1" t="s">
        <v>3377</v>
      </c>
      <c r="AD1689" s="1">
        <v>5.7</v>
      </c>
      <c r="AE1689" s="1">
        <v>0</v>
      </c>
      <c r="AF1689" s="1">
        <v>0.36</v>
      </c>
      <c r="AG1689" s="1">
        <v>8.0500000000000007</v>
      </c>
      <c r="AH1689" s="1">
        <v>85.89</v>
      </c>
      <c r="AI1689" s="1">
        <v>1689</v>
      </c>
      <c r="AJ1689" s="1">
        <v>818094.06</v>
      </c>
      <c r="AK1689" s="1">
        <v>72</v>
      </c>
      <c r="AL1689" s="1">
        <v>-38</v>
      </c>
      <c r="AM1689" s="1">
        <v>57</v>
      </c>
      <c r="AN1689" s="1">
        <v>22</v>
      </c>
      <c r="AO1689" s="1">
        <v>-17</v>
      </c>
      <c r="AP1689" s="1">
        <v>70266</v>
      </c>
      <c r="AQ1689" s="1">
        <v>0.1</v>
      </c>
      <c r="AR1689" s="1">
        <v>31.6</v>
      </c>
      <c r="AS1689" s="1">
        <v>31.45</v>
      </c>
      <c r="AT1689" s="1">
        <v>31.6</v>
      </c>
      <c r="AU1689" s="1">
        <v>32</v>
      </c>
      <c r="AV1689" s="1">
        <v>31.85</v>
      </c>
      <c r="AW1689" s="1">
        <v>3.0438500000000004E-2</v>
      </c>
      <c r="AX1689" s="1">
        <v>2.25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6493</v>
      </c>
      <c r="C1690" s="3">
        <v>0.46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29.099999999999994</v>
      </c>
      <c r="H1690" s="1">
        <f>MATCH(持股比率!A1690,董監!A:A,0)</f>
        <v>1690</v>
      </c>
      <c r="I1690" s="3">
        <v>1222548.6200000001</v>
      </c>
      <c r="J1690" s="20">
        <v>7.0190000000000001</v>
      </c>
      <c r="K1690" s="20">
        <v>-20.183</v>
      </c>
      <c r="L1690" s="29">
        <v>-6</v>
      </c>
      <c r="M1690" s="20">
        <v>-19.664999999999999</v>
      </c>
      <c r="N1690" s="20">
        <v>-14.106999999999999</v>
      </c>
      <c r="O1690" s="20">
        <f t="shared" si="105"/>
        <v>35576</v>
      </c>
      <c r="P1690" s="19">
        <f t="shared" si="106"/>
        <v>-0.1</v>
      </c>
      <c r="Q1690" s="3">
        <v>44.35</v>
      </c>
      <c r="R1690" s="3">
        <v>44.15</v>
      </c>
      <c r="S1690" s="3">
        <v>44.45</v>
      </c>
      <c r="T1690" s="3">
        <v>43.9</v>
      </c>
      <c r="U1690" s="3">
        <v>42.9</v>
      </c>
      <c r="V1690" s="10">
        <f t="shared" si="107"/>
        <v>-2.3149705999999996E-2</v>
      </c>
      <c r="W1690" s="3">
        <v>-0.23</v>
      </c>
      <c r="X1690" s="3" t="str">
        <f ca="1">IF(COUNTIF(股期對照!A:A,B1690)=2,B1690&amp;"-●",IF(COUNTIF(股期對照!A:A,B1690)=1,B1690&amp;"-◎",B1690))</f>
        <v>大汽電</v>
      </c>
      <c r="Y1690" s="3" t="s">
        <v>6713</v>
      </c>
      <c r="AB1690" s="1" t="s">
        <v>1684</v>
      </c>
      <c r="AC1690" s="1" t="s">
        <v>3378</v>
      </c>
      <c r="AD1690" s="1">
        <v>0.46</v>
      </c>
      <c r="AE1690" s="1">
        <v>0</v>
      </c>
      <c r="AF1690" s="1">
        <v>0.08</v>
      </c>
      <c r="AG1690" s="1">
        <v>70.36</v>
      </c>
      <c r="AH1690" s="1">
        <v>29.099999999999994</v>
      </c>
      <c r="AI1690" s="1">
        <v>1690</v>
      </c>
      <c r="AJ1690" s="1">
        <v>1222548.6200000001</v>
      </c>
      <c r="AK1690" s="1">
        <v>7.0190000000000001</v>
      </c>
      <c r="AL1690" s="1">
        <v>-20.183</v>
      </c>
      <c r="AM1690" s="1">
        <v>-6</v>
      </c>
      <c r="AN1690" s="1">
        <v>-19.664999999999999</v>
      </c>
      <c r="AO1690" s="1">
        <v>-14.106999999999999</v>
      </c>
      <c r="AP1690" s="1">
        <v>35576</v>
      </c>
      <c r="AQ1690" s="1">
        <v>-0.1</v>
      </c>
      <c r="AR1690" s="1">
        <v>44.35</v>
      </c>
      <c r="AS1690" s="1">
        <v>44.15</v>
      </c>
      <c r="AT1690" s="1">
        <v>44.45</v>
      </c>
      <c r="AU1690" s="1">
        <v>43.9</v>
      </c>
      <c r="AV1690" s="1">
        <v>42.9</v>
      </c>
      <c r="AW1690" s="1">
        <v>-2.3149705999999996E-2</v>
      </c>
      <c r="AX1690" s="1">
        <v>-0.23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6494</v>
      </c>
      <c r="C1691" s="3">
        <v>30.7</v>
      </c>
      <c r="D1691" s="3">
        <v>0</v>
      </c>
      <c r="E1691" s="3">
        <v>4.3899999999999997</v>
      </c>
      <c r="F1691" s="1">
        <f>IF(INDEX(董監!D:D,H1691)=0,INDEX(董監!C:C,H1691),INDEX(董監!D:D,H1691))</f>
        <v>10.9</v>
      </c>
      <c r="G1691" s="1">
        <f t="shared" si="104"/>
        <v>54.010000000000005</v>
      </c>
      <c r="H1691" s="1">
        <f>MATCH(持股比率!A1691,董監!A:A,0)</f>
        <v>1691</v>
      </c>
      <c r="I1691" s="3">
        <v>666100.92000000004</v>
      </c>
      <c r="J1691" s="20">
        <v>150</v>
      </c>
      <c r="K1691" s="20">
        <v>153</v>
      </c>
      <c r="L1691" s="29">
        <v>26</v>
      </c>
      <c r="M1691" s="20">
        <v>134.84700000000001</v>
      </c>
      <c r="N1691" s="20">
        <v>33.847999999999999</v>
      </c>
      <c r="O1691" s="20">
        <f t="shared" si="105"/>
        <v>35976</v>
      </c>
      <c r="P1691" s="19">
        <f t="shared" si="106"/>
        <v>1.4</v>
      </c>
      <c r="Q1691" s="3">
        <v>85.2</v>
      </c>
      <c r="R1691" s="3">
        <v>85.9</v>
      </c>
      <c r="S1691" s="3">
        <v>85</v>
      </c>
      <c r="T1691" s="3">
        <v>86.8</v>
      </c>
      <c r="U1691" s="3">
        <v>85.8</v>
      </c>
      <c r="V1691" s="10">
        <f t="shared" si="107"/>
        <v>0.42741578000000002</v>
      </c>
      <c r="W1691" s="3">
        <v>2.02</v>
      </c>
      <c r="X1691" s="3" t="str">
        <f ca="1">IF(COUNTIF(股期對照!A:A,B1691)=2,B1691&amp;"-●",IF(COUNTIF(股期對照!A:A,B1691)=1,B1691&amp;"-◎",B1691))</f>
        <v>智通</v>
      </c>
      <c r="Y1691" s="3" t="s">
        <v>7439</v>
      </c>
      <c r="AB1691" s="1" t="s">
        <v>1685</v>
      </c>
      <c r="AC1691" s="1" t="s">
        <v>4755</v>
      </c>
      <c r="AD1691" s="1">
        <v>30.7</v>
      </c>
      <c r="AE1691" s="1">
        <v>0</v>
      </c>
      <c r="AF1691" s="1">
        <v>4.3899999999999997</v>
      </c>
      <c r="AG1691" s="1">
        <v>10.9</v>
      </c>
      <c r="AH1691" s="1">
        <v>54.010000000000005</v>
      </c>
      <c r="AI1691" s="1">
        <v>1691</v>
      </c>
      <c r="AJ1691" s="1">
        <v>666100.92000000004</v>
      </c>
      <c r="AK1691" s="1">
        <v>150</v>
      </c>
      <c r="AL1691" s="1">
        <v>153</v>
      </c>
      <c r="AM1691" s="1">
        <v>26</v>
      </c>
      <c r="AN1691" s="1">
        <v>134.84700000000001</v>
      </c>
      <c r="AO1691" s="1">
        <v>33.847999999999999</v>
      </c>
      <c r="AP1691" s="1">
        <v>35976</v>
      </c>
      <c r="AQ1691" s="1">
        <v>1.4</v>
      </c>
      <c r="AR1691" s="1">
        <v>85.2</v>
      </c>
      <c r="AS1691" s="1">
        <v>85.9</v>
      </c>
      <c r="AT1691" s="1">
        <v>85</v>
      </c>
      <c r="AU1691" s="1">
        <v>86.8</v>
      </c>
      <c r="AV1691" s="1">
        <v>85.8</v>
      </c>
      <c r="AW1691" s="1">
        <v>0.42741578000000002</v>
      </c>
      <c r="AX1691" s="1">
        <v>2.02</v>
      </c>
      <c r="AY1691" s="1" t="s">
        <v>4755</v>
      </c>
      <c r="AZ1691" s="1" t="s">
        <v>3443</v>
      </c>
    </row>
    <row r="1692" spans="1:52" x14ac:dyDescent="0.25">
      <c r="A1692" s="2" t="s">
        <v>1686</v>
      </c>
      <c r="B1692" s="3" t="s">
        <v>6495</v>
      </c>
      <c r="C1692" s="3">
        <v>0.82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87.18</v>
      </c>
      <c r="H1692" s="1">
        <f>MATCH(持股比率!A1692,董監!A:A,0)</f>
        <v>1692</v>
      </c>
      <c r="I1692" s="3">
        <v>3017243.05</v>
      </c>
      <c r="J1692" s="20">
        <v>56.753</v>
      </c>
      <c r="K1692" s="20">
        <v>20.132999999999999</v>
      </c>
      <c r="L1692" s="29">
        <v>14.247</v>
      </c>
      <c r="M1692" s="20">
        <v>-2.2970000000000002</v>
      </c>
      <c r="N1692" s="20">
        <v>-5.6120000000000001</v>
      </c>
      <c r="O1692" s="20">
        <f t="shared" si="105"/>
        <v>263043</v>
      </c>
      <c r="P1692" s="19">
        <f t="shared" si="106"/>
        <v>0</v>
      </c>
      <c r="Q1692" s="3">
        <v>9.92</v>
      </c>
      <c r="R1692" s="3">
        <v>9.91</v>
      </c>
      <c r="S1692" s="3">
        <v>9.93</v>
      </c>
      <c r="T1692" s="3">
        <v>9.89</v>
      </c>
      <c r="U1692" s="3">
        <v>9.8000000000000007</v>
      </c>
      <c r="V1692" s="10">
        <f t="shared" si="107"/>
        <v>8.2626556999999996E-3</v>
      </c>
      <c r="W1692" s="3">
        <v>0.62</v>
      </c>
      <c r="X1692" s="3" t="str">
        <f ca="1">IF(COUNTIF(股期對照!A:A,B1692)=2,B1692&amp;"-●",IF(COUNTIF(股期對照!A:A,B1692)=1,B1692&amp;"-◎",B1692))</f>
        <v>愛地雅</v>
      </c>
      <c r="Y1692" s="3" t="s">
        <v>7641</v>
      </c>
      <c r="AB1692" s="1" t="s">
        <v>1686</v>
      </c>
      <c r="AC1692" s="1" t="s">
        <v>3379</v>
      </c>
      <c r="AD1692" s="1">
        <v>0.82</v>
      </c>
      <c r="AE1692" s="1">
        <v>0</v>
      </c>
      <c r="AF1692" s="1">
        <v>0.01</v>
      </c>
      <c r="AG1692" s="1">
        <v>11.99</v>
      </c>
      <c r="AH1692" s="1">
        <v>87.18</v>
      </c>
      <c r="AI1692" s="1">
        <v>1692</v>
      </c>
      <c r="AJ1692" s="1">
        <v>3017243.05</v>
      </c>
      <c r="AK1692" s="1">
        <v>56.753</v>
      </c>
      <c r="AL1692" s="1">
        <v>20.132999999999999</v>
      </c>
      <c r="AM1692" s="1">
        <v>14.247</v>
      </c>
      <c r="AN1692" s="1">
        <v>-2.2970000000000002</v>
      </c>
      <c r="AO1692" s="1">
        <v>-5.6120000000000001</v>
      </c>
      <c r="AP1692" s="1">
        <v>263043</v>
      </c>
      <c r="AQ1692" s="1">
        <v>0</v>
      </c>
      <c r="AR1692" s="1">
        <v>9.92</v>
      </c>
      <c r="AS1692" s="1">
        <v>9.91</v>
      </c>
      <c r="AT1692" s="1">
        <v>9.93</v>
      </c>
      <c r="AU1692" s="1">
        <v>9.89</v>
      </c>
      <c r="AV1692" s="1">
        <v>9.8000000000000007</v>
      </c>
      <c r="AW1692" s="1">
        <v>8.2626556999999996E-3</v>
      </c>
      <c r="AX1692" s="1">
        <v>0.62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6642</v>
      </c>
      <c r="C1693" s="3">
        <v>0.5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82.72</v>
      </c>
      <c r="H1693" s="1">
        <f>MATCH(持股比率!A1693,董監!A:A,0)</f>
        <v>1693</v>
      </c>
      <c r="I1693" s="3">
        <v>954660</v>
      </c>
      <c r="J1693" s="20">
        <v>0</v>
      </c>
      <c r="K1693" s="20">
        <v>1E-3</v>
      </c>
      <c r="L1693" s="29">
        <v>-417.00099999999998</v>
      </c>
      <c r="M1693" s="20">
        <v>1</v>
      </c>
      <c r="N1693" s="20">
        <v>0</v>
      </c>
      <c r="O1693" s="20">
        <f t="shared" si="105"/>
        <v>78969</v>
      </c>
      <c r="P1693" s="19">
        <f t="shared" si="106"/>
        <v>-0.5</v>
      </c>
      <c r="Q1693" s="3">
        <v>10.85</v>
      </c>
      <c r="R1693" s="3">
        <v>10.8</v>
      </c>
      <c r="S1693" s="3">
        <v>10.7</v>
      </c>
      <c r="T1693" s="3">
        <v>10.8</v>
      </c>
      <c r="U1693" s="3">
        <v>10.8</v>
      </c>
      <c r="V1693" s="10">
        <f t="shared" si="107"/>
        <v>-4.4510998999999996E-2</v>
      </c>
      <c r="W1693" s="3">
        <v>0</v>
      </c>
      <c r="X1693" s="3" t="str">
        <f ca="1">IF(COUNTIF(股期對照!A:A,B1693)=2,B1693&amp;"-●",IF(COUNTIF(股期對照!A:A,B1693)=1,B1693&amp;"-◎",B1693))</f>
        <v>邦泰</v>
      </c>
      <c r="Y1693" s="3" t="s">
        <v>7642</v>
      </c>
      <c r="AB1693" s="1" t="s">
        <v>1687</v>
      </c>
      <c r="AC1693" s="1" t="s">
        <v>3380</v>
      </c>
      <c r="AD1693" s="1">
        <v>0.5</v>
      </c>
      <c r="AE1693" s="1">
        <v>0</v>
      </c>
      <c r="AF1693" s="1">
        <v>0</v>
      </c>
      <c r="AG1693" s="1">
        <v>16.78</v>
      </c>
      <c r="AH1693" s="1">
        <v>82.72</v>
      </c>
      <c r="AI1693" s="1">
        <v>1693</v>
      </c>
      <c r="AJ1693" s="1">
        <v>954660</v>
      </c>
      <c r="AK1693" s="1">
        <v>0</v>
      </c>
      <c r="AL1693" s="1">
        <v>1E-3</v>
      </c>
      <c r="AM1693" s="1">
        <v>-417.00099999999998</v>
      </c>
      <c r="AN1693" s="1">
        <v>1</v>
      </c>
      <c r="AO1693" s="1">
        <v>0</v>
      </c>
      <c r="AP1693" s="1">
        <v>78969</v>
      </c>
      <c r="AQ1693" s="1">
        <v>-0.5</v>
      </c>
      <c r="AR1693" s="1">
        <v>10.85</v>
      </c>
      <c r="AS1693" s="1">
        <v>10.8</v>
      </c>
      <c r="AT1693" s="1">
        <v>10.7</v>
      </c>
      <c r="AU1693" s="1">
        <v>10.8</v>
      </c>
      <c r="AV1693" s="1">
        <v>10.8</v>
      </c>
      <c r="AW1693" s="1">
        <v>-4.4510998999999996E-2</v>
      </c>
      <c r="AX1693" s="1">
        <v>0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5484</v>
      </c>
      <c r="C1694" s="3">
        <v>10.97</v>
      </c>
      <c r="D1694" s="3">
        <v>0.84</v>
      </c>
      <c r="E1694" s="3">
        <v>0.48</v>
      </c>
      <c r="F1694" s="1">
        <f>IF(INDEX(董監!D:D,H1694)=0,INDEX(董監!C:C,H1694),INDEX(董監!D:D,H1694))</f>
        <v>5.97</v>
      </c>
      <c r="G1694" s="1">
        <f t="shared" si="104"/>
        <v>81.739999999999995</v>
      </c>
      <c r="H1694" s="1">
        <f>MATCH(持股比率!A1694,董監!A:A,0)</f>
        <v>1694</v>
      </c>
      <c r="I1694" s="3">
        <v>2480781.5699999998</v>
      </c>
      <c r="J1694" s="20">
        <v>147.85900000000001</v>
      </c>
      <c r="K1694" s="20">
        <v>1572.973</v>
      </c>
      <c r="L1694" s="29">
        <v>700.59799999999996</v>
      </c>
      <c r="M1694" s="20">
        <v>-50.091000000000001</v>
      </c>
      <c r="N1694" s="20">
        <v>789.41800000000001</v>
      </c>
      <c r="O1694" s="20">
        <f t="shared" si="105"/>
        <v>202779</v>
      </c>
      <c r="P1694" s="19">
        <f t="shared" si="106"/>
        <v>1.6</v>
      </c>
      <c r="Q1694" s="3">
        <v>42.2</v>
      </c>
      <c r="R1694" s="3">
        <v>42.7</v>
      </c>
      <c r="S1694" s="3">
        <v>43.05</v>
      </c>
      <c r="T1694" s="3">
        <v>42.6</v>
      </c>
      <c r="U1694" s="3">
        <v>42.3</v>
      </c>
      <c r="V1694" s="10">
        <f t="shared" si="107"/>
        <v>1.3482484560000001</v>
      </c>
      <c r="W1694" s="3">
        <v>4.1900000000000004</v>
      </c>
      <c r="X1694" s="3" t="str">
        <f ca="1">IF(COUNTIF(股期對照!A:A,B1694)=2,B1694&amp;"-●",IF(COUNTIF(股期對照!A:A,B1694)=1,B1694&amp;"-◎",B1694))</f>
        <v>國統</v>
      </c>
      <c r="Y1694" s="3" t="s">
        <v>7643</v>
      </c>
      <c r="AB1694" s="1" t="s">
        <v>1688</v>
      </c>
      <c r="AC1694" s="1" t="s">
        <v>3381</v>
      </c>
      <c r="AD1694" s="1">
        <v>10.97</v>
      </c>
      <c r="AE1694" s="1">
        <v>0.84</v>
      </c>
      <c r="AF1694" s="1">
        <v>0.48</v>
      </c>
      <c r="AG1694" s="1">
        <v>5.97</v>
      </c>
      <c r="AH1694" s="1">
        <v>81.739999999999995</v>
      </c>
      <c r="AI1694" s="1">
        <v>1694</v>
      </c>
      <c r="AJ1694" s="1">
        <v>2480781.5699999998</v>
      </c>
      <c r="AK1694" s="1">
        <v>147.85900000000001</v>
      </c>
      <c r="AL1694" s="1">
        <v>1572.973</v>
      </c>
      <c r="AM1694" s="1">
        <v>700.59799999999996</v>
      </c>
      <c r="AN1694" s="1">
        <v>-50.091000000000001</v>
      </c>
      <c r="AO1694" s="1">
        <v>789.41800000000001</v>
      </c>
      <c r="AP1694" s="1">
        <v>202779</v>
      </c>
      <c r="AQ1694" s="1">
        <v>1.6</v>
      </c>
      <c r="AR1694" s="1">
        <v>42.2</v>
      </c>
      <c r="AS1694" s="1">
        <v>42.7</v>
      </c>
      <c r="AT1694" s="1">
        <v>43.05</v>
      </c>
      <c r="AU1694" s="1">
        <v>42.6</v>
      </c>
      <c r="AV1694" s="1">
        <v>42.3</v>
      </c>
      <c r="AW1694" s="1">
        <v>1.3482484560000001</v>
      </c>
      <c r="AX1694" s="1">
        <v>4.1900000000000004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6496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2</v>
      </c>
      <c r="K1695" s="20">
        <v>0</v>
      </c>
      <c r="L1695" s="29">
        <v>6</v>
      </c>
      <c r="M1695" s="20">
        <v>-6</v>
      </c>
      <c r="N1695" s="20">
        <v>3</v>
      </c>
      <c r="O1695" s="20">
        <f t="shared" si="105"/>
        <v>55135</v>
      </c>
      <c r="P1695" s="19">
        <f t="shared" si="106"/>
        <v>0</v>
      </c>
      <c r="Q1695" s="3">
        <v>21.8</v>
      </c>
      <c r="R1695" s="3">
        <v>21.9</v>
      </c>
      <c r="S1695" s="3">
        <v>22.5</v>
      </c>
      <c r="T1695" s="3">
        <v>22.05</v>
      </c>
      <c r="U1695" s="3">
        <v>22.4</v>
      </c>
      <c r="V1695" s="10">
        <f t="shared" si="107"/>
        <v>1.1349999999999997E-3</v>
      </c>
      <c r="W1695" s="3">
        <v>2.75</v>
      </c>
      <c r="X1695" s="3" t="str">
        <f ca="1">IF(COUNTIF(股期對照!A:A,B1695)=2,B1695&amp;"-●",IF(COUNTIF(股期對照!A:A,B1695)=1,B1695&amp;"-◎",B1695))</f>
        <v>合騏</v>
      </c>
      <c r="Y1695" s="3" t="s">
        <v>7031</v>
      </c>
      <c r="AB1695" s="1" t="s">
        <v>1689</v>
      </c>
      <c r="AC1695" s="1" t="s">
        <v>3382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2</v>
      </c>
      <c r="AL1695" s="1">
        <v>0</v>
      </c>
      <c r="AM1695" s="1">
        <v>6</v>
      </c>
      <c r="AN1695" s="1">
        <v>-6</v>
      </c>
      <c r="AO1695" s="1">
        <v>3</v>
      </c>
      <c r="AP1695" s="1">
        <v>55135</v>
      </c>
      <c r="AQ1695" s="1">
        <v>0</v>
      </c>
      <c r="AR1695" s="1">
        <v>21.8</v>
      </c>
      <c r="AS1695" s="1">
        <v>21.9</v>
      </c>
      <c r="AT1695" s="1">
        <v>22.5</v>
      </c>
      <c r="AU1695" s="1">
        <v>22.05</v>
      </c>
      <c r="AV1695" s="1">
        <v>22.4</v>
      </c>
      <c r="AW1695" s="1">
        <v>1.1349999999999997E-3</v>
      </c>
      <c r="AX1695" s="1">
        <v>2.75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5806</v>
      </c>
      <c r="C1696" s="3">
        <v>7.16</v>
      </c>
      <c r="D1696" s="3">
        <v>1.76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78.88</v>
      </c>
      <c r="H1696" s="1">
        <f>MATCH(持股比率!A1696,董監!A:A,0)</f>
        <v>1696</v>
      </c>
      <c r="I1696" s="3">
        <v>1402002.72</v>
      </c>
      <c r="J1696" s="20">
        <v>118.28700000000001</v>
      </c>
      <c r="K1696" s="20">
        <v>91</v>
      </c>
      <c r="L1696" s="29">
        <v>150.70099999999999</v>
      </c>
      <c r="M1696" s="20">
        <v>119.925</v>
      </c>
      <c r="N1696" s="20">
        <v>-50</v>
      </c>
      <c r="O1696" s="20">
        <f t="shared" si="105"/>
        <v>110590</v>
      </c>
      <c r="P1696" s="19">
        <f t="shared" si="106"/>
        <v>0.4</v>
      </c>
      <c r="Q1696" s="3">
        <v>69.599999999999994</v>
      </c>
      <c r="R1696" s="3">
        <v>70.2</v>
      </c>
      <c r="S1696" s="3">
        <v>69.7</v>
      </c>
      <c r="T1696" s="3">
        <v>69.099999999999994</v>
      </c>
      <c r="U1696" s="3">
        <v>68.3</v>
      </c>
      <c r="V1696" s="10">
        <f t="shared" si="107"/>
        <v>0.29996652400000001</v>
      </c>
      <c r="W1696" s="3">
        <v>-0.28999999999999998</v>
      </c>
      <c r="X1696" s="3" t="str">
        <f ca="1">IF(COUNTIF(股期對照!A:A,B1696)=2,B1696&amp;"-●",IF(COUNTIF(股期對照!A:A,B1696)=1,B1696&amp;"-◎",B1696))</f>
        <v>明安</v>
      </c>
      <c r="Y1696" s="3" t="s">
        <v>7644</v>
      </c>
      <c r="AB1696" s="1" t="s">
        <v>1690</v>
      </c>
      <c r="AC1696" s="1" t="s">
        <v>3383</v>
      </c>
      <c r="AD1696" s="1">
        <v>7.16</v>
      </c>
      <c r="AE1696" s="1">
        <v>1.76</v>
      </c>
      <c r="AF1696" s="1">
        <v>0.59</v>
      </c>
      <c r="AG1696" s="1">
        <v>11.61</v>
      </c>
      <c r="AH1696" s="1">
        <v>78.88</v>
      </c>
      <c r="AI1696" s="1">
        <v>1696</v>
      </c>
      <c r="AJ1696" s="1">
        <v>1402002.72</v>
      </c>
      <c r="AK1696" s="1">
        <v>118.28700000000001</v>
      </c>
      <c r="AL1696" s="1">
        <v>91</v>
      </c>
      <c r="AM1696" s="1">
        <v>150.70099999999999</v>
      </c>
      <c r="AN1696" s="1">
        <v>119.925</v>
      </c>
      <c r="AO1696" s="1">
        <v>-50</v>
      </c>
      <c r="AP1696" s="1">
        <v>110590</v>
      </c>
      <c r="AQ1696" s="1">
        <v>0.4</v>
      </c>
      <c r="AR1696" s="1">
        <v>69.599999999999994</v>
      </c>
      <c r="AS1696" s="1">
        <v>70.2</v>
      </c>
      <c r="AT1696" s="1">
        <v>69.7</v>
      </c>
      <c r="AU1696" s="1">
        <v>69.099999999999994</v>
      </c>
      <c r="AV1696" s="1">
        <v>68.3</v>
      </c>
      <c r="AW1696" s="1">
        <v>0.29996652400000001</v>
      </c>
      <c r="AX1696" s="1">
        <v>-0.28999999999999998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6497</v>
      </c>
      <c r="C1697" s="3">
        <v>8.39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</v>
      </c>
      <c r="H1697" s="1">
        <f>MATCH(持股比率!A1697,董監!A:A,0)</f>
        <v>1697</v>
      </c>
      <c r="I1697" s="3">
        <v>674910.32</v>
      </c>
      <c r="J1697" s="20">
        <v>28</v>
      </c>
      <c r="K1697" s="20">
        <v>17</v>
      </c>
      <c r="L1697" s="29">
        <v>-64</v>
      </c>
      <c r="M1697" s="20">
        <v>-38</v>
      </c>
      <c r="N1697" s="20">
        <v>190</v>
      </c>
      <c r="O1697" s="20">
        <f t="shared" si="105"/>
        <v>47446</v>
      </c>
      <c r="P1697" s="19">
        <f t="shared" si="106"/>
        <v>0.3</v>
      </c>
      <c r="Q1697" s="3">
        <v>27.4</v>
      </c>
      <c r="R1697" s="3">
        <v>26.9</v>
      </c>
      <c r="S1697" s="3">
        <v>26</v>
      </c>
      <c r="T1697" s="3">
        <v>26.55</v>
      </c>
      <c r="U1697" s="3">
        <v>29.2</v>
      </c>
      <c r="V1697" s="10">
        <f t="shared" si="107"/>
        <v>4.0996000000000005E-2</v>
      </c>
      <c r="W1697" s="3">
        <v>12.52</v>
      </c>
      <c r="X1697" s="3" t="str">
        <f ca="1">IF(COUNTIF(股期對照!A:A,B1697)=2,B1697&amp;"-●",IF(COUNTIF(股期對照!A:A,B1697)=1,B1697&amp;"-◎",B1697))</f>
        <v>新天地</v>
      </c>
      <c r="Y1697" s="3" t="s">
        <v>7044</v>
      </c>
      <c r="AB1697" s="1" t="s">
        <v>1691</v>
      </c>
      <c r="AC1697" s="1" t="s">
        <v>3384</v>
      </c>
      <c r="AD1697" s="1">
        <v>8.39</v>
      </c>
      <c r="AE1697" s="1">
        <v>0</v>
      </c>
      <c r="AF1697" s="1">
        <v>0.1</v>
      </c>
      <c r="AG1697" s="1">
        <v>21.21</v>
      </c>
      <c r="AH1697" s="1">
        <v>70.3</v>
      </c>
      <c r="AI1697" s="1">
        <v>1697</v>
      </c>
      <c r="AJ1697" s="1">
        <v>674910.32</v>
      </c>
      <c r="AK1697" s="1">
        <v>28</v>
      </c>
      <c r="AL1697" s="1">
        <v>17</v>
      </c>
      <c r="AM1697" s="1">
        <v>-64</v>
      </c>
      <c r="AN1697" s="1">
        <v>-38</v>
      </c>
      <c r="AO1697" s="1">
        <v>190</v>
      </c>
      <c r="AP1697" s="1">
        <v>47446</v>
      </c>
      <c r="AQ1697" s="1">
        <v>0.3</v>
      </c>
      <c r="AR1697" s="1">
        <v>27.4</v>
      </c>
      <c r="AS1697" s="1">
        <v>26.9</v>
      </c>
      <c r="AT1697" s="1">
        <v>26</v>
      </c>
      <c r="AU1697" s="1">
        <v>26.55</v>
      </c>
      <c r="AV1697" s="1">
        <v>29.2</v>
      </c>
      <c r="AW1697" s="1">
        <v>4.0996000000000005E-2</v>
      </c>
      <c r="AX1697" s="1">
        <v>12.52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5606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1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59.5</v>
      </c>
      <c r="S1698" s="3">
        <v>59.2</v>
      </c>
      <c r="T1698" s="3">
        <v>59.5</v>
      </c>
      <c r="U1698" s="3">
        <v>59.5</v>
      </c>
      <c r="V1698" s="10">
        <f t="shared" si="107"/>
        <v>5.9500000000000004E-4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6907</v>
      </c>
      <c r="AB1698" s="1" t="s">
        <v>1692</v>
      </c>
      <c r="AC1698" s="1" t="s">
        <v>3385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</v>
      </c>
      <c r="AP1698" s="1">
        <v>19238</v>
      </c>
      <c r="AQ1698" s="1">
        <v>0</v>
      </c>
      <c r="AR1698" s="1">
        <v>59.5</v>
      </c>
      <c r="AS1698" s="1">
        <v>59.5</v>
      </c>
      <c r="AT1698" s="1">
        <v>59.2</v>
      </c>
      <c r="AU1698" s="1">
        <v>59.5</v>
      </c>
      <c r="AV1698" s="1">
        <v>59.5</v>
      </c>
      <c r="AW1698" s="1">
        <v>5.9500000000000004E-4</v>
      </c>
      <c r="AX1698" s="1">
        <v>-0.17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5025</v>
      </c>
      <c r="C1699" s="3">
        <v>22.34</v>
      </c>
      <c r="D1699" s="3">
        <v>0</v>
      </c>
      <c r="E1699" s="3">
        <v>0.28000000000000003</v>
      </c>
      <c r="F1699" s="1">
        <f>IF(INDEX(董監!D:D,H1699)=0,INDEX(董監!C:C,H1699),INDEX(董監!D:D,H1699))</f>
        <v>9.1999999999999993</v>
      </c>
      <c r="G1699" s="1">
        <f t="shared" si="104"/>
        <v>68.180000000000007</v>
      </c>
      <c r="H1699" s="1">
        <f>MATCH(持股比率!A1699,董監!A:A,0)</f>
        <v>1699</v>
      </c>
      <c r="I1699" s="3">
        <v>1824240.88</v>
      </c>
      <c r="J1699" s="20">
        <v>86</v>
      </c>
      <c r="K1699" s="20">
        <v>19</v>
      </c>
      <c r="L1699" s="29">
        <v>83</v>
      </c>
      <c r="M1699" s="20">
        <v>54</v>
      </c>
      <c r="N1699" s="20">
        <v>214</v>
      </c>
      <c r="O1699" s="20">
        <f t="shared" si="105"/>
        <v>124377</v>
      </c>
      <c r="P1699" s="19">
        <f t="shared" si="106"/>
        <v>0.4</v>
      </c>
      <c r="Q1699" s="3">
        <v>72</v>
      </c>
      <c r="R1699" s="3">
        <v>72.3</v>
      </c>
      <c r="S1699" s="3">
        <v>74.599999999999994</v>
      </c>
      <c r="T1699" s="3">
        <v>74.400000000000006</v>
      </c>
      <c r="U1699" s="3">
        <v>74.900000000000006</v>
      </c>
      <c r="V1699" s="10">
        <f t="shared" si="107"/>
        <v>0.33803699999999998</v>
      </c>
      <c r="W1699" s="3">
        <v>4.76</v>
      </c>
      <c r="X1699" s="3" t="str">
        <f ca="1">IF(COUNTIF(股期對照!A:A,B1699)=2,B1699&amp;"-●",IF(COUNTIF(股期對照!A:A,B1699)=1,B1699&amp;"-◎",B1699))</f>
        <v>森鉅</v>
      </c>
      <c r="Y1699" s="3" t="s">
        <v>6715</v>
      </c>
      <c r="AB1699" s="1" t="s">
        <v>1693</v>
      </c>
      <c r="AC1699" s="1" t="s">
        <v>3386</v>
      </c>
      <c r="AD1699" s="1">
        <v>22.34</v>
      </c>
      <c r="AE1699" s="1">
        <v>0</v>
      </c>
      <c r="AF1699" s="1">
        <v>0.28000000000000003</v>
      </c>
      <c r="AG1699" s="1">
        <v>9.1999999999999993</v>
      </c>
      <c r="AH1699" s="1">
        <v>68.180000000000007</v>
      </c>
      <c r="AI1699" s="1">
        <v>1699</v>
      </c>
      <c r="AJ1699" s="1">
        <v>1824240.88</v>
      </c>
      <c r="AK1699" s="1">
        <v>86</v>
      </c>
      <c r="AL1699" s="1">
        <v>19</v>
      </c>
      <c r="AM1699" s="1">
        <v>83</v>
      </c>
      <c r="AN1699" s="1">
        <v>54</v>
      </c>
      <c r="AO1699" s="1">
        <v>214</v>
      </c>
      <c r="AP1699" s="1">
        <v>124377</v>
      </c>
      <c r="AQ1699" s="1">
        <v>0.4</v>
      </c>
      <c r="AR1699" s="1">
        <v>72</v>
      </c>
      <c r="AS1699" s="1">
        <v>72.3</v>
      </c>
      <c r="AT1699" s="1">
        <v>74.599999999999994</v>
      </c>
      <c r="AU1699" s="1">
        <v>74.400000000000006</v>
      </c>
      <c r="AV1699" s="1">
        <v>74.900000000000006</v>
      </c>
      <c r="AW1699" s="1">
        <v>0.33803699999999998</v>
      </c>
      <c r="AX1699" s="1">
        <v>4.76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6498</v>
      </c>
      <c r="C1700" s="3">
        <v>12.52</v>
      </c>
      <c r="D1700" s="3">
        <v>2.0699999999999998</v>
      </c>
      <c r="E1700" s="3">
        <v>2.41</v>
      </c>
      <c r="F1700" s="1">
        <f>IF(INDEX(董監!D:D,H1700)=0,INDEX(董監!C:C,H1700),INDEX(董監!D:D,H1700))</f>
        <v>4.21</v>
      </c>
      <c r="G1700" s="1">
        <f t="shared" si="104"/>
        <v>78.789999999999992</v>
      </c>
      <c r="H1700" s="1">
        <f>MATCH(持股比率!A1700,董監!A:A,0)</f>
        <v>1700</v>
      </c>
      <c r="I1700" s="3">
        <v>893840.8</v>
      </c>
      <c r="J1700" s="20">
        <v>-178.51300000000001</v>
      </c>
      <c r="K1700" s="20">
        <v>-485.86599999999999</v>
      </c>
      <c r="L1700" s="29">
        <v>-1044.4839999999999</v>
      </c>
      <c r="M1700" s="20">
        <v>197.863</v>
      </c>
      <c r="N1700" s="20">
        <v>-68.932000000000002</v>
      </c>
      <c r="O1700" s="20">
        <f t="shared" si="105"/>
        <v>70426</v>
      </c>
      <c r="P1700" s="19">
        <f t="shared" si="106"/>
        <v>-2.2000000000000002</v>
      </c>
      <c r="Q1700" s="3">
        <v>221</v>
      </c>
      <c r="R1700" s="3">
        <v>218</v>
      </c>
      <c r="S1700" s="3">
        <v>220.5</v>
      </c>
      <c r="T1700" s="3">
        <v>216</v>
      </c>
      <c r="U1700" s="3">
        <v>212.5</v>
      </c>
      <c r="V1700" s="10">
        <f t="shared" si="107"/>
        <v>-3.4758852499999997</v>
      </c>
      <c r="W1700" s="3">
        <v>0</v>
      </c>
      <c r="X1700" s="3" t="str">
        <f ca="1">IF(COUNTIF(股期對照!A:A,B1700)=2,B1700&amp;"-●",IF(COUNTIF(股期對照!A:A,B1700)=1,B1700&amp;"-◎",B1700))</f>
        <v>高力</v>
      </c>
      <c r="Y1700" s="3" t="s">
        <v>6758</v>
      </c>
      <c r="AB1700" s="1" t="s">
        <v>1694</v>
      </c>
      <c r="AC1700" s="1" t="s">
        <v>3387</v>
      </c>
      <c r="AD1700" s="1">
        <v>12.52</v>
      </c>
      <c r="AE1700" s="1">
        <v>2.0699999999999998</v>
      </c>
      <c r="AF1700" s="1">
        <v>2.41</v>
      </c>
      <c r="AG1700" s="1">
        <v>4.21</v>
      </c>
      <c r="AH1700" s="1">
        <v>78.789999999999992</v>
      </c>
      <c r="AI1700" s="1">
        <v>1700</v>
      </c>
      <c r="AJ1700" s="1">
        <v>893840.8</v>
      </c>
      <c r="AK1700" s="1">
        <v>-178.51300000000001</v>
      </c>
      <c r="AL1700" s="1">
        <v>-485.86599999999999</v>
      </c>
      <c r="AM1700" s="1">
        <v>-1044.4839999999999</v>
      </c>
      <c r="AN1700" s="1">
        <v>197.863</v>
      </c>
      <c r="AO1700" s="1">
        <v>-68.932000000000002</v>
      </c>
      <c r="AP1700" s="1">
        <v>70426</v>
      </c>
      <c r="AQ1700" s="1">
        <v>-2.2000000000000002</v>
      </c>
      <c r="AR1700" s="1">
        <v>221</v>
      </c>
      <c r="AS1700" s="1">
        <v>218</v>
      </c>
      <c r="AT1700" s="1">
        <v>220.5</v>
      </c>
      <c r="AU1700" s="1">
        <v>216</v>
      </c>
      <c r="AV1700" s="1">
        <v>212.5</v>
      </c>
      <c r="AW1700" s="1">
        <v>-3.4758852499999997</v>
      </c>
      <c r="AX1700" s="1">
        <v>0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5807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169</v>
      </c>
      <c r="K1701" s="20">
        <v>-246</v>
      </c>
      <c r="L1701" s="29">
        <v>0</v>
      </c>
      <c r="M1701" s="20">
        <v>0</v>
      </c>
      <c r="N1701" s="20">
        <v>0</v>
      </c>
      <c r="O1701" s="20">
        <f t="shared" si="105"/>
        <v>78073</v>
      </c>
      <c r="P1701" s="19">
        <f t="shared" si="106"/>
        <v>-0.1</v>
      </c>
      <c r="Q1701" s="3">
        <v>5.94</v>
      </c>
      <c r="R1701" s="3">
        <v>5.89</v>
      </c>
      <c r="S1701" s="3">
        <v>5.89</v>
      </c>
      <c r="T1701" s="3">
        <v>5.88</v>
      </c>
      <c r="U1701" s="3">
        <v>5.88</v>
      </c>
      <c r="V1701" s="10">
        <f t="shared" si="107"/>
        <v>-4.4507999999999978E-3</v>
      </c>
      <c r="W1701" s="3">
        <v>-0.84</v>
      </c>
      <c r="X1701" s="3" t="str">
        <f ca="1">IF(COUNTIF(股期對照!A:A,B1701)=2,B1701&amp;"-●",IF(COUNTIF(股期對照!A:A,B1701)=1,B1701&amp;"-◎",B1701))</f>
        <v>美德醫療-DR</v>
      </c>
      <c r="Y1701" s="3" t="s">
        <v>7443</v>
      </c>
      <c r="AB1701" s="1" t="s">
        <v>1695</v>
      </c>
      <c r="AC1701" s="1" t="s">
        <v>3388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169</v>
      </c>
      <c r="AL1701" s="1">
        <v>-246</v>
      </c>
      <c r="AM1701" s="1">
        <v>0</v>
      </c>
      <c r="AN1701" s="1">
        <v>0</v>
      </c>
      <c r="AO1701" s="1">
        <v>0</v>
      </c>
      <c r="AP1701" s="1">
        <v>78073</v>
      </c>
      <c r="AQ1701" s="1">
        <v>-0.1</v>
      </c>
      <c r="AR1701" s="1">
        <v>5.94</v>
      </c>
      <c r="AS1701" s="1">
        <v>5.89</v>
      </c>
      <c r="AT1701" s="1">
        <v>5.89</v>
      </c>
      <c r="AU1701" s="1">
        <v>5.88</v>
      </c>
      <c r="AV1701" s="1">
        <v>5.88</v>
      </c>
      <c r="AW1701" s="1">
        <v>-4.4507999999999978E-3</v>
      </c>
      <c r="AX1701" s="1">
        <v>-0.84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5485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</v>
      </c>
      <c r="L1702" s="29">
        <v>-15</v>
      </c>
      <c r="M1702" s="20">
        <v>0</v>
      </c>
      <c r="N1702" s="20">
        <v>-5</v>
      </c>
      <c r="O1702" s="20">
        <f t="shared" si="105"/>
        <v>91651</v>
      </c>
      <c r="P1702" s="19">
        <f t="shared" si="106"/>
        <v>0</v>
      </c>
      <c r="Q1702" s="3">
        <v>21.35</v>
      </c>
      <c r="R1702" s="3">
        <v>21.3</v>
      </c>
      <c r="S1702" s="3">
        <v>21.35</v>
      </c>
      <c r="T1702" s="3">
        <v>21.35</v>
      </c>
      <c r="U1702" s="3">
        <v>21.15</v>
      </c>
      <c r="V1702" s="10">
        <f t="shared" si="107"/>
        <v>-4.4730000000000004E-3</v>
      </c>
      <c r="W1702" s="3">
        <v>-2.76</v>
      </c>
      <c r="X1702" s="3" t="str">
        <f ca="1">IF(COUNTIF(股期對照!A:A,B1702)=2,B1702&amp;"-●",IF(COUNTIF(股期對照!A:A,B1702)=1,B1702&amp;"-◎",B1702))</f>
        <v>康師傅-DR</v>
      </c>
      <c r="Y1702" s="3" t="s">
        <v>7645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</v>
      </c>
      <c r="AM1702" s="1">
        <v>-15</v>
      </c>
      <c r="AN1702" s="1">
        <v>0</v>
      </c>
      <c r="AO1702" s="1">
        <v>-5</v>
      </c>
      <c r="AP1702" s="1">
        <v>91651</v>
      </c>
      <c r="AQ1702" s="1">
        <v>0</v>
      </c>
      <c r="AR1702" s="1">
        <v>21.35</v>
      </c>
      <c r="AS1702" s="1">
        <v>21.3</v>
      </c>
      <c r="AT1702" s="1">
        <v>21.35</v>
      </c>
      <c r="AU1702" s="1">
        <v>21.35</v>
      </c>
      <c r="AV1702" s="1">
        <v>21.15</v>
      </c>
      <c r="AW1702" s="1">
        <v>-4.4730000000000004E-3</v>
      </c>
      <c r="AX1702" s="1">
        <v>-2.76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5169</v>
      </c>
      <c r="C1703" s="3">
        <v>1.1599999999999999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98.35</v>
      </c>
      <c r="H1703" s="1">
        <f>MATCH(持股比率!A1703,董監!A:A,0)</f>
        <v>1703</v>
      </c>
      <c r="I1703" s="3">
        <v>5205332.5190000003</v>
      </c>
      <c r="J1703" s="20">
        <v>-146</v>
      </c>
      <c r="K1703" s="20">
        <v>-123</v>
      </c>
      <c r="L1703" s="29">
        <v>1701</v>
      </c>
      <c r="M1703" s="20">
        <v>-1123</v>
      </c>
      <c r="N1703" s="20">
        <v>-26</v>
      </c>
      <c r="O1703" s="20">
        <f t="shared" si="105"/>
        <v>511944</v>
      </c>
      <c r="P1703" s="19">
        <f t="shared" si="106"/>
        <v>0.1</v>
      </c>
      <c r="Q1703" s="3">
        <v>2.88</v>
      </c>
      <c r="R1703" s="3">
        <v>2.9</v>
      </c>
      <c r="S1703" s="3">
        <v>2.92</v>
      </c>
      <c r="T1703" s="3">
        <v>2.85</v>
      </c>
      <c r="U1703" s="3">
        <v>2.76</v>
      </c>
      <c r="V1703" s="10">
        <f t="shared" si="107"/>
        <v>9.1742999999999963E-3</v>
      </c>
      <c r="W1703" s="3">
        <v>-3.5</v>
      </c>
      <c r="X1703" s="3" t="str">
        <f ca="1">IF(COUNTIF(股期對照!A:A,B1703)=2,B1703&amp;"-●",IF(COUNTIF(股期對照!A:A,B1703)=1,B1703&amp;"-◎",B1703))</f>
        <v>泰金寶-DR</v>
      </c>
      <c r="Y1703" s="3" t="s">
        <v>7637</v>
      </c>
      <c r="AB1703" s="1" t="s">
        <v>1697</v>
      </c>
      <c r="AC1703" s="1" t="s">
        <v>3390</v>
      </c>
      <c r="AD1703" s="1">
        <v>1.1599999999999999</v>
      </c>
      <c r="AE1703" s="1">
        <v>0</v>
      </c>
      <c r="AF1703" s="1">
        <v>0.49</v>
      </c>
      <c r="AG1703" s="1">
        <v>0</v>
      </c>
      <c r="AH1703" s="1">
        <v>98.35</v>
      </c>
      <c r="AI1703" s="1">
        <v>1703</v>
      </c>
      <c r="AJ1703" s="1">
        <v>5205332.5190000003</v>
      </c>
      <c r="AK1703" s="1">
        <v>-146</v>
      </c>
      <c r="AL1703" s="1">
        <v>-123</v>
      </c>
      <c r="AM1703" s="1">
        <v>1701</v>
      </c>
      <c r="AN1703" s="1">
        <v>-1123</v>
      </c>
      <c r="AO1703" s="1">
        <v>-26</v>
      </c>
      <c r="AP1703" s="1">
        <v>511944</v>
      </c>
      <c r="AQ1703" s="1">
        <v>0.1</v>
      </c>
      <c r="AR1703" s="1">
        <v>2.88</v>
      </c>
      <c r="AS1703" s="1">
        <v>2.9</v>
      </c>
      <c r="AT1703" s="1">
        <v>2.92</v>
      </c>
      <c r="AU1703" s="1">
        <v>2.85</v>
      </c>
      <c r="AV1703" s="1">
        <v>2.76</v>
      </c>
      <c r="AW1703" s="1">
        <v>9.1742999999999963E-3</v>
      </c>
      <c r="AX1703" s="1">
        <v>-3.5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6499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48</v>
      </c>
      <c r="K1704" s="20">
        <v>36</v>
      </c>
      <c r="L1704" s="29">
        <v>4</v>
      </c>
      <c r="M1704" s="20">
        <v>0</v>
      </c>
      <c r="N1704" s="20">
        <v>-51</v>
      </c>
      <c r="O1704" s="20">
        <f t="shared" si="105"/>
        <v>64099</v>
      </c>
      <c r="P1704" s="19">
        <f t="shared" si="106"/>
        <v>0.1</v>
      </c>
      <c r="Q1704" s="3">
        <v>4.66</v>
      </c>
      <c r="R1704" s="3">
        <v>4.7</v>
      </c>
      <c r="S1704" s="3">
        <v>4.72</v>
      </c>
      <c r="T1704" s="3">
        <v>4.6900000000000004</v>
      </c>
      <c r="U1704" s="3">
        <v>4.62</v>
      </c>
      <c r="V1704" s="10">
        <f t="shared" si="107"/>
        <v>1.7613999999999998E-3</v>
      </c>
      <c r="W1704" s="3">
        <v>0.87</v>
      </c>
      <c r="X1704" s="3" t="str">
        <f ca="1">IF(COUNTIF(股期對照!A:A,B1704)=2,B1704&amp;"-●",IF(COUNTIF(股期對照!A:A,B1704)=1,B1704&amp;"-◎",B1704))</f>
        <v>神州-DR</v>
      </c>
      <c r="Y1704" s="3" t="s">
        <v>7422</v>
      </c>
      <c r="AB1704" s="1" t="s">
        <v>1698</v>
      </c>
      <c r="AC1704" s="1" t="s">
        <v>3391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48</v>
      </c>
      <c r="AL1704" s="1">
        <v>36</v>
      </c>
      <c r="AM1704" s="1">
        <v>4</v>
      </c>
      <c r="AN1704" s="1">
        <v>0</v>
      </c>
      <c r="AO1704" s="1">
        <v>-51</v>
      </c>
      <c r="AP1704" s="1">
        <v>64099</v>
      </c>
      <c r="AQ1704" s="1">
        <v>0.1</v>
      </c>
      <c r="AR1704" s="1">
        <v>4.66</v>
      </c>
      <c r="AS1704" s="1">
        <v>4.7</v>
      </c>
      <c r="AT1704" s="1">
        <v>4.72</v>
      </c>
      <c r="AU1704" s="1">
        <v>4.6900000000000004</v>
      </c>
      <c r="AV1704" s="1">
        <v>4.62</v>
      </c>
      <c r="AW1704" s="1">
        <v>1.7613999999999998E-3</v>
      </c>
      <c r="AX1704" s="1">
        <v>0.87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5486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8</v>
      </c>
      <c r="K1705" s="20">
        <v>0</v>
      </c>
      <c r="L1705" s="29">
        <v>0</v>
      </c>
      <c r="M1705" s="20">
        <v>-3</v>
      </c>
      <c r="N1705" s="20">
        <v>0</v>
      </c>
      <c r="O1705" s="20">
        <f t="shared" si="105"/>
        <v>3813</v>
      </c>
      <c r="P1705" s="19">
        <f t="shared" si="106"/>
        <v>0.1</v>
      </c>
      <c r="Q1705" s="3">
        <v>7.13</v>
      </c>
      <c r="R1705" s="3">
        <v>7.12</v>
      </c>
      <c r="S1705" s="3">
        <v>7.17</v>
      </c>
      <c r="T1705" s="3">
        <v>7.2</v>
      </c>
      <c r="U1705" s="3">
        <v>7.24</v>
      </c>
      <c r="V1705" s="10">
        <f t="shared" si="107"/>
        <v>3.5439999999999999E-4</v>
      </c>
      <c r="W1705" s="3">
        <v>2.4</v>
      </c>
      <c r="X1705" s="3" t="str">
        <f ca="1">IF(COUNTIF(股期對照!A:A,B1705)=2,B1705&amp;"-●",IF(COUNTIF(股期對照!A:A,B1705)=1,B1705&amp;"-◎",B1705))</f>
        <v>越南控-DR</v>
      </c>
      <c r="Y1705" s="3" t="s">
        <v>7646</v>
      </c>
      <c r="AB1705" s="1" t="s">
        <v>1699</v>
      </c>
      <c r="AC1705" s="1" t="s">
        <v>3392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8</v>
      </c>
      <c r="AL1705" s="1">
        <v>0</v>
      </c>
      <c r="AM1705" s="1">
        <v>0</v>
      </c>
      <c r="AN1705" s="1">
        <v>-3</v>
      </c>
      <c r="AO1705" s="1">
        <v>0</v>
      </c>
      <c r="AP1705" s="1">
        <v>3813</v>
      </c>
      <c r="AQ1705" s="1">
        <v>0.1</v>
      </c>
      <c r="AR1705" s="1">
        <v>7.13</v>
      </c>
      <c r="AS1705" s="1">
        <v>7.12</v>
      </c>
      <c r="AT1705" s="1">
        <v>7.17</v>
      </c>
      <c r="AU1705" s="1">
        <v>7.2</v>
      </c>
      <c r="AV1705" s="1">
        <v>7.24</v>
      </c>
      <c r="AW1705" s="1">
        <v>3.5439999999999999E-4</v>
      </c>
      <c r="AX1705" s="1">
        <v>2.4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5170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2.82</v>
      </c>
      <c r="S1706" s="3">
        <v>2.8</v>
      </c>
      <c r="T1706" s="3">
        <v>2.82</v>
      </c>
      <c r="U1706" s="3">
        <v>2.8</v>
      </c>
      <c r="V1706" s="10">
        <f t="shared" si="107"/>
        <v>0</v>
      </c>
      <c r="W1706" s="3">
        <v>0.72</v>
      </c>
      <c r="X1706" s="3" t="str">
        <f ca="1">IF(COUNTIF(股期對照!A:A,B1706)=2,B1706&amp;"-●",IF(COUNTIF(股期對照!A:A,B1706)=1,B1706&amp;"-◎",B1706))</f>
        <v>明輝-DR</v>
      </c>
      <c r="Y1706" s="3" t="s">
        <v>6771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2.82</v>
      </c>
      <c r="AT1706" s="1">
        <v>2.8</v>
      </c>
      <c r="AU1706" s="1">
        <v>2.82</v>
      </c>
      <c r="AV1706" s="1">
        <v>2.8</v>
      </c>
      <c r="AW1706" s="1">
        <v>0</v>
      </c>
      <c r="AX1706" s="1">
        <v>0.72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6500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6643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5808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5.08</v>
      </c>
      <c r="S1709" s="3">
        <v>5.08</v>
      </c>
      <c r="T1709" s="3">
        <v>5.04</v>
      </c>
      <c r="U1709" s="3">
        <v>5.07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6846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5.08</v>
      </c>
      <c r="AT1709" s="1">
        <v>5.08</v>
      </c>
      <c r="AU1709" s="1">
        <v>5.04</v>
      </c>
      <c r="AV1709" s="1">
        <v>5.07</v>
      </c>
      <c r="AW1709" s="1">
        <v>0</v>
      </c>
      <c r="AX1709" s="1">
        <v>0.2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5607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1.1100000000000001</v>
      </c>
      <c r="S1710" s="3">
        <v>1.1100000000000001</v>
      </c>
      <c r="T1710" s="3">
        <v>1.1200000000000001</v>
      </c>
      <c r="U1710" s="3">
        <v>1.1000000000000001</v>
      </c>
      <c r="V1710" s="10">
        <f t="shared" si="107"/>
        <v>0</v>
      </c>
      <c r="W1710" s="3">
        <v>-1.79</v>
      </c>
      <c r="X1710" s="3" t="str">
        <f ca="1">IF(COUNTIF(股期對照!A:A,B1710)=2,B1710&amp;"-●",IF(COUNTIF(股期對照!A:A,B1710)=1,B1710&amp;"-◎",B1710))</f>
        <v>同方友友-DR</v>
      </c>
      <c r="Y1710" s="3" t="s">
        <v>6964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1.1100000000000001</v>
      </c>
      <c r="AT1710" s="1">
        <v>1.1100000000000001</v>
      </c>
      <c r="AU1710" s="1">
        <v>1.1200000000000001</v>
      </c>
      <c r="AV1710" s="1">
        <v>1.1000000000000001</v>
      </c>
      <c r="AW1710" s="1">
        <v>0</v>
      </c>
      <c r="AX1710" s="1">
        <v>-1.79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6501</v>
      </c>
      <c r="C1711" s="3">
        <v>0.98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96.09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-1</v>
      </c>
      <c r="L1711" s="29">
        <v>-1</v>
      </c>
      <c r="M1711" s="20">
        <v>0</v>
      </c>
      <c r="N1711" s="20">
        <v>-20</v>
      </c>
      <c r="O1711" s="20">
        <f t="shared" si="105"/>
        <v>102199</v>
      </c>
      <c r="P1711" s="19">
        <f t="shared" si="106"/>
        <v>0</v>
      </c>
      <c r="Q1711" s="3">
        <v>2.4900000000000002</v>
      </c>
      <c r="R1711" s="3">
        <v>2.4700000000000002</v>
      </c>
      <c r="S1711" s="3">
        <v>2.4500000000000002</v>
      </c>
      <c r="T1711" s="3">
        <v>2.41</v>
      </c>
      <c r="U1711" s="3">
        <v>2.41</v>
      </c>
      <c r="V1711" s="10">
        <f t="shared" si="107"/>
        <v>-5.8100000000000014E-4</v>
      </c>
      <c r="W1711" s="3">
        <v>-3.21</v>
      </c>
      <c r="X1711" s="3" t="str">
        <f ca="1">IF(COUNTIF(股期對照!A:A,B1711)=2,B1711&amp;"-●",IF(COUNTIF(股期對照!A:A,B1711)=1,B1711&amp;"-◎",B1711))</f>
        <v>晨訊科-DR</v>
      </c>
      <c r="Y1711" s="3" t="s">
        <v>7138</v>
      </c>
      <c r="AB1711" s="1" t="s">
        <v>1705</v>
      </c>
      <c r="AC1711" s="1" t="s">
        <v>3396</v>
      </c>
      <c r="AD1711" s="1">
        <v>0.98</v>
      </c>
      <c r="AE1711" s="1">
        <v>0</v>
      </c>
      <c r="AF1711" s="1">
        <v>2.93</v>
      </c>
      <c r="AG1711" s="1">
        <v>0</v>
      </c>
      <c r="AH1711" s="1">
        <v>96.09</v>
      </c>
      <c r="AI1711" s="1">
        <v>1711</v>
      </c>
      <c r="AJ1711" s="1">
        <v>1063575</v>
      </c>
      <c r="AK1711" s="1">
        <v>-2</v>
      </c>
      <c r="AL1711" s="1">
        <v>-1</v>
      </c>
      <c r="AM1711" s="1">
        <v>-1</v>
      </c>
      <c r="AN1711" s="1">
        <v>0</v>
      </c>
      <c r="AO1711" s="1">
        <v>-20</v>
      </c>
      <c r="AP1711" s="1">
        <v>102199</v>
      </c>
      <c r="AQ1711" s="1">
        <v>0</v>
      </c>
      <c r="AR1711" s="1">
        <v>2.4900000000000002</v>
      </c>
      <c r="AS1711" s="1">
        <v>2.4700000000000002</v>
      </c>
      <c r="AT1711" s="1">
        <v>2.4500000000000002</v>
      </c>
      <c r="AU1711" s="1">
        <v>2.41</v>
      </c>
      <c r="AV1711" s="1">
        <v>2.41</v>
      </c>
      <c r="AW1711" s="1">
        <v>-5.8100000000000014E-4</v>
      </c>
      <c r="AX1711" s="1">
        <v>-3.21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6502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5809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-6</v>
      </c>
      <c r="K1713" s="20">
        <v>6</v>
      </c>
      <c r="L1713" s="29">
        <v>22</v>
      </c>
      <c r="M1713" s="20">
        <v>-7</v>
      </c>
      <c r="N1713" s="20">
        <v>84</v>
      </c>
      <c r="O1713" s="20">
        <f t="shared" si="105"/>
        <v>42776</v>
      </c>
      <c r="P1713" s="19">
        <f t="shared" si="106"/>
        <v>0.2</v>
      </c>
      <c r="Q1713" s="3">
        <v>6.37</v>
      </c>
      <c r="R1713" s="3">
        <v>6.37</v>
      </c>
      <c r="S1713" s="3">
        <v>6.45</v>
      </c>
      <c r="T1713" s="3">
        <v>6.42</v>
      </c>
      <c r="U1713" s="3">
        <v>6.25</v>
      </c>
      <c r="V1713" s="10">
        <f t="shared" si="107"/>
        <v>6.2196000000000005E-3</v>
      </c>
      <c r="W1713" s="3">
        <v>-0.95</v>
      </c>
      <c r="X1713" s="3" t="str">
        <f ca="1">IF(COUNTIF(股期對照!A:A,B1713)=2,B1713&amp;"-●",IF(COUNTIF(股期對照!A:A,B1713)=1,B1713&amp;"-◎",B1713))</f>
        <v>巨騰-DR</v>
      </c>
      <c r="Y1713" s="3" t="s">
        <v>7647</v>
      </c>
      <c r="AB1713" s="1" t="s">
        <v>1707</v>
      </c>
      <c r="AC1713" s="1" t="s">
        <v>3397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-6</v>
      </c>
      <c r="AL1713" s="1">
        <v>6</v>
      </c>
      <c r="AM1713" s="1">
        <v>22</v>
      </c>
      <c r="AN1713" s="1">
        <v>-7</v>
      </c>
      <c r="AO1713" s="1">
        <v>84</v>
      </c>
      <c r="AP1713" s="1">
        <v>42776</v>
      </c>
      <c r="AQ1713" s="1">
        <v>0.2</v>
      </c>
      <c r="AR1713" s="1">
        <v>6.37</v>
      </c>
      <c r="AS1713" s="1">
        <v>6.37</v>
      </c>
      <c r="AT1713" s="1">
        <v>6.45</v>
      </c>
      <c r="AU1713" s="1">
        <v>6.42</v>
      </c>
      <c r="AV1713" s="1">
        <v>6.25</v>
      </c>
      <c r="AW1713" s="1">
        <v>6.2196000000000005E-3</v>
      </c>
      <c r="AX1713" s="1">
        <v>-0.95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6503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5026</v>
      </c>
      <c r="C1715" s="3">
        <v>39.68</v>
      </c>
      <c r="D1715" s="3">
        <v>8.4600000000000009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47.98</v>
      </c>
      <c r="H1715" s="1">
        <f>MATCH(持股比率!A1715,董監!A:A,0)</f>
        <v>1715</v>
      </c>
      <c r="I1715" s="3">
        <v>1909898.72</v>
      </c>
      <c r="J1715" s="20">
        <v>333</v>
      </c>
      <c r="K1715" s="20">
        <v>6.391</v>
      </c>
      <c r="L1715" s="29">
        <v>886.50699999999995</v>
      </c>
      <c r="M1715" s="20">
        <v>358.38400000000001</v>
      </c>
      <c r="N1715" s="20">
        <v>-212.83500000000001</v>
      </c>
      <c r="O1715" s="20">
        <f t="shared" si="105"/>
        <v>91637</v>
      </c>
      <c r="P1715" s="19">
        <f t="shared" si="106"/>
        <v>1.5</v>
      </c>
      <c r="Q1715" s="3">
        <v>137.5</v>
      </c>
      <c r="R1715" s="3">
        <v>136.5</v>
      </c>
      <c r="S1715" s="3">
        <v>139</v>
      </c>
      <c r="T1715" s="3">
        <v>139.5</v>
      </c>
      <c r="U1715" s="3">
        <v>136.5</v>
      </c>
      <c r="V1715" s="10">
        <f t="shared" si="107"/>
        <v>1.9082693500000001</v>
      </c>
      <c r="W1715" s="3">
        <v>-0.36</v>
      </c>
      <c r="X1715" s="3" t="str">
        <f ca="1">IF(COUNTIF(股期對照!A:A,B1715)=2,B1715&amp;"-●",IF(COUNTIF(股期對照!A:A,B1715)=1,B1715&amp;"-◎",B1715))</f>
        <v>鈺齊-KY</v>
      </c>
      <c r="Y1715" s="3" t="s">
        <v>7080</v>
      </c>
      <c r="AB1715" s="1" t="s">
        <v>1709</v>
      </c>
      <c r="AC1715" s="1" t="s">
        <v>3398</v>
      </c>
      <c r="AD1715" s="1">
        <v>39.68</v>
      </c>
      <c r="AE1715" s="1">
        <v>8.4600000000000009</v>
      </c>
      <c r="AF1715" s="1">
        <v>0.49</v>
      </c>
      <c r="AG1715" s="1">
        <v>3.39</v>
      </c>
      <c r="AH1715" s="1">
        <v>47.98</v>
      </c>
      <c r="AI1715" s="1">
        <v>1715</v>
      </c>
      <c r="AJ1715" s="1">
        <v>1909898.72</v>
      </c>
      <c r="AK1715" s="1">
        <v>333</v>
      </c>
      <c r="AL1715" s="1">
        <v>6.391</v>
      </c>
      <c r="AM1715" s="1">
        <v>886.50699999999995</v>
      </c>
      <c r="AN1715" s="1">
        <v>358.38400000000001</v>
      </c>
      <c r="AO1715" s="1">
        <v>-212.83500000000001</v>
      </c>
      <c r="AP1715" s="1">
        <v>91637</v>
      </c>
      <c r="AQ1715" s="1">
        <v>1.5</v>
      </c>
      <c r="AR1715" s="1">
        <v>137.5</v>
      </c>
      <c r="AS1715" s="1">
        <v>136.5</v>
      </c>
      <c r="AT1715" s="1">
        <v>139</v>
      </c>
      <c r="AU1715" s="1">
        <v>139.5</v>
      </c>
      <c r="AV1715" s="1">
        <v>136.5</v>
      </c>
      <c r="AW1715" s="1">
        <v>1.9082693500000001</v>
      </c>
      <c r="AX1715" s="1">
        <v>-0.36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6504</v>
      </c>
      <c r="C1716" s="3">
        <v>0.73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78.09</v>
      </c>
      <c r="H1716" s="1">
        <f>MATCH(持股比率!A1716,董監!A:A,0)</f>
        <v>1716</v>
      </c>
      <c r="I1716" s="3">
        <v>980496</v>
      </c>
      <c r="J1716" s="20">
        <v>0</v>
      </c>
      <c r="K1716" s="20">
        <v>1</v>
      </c>
      <c r="L1716" s="29">
        <v>17</v>
      </c>
      <c r="M1716" s="20">
        <v>1</v>
      </c>
      <c r="N1716" s="20">
        <v>-2</v>
      </c>
      <c r="O1716" s="20">
        <f t="shared" si="105"/>
        <v>76567</v>
      </c>
      <c r="P1716" s="19">
        <f t="shared" si="106"/>
        <v>0</v>
      </c>
      <c r="Q1716" s="3">
        <v>12.25</v>
      </c>
      <c r="R1716" s="3">
        <v>12.25</v>
      </c>
      <c r="S1716" s="3">
        <v>12.3</v>
      </c>
      <c r="T1716" s="3">
        <v>12.3</v>
      </c>
      <c r="U1716" s="3">
        <v>12.25</v>
      </c>
      <c r="V1716" s="10">
        <f t="shared" si="107"/>
        <v>2.0915000000000005E-3</v>
      </c>
      <c r="W1716" s="3">
        <v>0.82</v>
      </c>
      <c r="X1716" s="3" t="str">
        <f ca="1">IF(COUNTIF(股期對照!A:A,B1716)=2,B1716&amp;"-●",IF(COUNTIF(股期對照!A:A,B1716)=1,B1716&amp;"-◎",B1716))</f>
        <v>台火</v>
      </c>
      <c r="Y1716" s="3" t="s">
        <v>7443</v>
      </c>
      <c r="AB1716" s="1" t="s">
        <v>1710</v>
      </c>
      <c r="AC1716" s="1" t="s">
        <v>3399</v>
      </c>
      <c r="AD1716" s="1">
        <v>0.73</v>
      </c>
      <c r="AE1716" s="1">
        <v>0</v>
      </c>
      <c r="AF1716" s="1">
        <v>0.28999999999999998</v>
      </c>
      <c r="AG1716" s="1">
        <v>20.89</v>
      </c>
      <c r="AH1716" s="1">
        <v>78.09</v>
      </c>
      <c r="AI1716" s="1">
        <v>1716</v>
      </c>
      <c r="AJ1716" s="1">
        <v>980496</v>
      </c>
      <c r="AK1716" s="1">
        <v>0</v>
      </c>
      <c r="AL1716" s="1">
        <v>1</v>
      </c>
      <c r="AM1716" s="1">
        <v>17</v>
      </c>
      <c r="AN1716" s="1">
        <v>1</v>
      </c>
      <c r="AO1716" s="1">
        <v>-2</v>
      </c>
      <c r="AP1716" s="1">
        <v>76567</v>
      </c>
      <c r="AQ1716" s="1">
        <v>0</v>
      </c>
      <c r="AR1716" s="1">
        <v>12.25</v>
      </c>
      <c r="AS1716" s="1">
        <v>12.25</v>
      </c>
      <c r="AT1716" s="1">
        <v>12.3</v>
      </c>
      <c r="AU1716" s="1">
        <v>12.3</v>
      </c>
      <c r="AV1716" s="1">
        <v>12.25</v>
      </c>
      <c r="AW1716" s="1">
        <v>2.0915000000000005E-3</v>
      </c>
      <c r="AX1716" s="1">
        <v>0.82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6505</v>
      </c>
      <c r="C1717" s="3">
        <v>45.94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45.269999999999996</v>
      </c>
      <c r="H1717" s="1">
        <f>MATCH(持股比率!A1717,董監!A:A,0)</f>
        <v>1717</v>
      </c>
      <c r="I1717" s="3">
        <v>29467872.129999999</v>
      </c>
      <c r="J1717" s="20">
        <v>221.172</v>
      </c>
      <c r="K1717" s="20">
        <v>422.03399999999999</v>
      </c>
      <c r="L1717" s="29">
        <v>-27.047000000000001</v>
      </c>
      <c r="M1717" s="20">
        <v>-210.11</v>
      </c>
      <c r="N1717" s="20">
        <v>-20.143000000000001</v>
      </c>
      <c r="O1717" s="20">
        <f t="shared" si="105"/>
        <v>1334011</v>
      </c>
      <c r="P1717" s="19">
        <f t="shared" si="106"/>
        <v>0</v>
      </c>
      <c r="Q1717" s="3">
        <v>29.55</v>
      </c>
      <c r="R1717" s="3">
        <v>29.65</v>
      </c>
      <c r="S1717" s="3">
        <v>29.7</v>
      </c>
      <c r="T1717" s="3">
        <v>29.6</v>
      </c>
      <c r="U1717" s="3">
        <v>29.45</v>
      </c>
      <c r="V1717" s="10">
        <f t="shared" si="107"/>
        <v>0.11433177449999997</v>
      </c>
      <c r="W1717" s="3">
        <v>-0.51</v>
      </c>
      <c r="X1717" s="3" t="str">
        <f ca="1">IF(COUNTIF(股期對照!A:A,B1717)=2,B1717&amp;"-●",IF(COUNTIF(股期對照!A:A,B1717)=1,B1717&amp;"-◎",B1717))</f>
        <v>寶成-◎</v>
      </c>
      <c r="Y1717" s="3" t="s">
        <v>7637</v>
      </c>
      <c r="AB1717" s="1" t="s">
        <v>1711</v>
      </c>
      <c r="AC1717" s="1" t="s">
        <v>3400</v>
      </c>
      <c r="AD1717" s="1">
        <v>45.94</v>
      </c>
      <c r="AE1717" s="1">
        <v>0.28000000000000003</v>
      </c>
      <c r="AF1717" s="1">
        <v>0.84</v>
      </c>
      <c r="AG1717" s="1">
        <v>7.67</v>
      </c>
      <c r="AH1717" s="1">
        <v>45.269999999999996</v>
      </c>
      <c r="AI1717" s="1">
        <v>1717</v>
      </c>
      <c r="AJ1717" s="1">
        <v>29467872.129999999</v>
      </c>
      <c r="AK1717" s="1">
        <v>221.172</v>
      </c>
      <c r="AL1717" s="1">
        <v>422.03399999999999</v>
      </c>
      <c r="AM1717" s="1">
        <v>-27.047000000000001</v>
      </c>
      <c r="AN1717" s="1">
        <v>-210.11</v>
      </c>
      <c r="AO1717" s="1">
        <v>-20.143000000000001</v>
      </c>
      <c r="AP1717" s="1">
        <v>1334011</v>
      </c>
      <c r="AQ1717" s="1">
        <v>0</v>
      </c>
      <c r="AR1717" s="1">
        <v>29.55</v>
      </c>
      <c r="AS1717" s="1">
        <v>29.65</v>
      </c>
      <c r="AT1717" s="1">
        <v>29.7</v>
      </c>
      <c r="AU1717" s="1">
        <v>29.6</v>
      </c>
      <c r="AV1717" s="1">
        <v>29.45</v>
      </c>
      <c r="AW1717" s="1">
        <v>0.11433177449999997</v>
      </c>
      <c r="AX1717" s="1">
        <v>-0.51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5487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7</v>
      </c>
      <c r="K1718" s="20">
        <v>6</v>
      </c>
      <c r="L1718" s="29">
        <v>-1</v>
      </c>
      <c r="M1718" s="20">
        <v>-15</v>
      </c>
      <c r="N1718" s="20">
        <v>5</v>
      </c>
      <c r="O1718" s="20">
        <f t="shared" si="105"/>
        <v>223291</v>
      </c>
      <c r="P1718" s="19">
        <f t="shared" si="106"/>
        <v>0</v>
      </c>
      <c r="Q1718" s="3">
        <v>23.7</v>
      </c>
      <c r="R1718" s="3">
        <v>23.7</v>
      </c>
      <c r="S1718" s="3">
        <v>23.8</v>
      </c>
      <c r="T1718" s="3">
        <v>23.8</v>
      </c>
      <c r="U1718" s="3">
        <v>23.7</v>
      </c>
      <c r="V1718" s="10">
        <f t="shared" si="107"/>
        <v>4.5800000000000013E-4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7637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7</v>
      </c>
      <c r="AL1718" s="1">
        <v>6</v>
      </c>
      <c r="AM1718" s="1">
        <v>-1</v>
      </c>
      <c r="AN1718" s="1">
        <v>-15</v>
      </c>
      <c r="AO1718" s="1">
        <v>5</v>
      </c>
      <c r="AP1718" s="1">
        <v>223291</v>
      </c>
      <c r="AQ1718" s="1">
        <v>0</v>
      </c>
      <c r="AR1718" s="1">
        <v>23.7</v>
      </c>
      <c r="AS1718" s="1">
        <v>23.7</v>
      </c>
      <c r="AT1718" s="1">
        <v>23.8</v>
      </c>
      <c r="AU1718" s="1">
        <v>23.8</v>
      </c>
      <c r="AV1718" s="1">
        <v>23.7</v>
      </c>
      <c r="AW1718" s="1">
        <v>4.5800000000000013E-4</v>
      </c>
      <c r="AX1718" s="1">
        <v>0.42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5488</v>
      </c>
      <c r="C1719" s="3">
        <v>0.9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-7</v>
      </c>
      <c r="L1719" s="29">
        <v>-5</v>
      </c>
      <c r="M1719" s="20">
        <v>-6</v>
      </c>
      <c r="N1719" s="20">
        <v>-19</v>
      </c>
      <c r="O1719" s="20">
        <f t="shared" si="105"/>
        <v>40797</v>
      </c>
      <c r="P1719" s="19">
        <f t="shared" si="106"/>
        <v>-0.1</v>
      </c>
      <c r="Q1719" s="3">
        <v>52.2</v>
      </c>
      <c r="R1719" s="3">
        <v>51.8</v>
      </c>
      <c r="S1719" s="3">
        <v>52.5</v>
      </c>
      <c r="T1719" s="3">
        <v>51.9</v>
      </c>
      <c r="U1719" s="3">
        <v>51.4</v>
      </c>
      <c r="V1719" s="10">
        <f t="shared" si="107"/>
        <v>-2.0696999999999997E-2</v>
      </c>
      <c r="W1719" s="3">
        <v>-0.39</v>
      </c>
      <c r="X1719" s="3" t="str">
        <f ca="1">IF(COUNTIF(股期對照!A:A,B1719)=2,B1719&amp;"-●",IF(COUNTIF(股期對照!A:A,B1719)=1,B1719&amp;"-◎",B1719))</f>
        <v>欣巴巴</v>
      </c>
      <c r="Y1719" s="3" t="s">
        <v>7006</v>
      </c>
      <c r="AB1719" s="1" t="s">
        <v>1713</v>
      </c>
      <c r="AC1719" s="1" t="s">
        <v>3402</v>
      </c>
      <c r="AD1719" s="1">
        <v>0.9</v>
      </c>
      <c r="AE1719" s="1">
        <v>0</v>
      </c>
      <c r="AF1719" s="1">
        <v>0.06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-3</v>
      </c>
      <c r="AL1719" s="1">
        <v>-7</v>
      </c>
      <c r="AM1719" s="1">
        <v>-5</v>
      </c>
      <c r="AN1719" s="1">
        <v>-6</v>
      </c>
      <c r="AO1719" s="1">
        <v>-19</v>
      </c>
      <c r="AP1719" s="1">
        <v>40797</v>
      </c>
      <c r="AQ1719" s="1">
        <v>-0.1</v>
      </c>
      <c r="AR1719" s="1">
        <v>52.2</v>
      </c>
      <c r="AS1719" s="1">
        <v>51.8</v>
      </c>
      <c r="AT1719" s="1">
        <v>52.5</v>
      </c>
      <c r="AU1719" s="1">
        <v>51.9</v>
      </c>
      <c r="AV1719" s="1">
        <v>51.4</v>
      </c>
      <c r="AW1719" s="1">
        <v>-2.0696999999999997E-2</v>
      </c>
      <c r="AX1719" s="1">
        <v>-0.39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6575</v>
      </c>
      <c r="C1720" s="3">
        <v>17.010000000000002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34.620000000000005</v>
      </c>
      <c r="H1720" s="1">
        <f>MATCH(持股比率!A1720,董監!A:A,0)</f>
        <v>1720</v>
      </c>
      <c r="I1720" s="3">
        <v>15791453.42</v>
      </c>
      <c r="J1720" s="20">
        <v>63.95</v>
      </c>
      <c r="K1720" s="20">
        <v>-109</v>
      </c>
      <c r="L1720" s="29">
        <v>186.905</v>
      </c>
      <c r="M1720" s="20">
        <v>-446.78399999999999</v>
      </c>
      <c r="N1720" s="20">
        <v>257.02100000000002</v>
      </c>
      <c r="O1720" s="20">
        <f t="shared" si="105"/>
        <v>546700</v>
      </c>
      <c r="P1720" s="19">
        <f t="shared" si="106"/>
        <v>0</v>
      </c>
      <c r="Q1720" s="3">
        <v>16.05</v>
      </c>
      <c r="R1720" s="3">
        <v>16</v>
      </c>
      <c r="S1720" s="3">
        <v>16</v>
      </c>
      <c r="T1720" s="3">
        <v>15.75</v>
      </c>
      <c r="U1720" s="3">
        <v>15.9</v>
      </c>
      <c r="V1720" s="10">
        <f t="shared" si="107"/>
        <v>-6.7733659999999916E-3</v>
      </c>
      <c r="W1720" s="3">
        <v>-0.93</v>
      </c>
      <c r="X1720" s="3" t="str">
        <f ca="1">IF(COUNTIF(股期對照!A:A,B1720)=2,B1720&amp;"-●",IF(COUNTIF(股期對照!A:A,B1720)=1,B1720&amp;"-◎",B1720))</f>
        <v>統一實</v>
      </c>
      <c r="Y1720" s="3" t="s">
        <v>7573</v>
      </c>
      <c r="AB1720" s="1" t="s">
        <v>1714</v>
      </c>
      <c r="AC1720" s="1" t="s">
        <v>3403</v>
      </c>
      <c r="AD1720" s="1">
        <v>17.010000000000002</v>
      </c>
      <c r="AE1720" s="1">
        <v>0.11</v>
      </c>
      <c r="AF1720" s="1">
        <v>0.2</v>
      </c>
      <c r="AG1720" s="1">
        <v>48.06</v>
      </c>
      <c r="AH1720" s="1">
        <v>34.620000000000005</v>
      </c>
      <c r="AI1720" s="1">
        <v>1720</v>
      </c>
      <c r="AJ1720" s="1">
        <v>15791453.42</v>
      </c>
      <c r="AK1720" s="1">
        <v>63.95</v>
      </c>
      <c r="AL1720" s="1">
        <v>-109</v>
      </c>
      <c r="AM1720" s="1">
        <v>186.905</v>
      </c>
      <c r="AN1720" s="1">
        <v>-446.78399999999999</v>
      </c>
      <c r="AO1720" s="1">
        <v>257.02100000000002</v>
      </c>
      <c r="AP1720" s="1">
        <v>546700</v>
      </c>
      <c r="AQ1720" s="1">
        <v>0</v>
      </c>
      <c r="AR1720" s="1">
        <v>16.05</v>
      </c>
      <c r="AS1720" s="1">
        <v>16</v>
      </c>
      <c r="AT1720" s="1">
        <v>16</v>
      </c>
      <c r="AU1720" s="1">
        <v>15.75</v>
      </c>
      <c r="AV1720" s="1">
        <v>15.9</v>
      </c>
      <c r="AW1720" s="1">
        <v>-6.7733659999999916E-3</v>
      </c>
      <c r="AX1720" s="1">
        <v>-0.93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6506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8.9610000000000003</v>
      </c>
      <c r="K1721" s="20">
        <v>6.7939999999999996</v>
      </c>
      <c r="L1721" s="29">
        <v>2</v>
      </c>
      <c r="M1721" s="20">
        <v>-6.0529999999999999</v>
      </c>
      <c r="N1721" s="20">
        <v>-6</v>
      </c>
      <c r="O1721" s="20">
        <f t="shared" si="105"/>
        <v>439885</v>
      </c>
      <c r="P1721" s="19">
        <f t="shared" si="106"/>
        <v>0</v>
      </c>
      <c r="Q1721" s="3">
        <v>32.5</v>
      </c>
      <c r="R1721" s="3">
        <v>32.5</v>
      </c>
      <c r="S1721" s="3">
        <v>32.5</v>
      </c>
      <c r="T1721" s="3">
        <v>32.450000000000003</v>
      </c>
      <c r="U1721" s="3">
        <v>32.700000000000003</v>
      </c>
      <c r="V1721" s="10">
        <f t="shared" si="107"/>
        <v>1.8441765000000001E-3</v>
      </c>
      <c r="W1721" s="3">
        <v>0.93</v>
      </c>
      <c r="X1721" s="3" t="str">
        <f ca="1">IF(COUNTIF(股期對照!A:A,B1721)=2,B1721&amp;"-●",IF(COUNTIF(股期對照!A:A,B1721)=1,B1721&amp;"-◎",B1721))</f>
        <v>大台北</v>
      </c>
      <c r="Y1721" s="3" t="s">
        <v>7485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8.9610000000000003</v>
      </c>
      <c r="AL1721" s="1">
        <v>6.7939999999999996</v>
      </c>
      <c r="AM1721" s="1">
        <v>2</v>
      </c>
      <c r="AN1721" s="1">
        <v>-6.0529999999999999</v>
      </c>
      <c r="AO1721" s="1">
        <v>-6</v>
      </c>
      <c r="AP1721" s="1">
        <v>439885</v>
      </c>
      <c r="AQ1721" s="1">
        <v>0</v>
      </c>
      <c r="AR1721" s="1">
        <v>32.5</v>
      </c>
      <c r="AS1721" s="1">
        <v>32.5</v>
      </c>
      <c r="AT1721" s="1">
        <v>32.5</v>
      </c>
      <c r="AU1721" s="1">
        <v>32.450000000000003</v>
      </c>
      <c r="AV1721" s="1">
        <v>32.700000000000003</v>
      </c>
      <c r="AW1721" s="1">
        <v>1.8441765000000001E-3</v>
      </c>
      <c r="AX1721" s="1">
        <v>0.93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5027</v>
      </c>
      <c r="C1722" s="3">
        <v>15.64</v>
      </c>
      <c r="D1722" s="3">
        <v>1.9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64.099999999999994</v>
      </c>
      <c r="H1722" s="1">
        <f>MATCH(持股比率!A1722,董監!A:A,0)</f>
        <v>1722</v>
      </c>
      <c r="I1722" s="3">
        <v>9874828.3100000005</v>
      </c>
      <c r="J1722" s="20">
        <v>3.6040000000000001</v>
      </c>
      <c r="K1722" s="20">
        <v>146.94800000000001</v>
      </c>
      <c r="L1722" s="29">
        <v>-96.42</v>
      </c>
      <c r="M1722" s="20">
        <v>-92.85</v>
      </c>
      <c r="N1722" s="20">
        <v>-417.31</v>
      </c>
      <c r="O1722" s="20">
        <f t="shared" si="105"/>
        <v>632976</v>
      </c>
      <c r="P1722" s="19">
        <f t="shared" si="106"/>
        <v>-0.1</v>
      </c>
      <c r="Q1722" s="3">
        <v>187</v>
      </c>
      <c r="R1722" s="3">
        <v>188</v>
      </c>
      <c r="S1722" s="3">
        <v>188.5</v>
      </c>
      <c r="T1722" s="3">
        <v>187</v>
      </c>
      <c r="U1722" s="3">
        <v>184</v>
      </c>
      <c r="V1722" s="10">
        <f t="shared" si="107"/>
        <v>-0.84022987999999998</v>
      </c>
      <c r="W1722" s="3">
        <v>-3.16</v>
      </c>
      <c r="X1722" s="3" t="str">
        <f ca="1">IF(COUNTIF(股期對照!A:A,B1722)=2,B1722&amp;"-●",IF(COUNTIF(股期對照!A:A,B1722)=1,B1722&amp;"-◎",B1722))</f>
        <v>豐泰</v>
      </c>
      <c r="Y1722" s="3" t="s">
        <v>7031</v>
      </c>
      <c r="AB1722" s="1" t="s">
        <v>1716</v>
      </c>
      <c r="AC1722" s="1" t="s">
        <v>3405</v>
      </c>
      <c r="AD1722" s="1">
        <v>15.64</v>
      </c>
      <c r="AE1722" s="1">
        <v>1.9</v>
      </c>
      <c r="AF1722" s="1">
        <v>0.3</v>
      </c>
      <c r="AG1722" s="1">
        <v>18.059999999999999</v>
      </c>
      <c r="AH1722" s="1">
        <v>64.099999999999994</v>
      </c>
      <c r="AI1722" s="1">
        <v>1722</v>
      </c>
      <c r="AJ1722" s="1">
        <v>9874828.3100000005</v>
      </c>
      <c r="AK1722" s="1">
        <v>3.6040000000000001</v>
      </c>
      <c r="AL1722" s="1">
        <v>146.94800000000001</v>
      </c>
      <c r="AM1722" s="1">
        <v>-96.42</v>
      </c>
      <c r="AN1722" s="1">
        <v>-92.85</v>
      </c>
      <c r="AO1722" s="1">
        <v>-417.31</v>
      </c>
      <c r="AP1722" s="1">
        <v>632976</v>
      </c>
      <c r="AQ1722" s="1">
        <v>-0.1</v>
      </c>
      <c r="AR1722" s="1">
        <v>187</v>
      </c>
      <c r="AS1722" s="1">
        <v>188</v>
      </c>
      <c r="AT1722" s="1">
        <v>188.5</v>
      </c>
      <c r="AU1722" s="1">
        <v>187</v>
      </c>
      <c r="AV1722" s="1">
        <v>184</v>
      </c>
      <c r="AW1722" s="1">
        <v>-0.84022987999999998</v>
      </c>
      <c r="AX1722" s="1">
        <v>-3.16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5171</v>
      </c>
      <c r="C1723" s="3">
        <v>17.579999999999998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72.42</v>
      </c>
      <c r="H1723" s="1">
        <f>MATCH(持股比率!A1723,董監!A:A,0)</f>
        <v>1723</v>
      </c>
      <c r="I1723" s="3">
        <v>2211211.88</v>
      </c>
      <c r="J1723" s="20">
        <v>2</v>
      </c>
      <c r="K1723" s="20">
        <v>-37</v>
      </c>
      <c r="L1723" s="29">
        <v>-21</v>
      </c>
      <c r="M1723" s="20">
        <v>352</v>
      </c>
      <c r="N1723" s="20">
        <v>138</v>
      </c>
      <c r="O1723" s="20">
        <f t="shared" si="105"/>
        <v>160136</v>
      </c>
      <c r="P1723" s="19">
        <f t="shared" si="106"/>
        <v>0.3</v>
      </c>
      <c r="Q1723" s="3">
        <v>63.9</v>
      </c>
      <c r="R1723" s="3">
        <v>63.8</v>
      </c>
      <c r="S1723" s="3">
        <v>63.8</v>
      </c>
      <c r="T1723" s="3">
        <v>64.900000000000006</v>
      </c>
      <c r="U1723" s="3">
        <v>65.2</v>
      </c>
      <c r="V1723" s="10">
        <f t="shared" si="107"/>
        <v>0.282698</v>
      </c>
      <c r="W1723" s="3">
        <v>2.19</v>
      </c>
      <c r="X1723" s="3" t="str">
        <f ca="1">IF(COUNTIF(股期對照!A:A,B1723)=2,B1723&amp;"-●",IF(COUNTIF(股期對照!A:A,B1723)=1,B1723&amp;"-◎",B1723))</f>
        <v>櫻花</v>
      </c>
      <c r="Y1723" s="3" t="s">
        <v>6771</v>
      </c>
      <c r="AB1723" s="1" t="s">
        <v>1717</v>
      </c>
      <c r="AC1723" s="1" t="s">
        <v>3406</v>
      </c>
      <c r="AD1723" s="1">
        <v>17.579999999999998</v>
      </c>
      <c r="AE1723" s="1">
        <v>0.01</v>
      </c>
      <c r="AF1723" s="1">
        <v>7.0000000000000007E-2</v>
      </c>
      <c r="AG1723" s="1">
        <v>9.92</v>
      </c>
      <c r="AH1723" s="1">
        <v>72.42</v>
      </c>
      <c r="AI1723" s="1">
        <v>1723</v>
      </c>
      <c r="AJ1723" s="1">
        <v>2211211.88</v>
      </c>
      <c r="AK1723" s="1">
        <v>2</v>
      </c>
      <c r="AL1723" s="1">
        <v>-37</v>
      </c>
      <c r="AM1723" s="1">
        <v>-21</v>
      </c>
      <c r="AN1723" s="1">
        <v>352</v>
      </c>
      <c r="AO1723" s="1">
        <v>138</v>
      </c>
      <c r="AP1723" s="1">
        <v>160136</v>
      </c>
      <c r="AQ1723" s="1">
        <v>0.3</v>
      </c>
      <c r="AR1723" s="1">
        <v>63.9</v>
      </c>
      <c r="AS1723" s="1">
        <v>63.8</v>
      </c>
      <c r="AT1723" s="1">
        <v>63.8</v>
      </c>
      <c r="AU1723" s="1">
        <v>64.900000000000006</v>
      </c>
      <c r="AV1723" s="1">
        <v>65.2</v>
      </c>
      <c r="AW1723" s="1">
        <v>0.282698</v>
      </c>
      <c r="AX1723" s="1">
        <v>2.19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6507</v>
      </c>
      <c r="C1724" s="3">
        <v>15.54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77.92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1.1000000000000001</v>
      </c>
      <c r="L1724" s="29">
        <v>-3</v>
      </c>
      <c r="M1724" s="20">
        <v>2</v>
      </c>
      <c r="N1724" s="20">
        <v>8</v>
      </c>
      <c r="O1724" s="20">
        <f t="shared" si="105"/>
        <v>43026</v>
      </c>
      <c r="P1724" s="19">
        <f t="shared" si="106"/>
        <v>0</v>
      </c>
      <c r="Q1724" s="3">
        <v>10.15</v>
      </c>
      <c r="R1724" s="3">
        <v>10.050000000000001</v>
      </c>
      <c r="S1724" s="3">
        <v>10.1</v>
      </c>
      <c r="T1724" s="3">
        <v>10.050000000000001</v>
      </c>
      <c r="U1724" s="3">
        <v>10.15</v>
      </c>
      <c r="V1724" s="10">
        <f t="shared" si="107"/>
        <v>8.2055000000000008E-4</v>
      </c>
      <c r="W1724" s="3">
        <v>-0.98</v>
      </c>
      <c r="X1724" s="3" t="str">
        <f ca="1">IF(COUNTIF(股期對照!A:A,B1724)=2,B1724&amp;"-●",IF(COUNTIF(股期對照!A:A,B1724)=1,B1724&amp;"-◎",B1724))</f>
        <v>偉聯</v>
      </c>
      <c r="Y1724" s="3" t="s">
        <v>7648</v>
      </c>
      <c r="AB1724" s="1" t="s">
        <v>1718</v>
      </c>
      <c r="AC1724" s="1" t="s">
        <v>3407</v>
      </c>
      <c r="AD1724" s="1">
        <v>15.54</v>
      </c>
      <c r="AE1724" s="1">
        <v>0</v>
      </c>
      <c r="AF1724" s="1">
        <v>0.19</v>
      </c>
      <c r="AG1724" s="1">
        <v>6.35</v>
      </c>
      <c r="AH1724" s="1">
        <v>77.92</v>
      </c>
      <c r="AI1724" s="1">
        <v>1724</v>
      </c>
      <c r="AJ1724" s="1">
        <v>552185.68999999994</v>
      </c>
      <c r="AK1724" s="1">
        <v>0</v>
      </c>
      <c r="AL1724" s="1">
        <v>1.1000000000000001</v>
      </c>
      <c r="AM1724" s="1">
        <v>-3</v>
      </c>
      <c r="AN1724" s="1">
        <v>2</v>
      </c>
      <c r="AO1724" s="1">
        <v>8</v>
      </c>
      <c r="AP1724" s="1">
        <v>43026</v>
      </c>
      <c r="AQ1724" s="1">
        <v>0</v>
      </c>
      <c r="AR1724" s="1">
        <v>10.15</v>
      </c>
      <c r="AS1724" s="1">
        <v>10.050000000000001</v>
      </c>
      <c r="AT1724" s="1">
        <v>10.1</v>
      </c>
      <c r="AU1724" s="1">
        <v>10.050000000000001</v>
      </c>
      <c r="AV1724" s="1">
        <v>10.15</v>
      </c>
      <c r="AW1724" s="1">
        <v>8.2055000000000008E-4</v>
      </c>
      <c r="AX1724" s="1">
        <v>-0.98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5489</v>
      </c>
      <c r="C1725" s="3">
        <v>37.42</v>
      </c>
      <c r="D1725" s="3">
        <v>1.44</v>
      </c>
      <c r="E1725" s="3">
        <v>0.67</v>
      </c>
      <c r="F1725" s="1">
        <f>IF(INDEX(董監!D:D,H1725)=0,INDEX(董監!C:C,H1725),INDEX(董監!D:D,H1725))</f>
        <v>24.2</v>
      </c>
      <c r="G1725" s="1">
        <f t="shared" si="104"/>
        <v>36.269999999999996</v>
      </c>
      <c r="H1725" s="1">
        <f>MATCH(持股比率!A1725,董監!A:A,0)</f>
        <v>1725</v>
      </c>
      <c r="I1725" s="3">
        <v>2989838</v>
      </c>
      <c r="J1725" s="20">
        <v>-75.462000000000003</v>
      </c>
      <c r="K1725" s="20">
        <v>-192.34200000000001</v>
      </c>
      <c r="L1725" s="29">
        <v>-255.315</v>
      </c>
      <c r="M1725" s="20">
        <v>-178.46299999999999</v>
      </c>
      <c r="N1725" s="20">
        <v>-1203.29</v>
      </c>
      <c r="O1725" s="20">
        <f t="shared" si="105"/>
        <v>108441</v>
      </c>
      <c r="P1725" s="19">
        <f t="shared" si="106"/>
        <v>-1.8</v>
      </c>
      <c r="Q1725" s="3">
        <v>173.5</v>
      </c>
      <c r="R1725" s="3">
        <v>170.5</v>
      </c>
      <c r="S1725" s="3">
        <v>168.5</v>
      </c>
      <c r="T1725" s="3">
        <v>167.5</v>
      </c>
      <c r="U1725" s="3">
        <v>161</v>
      </c>
      <c r="V1725" s="10">
        <f t="shared" si="107"/>
        <v>-3.1252978800000002</v>
      </c>
      <c r="W1725" s="3">
        <v>-6.12</v>
      </c>
      <c r="X1725" s="3" t="str">
        <f ca="1">IF(COUNTIF(股期對照!A:A,B1725)=2,B1725&amp;"-●",IF(COUNTIF(股期對照!A:A,B1725)=1,B1725&amp;"-◎",B1725))</f>
        <v>美利達-◎</v>
      </c>
      <c r="Y1725" s="3" t="s">
        <v>7649</v>
      </c>
      <c r="AB1725" s="1" t="s">
        <v>1719</v>
      </c>
      <c r="AC1725" s="1" t="s">
        <v>3408</v>
      </c>
      <c r="AD1725" s="1">
        <v>37.42</v>
      </c>
      <c r="AE1725" s="1">
        <v>1.44</v>
      </c>
      <c r="AF1725" s="1">
        <v>0.67</v>
      </c>
      <c r="AG1725" s="1">
        <v>24.2</v>
      </c>
      <c r="AH1725" s="1">
        <v>36.269999999999996</v>
      </c>
      <c r="AI1725" s="1">
        <v>1725</v>
      </c>
      <c r="AJ1725" s="1">
        <v>2989838</v>
      </c>
      <c r="AK1725" s="1">
        <v>-75.462000000000003</v>
      </c>
      <c r="AL1725" s="1">
        <v>-192.34200000000001</v>
      </c>
      <c r="AM1725" s="1">
        <v>-255.315</v>
      </c>
      <c r="AN1725" s="1">
        <v>-178.46299999999999</v>
      </c>
      <c r="AO1725" s="1">
        <v>-1203.29</v>
      </c>
      <c r="AP1725" s="1">
        <v>108441</v>
      </c>
      <c r="AQ1725" s="1">
        <v>-1.8</v>
      </c>
      <c r="AR1725" s="1">
        <v>173.5</v>
      </c>
      <c r="AS1725" s="1">
        <v>170.5</v>
      </c>
      <c r="AT1725" s="1">
        <v>168.5</v>
      </c>
      <c r="AU1725" s="1">
        <v>167.5</v>
      </c>
      <c r="AV1725" s="1">
        <v>161</v>
      </c>
      <c r="AW1725" s="1">
        <v>-3.1252978800000002</v>
      </c>
      <c r="AX1725" s="1">
        <v>-6.12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5172</v>
      </c>
      <c r="C1726" s="3">
        <v>43.99</v>
      </c>
      <c r="D1726" s="3">
        <v>2.14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14.920000000000002</v>
      </c>
      <c r="H1726" s="1">
        <f>MATCH(持股比率!A1726,董監!A:A,0)</f>
        <v>1726</v>
      </c>
      <c r="I1726" s="3">
        <v>4511970.93</v>
      </c>
      <c r="J1726" s="20">
        <v>192.17</v>
      </c>
      <c r="K1726" s="20">
        <v>215.41800000000001</v>
      </c>
      <c r="L1726" s="29">
        <v>139.21899999999999</v>
      </c>
      <c r="M1726" s="20">
        <v>126.77200000000001</v>
      </c>
      <c r="N1726" s="20">
        <v>98.875</v>
      </c>
      <c r="O1726" s="20">
        <f t="shared" si="105"/>
        <v>67319</v>
      </c>
      <c r="P1726" s="19">
        <f t="shared" si="106"/>
        <v>1.1000000000000001</v>
      </c>
      <c r="Q1726" s="3">
        <v>116.5</v>
      </c>
      <c r="R1726" s="3">
        <v>117.5</v>
      </c>
      <c r="S1726" s="3">
        <v>118</v>
      </c>
      <c r="T1726" s="3">
        <v>118</v>
      </c>
      <c r="U1726" s="3">
        <v>117</v>
      </c>
      <c r="V1726" s="10">
        <f t="shared" si="107"/>
        <v>0.9065473300000001</v>
      </c>
      <c r="W1726" s="3">
        <v>1.74</v>
      </c>
      <c r="X1726" s="3" t="str">
        <f ca="1">IF(COUNTIF(股期對照!A:A,B1726)=2,B1726&amp;"-●",IF(COUNTIF(股期對照!A:A,B1726)=1,B1726&amp;"-◎",B1726))</f>
        <v>中保科</v>
      </c>
      <c r="Y1726" s="3" t="s">
        <v>7650</v>
      </c>
      <c r="AB1726" s="1" t="s">
        <v>1720</v>
      </c>
      <c r="AC1726" s="1" t="s">
        <v>3409</v>
      </c>
      <c r="AD1726" s="1">
        <v>43.99</v>
      </c>
      <c r="AE1726" s="1">
        <v>2.14</v>
      </c>
      <c r="AF1726" s="1">
        <v>0.26</v>
      </c>
      <c r="AG1726" s="1">
        <v>38.69</v>
      </c>
      <c r="AH1726" s="1">
        <v>14.920000000000002</v>
      </c>
      <c r="AI1726" s="1">
        <v>1726</v>
      </c>
      <c r="AJ1726" s="1">
        <v>4511970.93</v>
      </c>
      <c r="AK1726" s="1">
        <v>192.17</v>
      </c>
      <c r="AL1726" s="1">
        <v>215.41800000000001</v>
      </c>
      <c r="AM1726" s="1">
        <v>139.21899999999999</v>
      </c>
      <c r="AN1726" s="1">
        <v>126.77200000000001</v>
      </c>
      <c r="AO1726" s="1">
        <v>98.875</v>
      </c>
      <c r="AP1726" s="1">
        <v>67319</v>
      </c>
      <c r="AQ1726" s="1">
        <v>1.1000000000000001</v>
      </c>
      <c r="AR1726" s="1">
        <v>116.5</v>
      </c>
      <c r="AS1726" s="1">
        <v>117.5</v>
      </c>
      <c r="AT1726" s="1">
        <v>118</v>
      </c>
      <c r="AU1726" s="1">
        <v>118</v>
      </c>
      <c r="AV1726" s="1">
        <v>117</v>
      </c>
      <c r="AW1726" s="1">
        <v>0.9065473300000001</v>
      </c>
      <c r="AX1726" s="1">
        <v>1.74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6508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0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40.15</v>
      </c>
      <c r="R1727" s="3">
        <v>40.200000000000003</v>
      </c>
      <c r="S1727" s="3">
        <v>40.200000000000003</v>
      </c>
      <c r="T1727" s="3">
        <v>40.15</v>
      </c>
      <c r="U1727" s="3">
        <v>40.200000000000003</v>
      </c>
      <c r="V1727" s="10">
        <f t="shared" si="107"/>
        <v>8.03E-4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6855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2</v>
      </c>
      <c r="AL1727" s="1">
        <v>0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40.15</v>
      </c>
      <c r="AS1727" s="1">
        <v>40.200000000000003</v>
      </c>
      <c r="AT1727" s="1">
        <v>40.200000000000003</v>
      </c>
      <c r="AU1727" s="1">
        <v>40.15</v>
      </c>
      <c r="AV1727" s="1">
        <v>40.200000000000003</v>
      </c>
      <c r="AW1727" s="1">
        <v>8.03E-4</v>
      </c>
      <c r="AX1727" s="1">
        <v>0.12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5810</v>
      </c>
      <c r="C1728" s="3">
        <v>5.66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71.61</v>
      </c>
      <c r="H1728" s="1">
        <f>MATCH(持股比率!A1728,董監!A:A,0)</f>
        <v>1728</v>
      </c>
      <c r="I1728" s="3">
        <v>1953627.5</v>
      </c>
      <c r="J1728" s="20">
        <v>-458</v>
      </c>
      <c r="K1728" s="20">
        <v>-459</v>
      </c>
      <c r="L1728" s="29">
        <v>-275</v>
      </c>
      <c r="M1728" s="20">
        <v>1070</v>
      </c>
      <c r="N1728" s="20">
        <v>-394</v>
      </c>
      <c r="O1728" s="20">
        <f t="shared" si="105"/>
        <v>139899</v>
      </c>
      <c r="P1728" s="19">
        <f t="shared" si="106"/>
        <v>-0.4</v>
      </c>
      <c r="Q1728" s="3">
        <v>18.2</v>
      </c>
      <c r="R1728" s="3">
        <v>18.100000000000001</v>
      </c>
      <c r="S1728" s="3">
        <v>18.05</v>
      </c>
      <c r="T1728" s="3">
        <v>18.350000000000001</v>
      </c>
      <c r="U1728" s="3">
        <v>18.149999999999999</v>
      </c>
      <c r="V1728" s="10">
        <f t="shared" si="107"/>
        <v>-9.1238499999999986E-2</v>
      </c>
      <c r="W1728" s="3">
        <v>-0.55000000000000004</v>
      </c>
      <c r="X1728" s="3" t="str">
        <f ca="1">IF(COUNTIF(股期對照!A:A,B1728)=2,B1728&amp;"-●",IF(COUNTIF(股期對照!A:A,B1728)=1,B1728&amp;"-◎",B1728))</f>
        <v>康那香</v>
      </c>
      <c r="Y1728" s="3" t="s">
        <v>7637</v>
      </c>
      <c r="AB1728" s="1" t="s">
        <v>1722</v>
      </c>
      <c r="AC1728" s="1" t="s">
        <v>3411</v>
      </c>
      <c r="AD1728" s="1">
        <v>5.66</v>
      </c>
      <c r="AE1728" s="1">
        <v>0.28999999999999998</v>
      </c>
      <c r="AF1728" s="1">
        <v>1.6</v>
      </c>
      <c r="AG1728" s="1">
        <v>20.84</v>
      </c>
      <c r="AH1728" s="1">
        <v>71.61</v>
      </c>
      <c r="AI1728" s="1">
        <v>1728</v>
      </c>
      <c r="AJ1728" s="1">
        <v>1953627.5</v>
      </c>
      <c r="AK1728" s="1">
        <v>-458</v>
      </c>
      <c r="AL1728" s="1">
        <v>-459</v>
      </c>
      <c r="AM1728" s="1">
        <v>-275</v>
      </c>
      <c r="AN1728" s="1">
        <v>1070</v>
      </c>
      <c r="AO1728" s="1">
        <v>-394</v>
      </c>
      <c r="AP1728" s="1">
        <v>139899</v>
      </c>
      <c r="AQ1728" s="1">
        <v>-0.4</v>
      </c>
      <c r="AR1728" s="1">
        <v>18.2</v>
      </c>
      <c r="AS1728" s="1">
        <v>18.100000000000001</v>
      </c>
      <c r="AT1728" s="1">
        <v>18.05</v>
      </c>
      <c r="AU1728" s="1">
        <v>18.350000000000001</v>
      </c>
      <c r="AV1728" s="1">
        <v>18.149999999999999</v>
      </c>
      <c r="AW1728" s="1">
        <v>-9.1238499999999986E-2</v>
      </c>
      <c r="AX1728" s="1">
        <v>-0.55000000000000004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5173</v>
      </c>
      <c r="C1729" s="3">
        <v>43.47</v>
      </c>
      <c r="D1729" s="3">
        <v>0.68</v>
      </c>
      <c r="E1729" s="3">
        <v>0.2</v>
      </c>
      <c r="F1729" s="1">
        <f>IF(INDEX(董監!D:D,H1729)=0,INDEX(董監!C:C,H1729),INDEX(董監!D:D,H1729))</f>
        <v>18.04</v>
      </c>
      <c r="G1729" s="1">
        <f t="shared" si="104"/>
        <v>37.61</v>
      </c>
      <c r="H1729" s="1">
        <f>MATCH(持股比率!A1729,董監!A:A,0)</f>
        <v>1729</v>
      </c>
      <c r="I1729" s="3">
        <v>3920646.26</v>
      </c>
      <c r="J1729" s="20">
        <v>-1022.552</v>
      </c>
      <c r="K1729" s="20">
        <v>-417.00299999999999</v>
      </c>
      <c r="L1729" s="29">
        <v>-236.84399999999999</v>
      </c>
      <c r="M1729" s="20">
        <v>-219.1</v>
      </c>
      <c r="N1729" s="20">
        <v>-316.52600000000001</v>
      </c>
      <c r="O1729" s="20">
        <f t="shared" si="105"/>
        <v>147456</v>
      </c>
      <c r="P1729" s="19">
        <f t="shared" si="106"/>
        <v>-1.5</v>
      </c>
      <c r="Q1729" s="3">
        <v>173.5</v>
      </c>
      <c r="R1729" s="3">
        <v>171</v>
      </c>
      <c r="S1729" s="3">
        <v>171</v>
      </c>
      <c r="T1729" s="3">
        <v>170</v>
      </c>
      <c r="U1729" s="3">
        <v>168.5</v>
      </c>
      <c r="V1729" s="10">
        <f t="shared" si="107"/>
        <v>-3.7980223999999998</v>
      </c>
      <c r="W1729" s="3">
        <v>-2.3199999999999998</v>
      </c>
      <c r="X1729" s="3" t="str">
        <f ca="1">IF(COUNTIF(股期對照!A:A,B1729)=2,B1729&amp;"-●",IF(COUNTIF(股期對照!A:A,B1729)=1,B1729&amp;"-◎",B1729))</f>
        <v>巨大</v>
      </c>
      <c r="Y1729" s="3" t="s">
        <v>7651</v>
      </c>
      <c r="AB1729" s="1" t="s">
        <v>1723</v>
      </c>
      <c r="AC1729" s="1" t="s">
        <v>3412</v>
      </c>
      <c r="AD1729" s="1">
        <v>43.47</v>
      </c>
      <c r="AE1729" s="1">
        <v>0.68</v>
      </c>
      <c r="AF1729" s="1">
        <v>0.2</v>
      </c>
      <c r="AG1729" s="1">
        <v>18.04</v>
      </c>
      <c r="AH1729" s="1">
        <v>37.61</v>
      </c>
      <c r="AI1729" s="1">
        <v>1729</v>
      </c>
      <c r="AJ1729" s="1">
        <v>3920646.26</v>
      </c>
      <c r="AK1729" s="1">
        <v>-1022.552</v>
      </c>
      <c r="AL1729" s="1">
        <v>-417.00299999999999</v>
      </c>
      <c r="AM1729" s="1">
        <v>-236.84399999999999</v>
      </c>
      <c r="AN1729" s="1">
        <v>-219.1</v>
      </c>
      <c r="AO1729" s="1">
        <v>-316.52600000000001</v>
      </c>
      <c r="AP1729" s="1">
        <v>147456</v>
      </c>
      <c r="AQ1729" s="1">
        <v>-1.5</v>
      </c>
      <c r="AR1729" s="1">
        <v>173.5</v>
      </c>
      <c r="AS1729" s="1">
        <v>171</v>
      </c>
      <c r="AT1729" s="1">
        <v>171</v>
      </c>
      <c r="AU1729" s="1">
        <v>170</v>
      </c>
      <c r="AV1729" s="1">
        <v>168.5</v>
      </c>
      <c r="AW1729" s="1">
        <v>-3.7980223999999998</v>
      </c>
      <c r="AX1729" s="1">
        <v>-2.3199999999999998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5811</v>
      </c>
      <c r="C1730" s="3">
        <v>12.54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76.06</v>
      </c>
      <c r="H1730" s="1">
        <f>MATCH(持股比率!A1730,董監!A:A,0)</f>
        <v>1730</v>
      </c>
      <c r="I1730" s="3">
        <v>1884521.7</v>
      </c>
      <c r="J1730" s="20">
        <v>-207</v>
      </c>
      <c r="K1730" s="20">
        <v>-71.305999999999997</v>
      </c>
      <c r="L1730" s="29">
        <v>194</v>
      </c>
      <c r="M1730" s="20">
        <v>214.929</v>
      </c>
      <c r="N1730" s="20">
        <v>68</v>
      </c>
      <c r="O1730" s="20">
        <f t="shared" si="105"/>
        <v>143337</v>
      </c>
      <c r="P1730" s="19">
        <f t="shared" si="106"/>
        <v>0.1</v>
      </c>
      <c r="Q1730" s="3">
        <v>47.5</v>
      </c>
      <c r="R1730" s="3">
        <v>48</v>
      </c>
      <c r="S1730" s="3">
        <v>48.3</v>
      </c>
      <c r="T1730" s="3">
        <v>48.3</v>
      </c>
      <c r="U1730" s="3">
        <v>48.15</v>
      </c>
      <c r="V1730" s="10">
        <f t="shared" si="107"/>
        <v>9.7702826999999992E-2</v>
      </c>
      <c r="W1730" s="3">
        <v>8.4499999999999993</v>
      </c>
      <c r="X1730" s="3" t="str">
        <f ca="1">IF(COUNTIF(股期對照!A:A,B1730)=2,B1730&amp;"-●",IF(COUNTIF(股期對照!A:A,B1730)=1,B1730&amp;"-◎",B1730))</f>
        <v>福興</v>
      </c>
      <c r="Y1730" s="3" t="s">
        <v>7652</v>
      </c>
      <c r="AB1730" s="1" t="s">
        <v>1724</v>
      </c>
      <c r="AC1730" s="1" t="s">
        <v>3413</v>
      </c>
      <c r="AD1730" s="1">
        <v>12.54</v>
      </c>
      <c r="AE1730" s="1">
        <v>0.1</v>
      </c>
      <c r="AF1730" s="1">
        <v>0.26</v>
      </c>
      <c r="AG1730" s="1">
        <v>11.04</v>
      </c>
      <c r="AH1730" s="1">
        <v>76.06</v>
      </c>
      <c r="AI1730" s="1">
        <v>1730</v>
      </c>
      <c r="AJ1730" s="1">
        <v>1884521.7</v>
      </c>
      <c r="AK1730" s="1">
        <v>-207</v>
      </c>
      <c r="AL1730" s="1">
        <v>-71.305999999999997</v>
      </c>
      <c r="AM1730" s="1">
        <v>194</v>
      </c>
      <c r="AN1730" s="1">
        <v>214.929</v>
      </c>
      <c r="AO1730" s="1">
        <v>68</v>
      </c>
      <c r="AP1730" s="1">
        <v>143337</v>
      </c>
      <c r="AQ1730" s="1">
        <v>0.1</v>
      </c>
      <c r="AR1730" s="1">
        <v>47.5</v>
      </c>
      <c r="AS1730" s="1">
        <v>48</v>
      </c>
      <c r="AT1730" s="1">
        <v>48.3</v>
      </c>
      <c r="AU1730" s="1">
        <v>48.3</v>
      </c>
      <c r="AV1730" s="1">
        <v>48.15</v>
      </c>
      <c r="AW1730" s="1">
        <v>9.7702826999999992E-2</v>
      </c>
      <c r="AX1730" s="1">
        <v>8.4499999999999993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5028</v>
      </c>
      <c r="C1731" s="3">
        <v>17.64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0</v>
      </c>
      <c r="K1731" s="20">
        <v>1</v>
      </c>
      <c r="L1731" s="29">
        <v>2.2570000000000001</v>
      </c>
      <c r="M1731" s="20">
        <v>10</v>
      </c>
      <c r="N1731" s="20">
        <v>13</v>
      </c>
      <c r="O1731" s="20">
        <f t="shared" si="105"/>
        <v>256208</v>
      </c>
      <c r="P1731" s="19">
        <f t="shared" si="106"/>
        <v>0</v>
      </c>
      <c r="Q1731" s="3">
        <v>40.15</v>
      </c>
      <c r="R1731" s="3">
        <v>40.1</v>
      </c>
      <c r="S1731" s="3">
        <v>40.15</v>
      </c>
      <c r="T1731" s="3">
        <v>40.200000000000003</v>
      </c>
      <c r="U1731" s="3">
        <v>40.15</v>
      </c>
      <c r="V1731" s="10">
        <f t="shared" si="107"/>
        <v>1.0546685499999998E-2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7653</v>
      </c>
      <c r="AB1731" s="1" t="s">
        <v>1725</v>
      </c>
      <c r="AC1731" s="1" t="s">
        <v>3414</v>
      </c>
      <c r="AD1731" s="1">
        <v>17.64</v>
      </c>
      <c r="AE1731" s="1">
        <v>7.0000000000000007E-2</v>
      </c>
      <c r="AF1731" s="1">
        <v>0.16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0</v>
      </c>
      <c r="AL1731" s="1">
        <v>1</v>
      </c>
      <c r="AM1731" s="1">
        <v>2.2570000000000001</v>
      </c>
      <c r="AN1731" s="1">
        <v>10</v>
      </c>
      <c r="AO1731" s="1">
        <v>13</v>
      </c>
      <c r="AP1731" s="1">
        <v>256208</v>
      </c>
      <c r="AQ1731" s="1">
        <v>0</v>
      </c>
      <c r="AR1731" s="1">
        <v>40.15</v>
      </c>
      <c r="AS1731" s="1">
        <v>40.1</v>
      </c>
      <c r="AT1731" s="1">
        <v>40.15</v>
      </c>
      <c r="AU1731" s="1">
        <v>40.200000000000003</v>
      </c>
      <c r="AV1731" s="1">
        <v>40.15</v>
      </c>
      <c r="AW1731" s="1">
        <v>1.0546685499999998E-2</v>
      </c>
      <c r="AX1731" s="1">
        <v>0.12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6509</v>
      </c>
      <c r="C1732" s="3">
        <v>0.24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87.65</v>
      </c>
      <c r="H1732" s="1">
        <f>MATCH(持股比率!A1732,董監!A:A,0)</f>
        <v>1732</v>
      </c>
      <c r="I1732" s="3">
        <v>1795040.75</v>
      </c>
      <c r="J1732" s="20">
        <v>8</v>
      </c>
      <c r="K1732" s="20">
        <v>4</v>
      </c>
      <c r="L1732" s="29">
        <v>3</v>
      </c>
      <c r="M1732" s="20">
        <v>0.99099999999999999</v>
      </c>
      <c r="N1732" s="20">
        <v>1</v>
      </c>
      <c r="O1732" s="20">
        <f t="shared" si="105"/>
        <v>157335</v>
      </c>
      <c r="P1732" s="19">
        <f t="shared" si="106"/>
        <v>0</v>
      </c>
      <c r="Q1732" s="3">
        <v>53.6</v>
      </c>
      <c r="R1732" s="3">
        <v>53.5</v>
      </c>
      <c r="S1732" s="3">
        <v>53.4</v>
      </c>
      <c r="T1732" s="3">
        <v>53.1</v>
      </c>
      <c r="U1732" s="3">
        <v>53.1</v>
      </c>
      <c r="V1732" s="10">
        <f t="shared" si="107"/>
        <v>9.0872210000000012E-3</v>
      </c>
      <c r="W1732" s="3">
        <v>-1.1200000000000001</v>
      </c>
      <c r="X1732" s="3" t="str">
        <f ca="1">IF(COUNTIF(股期對照!A:A,B1732)=2,B1732&amp;"-●",IF(COUNTIF(股期對照!A:A,B1732)=1,B1732&amp;"-◎",B1732))</f>
        <v>新海</v>
      </c>
      <c r="Y1732" s="3" t="s">
        <v>7572</v>
      </c>
      <c r="AB1732" s="1" t="s">
        <v>1726</v>
      </c>
      <c r="AC1732" s="1" t="s">
        <v>3415</v>
      </c>
      <c r="AD1732" s="1">
        <v>0.24</v>
      </c>
      <c r="AE1732" s="1">
        <v>0</v>
      </c>
      <c r="AF1732" s="1">
        <v>0.04</v>
      </c>
      <c r="AG1732" s="1">
        <v>12.07</v>
      </c>
      <c r="AH1732" s="1">
        <v>87.65</v>
      </c>
      <c r="AI1732" s="1">
        <v>1732</v>
      </c>
      <c r="AJ1732" s="1">
        <v>1795040.75</v>
      </c>
      <c r="AK1732" s="1">
        <v>8</v>
      </c>
      <c r="AL1732" s="1">
        <v>4</v>
      </c>
      <c r="AM1732" s="1">
        <v>3</v>
      </c>
      <c r="AN1732" s="1">
        <v>0.99099999999999999</v>
      </c>
      <c r="AO1732" s="1">
        <v>1</v>
      </c>
      <c r="AP1732" s="1">
        <v>157335</v>
      </c>
      <c r="AQ1732" s="1">
        <v>0</v>
      </c>
      <c r="AR1732" s="1">
        <v>53.6</v>
      </c>
      <c r="AS1732" s="1">
        <v>53.5</v>
      </c>
      <c r="AT1732" s="1">
        <v>53.4</v>
      </c>
      <c r="AU1732" s="1">
        <v>53.1</v>
      </c>
      <c r="AV1732" s="1">
        <v>53.1</v>
      </c>
      <c r="AW1732" s="1">
        <v>9.0872210000000012E-3</v>
      </c>
      <c r="AX1732" s="1">
        <v>-1.1200000000000001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5490</v>
      </c>
      <c r="C1733" s="3">
        <v>15.36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44.94</v>
      </c>
      <c r="H1733" s="1">
        <f>MATCH(持股比率!A1733,董監!A:A,0)</f>
        <v>1733</v>
      </c>
      <c r="I1733" s="3">
        <v>1673185.34</v>
      </c>
      <c r="J1733" s="20">
        <v>249.84700000000001</v>
      </c>
      <c r="K1733" s="20">
        <v>-25</v>
      </c>
      <c r="L1733" s="29">
        <v>23</v>
      </c>
      <c r="M1733" s="20">
        <v>-18.457999999999998</v>
      </c>
      <c r="N1733" s="20">
        <v>-124.145</v>
      </c>
      <c r="O1733" s="20">
        <f t="shared" si="105"/>
        <v>75193</v>
      </c>
      <c r="P1733" s="19">
        <f t="shared" si="106"/>
        <v>0.1</v>
      </c>
      <c r="Q1733" s="3">
        <v>57.7</v>
      </c>
      <c r="R1733" s="3">
        <v>57.4</v>
      </c>
      <c r="S1733" s="3">
        <v>58</v>
      </c>
      <c r="T1733" s="3">
        <v>57.8</v>
      </c>
      <c r="U1733" s="3">
        <v>57.4</v>
      </c>
      <c r="V1733" s="10">
        <f t="shared" si="107"/>
        <v>6.1223765000000013E-2</v>
      </c>
      <c r="W1733" s="3">
        <v>1.77</v>
      </c>
      <c r="X1733" s="3" t="str">
        <f ca="1">IF(COUNTIF(股期對照!A:A,B1733)=2,B1733&amp;"-●",IF(COUNTIF(股期對照!A:A,B1733)=1,B1733&amp;"-◎",B1733))</f>
        <v>泰銘</v>
      </c>
      <c r="Y1733" s="3" t="s">
        <v>6856</v>
      </c>
      <c r="AB1733" s="1" t="s">
        <v>1727</v>
      </c>
      <c r="AC1733" s="1" t="s">
        <v>3416</v>
      </c>
      <c r="AD1733" s="1">
        <v>15.36</v>
      </c>
      <c r="AE1733" s="1">
        <v>0.22</v>
      </c>
      <c r="AF1733" s="1">
        <v>0.27</v>
      </c>
      <c r="AG1733" s="1">
        <v>39.21</v>
      </c>
      <c r="AH1733" s="1">
        <v>44.94</v>
      </c>
      <c r="AI1733" s="1">
        <v>1733</v>
      </c>
      <c r="AJ1733" s="1">
        <v>1673185.34</v>
      </c>
      <c r="AK1733" s="1">
        <v>249.84700000000001</v>
      </c>
      <c r="AL1733" s="1">
        <v>-25</v>
      </c>
      <c r="AM1733" s="1">
        <v>23</v>
      </c>
      <c r="AN1733" s="1">
        <v>-18.457999999999998</v>
      </c>
      <c r="AO1733" s="1">
        <v>-124.145</v>
      </c>
      <c r="AP1733" s="1">
        <v>75193</v>
      </c>
      <c r="AQ1733" s="1">
        <v>0.1</v>
      </c>
      <c r="AR1733" s="1">
        <v>57.7</v>
      </c>
      <c r="AS1733" s="1">
        <v>57.4</v>
      </c>
      <c r="AT1733" s="1">
        <v>58</v>
      </c>
      <c r="AU1733" s="1">
        <v>57.8</v>
      </c>
      <c r="AV1733" s="1">
        <v>57.4</v>
      </c>
      <c r="AW1733" s="1">
        <v>6.1223765000000013E-2</v>
      </c>
      <c r="AX1733" s="1">
        <v>1.77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6510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-3</v>
      </c>
      <c r="M1734" s="20">
        <v>2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26.3</v>
      </c>
      <c r="R1734" s="3">
        <v>27.6</v>
      </c>
      <c r="S1734" s="3">
        <v>27.35</v>
      </c>
      <c r="T1734" s="3">
        <v>26.8</v>
      </c>
      <c r="U1734" s="3">
        <v>27.3</v>
      </c>
      <c r="V1734" s="10">
        <f t="shared" si="107"/>
        <v>-8.1750000000000019E-4</v>
      </c>
      <c r="W1734" s="3">
        <v>1.87</v>
      </c>
      <c r="X1734" s="3" t="str">
        <f ca="1">IF(COUNTIF(股期對照!A:A,B1734)=2,B1734&amp;"-●",IF(COUNTIF(股期對照!A:A,B1734)=1,B1734&amp;"-◎",B1734))</f>
        <v>中視</v>
      </c>
      <c r="Y1734" s="3" t="s">
        <v>6855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-3</v>
      </c>
      <c r="AN1734" s="1">
        <v>2</v>
      </c>
      <c r="AO1734" s="1">
        <v>-2</v>
      </c>
      <c r="AP1734" s="1">
        <v>29482</v>
      </c>
      <c r="AQ1734" s="1">
        <v>0</v>
      </c>
      <c r="AR1734" s="1">
        <v>26.3</v>
      </c>
      <c r="AS1734" s="1">
        <v>27.6</v>
      </c>
      <c r="AT1734" s="1">
        <v>27.35</v>
      </c>
      <c r="AU1734" s="1">
        <v>26.8</v>
      </c>
      <c r="AV1734" s="1">
        <v>27.3</v>
      </c>
      <c r="AW1734" s="1">
        <v>-8.1750000000000019E-4</v>
      </c>
      <c r="AX1734" s="1">
        <v>1.87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6511</v>
      </c>
      <c r="C1735" s="3">
        <v>0.24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19</v>
      </c>
      <c r="K1735" s="20">
        <v>12</v>
      </c>
      <c r="L1735" s="29">
        <v>12</v>
      </c>
      <c r="M1735" s="20">
        <v>1.966</v>
      </c>
      <c r="N1735" s="20">
        <v>-17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0</v>
      </c>
      <c r="Q1735" s="3">
        <v>16.2</v>
      </c>
      <c r="R1735" s="3">
        <v>16.149999999999999</v>
      </c>
      <c r="S1735" s="3">
        <v>16.2</v>
      </c>
      <c r="T1735" s="3">
        <v>15.7</v>
      </c>
      <c r="U1735" s="3">
        <v>15.7</v>
      </c>
      <c r="V1735" s="10">
        <f t="shared" ref="V1735:V1757" si="111">SUMPRODUCT(J1735:N1735,Q1735:U1735)/100000</f>
        <v>4.5996620000000009E-3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6907</v>
      </c>
      <c r="AB1735" s="1" t="s">
        <v>1729</v>
      </c>
      <c r="AC1735" s="1" t="s">
        <v>3418</v>
      </c>
      <c r="AD1735" s="1">
        <v>0.24</v>
      </c>
      <c r="AE1735" s="1">
        <v>0</v>
      </c>
      <c r="AF1735" s="1">
        <v>0.05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19</v>
      </c>
      <c r="AL1735" s="1">
        <v>12</v>
      </c>
      <c r="AM1735" s="1">
        <v>12</v>
      </c>
      <c r="AN1735" s="1">
        <v>1.966</v>
      </c>
      <c r="AO1735" s="1">
        <v>-17</v>
      </c>
      <c r="AP1735" s="1">
        <v>91760</v>
      </c>
      <c r="AQ1735" s="1">
        <v>0</v>
      </c>
      <c r="AR1735" s="1">
        <v>16.2</v>
      </c>
      <c r="AS1735" s="1">
        <v>16.149999999999999</v>
      </c>
      <c r="AT1735" s="1">
        <v>16.2</v>
      </c>
      <c r="AU1735" s="1">
        <v>15.7</v>
      </c>
      <c r="AV1735" s="1">
        <v>15.7</v>
      </c>
      <c r="AW1735" s="1">
        <v>4.5996620000000009E-3</v>
      </c>
      <c r="AX1735" s="1">
        <v>-0.32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5608</v>
      </c>
      <c r="C1736" s="3">
        <v>2.13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39</v>
      </c>
      <c r="K1736" s="20">
        <v>-17</v>
      </c>
      <c r="L1736" s="29">
        <v>-10</v>
      </c>
      <c r="M1736" s="20">
        <v>-4.0540000000000003</v>
      </c>
      <c r="N1736" s="20">
        <v>-19</v>
      </c>
      <c r="O1736" s="20">
        <f t="shared" si="109"/>
        <v>72126</v>
      </c>
      <c r="P1736" s="19">
        <f t="shared" si="110"/>
        <v>0</v>
      </c>
      <c r="Q1736" s="3">
        <v>56.9</v>
      </c>
      <c r="R1736" s="3">
        <v>56.8</v>
      </c>
      <c r="S1736" s="3">
        <v>56.7</v>
      </c>
      <c r="T1736" s="3">
        <v>56.5</v>
      </c>
      <c r="U1736" s="3">
        <v>56</v>
      </c>
      <c r="V1736" s="10">
        <f t="shared" si="111"/>
        <v>-6.0655100000000005E-3</v>
      </c>
      <c r="W1736" s="3">
        <v>-0.18</v>
      </c>
      <c r="X1736" s="3" t="str">
        <f ca="1">IF(COUNTIF(股期對照!A:A,B1736)=2,B1736&amp;"-●",IF(COUNTIF(股期對照!A:A,B1736)=1,B1736&amp;"-◎",B1736))</f>
        <v>中聯資源</v>
      </c>
      <c r="Y1736" s="3" t="s">
        <v>7574</v>
      </c>
      <c r="AB1736" s="1" t="s">
        <v>1730</v>
      </c>
      <c r="AC1736" s="1" t="s">
        <v>3419</v>
      </c>
      <c r="AD1736" s="1">
        <v>2.13</v>
      </c>
      <c r="AE1736" s="1">
        <v>0.02</v>
      </c>
      <c r="AF1736" s="1">
        <v>0.18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39</v>
      </c>
      <c r="AL1736" s="1">
        <v>-17</v>
      </c>
      <c r="AM1736" s="1">
        <v>-10</v>
      </c>
      <c r="AN1736" s="1">
        <v>-4.0540000000000003</v>
      </c>
      <c r="AO1736" s="1">
        <v>-19</v>
      </c>
      <c r="AP1736" s="1">
        <v>72126</v>
      </c>
      <c r="AQ1736" s="1">
        <v>0</v>
      </c>
      <c r="AR1736" s="1">
        <v>56.9</v>
      </c>
      <c r="AS1736" s="1">
        <v>56.8</v>
      </c>
      <c r="AT1736" s="1">
        <v>56.7</v>
      </c>
      <c r="AU1736" s="1">
        <v>56.5</v>
      </c>
      <c r="AV1736" s="1">
        <v>56</v>
      </c>
      <c r="AW1736" s="1">
        <v>-6.0655100000000005E-3</v>
      </c>
      <c r="AX1736" s="1">
        <v>-0.18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5491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74.36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0</v>
      </c>
      <c r="L1737" s="29">
        <v>0</v>
      </c>
      <c r="M1737" s="20">
        <v>0</v>
      </c>
      <c r="N1737" s="20">
        <v>0</v>
      </c>
      <c r="O1737" s="20">
        <f t="shared" si="109"/>
        <v>89507</v>
      </c>
      <c r="P1737" s="19">
        <f t="shared" si="110"/>
        <v>0</v>
      </c>
      <c r="Q1737" s="3">
        <v>38.6</v>
      </c>
      <c r="R1737" s="3">
        <v>38.6</v>
      </c>
      <c r="S1737" s="3">
        <v>38.799999999999997</v>
      </c>
      <c r="T1737" s="3">
        <v>38.65</v>
      </c>
      <c r="U1737" s="3">
        <v>38.65</v>
      </c>
      <c r="V1737" s="10">
        <f t="shared" si="111"/>
        <v>3.088E-3</v>
      </c>
      <c r="W1737" s="3">
        <v>-1.4</v>
      </c>
      <c r="X1737" s="3" t="str">
        <f ca="1">IF(COUNTIF(股期對照!A:A,B1737)=2,B1737&amp;"-●",IF(COUNTIF(股期對照!A:A,B1737)=1,B1737&amp;"-◎",B1737))</f>
        <v>欣高</v>
      </c>
      <c r="Y1737" s="3" t="s">
        <v>7031</v>
      </c>
      <c r="AB1737" s="1" t="s">
        <v>1731</v>
      </c>
      <c r="AC1737" s="1" t="s">
        <v>3420</v>
      </c>
      <c r="AD1737" s="1">
        <v>0.4</v>
      </c>
      <c r="AE1737" s="1">
        <v>0</v>
      </c>
      <c r="AF1737" s="1">
        <v>0.03</v>
      </c>
      <c r="AG1737" s="1">
        <v>25.21</v>
      </c>
      <c r="AH1737" s="1">
        <v>74.36</v>
      </c>
      <c r="AI1737" s="1">
        <v>1737</v>
      </c>
      <c r="AJ1737" s="1">
        <v>1203693.03</v>
      </c>
      <c r="AK1737" s="1">
        <v>8</v>
      </c>
      <c r="AL1737" s="1">
        <v>0</v>
      </c>
      <c r="AM1737" s="1">
        <v>0</v>
      </c>
      <c r="AN1737" s="1">
        <v>0</v>
      </c>
      <c r="AO1737" s="1">
        <v>0</v>
      </c>
      <c r="AP1737" s="1">
        <v>89507</v>
      </c>
      <c r="AQ1737" s="1">
        <v>0</v>
      </c>
      <c r="AR1737" s="1">
        <v>38.6</v>
      </c>
      <c r="AS1737" s="1">
        <v>38.6</v>
      </c>
      <c r="AT1737" s="1">
        <v>38.799999999999997</v>
      </c>
      <c r="AU1737" s="1">
        <v>38.65</v>
      </c>
      <c r="AV1737" s="1">
        <v>38.65</v>
      </c>
      <c r="AW1737" s="1">
        <v>3.088E-3</v>
      </c>
      <c r="AX1737" s="1">
        <v>-1.4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6512</v>
      </c>
      <c r="C1738" s="3">
        <v>16.399999999999999</v>
      </c>
      <c r="D1738" s="3">
        <v>0.04</v>
      </c>
      <c r="E1738" s="3">
        <v>0.85</v>
      </c>
      <c r="F1738" s="1">
        <f>IF(INDEX(董監!D:D,H1738)=0,INDEX(董監!C:C,H1738),INDEX(董監!D:D,H1738))</f>
        <v>8.84</v>
      </c>
      <c r="G1738" s="1">
        <f t="shared" si="108"/>
        <v>73.87</v>
      </c>
      <c r="H1738" s="1">
        <f>MATCH(持股比率!A1738,董監!A:A,0)</f>
        <v>1738</v>
      </c>
      <c r="I1738" s="3">
        <v>8019386.6500000004</v>
      </c>
      <c r="J1738" s="20">
        <v>960.9</v>
      </c>
      <c r="K1738" s="20">
        <v>2091.806</v>
      </c>
      <c r="L1738" s="29">
        <v>1980.1579999999999</v>
      </c>
      <c r="M1738" s="20">
        <v>2455.7339999999999</v>
      </c>
      <c r="N1738" s="20">
        <v>2423.9540000000002</v>
      </c>
      <c r="O1738" s="20">
        <f t="shared" si="109"/>
        <v>592392</v>
      </c>
      <c r="P1738" s="19">
        <f t="shared" si="110"/>
        <v>1.7</v>
      </c>
      <c r="Q1738" s="3">
        <v>41.8</v>
      </c>
      <c r="R1738" s="3">
        <v>42.15</v>
      </c>
      <c r="S1738" s="3">
        <v>42.65</v>
      </c>
      <c r="T1738" s="3">
        <v>42.65</v>
      </c>
      <c r="U1738" s="3">
        <v>42.9</v>
      </c>
      <c r="V1738" s="10">
        <f t="shared" si="111"/>
        <v>4.2151366330000002</v>
      </c>
      <c r="W1738" s="3">
        <v>3.25</v>
      </c>
      <c r="X1738" s="3" t="str">
        <f ca="1">IF(COUNTIF(股期對照!A:A,B1738)=2,B1738&amp;"-●",IF(COUNTIF(股期對照!A:A,B1738)=1,B1738&amp;"-◎",B1738))</f>
        <v>中鼎</v>
      </c>
      <c r="Y1738" s="3" t="s">
        <v>7637</v>
      </c>
      <c r="AB1738" s="1" t="s">
        <v>1732</v>
      </c>
      <c r="AC1738" s="1" t="s">
        <v>3421</v>
      </c>
      <c r="AD1738" s="1">
        <v>16.399999999999999</v>
      </c>
      <c r="AE1738" s="1">
        <v>0.04</v>
      </c>
      <c r="AF1738" s="1">
        <v>0.85</v>
      </c>
      <c r="AG1738" s="1">
        <v>8.84</v>
      </c>
      <c r="AH1738" s="1">
        <v>73.87</v>
      </c>
      <c r="AI1738" s="1">
        <v>1738</v>
      </c>
      <c r="AJ1738" s="1">
        <v>8019386.6500000004</v>
      </c>
      <c r="AK1738" s="1">
        <v>960.9</v>
      </c>
      <c r="AL1738" s="1">
        <v>2091.806</v>
      </c>
      <c r="AM1738" s="1">
        <v>1980.1579999999999</v>
      </c>
      <c r="AN1738" s="1">
        <v>2455.7339999999999</v>
      </c>
      <c r="AO1738" s="1">
        <v>2423.9540000000002</v>
      </c>
      <c r="AP1738" s="1">
        <v>592392</v>
      </c>
      <c r="AQ1738" s="1">
        <v>1.7</v>
      </c>
      <c r="AR1738" s="1">
        <v>41.8</v>
      </c>
      <c r="AS1738" s="1">
        <v>42.15</v>
      </c>
      <c r="AT1738" s="1">
        <v>42.65</v>
      </c>
      <c r="AU1738" s="1">
        <v>42.65</v>
      </c>
      <c r="AV1738" s="1">
        <v>42.9</v>
      </c>
      <c r="AW1738" s="1">
        <v>4.2151366330000002</v>
      </c>
      <c r="AX1738" s="1">
        <v>3.25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6513</v>
      </c>
      <c r="C1739" s="3">
        <v>15.85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74.62</v>
      </c>
      <c r="H1739" s="1">
        <f>MATCH(持股比率!A1739,董監!A:A,0)</f>
        <v>1739</v>
      </c>
      <c r="I1739" s="3">
        <v>4084139.62</v>
      </c>
      <c r="J1739" s="20">
        <v>6</v>
      </c>
      <c r="K1739" s="20">
        <v>-151.381</v>
      </c>
      <c r="L1739" s="29">
        <v>-406</v>
      </c>
      <c r="M1739" s="20">
        <v>-14</v>
      </c>
      <c r="N1739" s="20">
        <v>-24.318000000000001</v>
      </c>
      <c r="O1739" s="20">
        <f t="shared" si="109"/>
        <v>304758</v>
      </c>
      <c r="P1739" s="19">
        <f t="shared" si="110"/>
        <v>-0.2</v>
      </c>
      <c r="Q1739" s="3">
        <v>14.15</v>
      </c>
      <c r="R1739" s="3">
        <v>14.35</v>
      </c>
      <c r="S1739" s="3">
        <v>14.3</v>
      </c>
      <c r="T1739" s="3">
        <v>14.3</v>
      </c>
      <c r="U1739" s="3">
        <v>14.4</v>
      </c>
      <c r="V1739" s="10">
        <f t="shared" si="111"/>
        <v>-8.4435965500000001E-2</v>
      </c>
      <c r="W1739" s="3">
        <v>2.13</v>
      </c>
      <c r="X1739" s="3" t="str">
        <f ca="1">IF(COUNTIF(股期對照!A:A,B1739)=2,B1739&amp;"-●",IF(COUNTIF(股期對照!A:A,B1739)=1,B1739&amp;"-◎",B1739))</f>
        <v>成霖</v>
      </c>
      <c r="Y1739" s="3" t="s">
        <v>7637</v>
      </c>
      <c r="AB1739" s="1" t="s">
        <v>1733</v>
      </c>
      <c r="AC1739" s="1" t="s">
        <v>3422</v>
      </c>
      <c r="AD1739" s="1">
        <v>15.85</v>
      </c>
      <c r="AE1739" s="1">
        <v>0.11</v>
      </c>
      <c r="AF1739" s="1">
        <v>0.12</v>
      </c>
      <c r="AG1739" s="1">
        <v>9.3000000000000007</v>
      </c>
      <c r="AH1739" s="1">
        <v>74.62</v>
      </c>
      <c r="AI1739" s="1">
        <v>1739</v>
      </c>
      <c r="AJ1739" s="1">
        <v>4084139.62</v>
      </c>
      <c r="AK1739" s="1">
        <v>6</v>
      </c>
      <c r="AL1739" s="1">
        <v>-151.381</v>
      </c>
      <c r="AM1739" s="1">
        <v>-406</v>
      </c>
      <c r="AN1739" s="1">
        <v>-14</v>
      </c>
      <c r="AO1739" s="1">
        <v>-24.318000000000001</v>
      </c>
      <c r="AP1739" s="1">
        <v>304758</v>
      </c>
      <c r="AQ1739" s="1">
        <v>-0.2</v>
      </c>
      <c r="AR1739" s="1">
        <v>14.15</v>
      </c>
      <c r="AS1739" s="1">
        <v>14.35</v>
      </c>
      <c r="AT1739" s="1">
        <v>14.3</v>
      </c>
      <c r="AU1739" s="1">
        <v>14.3</v>
      </c>
      <c r="AV1739" s="1">
        <v>14.4</v>
      </c>
      <c r="AW1739" s="1">
        <v>-8.4435965500000001E-2</v>
      </c>
      <c r="AX1739" s="1">
        <v>2.13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6514</v>
      </c>
      <c r="C1740" s="3">
        <v>6.11</v>
      </c>
      <c r="D1740" s="3">
        <v>0.2</v>
      </c>
      <c r="E1740" s="3">
        <v>0.1</v>
      </c>
      <c r="F1740" s="1">
        <f>IF(INDEX(董監!D:D,H1740)=0,INDEX(董監!C:C,H1740),INDEX(董監!D:D,H1740))</f>
        <v>10.99</v>
      </c>
      <c r="G1740" s="1">
        <f t="shared" si="108"/>
        <v>82.6</v>
      </c>
      <c r="H1740" s="1">
        <f>MATCH(持股比率!A1740,董監!A:A,0)</f>
        <v>1740</v>
      </c>
      <c r="I1740" s="3">
        <v>1738389.26</v>
      </c>
      <c r="J1740" s="20">
        <v>12</v>
      </c>
      <c r="K1740" s="20">
        <v>-1</v>
      </c>
      <c r="L1740" s="29">
        <v>8</v>
      </c>
      <c r="M1740" s="20">
        <v>14</v>
      </c>
      <c r="N1740" s="20">
        <v>10.225</v>
      </c>
      <c r="O1740" s="20">
        <f t="shared" si="109"/>
        <v>143591</v>
      </c>
      <c r="P1740" s="19">
        <f t="shared" si="110"/>
        <v>0</v>
      </c>
      <c r="Q1740" s="3">
        <v>17.100000000000001</v>
      </c>
      <c r="R1740" s="3">
        <v>17.05</v>
      </c>
      <c r="S1740" s="3">
        <v>17.05</v>
      </c>
      <c r="T1740" s="3">
        <v>17.149999999999999</v>
      </c>
      <c r="U1740" s="3">
        <v>17.95</v>
      </c>
      <c r="V1740" s="10">
        <f t="shared" si="111"/>
        <v>7.4818875000000002E-3</v>
      </c>
      <c r="W1740" s="3">
        <v>4.97</v>
      </c>
      <c r="X1740" s="3" t="str">
        <f ca="1">IF(COUNTIF(股期對照!A:A,B1740)=2,B1740&amp;"-●",IF(COUNTIF(股期對照!A:A,B1740)=1,B1740&amp;"-◎",B1740))</f>
        <v>慶豐富</v>
      </c>
      <c r="Y1740" s="3" t="s">
        <v>6855</v>
      </c>
      <c r="AB1740" s="1" t="s">
        <v>1734</v>
      </c>
      <c r="AC1740" s="1" t="s">
        <v>3423</v>
      </c>
      <c r="AD1740" s="1">
        <v>6.11</v>
      </c>
      <c r="AE1740" s="1">
        <v>0.2</v>
      </c>
      <c r="AF1740" s="1">
        <v>0.1</v>
      </c>
      <c r="AG1740" s="1">
        <v>10.99</v>
      </c>
      <c r="AH1740" s="1">
        <v>82.6</v>
      </c>
      <c r="AI1740" s="1">
        <v>1740</v>
      </c>
      <c r="AJ1740" s="1">
        <v>1738389.26</v>
      </c>
      <c r="AK1740" s="1">
        <v>12</v>
      </c>
      <c r="AL1740" s="1">
        <v>-1</v>
      </c>
      <c r="AM1740" s="1">
        <v>8</v>
      </c>
      <c r="AN1740" s="1">
        <v>14</v>
      </c>
      <c r="AO1740" s="1">
        <v>10.225</v>
      </c>
      <c r="AP1740" s="1">
        <v>143591</v>
      </c>
      <c r="AQ1740" s="1">
        <v>0</v>
      </c>
      <c r="AR1740" s="1">
        <v>17.100000000000001</v>
      </c>
      <c r="AS1740" s="1">
        <v>17.05</v>
      </c>
      <c r="AT1740" s="1">
        <v>17.05</v>
      </c>
      <c r="AU1740" s="1">
        <v>17.149999999999999</v>
      </c>
      <c r="AV1740" s="1">
        <v>17.95</v>
      </c>
      <c r="AW1740" s="1">
        <v>7.4818875000000002E-3</v>
      </c>
      <c r="AX1740" s="1">
        <v>4.97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5812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0</v>
      </c>
      <c r="L1741" s="29">
        <v>1</v>
      </c>
      <c r="M1741" s="20">
        <v>1.992</v>
      </c>
      <c r="N1741" s="20">
        <v>-1</v>
      </c>
      <c r="O1741" s="20">
        <f t="shared" si="109"/>
        <v>214909</v>
      </c>
      <c r="P1741" s="19">
        <f t="shared" si="110"/>
        <v>0</v>
      </c>
      <c r="Q1741" s="3">
        <v>66.400000000000006</v>
      </c>
      <c r="R1741" s="3">
        <v>66.400000000000006</v>
      </c>
      <c r="S1741" s="3">
        <v>66.2</v>
      </c>
      <c r="T1741" s="3">
        <v>66.3</v>
      </c>
      <c r="U1741" s="3">
        <v>67</v>
      </c>
      <c r="V1741" s="10">
        <f t="shared" si="111"/>
        <v>1.976696E-3</v>
      </c>
      <c r="W1741" s="3">
        <v>1.52</v>
      </c>
      <c r="X1741" s="3" t="str">
        <f ca="1">IF(COUNTIF(股期對照!A:A,B1741)=2,B1741&amp;"-●",IF(COUNTIF(股期對照!A:A,B1741)=1,B1741&amp;"-◎",B1741))</f>
        <v>全國</v>
      </c>
      <c r="Y1741" s="3" t="s">
        <v>6674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1</v>
      </c>
      <c r="AL1741" s="1">
        <v>0</v>
      </c>
      <c r="AM1741" s="1">
        <v>1</v>
      </c>
      <c r="AN1741" s="1">
        <v>1.992</v>
      </c>
      <c r="AO1741" s="1">
        <v>-1</v>
      </c>
      <c r="AP1741" s="1">
        <v>214909</v>
      </c>
      <c r="AQ1741" s="1">
        <v>0</v>
      </c>
      <c r="AR1741" s="1">
        <v>66.400000000000006</v>
      </c>
      <c r="AS1741" s="1">
        <v>66.400000000000006</v>
      </c>
      <c r="AT1741" s="1">
        <v>66.2</v>
      </c>
      <c r="AU1741" s="1">
        <v>66.3</v>
      </c>
      <c r="AV1741" s="1">
        <v>67</v>
      </c>
      <c r="AW1741" s="1">
        <v>1.976696E-3</v>
      </c>
      <c r="AX1741" s="1">
        <v>1.52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5609</v>
      </c>
      <c r="C1742" s="3">
        <v>17.61</v>
      </c>
      <c r="D1742" s="3">
        <v>0.97</v>
      </c>
      <c r="E1742" s="3">
        <v>1.47</v>
      </c>
      <c r="F1742" s="1">
        <f>IF(INDEX(董監!D:D,H1742)=0,INDEX(董監!C:C,H1742),INDEX(董監!D:D,H1742))</f>
        <v>8.2899999999999991</v>
      </c>
      <c r="G1742" s="1">
        <f t="shared" si="108"/>
        <v>71.66</v>
      </c>
      <c r="H1742" s="1">
        <f>MATCH(持股比率!A1742,董監!A:A,0)</f>
        <v>1742</v>
      </c>
      <c r="I1742" s="3">
        <v>2979639.02</v>
      </c>
      <c r="J1742" s="20">
        <v>144</v>
      </c>
      <c r="K1742" s="20">
        <v>323.78199999999998</v>
      </c>
      <c r="L1742" s="29">
        <v>-524.82500000000005</v>
      </c>
      <c r="M1742" s="20">
        <v>205.875</v>
      </c>
      <c r="N1742" s="20">
        <v>-341.82900000000001</v>
      </c>
      <c r="O1742" s="20">
        <f t="shared" si="109"/>
        <v>213521</v>
      </c>
      <c r="P1742" s="19">
        <f t="shared" si="110"/>
        <v>-0.1</v>
      </c>
      <c r="Q1742" s="3">
        <v>60.4</v>
      </c>
      <c r="R1742" s="3">
        <v>61.4</v>
      </c>
      <c r="S1742" s="3">
        <v>59.9</v>
      </c>
      <c r="T1742" s="3">
        <v>60</v>
      </c>
      <c r="U1742" s="3">
        <v>58.8</v>
      </c>
      <c r="V1742" s="10">
        <f t="shared" si="111"/>
        <v>-0.10606247900000002</v>
      </c>
      <c r="W1742" s="3">
        <v>-2</v>
      </c>
      <c r="X1742" s="3" t="str">
        <f ca="1">IF(COUNTIF(股期對照!A:A,B1742)=2,B1742&amp;"-●",IF(COUNTIF(股期對照!A:A,B1742)=1,B1742&amp;"-◎",B1742))</f>
        <v>百和-◎</v>
      </c>
      <c r="Y1742" s="3" t="s">
        <v>7031</v>
      </c>
      <c r="AB1742" s="1" t="s">
        <v>1736</v>
      </c>
      <c r="AC1742" s="1" t="s">
        <v>3425</v>
      </c>
      <c r="AD1742" s="1">
        <v>17.61</v>
      </c>
      <c r="AE1742" s="1">
        <v>0.97</v>
      </c>
      <c r="AF1742" s="1">
        <v>1.47</v>
      </c>
      <c r="AG1742" s="1">
        <v>8.2899999999999991</v>
      </c>
      <c r="AH1742" s="1">
        <v>71.66</v>
      </c>
      <c r="AI1742" s="1">
        <v>1742</v>
      </c>
      <c r="AJ1742" s="1">
        <v>2979639.02</v>
      </c>
      <c r="AK1742" s="1">
        <v>144</v>
      </c>
      <c r="AL1742" s="1">
        <v>323.78199999999998</v>
      </c>
      <c r="AM1742" s="1">
        <v>-524.82500000000005</v>
      </c>
      <c r="AN1742" s="1">
        <v>205.875</v>
      </c>
      <c r="AO1742" s="1">
        <v>-341.82900000000001</v>
      </c>
      <c r="AP1742" s="1">
        <v>213521</v>
      </c>
      <c r="AQ1742" s="1">
        <v>-0.1</v>
      </c>
      <c r="AR1742" s="1">
        <v>60.4</v>
      </c>
      <c r="AS1742" s="1">
        <v>61.4</v>
      </c>
      <c r="AT1742" s="1">
        <v>59.9</v>
      </c>
      <c r="AU1742" s="1">
        <v>60</v>
      </c>
      <c r="AV1742" s="1">
        <v>58.8</v>
      </c>
      <c r="AW1742" s="1">
        <v>-0.10606247900000002</v>
      </c>
      <c r="AX1742" s="1">
        <v>-2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6515</v>
      </c>
      <c r="C1743" s="3">
        <v>24.13</v>
      </c>
      <c r="D1743" s="3">
        <v>4.9000000000000004</v>
      </c>
      <c r="E1743" s="3">
        <v>1.1100000000000001</v>
      </c>
      <c r="F1743" s="1">
        <f>IF(INDEX(董監!D:D,H1743)=0,INDEX(董監!C:C,H1743),INDEX(董監!D:D,H1743))</f>
        <v>5.87</v>
      </c>
      <c r="G1743" s="1">
        <f t="shared" si="108"/>
        <v>63.99</v>
      </c>
      <c r="H1743" s="1">
        <f>MATCH(持股比率!A1743,董監!A:A,0)</f>
        <v>1743</v>
      </c>
      <c r="I1743" s="3">
        <v>2877858.79</v>
      </c>
      <c r="J1743" s="20">
        <v>-74.356999999999999</v>
      </c>
      <c r="K1743" s="20">
        <v>21.943999999999999</v>
      </c>
      <c r="L1743" s="29">
        <v>-7</v>
      </c>
      <c r="M1743" s="20">
        <v>658.60799999999995</v>
      </c>
      <c r="N1743" s="20">
        <v>111.849</v>
      </c>
      <c r="O1743" s="20">
        <f t="shared" si="109"/>
        <v>184154</v>
      </c>
      <c r="P1743" s="19">
        <f t="shared" si="110"/>
        <v>0.4</v>
      </c>
      <c r="Q1743" s="3">
        <v>102.5</v>
      </c>
      <c r="R1743" s="3">
        <v>102.5</v>
      </c>
      <c r="S1743" s="3">
        <v>102.5</v>
      </c>
      <c r="T1743" s="3">
        <v>105</v>
      </c>
      <c r="U1743" s="3">
        <v>103.5</v>
      </c>
      <c r="V1743" s="10">
        <f t="shared" si="111"/>
        <v>0.7464037899999999</v>
      </c>
      <c r="W1743" s="3">
        <v>0.98</v>
      </c>
      <c r="X1743" s="3" t="str">
        <f ca="1">IF(COUNTIF(股期對照!A:A,B1743)=2,B1743&amp;"-●",IF(COUNTIF(股期對照!A:A,B1743)=1,B1743&amp;"-◎",B1743))</f>
        <v>宏全-◎</v>
      </c>
      <c r="Y1743" s="3" t="s">
        <v>6769</v>
      </c>
      <c r="AB1743" s="1" t="s">
        <v>1737</v>
      </c>
      <c r="AC1743" s="1" t="s">
        <v>3426</v>
      </c>
      <c r="AD1743" s="1">
        <v>24.13</v>
      </c>
      <c r="AE1743" s="1">
        <v>4.9000000000000004</v>
      </c>
      <c r="AF1743" s="1">
        <v>1.1100000000000001</v>
      </c>
      <c r="AG1743" s="1">
        <v>5.87</v>
      </c>
      <c r="AH1743" s="1">
        <v>63.99</v>
      </c>
      <c r="AI1743" s="1">
        <v>1743</v>
      </c>
      <c r="AJ1743" s="1">
        <v>2877858.79</v>
      </c>
      <c r="AK1743" s="1">
        <v>-74.356999999999999</v>
      </c>
      <c r="AL1743" s="1">
        <v>21.943999999999999</v>
      </c>
      <c r="AM1743" s="1">
        <v>-7</v>
      </c>
      <c r="AN1743" s="1">
        <v>658.60799999999995</v>
      </c>
      <c r="AO1743" s="1">
        <v>111.849</v>
      </c>
      <c r="AP1743" s="1">
        <v>184154</v>
      </c>
      <c r="AQ1743" s="1">
        <v>0.4</v>
      </c>
      <c r="AR1743" s="1">
        <v>102.5</v>
      </c>
      <c r="AS1743" s="1">
        <v>102.5</v>
      </c>
      <c r="AT1743" s="1">
        <v>102.5</v>
      </c>
      <c r="AU1743" s="1">
        <v>105</v>
      </c>
      <c r="AV1743" s="1">
        <v>103.5</v>
      </c>
      <c r="AW1743" s="1">
        <v>0.7464037899999999</v>
      </c>
      <c r="AX1743" s="1">
        <v>0.98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5290</v>
      </c>
      <c r="C1744" s="3">
        <v>5.54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73</v>
      </c>
      <c r="K1744" s="20">
        <v>-36.401000000000003</v>
      </c>
      <c r="L1744" s="29">
        <v>7</v>
      </c>
      <c r="M1744" s="20">
        <v>-6</v>
      </c>
      <c r="N1744" s="20">
        <v>-39</v>
      </c>
      <c r="O1744" s="20">
        <f t="shared" si="109"/>
        <v>454487</v>
      </c>
      <c r="P1744" s="19">
        <f t="shared" si="110"/>
        <v>0</v>
      </c>
      <c r="Q1744" s="3">
        <v>28.55</v>
      </c>
      <c r="R1744" s="3">
        <v>28.55</v>
      </c>
      <c r="S1744" s="3">
        <v>28.65</v>
      </c>
      <c r="T1744" s="3">
        <v>28.95</v>
      </c>
      <c r="U1744" s="3">
        <v>28.9</v>
      </c>
      <c r="V1744" s="10">
        <f t="shared" si="111"/>
        <v>-5.5348549999999935E-4</v>
      </c>
      <c r="W1744" s="3">
        <v>1.4</v>
      </c>
      <c r="X1744" s="3" t="str">
        <f ca="1">IF(COUNTIF(股期對照!A:A,B1744)=2,B1744&amp;"-●",IF(COUNTIF(股期對照!A:A,B1744)=1,B1744&amp;"-◎",B1744))</f>
        <v>信義</v>
      </c>
      <c r="Y1744" s="3" t="s">
        <v>7588</v>
      </c>
      <c r="AB1744" s="1" t="s">
        <v>1738</v>
      </c>
      <c r="AC1744" s="1" t="s">
        <v>3427</v>
      </c>
      <c r="AD1744" s="1">
        <v>5.54</v>
      </c>
      <c r="AE1744" s="1">
        <v>0.01</v>
      </c>
      <c r="AF1744" s="1">
        <v>0.21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73</v>
      </c>
      <c r="AL1744" s="1">
        <v>-36.401000000000003</v>
      </c>
      <c r="AM1744" s="1">
        <v>7</v>
      </c>
      <c r="AN1744" s="1">
        <v>-6</v>
      </c>
      <c r="AO1744" s="1">
        <v>-39</v>
      </c>
      <c r="AP1744" s="1">
        <v>454487</v>
      </c>
      <c r="AQ1744" s="1">
        <v>0</v>
      </c>
      <c r="AR1744" s="1">
        <v>28.55</v>
      </c>
      <c r="AS1744" s="1">
        <v>28.55</v>
      </c>
      <c r="AT1744" s="1">
        <v>28.65</v>
      </c>
      <c r="AU1744" s="1">
        <v>28.95</v>
      </c>
      <c r="AV1744" s="1">
        <v>28.9</v>
      </c>
      <c r="AW1744" s="1">
        <v>-5.5348549999999935E-4</v>
      </c>
      <c r="AX1744" s="1">
        <v>1.4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5813</v>
      </c>
      <c r="C1745" s="3">
        <v>6.03</v>
      </c>
      <c r="D1745" s="3">
        <v>0.24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56.47</v>
      </c>
      <c r="H1745" s="1">
        <f>MATCH(持股比率!A1745,董監!A:A,0)</f>
        <v>1745</v>
      </c>
      <c r="I1745" s="3">
        <v>6482250.9199999999</v>
      </c>
      <c r="J1745" s="20">
        <v>265.64499999999998</v>
      </c>
      <c r="K1745" s="20">
        <v>-61.780999999999999</v>
      </c>
      <c r="L1745" s="29">
        <v>26.998000000000001</v>
      </c>
      <c r="M1745" s="20">
        <v>131.59899999999999</v>
      </c>
      <c r="N1745" s="20">
        <v>-151</v>
      </c>
      <c r="O1745" s="20">
        <f t="shared" si="109"/>
        <v>366053</v>
      </c>
      <c r="P1745" s="19">
        <f t="shared" si="110"/>
        <v>0.1</v>
      </c>
      <c r="Q1745" s="3">
        <v>186</v>
      </c>
      <c r="R1745" s="3">
        <v>184.5</v>
      </c>
      <c r="S1745" s="3">
        <v>185</v>
      </c>
      <c r="T1745" s="3">
        <v>186</v>
      </c>
      <c r="U1745" s="3">
        <v>183.5</v>
      </c>
      <c r="V1745" s="10">
        <f t="shared" si="111"/>
        <v>0.39774919499999989</v>
      </c>
      <c r="W1745" s="3">
        <v>0.82</v>
      </c>
      <c r="X1745" s="3" t="str">
        <f ca="1">IF(COUNTIF(股期對照!A:A,B1745)=2,B1745&amp;"-●",IF(COUNTIF(股期對照!A:A,B1745)=1,B1745&amp;"-◎",B1745))</f>
        <v>裕融</v>
      </c>
      <c r="Y1745" s="3" t="s">
        <v>7637</v>
      </c>
      <c r="AB1745" s="1" t="s">
        <v>1739</v>
      </c>
      <c r="AC1745" s="1" t="s">
        <v>3428</v>
      </c>
      <c r="AD1745" s="1">
        <v>6.03</v>
      </c>
      <c r="AE1745" s="1">
        <v>0.24</v>
      </c>
      <c r="AF1745" s="1">
        <v>0.08</v>
      </c>
      <c r="AG1745" s="1">
        <v>37.18</v>
      </c>
      <c r="AH1745" s="1">
        <v>56.47</v>
      </c>
      <c r="AI1745" s="1">
        <v>1745</v>
      </c>
      <c r="AJ1745" s="1">
        <v>6482250.9199999999</v>
      </c>
      <c r="AK1745" s="1">
        <v>265.64499999999998</v>
      </c>
      <c r="AL1745" s="1">
        <v>-61.780999999999999</v>
      </c>
      <c r="AM1745" s="1">
        <v>26.998000000000001</v>
      </c>
      <c r="AN1745" s="1">
        <v>131.59899999999999</v>
      </c>
      <c r="AO1745" s="1">
        <v>-151</v>
      </c>
      <c r="AP1745" s="1">
        <v>366053</v>
      </c>
      <c r="AQ1745" s="1">
        <v>0.1</v>
      </c>
      <c r="AR1745" s="1">
        <v>186</v>
      </c>
      <c r="AS1745" s="1">
        <v>184.5</v>
      </c>
      <c r="AT1745" s="1">
        <v>185</v>
      </c>
      <c r="AU1745" s="1">
        <v>186</v>
      </c>
      <c r="AV1745" s="1">
        <v>183.5</v>
      </c>
      <c r="AW1745" s="1">
        <v>0.39774919499999989</v>
      </c>
      <c r="AX1745" s="1">
        <v>0.82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5492</v>
      </c>
      <c r="C1746" s="3">
        <v>6.52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76.14</v>
      </c>
      <c r="H1746" s="1">
        <f>MATCH(持股比率!A1746,董監!A:A,0)</f>
        <v>1746</v>
      </c>
      <c r="I1746" s="3">
        <v>831613.2</v>
      </c>
      <c r="J1746" s="20">
        <v>1</v>
      </c>
      <c r="K1746" s="20">
        <v>-43.067</v>
      </c>
      <c r="L1746" s="29">
        <v>38</v>
      </c>
      <c r="M1746" s="20">
        <v>-296.08600000000001</v>
      </c>
      <c r="N1746" s="20">
        <v>9</v>
      </c>
      <c r="O1746" s="20">
        <f t="shared" si="109"/>
        <v>63319</v>
      </c>
      <c r="P1746" s="19">
        <f t="shared" si="110"/>
        <v>-0.5</v>
      </c>
      <c r="Q1746" s="3">
        <v>129</v>
      </c>
      <c r="R1746" s="3">
        <v>129</v>
      </c>
      <c r="S1746" s="3">
        <v>130.5</v>
      </c>
      <c r="T1746" s="3">
        <v>134</v>
      </c>
      <c r="U1746" s="3">
        <v>132.5</v>
      </c>
      <c r="V1746" s="10">
        <f t="shared" si="111"/>
        <v>-0.38950667</v>
      </c>
      <c r="W1746" s="3">
        <v>3.52</v>
      </c>
      <c r="X1746" s="3" t="str">
        <f ca="1">IF(COUNTIF(股期對照!A:A,B1746)=2,B1746&amp;"-●",IF(COUNTIF(股期對照!A:A,B1746)=1,B1746&amp;"-◎",B1746))</f>
        <v>茂順</v>
      </c>
      <c r="Y1746" s="3" t="s">
        <v>7175</v>
      </c>
      <c r="AB1746" s="1" t="s">
        <v>1740</v>
      </c>
      <c r="AC1746" s="1" t="s">
        <v>3429</v>
      </c>
      <c r="AD1746" s="1">
        <v>6.52</v>
      </c>
      <c r="AE1746" s="1">
        <v>2.6</v>
      </c>
      <c r="AF1746" s="1">
        <v>0.09</v>
      </c>
      <c r="AG1746" s="1">
        <v>14.65</v>
      </c>
      <c r="AH1746" s="1">
        <v>76.14</v>
      </c>
      <c r="AI1746" s="1">
        <v>1746</v>
      </c>
      <c r="AJ1746" s="1">
        <v>831613.2</v>
      </c>
      <c r="AK1746" s="1">
        <v>1</v>
      </c>
      <c r="AL1746" s="1">
        <v>-43.067</v>
      </c>
      <c r="AM1746" s="1">
        <v>38</v>
      </c>
      <c r="AN1746" s="1">
        <v>-296.08600000000001</v>
      </c>
      <c r="AO1746" s="1">
        <v>9</v>
      </c>
      <c r="AP1746" s="1">
        <v>63319</v>
      </c>
      <c r="AQ1746" s="1">
        <v>-0.5</v>
      </c>
      <c r="AR1746" s="1">
        <v>129</v>
      </c>
      <c r="AS1746" s="1">
        <v>129</v>
      </c>
      <c r="AT1746" s="1">
        <v>130.5</v>
      </c>
      <c r="AU1746" s="1">
        <v>134</v>
      </c>
      <c r="AV1746" s="1">
        <v>132.5</v>
      </c>
      <c r="AW1746" s="1">
        <v>-0.38950667</v>
      </c>
      <c r="AX1746" s="1">
        <v>3.52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5610</v>
      </c>
      <c r="C1747" s="3">
        <v>2.4900000000000002</v>
      </c>
      <c r="D1747" s="3">
        <v>0.14000000000000001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59.07</v>
      </c>
      <c r="H1747" s="1">
        <f>MATCH(持股比率!A1747,董監!A:A,0)</f>
        <v>1747</v>
      </c>
      <c r="I1747" s="3">
        <v>1252199.6000000001</v>
      </c>
      <c r="J1747" s="20">
        <v>-3.0110000000000001</v>
      </c>
      <c r="K1747" s="20">
        <v>-15.244999999999999</v>
      </c>
      <c r="L1747" s="29">
        <v>-64.796999999999997</v>
      </c>
      <c r="M1747" s="20">
        <v>-72.260000000000005</v>
      </c>
      <c r="N1747" s="20">
        <v>-39.895000000000003</v>
      </c>
      <c r="O1747" s="20">
        <f t="shared" si="109"/>
        <v>73967</v>
      </c>
      <c r="P1747" s="19">
        <f t="shared" si="110"/>
        <v>-0.3</v>
      </c>
      <c r="Q1747" s="3">
        <v>88.3</v>
      </c>
      <c r="R1747" s="3">
        <v>88.7</v>
      </c>
      <c r="S1747" s="3">
        <v>91.3</v>
      </c>
      <c r="T1747" s="3">
        <v>90.5</v>
      </c>
      <c r="U1747" s="3">
        <v>91.4</v>
      </c>
      <c r="V1747" s="10">
        <f t="shared" si="111"/>
        <v>-0.17720001900000004</v>
      </c>
      <c r="W1747" s="3">
        <v>4.46</v>
      </c>
      <c r="X1747" s="3" t="str">
        <f ca="1">IF(COUNTIF(股期對照!A:A,B1747)=2,B1747&amp;"-●",IF(COUNTIF(股期對照!A:A,B1747)=1,B1747&amp;"-◎",B1747))</f>
        <v>好樂迪</v>
      </c>
      <c r="Y1747" s="3" t="s">
        <v>6675</v>
      </c>
      <c r="AB1747" s="1" t="s">
        <v>1741</v>
      </c>
      <c r="AC1747" s="1" t="s">
        <v>3430</v>
      </c>
      <c r="AD1747" s="1">
        <v>2.4900000000000002</v>
      </c>
      <c r="AE1747" s="1">
        <v>0.14000000000000001</v>
      </c>
      <c r="AF1747" s="1">
        <v>0.06</v>
      </c>
      <c r="AG1747" s="1">
        <v>38.24</v>
      </c>
      <c r="AH1747" s="1">
        <v>59.07</v>
      </c>
      <c r="AI1747" s="1">
        <v>1747</v>
      </c>
      <c r="AJ1747" s="1">
        <v>1252199.6000000001</v>
      </c>
      <c r="AK1747" s="1">
        <v>-3.0110000000000001</v>
      </c>
      <c r="AL1747" s="1">
        <v>-15.244999999999999</v>
      </c>
      <c r="AM1747" s="1">
        <v>-64.796999999999997</v>
      </c>
      <c r="AN1747" s="1">
        <v>-72.260000000000005</v>
      </c>
      <c r="AO1747" s="1">
        <v>-39.895000000000003</v>
      </c>
      <c r="AP1747" s="1">
        <v>73967</v>
      </c>
      <c r="AQ1747" s="1">
        <v>-0.3</v>
      </c>
      <c r="AR1747" s="1">
        <v>88.3</v>
      </c>
      <c r="AS1747" s="1">
        <v>88.7</v>
      </c>
      <c r="AT1747" s="1">
        <v>91.3</v>
      </c>
      <c r="AU1747" s="1">
        <v>90.5</v>
      </c>
      <c r="AV1747" s="1">
        <v>91.4</v>
      </c>
      <c r="AW1747" s="1">
        <v>-0.17720001900000004</v>
      </c>
      <c r="AX1747" s="1">
        <v>4.46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6516</v>
      </c>
      <c r="C1748" s="3">
        <v>1.7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1</v>
      </c>
      <c r="L1748" s="29">
        <v>9</v>
      </c>
      <c r="M1748" s="20">
        <v>-4</v>
      </c>
      <c r="N1748" s="20">
        <v>-11</v>
      </c>
      <c r="O1748" s="20">
        <f t="shared" si="109"/>
        <v>78033</v>
      </c>
      <c r="P1748" s="19">
        <f t="shared" si="110"/>
        <v>0</v>
      </c>
      <c r="Q1748" s="3">
        <v>19.399999999999999</v>
      </c>
      <c r="R1748" s="3">
        <v>19.350000000000001</v>
      </c>
      <c r="S1748" s="3">
        <v>19.399999999999999</v>
      </c>
      <c r="T1748" s="3">
        <v>19.45</v>
      </c>
      <c r="U1748" s="3">
        <v>19.55</v>
      </c>
      <c r="V1748" s="10">
        <f t="shared" si="111"/>
        <v>7.5699999999999932E-4</v>
      </c>
      <c r="W1748" s="3">
        <v>0.77</v>
      </c>
      <c r="X1748" s="3" t="str">
        <f ca="1">IF(COUNTIF(股期對照!A:A,B1748)=2,B1748&amp;"-●",IF(COUNTIF(股期對照!A:A,B1748)=1,B1748&amp;"-◎",B1748))</f>
        <v>新麗</v>
      </c>
      <c r="Y1748" s="3" t="s">
        <v>7031</v>
      </c>
      <c r="AB1748" s="1" t="s">
        <v>1742</v>
      </c>
      <c r="AC1748" s="1" t="s">
        <v>3431</v>
      </c>
      <c r="AD1748" s="1">
        <v>1.7</v>
      </c>
      <c r="AE1748" s="1">
        <v>0.05</v>
      </c>
      <c r="AF1748" s="1">
        <v>0.04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9</v>
      </c>
      <c r="AL1748" s="1">
        <v>1</v>
      </c>
      <c r="AM1748" s="1">
        <v>9</v>
      </c>
      <c r="AN1748" s="1">
        <v>-4</v>
      </c>
      <c r="AO1748" s="1">
        <v>-11</v>
      </c>
      <c r="AP1748" s="1">
        <v>78033</v>
      </c>
      <c r="AQ1748" s="1">
        <v>0</v>
      </c>
      <c r="AR1748" s="1">
        <v>19.399999999999999</v>
      </c>
      <c r="AS1748" s="1">
        <v>19.350000000000001</v>
      </c>
      <c r="AT1748" s="1">
        <v>19.399999999999999</v>
      </c>
      <c r="AU1748" s="1">
        <v>19.45</v>
      </c>
      <c r="AV1748" s="1">
        <v>19.55</v>
      </c>
      <c r="AW1748" s="1">
        <v>7.5699999999999932E-4</v>
      </c>
      <c r="AX1748" s="1">
        <v>0.77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5493</v>
      </c>
      <c r="C1749" s="3">
        <v>12.86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58.21</v>
      </c>
      <c r="H1749" s="1">
        <f>MATCH(持股比率!A1749,董監!A:A,0)</f>
        <v>1749</v>
      </c>
      <c r="I1749" s="3">
        <v>28442250.859999999</v>
      </c>
      <c r="J1749" s="20">
        <v>1821.336</v>
      </c>
      <c r="K1749" s="20">
        <v>-284.01400000000001</v>
      </c>
      <c r="L1749" s="29">
        <v>413.21699999999998</v>
      </c>
      <c r="M1749" s="20">
        <v>-127.494</v>
      </c>
      <c r="N1749" s="20">
        <v>87</v>
      </c>
      <c r="O1749" s="20">
        <f t="shared" si="109"/>
        <v>1655623</v>
      </c>
      <c r="P1749" s="19">
        <f t="shared" si="110"/>
        <v>0.1</v>
      </c>
      <c r="Q1749" s="3">
        <v>34.5</v>
      </c>
      <c r="R1749" s="3">
        <v>34.1</v>
      </c>
      <c r="S1749" s="3">
        <v>34.450000000000003</v>
      </c>
      <c r="T1749" s="3">
        <v>34.35</v>
      </c>
      <c r="U1749" s="3">
        <v>34.15</v>
      </c>
      <c r="V1749" s="10">
        <f t="shared" si="111"/>
        <v>0.65978171349999992</v>
      </c>
      <c r="W1749" s="3">
        <v>0.15</v>
      </c>
      <c r="X1749" s="3" t="str">
        <f ca="1">IF(COUNTIF(股期對照!A:A,B1749)=2,B1749&amp;"-●",IF(COUNTIF(股期對照!A:A,B1749)=1,B1749&amp;"-◎",B1749))</f>
        <v>潤泰新-◎</v>
      </c>
      <c r="Y1749" s="3" t="s">
        <v>6706</v>
      </c>
      <c r="AB1749" s="1" t="s">
        <v>1743</v>
      </c>
      <c r="AC1749" s="1" t="s">
        <v>3432</v>
      </c>
      <c r="AD1749" s="1">
        <v>12.86</v>
      </c>
      <c r="AE1749" s="1">
        <v>0</v>
      </c>
      <c r="AF1749" s="1">
        <v>1.1200000000000001</v>
      </c>
      <c r="AG1749" s="1">
        <v>27.81</v>
      </c>
      <c r="AH1749" s="1">
        <v>58.21</v>
      </c>
      <c r="AI1749" s="1">
        <v>1749</v>
      </c>
      <c r="AJ1749" s="1">
        <v>28442250.859999999</v>
      </c>
      <c r="AK1749" s="1">
        <v>1821.336</v>
      </c>
      <c r="AL1749" s="1">
        <v>-284.01400000000001</v>
      </c>
      <c r="AM1749" s="1">
        <v>413.21699999999998</v>
      </c>
      <c r="AN1749" s="1">
        <v>-127.494</v>
      </c>
      <c r="AO1749" s="1">
        <v>87</v>
      </c>
      <c r="AP1749" s="1">
        <v>1655623</v>
      </c>
      <c r="AQ1749" s="1">
        <v>0.1</v>
      </c>
      <c r="AR1749" s="1">
        <v>34.5</v>
      </c>
      <c r="AS1749" s="1">
        <v>34.1</v>
      </c>
      <c r="AT1749" s="1">
        <v>34.450000000000003</v>
      </c>
      <c r="AU1749" s="1">
        <v>34.35</v>
      </c>
      <c r="AV1749" s="1">
        <v>34.15</v>
      </c>
      <c r="AW1749" s="1">
        <v>0.65978171349999992</v>
      </c>
      <c r="AX1749" s="1">
        <v>0.15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4824</v>
      </c>
      <c r="C1750" s="3">
        <v>3.11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</v>
      </c>
      <c r="H1750" s="1">
        <f>MATCH(持股比率!A1750,董監!A:A,0)</f>
        <v>1750</v>
      </c>
      <c r="I1750" s="3">
        <v>3265541.5</v>
      </c>
      <c r="J1750" s="20">
        <v>246</v>
      </c>
      <c r="K1750" s="20">
        <v>24</v>
      </c>
      <c r="L1750" s="29">
        <v>-202</v>
      </c>
      <c r="M1750" s="20">
        <v>4</v>
      </c>
      <c r="N1750" s="20">
        <v>57.262999999999998</v>
      </c>
      <c r="O1750" s="20">
        <f t="shared" si="109"/>
        <v>303042</v>
      </c>
      <c r="P1750" s="19">
        <f t="shared" si="110"/>
        <v>0</v>
      </c>
      <c r="Q1750" s="3">
        <v>18.5</v>
      </c>
      <c r="R1750" s="3">
        <v>18.899999999999999</v>
      </c>
      <c r="S1750" s="3">
        <v>19.149999999999999</v>
      </c>
      <c r="T1750" s="3">
        <v>18.850000000000001</v>
      </c>
      <c r="U1750" s="3">
        <v>18.600000000000001</v>
      </c>
      <c r="V1750" s="10">
        <f t="shared" si="111"/>
        <v>2.2767918000000009E-2</v>
      </c>
      <c r="W1750" s="3">
        <v>3.05</v>
      </c>
      <c r="X1750" s="3" t="str">
        <f ca="1">IF(COUNTIF(股期對照!A:A,B1750)=2,B1750&amp;"-●",IF(COUNTIF(股期對照!A:A,B1750)=1,B1750&amp;"-◎",B1750))</f>
        <v>三發地產</v>
      </c>
      <c r="Y1750" s="3" t="s">
        <v>7008</v>
      </c>
      <c r="AB1750" s="1" t="s">
        <v>1744</v>
      </c>
      <c r="AC1750" s="1" t="s">
        <v>3433</v>
      </c>
      <c r="AD1750" s="1">
        <v>3.11</v>
      </c>
      <c r="AE1750" s="1">
        <v>0</v>
      </c>
      <c r="AF1750" s="1">
        <v>0.05</v>
      </c>
      <c r="AG1750" s="1">
        <v>4.04</v>
      </c>
      <c r="AH1750" s="1">
        <v>92.8</v>
      </c>
      <c r="AI1750" s="1">
        <v>1750</v>
      </c>
      <c r="AJ1750" s="1">
        <v>3265541.5</v>
      </c>
      <c r="AK1750" s="1">
        <v>246</v>
      </c>
      <c r="AL1750" s="1">
        <v>24</v>
      </c>
      <c r="AM1750" s="1">
        <v>-202</v>
      </c>
      <c r="AN1750" s="1">
        <v>4</v>
      </c>
      <c r="AO1750" s="1">
        <v>57.262999999999998</v>
      </c>
      <c r="AP1750" s="1">
        <v>303042</v>
      </c>
      <c r="AQ1750" s="1">
        <v>0</v>
      </c>
      <c r="AR1750" s="1">
        <v>18.5</v>
      </c>
      <c r="AS1750" s="1">
        <v>18.899999999999999</v>
      </c>
      <c r="AT1750" s="1">
        <v>19.149999999999999</v>
      </c>
      <c r="AU1750" s="1">
        <v>18.850000000000001</v>
      </c>
      <c r="AV1750" s="1">
        <v>18.600000000000001</v>
      </c>
      <c r="AW1750" s="1">
        <v>2.2767918000000009E-2</v>
      </c>
      <c r="AX1750" s="1">
        <v>3.05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5611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0</v>
      </c>
      <c r="L1751" s="29">
        <v>-1</v>
      </c>
      <c r="M1751" s="20">
        <v>0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14.25</v>
      </c>
      <c r="R1751" s="3">
        <v>14.3</v>
      </c>
      <c r="S1751" s="3">
        <v>14.4</v>
      </c>
      <c r="T1751" s="3">
        <v>14.4</v>
      </c>
      <c r="U1751" s="3">
        <v>14.35</v>
      </c>
      <c r="V1751" s="10">
        <f t="shared" si="111"/>
        <v>-2.8649999999999997E-4</v>
      </c>
      <c r="W1751" s="3">
        <v>0.7</v>
      </c>
      <c r="X1751" s="3" t="str">
        <f ca="1">IF(COUNTIF(股期對照!A:A,B1751)=2,B1751&amp;"-●",IF(COUNTIF(股期對照!A:A,B1751)=1,B1751&amp;"-◎",B1751))</f>
        <v>琉園</v>
      </c>
      <c r="Y1751" s="3" t="s">
        <v>6907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-1</v>
      </c>
      <c r="AL1751" s="1">
        <v>0</v>
      </c>
      <c r="AM1751" s="1">
        <v>-1</v>
      </c>
      <c r="AN1751" s="1">
        <v>0</v>
      </c>
      <c r="AO1751" s="1">
        <v>0</v>
      </c>
      <c r="AP1751" s="1">
        <v>36777</v>
      </c>
      <c r="AQ1751" s="1">
        <v>0</v>
      </c>
      <c r="AR1751" s="1">
        <v>14.25</v>
      </c>
      <c r="AS1751" s="1">
        <v>14.3</v>
      </c>
      <c r="AT1751" s="1">
        <v>14.4</v>
      </c>
      <c r="AU1751" s="1">
        <v>14.4</v>
      </c>
      <c r="AV1751" s="1">
        <v>14.35</v>
      </c>
      <c r="AW1751" s="1">
        <v>-2.8649999999999997E-4</v>
      </c>
      <c r="AX1751" s="1">
        <v>0.7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5814</v>
      </c>
      <c r="C1752" s="3">
        <v>0.21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45.440000000000005</v>
      </c>
      <c r="H1752" s="1">
        <f>MATCH(持股比率!A1752,董監!A:A,0)</f>
        <v>1752</v>
      </c>
      <c r="I1752" s="3">
        <v>1677160</v>
      </c>
      <c r="J1752" s="20">
        <v>591</v>
      </c>
      <c r="K1752" s="20">
        <v>-268</v>
      </c>
      <c r="L1752" s="29">
        <v>-1125</v>
      </c>
      <c r="M1752" s="20">
        <v>-886</v>
      </c>
      <c r="N1752" s="20">
        <v>-122</v>
      </c>
      <c r="O1752" s="20">
        <f t="shared" si="109"/>
        <v>76210</v>
      </c>
      <c r="P1752" s="19">
        <f t="shared" si="110"/>
        <v>-2.4</v>
      </c>
      <c r="Q1752" s="3">
        <v>28.5</v>
      </c>
      <c r="R1752" s="3">
        <v>28.5</v>
      </c>
      <c r="S1752" s="3">
        <v>27.4</v>
      </c>
      <c r="T1752" s="3">
        <v>26.65</v>
      </c>
      <c r="U1752" s="3">
        <v>25.6</v>
      </c>
      <c r="V1752" s="10">
        <f t="shared" si="111"/>
        <v>-0.48354599999999992</v>
      </c>
      <c r="W1752" s="3">
        <v>-6.23</v>
      </c>
      <c r="X1752" s="3" t="str">
        <f ca="1">IF(COUNTIF(股期對照!A:A,B1752)=2,B1752&amp;"-●",IF(COUNTIF(股期對照!A:A,B1752)=1,B1752&amp;"-◎",B1752))</f>
        <v>萬國通</v>
      </c>
      <c r="Y1752" s="3" t="s">
        <v>7654</v>
      </c>
      <c r="AB1752" s="1" t="s">
        <v>1746</v>
      </c>
      <c r="AC1752" s="1" t="s">
        <v>3435</v>
      </c>
      <c r="AD1752" s="1">
        <v>0.21</v>
      </c>
      <c r="AE1752" s="1">
        <v>0</v>
      </c>
      <c r="AF1752" s="1">
        <v>0.02</v>
      </c>
      <c r="AG1752" s="1">
        <v>54.33</v>
      </c>
      <c r="AH1752" s="1">
        <v>45.440000000000005</v>
      </c>
      <c r="AI1752" s="1">
        <v>1752</v>
      </c>
      <c r="AJ1752" s="1">
        <v>1677160</v>
      </c>
      <c r="AK1752" s="1">
        <v>591</v>
      </c>
      <c r="AL1752" s="1">
        <v>-268</v>
      </c>
      <c r="AM1752" s="1">
        <v>-1125</v>
      </c>
      <c r="AN1752" s="1">
        <v>-886</v>
      </c>
      <c r="AO1752" s="1">
        <v>-122</v>
      </c>
      <c r="AP1752" s="1">
        <v>76210</v>
      </c>
      <c r="AQ1752" s="1">
        <v>-2.4</v>
      </c>
      <c r="AR1752" s="1">
        <v>28.5</v>
      </c>
      <c r="AS1752" s="1">
        <v>28.5</v>
      </c>
      <c r="AT1752" s="1">
        <v>27.4</v>
      </c>
      <c r="AU1752" s="1">
        <v>26.65</v>
      </c>
      <c r="AV1752" s="1">
        <v>25.6</v>
      </c>
      <c r="AW1752" s="1">
        <v>-0.48354599999999992</v>
      </c>
      <c r="AX1752" s="1">
        <v>-6.23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5612</v>
      </c>
      <c r="C1753" s="3">
        <v>8.25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75.52</v>
      </c>
      <c r="H1753" s="1">
        <f>MATCH(持股比率!A1753,董監!A:A,0)</f>
        <v>1753</v>
      </c>
      <c r="I1753" s="3">
        <v>749000</v>
      </c>
      <c r="J1753" s="20">
        <v>7</v>
      </c>
      <c r="K1753" s="20">
        <v>11</v>
      </c>
      <c r="L1753" s="29">
        <v>-31</v>
      </c>
      <c r="M1753" s="20">
        <v>4</v>
      </c>
      <c r="N1753" s="20">
        <v>-43</v>
      </c>
      <c r="O1753" s="20">
        <f t="shared" si="109"/>
        <v>56564</v>
      </c>
      <c r="P1753" s="19">
        <f t="shared" si="110"/>
        <v>-0.1</v>
      </c>
      <c r="Q1753" s="3">
        <v>75.099999999999994</v>
      </c>
      <c r="R1753" s="3">
        <v>75.2</v>
      </c>
      <c r="S1753" s="3">
        <v>75</v>
      </c>
      <c r="T1753" s="3">
        <v>75.3</v>
      </c>
      <c r="U1753" s="3">
        <v>74.599999999999994</v>
      </c>
      <c r="V1753" s="10">
        <f t="shared" si="111"/>
        <v>-3.8786999999999995E-2</v>
      </c>
      <c r="W1753" s="3">
        <v>-0.13</v>
      </c>
      <c r="X1753" s="3" t="str">
        <f ca="1">IF(COUNTIF(股期對照!A:A,B1753)=2,B1753&amp;"-●",IF(COUNTIF(股期對照!A:A,B1753)=1,B1753&amp;"-◎",B1753))</f>
        <v>皇田</v>
      </c>
      <c r="Y1753" s="3" t="s">
        <v>6689</v>
      </c>
      <c r="AB1753" s="1" t="s">
        <v>1747</v>
      </c>
      <c r="AC1753" s="1" t="s">
        <v>3436</v>
      </c>
      <c r="AD1753" s="1">
        <v>8.25</v>
      </c>
      <c r="AE1753" s="1">
        <v>1.24</v>
      </c>
      <c r="AF1753" s="1">
        <v>0.17</v>
      </c>
      <c r="AG1753" s="1">
        <v>14.82</v>
      </c>
      <c r="AH1753" s="1">
        <v>75.52</v>
      </c>
      <c r="AI1753" s="1">
        <v>1753</v>
      </c>
      <c r="AJ1753" s="1">
        <v>749000</v>
      </c>
      <c r="AK1753" s="1">
        <v>7</v>
      </c>
      <c r="AL1753" s="1">
        <v>11</v>
      </c>
      <c r="AM1753" s="1">
        <v>-31</v>
      </c>
      <c r="AN1753" s="1">
        <v>4</v>
      </c>
      <c r="AO1753" s="1">
        <v>-43</v>
      </c>
      <c r="AP1753" s="1">
        <v>56564</v>
      </c>
      <c r="AQ1753" s="1">
        <v>-0.1</v>
      </c>
      <c r="AR1753" s="1">
        <v>75.099999999999994</v>
      </c>
      <c r="AS1753" s="1">
        <v>75.2</v>
      </c>
      <c r="AT1753" s="1">
        <v>75</v>
      </c>
      <c r="AU1753" s="1">
        <v>75.3</v>
      </c>
      <c r="AV1753" s="1">
        <v>74.599999999999994</v>
      </c>
      <c r="AW1753" s="1">
        <v>-3.8786999999999995E-2</v>
      </c>
      <c r="AX1753" s="1">
        <v>-0.13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5815</v>
      </c>
      <c r="C1754" s="3">
        <v>1.02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59.470000000000006</v>
      </c>
      <c r="H1754" s="1">
        <f>MATCH(持股比率!A1754,董監!A:A,0)</f>
        <v>1754</v>
      </c>
      <c r="I1754" s="3">
        <v>1032082.29</v>
      </c>
      <c r="J1754" s="20">
        <v>70</v>
      </c>
      <c r="K1754" s="20">
        <v>-173.358</v>
      </c>
      <c r="L1754" s="29">
        <v>178</v>
      </c>
      <c r="M1754" s="20">
        <v>-160</v>
      </c>
      <c r="N1754" s="20">
        <v>-340</v>
      </c>
      <c r="O1754" s="20">
        <f t="shared" si="109"/>
        <v>61378</v>
      </c>
      <c r="P1754" s="19">
        <f t="shared" si="110"/>
        <v>-0.7</v>
      </c>
      <c r="Q1754" s="3">
        <v>24.9</v>
      </c>
      <c r="R1754" s="3">
        <v>24.25</v>
      </c>
      <c r="S1754" s="3">
        <v>23.95</v>
      </c>
      <c r="T1754" s="3">
        <v>23.35</v>
      </c>
      <c r="U1754" s="3">
        <v>23.55</v>
      </c>
      <c r="V1754" s="10">
        <f t="shared" si="111"/>
        <v>-9.9408314999999997E-2</v>
      </c>
      <c r="W1754" s="3">
        <v>-5.61</v>
      </c>
      <c r="X1754" s="3" t="str">
        <f ca="1">IF(COUNTIF(股期對照!A:A,B1754)=2,B1754&amp;"-●",IF(COUNTIF(股期對照!A:A,B1754)=1,B1754&amp;"-◎",B1754))</f>
        <v>佳龍</v>
      </c>
      <c r="Y1754" s="3" t="s">
        <v>7326</v>
      </c>
      <c r="AB1754" s="1" t="s">
        <v>1748</v>
      </c>
      <c r="AC1754" s="1" t="s">
        <v>3437</v>
      </c>
      <c r="AD1754" s="1">
        <v>1.02</v>
      </c>
      <c r="AE1754" s="1">
        <v>0</v>
      </c>
      <c r="AF1754" s="1">
        <v>0.35</v>
      </c>
      <c r="AG1754" s="1">
        <v>39.159999999999997</v>
      </c>
      <c r="AH1754" s="1">
        <v>59.470000000000006</v>
      </c>
      <c r="AI1754" s="1">
        <v>1754</v>
      </c>
      <c r="AJ1754" s="1">
        <v>1032082.29</v>
      </c>
      <c r="AK1754" s="1">
        <v>70</v>
      </c>
      <c r="AL1754" s="1">
        <v>-173.358</v>
      </c>
      <c r="AM1754" s="1">
        <v>178</v>
      </c>
      <c r="AN1754" s="1">
        <v>-160</v>
      </c>
      <c r="AO1754" s="1">
        <v>-340</v>
      </c>
      <c r="AP1754" s="1">
        <v>61378</v>
      </c>
      <c r="AQ1754" s="1">
        <v>-0.7</v>
      </c>
      <c r="AR1754" s="1">
        <v>24.9</v>
      </c>
      <c r="AS1754" s="1">
        <v>24.25</v>
      </c>
      <c r="AT1754" s="1">
        <v>23.95</v>
      </c>
      <c r="AU1754" s="1">
        <v>23.35</v>
      </c>
      <c r="AV1754" s="1">
        <v>23.55</v>
      </c>
      <c r="AW1754" s="1">
        <v>-9.9408314999999997E-2</v>
      </c>
      <c r="AX1754" s="1">
        <v>-5.61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6517</v>
      </c>
      <c r="C1755" s="3">
        <v>14.63</v>
      </c>
      <c r="D1755" s="3">
        <v>2.89</v>
      </c>
      <c r="E1755" s="3">
        <v>0.93</v>
      </c>
      <c r="F1755" s="1">
        <f>IF(INDEX(董監!D:D,H1755)=0,INDEX(董監!C:C,H1755),INDEX(董監!D:D,H1755))</f>
        <v>18.37</v>
      </c>
      <c r="G1755" s="1">
        <f t="shared" si="108"/>
        <v>63.18</v>
      </c>
      <c r="H1755" s="1">
        <f>MATCH(持股比率!A1755,董監!A:A,0)</f>
        <v>1755</v>
      </c>
      <c r="I1755" s="3">
        <v>2350890.64</v>
      </c>
      <c r="J1755" s="20">
        <v>-536.73299999999995</v>
      </c>
      <c r="K1755" s="20">
        <v>-327.06799999999998</v>
      </c>
      <c r="L1755" s="29">
        <v>-1178.232</v>
      </c>
      <c r="M1755" s="20">
        <v>-606.88099999999997</v>
      </c>
      <c r="N1755" s="20">
        <v>-352.44400000000002</v>
      </c>
      <c r="O1755" s="20">
        <f t="shared" si="109"/>
        <v>148529</v>
      </c>
      <c r="P1755" s="19">
        <f t="shared" si="110"/>
        <v>-2</v>
      </c>
      <c r="Q1755" s="3">
        <v>141</v>
      </c>
      <c r="R1755" s="3">
        <v>140</v>
      </c>
      <c r="S1755" s="3">
        <v>147</v>
      </c>
      <c r="T1755" s="3">
        <v>151</v>
      </c>
      <c r="U1755" s="3">
        <v>159</v>
      </c>
      <c r="V1755" s="10">
        <f t="shared" si="111"/>
        <v>-4.4234660400000001</v>
      </c>
      <c r="W1755" s="3">
        <v>13.57</v>
      </c>
      <c r="X1755" s="3" t="str">
        <f ca="1">IF(COUNTIF(股期對照!A:A,B1755)=2,B1755&amp;"-●",IF(COUNTIF(股期對照!A:A,B1755)=1,B1755&amp;"-◎",B1755))</f>
        <v>世紀鋼-◎</v>
      </c>
      <c r="Y1755" s="3" t="s">
        <v>6848</v>
      </c>
      <c r="AB1755" s="1" t="s">
        <v>1749</v>
      </c>
      <c r="AC1755" s="1" t="s">
        <v>3438</v>
      </c>
      <c r="AD1755" s="1">
        <v>14.63</v>
      </c>
      <c r="AE1755" s="1">
        <v>2.89</v>
      </c>
      <c r="AF1755" s="1">
        <v>0.93</v>
      </c>
      <c r="AG1755" s="1">
        <v>18.37</v>
      </c>
      <c r="AH1755" s="1">
        <v>63.18</v>
      </c>
      <c r="AI1755" s="1">
        <v>1755</v>
      </c>
      <c r="AJ1755" s="1">
        <v>2350890.64</v>
      </c>
      <c r="AK1755" s="1">
        <v>-536.73299999999995</v>
      </c>
      <c r="AL1755" s="1">
        <v>-327.06799999999998</v>
      </c>
      <c r="AM1755" s="1">
        <v>-1178.232</v>
      </c>
      <c r="AN1755" s="1">
        <v>-606.88099999999997</v>
      </c>
      <c r="AO1755" s="1">
        <v>-352.44400000000002</v>
      </c>
      <c r="AP1755" s="1">
        <v>148529</v>
      </c>
      <c r="AQ1755" s="1">
        <v>-2</v>
      </c>
      <c r="AR1755" s="1">
        <v>141</v>
      </c>
      <c r="AS1755" s="1">
        <v>140</v>
      </c>
      <c r="AT1755" s="1">
        <v>147</v>
      </c>
      <c r="AU1755" s="1">
        <v>151</v>
      </c>
      <c r="AV1755" s="1">
        <v>159</v>
      </c>
      <c r="AW1755" s="1">
        <v>-4.4234660400000001</v>
      </c>
      <c r="AX1755" s="1">
        <v>13.57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6576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-1</v>
      </c>
      <c r="M1756" s="20">
        <v>1</v>
      </c>
      <c r="N1756" s="20">
        <v>1</v>
      </c>
      <c r="O1756" s="20">
        <f t="shared" si="109"/>
        <v>25890</v>
      </c>
      <c r="P1756" s="19">
        <f t="shared" si="110"/>
        <v>0</v>
      </c>
      <c r="Q1756" s="3">
        <v>26</v>
      </c>
      <c r="R1756" s="3">
        <v>26</v>
      </c>
      <c r="S1756" s="3">
        <v>26.4</v>
      </c>
      <c r="T1756" s="3">
        <v>26.05</v>
      </c>
      <c r="U1756" s="3">
        <v>26.1</v>
      </c>
      <c r="V1756" s="10">
        <f t="shared" si="111"/>
        <v>-2.4999999999999646E-6</v>
      </c>
      <c r="W1756" s="3">
        <v>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7655</v>
      </c>
      <c r="AB1756" s="1" t="s">
        <v>1750</v>
      </c>
      <c r="AC1756" s="1" t="s">
        <v>3439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-1</v>
      </c>
      <c r="AN1756" s="1">
        <v>1</v>
      </c>
      <c r="AO1756" s="1">
        <v>1</v>
      </c>
      <c r="AP1756" s="1">
        <v>25890</v>
      </c>
      <c r="AQ1756" s="1">
        <v>0</v>
      </c>
      <c r="AR1756" s="1">
        <v>26</v>
      </c>
      <c r="AS1756" s="1">
        <v>26</v>
      </c>
      <c r="AT1756" s="1">
        <v>26.4</v>
      </c>
      <c r="AU1756" s="1">
        <v>26.05</v>
      </c>
      <c r="AV1756" s="1">
        <v>26.1</v>
      </c>
      <c r="AW1756" s="1">
        <v>-2.4999999999999646E-6</v>
      </c>
      <c r="AX1756" s="1">
        <v>0.57999999999999996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6518</v>
      </c>
      <c r="C1757" s="3">
        <v>2.31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81.97</v>
      </c>
      <c r="H1757" s="1">
        <f>MATCH(持股比率!A1757,董監!A:A,0)</f>
        <v>1757</v>
      </c>
      <c r="I1757" s="3">
        <v>902202.6</v>
      </c>
      <c r="J1757" s="20">
        <v>39</v>
      </c>
      <c r="K1757" s="20">
        <v>21</v>
      </c>
      <c r="L1757" s="29">
        <v>11</v>
      </c>
      <c r="M1757" s="20">
        <v>-53</v>
      </c>
      <c r="N1757" s="20">
        <v>-23</v>
      </c>
      <c r="O1757" s="20">
        <f t="shared" si="109"/>
        <v>73954</v>
      </c>
      <c r="P1757" s="19">
        <f t="shared" si="110"/>
        <v>0</v>
      </c>
      <c r="Q1757" s="3">
        <v>17.600000000000001</v>
      </c>
      <c r="R1757" s="3">
        <v>17.7</v>
      </c>
      <c r="S1757" s="3">
        <v>17.5</v>
      </c>
      <c r="T1757" s="3">
        <v>17.45</v>
      </c>
      <c r="U1757" s="3">
        <v>17.399999999999999</v>
      </c>
      <c r="V1757" s="10">
        <f t="shared" si="111"/>
        <v>-7.4449999999999766E-4</v>
      </c>
      <c r="W1757" s="3">
        <v>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7656</v>
      </c>
      <c r="AB1757" s="1" t="s">
        <v>1751</v>
      </c>
      <c r="AC1757" s="1" t="s">
        <v>3440</v>
      </c>
      <c r="AD1757" s="1">
        <v>2.31</v>
      </c>
      <c r="AE1757" s="1">
        <v>0</v>
      </c>
      <c r="AF1757" s="1">
        <v>2.2799999999999998</v>
      </c>
      <c r="AG1757" s="1">
        <v>13.44</v>
      </c>
      <c r="AH1757" s="1">
        <v>81.97</v>
      </c>
      <c r="AI1757" s="1">
        <v>1757</v>
      </c>
      <c r="AJ1757" s="1">
        <v>902202.6</v>
      </c>
      <c r="AK1757" s="1">
        <v>39</v>
      </c>
      <c r="AL1757" s="1">
        <v>21</v>
      </c>
      <c r="AM1757" s="1">
        <v>11</v>
      </c>
      <c r="AN1757" s="1">
        <v>-53</v>
      </c>
      <c r="AO1757" s="1">
        <v>-23</v>
      </c>
      <c r="AP1757" s="1">
        <v>73954</v>
      </c>
      <c r="AQ1757" s="1">
        <v>0</v>
      </c>
      <c r="AR1757" s="1">
        <v>17.600000000000001</v>
      </c>
      <c r="AS1757" s="1">
        <v>17.7</v>
      </c>
      <c r="AT1757" s="1">
        <v>17.5</v>
      </c>
      <c r="AU1757" s="1">
        <v>17.45</v>
      </c>
      <c r="AV1757" s="1">
        <v>17.399999999999999</v>
      </c>
      <c r="AW1757" s="1">
        <v>-7.4449999999999766E-4</v>
      </c>
      <c r="AX1757" s="1">
        <v>0.28999999999999998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19.14</v>
      </c>
      <c r="D2" s="1">
        <v>0.26</v>
      </c>
      <c r="E2" s="1">
        <v>2.94</v>
      </c>
      <c r="F2" s="1">
        <v>7.29</v>
      </c>
      <c r="G2" s="1">
        <v>70.37</v>
      </c>
      <c r="H2" s="1">
        <v>6</v>
      </c>
      <c r="I2" s="1">
        <v>73561817.420000002</v>
      </c>
      <c r="J2" s="1">
        <v>-2623.8119999999999</v>
      </c>
      <c r="K2" s="1">
        <v>-633.41</v>
      </c>
      <c r="L2" s="1">
        <v>3015.2339999999999</v>
      </c>
      <c r="M2" s="1">
        <v>665.08199999999999</v>
      </c>
      <c r="N2" s="1">
        <v>-1183.7950000000001</v>
      </c>
      <c r="O2" s="1">
        <v>5176545</v>
      </c>
      <c r="P2" s="1">
        <v>0</v>
      </c>
      <c r="Q2" s="1">
        <v>32.799999999999997</v>
      </c>
      <c r="R2" s="1">
        <v>32.549999999999997</v>
      </c>
      <c r="S2" s="1">
        <v>32.9</v>
      </c>
      <c r="T2" s="1">
        <v>32.9</v>
      </c>
      <c r="U2" s="1">
        <v>32.85</v>
      </c>
      <c r="V2" s="1">
        <v>-0.24483798450000005</v>
      </c>
      <c r="W2" s="1">
        <v>-0.15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16.149999999999999</v>
      </c>
      <c r="D3" s="1">
        <v>1.1000000000000001</v>
      </c>
      <c r="E3" s="1">
        <v>4.8600000000000003</v>
      </c>
      <c r="F3" s="1">
        <v>27.36</v>
      </c>
      <c r="G3" s="1">
        <v>50.53</v>
      </c>
      <c r="H3" s="1">
        <v>7</v>
      </c>
      <c r="I3" s="1">
        <v>35465628.810000002</v>
      </c>
      <c r="J3" s="1">
        <v>1216.7280000000001</v>
      </c>
      <c r="K3" s="1">
        <v>379.005</v>
      </c>
      <c r="L3" s="1">
        <v>318.98700000000002</v>
      </c>
      <c r="M3" s="1">
        <v>1128.1690000000001</v>
      </c>
      <c r="N3" s="1">
        <v>770.89499999999998</v>
      </c>
      <c r="O3" s="1">
        <v>1792078</v>
      </c>
      <c r="P3" s="1">
        <v>0.2</v>
      </c>
      <c r="Q3" s="1">
        <v>40.4</v>
      </c>
      <c r="R3" s="1">
        <v>40.4</v>
      </c>
      <c r="S3" s="1">
        <v>40.35</v>
      </c>
      <c r="T3" s="1">
        <v>40.4</v>
      </c>
      <c r="U3" s="1">
        <v>40.35</v>
      </c>
      <c r="V3" s="1">
        <v>1.5402237950000002</v>
      </c>
      <c r="W3" s="1">
        <v>0.25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150.83199999999999</v>
      </c>
      <c r="K4" s="1">
        <v>52</v>
      </c>
      <c r="L4" s="1">
        <v>33</v>
      </c>
      <c r="M4" s="1">
        <v>41</v>
      </c>
      <c r="N4" s="1">
        <v>-2.8359999999999999</v>
      </c>
      <c r="O4" s="1">
        <v>609597</v>
      </c>
      <c r="P4" s="1">
        <v>0</v>
      </c>
      <c r="Q4" s="1">
        <v>18.399999999999999</v>
      </c>
      <c r="R4" s="1">
        <v>18.3</v>
      </c>
      <c r="S4" s="1">
        <v>18.3</v>
      </c>
      <c r="T4" s="1">
        <v>18.399999999999999</v>
      </c>
      <c r="U4" s="1">
        <v>18.3</v>
      </c>
      <c r="V4" s="1">
        <v>5.0333099999999992E-2</v>
      </c>
      <c r="W4" s="1">
        <v>0.83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15.08</v>
      </c>
      <c r="D5" s="1">
        <v>0</v>
      </c>
      <c r="E5" s="1">
        <v>0.19</v>
      </c>
      <c r="F5" s="1">
        <v>24.14</v>
      </c>
      <c r="G5" s="1">
        <v>60.59</v>
      </c>
      <c r="H5" s="1">
        <v>9</v>
      </c>
      <c r="I5" s="1">
        <v>6732174.6699999999</v>
      </c>
      <c r="J5" s="1">
        <v>48.29</v>
      </c>
      <c r="K5" s="1">
        <v>-32</v>
      </c>
      <c r="L5" s="1">
        <v>132</v>
      </c>
      <c r="M5" s="1">
        <v>-59.999000000000002</v>
      </c>
      <c r="N5" s="1">
        <v>154</v>
      </c>
      <c r="O5" s="1">
        <v>407902</v>
      </c>
      <c r="P5" s="1">
        <v>0.1</v>
      </c>
      <c r="Q5" s="1">
        <v>26.35</v>
      </c>
      <c r="R5" s="1">
        <v>26.25</v>
      </c>
      <c r="S5" s="1">
        <v>26.5</v>
      </c>
      <c r="T5" s="1">
        <v>26.6</v>
      </c>
      <c r="U5" s="1">
        <v>26.75</v>
      </c>
      <c r="V5" s="1">
        <v>6.4539681000000002E-2</v>
      </c>
      <c r="W5" s="1">
        <v>2.29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2.7</v>
      </c>
      <c r="D6" s="1">
        <v>0</v>
      </c>
      <c r="E6" s="1">
        <v>0.14000000000000001</v>
      </c>
      <c r="F6" s="1">
        <v>3.95</v>
      </c>
      <c r="G6" s="1">
        <v>93.21</v>
      </c>
      <c r="H6" s="1">
        <v>10</v>
      </c>
      <c r="I6" s="1">
        <v>4047380.49</v>
      </c>
      <c r="J6" s="1">
        <v>-31</v>
      </c>
      <c r="K6" s="1">
        <v>-73</v>
      </c>
      <c r="L6" s="1">
        <v>-37</v>
      </c>
      <c r="M6" s="1">
        <v>-28</v>
      </c>
      <c r="N6" s="1">
        <v>-50</v>
      </c>
      <c r="O6" s="1">
        <v>377256</v>
      </c>
      <c r="P6" s="1">
        <v>-0.1</v>
      </c>
      <c r="Q6" s="1">
        <v>13.9</v>
      </c>
      <c r="R6" s="1">
        <v>13.9</v>
      </c>
      <c r="S6" s="1">
        <v>14</v>
      </c>
      <c r="T6" s="1">
        <v>14.3</v>
      </c>
      <c r="U6" s="1">
        <v>14.3</v>
      </c>
      <c r="V6" s="1">
        <v>-3.0790000000000001E-2</v>
      </c>
      <c r="W6" s="1">
        <v>2.88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3.04</v>
      </c>
      <c r="D7" s="1">
        <v>0</v>
      </c>
      <c r="E7" s="1">
        <v>0.42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-8</v>
      </c>
      <c r="K7" s="1">
        <v>-8.0909999999999993</v>
      </c>
      <c r="L7" s="1">
        <v>12.14</v>
      </c>
      <c r="M7" s="1">
        <v>-47.154000000000003</v>
      </c>
      <c r="N7" s="1">
        <v>-16.872</v>
      </c>
      <c r="O7" s="1">
        <v>205275</v>
      </c>
      <c r="P7" s="1">
        <v>0</v>
      </c>
      <c r="Q7" s="1">
        <v>17.75</v>
      </c>
      <c r="R7" s="1">
        <v>17.75</v>
      </c>
      <c r="S7" s="1">
        <v>17.75</v>
      </c>
      <c r="T7" s="1">
        <v>17.7</v>
      </c>
      <c r="U7" s="1">
        <v>17.7</v>
      </c>
      <c r="V7" s="1">
        <v>-1.20339045E-2</v>
      </c>
      <c r="W7" s="1">
        <v>0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0.12</v>
      </c>
      <c r="F8" s="1">
        <v>31.4</v>
      </c>
      <c r="G8" s="1">
        <v>62.230000000000004</v>
      </c>
      <c r="H8" s="1">
        <v>12</v>
      </c>
      <c r="I8" s="1">
        <v>5720007.9699999997</v>
      </c>
      <c r="J8" s="1">
        <v>36</v>
      </c>
      <c r="K8" s="1">
        <v>2</v>
      </c>
      <c r="L8" s="1">
        <v>-1</v>
      </c>
      <c r="M8" s="1">
        <v>11</v>
      </c>
      <c r="N8" s="1">
        <v>-6</v>
      </c>
      <c r="O8" s="1">
        <v>355956</v>
      </c>
      <c r="P8" s="1">
        <v>0</v>
      </c>
      <c r="Q8" s="1">
        <v>18.399999999999999</v>
      </c>
      <c r="R8" s="1">
        <v>18.45</v>
      </c>
      <c r="S8" s="1">
        <v>18.55</v>
      </c>
      <c r="T8" s="1">
        <v>18.45</v>
      </c>
      <c r="U8" s="1">
        <v>18.399999999999999</v>
      </c>
      <c r="V8" s="1">
        <v>7.7330000000000003E-3</v>
      </c>
      <c r="W8" s="1">
        <v>0.27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0.03</v>
      </c>
      <c r="E9" s="1">
        <v>0.44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40</v>
      </c>
      <c r="K9" s="1">
        <v>70</v>
      </c>
      <c r="L9" s="1">
        <v>-14</v>
      </c>
      <c r="M9" s="1">
        <v>5</v>
      </c>
      <c r="N9" s="1">
        <v>14.555999999999999</v>
      </c>
      <c r="O9" s="1">
        <v>384658</v>
      </c>
      <c r="P9" s="1">
        <v>0</v>
      </c>
      <c r="Q9" s="1">
        <v>18.649999999999999</v>
      </c>
      <c r="R9" s="1">
        <v>18.8</v>
      </c>
      <c r="S9" s="1">
        <v>18.899999999999999</v>
      </c>
      <c r="T9" s="1">
        <v>18.75</v>
      </c>
      <c r="U9" s="1">
        <v>18.7</v>
      </c>
      <c r="V9" s="1">
        <v>2.1633472000000001E-2</v>
      </c>
      <c r="W9" s="1">
        <v>0.54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2.04</v>
      </c>
      <c r="D10" s="1">
        <v>0.12</v>
      </c>
      <c r="E10" s="1">
        <v>0.05</v>
      </c>
      <c r="F10" s="1">
        <v>28.84</v>
      </c>
      <c r="G10" s="1">
        <v>68.95</v>
      </c>
      <c r="H10" s="1">
        <v>14</v>
      </c>
      <c r="I10" s="1">
        <v>2400000</v>
      </c>
      <c r="J10" s="1">
        <v>5</v>
      </c>
      <c r="K10" s="1">
        <v>-1</v>
      </c>
      <c r="L10" s="1">
        <v>6</v>
      </c>
      <c r="M10" s="1">
        <v>1</v>
      </c>
      <c r="N10" s="1">
        <v>2</v>
      </c>
      <c r="O10" s="1">
        <v>165480</v>
      </c>
      <c r="P10" s="1">
        <v>0</v>
      </c>
      <c r="Q10" s="1">
        <v>43.25</v>
      </c>
      <c r="R10" s="1">
        <v>42.6</v>
      </c>
      <c r="S10" s="1">
        <v>43</v>
      </c>
      <c r="T10" s="1">
        <v>43.3</v>
      </c>
      <c r="U10" s="1">
        <v>43.2</v>
      </c>
      <c r="V10" s="1">
        <v>5.6135000000000004E-3</v>
      </c>
      <c r="W10" s="1">
        <v>2.61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11.46</v>
      </c>
      <c r="D11" s="1">
        <v>0.63</v>
      </c>
      <c r="E11" s="1">
        <v>0.28000000000000003</v>
      </c>
      <c r="F11" s="1">
        <v>13</v>
      </c>
      <c r="G11" s="1">
        <v>74.63</v>
      </c>
      <c r="H11" s="1">
        <v>15</v>
      </c>
      <c r="I11" s="1">
        <v>8947672.2200000007</v>
      </c>
      <c r="J11" s="1">
        <v>-190.65799999999999</v>
      </c>
      <c r="K11" s="1">
        <v>-220.68799999999999</v>
      </c>
      <c r="L11" s="1">
        <v>-51</v>
      </c>
      <c r="M11" s="1">
        <v>-268.05399999999997</v>
      </c>
      <c r="N11" s="1">
        <v>327.90899999999999</v>
      </c>
      <c r="O11" s="1">
        <v>667765</v>
      </c>
      <c r="P11" s="1">
        <v>-0.1</v>
      </c>
      <c r="Q11" s="1">
        <v>52.8</v>
      </c>
      <c r="R11" s="1">
        <v>52.8</v>
      </c>
      <c r="S11" s="1">
        <v>53</v>
      </c>
      <c r="T11" s="1">
        <v>52.8</v>
      </c>
      <c r="U11" s="1">
        <v>53.6</v>
      </c>
      <c r="V11" s="1">
        <v>-0.20999397599999994</v>
      </c>
      <c r="W11" s="1">
        <v>2.1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7.16</v>
      </c>
      <c r="R12" s="1">
        <v>7.1</v>
      </c>
      <c r="S12" s="1">
        <v>7.1</v>
      </c>
      <c r="T12" s="1">
        <v>7.1</v>
      </c>
      <c r="U12" s="1">
        <v>7.09</v>
      </c>
      <c r="V12" s="1">
        <v>0</v>
      </c>
      <c r="W12" s="1">
        <v>-0.98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3.36</v>
      </c>
      <c r="E13" s="1">
        <v>0.6</v>
      </c>
      <c r="F13" s="1">
        <v>28.38</v>
      </c>
      <c r="G13" s="1">
        <v>26.900000000000006</v>
      </c>
      <c r="H13" s="1">
        <v>17</v>
      </c>
      <c r="I13" s="1">
        <v>2947900.98</v>
      </c>
      <c r="J13" s="1">
        <v>-156.88200000000001</v>
      </c>
      <c r="K13" s="1">
        <v>-61.03</v>
      </c>
      <c r="L13" s="1">
        <v>-23.5</v>
      </c>
      <c r="M13" s="1">
        <v>-116.673</v>
      </c>
      <c r="N13" s="1">
        <v>-23.21</v>
      </c>
      <c r="O13" s="1">
        <v>79299</v>
      </c>
      <c r="P13" s="1">
        <v>-0.5</v>
      </c>
      <c r="Q13" s="1">
        <v>91.9</v>
      </c>
      <c r="R13" s="1">
        <v>92.8</v>
      </c>
      <c r="S13" s="1">
        <v>92.9</v>
      </c>
      <c r="T13" s="1">
        <v>92</v>
      </c>
      <c r="U13" s="1">
        <v>92.5</v>
      </c>
      <c r="V13" s="1">
        <v>-0.3514503080000001</v>
      </c>
      <c r="W13" s="1">
        <v>0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38.51</v>
      </c>
      <c r="D14" s="1">
        <v>2.02</v>
      </c>
      <c r="E14" s="1">
        <v>1.29</v>
      </c>
      <c r="F14" s="1">
        <v>10.050000000000001</v>
      </c>
      <c r="G14" s="1">
        <v>48.129999999999995</v>
      </c>
      <c r="H14" s="1">
        <v>18</v>
      </c>
      <c r="I14" s="1">
        <v>56820154.210000001</v>
      </c>
      <c r="J14" s="1">
        <v>1011.472</v>
      </c>
      <c r="K14" s="1">
        <v>-749.81</v>
      </c>
      <c r="L14" s="1">
        <v>227.86099999999999</v>
      </c>
      <c r="M14" s="1">
        <v>915.40499999999997</v>
      </c>
      <c r="N14" s="1">
        <v>-1093.7170000000001</v>
      </c>
      <c r="O14" s="1">
        <v>2734754</v>
      </c>
      <c r="P14" s="1">
        <v>0</v>
      </c>
      <c r="Q14" s="1">
        <v>70.2</v>
      </c>
      <c r="R14" s="1">
        <v>69.7</v>
      </c>
      <c r="S14" s="1">
        <v>70.099999999999994</v>
      </c>
      <c r="T14" s="1">
        <v>70.400000000000006</v>
      </c>
      <c r="U14" s="1">
        <v>69.8</v>
      </c>
      <c r="V14" s="1">
        <v>0.22819698900000002</v>
      </c>
      <c r="W14" s="1">
        <v>-0.28999999999999998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0.12</v>
      </c>
      <c r="E15" s="1">
        <v>0.22</v>
      </c>
      <c r="F15" s="1">
        <v>10.71</v>
      </c>
      <c r="G15" s="1">
        <v>81.150000000000006</v>
      </c>
      <c r="H15" s="1">
        <v>19</v>
      </c>
      <c r="I15" s="1">
        <v>4945133.3600000003</v>
      </c>
      <c r="J15" s="1">
        <v>888.08600000000001</v>
      </c>
      <c r="K15" s="1">
        <v>-550</v>
      </c>
      <c r="L15" s="1">
        <v>-354</v>
      </c>
      <c r="M15" s="1">
        <v>-438</v>
      </c>
      <c r="N15" s="1">
        <v>-60</v>
      </c>
      <c r="O15" s="1">
        <v>401298</v>
      </c>
      <c r="P15" s="1">
        <v>-0.1</v>
      </c>
      <c r="Q15" s="1">
        <v>12</v>
      </c>
      <c r="R15" s="1">
        <v>11.85</v>
      </c>
      <c r="S15" s="1">
        <v>11.75</v>
      </c>
      <c r="T15" s="1">
        <v>11.8</v>
      </c>
      <c r="U15" s="1">
        <v>11.7</v>
      </c>
      <c r="V15" s="1">
        <v>-5.8903680000000014E-2</v>
      </c>
      <c r="W15" s="1">
        <v>-3.7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0.59</v>
      </c>
      <c r="F16" s="1">
        <v>11.75</v>
      </c>
      <c r="G16" s="1">
        <v>85.41</v>
      </c>
      <c r="H16" s="1">
        <v>20</v>
      </c>
      <c r="I16" s="1">
        <v>4999990.38</v>
      </c>
      <c r="J16" s="1">
        <v>321</v>
      </c>
      <c r="K16" s="1">
        <v>-336</v>
      </c>
      <c r="L16" s="1">
        <v>-26</v>
      </c>
      <c r="M16" s="1">
        <v>-82</v>
      </c>
      <c r="N16" s="1">
        <v>-131.94999999999999</v>
      </c>
      <c r="O16" s="1">
        <v>427049</v>
      </c>
      <c r="P16" s="1">
        <v>-0.1</v>
      </c>
      <c r="Q16" s="1">
        <v>21</v>
      </c>
      <c r="R16" s="1">
        <v>20.7</v>
      </c>
      <c r="S16" s="1">
        <v>20.8</v>
      </c>
      <c r="T16" s="1">
        <v>20.65</v>
      </c>
      <c r="U16" s="1">
        <v>20.45</v>
      </c>
      <c r="V16" s="1">
        <v>-5.1466774999999999E-2</v>
      </c>
      <c r="W16" s="1">
        <v>-1.21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</v>
      </c>
      <c r="F17" s="1">
        <v>9.26</v>
      </c>
      <c r="G17" s="1">
        <v>84.43</v>
      </c>
      <c r="H17" s="1">
        <v>21</v>
      </c>
      <c r="I17" s="1">
        <v>3316633.83</v>
      </c>
      <c r="J17" s="1">
        <v>97</v>
      </c>
      <c r="K17" s="1">
        <v>32</v>
      </c>
      <c r="L17" s="1">
        <v>-32</v>
      </c>
      <c r="M17" s="1">
        <v>-22</v>
      </c>
      <c r="N17" s="1">
        <v>8</v>
      </c>
      <c r="O17" s="1">
        <v>280023</v>
      </c>
      <c r="P17" s="1">
        <v>0</v>
      </c>
      <c r="Q17" s="1">
        <v>19</v>
      </c>
      <c r="R17" s="1">
        <v>19.149999999999999</v>
      </c>
      <c r="S17" s="1">
        <v>19.05</v>
      </c>
      <c r="T17" s="1">
        <v>19</v>
      </c>
      <c r="U17" s="1">
        <v>19.05</v>
      </c>
      <c r="V17" s="1">
        <v>1.5806000000000004E-2</v>
      </c>
      <c r="W17" s="1">
        <v>0.53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0.05</v>
      </c>
      <c r="F18" s="1">
        <v>21.72</v>
      </c>
      <c r="G18" s="1">
        <v>71.069999999999993</v>
      </c>
      <c r="H18" s="1">
        <v>22</v>
      </c>
      <c r="I18" s="1">
        <v>1770779.44</v>
      </c>
      <c r="J18" s="1">
        <v>7</v>
      </c>
      <c r="K18" s="1">
        <v>18</v>
      </c>
      <c r="L18" s="1">
        <v>5.23</v>
      </c>
      <c r="M18" s="1">
        <v>0</v>
      </c>
      <c r="N18" s="1">
        <v>-21</v>
      </c>
      <c r="O18" s="1">
        <v>125849</v>
      </c>
      <c r="P18" s="1">
        <v>0</v>
      </c>
      <c r="Q18" s="1">
        <v>13.6</v>
      </c>
      <c r="R18" s="1">
        <v>13.6</v>
      </c>
      <c r="S18" s="1">
        <v>13.6</v>
      </c>
      <c r="T18" s="1">
        <v>13.55</v>
      </c>
      <c r="U18" s="1">
        <v>13.45</v>
      </c>
      <c r="V18" s="1">
        <v>1.28678E-3</v>
      </c>
      <c r="W18" s="1">
        <v>-1.47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8</v>
      </c>
      <c r="K19" s="1">
        <v>-1</v>
      </c>
      <c r="L19" s="1">
        <v>1</v>
      </c>
      <c r="M19" s="1">
        <v>-5</v>
      </c>
      <c r="N19" s="1">
        <v>-5.7</v>
      </c>
      <c r="O19" s="1">
        <v>174341</v>
      </c>
      <c r="P19" s="1">
        <v>0</v>
      </c>
      <c r="Q19" s="1">
        <v>53.8</v>
      </c>
      <c r="R19" s="1">
        <v>53.4</v>
      </c>
      <c r="S19" s="1">
        <v>54.4</v>
      </c>
      <c r="T19" s="1">
        <v>53.3</v>
      </c>
      <c r="U19" s="1">
        <v>53</v>
      </c>
      <c r="V19" s="1">
        <v>-1.3720000000000004E-3</v>
      </c>
      <c r="W19" s="1">
        <v>-0.75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6.26</v>
      </c>
      <c r="D20" s="1">
        <v>0.03</v>
      </c>
      <c r="E20" s="1">
        <v>0.6</v>
      </c>
      <c r="F20" s="1">
        <v>3.2</v>
      </c>
      <c r="G20" s="1">
        <v>89.91</v>
      </c>
      <c r="H20" s="1">
        <v>24</v>
      </c>
      <c r="I20" s="1">
        <v>9150895.9100000001</v>
      </c>
      <c r="J20" s="1">
        <v>66.058000000000007</v>
      </c>
      <c r="K20" s="1">
        <v>-51</v>
      </c>
      <c r="L20" s="1">
        <v>-1</v>
      </c>
      <c r="M20" s="1">
        <v>-4.4189999999999996</v>
      </c>
      <c r="N20" s="1">
        <v>-26.782</v>
      </c>
      <c r="O20" s="1">
        <v>822757</v>
      </c>
      <c r="P20" s="1">
        <v>0</v>
      </c>
      <c r="Q20" s="1">
        <v>38</v>
      </c>
      <c r="R20" s="1">
        <v>38</v>
      </c>
      <c r="S20" s="1">
        <v>38.1</v>
      </c>
      <c r="T20" s="1">
        <v>38.1</v>
      </c>
      <c r="U20" s="1">
        <v>38</v>
      </c>
      <c r="V20" s="1">
        <v>-6.5197589999999991E-3</v>
      </c>
      <c r="W20" s="1">
        <v>-0.13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0.26</v>
      </c>
      <c r="E21" s="1">
        <v>0.23</v>
      </c>
      <c r="F21" s="1">
        <v>24.12</v>
      </c>
      <c r="G21" s="1">
        <v>63.91</v>
      </c>
      <c r="H21" s="1">
        <v>25</v>
      </c>
      <c r="I21" s="1">
        <v>15837395.67</v>
      </c>
      <c r="J21" s="1">
        <v>167.065</v>
      </c>
      <c r="K21" s="1">
        <v>-66</v>
      </c>
      <c r="L21" s="1">
        <v>307</v>
      </c>
      <c r="M21" s="1">
        <v>-92.548000000000002</v>
      </c>
      <c r="N21" s="1">
        <v>-91.995999999999995</v>
      </c>
      <c r="O21" s="1">
        <v>1012168</v>
      </c>
      <c r="P21" s="1">
        <v>0</v>
      </c>
      <c r="Q21" s="1">
        <v>61.8</v>
      </c>
      <c r="R21" s="1">
        <v>61.8</v>
      </c>
      <c r="S21" s="1">
        <v>62.5</v>
      </c>
      <c r="T21" s="1">
        <v>62.4</v>
      </c>
      <c r="U21" s="1">
        <v>61.8</v>
      </c>
      <c r="V21" s="1">
        <v>0.13972969000000002</v>
      </c>
      <c r="W21" s="1">
        <v>0.49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77</v>
      </c>
      <c r="K22" s="1">
        <v>9</v>
      </c>
      <c r="L22" s="1">
        <v>31.809000000000001</v>
      </c>
      <c r="M22" s="1">
        <v>3.7440000000000002</v>
      </c>
      <c r="N22" s="1">
        <v>-6.3019999999999996</v>
      </c>
      <c r="O22" s="1">
        <v>187015</v>
      </c>
      <c r="P22" s="1">
        <v>0.1</v>
      </c>
      <c r="Q22" s="1">
        <v>88.3</v>
      </c>
      <c r="R22" s="1">
        <v>88.2</v>
      </c>
      <c r="S22" s="1">
        <v>87.6</v>
      </c>
      <c r="T22" s="1">
        <v>87.5</v>
      </c>
      <c r="U22" s="1">
        <v>87.5</v>
      </c>
      <c r="V22" s="1">
        <v>0.101555434</v>
      </c>
      <c r="W22" s="1">
        <v>-0.46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64.97</v>
      </c>
      <c r="G23" s="1">
        <v>33.61</v>
      </c>
      <c r="H23" s="1">
        <v>27</v>
      </c>
      <c r="I23" s="1">
        <v>1599749.15</v>
      </c>
      <c r="J23" s="1">
        <v>6</v>
      </c>
      <c r="K23" s="1">
        <v>1</v>
      </c>
      <c r="L23" s="1">
        <v>15</v>
      </c>
      <c r="M23" s="1">
        <v>4.9560000000000004</v>
      </c>
      <c r="N23" s="1">
        <v>-1.359</v>
      </c>
      <c r="O23" s="1">
        <v>53768</v>
      </c>
      <c r="P23" s="1">
        <v>0</v>
      </c>
      <c r="Q23" s="1">
        <v>141.5</v>
      </c>
      <c r="R23" s="1">
        <v>141</v>
      </c>
      <c r="S23" s="1">
        <v>142</v>
      </c>
      <c r="T23" s="1">
        <v>142.5</v>
      </c>
      <c r="U23" s="1">
        <v>141.5</v>
      </c>
      <c r="V23" s="1">
        <v>3.6339315000000004E-2</v>
      </c>
      <c r="W23" s="1">
        <v>0.35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0</v>
      </c>
      <c r="L24" s="1">
        <v>0</v>
      </c>
      <c r="M24" s="1">
        <v>-1</v>
      </c>
      <c r="N24" s="1">
        <v>0</v>
      </c>
      <c r="O24" s="1">
        <v>67228</v>
      </c>
      <c r="P24" s="1">
        <v>0</v>
      </c>
      <c r="Q24" s="1">
        <v>34.75</v>
      </c>
      <c r="R24" s="1">
        <v>34.85</v>
      </c>
      <c r="S24" s="1">
        <v>34.950000000000003</v>
      </c>
      <c r="T24" s="1">
        <v>34.85</v>
      </c>
      <c r="U24" s="1">
        <v>34.75</v>
      </c>
      <c r="V24" s="1">
        <v>-3.4850000000000001E-4</v>
      </c>
      <c r="W24" s="1">
        <v>-0.14000000000000001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5.75</v>
      </c>
      <c r="D25" s="1">
        <v>0.04</v>
      </c>
      <c r="E25" s="1">
        <v>0.16</v>
      </c>
      <c r="F25" s="1">
        <v>12.06</v>
      </c>
      <c r="G25" s="1">
        <v>81.99</v>
      </c>
      <c r="H25" s="1">
        <v>29</v>
      </c>
      <c r="I25" s="1">
        <v>4018710.94</v>
      </c>
      <c r="J25" s="1">
        <v>28</v>
      </c>
      <c r="K25" s="1">
        <v>-8</v>
      </c>
      <c r="L25" s="1">
        <v>26.856999999999999</v>
      </c>
      <c r="M25" s="1">
        <v>-3.3490000000000002</v>
      </c>
      <c r="N25" s="1">
        <v>-5.1619999999999999</v>
      </c>
      <c r="O25" s="1">
        <v>329494</v>
      </c>
      <c r="P25" s="1">
        <v>0</v>
      </c>
      <c r="Q25" s="1">
        <v>38.700000000000003</v>
      </c>
      <c r="R25" s="1">
        <v>38.6</v>
      </c>
      <c r="S25" s="1">
        <v>38.700000000000003</v>
      </c>
      <c r="T25" s="1">
        <v>38.700000000000003</v>
      </c>
      <c r="U25" s="1">
        <v>38.700000000000003</v>
      </c>
      <c r="V25" s="1">
        <v>1.4847902000000003E-2</v>
      </c>
      <c r="W25" s="1">
        <v>0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8</v>
      </c>
      <c r="K26" s="1">
        <v>3</v>
      </c>
      <c r="L26" s="1">
        <v>0</v>
      </c>
      <c r="M26" s="1">
        <v>0</v>
      </c>
      <c r="N26" s="1">
        <v>0</v>
      </c>
      <c r="O26" s="1">
        <v>132004</v>
      </c>
      <c r="P26" s="1">
        <v>0</v>
      </c>
      <c r="Q26" s="1">
        <v>80.599999999999994</v>
      </c>
      <c r="R26" s="1">
        <v>80.3</v>
      </c>
      <c r="S26" s="1">
        <v>79.5</v>
      </c>
      <c r="T26" s="1">
        <v>79.5</v>
      </c>
      <c r="U26" s="1">
        <v>79.900000000000006</v>
      </c>
      <c r="V26" s="1">
        <v>8.8569999999999986E-3</v>
      </c>
      <c r="W26" s="1">
        <v>-0.62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0.46</v>
      </c>
      <c r="F27" s="1">
        <v>26.09</v>
      </c>
      <c r="G27" s="1">
        <v>73.05</v>
      </c>
      <c r="H27" s="1">
        <v>31</v>
      </c>
      <c r="I27" s="1">
        <v>866740.08</v>
      </c>
      <c r="J27" s="1">
        <v>-1</v>
      </c>
      <c r="K27" s="1">
        <v>-1</v>
      </c>
      <c r="L27" s="1">
        <v>-2</v>
      </c>
      <c r="M27" s="1">
        <v>-2</v>
      </c>
      <c r="N27" s="1">
        <v>-1</v>
      </c>
      <c r="O27" s="1">
        <v>63315</v>
      </c>
      <c r="P27" s="1">
        <v>0</v>
      </c>
      <c r="Q27" s="1">
        <v>24.9</v>
      </c>
      <c r="R27" s="1">
        <v>24.9</v>
      </c>
      <c r="S27" s="1">
        <v>25.1</v>
      </c>
      <c r="T27" s="1">
        <v>24.9</v>
      </c>
      <c r="U27" s="1">
        <v>24.9</v>
      </c>
      <c r="V27" s="1">
        <v>-1.7470000000000001E-3</v>
      </c>
      <c r="W27" s="1">
        <v>-0.2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4</v>
      </c>
      <c r="K28" s="1">
        <v>2</v>
      </c>
      <c r="L28" s="1">
        <v>0</v>
      </c>
      <c r="M28" s="1">
        <v>0</v>
      </c>
      <c r="N28" s="1">
        <v>1</v>
      </c>
      <c r="O28" s="1">
        <v>32973</v>
      </c>
      <c r="P28" s="1">
        <v>0</v>
      </c>
      <c r="Q28" s="1">
        <v>45</v>
      </c>
      <c r="R28" s="1">
        <v>45</v>
      </c>
      <c r="S28" s="1">
        <v>45.45</v>
      </c>
      <c r="T28" s="1">
        <v>44.85</v>
      </c>
      <c r="U28" s="1">
        <v>45.2</v>
      </c>
      <c r="V28" s="1">
        <v>3.1519999999999999E-3</v>
      </c>
      <c r="W28" s="1">
        <v>0.33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-2</v>
      </c>
      <c r="K29" s="1">
        <v>1</v>
      </c>
      <c r="L29" s="1">
        <v>1</v>
      </c>
      <c r="M29" s="1">
        <v>-1</v>
      </c>
      <c r="N29" s="1">
        <v>-3</v>
      </c>
      <c r="O29" s="1">
        <v>15743</v>
      </c>
      <c r="P29" s="1">
        <v>0</v>
      </c>
      <c r="Q29" s="1">
        <v>240</v>
      </c>
      <c r="R29" s="1">
        <v>239</v>
      </c>
      <c r="S29" s="1">
        <v>235.5</v>
      </c>
      <c r="T29" s="1">
        <v>234</v>
      </c>
      <c r="U29" s="1">
        <v>232</v>
      </c>
      <c r="V29" s="1">
        <v>-9.3550000000000005E-3</v>
      </c>
      <c r="W29" s="1">
        <v>-0.22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-1</v>
      </c>
      <c r="N31" s="1">
        <v>0</v>
      </c>
      <c r="O31" s="1">
        <v>6873</v>
      </c>
      <c r="P31" s="1">
        <v>0</v>
      </c>
      <c r="Q31" s="1">
        <v>75.099999999999994</v>
      </c>
      <c r="R31" s="1">
        <v>75</v>
      </c>
      <c r="S31" s="1">
        <v>75.7</v>
      </c>
      <c r="T31" s="1">
        <v>75.7</v>
      </c>
      <c r="U31" s="1">
        <v>75.7</v>
      </c>
      <c r="V31" s="1">
        <v>-1.5140000000000002E-3</v>
      </c>
      <c r="W31" s="1">
        <v>1.07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1.98</v>
      </c>
      <c r="F32" s="1">
        <v>15.66</v>
      </c>
      <c r="G32" s="1">
        <v>79.91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0</v>
      </c>
      <c r="N32" s="1">
        <v>0</v>
      </c>
      <c r="O32" s="1">
        <v>29618</v>
      </c>
      <c r="P32" s="1">
        <v>0</v>
      </c>
      <c r="Q32" s="1">
        <v>289</v>
      </c>
      <c r="R32" s="1">
        <v>291.5</v>
      </c>
      <c r="S32" s="1">
        <v>289.5</v>
      </c>
      <c r="T32" s="1">
        <v>291.5</v>
      </c>
      <c r="U32" s="1">
        <v>289</v>
      </c>
      <c r="V32" s="1">
        <v>-5.8100000000000001E-3</v>
      </c>
      <c r="W32" s="1">
        <v>0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</v>
      </c>
      <c r="E33" s="1">
        <v>0.67</v>
      </c>
      <c r="F33" s="1">
        <v>16</v>
      </c>
      <c r="G33" s="1">
        <v>81.58</v>
      </c>
      <c r="H33" s="1">
        <v>37</v>
      </c>
      <c r="I33" s="1">
        <v>422237.3</v>
      </c>
      <c r="J33" s="1">
        <v>29.684999999999999</v>
      </c>
      <c r="K33" s="1">
        <v>4.819</v>
      </c>
      <c r="L33" s="1">
        <v>4</v>
      </c>
      <c r="M33" s="1">
        <v>-12.041</v>
      </c>
      <c r="N33" s="1">
        <v>-98.301000000000002</v>
      </c>
      <c r="O33" s="1">
        <v>34446</v>
      </c>
      <c r="P33" s="1">
        <v>-0.2</v>
      </c>
      <c r="Q33" s="1">
        <v>148.5</v>
      </c>
      <c r="R33" s="1">
        <v>147.5</v>
      </c>
      <c r="S33" s="1">
        <v>149</v>
      </c>
      <c r="T33" s="1">
        <v>148.5</v>
      </c>
      <c r="U33" s="1">
        <v>144.5</v>
      </c>
      <c r="V33" s="1">
        <v>-0.10277558000000001</v>
      </c>
      <c r="W33" s="1">
        <v>-1.37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31.53</v>
      </c>
      <c r="D34" s="1">
        <v>0.82</v>
      </c>
      <c r="E34" s="1">
        <v>0.98</v>
      </c>
      <c r="F34" s="1">
        <v>14.9</v>
      </c>
      <c r="G34" s="1">
        <v>51.77</v>
      </c>
      <c r="H34" s="1">
        <v>38</v>
      </c>
      <c r="I34" s="1">
        <v>63657407.810000002</v>
      </c>
      <c r="J34" s="1">
        <v>1154.357</v>
      </c>
      <c r="K34" s="1">
        <v>-616.08500000000004</v>
      </c>
      <c r="L34" s="1">
        <v>-104.095</v>
      </c>
      <c r="M34" s="1">
        <v>1240.1890000000001</v>
      </c>
      <c r="N34" s="1">
        <v>-551.55799999999999</v>
      </c>
      <c r="O34" s="1">
        <v>3295544</v>
      </c>
      <c r="P34" s="1">
        <v>0</v>
      </c>
      <c r="Q34" s="1">
        <v>78.599999999999994</v>
      </c>
      <c r="R34" s="1">
        <v>78.099999999999994</v>
      </c>
      <c r="S34" s="1">
        <v>77.900000000000006</v>
      </c>
      <c r="T34" s="1">
        <v>78.3</v>
      </c>
      <c r="U34" s="1">
        <v>77.7</v>
      </c>
      <c r="V34" s="1">
        <v>0.88757963299999976</v>
      </c>
      <c r="W34" s="1">
        <v>-0.26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28.89</v>
      </c>
      <c r="D35" s="1">
        <v>2.0699999999999998</v>
      </c>
      <c r="E35" s="1">
        <v>0.77</v>
      </c>
      <c r="F35" s="1">
        <v>18.25</v>
      </c>
      <c r="G35" s="1">
        <v>50.019999999999996</v>
      </c>
      <c r="H35" s="1">
        <v>39</v>
      </c>
      <c r="I35" s="1">
        <v>79308215.890000001</v>
      </c>
      <c r="J35" s="1">
        <v>1879.183</v>
      </c>
      <c r="K35" s="1">
        <v>608.23699999999997</v>
      </c>
      <c r="L35" s="1">
        <v>1128.18</v>
      </c>
      <c r="M35" s="1">
        <v>2279.7280000000001</v>
      </c>
      <c r="N35" s="1">
        <v>788.11</v>
      </c>
      <c r="O35" s="1">
        <v>3966997</v>
      </c>
      <c r="P35" s="1">
        <v>0.2</v>
      </c>
      <c r="Q35" s="1">
        <v>64.8</v>
      </c>
      <c r="R35" s="1">
        <v>64.3</v>
      </c>
      <c r="S35" s="1">
        <v>64.5</v>
      </c>
      <c r="T35" s="1">
        <v>65.3</v>
      </c>
      <c r="U35" s="1">
        <v>64.900000000000006</v>
      </c>
      <c r="V35" s="1">
        <v>4.3366288490000002</v>
      </c>
      <c r="W35" s="1">
        <v>1.41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33.25</v>
      </c>
      <c r="D36" s="1">
        <v>0.86</v>
      </c>
      <c r="E36" s="1">
        <v>0.56000000000000005</v>
      </c>
      <c r="F36" s="1">
        <v>24.41</v>
      </c>
      <c r="G36" s="1">
        <v>40.92</v>
      </c>
      <c r="H36" s="1">
        <v>40</v>
      </c>
      <c r="I36" s="1">
        <v>11887635</v>
      </c>
      <c r="J36" s="1">
        <v>893.67</v>
      </c>
      <c r="K36" s="1">
        <v>-157.51400000000001</v>
      </c>
      <c r="L36" s="1">
        <v>-339.762</v>
      </c>
      <c r="M36" s="1">
        <v>-237.03700000000001</v>
      </c>
      <c r="N36" s="1">
        <v>-559.84199999999998</v>
      </c>
      <c r="O36" s="1">
        <v>486442</v>
      </c>
      <c r="P36" s="1">
        <v>-0.1</v>
      </c>
      <c r="Q36" s="1">
        <v>19.55</v>
      </c>
      <c r="R36" s="1">
        <v>19.45</v>
      </c>
      <c r="S36" s="1">
        <v>19.25</v>
      </c>
      <c r="T36" s="1">
        <v>19.149999999999999</v>
      </c>
      <c r="U36" s="1">
        <v>19</v>
      </c>
      <c r="V36" s="1">
        <v>-7.3090738499999974E-2</v>
      </c>
      <c r="W36" s="1">
        <v>-1.55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8.17</v>
      </c>
      <c r="D37" s="1">
        <v>1.1200000000000001</v>
      </c>
      <c r="E37" s="1">
        <v>0.23</v>
      </c>
      <c r="F37" s="1">
        <v>33.130000000000003</v>
      </c>
      <c r="G37" s="1">
        <v>57.349999999999994</v>
      </c>
      <c r="H37" s="1">
        <v>41</v>
      </c>
      <c r="I37" s="1">
        <v>5810504.9400000004</v>
      </c>
      <c r="J37" s="1">
        <v>576.82399999999996</v>
      </c>
      <c r="K37" s="1">
        <v>-815.22400000000005</v>
      </c>
      <c r="L37" s="1">
        <v>-316.291</v>
      </c>
      <c r="M37" s="1">
        <v>-168.69</v>
      </c>
      <c r="N37" s="1">
        <v>-353.92599999999999</v>
      </c>
      <c r="O37" s="1">
        <v>333232</v>
      </c>
      <c r="P37" s="1">
        <v>-0.3</v>
      </c>
      <c r="Q37" s="1">
        <v>22.7</v>
      </c>
      <c r="R37" s="1">
        <v>22.25</v>
      </c>
      <c r="S37" s="1">
        <v>22.65</v>
      </c>
      <c r="T37" s="1">
        <v>22.75</v>
      </c>
      <c r="U37" s="1">
        <v>22.35</v>
      </c>
      <c r="V37" s="1">
        <v>-0.23956763950000001</v>
      </c>
      <c r="W37" s="1">
        <v>0.45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12.61</v>
      </c>
      <c r="D38" s="1">
        <v>0</v>
      </c>
      <c r="E38" s="1">
        <v>0.18</v>
      </c>
      <c r="F38" s="1">
        <v>9.48</v>
      </c>
      <c r="G38" s="1">
        <v>77.73</v>
      </c>
      <c r="H38" s="1">
        <v>42</v>
      </c>
      <c r="I38" s="1">
        <v>3978181.26</v>
      </c>
      <c r="J38" s="1">
        <v>54</v>
      </c>
      <c r="K38" s="1">
        <v>0</v>
      </c>
      <c r="L38" s="1">
        <v>54</v>
      </c>
      <c r="M38" s="1">
        <v>-385.64400000000001</v>
      </c>
      <c r="N38" s="1">
        <v>845</v>
      </c>
      <c r="O38" s="1">
        <v>309224</v>
      </c>
      <c r="P38" s="1">
        <v>0.2</v>
      </c>
      <c r="Q38" s="1">
        <v>24.2</v>
      </c>
      <c r="R38" s="1">
        <v>24.2</v>
      </c>
      <c r="S38" s="1">
        <v>24.8</v>
      </c>
      <c r="T38" s="1">
        <v>25.7</v>
      </c>
      <c r="U38" s="1">
        <v>26.2</v>
      </c>
      <c r="V38" s="1">
        <v>0.148739492</v>
      </c>
      <c r="W38" s="1">
        <v>8.26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7.08</v>
      </c>
      <c r="D39" s="1">
        <v>0.57999999999999996</v>
      </c>
      <c r="E39" s="1">
        <v>0.44</v>
      </c>
      <c r="F39" s="1">
        <v>38.36</v>
      </c>
      <c r="G39" s="1">
        <v>53.54</v>
      </c>
      <c r="H39" s="1">
        <v>43</v>
      </c>
      <c r="I39" s="1">
        <v>5937439.1900000004</v>
      </c>
      <c r="J39" s="1">
        <v>-39.942</v>
      </c>
      <c r="K39" s="1">
        <v>-70.128</v>
      </c>
      <c r="L39" s="1">
        <v>-61.478999999999999</v>
      </c>
      <c r="M39" s="1">
        <v>-93.697000000000003</v>
      </c>
      <c r="N39" s="1">
        <v>-111.005</v>
      </c>
      <c r="O39" s="1">
        <v>317890</v>
      </c>
      <c r="P39" s="1">
        <v>-0.1</v>
      </c>
      <c r="Q39" s="1">
        <v>24.35</v>
      </c>
      <c r="R39" s="1">
        <v>24</v>
      </c>
      <c r="S39" s="1">
        <v>23.8</v>
      </c>
      <c r="T39" s="1">
        <v>23.65</v>
      </c>
      <c r="U39" s="1">
        <v>23.55</v>
      </c>
      <c r="V39" s="1">
        <v>-8.9489616999999994E-2</v>
      </c>
      <c r="W39" s="1">
        <v>-4.46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1.95</v>
      </c>
      <c r="D40" s="1">
        <v>0.15</v>
      </c>
      <c r="E40" s="1">
        <v>0.56000000000000005</v>
      </c>
      <c r="F40" s="1">
        <v>39.369999999999997</v>
      </c>
      <c r="G40" s="1">
        <v>57.97</v>
      </c>
      <c r="H40" s="1">
        <v>44</v>
      </c>
      <c r="I40" s="1">
        <v>3975868.48</v>
      </c>
      <c r="J40" s="1">
        <v>225.36</v>
      </c>
      <c r="K40" s="1">
        <v>-2.9000000000000001E-2</v>
      </c>
      <c r="L40" s="1">
        <v>-32.457999999999998</v>
      </c>
      <c r="M40" s="1">
        <v>-2.794</v>
      </c>
      <c r="N40" s="1">
        <v>-2.7410000000000001</v>
      </c>
      <c r="O40" s="1">
        <v>230481</v>
      </c>
      <c r="P40" s="1">
        <v>0.1</v>
      </c>
      <c r="Q40" s="1">
        <v>17</v>
      </c>
      <c r="R40" s="1">
        <v>16.899999999999999</v>
      </c>
      <c r="S40" s="1">
        <v>16.850000000000001</v>
      </c>
      <c r="T40" s="1">
        <v>16.8</v>
      </c>
      <c r="U40" s="1">
        <v>16.600000000000001</v>
      </c>
      <c r="V40" s="1">
        <v>3.1912728000000008E-2</v>
      </c>
      <c r="W40" s="1">
        <v>-2.35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6.22</v>
      </c>
      <c r="D41" s="1">
        <v>0</v>
      </c>
      <c r="E41" s="1">
        <v>0.44</v>
      </c>
      <c r="F41" s="1">
        <v>4.54</v>
      </c>
      <c r="G41" s="1">
        <v>88.8</v>
      </c>
      <c r="H41" s="1">
        <v>45</v>
      </c>
      <c r="I41" s="1">
        <v>5278697.6399999997</v>
      </c>
      <c r="J41" s="1">
        <v>143</v>
      </c>
      <c r="K41" s="1">
        <v>52</v>
      </c>
      <c r="L41" s="1">
        <v>429</v>
      </c>
      <c r="M41" s="1">
        <v>500</v>
      </c>
      <c r="N41" s="1">
        <v>-600.13900000000001</v>
      </c>
      <c r="O41" s="1">
        <v>468748</v>
      </c>
      <c r="P41" s="1">
        <v>0.1</v>
      </c>
      <c r="Q41" s="1">
        <v>15.75</v>
      </c>
      <c r="R41" s="1">
        <v>15.75</v>
      </c>
      <c r="S41" s="1">
        <v>15.8</v>
      </c>
      <c r="T41" s="1">
        <v>16.100000000000001</v>
      </c>
      <c r="U41" s="1">
        <v>15.6</v>
      </c>
      <c r="V41" s="1">
        <v>8.5372816000000004E-2</v>
      </c>
      <c r="W41" s="1">
        <v>-0.95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12.14</v>
      </c>
      <c r="D42" s="1">
        <v>0</v>
      </c>
      <c r="E42" s="1">
        <v>9.34</v>
      </c>
      <c r="F42" s="1">
        <v>6.4</v>
      </c>
      <c r="G42" s="1">
        <v>72.12</v>
      </c>
      <c r="H42" s="1">
        <v>46</v>
      </c>
      <c r="I42" s="1">
        <v>9266203.2799999993</v>
      </c>
      <c r="J42" s="1">
        <v>212.989</v>
      </c>
      <c r="K42" s="1">
        <v>-21.46</v>
      </c>
      <c r="L42" s="1">
        <v>1.2090000000000001</v>
      </c>
      <c r="M42" s="1">
        <v>192.03700000000001</v>
      </c>
      <c r="N42" s="1">
        <v>-16.471</v>
      </c>
      <c r="O42" s="1">
        <v>668279</v>
      </c>
      <c r="P42" s="1">
        <v>0.1</v>
      </c>
      <c r="Q42" s="1">
        <v>16.149999999999999</v>
      </c>
      <c r="R42" s="1">
        <v>16.05</v>
      </c>
      <c r="S42" s="1">
        <v>16</v>
      </c>
      <c r="T42" s="1">
        <v>15.85</v>
      </c>
      <c r="U42" s="1">
        <v>15.8</v>
      </c>
      <c r="V42" s="1">
        <v>5.8982279999999998E-2</v>
      </c>
      <c r="W42" s="1">
        <v>-1.56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11.08</v>
      </c>
      <c r="D43" s="1">
        <v>0</v>
      </c>
      <c r="E43" s="1">
        <v>0.2</v>
      </c>
      <c r="F43" s="1">
        <v>31.9</v>
      </c>
      <c r="G43" s="1">
        <v>56.82</v>
      </c>
      <c r="H43" s="1">
        <v>47</v>
      </c>
      <c r="I43" s="1">
        <v>13569006.07</v>
      </c>
      <c r="J43" s="1">
        <v>121.425</v>
      </c>
      <c r="K43" s="1">
        <v>91</v>
      </c>
      <c r="L43" s="1">
        <v>785</v>
      </c>
      <c r="M43" s="1">
        <v>556.96600000000001</v>
      </c>
      <c r="N43" s="1">
        <v>1932</v>
      </c>
      <c r="O43" s="1">
        <v>770991</v>
      </c>
      <c r="P43" s="1">
        <v>0.5</v>
      </c>
      <c r="Q43" s="1">
        <v>15.3</v>
      </c>
      <c r="R43" s="1">
        <v>15.2</v>
      </c>
      <c r="S43" s="1">
        <v>15.25</v>
      </c>
      <c r="T43" s="1">
        <v>15.25</v>
      </c>
      <c r="U43" s="1">
        <v>15.55</v>
      </c>
      <c r="V43" s="1">
        <v>0.53748583999999999</v>
      </c>
      <c r="W43" s="1">
        <v>2.2999999999999998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11.91</v>
      </c>
      <c r="D44" s="1">
        <v>0.3</v>
      </c>
      <c r="E44" s="1">
        <v>0.75</v>
      </c>
      <c r="F44" s="1">
        <v>6.91</v>
      </c>
      <c r="G44" s="1">
        <v>80.13</v>
      </c>
      <c r="H44" s="1">
        <v>48</v>
      </c>
      <c r="I44" s="1">
        <v>37848501.299999997</v>
      </c>
      <c r="J44" s="1">
        <v>1176.223</v>
      </c>
      <c r="K44" s="1">
        <v>396.62400000000002</v>
      </c>
      <c r="L44" s="1">
        <v>-2555.0100000000002</v>
      </c>
      <c r="M44" s="1">
        <v>-10116.742</v>
      </c>
      <c r="N44" s="1">
        <v>-1550.8440000000001</v>
      </c>
      <c r="O44" s="1">
        <v>3032800</v>
      </c>
      <c r="P44" s="1">
        <v>-0.4</v>
      </c>
      <c r="Q44" s="1">
        <v>10.25</v>
      </c>
      <c r="R44" s="1">
        <v>10.15</v>
      </c>
      <c r="S44" s="1">
        <v>10.050000000000001</v>
      </c>
      <c r="T44" s="1">
        <v>9.74</v>
      </c>
      <c r="U44" s="1">
        <v>9.7100000000000009</v>
      </c>
      <c r="V44" s="1">
        <v>-1.2319159347000002</v>
      </c>
      <c r="W44" s="1">
        <v>-4.8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0</v>
      </c>
      <c r="M45" s="1">
        <v>-1</v>
      </c>
      <c r="N45" s="1">
        <v>0</v>
      </c>
      <c r="O45" s="1">
        <v>78080</v>
      </c>
      <c r="P45" s="1">
        <v>0</v>
      </c>
      <c r="Q45" s="1">
        <v>71.599999999999994</v>
      </c>
      <c r="R45" s="1">
        <v>71.3</v>
      </c>
      <c r="S45" s="1">
        <v>71.5</v>
      </c>
      <c r="T45" s="1">
        <v>71.5</v>
      </c>
      <c r="U45" s="1">
        <v>71.3</v>
      </c>
      <c r="V45" s="1">
        <v>-7.1500000000000003E-4</v>
      </c>
      <c r="W45" s="1">
        <v>0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2.91</v>
      </c>
      <c r="D46" s="1">
        <v>0</v>
      </c>
      <c r="E46" s="1">
        <v>0</v>
      </c>
      <c r="F46" s="1">
        <v>8.15</v>
      </c>
      <c r="G46" s="1">
        <v>88.94</v>
      </c>
      <c r="H46" s="1">
        <v>50</v>
      </c>
      <c r="I46" s="1">
        <v>2790579.6</v>
      </c>
      <c r="J46" s="1">
        <v>-37</v>
      </c>
      <c r="K46" s="1">
        <v>-35</v>
      </c>
      <c r="L46" s="1">
        <v>373</v>
      </c>
      <c r="M46" s="1">
        <v>301</v>
      </c>
      <c r="N46" s="1">
        <v>621</v>
      </c>
      <c r="O46" s="1">
        <v>248194</v>
      </c>
      <c r="P46" s="1">
        <v>0.5</v>
      </c>
      <c r="Q46" s="1">
        <v>10.4</v>
      </c>
      <c r="R46" s="1">
        <v>10.35</v>
      </c>
      <c r="S46" s="1">
        <v>10.45</v>
      </c>
      <c r="T46" s="1">
        <v>10.5</v>
      </c>
      <c r="U46" s="1">
        <v>10.55</v>
      </c>
      <c r="V46" s="1">
        <v>0.12862850000000001</v>
      </c>
      <c r="W46" s="1">
        <v>0.96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24.78</v>
      </c>
      <c r="D47" s="1">
        <v>4.26</v>
      </c>
      <c r="E47" s="1">
        <v>1.1499999999999999</v>
      </c>
      <c r="F47" s="1">
        <v>18.38</v>
      </c>
      <c r="G47" s="1">
        <v>51.430000000000007</v>
      </c>
      <c r="H47" s="1">
        <v>51</v>
      </c>
      <c r="I47" s="1">
        <v>5914770.6799999997</v>
      </c>
      <c r="J47" s="1">
        <v>296</v>
      </c>
      <c r="K47" s="1">
        <v>-714.46699999999998</v>
      </c>
      <c r="L47" s="1">
        <v>371.41699999999997</v>
      </c>
      <c r="M47" s="1">
        <v>-906.78899999999999</v>
      </c>
      <c r="N47" s="1">
        <v>-801.90499999999997</v>
      </c>
      <c r="O47" s="1">
        <v>304197</v>
      </c>
      <c r="P47" s="1">
        <v>-0.6</v>
      </c>
      <c r="Q47" s="1">
        <v>76.8</v>
      </c>
      <c r="R47" s="1">
        <v>79</v>
      </c>
      <c r="S47" s="1">
        <v>79.599999999999994</v>
      </c>
      <c r="T47" s="1">
        <v>80</v>
      </c>
      <c r="U47" s="1">
        <v>78.5</v>
      </c>
      <c r="V47" s="1">
        <v>-1.3963796229999998</v>
      </c>
      <c r="W47" s="1">
        <v>3.56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4.7</v>
      </c>
      <c r="D48" s="1">
        <v>0</v>
      </c>
      <c r="E48" s="1">
        <v>0.13</v>
      </c>
      <c r="F48" s="1">
        <v>5.89</v>
      </c>
      <c r="G48" s="1">
        <v>89.28</v>
      </c>
      <c r="H48" s="1">
        <v>52</v>
      </c>
      <c r="I48" s="1">
        <v>2272282.6800000002</v>
      </c>
      <c r="J48" s="1">
        <v>14</v>
      </c>
      <c r="K48" s="1">
        <v>26.01</v>
      </c>
      <c r="L48" s="1">
        <v>20</v>
      </c>
      <c r="M48" s="1">
        <v>-2</v>
      </c>
      <c r="N48" s="1">
        <v>12</v>
      </c>
      <c r="O48" s="1">
        <v>202869</v>
      </c>
      <c r="P48" s="1">
        <v>0</v>
      </c>
      <c r="Q48" s="1">
        <v>36.049999999999997</v>
      </c>
      <c r="R48" s="1">
        <v>36.1</v>
      </c>
      <c r="S48" s="1">
        <v>36.15</v>
      </c>
      <c r="T48" s="1">
        <v>36</v>
      </c>
      <c r="U48" s="1">
        <v>36.1</v>
      </c>
      <c r="V48" s="1">
        <v>2.527861E-2</v>
      </c>
      <c r="W48" s="1">
        <v>0.56000000000000005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0.05</v>
      </c>
      <c r="F49" s="1">
        <v>12.91</v>
      </c>
      <c r="G49" s="1">
        <v>84.33</v>
      </c>
      <c r="H49" s="1">
        <v>53</v>
      </c>
      <c r="I49" s="1">
        <v>912745.54</v>
      </c>
      <c r="J49" s="1">
        <v>0</v>
      </c>
      <c r="K49" s="1">
        <v>-7</v>
      </c>
      <c r="L49" s="1">
        <v>-7</v>
      </c>
      <c r="M49" s="1">
        <v>-7</v>
      </c>
      <c r="N49" s="1">
        <v>-9</v>
      </c>
      <c r="O49" s="1">
        <v>76972</v>
      </c>
      <c r="P49" s="1">
        <v>0</v>
      </c>
      <c r="Q49" s="1">
        <v>31.3</v>
      </c>
      <c r="R49" s="1">
        <v>31.25</v>
      </c>
      <c r="S49" s="1">
        <v>31.25</v>
      </c>
      <c r="T49" s="1">
        <v>31.25</v>
      </c>
      <c r="U49" s="1">
        <v>31.25</v>
      </c>
      <c r="V49" s="1">
        <v>-9.3749999999999997E-3</v>
      </c>
      <c r="W49" s="1">
        <v>0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0.99</v>
      </c>
      <c r="D50" s="1">
        <v>0</v>
      </c>
      <c r="E50" s="1">
        <v>0.24</v>
      </c>
      <c r="F50" s="1">
        <v>8.06</v>
      </c>
      <c r="G50" s="1">
        <v>90.71</v>
      </c>
      <c r="H50" s="1">
        <v>54</v>
      </c>
      <c r="I50" s="1">
        <v>751218.82</v>
      </c>
      <c r="J50" s="1">
        <v>15</v>
      </c>
      <c r="K50" s="1">
        <v>-475</v>
      </c>
      <c r="L50" s="1">
        <v>1247</v>
      </c>
      <c r="M50" s="1">
        <v>-1055</v>
      </c>
      <c r="N50" s="1">
        <v>-207</v>
      </c>
      <c r="O50" s="1">
        <v>68143</v>
      </c>
      <c r="P50" s="1">
        <v>-0.7</v>
      </c>
      <c r="Q50" s="1">
        <v>18.25</v>
      </c>
      <c r="R50" s="1">
        <v>17.8</v>
      </c>
      <c r="S50" s="1">
        <v>19.55</v>
      </c>
      <c r="T50" s="1">
        <v>17.7</v>
      </c>
      <c r="U50" s="1">
        <v>17.2</v>
      </c>
      <c r="V50" s="1">
        <v>-6.0362999999999972E-2</v>
      </c>
      <c r="W50" s="1">
        <v>-5.75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7</v>
      </c>
      <c r="K51" s="1">
        <v>8</v>
      </c>
      <c r="L51" s="1">
        <v>16</v>
      </c>
      <c r="M51" s="1">
        <v>11</v>
      </c>
      <c r="N51" s="1">
        <v>0</v>
      </c>
      <c r="O51" s="1">
        <v>53531</v>
      </c>
      <c r="P51" s="1">
        <v>0.1</v>
      </c>
      <c r="Q51" s="1">
        <v>22.45</v>
      </c>
      <c r="R51" s="1">
        <v>22.45</v>
      </c>
      <c r="S51" s="1">
        <v>22.55</v>
      </c>
      <c r="T51" s="1">
        <v>22.45</v>
      </c>
      <c r="U51" s="1">
        <v>22.3</v>
      </c>
      <c r="V51" s="1">
        <v>9.4450000000000003E-3</v>
      </c>
      <c r="W51" s="1">
        <v>0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33.47</v>
      </c>
      <c r="D52" s="1">
        <v>0.09</v>
      </c>
      <c r="E52" s="1">
        <v>0.97</v>
      </c>
      <c r="F52" s="1">
        <v>5.72</v>
      </c>
      <c r="G52" s="1">
        <v>59.75</v>
      </c>
      <c r="H52" s="1">
        <v>56</v>
      </c>
      <c r="I52" s="1">
        <v>58611862.909999996</v>
      </c>
      <c r="J52" s="1">
        <v>3196.4119999999998</v>
      </c>
      <c r="K52" s="1">
        <v>1412.9590000000001</v>
      </c>
      <c r="L52" s="1">
        <v>393.137</v>
      </c>
      <c r="M52" s="1">
        <v>850.351</v>
      </c>
      <c r="N52" s="1">
        <v>153.66300000000001</v>
      </c>
      <c r="O52" s="1">
        <v>3502059</v>
      </c>
      <c r="P52" s="1">
        <v>0.2</v>
      </c>
      <c r="Q52" s="1">
        <v>63.2</v>
      </c>
      <c r="R52" s="1">
        <v>63.2</v>
      </c>
      <c r="S52" s="1">
        <v>62.8</v>
      </c>
      <c r="T52" s="1">
        <v>62.8</v>
      </c>
      <c r="U52" s="1">
        <v>62.6</v>
      </c>
      <c r="V52" s="1">
        <v>3.7902259739999997</v>
      </c>
      <c r="W52" s="1">
        <v>0.48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7</v>
      </c>
      <c r="K53" s="1">
        <v>0</v>
      </c>
      <c r="L53" s="1">
        <v>-2</v>
      </c>
      <c r="M53" s="1">
        <v>-1</v>
      </c>
      <c r="N53" s="1">
        <v>-4</v>
      </c>
      <c r="O53" s="1">
        <v>53100</v>
      </c>
      <c r="P53" s="1">
        <v>0</v>
      </c>
      <c r="Q53" s="1">
        <v>20.3</v>
      </c>
      <c r="R53" s="1">
        <v>20.5</v>
      </c>
      <c r="S53" s="1">
        <v>20.7</v>
      </c>
      <c r="T53" s="1">
        <v>20.7</v>
      </c>
      <c r="U53" s="1">
        <v>20.45</v>
      </c>
      <c r="V53" s="1">
        <v>-1.8000000000000112E-5</v>
      </c>
      <c r="W53" s="1">
        <v>1.24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26.13</v>
      </c>
      <c r="D54" s="1">
        <v>0</v>
      </c>
      <c r="E54" s="1">
        <v>0.13</v>
      </c>
      <c r="F54" s="1">
        <v>14.46</v>
      </c>
      <c r="G54" s="1">
        <v>59.28</v>
      </c>
      <c r="H54" s="1">
        <v>58</v>
      </c>
      <c r="I54" s="1">
        <v>2689547.29</v>
      </c>
      <c r="J54" s="1">
        <v>6.1189999999999998</v>
      </c>
      <c r="K54" s="1">
        <v>-15.965</v>
      </c>
      <c r="L54" s="1">
        <v>-9.2629999999999999</v>
      </c>
      <c r="M54" s="1">
        <v>-22</v>
      </c>
      <c r="N54" s="1">
        <v>-30.379000000000001</v>
      </c>
      <c r="O54" s="1">
        <v>159436</v>
      </c>
      <c r="P54" s="1">
        <v>0</v>
      </c>
      <c r="Q54" s="1">
        <v>7.03</v>
      </c>
      <c r="R54" s="1">
        <v>7.04</v>
      </c>
      <c r="S54" s="1">
        <v>7.01</v>
      </c>
      <c r="T54" s="1">
        <v>7.02</v>
      </c>
      <c r="U54" s="1">
        <v>7.05</v>
      </c>
      <c r="V54" s="1">
        <v>-5.0292261E-3</v>
      </c>
      <c r="W54" s="1">
        <v>0.43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7.19</v>
      </c>
      <c r="D55" s="1">
        <v>0</v>
      </c>
      <c r="E55" s="1">
        <v>0.15</v>
      </c>
      <c r="F55" s="1">
        <v>17.37</v>
      </c>
      <c r="G55" s="1">
        <v>75.289999999999992</v>
      </c>
      <c r="H55" s="1">
        <v>59</v>
      </c>
      <c r="I55" s="1">
        <v>838400</v>
      </c>
      <c r="J55" s="1">
        <v>-4</v>
      </c>
      <c r="K55" s="1">
        <v>10</v>
      </c>
      <c r="L55" s="1">
        <v>15</v>
      </c>
      <c r="M55" s="1">
        <v>-9</v>
      </c>
      <c r="N55" s="1">
        <v>-8</v>
      </c>
      <c r="O55" s="1">
        <v>63123</v>
      </c>
      <c r="P55" s="1">
        <v>0</v>
      </c>
      <c r="Q55" s="1">
        <v>36.6</v>
      </c>
      <c r="R55" s="1">
        <v>36.75</v>
      </c>
      <c r="S55" s="1">
        <v>36.950000000000003</v>
      </c>
      <c r="T55" s="1">
        <v>37.1</v>
      </c>
      <c r="U55" s="1">
        <v>36.9</v>
      </c>
      <c r="V55" s="1">
        <v>1.4625E-3</v>
      </c>
      <c r="W55" s="1">
        <v>0.41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3.9</v>
      </c>
      <c r="D56" s="1">
        <v>0.11</v>
      </c>
      <c r="E56" s="1">
        <v>0.47</v>
      </c>
      <c r="F56" s="1">
        <v>43.94</v>
      </c>
      <c r="G56" s="1">
        <v>51.580000000000005</v>
      </c>
      <c r="H56" s="1">
        <v>60</v>
      </c>
      <c r="I56" s="1">
        <v>741238.75</v>
      </c>
      <c r="J56" s="1">
        <v>44.186999999999998</v>
      </c>
      <c r="K56" s="1">
        <v>47</v>
      </c>
      <c r="L56" s="1">
        <v>10.137</v>
      </c>
      <c r="M56" s="1">
        <v>-179.101</v>
      </c>
      <c r="N56" s="1">
        <v>140.05099999999999</v>
      </c>
      <c r="O56" s="1">
        <v>38233</v>
      </c>
      <c r="P56" s="1">
        <v>0.2</v>
      </c>
      <c r="Q56" s="1">
        <v>61.1</v>
      </c>
      <c r="R56" s="1">
        <v>61.3</v>
      </c>
      <c r="S56" s="1">
        <v>61.9</v>
      </c>
      <c r="T56" s="1">
        <v>60.2</v>
      </c>
      <c r="U56" s="1">
        <v>61.8</v>
      </c>
      <c r="V56" s="1">
        <v>4.0816775999999999E-2</v>
      </c>
      <c r="W56" s="1">
        <v>1.48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27.42</v>
      </c>
      <c r="D57" s="1">
        <v>0</v>
      </c>
      <c r="E57" s="1">
        <v>0.28999999999999998</v>
      </c>
      <c r="F57" s="1">
        <v>0</v>
      </c>
      <c r="G57" s="1">
        <v>72.289999999999992</v>
      </c>
      <c r="H57" s="1">
        <v>61</v>
      </c>
      <c r="I57" s="1">
        <v>1529228.55</v>
      </c>
      <c r="J57" s="1">
        <v>3.411</v>
      </c>
      <c r="K57" s="1">
        <v>-1.8580000000000001</v>
      </c>
      <c r="L57" s="1">
        <v>-4.9870000000000001</v>
      </c>
      <c r="M57" s="1">
        <v>3.9E-2</v>
      </c>
      <c r="N57" s="1">
        <v>2.9860000000000002</v>
      </c>
      <c r="O57" s="1">
        <v>110548</v>
      </c>
      <c r="P57" s="1">
        <v>0</v>
      </c>
      <c r="Q57" s="1">
        <v>11.65</v>
      </c>
      <c r="R57" s="1">
        <v>11.5</v>
      </c>
      <c r="S57" s="1">
        <v>11.45</v>
      </c>
      <c r="T57" s="1">
        <v>11.5</v>
      </c>
      <c r="U57" s="1">
        <v>11.5</v>
      </c>
      <c r="V57" s="1">
        <v>-3.9424999999999813E-5</v>
      </c>
      <c r="W57" s="1">
        <v>0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0.97</v>
      </c>
      <c r="G58" s="1">
        <v>16.899999999999991</v>
      </c>
      <c r="H58" s="1">
        <v>62</v>
      </c>
      <c r="I58" s="1">
        <v>516652.89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8731</v>
      </c>
      <c r="P58" s="1">
        <v>0</v>
      </c>
      <c r="Q58" s="1">
        <v>64</v>
      </c>
      <c r="R58" s="1">
        <v>63.5</v>
      </c>
      <c r="S58" s="1">
        <v>63.5</v>
      </c>
      <c r="T58" s="1">
        <v>63.6</v>
      </c>
      <c r="U58" s="1">
        <v>63.5</v>
      </c>
      <c r="V58" s="1">
        <v>0</v>
      </c>
      <c r="W58" s="1">
        <v>-1.55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44.45</v>
      </c>
      <c r="D59" s="1">
        <v>0</v>
      </c>
      <c r="E59" s="1">
        <v>0.68</v>
      </c>
      <c r="F59" s="1">
        <v>17.04</v>
      </c>
      <c r="G59" s="1">
        <v>37.83</v>
      </c>
      <c r="H59" s="1">
        <v>63</v>
      </c>
      <c r="I59" s="1">
        <v>712876.87</v>
      </c>
      <c r="J59" s="1">
        <v>83.486999999999995</v>
      </c>
      <c r="K59" s="1">
        <v>92.001000000000005</v>
      </c>
      <c r="L59" s="1">
        <v>-40.18</v>
      </c>
      <c r="M59" s="1">
        <v>-54</v>
      </c>
      <c r="N59" s="1">
        <v>34</v>
      </c>
      <c r="O59" s="1">
        <v>26968</v>
      </c>
      <c r="P59" s="1">
        <v>0.4</v>
      </c>
      <c r="Q59" s="1">
        <v>115</v>
      </c>
      <c r="R59" s="1">
        <v>115</v>
      </c>
      <c r="S59" s="1">
        <v>115</v>
      </c>
      <c r="T59" s="1">
        <v>113.5</v>
      </c>
      <c r="U59" s="1">
        <v>113.5</v>
      </c>
      <c r="V59" s="1">
        <v>0.13290419999999997</v>
      </c>
      <c r="W59" s="1">
        <v>0.44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16.54</v>
      </c>
      <c r="D60" s="1">
        <v>5.37</v>
      </c>
      <c r="E60" s="1">
        <v>0.78</v>
      </c>
      <c r="F60" s="1">
        <v>27.07</v>
      </c>
      <c r="G60" s="1">
        <v>50.239999999999995</v>
      </c>
      <c r="H60" s="1">
        <v>64</v>
      </c>
      <c r="I60" s="1">
        <v>53528752.270000003</v>
      </c>
      <c r="J60" s="1">
        <v>3562.1419999999998</v>
      </c>
      <c r="K60" s="1">
        <v>1297.3130000000001</v>
      </c>
      <c r="L60" s="1">
        <v>2201.8530000000001</v>
      </c>
      <c r="M60" s="1">
        <v>2121.5920000000001</v>
      </c>
      <c r="N60" s="1">
        <v>1952.4860000000001</v>
      </c>
      <c r="O60" s="1">
        <v>2689285</v>
      </c>
      <c r="P60" s="1">
        <v>0.4</v>
      </c>
      <c r="Q60" s="1">
        <v>30.25</v>
      </c>
      <c r="R60" s="1">
        <v>30.2</v>
      </c>
      <c r="S60" s="1">
        <v>30.15</v>
      </c>
      <c r="T60" s="1">
        <v>30.25</v>
      </c>
      <c r="U60" s="1">
        <v>30.25</v>
      </c>
      <c r="V60" s="1">
        <v>3.3656037555</v>
      </c>
      <c r="W60" s="1">
        <v>1.17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11.8</v>
      </c>
      <c r="D61" s="1">
        <v>0</v>
      </c>
      <c r="E61" s="1">
        <v>0.41</v>
      </c>
      <c r="F61" s="1">
        <v>5.54</v>
      </c>
      <c r="G61" s="1">
        <v>82.25</v>
      </c>
      <c r="H61" s="1">
        <v>65</v>
      </c>
      <c r="I61" s="1">
        <v>16184092.859999999</v>
      </c>
      <c r="J61" s="1">
        <v>576</v>
      </c>
      <c r="K61" s="1">
        <v>173</v>
      </c>
      <c r="L61" s="1">
        <v>165.75299999999999</v>
      </c>
      <c r="M61" s="1">
        <v>-14.117000000000001</v>
      </c>
      <c r="N61" s="1">
        <v>-26</v>
      </c>
      <c r="O61" s="1">
        <v>1331142</v>
      </c>
      <c r="P61" s="1">
        <v>0.1</v>
      </c>
      <c r="Q61" s="1">
        <v>15.35</v>
      </c>
      <c r="R61" s="1">
        <v>15.3</v>
      </c>
      <c r="S61" s="1">
        <v>15.2</v>
      </c>
      <c r="T61" s="1">
        <v>15.2</v>
      </c>
      <c r="U61" s="1">
        <v>15.2</v>
      </c>
      <c r="V61" s="1">
        <v>0.13398167199999997</v>
      </c>
      <c r="W61" s="1">
        <v>-0.33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21.48</v>
      </c>
      <c r="D62" s="1">
        <v>0.11</v>
      </c>
      <c r="E62" s="1">
        <v>0.04</v>
      </c>
      <c r="F62" s="1">
        <v>17.350000000000001</v>
      </c>
      <c r="G62" s="1">
        <v>61.019999999999996</v>
      </c>
      <c r="H62" s="1">
        <v>66</v>
      </c>
      <c r="I62" s="1">
        <v>630000</v>
      </c>
      <c r="J62" s="1">
        <v>0</v>
      </c>
      <c r="K62" s="1">
        <v>-2</v>
      </c>
      <c r="L62" s="1">
        <v>1</v>
      </c>
      <c r="M62" s="1">
        <v>-2</v>
      </c>
      <c r="N62" s="1">
        <v>-1</v>
      </c>
      <c r="O62" s="1">
        <v>38443</v>
      </c>
      <c r="P62" s="1">
        <v>0</v>
      </c>
      <c r="Q62" s="1">
        <v>37.4</v>
      </c>
      <c r="R62" s="1">
        <v>37.4</v>
      </c>
      <c r="S62" s="1">
        <v>37.299999999999997</v>
      </c>
      <c r="T62" s="1">
        <v>37.299999999999997</v>
      </c>
      <c r="U62" s="1">
        <v>37.25</v>
      </c>
      <c r="V62" s="1">
        <v>-1.4935E-3</v>
      </c>
      <c r="W62" s="1">
        <v>-0.4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33.56</v>
      </c>
      <c r="G63" s="1">
        <v>66.22</v>
      </c>
      <c r="H63" s="1">
        <v>67</v>
      </c>
      <c r="I63" s="1">
        <v>1321124.54</v>
      </c>
      <c r="J63" s="1">
        <v>-2</v>
      </c>
      <c r="K63" s="1">
        <v>-1</v>
      </c>
      <c r="L63" s="1">
        <v>0</v>
      </c>
      <c r="M63" s="1">
        <v>-1</v>
      </c>
      <c r="N63" s="1">
        <v>-2</v>
      </c>
      <c r="O63" s="1">
        <v>87485</v>
      </c>
      <c r="P63" s="1">
        <v>0</v>
      </c>
      <c r="Q63" s="1">
        <v>8.15</v>
      </c>
      <c r="R63" s="1">
        <v>8.1</v>
      </c>
      <c r="S63" s="1">
        <v>8.1199999999999992</v>
      </c>
      <c r="T63" s="1">
        <v>8.09</v>
      </c>
      <c r="U63" s="1">
        <v>8.06</v>
      </c>
      <c r="V63" s="1">
        <v>-4.861E-4</v>
      </c>
      <c r="W63" s="1">
        <v>-0.98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-3</v>
      </c>
      <c r="K64" s="1">
        <v>-9</v>
      </c>
      <c r="L64" s="1">
        <v>6</v>
      </c>
      <c r="M64" s="1">
        <v>-11</v>
      </c>
      <c r="N64" s="1">
        <v>-5</v>
      </c>
      <c r="O64" s="1">
        <v>190608</v>
      </c>
      <c r="P64" s="1">
        <v>0</v>
      </c>
      <c r="Q64" s="1">
        <v>17.45</v>
      </c>
      <c r="R64" s="1">
        <v>17.5</v>
      </c>
      <c r="S64" s="1">
        <v>17.5</v>
      </c>
      <c r="T64" s="1">
        <v>17.5</v>
      </c>
      <c r="U64" s="1">
        <v>17.55</v>
      </c>
      <c r="V64" s="1">
        <v>-3.8510000000000003E-3</v>
      </c>
      <c r="W64" s="1">
        <v>0.86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9.33</v>
      </c>
      <c r="D65" s="1">
        <v>0.14000000000000001</v>
      </c>
      <c r="E65" s="1">
        <v>0.09</v>
      </c>
      <c r="F65" s="1">
        <v>9.2200000000000006</v>
      </c>
      <c r="G65" s="1">
        <v>81.22</v>
      </c>
      <c r="H65" s="1">
        <v>69</v>
      </c>
      <c r="I65" s="1">
        <v>1853421.68</v>
      </c>
      <c r="J65" s="1">
        <v>-11</v>
      </c>
      <c r="K65" s="1">
        <v>-28</v>
      </c>
      <c r="L65" s="1">
        <v>-1.9</v>
      </c>
      <c r="M65" s="1">
        <v>-8</v>
      </c>
      <c r="N65" s="1">
        <v>1</v>
      </c>
      <c r="O65" s="1">
        <v>150535</v>
      </c>
      <c r="P65" s="1">
        <v>0</v>
      </c>
      <c r="Q65" s="1">
        <v>10.45</v>
      </c>
      <c r="R65" s="1">
        <v>10.65</v>
      </c>
      <c r="S65" s="1">
        <v>10.65</v>
      </c>
      <c r="T65" s="1">
        <v>10.7</v>
      </c>
      <c r="U65" s="1">
        <v>10.65</v>
      </c>
      <c r="V65" s="1">
        <v>-5.0833500000000004E-3</v>
      </c>
      <c r="W65" s="1">
        <v>2.4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20.501000000000001</v>
      </c>
      <c r="K66" s="1">
        <v>-16</v>
      </c>
      <c r="L66" s="1">
        <v>-19</v>
      </c>
      <c r="M66" s="1">
        <v>-2</v>
      </c>
      <c r="N66" s="1">
        <v>-4</v>
      </c>
      <c r="O66" s="1">
        <v>160007</v>
      </c>
      <c r="P66" s="1">
        <v>0</v>
      </c>
      <c r="Q66" s="1">
        <v>12.15</v>
      </c>
      <c r="R66" s="1">
        <v>12.05</v>
      </c>
      <c r="S66" s="1">
        <v>11.95</v>
      </c>
      <c r="T66" s="1">
        <v>11.95</v>
      </c>
      <c r="U66" s="1">
        <v>11.9</v>
      </c>
      <c r="V66" s="1">
        <v>-2.4226284999999998E-3</v>
      </c>
      <c r="W66" s="1">
        <v>0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-1</v>
      </c>
      <c r="K67" s="1">
        <v>-2</v>
      </c>
      <c r="L67" s="1">
        <v>-2</v>
      </c>
      <c r="M67" s="1">
        <v>0</v>
      </c>
      <c r="N67" s="1">
        <v>0</v>
      </c>
      <c r="O67" s="1">
        <v>30764</v>
      </c>
      <c r="P67" s="1">
        <v>0</v>
      </c>
      <c r="Q67" s="1">
        <v>21.9</v>
      </c>
      <c r="R67" s="1">
        <v>21.65</v>
      </c>
      <c r="S67" s="1">
        <v>21.7</v>
      </c>
      <c r="T67" s="1">
        <v>21.5</v>
      </c>
      <c r="U67" s="1">
        <v>21.45</v>
      </c>
      <c r="V67" s="1">
        <v>-1.0859999999999999E-3</v>
      </c>
      <c r="W67" s="1">
        <v>-2.5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14</v>
      </c>
      <c r="K68" s="1">
        <v>-3.9990000000000001</v>
      </c>
      <c r="L68" s="1">
        <v>8</v>
      </c>
      <c r="M68" s="1">
        <v>2</v>
      </c>
      <c r="N68" s="1">
        <v>0</v>
      </c>
      <c r="O68" s="1">
        <v>269377</v>
      </c>
      <c r="P68" s="1">
        <v>0</v>
      </c>
      <c r="Q68" s="1">
        <v>44.5</v>
      </c>
      <c r="R68" s="1">
        <v>44.2</v>
      </c>
      <c r="S68" s="1">
        <v>44</v>
      </c>
      <c r="T68" s="1">
        <v>44</v>
      </c>
      <c r="U68" s="1">
        <v>43.7</v>
      </c>
      <c r="V68" s="1">
        <v>8.8624419999999999E-3</v>
      </c>
      <c r="W68" s="1">
        <v>-1.35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1.42</v>
      </c>
      <c r="D69" s="1">
        <v>0.1</v>
      </c>
      <c r="E69" s="1">
        <v>0.05</v>
      </c>
      <c r="F69" s="1">
        <v>26.13</v>
      </c>
      <c r="G69" s="1">
        <v>72.3</v>
      </c>
      <c r="H69" s="1">
        <v>73</v>
      </c>
      <c r="I69" s="1">
        <v>996480</v>
      </c>
      <c r="J69" s="1">
        <v>0</v>
      </c>
      <c r="K69" s="1">
        <v>4</v>
      </c>
      <c r="L69" s="1">
        <v>3</v>
      </c>
      <c r="M69" s="1">
        <v>7</v>
      </c>
      <c r="N69" s="1">
        <v>21</v>
      </c>
      <c r="O69" s="1">
        <v>72046</v>
      </c>
      <c r="P69" s="1">
        <v>0</v>
      </c>
      <c r="Q69" s="1">
        <v>29.95</v>
      </c>
      <c r="R69" s="1">
        <v>29.85</v>
      </c>
      <c r="S69" s="1">
        <v>30</v>
      </c>
      <c r="T69" s="1">
        <v>30</v>
      </c>
      <c r="U69" s="1">
        <v>30.95</v>
      </c>
      <c r="V69" s="1">
        <v>1.06935E-2</v>
      </c>
      <c r="W69" s="1">
        <v>4.21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0.51</v>
      </c>
      <c r="D70" s="1">
        <v>0</v>
      </c>
      <c r="E70" s="1">
        <v>0.01</v>
      </c>
      <c r="F70" s="1">
        <v>11.12</v>
      </c>
      <c r="G70" s="1">
        <v>88.36</v>
      </c>
      <c r="H70" s="1">
        <v>74</v>
      </c>
      <c r="I70" s="1">
        <v>900000</v>
      </c>
      <c r="J70" s="1">
        <v>27</v>
      </c>
      <c r="K70" s="1">
        <v>9</v>
      </c>
      <c r="L70" s="1">
        <v>5</v>
      </c>
      <c r="M70" s="1">
        <v>-2</v>
      </c>
      <c r="N70" s="1">
        <v>-17</v>
      </c>
      <c r="O70" s="1">
        <v>79524</v>
      </c>
      <c r="P70" s="1">
        <v>0</v>
      </c>
      <c r="Q70" s="1">
        <v>16.25</v>
      </c>
      <c r="R70" s="1">
        <v>16.350000000000001</v>
      </c>
      <c r="S70" s="1">
        <v>16.25</v>
      </c>
      <c r="T70" s="1">
        <v>16.149999999999999</v>
      </c>
      <c r="U70" s="1">
        <v>16.2</v>
      </c>
      <c r="V70" s="1">
        <v>3.5945000000000005E-3</v>
      </c>
      <c r="W70" s="1">
        <v>0.31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</v>
      </c>
      <c r="D71" s="1">
        <v>0.1</v>
      </c>
      <c r="E71" s="1">
        <v>2.84</v>
      </c>
      <c r="F71" s="1">
        <v>38.57</v>
      </c>
      <c r="G71" s="1">
        <v>51.09</v>
      </c>
      <c r="H71" s="1">
        <v>75</v>
      </c>
      <c r="I71" s="1">
        <v>16846646.370000001</v>
      </c>
      <c r="J71" s="1">
        <v>629.99900000000002</v>
      </c>
      <c r="K71" s="1">
        <v>168.131</v>
      </c>
      <c r="L71" s="1">
        <v>472</v>
      </c>
      <c r="M71" s="1">
        <v>156.99600000000001</v>
      </c>
      <c r="N71" s="1">
        <v>-102</v>
      </c>
      <c r="O71" s="1">
        <v>860695</v>
      </c>
      <c r="P71" s="1">
        <v>0.2</v>
      </c>
      <c r="Q71" s="1">
        <v>25.3</v>
      </c>
      <c r="R71" s="1">
        <v>25.35</v>
      </c>
      <c r="S71" s="1">
        <v>25.45</v>
      </c>
      <c r="T71" s="1">
        <v>25.4</v>
      </c>
      <c r="U71" s="1">
        <v>25.4</v>
      </c>
      <c r="V71" s="1">
        <v>0.3361039395</v>
      </c>
      <c r="W71" s="1">
        <v>-0.2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1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35.549999999999997</v>
      </c>
      <c r="R72" s="1">
        <v>35.200000000000003</v>
      </c>
      <c r="S72" s="1">
        <v>35.200000000000003</v>
      </c>
      <c r="T72" s="1">
        <v>35.200000000000003</v>
      </c>
      <c r="U72" s="1">
        <v>34</v>
      </c>
      <c r="V72" s="1">
        <v>3.5549999999999997E-4</v>
      </c>
      <c r="W72" s="1">
        <v>-5.56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0.55000000000000004</v>
      </c>
      <c r="D73" s="1">
        <v>0</v>
      </c>
      <c r="E73" s="1">
        <v>0.04</v>
      </c>
      <c r="F73" s="1">
        <v>20.350000000000001</v>
      </c>
      <c r="G73" s="1">
        <v>79.06</v>
      </c>
      <c r="H73" s="1">
        <v>77</v>
      </c>
      <c r="I73" s="1">
        <v>972855.08</v>
      </c>
      <c r="J73" s="1">
        <v>-1.5</v>
      </c>
      <c r="K73" s="1">
        <v>-24</v>
      </c>
      <c r="L73" s="1">
        <v>3</v>
      </c>
      <c r="M73" s="1">
        <v>30</v>
      </c>
      <c r="N73" s="1">
        <v>9</v>
      </c>
      <c r="O73" s="1">
        <v>76914</v>
      </c>
      <c r="P73" s="1">
        <v>0</v>
      </c>
      <c r="Q73" s="1">
        <v>76</v>
      </c>
      <c r="R73" s="1">
        <v>75.900000000000006</v>
      </c>
      <c r="S73" s="1">
        <v>77.3</v>
      </c>
      <c r="T73" s="1">
        <v>78</v>
      </c>
      <c r="U73" s="1">
        <v>77.7</v>
      </c>
      <c r="V73" s="1">
        <v>1.3356E-2</v>
      </c>
      <c r="W73" s="1">
        <v>3.6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0.13</v>
      </c>
      <c r="F74" s="1">
        <v>2.23</v>
      </c>
      <c r="G74" s="1">
        <v>89.85</v>
      </c>
      <c r="H74" s="1">
        <v>78</v>
      </c>
      <c r="I74" s="1">
        <v>2033712.84</v>
      </c>
      <c r="J74" s="1">
        <v>212</v>
      </c>
      <c r="K74" s="1">
        <v>-33</v>
      </c>
      <c r="L74" s="1">
        <v>-10</v>
      </c>
      <c r="M74" s="1">
        <v>-5.7130000000000001</v>
      </c>
      <c r="N74" s="1">
        <v>-9</v>
      </c>
      <c r="O74" s="1">
        <v>182729</v>
      </c>
      <c r="P74" s="1">
        <v>0.1</v>
      </c>
      <c r="Q74" s="1">
        <v>30.3</v>
      </c>
      <c r="R74" s="1">
        <v>29.95</v>
      </c>
      <c r="S74" s="1">
        <v>29.75</v>
      </c>
      <c r="T74" s="1">
        <v>29.7</v>
      </c>
      <c r="U74" s="1">
        <v>30.1</v>
      </c>
      <c r="V74" s="1">
        <v>4.6971739000000005E-2</v>
      </c>
      <c r="W74" s="1">
        <v>1.35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0.34</v>
      </c>
      <c r="D75" s="1">
        <v>0.19</v>
      </c>
      <c r="E75" s="1">
        <v>0.3</v>
      </c>
      <c r="F75" s="1">
        <v>8</v>
      </c>
      <c r="G75" s="1">
        <v>91.17</v>
      </c>
      <c r="H75" s="1">
        <v>79</v>
      </c>
      <c r="I75" s="1">
        <v>912057.59</v>
      </c>
      <c r="J75" s="1">
        <v>-1</v>
      </c>
      <c r="K75" s="1">
        <v>5</v>
      </c>
      <c r="L75" s="1">
        <v>7</v>
      </c>
      <c r="M75" s="1">
        <v>-2</v>
      </c>
      <c r="N75" s="1">
        <v>-1</v>
      </c>
      <c r="O75" s="1">
        <v>83152</v>
      </c>
      <c r="P75" s="1">
        <v>0</v>
      </c>
      <c r="Q75" s="1">
        <v>29.4</v>
      </c>
      <c r="R75" s="1">
        <v>29.9</v>
      </c>
      <c r="S75" s="1">
        <v>29.6</v>
      </c>
      <c r="T75" s="1">
        <v>29.6</v>
      </c>
      <c r="U75" s="1">
        <v>29.75</v>
      </c>
      <c r="V75" s="1">
        <v>2.3835000000000002E-3</v>
      </c>
      <c r="W75" s="1">
        <v>0.85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0.35</v>
      </c>
      <c r="D76" s="1">
        <v>0</v>
      </c>
      <c r="E76" s="1">
        <v>0.15</v>
      </c>
      <c r="F76" s="1">
        <v>10.38</v>
      </c>
      <c r="G76" s="1">
        <v>89.12</v>
      </c>
      <c r="H76" s="1">
        <v>80</v>
      </c>
      <c r="I76" s="1">
        <v>920000</v>
      </c>
      <c r="J76" s="1">
        <v>6</v>
      </c>
      <c r="K76" s="1">
        <v>-1</v>
      </c>
      <c r="L76" s="1">
        <v>0</v>
      </c>
      <c r="M76" s="1">
        <v>2</v>
      </c>
      <c r="N76" s="1">
        <v>0</v>
      </c>
      <c r="O76" s="1">
        <v>81990</v>
      </c>
      <c r="P76" s="1">
        <v>0</v>
      </c>
      <c r="Q76" s="1">
        <v>22.65</v>
      </c>
      <c r="R76" s="1">
        <v>22.7</v>
      </c>
      <c r="S76" s="1">
        <v>22.7</v>
      </c>
      <c r="T76" s="1">
        <v>22.4</v>
      </c>
      <c r="U76" s="1">
        <v>22.4</v>
      </c>
      <c r="V76" s="1">
        <v>1.5799999999999998E-3</v>
      </c>
      <c r="W76" s="1">
        <v>-1.54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6.58</v>
      </c>
      <c r="D77" s="1">
        <v>0</v>
      </c>
      <c r="E77" s="1">
        <v>0.32</v>
      </c>
      <c r="F77" s="1">
        <v>15.82</v>
      </c>
      <c r="G77" s="1">
        <v>77.28</v>
      </c>
      <c r="H77" s="1">
        <v>81</v>
      </c>
      <c r="I77" s="1">
        <v>16568158.57</v>
      </c>
      <c r="J77" s="1">
        <v>510</v>
      </c>
      <c r="K77" s="1">
        <v>-8.0549999999999997</v>
      </c>
      <c r="L77" s="1">
        <v>864</v>
      </c>
      <c r="M77" s="1">
        <v>211.983</v>
      </c>
      <c r="N77" s="1">
        <v>706.03099999999995</v>
      </c>
      <c r="O77" s="1">
        <v>1280387</v>
      </c>
      <c r="P77" s="1">
        <v>0.2</v>
      </c>
      <c r="Q77" s="1">
        <v>14.5</v>
      </c>
      <c r="R77" s="1">
        <v>14.5</v>
      </c>
      <c r="S77" s="1">
        <v>14.5</v>
      </c>
      <c r="T77" s="1">
        <v>14.55</v>
      </c>
      <c r="U77" s="1">
        <v>15.1</v>
      </c>
      <c r="V77" s="1">
        <v>0.33551623249999996</v>
      </c>
      <c r="W77" s="1">
        <v>5.23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0.02</v>
      </c>
      <c r="F78" s="1">
        <v>32.64</v>
      </c>
      <c r="G78" s="1">
        <v>66.039999999999992</v>
      </c>
      <c r="H78" s="1">
        <v>82</v>
      </c>
      <c r="I78" s="1">
        <v>632952.25</v>
      </c>
      <c r="J78" s="1">
        <v>3</v>
      </c>
      <c r="K78" s="1">
        <v>0</v>
      </c>
      <c r="L78" s="1">
        <v>4</v>
      </c>
      <c r="M78" s="1">
        <v>-1</v>
      </c>
      <c r="N78" s="1">
        <v>-2</v>
      </c>
      <c r="O78" s="1">
        <v>41800</v>
      </c>
      <c r="P78" s="1">
        <v>0</v>
      </c>
      <c r="Q78" s="1">
        <v>13.1</v>
      </c>
      <c r="R78" s="1">
        <v>13.05</v>
      </c>
      <c r="S78" s="1">
        <v>13</v>
      </c>
      <c r="T78" s="1">
        <v>13</v>
      </c>
      <c r="U78" s="1">
        <v>13.3</v>
      </c>
      <c r="V78" s="1">
        <v>5.1699999999999999E-4</v>
      </c>
      <c r="W78" s="1">
        <v>1.53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4.6500000000000004</v>
      </c>
      <c r="D79" s="1">
        <v>0.03</v>
      </c>
      <c r="E79" s="1">
        <v>0.1</v>
      </c>
      <c r="F79" s="1">
        <v>4.2300000000000004</v>
      </c>
      <c r="G79" s="1">
        <v>90.99</v>
      </c>
      <c r="H79" s="1">
        <v>83</v>
      </c>
      <c r="I79" s="1">
        <v>3662113.58</v>
      </c>
      <c r="J79" s="1">
        <v>481</v>
      </c>
      <c r="K79" s="1">
        <v>413.34199999999998</v>
      </c>
      <c r="L79" s="1">
        <v>215.35</v>
      </c>
      <c r="M79" s="1">
        <v>128.98599999999999</v>
      </c>
      <c r="N79" s="1">
        <v>-630.93899999999996</v>
      </c>
      <c r="O79" s="1">
        <v>333216</v>
      </c>
      <c r="P79" s="1">
        <v>0.2</v>
      </c>
      <c r="Q79" s="1">
        <v>37.450000000000003</v>
      </c>
      <c r="R79" s="1">
        <v>37.65</v>
      </c>
      <c r="S79" s="1">
        <v>37.9</v>
      </c>
      <c r="T79" s="1">
        <v>38.25</v>
      </c>
      <c r="U79" s="1">
        <v>36</v>
      </c>
      <c r="V79" s="1">
        <v>0.23957451799999999</v>
      </c>
      <c r="W79" s="1">
        <v>-1.64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0.3</v>
      </c>
      <c r="D80" s="1">
        <v>0</v>
      </c>
      <c r="E80" s="1">
        <v>0.02</v>
      </c>
      <c r="F80" s="1">
        <v>20.29</v>
      </c>
      <c r="G80" s="1">
        <v>79.39</v>
      </c>
      <c r="H80" s="1">
        <v>84</v>
      </c>
      <c r="I80" s="1">
        <v>1353430.11</v>
      </c>
      <c r="J80" s="1">
        <v>1</v>
      </c>
      <c r="K80" s="1">
        <v>0</v>
      </c>
      <c r="L80" s="1">
        <v>-5</v>
      </c>
      <c r="M80" s="1">
        <v>9</v>
      </c>
      <c r="N80" s="1">
        <v>-5</v>
      </c>
      <c r="O80" s="1">
        <v>107449</v>
      </c>
      <c r="P80" s="1">
        <v>0</v>
      </c>
      <c r="Q80" s="1">
        <v>28.2</v>
      </c>
      <c r="R80" s="1">
        <v>28.35</v>
      </c>
      <c r="S80" s="1">
        <v>28.4</v>
      </c>
      <c r="T80" s="1">
        <v>28.5</v>
      </c>
      <c r="U80" s="1">
        <v>28.4</v>
      </c>
      <c r="V80" s="1">
        <v>6.9999999999998864E-6</v>
      </c>
      <c r="W80" s="1">
        <v>0.71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5.46</v>
      </c>
      <c r="D81" s="1">
        <v>0.32</v>
      </c>
      <c r="E81" s="1">
        <v>0.18</v>
      </c>
      <c r="F81" s="1">
        <v>19.62</v>
      </c>
      <c r="G81" s="1">
        <v>74.42</v>
      </c>
      <c r="H81" s="1">
        <v>85</v>
      </c>
      <c r="I81" s="1">
        <v>9955950.5899999999</v>
      </c>
      <c r="J81" s="1">
        <v>634</v>
      </c>
      <c r="K81" s="1">
        <v>155.709</v>
      </c>
      <c r="L81" s="1">
        <v>178.001</v>
      </c>
      <c r="M81" s="1">
        <v>-26.902000000000001</v>
      </c>
      <c r="N81" s="1">
        <v>-127.148</v>
      </c>
      <c r="O81" s="1">
        <v>740922</v>
      </c>
      <c r="P81" s="1">
        <v>0.1</v>
      </c>
      <c r="Q81" s="1">
        <v>10.4</v>
      </c>
      <c r="R81" s="1">
        <v>10.3</v>
      </c>
      <c r="S81" s="1">
        <v>10.35</v>
      </c>
      <c r="T81" s="1">
        <v>10.35</v>
      </c>
      <c r="U81" s="1">
        <v>10.3</v>
      </c>
      <c r="V81" s="1">
        <v>8.4516529499999993E-2</v>
      </c>
      <c r="W81" s="1">
        <v>0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12</v>
      </c>
      <c r="K82" s="1">
        <v>8</v>
      </c>
      <c r="L82" s="1">
        <v>14</v>
      </c>
      <c r="M82" s="1">
        <v>-4</v>
      </c>
      <c r="N82" s="1">
        <v>13</v>
      </c>
      <c r="O82" s="1">
        <v>91440</v>
      </c>
      <c r="P82" s="1">
        <v>0</v>
      </c>
      <c r="Q82" s="1">
        <v>19.149999999999999</v>
      </c>
      <c r="R82" s="1">
        <v>19.2</v>
      </c>
      <c r="S82" s="1">
        <v>19.2</v>
      </c>
      <c r="T82" s="1">
        <v>19.2</v>
      </c>
      <c r="U82" s="1">
        <v>19.350000000000001</v>
      </c>
      <c r="V82" s="1">
        <v>8.2695000000000008E-3</v>
      </c>
      <c r="W82" s="1">
        <v>1.57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1.47</v>
      </c>
      <c r="D83" s="1">
        <v>0</v>
      </c>
      <c r="E83" s="1">
        <v>0.06</v>
      </c>
      <c r="F83" s="1">
        <v>9.41</v>
      </c>
      <c r="G83" s="1">
        <v>89.06</v>
      </c>
      <c r="H83" s="1">
        <v>87</v>
      </c>
      <c r="I83" s="1">
        <v>1377095.13</v>
      </c>
      <c r="J83" s="1">
        <v>45</v>
      </c>
      <c r="K83" s="1">
        <v>37</v>
      </c>
      <c r="L83" s="1">
        <v>28</v>
      </c>
      <c r="M83" s="1">
        <v>-20</v>
      </c>
      <c r="N83" s="1">
        <v>8</v>
      </c>
      <c r="O83" s="1">
        <v>122644</v>
      </c>
      <c r="P83" s="1">
        <v>0.1</v>
      </c>
      <c r="Q83" s="1">
        <v>38.200000000000003</v>
      </c>
      <c r="R83" s="1">
        <v>38.25</v>
      </c>
      <c r="S83" s="1">
        <v>38.299999999999997</v>
      </c>
      <c r="T83" s="1">
        <v>38.049999999999997</v>
      </c>
      <c r="U83" s="1">
        <v>38</v>
      </c>
      <c r="V83" s="1">
        <v>3.7496499999999995E-2</v>
      </c>
      <c r="W83" s="1">
        <v>-0.26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22.23</v>
      </c>
      <c r="G84" s="1">
        <v>71.900000000000006</v>
      </c>
      <c r="H84" s="1">
        <v>88</v>
      </c>
      <c r="I84" s="1">
        <v>9144872.4199999999</v>
      </c>
      <c r="J84" s="1">
        <v>17.471</v>
      </c>
      <c r="K84" s="1">
        <v>9</v>
      </c>
      <c r="L84" s="1">
        <v>22</v>
      </c>
      <c r="M84" s="1">
        <v>-104</v>
      </c>
      <c r="N84" s="1">
        <v>-47</v>
      </c>
      <c r="O84" s="1">
        <v>657516</v>
      </c>
      <c r="P84" s="1">
        <v>0</v>
      </c>
      <c r="Q84" s="1">
        <v>7.59</v>
      </c>
      <c r="R84" s="1">
        <v>7.58</v>
      </c>
      <c r="S84" s="1">
        <v>7.57</v>
      </c>
      <c r="T84" s="1">
        <v>7.56</v>
      </c>
      <c r="U84" s="1">
        <v>7.56</v>
      </c>
      <c r="V84" s="1">
        <v>-7.7419510999999991E-3</v>
      </c>
      <c r="W84" s="1">
        <v>-0.53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2.06</v>
      </c>
      <c r="D85" s="1">
        <v>0</v>
      </c>
      <c r="E85" s="1">
        <v>0.11</v>
      </c>
      <c r="F85" s="1">
        <v>13.02</v>
      </c>
      <c r="G85" s="1">
        <v>84.81</v>
      </c>
      <c r="H85" s="1">
        <v>89</v>
      </c>
      <c r="I85" s="1">
        <v>808712.65</v>
      </c>
      <c r="J85" s="1">
        <v>400</v>
      </c>
      <c r="K85" s="1">
        <v>-331</v>
      </c>
      <c r="L85" s="1">
        <v>981</v>
      </c>
      <c r="M85" s="1">
        <v>-213</v>
      </c>
      <c r="N85" s="1">
        <v>-170.00200000000001</v>
      </c>
      <c r="O85" s="1">
        <v>68587</v>
      </c>
      <c r="P85" s="1">
        <v>1</v>
      </c>
      <c r="Q85" s="1">
        <v>19.25</v>
      </c>
      <c r="R85" s="1">
        <v>20</v>
      </c>
      <c r="S85" s="1">
        <v>20.05</v>
      </c>
      <c r="T85" s="1">
        <v>20</v>
      </c>
      <c r="U85" s="1">
        <v>19.649999999999999</v>
      </c>
      <c r="V85" s="1">
        <v>0.13148510699999999</v>
      </c>
      <c r="W85" s="1">
        <v>12.29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34</v>
      </c>
      <c r="K86" s="1">
        <v>-1</v>
      </c>
      <c r="L86" s="1">
        <v>4</v>
      </c>
      <c r="M86" s="1">
        <v>5</v>
      </c>
      <c r="N86" s="1">
        <v>3</v>
      </c>
      <c r="O86" s="1">
        <v>156923</v>
      </c>
      <c r="P86" s="1">
        <v>0</v>
      </c>
      <c r="Q86" s="1">
        <v>18.850000000000001</v>
      </c>
      <c r="R86" s="1">
        <v>18.850000000000001</v>
      </c>
      <c r="S86" s="1">
        <v>18.8</v>
      </c>
      <c r="T86" s="1">
        <v>18.8</v>
      </c>
      <c r="U86" s="1">
        <v>18.8</v>
      </c>
      <c r="V86" s="1">
        <v>8.4765000000000014E-3</v>
      </c>
      <c r="W86" s="1">
        <v>-0.27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2.48</v>
      </c>
      <c r="D87" s="1">
        <v>0</v>
      </c>
      <c r="E87" s="1">
        <v>0.26</v>
      </c>
      <c r="F87" s="1">
        <v>10.66</v>
      </c>
      <c r="G87" s="1">
        <v>86.6</v>
      </c>
      <c r="H87" s="1">
        <v>91</v>
      </c>
      <c r="I87" s="1">
        <v>1326414</v>
      </c>
      <c r="J87" s="1">
        <v>7.2789999999999999</v>
      </c>
      <c r="K87" s="1">
        <v>11.095000000000001</v>
      </c>
      <c r="L87" s="1">
        <v>5.1520000000000001</v>
      </c>
      <c r="M87" s="1">
        <v>-22</v>
      </c>
      <c r="N87" s="1">
        <v>-5</v>
      </c>
      <c r="O87" s="1">
        <v>114867</v>
      </c>
      <c r="P87" s="1">
        <v>0</v>
      </c>
      <c r="Q87" s="1">
        <v>16.3</v>
      </c>
      <c r="R87" s="1">
        <v>16.399999999999999</v>
      </c>
      <c r="S87" s="1">
        <v>16.649999999999999</v>
      </c>
      <c r="T87" s="1">
        <v>16.600000000000001</v>
      </c>
      <c r="U87" s="1">
        <v>16.649999999999999</v>
      </c>
      <c r="V87" s="1">
        <v>-6.2063500000000035E-4</v>
      </c>
      <c r="W87" s="1">
        <v>2.15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0.19</v>
      </c>
      <c r="F88" s="1">
        <v>18.39</v>
      </c>
      <c r="G88" s="1">
        <v>80.61</v>
      </c>
      <c r="H88" s="1">
        <v>92</v>
      </c>
      <c r="I88" s="1">
        <v>1067424.33</v>
      </c>
      <c r="J88" s="1">
        <v>33</v>
      </c>
      <c r="K88" s="1">
        <v>24.141999999999999</v>
      </c>
      <c r="L88" s="1">
        <v>18</v>
      </c>
      <c r="M88" s="1">
        <v>-5</v>
      </c>
      <c r="N88" s="1">
        <v>-4</v>
      </c>
      <c r="O88" s="1">
        <v>86045</v>
      </c>
      <c r="P88" s="1">
        <v>0.1</v>
      </c>
      <c r="Q88" s="1">
        <v>14.1</v>
      </c>
      <c r="R88" s="1">
        <v>14.05</v>
      </c>
      <c r="S88" s="1">
        <v>14.1</v>
      </c>
      <c r="T88" s="1">
        <v>13.9</v>
      </c>
      <c r="U88" s="1">
        <v>14</v>
      </c>
      <c r="V88" s="1">
        <v>9.327951000000001E-3</v>
      </c>
      <c r="W88" s="1">
        <v>0.36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0.05</v>
      </c>
      <c r="F89" s="1">
        <v>8.24</v>
      </c>
      <c r="G89" s="1">
        <v>90.88</v>
      </c>
      <c r="H89" s="1">
        <v>93</v>
      </c>
      <c r="I89" s="1">
        <v>1298338.48</v>
      </c>
      <c r="J89" s="1">
        <v>1</v>
      </c>
      <c r="K89" s="1">
        <v>-4</v>
      </c>
      <c r="L89" s="1">
        <v>-7</v>
      </c>
      <c r="M89" s="1">
        <v>0</v>
      </c>
      <c r="N89" s="1">
        <v>-3</v>
      </c>
      <c r="O89" s="1">
        <v>117993</v>
      </c>
      <c r="P89" s="1">
        <v>0</v>
      </c>
      <c r="Q89" s="1">
        <v>15.45</v>
      </c>
      <c r="R89" s="1">
        <v>15.65</v>
      </c>
      <c r="S89" s="1">
        <v>15.95</v>
      </c>
      <c r="T89" s="1">
        <v>16</v>
      </c>
      <c r="U89" s="1">
        <v>16.350000000000001</v>
      </c>
      <c r="V89" s="1">
        <v>-2.0785000000000001E-3</v>
      </c>
      <c r="W89" s="1">
        <v>6.17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2.46</v>
      </c>
      <c r="D90" s="1">
        <v>0</v>
      </c>
      <c r="E90" s="1">
        <v>0.7</v>
      </c>
      <c r="F90" s="1">
        <v>19.8</v>
      </c>
      <c r="G90" s="1">
        <v>77.039999999999992</v>
      </c>
      <c r="H90" s="1">
        <v>94</v>
      </c>
      <c r="I90" s="1">
        <v>5316883.8</v>
      </c>
      <c r="J90" s="1">
        <v>477.476</v>
      </c>
      <c r="K90" s="1">
        <v>363</v>
      </c>
      <c r="L90" s="1">
        <v>374</v>
      </c>
      <c r="M90" s="1">
        <v>352</v>
      </c>
      <c r="N90" s="1">
        <v>705.00099999999998</v>
      </c>
      <c r="O90" s="1">
        <v>409613</v>
      </c>
      <c r="P90" s="1">
        <v>0.6</v>
      </c>
      <c r="Q90" s="1">
        <v>10.4</v>
      </c>
      <c r="R90" s="1">
        <v>10.4</v>
      </c>
      <c r="S90" s="1">
        <v>10.5</v>
      </c>
      <c r="T90" s="1">
        <v>10.55</v>
      </c>
      <c r="U90" s="1">
        <v>10.75</v>
      </c>
      <c r="V90" s="1">
        <v>0.23960311150000002</v>
      </c>
      <c r="W90" s="1">
        <v>6.44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0.28999999999999998</v>
      </c>
      <c r="D91" s="1">
        <v>0</v>
      </c>
      <c r="E91" s="1">
        <v>0.22</v>
      </c>
      <c r="F91" s="1">
        <v>47.64</v>
      </c>
      <c r="G91" s="1">
        <v>51.85</v>
      </c>
      <c r="H91" s="1">
        <v>95</v>
      </c>
      <c r="I91" s="1">
        <v>937200</v>
      </c>
      <c r="J91" s="1">
        <v>0</v>
      </c>
      <c r="K91" s="1">
        <v>1</v>
      </c>
      <c r="L91" s="1">
        <v>7</v>
      </c>
      <c r="M91" s="1">
        <v>3</v>
      </c>
      <c r="N91" s="1">
        <v>-2</v>
      </c>
      <c r="O91" s="1">
        <v>48594</v>
      </c>
      <c r="P91" s="1">
        <v>0</v>
      </c>
      <c r="Q91" s="1">
        <v>16.350000000000001</v>
      </c>
      <c r="R91" s="1">
        <v>16.350000000000001</v>
      </c>
      <c r="S91" s="1">
        <v>16.25</v>
      </c>
      <c r="T91" s="1">
        <v>16.350000000000001</v>
      </c>
      <c r="U91" s="1">
        <v>16.350000000000001</v>
      </c>
      <c r="V91" s="1">
        <v>1.4644999999999999E-3</v>
      </c>
      <c r="W91" s="1">
        <v>0.31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1.47</v>
      </c>
      <c r="D92" s="1">
        <v>0</v>
      </c>
      <c r="E92" s="1">
        <v>0.06</v>
      </c>
      <c r="F92" s="1">
        <v>9.67</v>
      </c>
      <c r="G92" s="1">
        <v>88.8</v>
      </c>
      <c r="H92" s="1">
        <v>96</v>
      </c>
      <c r="I92" s="1">
        <v>3016476.4</v>
      </c>
      <c r="J92" s="1">
        <v>20</v>
      </c>
      <c r="K92" s="1">
        <v>0</v>
      </c>
      <c r="L92" s="1">
        <v>19</v>
      </c>
      <c r="M92" s="1">
        <v>19</v>
      </c>
      <c r="N92" s="1">
        <v>9</v>
      </c>
      <c r="O92" s="1">
        <v>267863</v>
      </c>
      <c r="P92" s="1">
        <v>0</v>
      </c>
      <c r="Q92" s="1">
        <v>17.55</v>
      </c>
      <c r="R92" s="1">
        <v>17.45</v>
      </c>
      <c r="S92" s="1">
        <v>17.45</v>
      </c>
      <c r="T92" s="1">
        <v>17.55</v>
      </c>
      <c r="U92" s="1">
        <v>17.45</v>
      </c>
      <c r="V92" s="1">
        <v>1.17305E-2</v>
      </c>
      <c r="W92" s="1">
        <v>-0.56999999999999995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18</v>
      </c>
      <c r="K93" s="1">
        <v>-3.08</v>
      </c>
      <c r="L93" s="1">
        <v>6.5069999999999997</v>
      </c>
      <c r="M93" s="1">
        <v>1.869</v>
      </c>
      <c r="N93" s="1">
        <v>-3.0939999999999999</v>
      </c>
      <c r="O93" s="1">
        <v>299563</v>
      </c>
      <c r="P93" s="1">
        <v>0</v>
      </c>
      <c r="Q93" s="1">
        <v>9.8699999999999992</v>
      </c>
      <c r="R93" s="1">
        <v>10</v>
      </c>
      <c r="S93" s="1">
        <v>10</v>
      </c>
      <c r="T93" s="1">
        <v>10.050000000000001</v>
      </c>
      <c r="U93" s="1">
        <v>10.050000000000001</v>
      </c>
      <c r="V93" s="1">
        <v>1.9961874999999997E-3</v>
      </c>
      <c r="W93" s="1">
        <v>2.0299999999999998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3.4</v>
      </c>
      <c r="D94" s="1">
        <v>0</v>
      </c>
      <c r="E94" s="1">
        <v>0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250</v>
      </c>
      <c r="K94" s="1">
        <v>80</v>
      </c>
      <c r="L94" s="1">
        <v>58</v>
      </c>
      <c r="M94" s="1">
        <v>-111</v>
      </c>
      <c r="N94" s="1">
        <v>-604</v>
      </c>
      <c r="O94" s="1">
        <v>482777</v>
      </c>
      <c r="P94" s="1">
        <v>-0.1</v>
      </c>
      <c r="Q94" s="1">
        <v>7.58</v>
      </c>
      <c r="R94" s="1">
        <v>7.62</v>
      </c>
      <c r="S94" s="1">
        <v>7.59</v>
      </c>
      <c r="T94" s="1">
        <v>7.52</v>
      </c>
      <c r="U94" s="1">
        <v>7.33</v>
      </c>
      <c r="V94" s="1">
        <v>-2.3172199999999997E-2</v>
      </c>
      <c r="W94" s="1">
        <v>-1.87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3.83</v>
      </c>
      <c r="D95" s="1">
        <v>0</v>
      </c>
      <c r="E95" s="1">
        <v>0.05</v>
      </c>
      <c r="F95" s="1">
        <v>13.65</v>
      </c>
      <c r="G95" s="1">
        <v>82.47</v>
      </c>
      <c r="H95" s="1">
        <v>99</v>
      </c>
      <c r="I95" s="1">
        <v>1732683.81</v>
      </c>
      <c r="J95" s="1">
        <v>503</v>
      </c>
      <c r="K95" s="1">
        <v>169</v>
      </c>
      <c r="L95" s="1">
        <v>524</v>
      </c>
      <c r="M95" s="1">
        <v>148</v>
      </c>
      <c r="N95" s="1">
        <v>20</v>
      </c>
      <c r="O95" s="1">
        <v>142894</v>
      </c>
      <c r="P95" s="1">
        <v>1</v>
      </c>
      <c r="Q95" s="1">
        <v>17.8</v>
      </c>
      <c r="R95" s="1">
        <v>17.850000000000001</v>
      </c>
      <c r="S95" s="1">
        <v>17.95</v>
      </c>
      <c r="T95" s="1">
        <v>17.95</v>
      </c>
      <c r="U95" s="1">
        <v>17.95</v>
      </c>
      <c r="V95" s="1">
        <v>0.24391449999999998</v>
      </c>
      <c r="W95" s="1">
        <v>3.16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35</v>
      </c>
      <c r="K96" s="1">
        <v>11</v>
      </c>
      <c r="L96" s="1">
        <v>9</v>
      </c>
      <c r="M96" s="1">
        <v>-11</v>
      </c>
      <c r="N96" s="1">
        <v>-7.42</v>
      </c>
      <c r="O96" s="1">
        <v>363981</v>
      </c>
      <c r="P96" s="1">
        <v>0</v>
      </c>
      <c r="Q96" s="1">
        <v>13.1</v>
      </c>
      <c r="R96" s="1">
        <v>13.05</v>
      </c>
      <c r="S96" s="1">
        <v>13.1</v>
      </c>
      <c r="T96" s="1">
        <v>13.05</v>
      </c>
      <c r="U96" s="1">
        <v>13.05</v>
      </c>
      <c r="V96" s="1">
        <v>4.7956899999999983E-3</v>
      </c>
      <c r="W96" s="1">
        <v>0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21.83</v>
      </c>
      <c r="G97" s="1">
        <v>77.72</v>
      </c>
      <c r="H97" s="1">
        <v>101</v>
      </c>
      <c r="I97" s="1">
        <v>1036072.67</v>
      </c>
      <c r="J97" s="1">
        <v>-1</v>
      </c>
      <c r="K97" s="1">
        <v>3</v>
      </c>
      <c r="L97" s="1">
        <v>-1</v>
      </c>
      <c r="M97" s="1">
        <v>-2</v>
      </c>
      <c r="N97" s="1">
        <v>0</v>
      </c>
      <c r="O97" s="1">
        <v>80524</v>
      </c>
      <c r="P97" s="1">
        <v>0</v>
      </c>
      <c r="Q97" s="1">
        <v>13.15</v>
      </c>
      <c r="R97" s="1">
        <v>13.2</v>
      </c>
      <c r="S97" s="1">
        <v>13.25</v>
      </c>
      <c r="T97" s="1">
        <v>13.2</v>
      </c>
      <c r="U97" s="1">
        <v>13.15</v>
      </c>
      <c r="V97" s="1">
        <v>-1.3200000000000004E-4</v>
      </c>
      <c r="W97" s="1">
        <v>0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0.33</v>
      </c>
      <c r="D98" s="1">
        <v>0</v>
      </c>
      <c r="E98" s="1">
        <v>0.28000000000000003</v>
      </c>
      <c r="F98" s="1">
        <v>22.1</v>
      </c>
      <c r="G98" s="1">
        <v>77.289999999999992</v>
      </c>
      <c r="H98" s="1">
        <v>102</v>
      </c>
      <c r="I98" s="1">
        <v>1111573.2</v>
      </c>
      <c r="J98" s="1">
        <v>0</v>
      </c>
      <c r="K98" s="1">
        <v>-1</v>
      </c>
      <c r="L98" s="1">
        <v>-1</v>
      </c>
      <c r="M98" s="1">
        <v>-3</v>
      </c>
      <c r="N98" s="1">
        <v>-15</v>
      </c>
      <c r="O98" s="1">
        <v>85913</v>
      </c>
      <c r="P98" s="1">
        <v>0</v>
      </c>
      <c r="Q98" s="1">
        <v>10.65</v>
      </c>
      <c r="R98" s="1">
        <v>10.65</v>
      </c>
      <c r="S98" s="1">
        <v>10.7</v>
      </c>
      <c r="T98" s="1">
        <v>10.6</v>
      </c>
      <c r="U98" s="1">
        <v>10.6</v>
      </c>
      <c r="V98" s="1">
        <v>-2.1215000000000001E-3</v>
      </c>
      <c r="W98" s="1">
        <v>-0.47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20.68</v>
      </c>
      <c r="D99" s="1">
        <v>0.12</v>
      </c>
      <c r="E99" s="1">
        <v>0.13</v>
      </c>
      <c r="F99" s="1">
        <v>32.299999999999997</v>
      </c>
      <c r="G99" s="1">
        <v>46.77</v>
      </c>
      <c r="H99" s="1">
        <v>103</v>
      </c>
      <c r="I99" s="1">
        <v>2336246.67</v>
      </c>
      <c r="J99" s="1">
        <v>29</v>
      </c>
      <c r="K99" s="1">
        <v>28.925999999999998</v>
      </c>
      <c r="L99" s="1">
        <v>-61</v>
      </c>
      <c r="M99" s="1">
        <v>-50</v>
      </c>
      <c r="N99" s="1">
        <v>-159</v>
      </c>
      <c r="O99" s="1">
        <v>109266</v>
      </c>
      <c r="P99" s="1">
        <v>-0.2</v>
      </c>
      <c r="Q99" s="1">
        <v>11.25</v>
      </c>
      <c r="R99" s="1">
        <v>11.25</v>
      </c>
      <c r="S99" s="1">
        <v>11.1</v>
      </c>
      <c r="T99" s="1">
        <v>11.1</v>
      </c>
      <c r="U99" s="1">
        <v>11</v>
      </c>
      <c r="V99" s="1">
        <v>-2.3294324999999998E-2</v>
      </c>
      <c r="W99" s="1">
        <v>-1.79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0</v>
      </c>
      <c r="K100" s="1">
        <v>4</v>
      </c>
      <c r="L100" s="1">
        <v>1</v>
      </c>
      <c r="M100" s="1">
        <v>0</v>
      </c>
      <c r="N100" s="1">
        <v>0</v>
      </c>
      <c r="O100" s="1">
        <v>109701</v>
      </c>
      <c r="P100" s="1">
        <v>0</v>
      </c>
      <c r="Q100" s="1">
        <v>13.1</v>
      </c>
      <c r="R100" s="1">
        <v>13.05</v>
      </c>
      <c r="S100" s="1">
        <v>13</v>
      </c>
      <c r="T100" s="1">
        <v>13.1</v>
      </c>
      <c r="U100" s="1">
        <v>12.95</v>
      </c>
      <c r="V100" s="1">
        <v>6.5200000000000002E-4</v>
      </c>
      <c r="W100" s="1">
        <v>-0.77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16.329999999999998</v>
      </c>
      <c r="G101" s="1">
        <v>83.37</v>
      </c>
      <c r="H101" s="1">
        <v>105</v>
      </c>
      <c r="I101" s="1">
        <v>857670</v>
      </c>
      <c r="J101" s="1">
        <v>2</v>
      </c>
      <c r="K101" s="1">
        <v>0</v>
      </c>
      <c r="L101" s="1">
        <v>0</v>
      </c>
      <c r="M101" s="1">
        <v>1</v>
      </c>
      <c r="N101" s="1">
        <v>0</v>
      </c>
      <c r="O101" s="1">
        <v>71504</v>
      </c>
      <c r="P101" s="1">
        <v>0</v>
      </c>
      <c r="Q101" s="1">
        <v>19.05</v>
      </c>
      <c r="R101" s="1">
        <v>19.399999999999999</v>
      </c>
      <c r="S101" s="1">
        <v>19.45</v>
      </c>
      <c r="T101" s="1">
        <v>19</v>
      </c>
      <c r="U101" s="1">
        <v>18.75</v>
      </c>
      <c r="V101" s="1">
        <v>5.71E-4</v>
      </c>
      <c r="W101" s="1">
        <v>-1.32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0.98</v>
      </c>
      <c r="D102" s="1">
        <v>0.01</v>
      </c>
      <c r="E102" s="1">
        <v>0.03</v>
      </c>
      <c r="F102" s="1">
        <v>12.75</v>
      </c>
      <c r="G102" s="1">
        <v>86.23</v>
      </c>
      <c r="H102" s="1">
        <v>106</v>
      </c>
      <c r="I102" s="1">
        <v>1504145.36</v>
      </c>
      <c r="J102" s="1">
        <v>82</v>
      </c>
      <c r="K102" s="1">
        <v>-108</v>
      </c>
      <c r="L102" s="1">
        <v>294</v>
      </c>
      <c r="M102" s="1">
        <v>-517</v>
      </c>
      <c r="N102" s="1">
        <v>65</v>
      </c>
      <c r="O102" s="1">
        <v>129702</v>
      </c>
      <c r="P102" s="1">
        <v>-0.1</v>
      </c>
      <c r="Q102" s="1">
        <v>18.3</v>
      </c>
      <c r="R102" s="1">
        <v>18.05</v>
      </c>
      <c r="S102" s="1">
        <v>18.7</v>
      </c>
      <c r="T102" s="1">
        <v>18.149999999999999</v>
      </c>
      <c r="U102" s="1">
        <v>18</v>
      </c>
      <c r="V102" s="1">
        <v>-3.1645499999999993E-2</v>
      </c>
      <c r="W102" s="1">
        <v>0.56000000000000005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1.19</v>
      </c>
      <c r="D103" s="1">
        <v>0</v>
      </c>
      <c r="E103" s="1">
        <v>0.2</v>
      </c>
      <c r="F103" s="1">
        <v>40.72</v>
      </c>
      <c r="G103" s="1">
        <v>57.89</v>
      </c>
      <c r="H103" s="1">
        <v>107</v>
      </c>
      <c r="I103" s="1">
        <v>424880.82</v>
      </c>
      <c r="J103" s="1">
        <v>-34</v>
      </c>
      <c r="K103" s="1">
        <v>-1.42</v>
      </c>
      <c r="L103" s="1">
        <v>-16.048999999999999</v>
      </c>
      <c r="M103" s="1">
        <v>-37</v>
      </c>
      <c r="N103" s="1">
        <v>-14</v>
      </c>
      <c r="O103" s="1">
        <v>24596</v>
      </c>
      <c r="P103" s="1">
        <v>-0.4</v>
      </c>
      <c r="Q103" s="1">
        <v>51.5</v>
      </c>
      <c r="R103" s="1">
        <v>56.6</v>
      </c>
      <c r="S103" s="1">
        <v>54</v>
      </c>
      <c r="T103" s="1">
        <v>52.8</v>
      </c>
      <c r="U103" s="1">
        <v>53.1</v>
      </c>
      <c r="V103" s="1">
        <v>-5.395018E-2</v>
      </c>
      <c r="W103" s="1">
        <v>5.99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11.11</v>
      </c>
      <c r="D104" s="1">
        <v>0</v>
      </c>
      <c r="E104" s="1">
        <v>0.2</v>
      </c>
      <c r="F104" s="1">
        <v>21.43</v>
      </c>
      <c r="G104" s="1">
        <v>67.260000000000005</v>
      </c>
      <c r="H104" s="1">
        <v>108</v>
      </c>
      <c r="I104" s="1">
        <v>1461535.34</v>
      </c>
      <c r="J104" s="1">
        <v>140</v>
      </c>
      <c r="K104" s="1">
        <v>-105.998</v>
      </c>
      <c r="L104" s="1">
        <v>-27</v>
      </c>
      <c r="M104" s="1">
        <v>-28.379000000000001</v>
      </c>
      <c r="N104" s="1">
        <v>-232</v>
      </c>
      <c r="O104" s="1">
        <v>98303</v>
      </c>
      <c r="P104" s="1">
        <v>-0.3</v>
      </c>
      <c r="Q104" s="1">
        <v>31.85</v>
      </c>
      <c r="R104" s="1">
        <v>31.55</v>
      </c>
      <c r="S104" s="1">
        <v>31.75</v>
      </c>
      <c r="T104" s="1">
        <v>31.7</v>
      </c>
      <c r="U104" s="1">
        <v>30.6</v>
      </c>
      <c r="V104" s="1">
        <v>-7.7413012000000003E-2</v>
      </c>
      <c r="W104" s="1">
        <v>-1.1299999999999999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0.28999999999999998</v>
      </c>
      <c r="D105" s="1">
        <v>0</v>
      </c>
      <c r="E105" s="1">
        <v>0.14000000000000001</v>
      </c>
      <c r="F105" s="1">
        <v>13.85</v>
      </c>
      <c r="G105" s="1">
        <v>85.72</v>
      </c>
      <c r="H105" s="1">
        <v>109</v>
      </c>
      <c r="I105" s="1">
        <v>1298969.69</v>
      </c>
      <c r="J105" s="1">
        <v>-6.9880000000000004</v>
      </c>
      <c r="K105" s="1">
        <v>-1</v>
      </c>
      <c r="L105" s="1">
        <v>6</v>
      </c>
      <c r="M105" s="1">
        <v>-7</v>
      </c>
      <c r="N105" s="1">
        <v>7</v>
      </c>
      <c r="O105" s="1">
        <v>111348</v>
      </c>
      <c r="P105" s="1">
        <v>0</v>
      </c>
      <c r="Q105" s="1">
        <v>11.6</v>
      </c>
      <c r="R105" s="1">
        <v>11.7</v>
      </c>
      <c r="S105" s="1">
        <v>11.7</v>
      </c>
      <c r="T105" s="1">
        <v>11.55</v>
      </c>
      <c r="U105" s="1">
        <v>11.4</v>
      </c>
      <c r="V105" s="1">
        <v>-2.3610800000000025E-4</v>
      </c>
      <c r="W105" s="1">
        <v>-0.44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</v>
      </c>
      <c r="F106" s="1">
        <v>40.130000000000003</v>
      </c>
      <c r="G106" s="1">
        <v>59.599999999999994</v>
      </c>
      <c r="H106" s="1">
        <v>110</v>
      </c>
      <c r="I106" s="1">
        <v>660167.49</v>
      </c>
      <c r="J106" s="1">
        <v>3</v>
      </c>
      <c r="K106" s="1">
        <v>-8</v>
      </c>
      <c r="L106" s="1">
        <v>2</v>
      </c>
      <c r="M106" s="1">
        <v>3</v>
      </c>
      <c r="N106" s="1">
        <v>-21</v>
      </c>
      <c r="O106" s="1">
        <v>39346</v>
      </c>
      <c r="P106" s="1">
        <v>-0.1</v>
      </c>
      <c r="Q106" s="1">
        <v>53</v>
      </c>
      <c r="R106" s="1">
        <v>53.5</v>
      </c>
      <c r="S106" s="1">
        <v>53.3</v>
      </c>
      <c r="T106" s="1">
        <v>52.9</v>
      </c>
      <c r="U106" s="1">
        <v>53.4</v>
      </c>
      <c r="V106" s="1">
        <v>-1.1250999999999999E-2</v>
      </c>
      <c r="W106" s="1">
        <v>1.52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39.9</v>
      </c>
      <c r="D107" s="1">
        <v>1.49</v>
      </c>
      <c r="E107" s="1">
        <v>2.09</v>
      </c>
      <c r="F107" s="1">
        <v>16.18</v>
      </c>
      <c r="G107" s="1">
        <v>40.339999999999996</v>
      </c>
      <c r="H107" s="1">
        <v>111</v>
      </c>
      <c r="I107" s="1">
        <v>2743671.11</v>
      </c>
      <c r="J107" s="1">
        <v>4.2699999999999996</v>
      </c>
      <c r="K107" s="1">
        <v>83.86</v>
      </c>
      <c r="L107" s="1">
        <v>169.03100000000001</v>
      </c>
      <c r="M107" s="1">
        <v>166.93199999999999</v>
      </c>
      <c r="N107" s="1">
        <v>203.31700000000001</v>
      </c>
      <c r="O107" s="1">
        <v>110680</v>
      </c>
      <c r="P107" s="1">
        <v>0.6</v>
      </c>
      <c r="Q107" s="1">
        <v>565</v>
      </c>
      <c r="R107" s="1">
        <v>567</v>
      </c>
      <c r="S107" s="1">
        <v>583</v>
      </c>
      <c r="T107" s="1">
        <v>593</v>
      </c>
      <c r="U107" s="1">
        <v>583</v>
      </c>
      <c r="V107" s="1">
        <v>3.6603072999999999</v>
      </c>
      <c r="W107" s="1">
        <v>3.74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38.229999999999997</v>
      </c>
      <c r="D108" s="1">
        <v>13.09</v>
      </c>
      <c r="E108" s="1">
        <v>2.08</v>
      </c>
      <c r="F108" s="1">
        <v>9.0299999999999994</v>
      </c>
      <c r="G108" s="1">
        <v>37.570000000000007</v>
      </c>
      <c r="H108" s="1">
        <v>112</v>
      </c>
      <c r="I108" s="1">
        <v>2418565.81</v>
      </c>
      <c r="J108" s="1">
        <v>765.53599999999994</v>
      </c>
      <c r="K108" s="1">
        <v>-193.285</v>
      </c>
      <c r="L108" s="1">
        <v>-164.46799999999999</v>
      </c>
      <c r="M108" s="1">
        <v>95.012</v>
      </c>
      <c r="N108" s="1">
        <v>-279.68900000000002</v>
      </c>
      <c r="O108" s="1">
        <v>90866</v>
      </c>
      <c r="P108" s="1">
        <v>0.2</v>
      </c>
      <c r="Q108" s="1">
        <v>390</v>
      </c>
      <c r="R108" s="1">
        <v>395</v>
      </c>
      <c r="S108" s="1">
        <v>389.5</v>
      </c>
      <c r="T108" s="1">
        <v>399.5</v>
      </c>
      <c r="U108" s="1">
        <v>398.5</v>
      </c>
      <c r="V108" s="1">
        <v>0.84652406499999955</v>
      </c>
      <c r="W108" s="1">
        <v>4.59</v>
      </c>
      <c r="X108" s="1" t="s">
        <v>5244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32.44</v>
      </c>
      <c r="D109" s="1">
        <v>0.19</v>
      </c>
      <c r="E109" s="1">
        <v>0.83</v>
      </c>
      <c r="F109" s="1">
        <v>26.69</v>
      </c>
      <c r="G109" s="1">
        <v>39.850000000000009</v>
      </c>
      <c r="H109" s="1">
        <v>113</v>
      </c>
      <c r="I109" s="1">
        <v>5209722.2300000004</v>
      </c>
      <c r="J109" s="1">
        <v>260.72199999999998</v>
      </c>
      <c r="K109" s="1">
        <v>-191.774</v>
      </c>
      <c r="L109" s="1">
        <v>130.172</v>
      </c>
      <c r="M109" s="1">
        <v>-439.74599999999998</v>
      </c>
      <c r="N109" s="1">
        <v>-169.596</v>
      </c>
      <c r="O109" s="1">
        <v>207607</v>
      </c>
      <c r="P109" s="1">
        <v>-0.2</v>
      </c>
      <c r="Q109" s="1">
        <v>99.1</v>
      </c>
      <c r="R109" s="1">
        <v>98.4</v>
      </c>
      <c r="S109" s="1">
        <v>98.6</v>
      </c>
      <c r="T109" s="1">
        <v>96.7</v>
      </c>
      <c r="U109" s="1">
        <v>95.9</v>
      </c>
      <c r="V109" s="1">
        <v>-0.3898574680000001</v>
      </c>
      <c r="W109" s="1">
        <v>-1.84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16.14</v>
      </c>
      <c r="D110" s="1">
        <v>1.51</v>
      </c>
      <c r="E110" s="1">
        <v>0.46</v>
      </c>
      <c r="F110" s="1">
        <v>7.24</v>
      </c>
      <c r="G110" s="1">
        <v>74.650000000000006</v>
      </c>
      <c r="H110" s="1">
        <v>114</v>
      </c>
      <c r="I110" s="1">
        <v>21387966.16</v>
      </c>
      <c r="J110" s="1">
        <v>-4148.0770000000002</v>
      </c>
      <c r="K110" s="1">
        <v>-1376.4069999999999</v>
      </c>
      <c r="L110" s="1">
        <v>-1835.309</v>
      </c>
      <c r="M110" s="1">
        <v>-1307.8320000000001</v>
      </c>
      <c r="N110" s="1">
        <v>-1376.519</v>
      </c>
      <c r="O110" s="1">
        <v>1596612</v>
      </c>
      <c r="P110" s="1">
        <v>-0.6</v>
      </c>
      <c r="Q110" s="1">
        <v>47.4</v>
      </c>
      <c r="R110" s="1">
        <v>47</v>
      </c>
      <c r="S110" s="1">
        <v>46.6</v>
      </c>
      <c r="T110" s="1">
        <v>46.2</v>
      </c>
      <c r="U110" s="1">
        <v>45.75</v>
      </c>
      <c r="V110" s="1">
        <v>-4.7023296084999995</v>
      </c>
      <c r="W110" s="1">
        <v>-3.89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-5</v>
      </c>
      <c r="K111" s="1">
        <v>-6</v>
      </c>
      <c r="L111" s="1">
        <v>-7</v>
      </c>
      <c r="M111" s="1">
        <v>25</v>
      </c>
      <c r="N111" s="1">
        <v>-6</v>
      </c>
      <c r="O111" s="1">
        <v>245791</v>
      </c>
      <c r="P111" s="1">
        <v>0</v>
      </c>
      <c r="Q111" s="1">
        <v>16.149999999999999</v>
      </c>
      <c r="R111" s="1">
        <v>16.100000000000001</v>
      </c>
      <c r="S111" s="1">
        <v>16</v>
      </c>
      <c r="T111" s="1">
        <v>16</v>
      </c>
      <c r="U111" s="1">
        <v>15.95</v>
      </c>
      <c r="V111" s="1">
        <v>1.4949999999999989E-4</v>
      </c>
      <c r="W111" s="1">
        <v>-1.85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6</v>
      </c>
      <c r="K113" s="1">
        <v>0</v>
      </c>
      <c r="L113" s="1">
        <v>0</v>
      </c>
      <c r="M113" s="1">
        <v>5</v>
      </c>
      <c r="N113" s="1">
        <v>0</v>
      </c>
      <c r="O113" s="1">
        <v>78537</v>
      </c>
      <c r="P113" s="1">
        <v>0</v>
      </c>
      <c r="Q113" s="1">
        <v>12.4</v>
      </c>
      <c r="R113" s="1">
        <v>12.1</v>
      </c>
      <c r="S113" s="1">
        <v>12.35</v>
      </c>
      <c r="T113" s="1">
        <v>12.3</v>
      </c>
      <c r="U113" s="1">
        <v>12.4</v>
      </c>
      <c r="V113" s="1">
        <v>1.359E-3</v>
      </c>
      <c r="W113" s="1">
        <v>-0.4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11.57</v>
      </c>
      <c r="D114" s="1">
        <v>0.24</v>
      </c>
      <c r="E114" s="1">
        <v>0.12</v>
      </c>
      <c r="F114" s="1">
        <v>10.58</v>
      </c>
      <c r="G114" s="1">
        <v>77.490000000000009</v>
      </c>
      <c r="H114" s="1">
        <v>118</v>
      </c>
      <c r="I114" s="1">
        <v>5031125.1500000004</v>
      </c>
      <c r="J114" s="1">
        <v>2193.9839999999999</v>
      </c>
      <c r="K114" s="1">
        <v>1968.81</v>
      </c>
      <c r="L114" s="1">
        <v>-1817.0250000000001</v>
      </c>
      <c r="M114" s="1">
        <v>-1225.5530000000001</v>
      </c>
      <c r="N114" s="1">
        <v>4989.5690000000004</v>
      </c>
      <c r="O114" s="1">
        <v>389862</v>
      </c>
      <c r="P114" s="1">
        <v>1.6</v>
      </c>
      <c r="Q114" s="1">
        <v>100.5</v>
      </c>
      <c r="R114" s="1">
        <v>102.5</v>
      </c>
      <c r="S114" s="1">
        <v>100.5</v>
      </c>
      <c r="T114" s="1">
        <v>99.3</v>
      </c>
      <c r="U114" s="1">
        <v>102.5</v>
      </c>
      <c r="V114" s="1">
        <v>6.2942081410000004</v>
      </c>
      <c r="W114" s="1">
        <v>4.2699999999999996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9.3699999999999992</v>
      </c>
      <c r="D115" s="1">
        <v>0.01</v>
      </c>
      <c r="E115" s="1">
        <v>0.55000000000000004</v>
      </c>
      <c r="F115" s="1">
        <v>13.3</v>
      </c>
      <c r="G115" s="1">
        <v>76.77</v>
      </c>
      <c r="H115" s="1">
        <v>119</v>
      </c>
      <c r="I115" s="1">
        <v>2469352.9500000002</v>
      </c>
      <c r="J115" s="1">
        <v>994.98699999999997</v>
      </c>
      <c r="K115" s="1">
        <v>1190.5419999999999</v>
      </c>
      <c r="L115" s="1">
        <v>-1130.7919999999999</v>
      </c>
      <c r="M115" s="1">
        <v>3847.8420000000001</v>
      </c>
      <c r="N115" s="1">
        <v>511.20299999999997</v>
      </c>
      <c r="O115" s="1">
        <v>189572</v>
      </c>
      <c r="P115" s="1">
        <v>2.9</v>
      </c>
      <c r="Q115" s="1">
        <v>53.3</v>
      </c>
      <c r="R115" s="1">
        <v>54.5</v>
      </c>
      <c r="S115" s="1">
        <v>53.4</v>
      </c>
      <c r="T115" s="1">
        <v>55.1</v>
      </c>
      <c r="U115" s="1">
        <v>55.4</v>
      </c>
      <c r="V115" s="1">
        <v>2.9786979370000002</v>
      </c>
      <c r="W115" s="1">
        <v>6.13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8.1300000000000008</v>
      </c>
      <c r="D116" s="1">
        <v>0.84</v>
      </c>
      <c r="E116" s="1">
        <v>0.39</v>
      </c>
      <c r="F116" s="1">
        <v>13.09</v>
      </c>
      <c r="G116" s="1">
        <v>77.55</v>
      </c>
      <c r="H116" s="1">
        <v>120</v>
      </c>
      <c r="I116" s="1">
        <v>1814735</v>
      </c>
      <c r="J116" s="1">
        <v>110.11199999999999</v>
      </c>
      <c r="K116" s="1">
        <v>-229.822</v>
      </c>
      <c r="L116" s="1">
        <v>52</v>
      </c>
      <c r="M116" s="1">
        <v>-348.47199999999998</v>
      </c>
      <c r="N116" s="1">
        <v>2488.9879999999998</v>
      </c>
      <c r="O116" s="1">
        <v>140733</v>
      </c>
      <c r="P116" s="1">
        <v>1.5</v>
      </c>
      <c r="Q116" s="1">
        <v>40</v>
      </c>
      <c r="R116" s="1">
        <v>39.200000000000003</v>
      </c>
      <c r="S116" s="1">
        <v>43.1</v>
      </c>
      <c r="T116" s="1">
        <v>42.65</v>
      </c>
      <c r="U116" s="1">
        <v>45.9</v>
      </c>
      <c r="V116" s="1">
        <v>0.97018875999999987</v>
      </c>
      <c r="W116" s="1">
        <v>17.690000000000001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1.0900000000000001</v>
      </c>
      <c r="D117" s="1">
        <v>0</v>
      </c>
      <c r="E117" s="1">
        <v>0.05</v>
      </c>
      <c r="F117" s="1">
        <v>13.83</v>
      </c>
      <c r="G117" s="1">
        <v>85.03</v>
      </c>
      <c r="H117" s="1">
        <v>121</v>
      </c>
      <c r="I117" s="1">
        <v>388201.43</v>
      </c>
      <c r="J117" s="1">
        <v>-11</v>
      </c>
      <c r="K117" s="1">
        <v>3</v>
      </c>
      <c r="L117" s="1">
        <v>-1</v>
      </c>
      <c r="M117" s="1">
        <v>0</v>
      </c>
      <c r="N117" s="1">
        <v>5</v>
      </c>
      <c r="O117" s="1">
        <v>33009</v>
      </c>
      <c r="P117" s="1">
        <v>0</v>
      </c>
      <c r="Q117" s="1">
        <v>16.75</v>
      </c>
      <c r="R117" s="1">
        <v>16.75</v>
      </c>
      <c r="S117" s="1">
        <v>16.899999999999999</v>
      </c>
      <c r="T117" s="1">
        <v>16.850000000000001</v>
      </c>
      <c r="U117" s="1">
        <v>17.149999999999999</v>
      </c>
      <c r="V117" s="1">
        <v>-6.5150000000000006E-4</v>
      </c>
      <c r="W117" s="1">
        <v>5.21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1.61</v>
      </c>
      <c r="D118" s="1">
        <v>0.4</v>
      </c>
      <c r="E118" s="1">
        <v>0.48</v>
      </c>
      <c r="F118" s="1">
        <v>10.61</v>
      </c>
      <c r="G118" s="1">
        <v>86.9</v>
      </c>
      <c r="H118" s="1">
        <v>122</v>
      </c>
      <c r="I118" s="1">
        <v>2256850.0699999998</v>
      </c>
      <c r="J118" s="1">
        <v>147.14699999999999</v>
      </c>
      <c r="K118" s="1">
        <v>30.542000000000002</v>
      </c>
      <c r="L118" s="1">
        <v>30.864999999999998</v>
      </c>
      <c r="M118" s="1">
        <v>0.374</v>
      </c>
      <c r="N118" s="1">
        <v>10.724</v>
      </c>
      <c r="O118" s="1">
        <v>196120</v>
      </c>
      <c r="P118" s="1">
        <v>0.1</v>
      </c>
      <c r="Q118" s="1">
        <v>15</v>
      </c>
      <c r="R118" s="1">
        <v>15.05</v>
      </c>
      <c r="S118" s="1">
        <v>15</v>
      </c>
      <c r="T118" s="1">
        <v>14.9</v>
      </c>
      <c r="U118" s="1">
        <v>14.85</v>
      </c>
      <c r="V118" s="1">
        <v>3.2946611000000001E-2</v>
      </c>
      <c r="W118" s="1">
        <v>2.06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12.07</v>
      </c>
      <c r="D119" s="1">
        <v>5.0199999999999996</v>
      </c>
      <c r="E119" s="1">
        <v>0.72</v>
      </c>
      <c r="F119" s="1">
        <v>18.579999999999998</v>
      </c>
      <c r="G119" s="1">
        <v>63.61</v>
      </c>
      <c r="H119" s="1">
        <v>123</v>
      </c>
      <c r="I119" s="1">
        <v>2610585.48</v>
      </c>
      <c r="J119" s="1">
        <v>118.958</v>
      </c>
      <c r="K119" s="1">
        <v>-1620.8779999999999</v>
      </c>
      <c r="L119" s="1">
        <v>-716.45299999999997</v>
      </c>
      <c r="M119" s="1">
        <v>-1429.5160000000001</v>
      </c>
      <c r="N119" s="1">
        <v>307.95699999999999</v>
      </c>
      <c r="O119" s="1">
        <v>166059</v>
      </c>
      <c r="P119" s="1">
        <v>-2</v>
      </c>
      <c r="Q119" s="1">
        <v>241</v>
      </c>
      <c r="R119" s="1">
        <v>242</v>
      </c>
      <c r="S119" s="1">
        <v>242</v>
      </c>
      <c r="T119" s="1">
        <v>234.5</v>
      </c>
      <c r="U119" s="1">
        <v>237.5</v>
      </c>
      <c r="V119" s="1">
        <v>-7.9904693850000008</v>
      </c>
      <c r="W119" s="1">
        <v>5.56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0.24</v>
      </c>
      <c r="E120" s="1">
        <v>0.04</v>
      </c>
      <c r="F120" s="1">
        <v>32.58</v>
      </c>
      <c r="G120" s="1">
        <v>33.759999999999991</v>
      </c>
      <c r="H120" s="1">
        <v>124</v>
      </c>
      <c r="I120" s="1">
        <v>762300</v>
      </c>
      <c r="J120" s="1">
        <v>3</v>
      </c>
      <c r="K120" s="1">
        <v>7</v>
      </c>
      <c r="L120" s="1">
        <v>-7</v>
      </c>
      <c r="M120" s="1">
        <v>-4</v>
      </c>
      <c r="N120" s="1">
        <v>9</v>
      </c>
      <c r="O120" s="1">
        <v>25735</v>
      </c>
      <c r="P120" s="1">
        <v>0</v>
      </c>
      <c r="Q120" s="1">
        <v>35.450000000000003</v>
      </c>
      <c r="R120" s="1">
        <v>37.35</v>
      </c>
      <c r="S120" s="1">
        <v>36.9</v>
      </c>
      <c r="T120" s="1">
        <v>36.549999999999997</v>
      </c>
      <c r="U120" s="1">
        <v>35.9</v>
      </c>
      <c r="V120" s="1">
        <v>2.8639999999999998E-3</v>
      </c>
      <c r="W120" s="1">
        <v>1.27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10.37</v>
      </c>
      <c r="D121" s="1">
        <v>0.11</v>
      </c>
      <c r="E121" s="1">
        <v>0.28000000000000003</v>
      </c>
      <c r="F121" s="1">
        <v>24.14</v>
      </c>
      <c r="G121" s="1">
        <v>65.099999999999994</v>
      </c>
      <c r="H121" s="1">
        <v>125</v>
      </c>
      <c r="I121" s="1">
        <v>3428978.81</v>
      </c>
      <c r="J121" s="1">
        <v>71.171000000000006</v>
      </c>
      <c r="K121" s="1">
        <v>-237.21199999999999</v>
      </c>
      <c r="L121" s="1">
        <v>-190.00200000000001</v>
      </c>
      <c r="M121" s="1">
        <v>-6384.9269999999997</v>
      </c>
      <c r="N121" s="1">
        <v>-1105.191</v>
      </c>
      <c r="O121" s="1">
        <v>223227</v>
      </c>
      <c r="P121" s="1">
        <v>-3.5</v>
      </c>
      <c r="Q121" s="1">
        <v>38.35</v>
      </c>
      <c r="R121" s="1">
        <v>38.049999999999997</v>
      </c>
      <c r="S121" s="1">
        <v>38.25</v>
      </c>
      <c r="T121" s="1">
        <v>38.25</v>
      </c>
      <c r="U121" s="1">
        <v>36.950000000000003</v>
      </c>
      <c r="V121" s="1">
        <v>-2.9862435045000004</v>
      </c>
      <c r="W121" s="1">
        <v>-3.65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3.44</v>
      </c>
      <c r="D122" s="1">
        <v>0.38</v>
      </c>
      <c r="E122" s="1">
        <v>1.22</v>
      </c>
      <c r="F122" s="1">
        <v>26</v>
      </c>
      <c r="G122" s="1">
        <v>68.960000000000008</v>
      </c>
      <c r="H122" s="1">
        <v>126</v>
      </c>
      <c r="I122" s="1">
        <v>1653103.97</v>
      </c>
      <c r="J122" s="1">
        <v>-198.98400000000001</v>
      </c>
      <c r="K122" s="1">
        <v>1740.2860000000001</v>
      </c>
      <c r="L122" s="1">
        <v>-700.87300000000005</v>
      </c>
      <c r="M122" s="1">
        <v>431.05399999999997</v>
      </c>
      <c r="N122" s="1">
        <v>695</v>
      </c>
      <c r="O122" s="1">
        <v>113998</v>
      </c>
      <c r="P122" s="1">
        <v>1.7</v>
      </c>
      <c r="Q122" s="1">
        <v>29.2</v>
      </c>
      <c r="R122" s="1">
        <v>28.65</v>
      </c>
      <c r="S122" s="1">
        <v>29.2</v>
      </c>
      <c r="T122" s="1">
        <v>28.7</v>
      </c>
      <c r="U122" s="1">
        <v>27.8</v>
      </c>
      <c r="V122" s="1">
        <v>0.5527561929999999</v>
      </c>
      <c r="W122" s="1">
        <v>-9.15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1.27</v>
      </c>
      <c r="D123" s="1">
        <v>0</v>
      </c>
      <c r="E123" s="1">
        <v>0.16</v>
      </c>
      <c r="F123" s="1">
        <v>76.83</v>
      </c>
      <c r="G123" s="1">
        <v>21.739999999999995</v>
      </c>
      <c r="H123" s="1">
        <v>127</v>
      </c>
      <c r="I123" s="1">
        <v>734001.35</v>
      </c>
      <c r="J123" s="1">
        <v>29.021000000000001</v>
      </c>
      <c r="K123" s="1">
        <v>3.92</v>
      </c>
      <c r="L123" s="1">
        <v>11.015000000000001</v>
      </c>
      <c r="M123" s="1">
        <v>-22</v>
      </c>
      <c r="N123" s="1">
        <v>-26.09</v>
      </c>
      <c r="O123" s="1">
        <v>15957</v>
      </c>
      <c r="P123" s="1">
        <v>0</v>
      </c>
      <c r="Q123" s="1">
        <v>75.099999999999994</v>
      </c>
      <c r="R123" s="1">
        <v>75</v>
      </c>
      <c r="S123" s="1">
        <v>75.599999999999994</v>
      </c>
      <c r="T123" s="1">
        <v>74.599999999999994</v>
      </c>
      <c r="U123" s="1">
        <v>74.099999999999994</v>
      </c>
      <c r="V123" s="1">
        <v>-2.6825789999999961E-3</v>
      </c>
      <c r="W123" s="1">
        <v>0.41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1.92</v>
      </c>
      <c r="D124" s="1">
        <v>0</v>
      </c>
      <c r="E124" s="1">
        <v>0.12</v>
      </c>
      <c r="F124" s="1">
        <v>28</v>
      </c>
      <c r="G124" s="1">
        <v>69.960000000000008</v>
      </c>
      <c r="H124" s="1">
        <v>128</v>
      </c>
      <c r="I124" s="1">
        <v>600000</v>
      </c>
      <c r="J124" s="1">
        <v>6</v>
      </c>
      <c r="K124" s="1">
        <v>2</v>
      </c>
      <c r="L124" s="1">
        <v>0</v>
      </c>
      <c r="M124" s="1">
        <v>3</v>
      </c>
      <c r="N124" s="1">
        <v>3</v>
      </c>
      <c r="O124" s="1">
        <v>41976</v>
      </c>
      <c r="P124" s="1">
        <v>0</v>
      </c>
      <c r="Q124" s="1">
        <v>32</v>
      </c>
      <c r="R124" s="1">
        <v>31.9</v>
      </c>
      <c r="S124" s="1">
        <v>32</v>
      </c>
      <c r="T124" s="1">
        <v>32.1</v>
      </c>
      <c r="U124" s="1">
        <v>32.1</v>
      </c>
      <c r="V124" s="1">
        <v>4.4840000000000001E-3</v>
      </c>
      <c r="W124" s="1">
        <v>4.05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8.32</v>
      </c>
      <c r="D125" s="1">
        <v>1.9</v>
      </c>
      <c r="E125" s="1">
        <v>0.47</v>
      </c>
      <c r="F125" s="1">
        <v>14.54</v>
      </c>
      <c r="G125" s="1">
        <v>74.77</v>
      </c>
      <c r="H125" s="1">
        <v>129</v>
      </c>
      <c r="I125" s="1">
        <v>1385706.4</v>
      </c>
      <c r="J125" s="1">
        <v>2</v>
      </c>
      <c r="K125" s="1">
        <v>-4</v>
      </c>
      <c r="L125" s="1">
        <v>4</v>
      </c>
      <c r="M125" s="1">
        <v>26</v>
      </c>
      <c r="N125" s="1">
        <v>-18</v>
      </c>
      <c r="O125" s="1">
        <v>103609</v>
      </c>
      <c r="P125" s="1">
        <v>0</v>
      </c>
      <c r="Q125" s="1">
        <v>39.5</v>
      </c>
      <c r="R125" s="1">
        <v>39.4</v>
      </c>
      <c r="S125" s="1">
        <v>39.549999999999997</v>
      </c>
      <c r="T125" s="1">
        <v>39.75</v>
      </c>
      <c r="U125" s="1">
        <v>39.799999999999997</v>
      </c>
      <c r="V125" s="1">
        <v>3.9669999999999992E-3</v>
      </c>
      <c r="W125" s="1">
        <v>1.79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3.81</v>
      </c>
      <c r="D126" s="1">
        <v>0</v>
      </c>
      <c r="E126" s="1">
        <v>0.14000000000000001</v>
      </c>
      <c r="F126" s="1">
        <v>8.89</v>
      </c>
      <c r="G126" s="1">
        <v>87.16</v>
      </c>
      <c r="H126" s="1">
        <v>130</v>
      </c>
      <c r="I126" s="1">
        <v>1913310</v>
      </c>
      <c r="J126" s="1">
        <v>98.343000000000004</v>
      </c>
      <c r="K126" s="1">
        <v>4.99</v>
      </c>
      <c r="L126" s="1">
        <v>8.6579999999999995</v>
      </c>
      <c r="M126" s="1">
        <v>-1.7070000000000001</v>
      </c>
      <c r="N126" s="1">
        <v>-64.61</v>
      </c>
      <c r="O126" s="1">
        <v>166764</v>
      </c>
      <c r="P126" s="1">
        <v>0</v>
      </c>
      <c r="Q126" s="1">
        <v>11.1</v>
      </c>
      <c r="R126" s="1">
        <v>11.1</v>
      </c>
      <c r="S126" s="1">
        <v>11.1</v>
      </c>
      <c r="T126" s="1">
        <v>11</v>
      </c>
      <c r="U126" s="1">
        <v>10.85</v>
      </c>
      <c r="V126" s="1">
        <v>5.2330459999999981E-3</v>
      </c>
      <c r="W126" s="1">
        <v>-1.36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0.39</v>
      </c>
      <c r="D127" s="1">
        <v>0</v>
      </c>
      <c r="E127" s="1">
        <v>8.69</v>
      </c>
      <c r="F127" s="1">
        <v>22.93</v>
      </c>
      <c r="G127" s="1">
        <v>67.990000000000009</v>
      </c>
      <c r="H127" s="1">
        <v>131</v>
      </c>
      <c r="I127" s="1">
        <v>1505777.42</v>
      </c>
      <c r="J127" s="1">
        <v>258.00099999999998</v>
      </c>
      <c r="K127" s="1">
        <v>-67</v>
      </c>
      <c r="L127" s="1">
        <v>-67.995000000000005</v>
      </c>
      <c r="M127" s="1">
        <v>-69.802999999999997</v>
      </c>
      <c r="N127" s="1">
        <v>-239.46700000000001</v>
      </c>
      <c r="O127" s="1">
        <v>102378</v>
      </c>
      <c r="P127" s="1">
        <v>-0.2</v>
      </c>
      <c r="Q127" s="1">
        <v>30.6</v>
      </c>
      <c r="R127" s="1">
        <v>30.45</v>
      </c>
      <c r="S127" s="1">
        <v>30.15</v>
      </c>
      <c r="T127" s="1">
        <v>29.5</v>
      </c>
      <c r="U127" s="1">
        <v>28.85</v>
      </c>
      <c r="V127" s="1">
        <v>-5.1631801000000012E-2</v>
      </c>
      <c r="W127" s="1">
        <v>-3.51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2</v>
      </c>
      <c r="K128" s="1">
        <v>-1</v>
      </c>
      <c r="L128" s="1">
        <v>0</v>
      </c>
      <c r="M128" s="1">
        <v>-2</v>
      </c>
      <c r="N128" s="1">
        <v>0</v>
      </c>
      <c r="O128" s="1">
        <v>38531</v>
      </c>
      <c r="P128" s="1">
        <v>0</v>
      </c>
      <c r="Q128" s="1">
        <v>29.8</v>
      </c>
      <c r="R128" s="1">
        <v>30.1</v>
      </c>
      <c r="S128" s="1">
        <v>30.05</v>
      </c>
      <c r="T128" s="1">
        <v>30.1</v>
      </c>
      <c r="U128" s="1">
        <v>29.8</v>
      </c>
      <c r="V128" s="1">
        <v>-3.0700000000000004E-4</v>
      </c>
      <c r="W128" s="1">
        <v>0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0.04</v>
      </c>
      <c r="F129" s="1">
        <v>24.97</v>
      </c>
      <c r="G129" s="1">
        <v>73</v>
      </c>
      <c r="H129" s="1">
        <v>133</v>
      </c>
      <c r="I129" s="1">
        <v>1836080.8</v>
      </c>
      <c r="J129" s="1">
        <v>1</v>
      </c>
      <c r="K129" s="1">
        <v>1</v>
      </c>
      <c r="L129" s="1">
        <v>-6</v>
      </c>
      <c r="M129" s="1">
        <v>2</v>
      </c>
      <c r="N129" s="1">
        <v>0</v>
      </c>
      <c r="O129" s="1">
        <v>134034</v>
      </c>
      <c r="P129" s="1">
        <v>0</v>
      </c>
      <c r="Q129" s="1">
        <v>13.2</v>
      </c>
      <c r="R129" s="1">
        <v>13.1</v>
      </c>
      <c r="S129" s="1">
        <v>13.1</v>
      </c>
      <c r="T129" s="1">
        <v>13</v>
      </c>
      <c r="U129" s="1">
        <v>13.05</v>
      </c>
      <c r="V129" s="1">
        <v>-2.63E-4</v>
      </c>
      <c r="W129" s="1">
        <v>-0.38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13.29</v>
      </c>
      <c r="D130" s="1">
        <v>0.08</v>
      </c>
      <c r="E130" s="1">
        <v>0.42</v>
      </c>
      <c r="F130" s="1">
        <v>20.52</v>
      </c>
      <c r="G130" s="1">
        <v>65.69</v>
      </c>
      <c r="H130" s="1">
        <v>134</v>
      </c>
      <c r="I130" s="1">
        <v>3761252.37</v>
      </c>
      <c r="J130" s="1">
        <v>-25</v>
      </c>
      <c r="K130" s="1">
        <v>54.000999999999998</v>
      </c>
      <c r="L130" s="1">
        <v>193</v>
      </c>
      <c r="M130" s="1">
        <v>138.99100000000001</v>
      </c>
      <c r="N130" s="1">
        <v>-91</v>
      </c>
      <c r="O130" s="1">
        <v>247077</v>
      </c>
      <c r="P130" s="1">
        <v>0.1</v>
      </c>
      <c r="Q130" s="1">
        <v>36.1</v>
      </c>
      <c r="R130" s="1">
        <v>36.4</v>
      </c>
      <c r="S130" s="1">
        <v>36.4</v>
      </c>
      <c r="T130" s="1">
        <v>36.4</v>
      </c>
      <c r="U130" s="1">
        <v>36.049999999999997</v>
      </c>
      <c r="V130" s="1">
        <v>9.8670588000000031E-2</v>
      </c>
      <c r="W130" s="1">
        <v>0.84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5.52</v>
      </c>
      <c r="D131" s="1">
        <v>0.04</v>
      </c>
      <c r="E131" s="1">
        <v>0.16</v>
      </c>
      <c r="F131" s="1">
        <v>31.3</v>
      </c>
      <c r="G131" s="1">
        <v>62.98</v>
      </c>
      <c r="H131" s="1">
        <v>135</v>
      </c>
      <c r="I131" s="1">
        <v>985474.86</v>
      </c>
      <c r="J131" s="1">
        <v>141</v>
      </c>
      <c r="K131" s="1">
        <v>-4</v>
      </c>
      <c r="L131" s="1">
        <v>-68</v>
      </c>
      <c r="M131" s="1">
        <v>-13</v>
      </c>
      <c r="N131" s="1">
        <v>-7</v>
      </c>
      <c r="O131" s="1">
        <v>62065</v>
      </c>
      <c r="P131" s="1">
        <v>0.1</v>
      </c>
      <c r="Q131" s="1">
        <v>54.1</v>
      </c>
      <c r="R131" s="1">
        <v>53.9</v>
      </c>
      <c r="S131" s="1">
        <v>54.3</v>
      </c>
      <c r="T131" s="1">
        <v>53.8</v>
      </c>
      <c r="U131" s="1">
        <v>53.5</v>
      </c>
      <c r="V131" s="1">
        <v>2.6462000000000003E-2</v>
      </c>
      <c r="W131" s="1">
        <v>1.52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1.3</v>
      </c>
      <c r="D132" s="1">
        <v>0</v>
      </c>
      <c r="E132" s="1">
        <v>0.44</v>
      </c>
      <c r="F132" s="1">
        <v>59.99</v>
      </c>
      <c r="G132" s="1">
        <v>38.269999999999996</v>
      </c>
      <c r="H132" s="1">
        <v>136</v>
      </c>
      <c r="I132" s="1">
        <v>1237425.52</v>
      </c>
      <c r="J132" s="1">
        <v>15</v>
      </c>
      <c r="K132" s="1">
        <v>43.338000000000001</v>
      </c>
      <c r="L132" s="1">
        <v>15</v>
      </c>
      <c r="M132" s="1">
        <v>28</v>
      </c>
      <c r="N132" s="1">
        <v>-8</v>
      </c>
      <c r="O132" s="1">
        <v>47356</v>
      </c>
      <c r="P132" s="1">
        <v>0.2</v>
      </c>
      <c r="Q132" s="1">
        <v>52.6</v>
      </c>
      <c r="R132" s="1">
        <v>53.3</v>
      </c>
      <c r="S132" s="1">
        <v>53.9</v>
      </c>
      <c r="T132" s="1">
        <v>54</v>
      </c>
      <c r="U132" s="1">
        <v>54</v>
      </c>
      <c r="V132" s="1">
        <v>4.9874153999999997E-2</v>
      </c>
      <c r="W132" s="1">
        <v>4.45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10.69</v>
      </c>
      <c r="D133" s="1">
        <v>7.0000000000000007E-2</v>
      </c>
      <c r="E133" s="1">
        <v>0.71</v>
      </c>
      <c r="F133" s="1">
        <v>11.81</v>
      </c>
      <c r="G133" s="1">
        <v>76.72</v>
      </c>
      <c r="H133" s="1">
        <v>137</v>
      </c>
      <c r="I133" s="1">
        <v>2795175.13</v>
      </c>
      <c r="J133" s="1">
        <v>147.98599999999999</v>
      </c>
      <c r="K133" s="1">
        <v>19.506</v>
      </c>
      <c r="L133" s="1">
        <v>-6.0220000000000002</v>
      </c>
      <c r="M133" s="1">
        <v>-82.225999999999999</v>
      </c>
      <c r="N133" s="1">
        <v>36.671999999999997</v>
      </c>
      <c r="O133" s="1">
        <v>214446</v>
      </c>
      <c r="P133" s="1">
        <v>0.1</v>
      </c>
      <c r="Q133" s="1">
        <v>63.5</v>
      </c>
      <c r="R133" s="1">
        <v>63.6</v>
      </c>
      <c r="S133" s="1">
        <v>63.7</v>
      </c>
      <c r="T133" s="1">
        <v>62.6</v>
      </c>
      <c r="U133" s="1">
        <v>62.4</v>
      </c>
      <c r="V133" s="1">
        <v>7.3950763999999974E-2</v>
      </c>
      <c r="W133" s="1">
        <v>-0.95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17.399999999999999</v>
      </c>
      <c r="D134" s="1">
        <v>0</v>
      </c>
      <c r="E134" s="1">
        <v>0.16</v>
      </c>
      <c r="F134" s="1">
        <v>13.52</v>
      </c>
      <c r="G134" s="1">
        <v>68.92</v>
      </c>
      <c r="H134" s="1">
        <v>138</v>
      </c>
      <c r="I134" s="1">
        <v>820647.94</v>
      </c>
      <c r="J134" s="1">
        <v>-2</v>
      </c>
      <c r="K134" s="1">
        <v>2</v>
      </c>
      <c r="L134" s="1">
        <v>26</v>
      </c>
      <c r="M134" s="1">
        <v>31.803999999999998</v>
      </c>
      <c r="N134" s="1">
        <v>30.998000000000001</v>
      </c>
      <c r="O134" s="1">
        <v>56559</v>
      </c>
      <c r="P134" s="1">
        <v>0.2</v>
      </c>
      <c r="Q134" s="1">
        <v>131.5</v>
      </c>
      <c r="R134" s="1">
        <v>132</v>
      </c>
      <c r="S134" s="1">
        <v>132.5</v>
      </c>
      <c r="T134" s="1">
        <v>133</v>
      </c>
      <c r="U134" s="1">
        <v>131.5</v>
      </c>
      <c r="V134" s="1">
        <v>0.11752169</v>
      </c>
      <c r="W134" s="1">
        <v>0.38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8.9999999999999993E-3</v>
      </c>
      <c r="M135" s="1">
        <v>0</v>
      </c>
      <c r="N135" s="1">
        <v>2.1000000000000001E-2</v>
      </c>
      <c r="O135" s="1">
        <v>24298</v>
      </c>
      <c r="P135" s="1">
        <v>0</v>
      </c>
      <c r="Q135" s="1">
        <v>13.4</v>
      </c>
      <c r="R135" s="1">
        <v>13.45</v>
      </c>
      <c r="S135" s="1">
        <v>13.5</v>
      </c>
      <c r="T135" s="1">
        <v>13</v>
      </c>
      <c r="U135" s="1">
        <v>13.2</v>
      </c>
      <c r="V135" s="1">
        <v>3.9870000000000001E-6</v>
      </c>
      <c r="W135" s="1">
        <v>-0.75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0.65</v>
      </c>
      <c r="D136" s="1">
        <v>0</v>
      </c>
      <c r="E136" s="1">
        <v>0.4</v>
      </c>
      <c r="F136" s="1">
        <v>13.67</v>
      </c>
      <c r="G136" s="1">
        <v>85.28</v>
      </c>
      <c r="H136" s="1">
        <v>140</v>
      </c>
      <c r="I136" s="1">
        <v>653700</v>
      </c>
      <c r="J136" s="1">
        <v>27</v>
      </c>
      <c r="K136" s="1">
        <v>5</v>
      </c>
      <c r="L136" s="1">
        <v>13</v>
      </c>
      <c r="M136" s="1">
        <v>14</v>
      </c>
      <c r="N136" s="1">
        <v>-45</v>
      </c>
      <c r="O136" s="1">
        <v>55748</v>
      </c>
      <c r="P136" s="1">
        <v>0</v>
      </c>
      <c r="Q136" s="1">
        <v>22.25</v>
      </c>
      <c r="R136" s="1">
        <v>22.3</v>
      </c>
      <c r="S136" s="1">
        <v>22.5</v>
      </c>
      <c r="T136" s="1">
        <v>23.55</v>
      </c>
      <c r="U136" s="1">
        <v>23.5</v>
      </c>
      <c r="V136" s="1">
        <v>2.7695000000000003E-3</v>
      </c>
      <c r="W136" s="1">
        <v>7.31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2.31</v>
      </c>
      <c r="D137" s="1">
        <v>0.1</v>
      </c>
      <c r="E137" s="1">
        <v>0.34</v>
      </c>
      <c r="F137" s="1">
        <v>20.87</v>
      </c>
      <c r="G137" s="1">
        <v>76.38</v>
      </c>
      <c r="H137" s="1">
        <v>141</v>
      </c>
      <c r="I137" s="1">
        <v>854736.12</v>
      </c>
      <c r="J137" s="1">
        <v>34</v>
      </c>
      <c r="K137" s="1">
        <v>37</v>
      </c>
      <c r="L137" s="1">
        <v>33</v>
      </c>
      <c r="M137" s="1">
        <v>-307</v>
      </c>
      <c r="N137" s="1">
        <v>26</v>
      </c>
      <c r="O137" s="1">
        <v>65285</v>
      </c>
      <c r="P137" s="1">
        <v>-0.3</v>
      </c>
      <c r="Q137" s="1">
        <v>16.600000000000001</v>
      </c>
      <c r="R137" s="1">
        <v>16.649999999999999</v>
      </c>
      <c r="S137" s="1">
        <v>16.7</v>
      </c>
      <c r="T137" s="1">
        <v>17.3</v>
      </c>
      <c r="U137" s="1">
        <v>17.350000000000001</v>
      </c>
      <c r="V137" s="1">
        <v>-3.12845E-2</v>
      </c>
      <c r="W137" s="1">
        <v>4.5199999999999996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9.69</v>
      </c>
      <c r="D138" s="1">
        <v>0</v>
      </c>
      <c r="E138" s="1">
        <v>0.03</v>
      </c>
      <c r="F138" s="1">
        <v>31.97</v>
      </c>
      <c r="G138" s="1">
        <v>58.31</v>
      </c>
      <c r="H138" s="1">
        <v>142</v>
      </c>
      <c r="I138" s="1">
        <v>788000</v>
      </c>
      <c r="J138" s="1">
        <v>-9.0999999999999998E-2</v>
      </c>
      <c r="K138" s="1">
        <v>2.1819999999999999</v>
      </c>
      <c r="L138" s="1">
        <v>3</v>
      </c>
      <c r="M138" s="1">
        <v>-25.001000000000001</v>
      </c>
      <c r="N138" s="1">
        <v>-15</v>
      </c>
      <c r="O138" s="1">
        <v>45948</v>
      </c>
      <c r="P138" s="1">
        <v>-0.1</v>
      </c>
      <c r="Q138" s="1">
        <v>30.1</v>
      </c>
      <c r="R138" s="1">
        <v>31.1</v>
      </c>
      <c r="S138" s="1">
        <v>32.549999999999997</v>
      </c>
      <c r="T138" s="1">
        <v>32.85</v>
      </c>
      <c r="U138" s="1">
        <v>33.75</v>
      </c>
      <c r="V138" s="1">
        <v>-1.16476175E-2</v>
      </c>
      <c r="W138" s="1">
        <v>13.26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7.77</v>
      </c>
      <c r="D139" s="1">
        <v>0</v>
      </c>
      <c r="E139" s="1">
        <v>0.36</v>
      </c>
      <c r="F139" s="1">
        <v>10.33</v>
      </c>
      <c r="G139" s="1">
        <v>81.539999999999992</v>
      </c>
      <c r="H139" s="1">
        <v>143</v>
      </c>
      <c r="I139" s="1">
        <v>665356.31000000006</v>
      </c>
      <c r="J139" s="1">
        <v>2</v>
      </c>
      <c r="K139" s="1">
        <v>0</v>
      </c>
      <c r="L139" s="1">
        <v>12</v>
      </c>
      <c r="M139" s="1">
        <v>-3.7040000000000002</v>
      </c>
      <c r="N139" s="1">
        <v>-47</v>
      </c>
      <c r="O139" s="1">
        <v>54253</v>
      </c>
      <c r="P139" s="1">
        <v>-0.1</v>
      </c>
      <c r="Q139" s="1">
        <v>107</v>
      </c>
      <c r="R139" s="1">
        <v>107.5</v>
      </c>
      <c r="S139" s="1">
        <v>107</v>
      </c>
      <c r="T139" s="1">
        <v>106.5</v>
      </c>
      <c r="U139" s="1">
        <v>104</v>
      </c>
      <c r="V139" s="1">
        <v>-3.7844759999999998E-2</v>
      </c>
      <c r="W139" s="1">
        <v>-3.26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17.510000000000002</v>
      </c>
      <c r="D140" s="1">
        <v>3.02</v>
      </c>
      <c r="E140" s="1">
        <v>1.33</v>
      </c>
      <c r="F140" s="1">
        <v>15.02</v>
      </c>
      <c r="G140" s="1">
        <v>63.120000000000005</v>
      </c>
      <c r="H140" s="1">
        <v>144</v>
      </c>
      <c r="I140" s="1">
        <v>1441047.5</v>
      </c>
      <c r="J140" s="1">
        <v>1953.3889999999999</v>
      </c>
      <c r="K140" s="1">
        <v>587.87199999999996</v>
      </c>
      <c r="L140" s="1">
        <v>3477.087</v>
      </c>
      <c r="M140" s="1">
        <v>-89.980999999999995</v>
      </c>
      <c r="N140" s="1">
        <v>96.674000000000007</v>
      </c>
      <c r="O140" s="1">
        <v>90959</v>
      </c>
      <c r="P140" s="1">
        <v>6.6</v>
      </c>
      <c r="Q140" s="1">
        <v>178.5</v>
      </c>
      <c r="R140" s="1">
        <v>169.5</v>
      </c>
      <c r="S140" s="1">
        <v>169.5</v>
      </c>
      <c r="T140" s="1">
        <v>173.5</v>
      </c>
      <c r="U140" s="1">
        <v>171</v>
      </c>
      <c r="V140" s="1">
        <v>10.386100375</v>
      </c>
      <c r="W140" s="1">
        <v>-5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13.42</v>
      </c>
      <c r="D141" s="1">
        <v>0</v>
      </c>
      <c r="E141" s="1">
        <v>1.53</v>
      </c>
      <c r="F141" s="1">
        <v>8.02</v>
      </c>
      <c r="G141" s="1">
        <v>77.03</v>
      </c>
      <c r="H141" s="1">
        <v>145</v>
      </c>
      <c r="I141" s="1">
        <v>504165.16</v>
      </c>
      <c r="J141" s="1">
        <v>-80</v>
      </c>
      <c r="K141" s="1">
        <v>-92.572000000000003</v>
      </c>
      <c r="L141" s="1">
        <v>-26.277999999999999</v>
      </c>
      <c r="M141" s="1">
        <v>-32</v>
      </c>
      <c r="N141" s="1">
        <v>-21</v>
      </c>
      <c r="O141" s="1">
        <v>38836</v>
      </c>
      <c r="P141" s="1">
        <v>-0.6</v>
      </c>
      <c r="Q141" s="1">
        <v>183</v>
      </c>
      <c r="R141" s="1">
        <v>182</v>
      </c>
      <c r="S141" s="1">
        <v>182.5</v>
      </c>
      <c r="T141" s="1">
        <v>183.5</v>
      </c>
      <c r="U141" s="1">
        <v>185</v>
      </c>
      <c r="V141" s="1">
        <v>-0.46040839</v>
      </c>
      <c r="W141" s="1">
        <v>0.82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2.12</v>
      </c>
      <c r="D142" s="1">
        <v>0.37</v>
      </c>
      <c r="E142" s="1">
        <v>0.3</v>
      </c>
      <c r="F142" s="1">
        <v>18.899999999999999</v>
      </c>
      <c r="G142" s="1">
        <v>78.31</v>
      </c>
      <c r="H142" s="1">
        <v>146</v>
      </c>
      <c r="I142" s="1">
        <v>1030865.59</v>
      </c>
      <c r="J142" s="1">
        <v>88</v>
      </c>
      <c r="K142" s="1">
        <v>-294</v>
      </c>
      <c r="L142" s="1">
        <v>-727</v>
      </c>
      <c r="M142" s="1">
        <v>232</v>
      </c>
      <c r="N142" s="1">
        <v>14</v>
      </c>
      <c r="O142" s="1">
        <v>80727</v>
      </c>
      <c r="P142" s="1">
        <v>-0.9</v>
      </c>
      <c r="Q142" s="1">
        <v>32.15</v>
      </c>
      <c r="R142" s="1">
        <v>32.450000000000003</v>
      </c>
      <c r="S142" s="1">
        <v>30.55</v>
      </c>
      <c r="T142" s="1">
        <v>29.8</v>
      </c>
      <c r="U142" s="1">
        <v>30.1</v>
      </c>
      <c r="V142" s="1">
        <v>-0.21585950000000004</v>
      </c>
      <c r="W142" s="1">
        <v>-6.23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2.17</v>
      </c>
      <c r="D143" s="1">
        <v>0</v>
      </c>
      <c r="E143" s="1">
        <v>0.12</v>
      </c>
      <c r="F143" s="1">
        <v>14.86</v>
      </c>
      <c r="G143" s="1">
        <v>82.85</v>
      </c>
      <c r="H143" s="1">
        <v>147</v>
      </c>
      <c r="I143" s="1">
        <v>1214474.4099999999</v>
      </c>
      <c r="J143" s="1">
        <v>7</v>
      </c>
      <c r="K143" s="1">
        <v>3</v>
      </c>
      <c r="L143" s="1">
        <v>19</v>
      </c>
      <c r="M143" s="1">
        <v>0</v>
      </c>
      <c r="N143" s="1">
        <v>-3</v>
      </c>
      <c r="O143" s="1">
        <v>100619</v>
      </c>
      <c r="P143" s="1">
        <v>0</v>
      </c>
      <c r="Q143" s="1">
        <v>22.25</v>
      </c>
      <c r="R143" s="1">
        <v>22.55</v>
      </c>
      <c r="S143" s="1">
        <v>22.95</v>
      </c>
      <c r="T143" s="1">
        <v>22.75</v>
      </c>
      <c r="U143" s="1">
        <v>22.45</v>
      </c>
      <c r="V143" s="1">
        <v>5.921E-3</v>
      </c>
      <c r="W143" s="1">
        <v>0.67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2</v>
      </c>
      <c r="K144" s="1">
        <v>0</v>
      </c>
      <c r="L144" s="1">
        <v>0</v>
      </c>
      <c r="M144" s="1">
        <v>-4</v>
      </c>
      <c r="N144" s="1">
        <v>-1</v>
      </c>
      <c r="O144" s="1">
        <v>43956</v>
      </c>
      <c r="P144" s="1">
        <v>0</v>
      </c>
      <c r="Q144" s="1">
        <v>20.399999999999999</v>
      </c>
      <c r="R144" s="1">
        <v>20.399999999999999</v>
      </c>
      <c r="S144" s="1">
        <v>20.5</v>
      </c>
      <c r="T144" s="1">
        <v>20.3</v>
      </c>
      <c r="U144" s="1">
        <v>20.2</v>
      </c>
      <c r="V144" s="1">
        <v>-6.0600000000000009E-4</v>
      </c>
      <c r="W144" s="1">
        <v>0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9</v>
      </c>
      <c r="D145" s="1">
        <v>0.8</v>
      </c>
      <c r="E145" s="1">
        <v>0.28999999999999998</v>
      </c>
      <c r="F145" s="1">
        <v>13.21</v>
      </c>
      <c r="G145" s="1">
        <v>76.7</v>
      </c>
      <c r="H145" s="1">
        <v>149</v>
      </c>
      <c r="I145" s="1">
        <v>502302.42</v>
      </c>
      <c r="J145" s="1">
        <v>-32</v>
      </c>
      <c r="K145" s="1">
        <v>-38</v>
      </c>
      <c r="L145" s="1">
        <v>10</v>
      </c>
      <c r="M145" s="1">
        <v>38.003</v>
      </c>
      <c r="N145" s="1">
        <v>43.000999999999998</v>
      </c>
      <c r="O145" s="1">
        <v>38527</v>
      </c>
      <c r="P145" s="1">
        <v>0.1</v>
      </c>
      <c r="Q145" s="1">
        <v>146.5</v>
      </c>
      <c r="R145" s="1">
        <v>145</v>
      </c>
      <c r="S145" s="1">
        <v>144.5</v>
      </c>
      <c r="T145" s="1">
        <v>146.5</v>
      </c>
      <c r="U145" s="1">
        <v>150</v>
      </c>
      <c r="V145" s="1">
        <v>3.2645895000000001E-2</v>
      </c>
      <c r="W145" s="1">
        <v>1.69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9.56</v>
      </c>
      <c r="D146" s="1">
        <v>0.19</v>
      </c>
      <c r="E146" s="1">
        <v>0.24</v>
      </c>
      <c r="F146" s="1">
        <v>12.79</v>
      </c>
      <c r="G146" s="1">
        <v>77.22</v>
      </c>
      <c r="H146" s="1">
        <v>150</v>
      </c>
      <c r="I146" s="1">
        <v>1237257.94</v>
      </c>
      <c r="J146" s="1">
        <v>940.64</v>
      </c>
      <c r="K146" s="1">
        <v>-152.65299999999999</v>
      </c>
      <c r="L146" s="1">
        <v>406.06200000000001</v>
      </c>
      <c r="M146" s="1">
        <v>62.344000000000001</v>
      </c>
      <c r="N146" s="1">
        <v>-68.180999999999997</v>
      </c>
      <c r="O146" s="1">
        <v>95541</v>
      </c>
      <c r="P146" s="1">
        <v>1.2</v>
      </c>
      <c r="Q146" s="1">
        <v>74</v>
      </c>
      <c r="R146" s="1">
        <v>73.7</v>
      </c>
      <c r="S146" s="1">
        <v>72.8</v>
      </c>
      <c r="T146" s="1">
        <v>74.5</v>
      </c>
      <c r="U146" s="1">
        <v>72.8</v>
      </c>
      <c r="V146" s="1">
        <v>0.87599198699999992</v>
      </c>
      <c r="W146" s="1">
        <v>6.9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3</v>
      </c>
      <c r="K147" s="1">
        <v>0.998</v>
      </c>
      <c r="L147" s="1">
        <v>1</v>
      </c>
      <c r="M147" s="1">
        <v>0</v>
      </c>
      <c r="N147" s="1">
        <v>0</v>
      </c>
      <c r="O147" s="1">
        <v>63580</v>
      </c>
      <c r="P147" s="1">
        <v>0</v>
      </c>
      <c r="Q147" s="1">
        <v>62.7</v>
      </c>
      <c r="R147" s="1">
        <v>63</v>
      </c>
      <c r="S147" s="1">
        <v>63.5</v>
      </c>
      <c r="T147" s="1">
        <v>63.5</v>
      </c>
      <c r="U147" s="1">
        <v>63.6</v>
      </c>
      <c r="V147" s="1">
        <v>3.1447400000000005E-3</v>
      </c>
      <c r="W147" s="1">
        <v>1.76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1.08</v>
      </c>
      <c r="D148" s="1">
        <v>0</v>
      </c>
      <c r="E148" s="1">
        <v>2.0299999999999998</v>
      </c>
      <c r="F148" s="1">
        <v>25.76</v>
      </c>
      <c r="G148" s="1">
        <v>71.13</v>
      </c>
      <c r="H148" s="1">
        <v>152</v>
      </c>
      <c r="I148" s="1">
        <v>1924705.33</v>
      </c>
      <c r="J148" s="1">
        <v>707.72500000000002</v>
      </c>
      <c r="K148" s="1">
        <v>-571</v>
      </c>
      <c r="L148" s="1">
        <v>112</v>
      </c>
      <c r="M148" s="1">
        <v>-169.44300000000001</v>
      </c>
      <c r="N148" s="1">
        <v>-1581.55</v>
      </c>
      <c r="O148" s="1">
        <v>136904</v>
      </c>
      <c r="P148" s="1">
        <v>-1.1000000000000001</v>
      </c>
      <c r="Q148" s="1">
        <v>33.799999999999997</v>
      </c>
      <c r="R148" s="1">
        <v>33.25</v>
      </c>
      <c r="S148" s="1">
        <v>33.450000000000003</v>
      </c>
      <c r="T148" s="1">
        <v>34.4</v>
      </c>
      <c r="U148" s="1">
        <v>33.799999999999997</v>
      </c>
      <c r="V148" s="1">
        <v>-0.50603474199999987</v>
      </c>
      <c r="W148" s="1">
        <v>3.84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1.85</v>
      </c>
      <c r="D149" s="1">
        <v>0</v>
      </c>
      <c r="E149" s="1">
        <v>0.45</v>
      </c>
      <c r="F149" s="1">
        <v>17.13</v>
      </c>
      <c r="G149" s="1">
        <v>80.569999999999993</v>
      </c>
      <c r="H149" s="1">
        <v>153</v>
      </c>
      <c r="I149" s="1">
        <v>863030.38</v>
      </c>
      <c r="J149" s="1">
        <v>21.835000000000001</v>
      </c>
      <c r="K149" s="1">
        <v>1.9419999999999999</v>
      </c>
      <c r="L149" s="1">
        <v>0</v>
      </c>
      <c r="M149" s="1">
        <v>-10</v>
      </c>
      <c r="N149" s="1">
        <v>45</v>
      </c>
      <c r="O149" s="1">
        <v>69534</v>
      </c>
      <c r="P149" s="1">
        <v>0.1</v>
      </c>
      <c r="Q149" s="1">
        <v>32</v>
      </c>
      <c r="R149" s="1">
        <v>31.85</v>
      </c>
      <c r="S149" s="1">
        <v>31.85</v>
      </c>
      <c r="T149" s="1">
        <v>31.7</v>
      </c>
      <c r="U149" s="1">
        <v>31.7</v>
      </c>
      <c r="V149" s="1">
        <v>1.8700727E-2</v>
      </c>
      <c r="W149" s="1">
        <v>-0.63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21.91</v>
      </c>
      <c r="D150" s="1">
        <v>0</v>
      </c>
      <c r="E150" s="1">
        <v>0.04</v>
      </c>
      <c r="F150" s="1">
        <v>28.55</v>
      </c>
      <c r="G150" s="1">
        <v>49.5</v>
      </c>
      <c r="H150" s="1">
        <v>154</v>
      </c>
      <c r="I150" s="1">
        <v>686244.49</v>
      </c>
      <c r="J150" s="1">
        <v>-3</v>
      </c>
      <c r="K150" s="1">
        <v>2</v>
      </c>
      <c r="L150" s="1">
        <v>-3</v>
      </c>
      <c r="M150" s="1">
        <v>-7</v>
      </c>
      <c r="N150" s="1">
        <v>1</v>
      </c>
      <c r="O150" s="1">
        <v>33969</v>
      </c>
      <c r="P150" s="1">
        <v>0</v>
      </c>
      <c r="Q150" s="1">
        <v>22.85</v>
      </c>
      <c r="R150" s="1">
        <v>22.6</v>
      </c>
      <c r="S150" s="1">
        <v>22.8</v>
      </c>
      <c r="T150" s="1">
        <v>22.8</v>
      </c>
      <c r="U150" s="1">
        <v>22.6</v>
      </c>
      <c r="V150" s="1">
        <v>-2.2875000000000005E-3</v>
      </c>
      <c r="W150" s="1">
        <v>-1.0900000000000001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6.66</v>
      </c>
      <c r="D151" s="1">
        <v>0</v>
      </c>
      <c r="E151" s="1">
        <v>0.65</v>
      </c>
      <c r="F151" s="1">
        <v>10.23</v>
      </c>
      <c r="G151" s="1">
        <v>82.460000000000008</v>
      </c>
      <c r="H151" s="1">
        <v>155</v>
      </c>
      <c r="I151" s="1">
        <v>1181359.4099999999</v>
      </c>
      <c r="J151" s="1">
        <v>37.716999999999999</v>
      </c>
      <c r="K151" s="1">
        <v>0</v>
      </c>
      <c r="L151" s="1">
        <v>123.001</v>
      </c>
      <c r="M151" s="1">
        <v>-41</v>
      </c>
      <c r="N151" s="1">
        <v>-9</v>
      </c>
      <c r="O151" s="1">
        <v>97415</v>
      </c>
      <c r="P151" s="1">
        <v>0.1</v>
      </c>
      <c r="Q151" s="1">
        <v>51.4</v>
      </c>
      <c r="R151" s="1">
        <v>51.6</v>
      </c>
      <c r="S151" s="1">
        <v>52</v>
      </c>
      <c r="T151" s="1">
        <v>51.8</v>
      </c>
      <c r="U151" s="1">
        <v>52</v>
      </c>
      <c r="V151" s="1">
        <v>5.7429058000000005E-2</v>
      </c>
      <c r="W151" s="1">
        <v>1.36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75.92</v>
      </c>
      <c r="D152" s="1">
        <v>0.83</v>
      </c>
      <c r="E152" s="1">
        <v>0.35</v>
      </c>
      <c r="F152" s="1">
        <v>3.91</v>
      </c>
      <c r="G152" s="1">
        <v>18.990000000000009</v>
      </c>
      <c r="H152" s="1">
        <v>156</v>
      </c>
      <c r="I152" s="1">
        <v>1999999.98</v>
      </c>
      <c r="J152" s="1">
        <v>249.55</v>
      </c>
      <c r="K152" s="1">
        <v>69.116</v>
      </c>
      <c r="L152" s="1">
        <v>-46.420999999999999</v>
      </c>
      <c r="M152" s="1">
        <v>-84.02</v>
      </c>
      <c r="N152" s="1">
        <v>-41.075000000000003</v>
      </c>
      <c r="O152" s="1">
        <v>37980</v>
      </c>
      <c r="P152" s="1">
        <v>0.4</v>
      </c>
      <c r="Q152" s="1">
        <v>1095</v>
      </c>
      <c r="R152" s="1">
        <v>1100</v>
      </c>
      <c r="S152" s="1">
        <v>1100</v>
      </c>
      <c r="T152" s="1">
        <v>1095</v>
      </c>
      <c r="U152" s="1">
        <v>1075</v>
      </c>
      <c r="V152" s="1">
        <v>1.62064225</v>
      </c>
      <c r="W152" s="1">
        <v>3.37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14.28</v>
      </c>
      <c r="D153" s="1">
        <v>0</v>
      </c>
      <c r="E153" s="1">
        <v>0.28999999999999998</v>
      </c>
      <c r="F153" s="1">
        <v>4.08</v>
      </c>
      <c r="G153" s="1">
        <v>81.349999999999994</v>
      </c>
      <c r="H153" s="1">
        <v>157</v>
      </c>
      <c r="I153" s="1">
        <v>347980.47</v>
      </c>
      <c r="J153" s="1">
        <v>581</v>
      </c>
      <c r="K153" s="1">
        <v>3</v>
      </c>
      <c r="L153" s="1">
        <v>-390</v>
      </c>
      <c r="M153" s="1">
        <v>-117.398</v>
      </c>
      <c r="N153" s="1">
        <v>32</v>
      </c>
      <c r="O153" s="1">
        <v>28308</v>
      </c>
      <c r="P153" s="1">
        <v>0.4</v>
      </c>
      <c r="Q153" s="1">
        <v>41.7</v>
      </c>
      <c r="R153" s="1">
        <v>40.5</v>
      </c>
      <c r="S153" s="1">
        <v>39.700000000000003</v>
      </c>
      <c r="T153" s="1">
        <v>38.75</v>
      </c>
      <c r="U153" s="1">
        <v>40</v>
      </c>
      <c r="V153" s="1">
        <v>5.5970274999999993E-2</v>
      </c>
      <c r="W153" s="1">
        <v>-1.84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-1</v>
      </c>
      <c r="K155" s="1">
        <v>-1</v>
      </c>
      <c r="L155" s="1">
        <v>0</v>
      </c>
      <c r="M155" s="1">
        <v>0</v>
      </c>
      <c r="N155" s="1">
        <v>1</v>
      </c>
      <c r="O155" s="1">
        <v>32912</v>
      </c>
      <c r="P155" s="1">
        <v>0</v>
      </c>
      <c r="Q155" s="1">
        <v>55.6</v>
      </c>
      <c r="R155" s="1">
        <v>56.5</v>
      </c>
      <c r="S155" s="1">
        <v>56.5</v>
      </c>
      <c r="T155" s="1">
        <v>57</v>
      </c>
      <c r="U155" s="1">
        <v>56.9</v>
      </c>
      <c r="V155" s="1">
        <v>-5.5199999999999997E-4</v>
      </c>
      <c r="W155" s="1">
        <v>-3.07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1</v>
      </c>
      <c r="K156" s="1">
        <v>-1</v>
      </c>
      <c r="L156" s="1">
        <v>2</v>
      </c>
      <c r="M156" s="1">
        <v>-1</v>
      </c>
      <c r="N156" s="1">
        <v>-1</v>
      </c>
      <c r="O156" s="1">
        <v>39626</v>
      </c>
      <c r="P156" s="1">
        <v>0</v>
      </c>
      <c r="Q156" s="1">
        <v>37.9</v>
      </c>
      <c r="R156" s="1">
        <v>37.950000000000003</v>
      </c>
      <c r="S156" s="1">
        <v>38.049999999999997</v>
      </c>
      <c r="T156" s="1">
        <v>38.15</v>
      </c>
      <c r="U156" s="1">
        <v>38.049999999999997</v>
      </c>
      <c r="V156" s="1">
        <v>-1.5000000000001279E-6</v>
      </c>
      <c r="W156" s="1">
        <v>0.26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</v>
      </c>
      <c r="F157" s="1">
        <v>15.25</v>
      </c>
      <c r="G157" s="1">
        <v>81.180000000000007</v>
      </c>
      <c r="H157" s="1">
        <v>161</v>
      </c>
      <c r="I157" s="1">
        <v>892618.04</v>
      </c>
      <c r="J157" s="1">
        <v>13</v>
      </c>
      <c r="K157" s="1">
        <v>-1</v>
      </c>
      <c r="L157" s="1">
        <v>-3</v>
      </c>
      <c r="M157" s="1">
        <v>-2</v>
      </c>
      <c r="N157" s="1">
        <v>-2</v>
      </c>
      <c r="O157" s="1">
        <v>72463</v>
      </c>
      <c r="P157" s="1">
        <v>0</v>
      </c>
      <c r="Q157" s="1">
        <v>63.3</v>
      </c>
      <c r="R157" s="1">
        <v>62.9</v>
      </c>
      <c r="S157" s="1">
        <v>62.8</v>
      </c>
      <c r="T157" s="1">
        <v>62.3</v>
      </c>
      <c r="U157" s="1">
        <v>62.2</v>
      </c>
      <c r="V157" s="1">
        <v>3.2260000000000001E-3</v>
      </c>
      <c r="W157" s="1">
        <v>0.16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5.04</v>
      </c>
      <c r="D158" s="1">
        <v>0</v>
      </c>
      <c r="E158" s="1">
        <v>0.35</v>
      </c>
      <c r="F158" s="1">
        <v>10.49</v>
      </c>
      <c r="G158" s="1">
        <v>84.12</v>
      </c>
      <c r="H158" s="1">
        <v>162</v>
      </c>
      <c r="I158" s="1">
        <v>1596097.54</v>
      </c>
      <c r="J158" s="1">
        <v>-28</v>
      </c>
      <c r="K158" s="1">
        <v>-6</v>
      </c>
      <c r="L158" s="1">
        <v>-22.774999999999999</v>
      </c>
      <c r="M158" s="1">
        <v>-30.866</v>
      </c>
      <c r="N158" s="1">
        <v>-5.0380000000000003</v>
      </c>
      <c r="O158" s="1">
        <v>134264</v>
      </c>
      <c r="P158" s="1">
        <v>-0.1</v>
      </c>
      <c r="Q158" s="1">
        <v>32.35</v>
      </c>
      <c r="R158" s="1">
        <v>32.35</v>
      </c>
      <c r="S158" s="1">
        <v>32.549999999999997</v>
      </c>
      <c r="T158" s="1">
        <v>32.200000000000003</v>
      </c>
      <c r="U158" s="1">
        <v>32.25</v>
      </c>
      <c r="V158" s="1">
        <v>-2.9975869499999998E-2</v>
      </c>
      <c r="W158" s="1">
        <v>-0.15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0.05</v>
      </c>
      <c r="F159" s="1">
        <v>8.3699999999999992</v>
      </c>
      <c r="G159" s="1">
        <v>82.14</v>
      </c>
      <c r="H159" s="1">
        <v>163</v>
      </c>
      <c r="I159" s="1">
        <v>745287.64</v>
      </c>
      <c r="J159" s="1">
        <v>-2</v>
      </c>
      <c r="K159" s="1">
        <v>-2</v>
      </c>
      <c r="L159" s="1">
        <v>-7</v>
      </c>
      <c r="M159" s="1">
        <v>-4</v>
      </c>
      <c r="N159" s="1">
        <v>1</v>
      </c>
      <c r="O159" s="1">
        <v>61218</v>
      </c>
      <c r="P159" s="1">
        <v>0</v>
      </c>
      <c r="Q159" s="1">
        <v>35.6</v>
      </c>
      <c r="R159" s="1">
        <v>35.700000000000003</v>
      </c>
      <c r="S159" s="1">
        <v>35.65</v>
      </c>
      <c r="T159" s="1">
        <v>35.299999999999997</v>
      </c>
      <c r="U159" s="1">
        <v>35.65</v>
      </c>
      <c r="V159" s="1">
        <v>-4.9769999999999997E-3</v>
      </c>
      <c r="W159" s="1">
        <v>-0.42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6.03</v>
      </c>
      <c r="D160" s="1">
        <v>0.06</v>
      </c>
      <c r="E160" s="1">
        <v>0.25</v>
      </c>
      <c r="F160" s="1">
        <v>12.55</v>
      </c>
      <c r="G160" s="1">
        <v>81.11</v>
      </c>
      <c r="H160" s="1">
        <v>164</v>
      </c>
      <c r="I160" s="1">
        <v>1916880</v>
      </c>
      <c r="J160" s="1">
        <v>79</v>
      </c>
      <c r="K160" s="1">
        <v>-170.126</v>
      </c>
      <c r="L160" s="1">
        <v>-123</v>
      </c>
      <c r="M160" s="1">
        <v>7</v>
      </c>
      <c r="N160" s="1">
        <v>-211.125</v>
      </c>
      <c r="O160" s="1">
        <v>155478</v>
      </c>
      <c r="P160" s="1">
        <v>-0.3</v>
      </c>
      <c r="Q160" s="1">
        <v>35.75</v>
      </c>
      <c r="R160" s="1">
        <v>35.75</v>
      </c>
      <c r="S160" s="1">
        <v>35.65</v>
      </c>
      <c r="T160" s="1">
        <v>35.25</v>
      </c>
      <c r="U160" s="1">
        <v>35.049999999999997</v>
      </c>
      <c r="V160" s="1">
        <v>-0.14795885749999999</v>
      </c>
      <c r="W160" s="1">
        <v>0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9.7899999999999991</v>
      </c>
      <c r="D161" s="1">
        <v>0.21</v>
      </c>
      <c r="E161" s="1">
        <v>0.28999999999999998</v>
      </c>
      <c r="F161" s="1">
        <v>5.53</v>
      </c>
      <c r="G161" s="1">
        <v>84.18</v>
      </c>
      <c r="H161" s="1">
        <v>165</v>
      </c>
      <c r="I161" s="1">
        <v>3842000</v>
      </c>
      <c r="J161" s="1">
        <v>-28</v>
      </c>
      <c r="K161" s="1">
        <v>-67.046999999999997</v>
      </c>
      <c r="L161" s="1">
        <v>-41.18</v>
      </c>
      <c r="M161" s="1">
        <v>21.757999999999999</v>
      </c>
      <c r="N161" s="1">
        <v>-35</v>
      </c>
      <c r="O161" s="1">
        <v>323420</v>
      </c>
      <c r="P161" s="1">
        <v>0</v>
      </c>
      <c r="Q161" s="1">
        <v>28.55</v>
      </c>
      <c r="R161" s="1">
        <v>28.4</v>
      </c>
      <c r="S161" s="1">
        <v>28.25</v>
      </c>
      <c r="T161" s="1">
        <v>28.5</v>
      </c>
      <c r="U161" s="1">
        <v>28.35</v>
      </c>
      <c r="V161" s="1">
        <v>-4.2390167999999992E-2</v>
      </c>
      <c r="W161" s="1">
        <v>-0.7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20.16</v>
      </c>
      <c r="D162" s="1">
        <v>0.18</v>
      </c>
      <c r="E162" s="1">
        <v>2.91</v>
      </c>
      <c r="F162" s="1">
        <v>14.03</v>
      </c>
      <c r="G162" s="1">
        <v>62.72</v>
      </c>
      <c r="H162" s="1">
        <v>166</v>
      </c>
      <c r="I162" s="1">
        <v>40313329.479999997</v>
      </c>
      <c r="J162" s="1">
        <v>5355.402</v>
      </c>
      <c r="K162" s="1">
        <v>2082.9209999999998</v>
      </c>
      <c r="L162" s="1">
        <v>-5290.9889999999996</v>
      </c>
      <c r="M162" s="1">
        <v>33.805</v>
      </c>
      <c r="N162" s="1">
        <v>-67.623000000000005</v>
      </c>
      <c r="O162" s="1">
        <v>2528452</v>
      </c>
      <c r="P162" s="1">
        <v>0.1</v>
      </c>
      <c r="Q162" s="1">
        <v>36.15</v>
      </c>
      <c r="R162" s="1">
        <v>36.200000000000003</v>
      </c>
      <c r="S162" s="1">
        <v>35.6</v>
      </c>
      <c r="T162" s="1">
        <v>35.549999999999997</v>
      </c>
      <c r="U162" s="1">
        <v>35.450000000000003</v>
      </c>
      <c r="V162" s="1">
        <v>0.79444846499999955</v>
      </c>
      <c r="W162" s="1">
        <v>0.42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1.47</v>
      </c>
      <c r="D163" s="1">
        <v>0.11</v>
      </c>
      <c r="E163" s="1">
        <v>0.14000000000000001</v>
      </c>
      <c r="F163" s="1">
        <v>33.58</v>
      </c>
      <c r="G163" s="1">
        <v>64.7</v>
      </c>
      <c r="H163" s="1">
        <v>167</v>
      </c>
      <c r="I163" s="1">
        <v>6327735.0599999996</v>
      </c>
      <c r="J163" s="1">
        <v>278</v>
      </c>
      <c r="K163" s="1">
        <v>218</v>
      </c>
      <c r="L163" s="1">
        <v>-209</v>
      </c>
      <c r="M163" s="1">
        <v>-162.02500000000001</v>
      </c>
      <c r="N163" s="1">
        <v>-117.033</v>
      </c>
      <c r="O163" s="1">
        <v>409404</v>
      </c>
      <c r="P163" s="1">
        <v>0</v>
      </c>
      <c r="Q163" s="1">
        <v>19.75</v>
      </c>
      <c r="R163" s="1">
        <v>19.55</v>
      </c>
      <c r="S163" s="1">
        <v>19.399999999999999</v>
      </c>
      <c r="T163" s="1">
        <v>19.149999999999999</v>
      </c>
      <c r="U163" s="1">
        <v>18.95</v>
      </c>
      <c r="V163" s="1">
        <v>3.7724590000000127E-3</v>
      </c>
      <c r="W163" s="1">
        <v>-3.07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10.87</v>
      </c>
      <c r="D164" s="1">
        <v>0</v>
      </c>
      <c r="E164" s="1">
        <v>0.08</v>
      </c>
      <c r="F164" s="1">
        <v>5.08</v>
      </c>
      <c r="G164" s="1">
        <v>83.97</v>
      </c>
      <c r="H164" s="1">
        <v>168</v>
      </c>
      <c r="I164" s="1">
        <v>7186828.1600000001</v>
      </c>
      <c r="J164" s="1">
        <v>2209.4070000000002</v>
      </c>
      <c r="K164" s="1">
        <v>-758.976</v>
      </c>
      <c r="L164" s="1">
        <v>-2805.1750000000002</v>
      </c>
      <c r="M164" s="1">
        <v>380.791</v>
      </c>
      <c r="N164" s="1">
        <v>-79.042000000000002</v>
      </c>
      <c r="O164" s="1">
        <v>603478</v>
      </c>
      <c r="P164" s="1">
        <v>-0.2</v>
      </c>
      <c r="Q164" s="1">
        <v>33.450000000000003</v>
      </c>
      <c r="R164" s="1">
        <v>33.15</v>
      </c>
      <c r="S164" s="1">
        <v>32.6</v>
      </c>
      <c r="T164" s="1">
        <v>32.549999999999997</v>
      </c>
      <c r="U164" s="1">
        <v>32.25</v>
      </c>
      <c r="V164" s="1">
        <v>-0.32858452700000002</v>
      </c>
      <c r="W164" s="1">
        <v>-1.68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10.66</v>
      </c>
      <c r="D165" s="1">
        <v>0</v>
      </c>
      <c r="E165" s="1">
        <v>0.25</v>
      </c>
      <c r="F165" s="1">
        <v>6.14</v>
      </c>
      <c r="G165" s="1">
        <v>82.95</v>
      </c>
      <c r="H165" s="1">
        <v>169</v>
      </c>
      <c r="I165" s="1">
        <v>3227357.42</v>
      </c>
      <c r="J165" s="1">
        <v>285.98899999999998</v>
      </c>
      <c r="K165" s="1">
        <v>-5.6</v>
      </c>
      <c r="L165" s="1">
        <v>23.946000000000002</v>
      </c>
      <c r="M165" s="1">
        <v>-3.181</v>
      </c>
      <c r="N165" s="1">
        <v>-5.53</v>
      </c>
      <c r="O165" s="1">
        <v>267709</v>
      </c>
      <c r="P165" s="1">
        <v>0.1</v>
      </c>
      <c r="Q165" s="1">
        <v>16.25</v>
      </c>
      <c r="R165" s="1">
        <v>16.100000000000001</v>
      </c>
      <c r="S165" s="1">
        <v>15.9</v>
      </c>
      <c r="T165" s="1">
        <v>15.8</v>
      </c>
      <c r="U165" s="1">
        <v>15.8</v>
      </c>
      <c r="V165" s="1">
        <v>4.8002688500000001E-2</v>
      </c>
      <c r="W165" s="1">
        <v>-0.94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13.82</v>
      </c>
      <c r="D166" s="1">
        <v>0.1</v>
      </c>
      <c r="E166" s="1">
        <v>0.4</v>
      </c>
      <c r="F166" s="1">
        <v>12.41</v>
      </c>
      <c r="G166" s="1">
        <v>73.27</v>
      </c>
      <c r="H166" s="1">
        <v>170</v>
      </c>
      <c r="I166" s="1">
        <v>3160800.63</v>
      </c>
      <c r="J166" s="1">
        <v>288</v>
      </c>
      <c r="K166" s="1">
        <v>126</v>
      </c>
      <c r="L166" s="1">
        <v>173</v>
      </c>
      <c r="M166" s="1">
        <v>-123</v>
      </c>
      <c r="N166" s="1">
        <v>-291.31400000000002</v>
      </c>
      <c r="O166" s="1">
        <v>231592</v>
      </c>
      <c r="P166" s="1">
        <v>0.1</v>
      </c>
      <c r="Q166" s="1">
        <v>24.85</v>
      </c>
      <c r="R166" s="1">
        <v>24.6</v>
      </c>
      <c r="S166" s="1">
        <v>24.75</v>
      </c>
      <c r="T166" s="1">
        <v>24.8</v>
      </c>
      <c r="U166" s="1">
        <v>24.3</v>
      </c>
      <c r="V166" s="1">
        <v>4.4088198000000009E-2</v>
      </c>
      <c r="W166" s="1">
        <v>-1.02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10</v>
      </c>
      <c r="K167" s="1">
        <v>2</v>
      </c>
      <c r="L167" s="1">
        <v>1</v>
      </c>
      <c r="M167" s="1">
        <v>-8</v>
      </c>
      <c r="N167" s="1">
        <v>-1</v>
      </c>
      <c r="O167" s="1">
        <v>173497</v>
      </c>
      <c r="P167" s="1">
        <v>0</v>
      </c>
      <c r="Q167" s="1">
        <v>37.85</v>
      </c>
      <c r="R167" s="1">
        <v>37.799999999999997</v>
      </c>
      <c r="S167" s="1">
        <v>37.85</v>
      </c>
      <c r="T167" s="1">
        <v>37.700000000000003</v>
      </c>
      <c r="U167" s="1">
        <v>37.75</v>
      </c>
      <c r="V167" s="1">
        <v>1.5260000000000002E-3</v>
      </c>
      <c r="W167" s="1">
        <v>-0.53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7.0000000000000007E-2</v>
      </c>
      <c r="F168" s="1">
        <v>17.489999999999998</v>
      </c>
      <c r="G168" s="1">
        <v>81.73</v>
      </c>
      <c r="H168" s="1">
        <v>172</v>
      </c>
      <c r="I168" s="1">
        <v>1637226.96</v>
      </c>
      <c r="J168" s="1">
        <v>2</v>
      </c>
      <c r="K168" s="1">
        <v>-2</v>
      </c>
      <c r="L168" s="1">
        <v>-1</v>
      </c>
      <c r="M168" s="1">
        <v>-4</v>
      </c>
      <c r="N168" s="1">
        <v>-3</v>
      </c>
      <c r="O168" s="1">
        <v>133811</v>
      </c>
      <c r="P168" s="1">
        <v>0</v>
      </c>
      <c r="Q168" s="1">
        <v>37.85</v>
      </c>
      <c r="R168" s="1">
        <v>37.700000000000003</v>
      </c>
      <c r="S168" s="1">
        <v>37.85</v>
      </c>
      <c r="T168" s="1">
        <v>37.65</v>
      </c>
      <c r="U168" s="1">
        <v>37.65</v>
      </c>
      <c r="V168" s="1">
        <v>-3.0110000000000002E-3</v>
      </c>
      <c r="W168" s="1">
        <v>0.53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2.09</v>
      </c>
      <c r="D169" s="1">
        <v>0</v>
      </c>
      <c r="E169" s="1">
        <v>0.36</v>
      </c>
      <c r="F169" s="1">
        <v>10.45</v>
      </c>
      <c r="G169" s="1">
        <v>87.1</v>
      </c>
      <c r="H169" s="1">
        <v>173</v>
      </c>
      <c r="I169" s="1">
        <v>1941485.15</v>
      </c>
      <c r="J169" s="1">
        <v>286</v>
      </c>
      <c r="K169" s="1">
        <v>-70</v>
      </c>
      <c r="L169" s="1">
        <v>-142</v>
      </c>
      <c r="M169" s="1">
        <v>-5</v>
      </c>
      <c r="N169" s="1">
        <v>-46</v>
      </c>
      <c r="O169" s="1">
        <v>169103</v>
      </c>
      <c r="P169" s="1">
        <v>0</v>
      </c>
      <c r="Q169" s="1">
        <v>10.6</v>
      </c>
      <c r="R169" s="1">
        <v>10.75</v>
      </c>
      <c r="S169" s="1">
        <v>10.55</v>
      </c>
      <c r="T169" s="1">
        <v>10.45</v>
      </c>
      <c r="U169" s="1">
        <v>10.45</v>
      </c>
      <c r="V169" s="1">
        <v>2.4804999999999979E-3</v>
      </c>
      <c r="W169" s="1">
        <v>1.46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47.96</v>
      </c>
      <c r="G170" s="1">
        <v>31.72</v>
      </c>
      <c r="H170" s="1">
        <v>174</v>
      </c>
      <c r="I170" s="1">
        <v>1577390.15</v>
      </c>
      <c r="J170" s="1">
        <v>8</v>
      </c>
      <c r="K170" s="1">
        <v>0</v>
      </c>
      <c r="L170" s="1">
        <v>0</v>
      </c>
      <c r="M170" s="1">
        <v>-2</v>
      </c>
      <c r="N170" s="1">
        <v>-1</v>
      </c>
      <c r="O170" s="1">
        <v>50035</v>
      </c>
      <c r="P170" s="1">
        <v>0</v>
      </c>
      <c r="Q170" s="1">
        <v>16.3</v>
      </c>
      <c r="R170" s="1">
        <v>16.25</v>
      </c>
      <c r="S170" s="1">
        <v>16.100000000000001</v>
      </c>
      <c r="T170" s="1">
        <v>16.05</v>
      </c>
      <c r="U170" s="1">
        <v>16.05</v>
      </c>
      <c r="V170" s="1">
        <v>8.225000000000001E-4</v>
      </c>
      <c r="W170" s="1">
        <v>-0.31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1.91</v>
      </c>
      <c r="D171" s="1">
        <v>0.24</v>
      </c>
      <c r="E171" s="1">
        <v>0.14000000000000001</v>
      </c>
      <c r="F171" s="1">
        <v>35.369999999999997</v>
      </c>
      <c r="G171" s="1">
        <v>62.34</v>
      </c>
      <c r="H171" s="1">
        <v>175</v>
      </c>
      <c r="I171" s="1">
        <v>1926917.47</v>
      </c>
      <c r="J171" s="1">
        <v>198.05</v>
      </c>
      <c r="K171" s="1">
        <v>-206.071</v>
      </c>
      <c r="L171" s="1">
        <v>218.02</v>
      </c>
      <c r="M171" s="1">
        <v>72.896000000000001</v>
      </c>
      <c r="N171" s="1">
        <v>-1266.9680000000001</v>
      </c>
      <c r="O171" s="1">
        <v>120124</v>
      </c>
      <c r="P171" s="1">
        <v>-0.8</v>
      </c>
      <c r="Q171" s="1">
        <v>26.85</v>
      </c>
      <c r="R171" s="1">
        <v>26.65</v>
      </c>
      <c r="S171" s="1">
        <v>27.25</v>
      </c>
      <c r="T171" s="1">
        <v>27.65</v>
      </c>
      <c r="U171" s="1">
        <v>25.25</v>
      </c>
      <c r="V171" s="1">
        <v>-0.24208472249999999</v>
      </c>
      <c r="W171" s="1">
        <v>-3.44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-0.05</v>
      </c>
      <c r="K172" s="1">
        <v>2</v>
      </c>
      <c r="L172" s="1">
        <v>13</v>
      </c>
      <c r="M172" s="1">
        <v>1</v>
      </c>
      <c r="N172" s="1">
        <v>18</v>
      </c>
      <c r="O172" s="1">
        <v>45724</v>
      </c>
      <c r="P172" s="1">
        <v>0.1</v>
      </c>
      <c r="Q172" s="1">
        <v>16.899999999999999</v>
      </c>
      <c r="R172" s="1">
        <v>16.850000000000001</v>
      </c>
      <c r="S172" s="1">
        <v>16.7</v>
      </c>
      <c r="T172" s="1">
        <v>16.600000000000001</v>
      </c>
      <c r="U172" s="1">
        <v>16.55</v>
      </c>
      <c r="V172" s="1">
        <v>5.6445500000000008E-3</v>
      </c>
      <c r="W172" s="1">
        <v>-1.49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10.16</v>
      </c>
      <c r="D173" s="1">
        <v>0</v>
      </c>
      <c r="E173" s="1">
        <v>0.6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80</v>
      </c>
      <c r="K173" s="1">
        <v>118</v>
      </c>
      <c r="L173" s="1">
        <v>-10</v>
      </c>
      <c r="M173" s="1">
        <v>51</v>
      </c>
      <c r="N173" s="1">
        <v>-9</v>
      </c>
      <c r="O173" s="1">
        <v>213515</v>
      </c>
      <c r="P173" s="1">
        <v>0.1</v>
      </c>
      <c r="Q173" s="1">
        <v>23.2</v>
      </c>
      <c r="R173" s="1">
        <v>23.35</v>
      </c>
      <c r="S173" s="1">
        <v>23.25</v>
      </c>
      <c r="T173" s="1">
        <v>23.2</v>
      </c>
      <c r="U173" s="1">
        <v>23.15</v>
      </c>
      <c r="V173" s="1">
        <v>5.3536499999999994E-2</v>
      </c>
      <c r="W173" s="1">
        <v>0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</v>
      </c>
      <c r="D174" s="1">
        <v>0.23</v>
      </c>
      <c r="E174" s="1">
        <v>0.26</v>
      </c>
      <c r="F174" s="1">
        <v>17.62</v>
      </c>
      <c r="G174" s="1">
        <v>70.19</v>
      </c>
      <c r="H174" s="1">
        <v>178</v>
      </c>
      <c r="I174" s="1">
        <v>2941329.62</v>
      </c>
      <c r="J174" s="1">
        <v>-34.280999999999999</v>
      </c>
      <c r="K174" s="1">
        <v>-59.235999999999997</v>
      </c>
      <c r="L174" s="1">
        <v>-2.69</v>
      </c>
      <c r="M174" s="1">
        <v>8.8360000000000003</v>
      </c>
      <c r="N174" s="1">
        <v>-28.088000000000001</v>
      </c>
      <c r="O174" s="1">
        <v>206452</v>
      </c>
      <c r="P174" s="1">
        <v>-0.1</v>
      </c>
      <c r="Q174" s="1">
        <v>49.45</v>
      </c>
      <c r="R174" s="1">
        <v>49.15</v>
      </c>
      <c r="S174" s="1">
        <v>49.2</v>
      </c>
      <c r="T174" s="1">
        <v>49.1</v>
      </c>
      <c r="U174" s="1">
        <v>49.3</v>
      </c>
      <c r="V174" s="1">
        <v>-5.6898836500000001E-2</v>
      </c>
      <c r="W174" s="1">
        <v>-0.2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16.260000000000002</v>
      </c>
      <c r="D175" s="1">
        <v>0.45</v>
      </c>
      <c r="E175" s="1">
        <v>0.28000000000000003</v>
      </c>
      <c r="F175" s="1">
        <v>18.48</v>
      </c>
      <c r="G175" s="1">
        <v>64.53</v>
      </c>
      <c r="H175" s="1">
        <v>179</v>
      </c>
      <c r="I175" s="1">
        <v>1481373.73</v>
      </c>
      <c r="J175" s="1">
        <v>31.513000000000002</v>
      </c>
      <c r="K175" s="1">
        <v>-30.067</v>
      </c>
      <c r="L175" s="1">
        <v>-69.899000000000001</v>
      </c>
      <c r="M175" s="1">
        <v>-65.400999999999996</v>
      </c>
      <c r="N175" s="1">
        <v>-17.251000000000001</v>
      </c>
      <c r="O175" s="1">
        <v>95593</v>
      </c>
      <c r="P175" s="1">
        <v>-0.2</v>
      </c>
      <c r="Q175" s="1">
        <v>151</v>
      </c>
      <c r="R175" s="1">
        <v>152.5</v>
      </c>
      <c r="S175" s="1">
        <v>151.5</v>
      </c>
      <c r="T175" s="1">
        <v>150.5</v>
      </c>
      <c r="U175" s="1">
        <v>150.5</v>
      </c>
      <c r="V175" s="1">
        <v>-0.22855578999999998</v>
      </c>
      <c r="W175" s="1">
        <v>0.67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6.26</v>
      </c>
      <c r="D176" s="1">
        <v>0.05</v>
      </c>
      <c r="E176" s="1">
        <v>0.55000000000000004</v>
      </c>
      <c r="F176" s="1">
        <v>11.89</v>
      </c>
      <c r="G176" s="1">
        <v>81.25</v>
      </c>
      <c r="H176" s="1">
        <v>180</v>
      </c>
      <c r="I176" s="1">
        <v>2490016.5099999998</v>
      </c>
      <c r="J176" s="1">
        <v>391.464</v>
      </c>
      <c r="K176" s="1">
        <v>-195.12200000000001</v>
      </c>
      <c r="L176" s="1">
        <v>-132.55199999999999</v>
      </c>
      <c r="M176" s="1">
        <v>0.64500000000000002</v>
      </c>
      <c r="N176" s="1">
        <v>6.1440000000000001</v>
      </c>
      <c r="O176" s="1">
        <v>202314</v>
      </c>
      <c r="P176" s="1">
        <v>0</v>
      </c>
      <c r="Q176" s="1">
        <v>31.1</v>
      </c>
      <c r="R176" s="1">
        <v>30.6</v>
      </c>
      <c r="S176" s="1">
        <v>30.3</v>
      </c>
      <c r="T176" s="1">
        <v>30.35</v>
      </c>
      <c r="U176" s="1">
        <v>30.1</v>
      </c>
      <c r="V176" s="1">
        <v>2.3919817499999996E-2</v>
      </c>
      <c r="W176" s="1">
        <v>-1.63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3.46</v>
      </c>
      <c r="D177" s="1">
        <v>0</v>
      </c>
      <c r="E177" s="1">
        <v>0.14000000000000001</v>
      </c>
      <c r="F177" s="1">
        <v>18.440000000000001</v>
      </c>
      <c r="G177" s="1">
        <v>77.959999999999994</v>
      </c>
      <c r="H177" s="1">
        <v>181</v>
      </c>
      <c r="I177" s="1">
        <v>4770162.72</v>
      </c>
      <c r="J177" s="1">
        <v>124.999</v>
      </c>
      <c r="K177" s="1">
        <v>15</v>
      </c>
      <c r="L177" s="1">
        <v>31</v>
      </c>
      <c r="M177" s="1">
        <v>35</v>
      </c>
      <c r="N177" s="1">
        <v>-60</v>
      </c>
      <c r="O177" s="1">
        <v>371882</v>
      </c>
      <c r="P177" s="1">
        <v>0</v>
      </c>
      <c r="Q177" s="1">
        <v>20.8</v>
      </c>
      <c r="R177" s="1">
        <v>20.8</v>
      </c>
      <c r="S177" s="1">
        <v>20.85</v>
      </c>
      <c r="T177" s="1">
        <v>20.9</v>
      </c>
      <c r="U177" s="1">
        <v>20.45</v>
      </c>
      <c r="V177" s="1">
        <v>3.0628292000000001E-2</v>
      </c>
      <c r="W177" s="1">
        <v>-0.97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</v>
      </c>
      <c r="D178" s="1">
        <v>0.02</v>
      </c>
      <c r="E178" s="1">
        <v>0.7</v>
      </c>
      <c r="F178" s="1">
        <v>10.44</v>
      </c>
      <c r="G178" s="1">
        <v>79.740000000000009</v>
      </c>
      <c r="H178" s="1">
        <v>182</v>
      </c>
      <c r="I178" s="1">
        <v>8857030.2899999991</v>
      </c>
      <c r="J178" s="1">
        <v>-104.604</v>
      </c>
      <c r="K178" s="1">
        <v>-207.845</v>
      </c>
      <c r="L178" s="1">
        <v>-249.20500000000001</v>
      </c>
      <c r="M178" s="1">
        <v>-182.71199999999999</v>
      </c>
      <c r="N178" s="1">
        <v>-84.105000000000004</v>
      </c>
      <c r="O178" s="1">
        <v>706260</v>
      </c>
      <c r="P178" s="1">
        <v>-0.1</v>
      </c>
      <c r="Q178" s="1">
        <v>18.7</v>
      </c>
      <c r="R178" s="1">
        <v>18.600000000000001</v>
      </c>
      <c r="S178" s="1">
        <v>18.7</v>
      </c>
      <c r="T178" s="1">
        <v>18.649999999999999</v>
      </c>
      <c r="U178" s="1">
        <v>18.899999999999999</v>
      </c>
      <c r="V178" s="1">
        <v>-0.154793086</v>
      </c>
      <c r="W178" s="1">
        <v>1.34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7.15</v>
      </c>
      <c r="D179" s="1">
        <v>0.22</v>
      </c>
      <c r="E179" s="1">
        <v>0.2</v>
      </c>
      <c r="F179" s="1">
        <v>17.260000000000002</v>
      </c>
      <c r="G179" s="1">
        <v>75.17</v>
      </c>
      <c r="H179" s="1">
        <v>183</v>
      </c>
      <c r="I179" s="1">
        <v>5477522.2599999998</v>
      </c>
      <c r="J179" s="1">
        <v>358</v>
      </c>
      <c r="K179" s="1">
        <v>61</v>
      </c>
      <c r="L179" s="1">
        <v>69</v>
      </c>
      <c r="M179" s="1">
        <v>46</v>
      </c>
      <c r="N179" s="1">
        <v>92.394000000000005</v>
      </c>
      <c r="O179" s="1">
        <v>411745</v>
      </c>
      <c r="P179" s="1">
        <v>0.2</v>
      </c>
      <c r="Q179" s="1">
        <v>19.850000000000001</v>
      </c>
      <c r="R179" s="1">
        <v>19.7</v>
      </c>
      <c r="S179" s="1">
        <v>19.600000000000001</v>
      </c>
      <c r="T179" s="1">
        <v>19.600000000000001</v>
      </c>
      <c r="U179" s="1">
        <v>19.350000000000001</v>
      </c>
      <c r="V179" s="1">
        <v>0.123498239</v>
      </c>
      <c r="W179" s="1">
        <v>-2.27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13.35</v>
      </c>
      <c r="D180" s="1">
        <v>0.56000000000000005</v>
      </c>
      <c r="E180" s="1">
        <v>0.23</v>
      </c>
      <c r="F180" s="1">
        <v>15.01</v>
      </c>
      <c r="G180" s="1">
        <v>70.849999999999994</v>
      </c>
      <c r="H180" s="1">
        <v>184</v>
      </c>
      <c r="I180" s="1">
        <v>4204925.8499999996</v>
      </c>
      <c r="J180" s="1">
        <v>-494.47199999999998</v>
      </c>
      <c r="K180" s="1">
        <v>62.854999999999997</v>
      </c>
      <c r="L180" s="1">
        <v>146.10400000000001</v>
      </c>
      <c r="M180" s="1">
        <v>-105.47499999999999</v>
      </c>
      <c r="N180" s="1">
        <v>-72.311000000000007</v>
      </c>
      <c r="O180" s="1">
        <v>297919</v>
      </c>
      <c r="P180" s="1">
        <v>-0.2</v>
      </c>
      <c r="Q180" s="1">
        <v>36.65</v>
      </c>
      <c r="R180" s="1">
        <v>36.75</v>
      </c>
      <c r="S180" s="1">
        <v>36.799999999999997</v>
      </c>
      <c r="T180" s="1">
        <v>36.65</v>
      </c>
      <c r="U180" s="1">
        <v>36.65</v>
      </c>
      <c r="V180" s="1">
        <v>-0.1695170725</v>
      </c>
      <c r="W180" s="1">
        <v>-0.41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3.78</v>
      </c>
      <c r="D181" s="1">
        <v>0.01</v>
      </c>
      <c r="E181" s="1">
        <v>0.06</v>
      </c>
      <c r="F181" s="1">
        <v>23.59</v>
      </c>
      <c r="G181" s="1">
        <v>72.56</v>
      </c>
      <c r="H181" s="1">
        <v>185</v>
      </c>
      <c r="I181" s="1">
        <v>1509517</v>
      </c>
      <c r="J181" s="1">
        <v>19</v>
      </c>
      <c r="K181" s="1">
        <v>21</v>
      </c>
      <c r="L181" s="1">
        <v>1</v>
      </c>
      <c r="M181" s="1">
        <v>3</v>
      </c>
      <c r="N181" s="1">
        <v>28</v>
      </c>
      <c r="O181" s="1">
        <v>109531</v>
      </c>
      <c r="P181" s="1">
        <v>0.1</v>
      </c>
      <c r="Q181" s="1">
        <v>39.700000000000003</v>
      </c>
      <c r="R181" s="1">
        <v>39.75</v>
      </c>
      <c r="S181" s="1">
        <v>40.6</v>
      </c>
      <c r="T181" s="1">
        <v>40.6</v>
      </c>
      <c r="U181" s="1">
        <v>41.25</v>
      </c>
      <c r="V181" s="1">
        <v>2.9064499999999997E-2</v>
      </c>
      <c r="W181" s="1">
        <v>4.96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16.510000000000002</v>
      </c>
      <c r="D182" s="1">
        <v>0</v>
      </c>
      <c r="E182" s="1">
        <v>0.2</v>
      </c>
      <c r="F182" s="1">
        <v>10.44</v>
      </c>
      <c r="G182" s="1">
        <v>72.849999999999994</v>
      </c>
      <c r="H182" s="1">
        <v>186</v>
      </c>
      <c r="I182" s="1">
        <v>10168248.08</v>
      </c>
      <c r="J182" s="1">
        <v>722.1</v>
      </c>
      <c r="K182" s="1">
        <v>155</v>
      </c>
      <c r="L182" s="1">
        <v>138</v>
      </c>
      <c r="M182" s="1">
        <v>984</v>
      </c>
      <c r="N182" s="1">
        <v>-8</v>
      </c>
      <c r="O182" s="1">
        <v>740757</v>
      </c>
      <c r="P182" s="1">
        <v>0.3</v>
      </c>
      <c r="Q182" s="1">
        <v>8.51</v>
      </c>
      <c r="R182" s="1">
        <v>8.51</v>
      </c>
      <c r="S182" s="1">
        <v>8.48</v>
      </c>
      <c r="T182" s="1">
        <v>8.66</v>
      </c>
      <c r="U182" s="1">
        <v>8.68</v>
      </c>
      <c r="V182" s="1">
        <v>0.17086361</v>
      </c>
      <c r="W182" s="1">
        <v>2.97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13.73</v>
      </c>
      <c r="D183" s="1">
        <v>0.31</v>
      </c>
      <c r="E183" s="1">
        <v>0.17</v>
      </c>
      <c r="F183" s="1">
        <v>15.99</v>
      </c>
      <c r="G183" s="1">
        <v>69.8</v>
      </c>
      <c r="H183" s="1">
        <v>187</v>
      </c>
      <c r="I183" s="1">
        <v>11782654.83</v>
      </c>
      <c r="J183" s="1">
        <v>710</v>
      </c>
      <c r="K183" s="1">
        <v>130.04900000000001</v>
      </c>
      <c r="L183" s="1">
        <v>104.383</v>
      </c>
      <c r="M183" s="1">
        <v>-170.166</v>
      </c>
      <c r="N183" s="1">
        <v>-224.48699999999999</v>
      </c>
      <c r="O183" s="1">
        <v>822429</v>
      </c>
      <c r="P183" s="1">
        <v>0.1</v>
      </c>
      <c r="Q183" s="1">
        <v>28.5</v>
      </c>
      <c r="R183" s="1">
        <v>28.65</v>
      </c>
      <c r="S183" s="1">
        <v>28.65</v>
      </c>
      <c r="T183" s="1">
        <v>28.5</v>
      </c>
      <c r="U183" s="1">
        <v>28.15</v>
      </c>
      <c r="V183" s="1">
        <v>0.15782436749999998</v>
      </c>
      <c r="W183" s="1">
        <v>-0.53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9.1300000000000008</v>
      </c>
      <c r="D184" s="1">
        <v>0.2</v>
      </c>
      <c r="E184" s="1">
        <v>0.35</v>
      </c>
      <c r="F184" s="1">
        <v>5.71</v>
      </c>
      <c r="G184" s="1">
        <v>84.61</v>
      </c>
      <c r="H184" s="1">
        <v>188</v>
      </c>
      <c r="I184" s="1">
        <v>16859057.449999999</v>
      </c>
      <c r="J184" s="1">
        <v>540.1</v>
      </c>
      <c r="K184" s="1">
        <v>-53</v>
      </c>
      <c r="L184" s="1">
        <v>-79.900000000000006</v>
      </c>
      <c r="M184" s="1">
        <v>34</v>
      </c>
      <c r="N184" s="1">
        <v>-170.42400000000001</v>
      </c>
      <c r="O184" s="1">
        <v>1426445</v>
      </c>
      <c r="P184" s="1">
        <v>0</v>
      </c>
      <c r="Q184" s="1">
        <v>8.11</v>
      </c>
      <c r="R184" s="1">
        <v>8.0500000000000007</v>
      </c>
      <c r="S184" s="1">
        <v>8.0399999999999991</v>
      </c>
      <c r="T184" s="1">
        <v>8.0399999999999991</v>
      </c>
      <c r="U184" s="1">
        <v>8</v>
      </c>
      <c r="V184" s="1">
        <v>2.2211329999999998E-2</v>
      </c>
      <c r="W184" s="1">
        <v>-0.87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5.44</v>
      </c>
      <c r="D185" s="1">
        <v>0.08</v>
      </c>
      <c r="E185" s="1">
        <v>0.55000000000000004</v>
      </c>
      <c r="F185" s="1">
        <v>19.75</v>
      </c>
      <c r="G185" s="1">
        <v>74.180000000000007</v>
      </c>
      <c r="H185" s="1">
        <v>189</v>
      </c>
      <c r="I185" s="1">
        <v>1786960.89</v>
      </c>
      <c r="J185" s="1">
        <v>112</v>
      </c>
      <c r="K185" s="1">
        <v>-51.631999999999998</v>
      </c>
      <c r="L185" s="1">
        <v>10.087999999999999</v>
      </c>
      <c r="M185" s="1">
        <v>36.597999999999999</v>
      </c>
      <c r="N185" s="1">
        <v>-126.093</v>
      </c>
      <c r="O185" s="1">
        <v>132557</v>
      </c>
      <c r="P185" s="1">
        <v>0</v>
      </c>
      <c r="Q185" s="1">
        <v>61.7</v>
      </c>
      <c r="R185" s="1">
        <v>61.5</v>
      </c>
      <c r="S185" s="1">
        <v>61</v>
      </c>
      <c r="T185" s="1">
        <v>61.2</v>
      </c>
      <c r="U185" s="1">
        <v>60.8</v>
      </c>
      <c r="V185" s="1">
        <v>-1.0762567999999991E-2</v>
      </c>
      <c r="W185" s="1">
        <v>-1.1399999999999999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1.59</v>
      </c>
      <c r="D186" s="1">
        <v>0</v>
      </c>
      <c r="E186" s="1">
        <v>1.72</v>
      </c>
      <c r="F186" s="1">
        <v>9.36</v>
      </c>
      <c r="G186" s="1">
        <v>87.33</v>
      </c>
      <c r="H186" s="1">
        <v>190</v>
      </c>
      <c r="I186" s="1">
        <v>1848840.92</v>
      </c>
      <c r="J186" s="1">
        <v>-2251</v>
      </c>
      <c r="K186" s="1">
        <v>-300</v>
      </c>
      <c r="L186" s="1">
        <v>-288</v>
      </c>
      <c r="M186" s="1">
        <v>803</v>
      </c>
      <c r="N186" s="1">
        <v>-862</v>
      </c>
      <c r="O186" s="1">
        <v>161459</v>
      </c>
      <c r="P186" s="1">
        <v>-1.8</v>
      </c>
      <c r="Q186" s="1">
        <v>18.3</v>
      </c>
      <c r="R186" s="1">
        <v>18.3</v>
      </c>
      <c r="S186" s="1">
        <v>17.850000000000001</v>
      </c>
      <c r="T186" s="1">
        <v>17.100000000000001</v>
      </c>
      <c r="U186" s="1">
        <v>16.899999999999999</v>
      </c>
      <c r="V186" s="1">
        <v>-0.52660600000000002</v>
      </c>
      <c r="W186" s="1">
        <v>-7.4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12.83</v>
      </c>
      <c r="D187" s="1">
        <v>0.18</v>
      </c>
      <c r="E187" s="1">
        <v>0.84</v>
      </c>
      <c r="F187" s="1">
        <v>24.07</v>
      </c>
      <c r="G187" s="1">
        <v>62.08</v>
      </c>
      <c r="H187" s="1">
        <v>191</v>
      </c>
      <c r="I187" s="1">
        <v>9800000</v>
      </c>
      <c r="J187" s="1">
        <v>106</v>
      </c>
      <c r="K187" s="1">
        <v>-148</v>
      </c>
      <c r="L187" s="1">
        <v>-260.08100000000002</v>
      </c>
      <c r="M187" s="1">
        <v>285.05399999999997</v>
      </c>
      <c r="N187" s="1">
        <v>59.747999999999998</v>
      </c>
      <c r="O187" s="1">
        <v>608384</v>
      </c>
      <c r="P187" s="1">
        <v>0</v>
      </c>
      <c r="Q187" s="1">
        <v>61</v>
      </c>
      <c r="R187" s="1">
        <v>60.9</v>
      </c>
      <c r="S187" s="1">
        <v>60.7</v>
      </c>
      <c r="T187" s="1">
        <v>61</v>
      </c>
      <c r="U187" s="1">
        <v>60.8</v>
      </c>
      <c r="V187" s="1">
        <v>2.6868556999999991E-2</v>
      </c>
      <c r="W187" s="1">
        <v>0.66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10.050000000000001</v>
      </c>
      <c r="D188" s="1">
        <v>1.77</v>
      </c>
      <c r="E188" s="1">
        <v>0.55000000000000004</v>
      </c>
      <c r="F188" s="1">
        <v>34</v>
      </c>
      <c r="G188" s="1">
        <v>53.629999999999995</v>
      </c>
      <c r="H188" s="1">
        <v>192</v>
      </c>
      <c r="I188" s="1">
        <v>2369044.7999999998</v>
      </c>
      <c r="J188" s="1">
        <v>60</v>
      </c>
      <c r="K188" s="1">
        <v>-164</v>
      </c>
      <c r="L188" s="1">
        <v>-137</v>
      </c>
      <c r="M188" s="1">
        <v>-11.371</v>
      </c>
      <c r="N188" s="1">
        <v>-2</v>
      </c>
      <c r="O188" s="1">
        <v>127052</v>
      </c>
      <c r="P188" s="1">
        <v>-0.2</v>
      </c>
      <c r="Q188" s="1">
        <v>121.5</v>
      </c>
      <c r="R188" s="1">
        <v>119.5</v>
      </c>
      <c r="S188" s="1">
        <v>117</v>
      </c>
      <c r="T188" s="1">
        <v>116</v>
      </c>
      <c r="U188" s="1">
        <v>115</v>
      </c>
      <c r="V188" s="1">
        <v>-0.29886035999999999</v>
      </c>
      <c r="W188" s="1">
        <v>-4.17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-1</v>
      </c>
      <c r="K190" s="1">
        <v>-1</v>
      </c>
      <c r="L190" s="1">
        <v>0</v>
      </c>
      <c r="M190" s="1">
        <v>1</v>
      </c>
      <c r="N190" s="1">
        <v>-2</v>
      </c>
      <c r="O190" s="1">
        <v>160629</v>
      </c>
      <c r="P190" s="1">
        <v>0</v>
      </c>
      <c r="Q190" s="1">
        <v>20.45</v>
      </c>
      <c r="R190" s="1">
        <v>20.399999999999999</v>
      </c>
      <c r="S190" s="1">
        <v>20.399999999999999</v>
      </c>
      <c r="T190" s="1">
        <v>20.350000000000001</v>
      </c>
      <c r="U190" s="1">
        <v>20.350000000000001</v>
      </c>
      <c r="V190" s="1">
        <v>-6.1199999999999991E-4</v>
      </c>
      <c r="W190" s="1">
        <v>0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4</v>
      </c>
      <c r="K191" s="1">
        <v>0.22</v>
      </c>
      <c r="L191" s="1">
        <v>0</v>
      </c>
      <c r="M191" s="1">
        <v>-0.182</v>
      </c>
      <c r="N191" s="1">
        <v>-1</v>
      </c>
      <c r="O191" s="1">
        <v>106483</v>
      </c>
      <c r="P191" s="1">
        <v>0</v>
      </c>
      <c r="Q191" s="1">
        <v>73.599999999999994</v>
      </c>
      <c r="R191" s="1">
        <v>73.7</v>
      </c>
      <c r="S191" s="1">
        <v>73.400000000000006</v>
      </c>
      <c r="T191" s="1">
        <v>73.599999999999994</v>
      </c>
      <c r="U191" s="1">
        <v>73.599999999999994</v>
      </c>
      <c r="V191" s="1">
        <v>2.2361880000000001E-3</v>
      </c>
      <c r="W191" s="1">
        <v>0.41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2.19</v>
      </c>
      <c r="D192" s="1">
        <v>4.3600000000000003</v>
      </c>
      <c r="E192" s="1">
        <v>0.49</v>
      </c>
      <c r="F192" s="1">
        <v>22.75</v>
      </c>
      <c r="G192" s="1">
        <v>70.210000000000008</v>
      </c>
      <c r="H192" s="1">
        <v>196</v>
      </c>
      <c r="I192" s="1">
        <v>1184642.51</v>
      </c>
      <c r="J192" s="1">
        <v>337</v>
      </c>
      <c r="K192" s="1">
        <v>-33</v>
      </c>
      <c r="L192" s="1">
        <v>-58.070999999999998</v>
      </c>
      <c r="M192" s="1">
        <v>-28</v>
      </c>
      <c r="N192" s="1">
        <v>-101.94199999999999</v>
      </c>
      <c r="O192" s="1">
        <v>83174</v>
      </c>
      <c r="P192" s="1">
        <v>0.1</v>
      </c>
      <c r="Q192" s="1">
        <v>29.15</v>
      </c>
      <c r="R192" s="1">
        <v>29</v>
      </c>
      <c r="S192" s="1">
        <v>28.95</v>
      </c>
      <c r="T192" s="1">
        <v>28.65</v>
      </c>
      <c r="U192" s="1">
        <v>28.25</v>
      </c>
      <c r="V192" s="1">
        <v>3.5033330499999994E-2</v>
      </c>
      <c r="W192" s="1">
        <v>-2.08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1</v>
      </c>
      <c r="K193" s="1">
        <v>1</v>
      </c>
      <c r="L193" s="1">
        <v>1</v>
      </c>
      <c r="M193" s="1">
        <v>-1.0669999999999999</v>
      </c>
      <c r="N193" s="1">
        <v>0</v>
      </c>
      <c r="O193" s="1">
        <v>44396</v>
      </c>
      <c r="P193" s="1">
        <v>0</v>
      </c>
      <c r="Q193" s="1">
        <v>56.4</v>
      </c>
      <c r="R193" s="1">
        <v>56.6</v>
      </c>
      <c r="S193" s="1">
        <v>56.6</v>
      </c>
      <c r="T193" s="1">
        <v>56.5</v>
      </c>
      <c r="U193" s="1">
        <v>56.4</v>
      </c>
      <c r="V193" s="1">
        <v>1.093145E-3</v>
      </c>
      <c r="W193" s="1">
        <v>0.18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2.17</v>
      </c>
      <c r="D194" s="1">
        <v>0</v>
      </c>
      <c r="E194" s="1">
        <v>0.11</v>
      </c>
      <c r="F194" s="1">
        <v>30.56</v>
      </c>
      <c r="G194" s="1">
        <v>67.16</v>
      </c>
      <c r="H194" s="1">
        <v>198</v>
      </c>
      <c r="I194" s="1">
        <v>1329152.44</v>
      </c>
      <c r="J194" s="1">
        <v>-108</v>
      </c>
      <c r="K194" s="1">
        <v>-134</v>
      </c>
      <c r="L194" s="1">
        <v>-168</v>
      </c>
      <c r="M194" s="1">
        <v>65</v>
      </c>
      <c r="N194" s="1">
        <v>142</v>
      </c>
      <c r="O194" s="1">
        <v>89266</v>
      </c>
      <c r="P194" s="1">
        <v>-0.2</v>
      </c>
      <c r="Q194" s="1">
        <v>22.05</v>
      </c>
      <c r="R194" s="1">
        <v>22.3</v>
      </c>
      <c r="S194" s="1">
        <v>22</v>
      </c>
      <c r="T194" s="1">
        <v>21.55</v>
      </c>
      <c r="U194" s="1">
        <v>21.55</v>
      </c>
      <c r="V194" s="1">
        <v>-4.6047499999999998E-2</v>
      </c>
      <c r="W194" s="1">
        <v>-1.6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0.99</v>
      </c>
      <c r="D195" s="1">
        <v>0</v>
      </c>
      <c r="E195" s="1">
        <v>2.11</v>
      </c>
      <c r="F195" s="1">
        <v>33.5</v>
      </c>
      <c r="G195" s="1">
        <v>63.4</v>
      </c>
      <c r="H195" s="1">
        <v>199</v>
      </c>
      <c r="I195" s="1">
        <v>424439.57</v>
      </c>
      <c r="J195" s="1">
        <v>13</v>
      </c>
      <c r="K195" s="1">
        <v>4</v>
      </c>
      <c r="L195" s="1">
        <v>-6</v>
      </c>
      <c r="M195" s="1">
        <v>-14</v>
      </c>
      <c r="N195" s="1">
        <v>-7</v>
      </c>
      <c r="O195" s="1">
        <v>26909</v>
      </c>
      <c r="P195" s="1">
        <v>0</v>
      </c>
      <c r="Q195" s="1">
        <v>23.2</v>
      </c>
      <c r="R195" s="1">
        <v>24</v>
      </c>
      <c r="S195" s="1">
        <v>23.8</v>
      </c>
      <c r="T195" s="1">
        <v>23.25</v>
      </c>
      <c r="U195" s="1">
        <v>23.25</v>
      </c>
      <c r="V195" s="1">
        <v>-2.3345000000000006E-3</v>
      </c>
      <c r="W195" s="1">
        <v>1.75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4.68</v>
      </c>
      <c r="D196" s="1">
        <v>0.17</v>
      </c>
      <c r="E196" s="1">
        <v>1.58</v>
      </c>
      <c r="F196" s="1">
        <v>10.029999999999999</v>
      </c>
      <c r="G196" s="1">
        <v>83.539999999999992</v>
      </c>
      <c r="H196" s="1">
        <v>200</v>
      </c>
      <c r="I196" s="1">
        <v>999501.92</v>
      </c>
      <c r="J196" s="1">
        <v>3</v>
      </c>
      <c r="K196" s="1">
        <v>-11</v>
      </c>
      <c r="L196" s="1">
        <v>-1</v>
      </c>
      <c r="M196" s="1">
        <v>-4</v>
      </c>
      <c r="N196" s="1">
        <v>23</v>
      </c>
      <c r="O196" s="1">
        <v>83498</v>
      </c>
      <c r="P196" s="1">
        <v>0</v>
      </c>
      <c r="Q196" s="1">
        <v>27.1</v>
      </c>
      <c r="R196" s="1">
        <v>27.05</v>
      </c>
      <c r="S196" s="1">
        <v>26.95</v>
      </c>
      <c r="T196" s="1">
        <v>26.9</v>
      </c>
      <c r="U196" s="1">
        <v>26.85</v>
      </c>
      <c r="V196" s="1">
        <v>2.667500000000001E-3</v>
      </c>
      <c r="W196" s="1">
        <v>-0.19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5.26</v>
      </c>
      <c r="D197" s="1">
        <v>0.15</v>
      </c>
      <c r="E197" s="1">
        <v>0.39</v>
      </c>
      <c r="F197" s="1">
        <v>14.92</v>
      </c>
      <c r="G197" s="1">
        <v>79.28</v>
      </c>
      <c r="H197" s="1">
        <v>201</v>
      </c>
      <c r="I197" s="1">
        <v>1677220.22</v>
      </c>
      <c r="J197" s="1">
        <v>85.912999999999997</v>
      </c>
      <c r="K197" s="1">
        <v>-21.248999999999999</v>
      </c>
      <c r="L197" s="1">
        <v>-3</v>
      </c>
      <c r="M197" s="1">
        <v>14</v>
      </c>
      <c r="N197" s="1">
        <v>-161</v>
      </c>
      <c r="O197" s="1">
        <v>132970</v>
      </c>
      <c r="P197" s="1">
        <v>-0.1</v>
      </c>
      <c r="Q197" s="1">
        <v>32.9</v>
      </c>
      <c r="R197" s="1">
        <v>33.450000000000003</v>
      </c>
      <c r="S197" s="1">
        <v>33.25</v>
      </c>
      <c r="T197" s="1">
        <v>32.85</v>
      </c>
      <c r="U197" s="1">
        <v>33.049999999999997</v>
      </c>
      <c r="V197" s="1">
        <v>-2.8451413499999995E-2</v>
      </c>
      <c r="W197" s="1">
        <v>1.54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2</v>
      </c>
      <c r="L198" s="1">
        <v>-1</v>
      </c>
      <c r="M198" s="1">
        <v>-1</v>
      </c>
      <c r="N198" s="1">
        <v>0</v>
      </c>
      <c r="O198" s="1">
        <v>-9283</v>
      </c>
      <c r="P198" s="1">
        <v>0</v>
      </c>
      <c r="Q198" s="1">
        <v>16.600000000000001</v>
      </c>
      <c r="R198" s="1">
        <v>16.649999999999999</v>
      </c>
      <c r="S198" s="1">
        <v>16.75</v>
      </c>
      <c r="T198" s="1">
        <v>16.600000000000001</v>
      </c>
      <c r="U198" s="1">
        <v>16.600000000000001</v>
      </c>
      <c r="V198" s="1">
        <v>-5.0000000000004265E-7</v>
      </c>
      <c r="W198" s="1">
        <v>-0.3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7.08</v>
      </c>
      <c r="D199" s="1">
        <v>0.05</v>
      </c>
      <c r="E199" s="1">
        <v>0.55000000000000004</v>
      </c>
      <c r="F199" s="1">
        <v>67.819999999999993</v>
      </c>
      <c r="G199" s="1">
        <v>24.5</v>
      </c>
      <c r="H199" s="1">
        <v>203</v>
      </c>
      <c r="I199" s="1">
        <v>3036166.17</v>
      </c>
      <c r="J199" s="1">
        <v>57</v>
      </c>
      <c r="K199" s="1">
        <v>-74.501000000000005</v>
      </c>
      <c r="L199" s="1">
        <v>-93.807000000000002</v>
      </c>
      <c r="M199" s="1">
        <v>-86.736999999999995</v>
      </c>
      <c r="N199" s="1">
        <v>-108.443</v>
      </c>
      <c r="O199" s="1">
        <v>74386</v>
      </c>
      <c r="P199" s="1">
        <v>-0.4</v>
      </c>
      <c r="Q199" s="1">
        <v>69.599999999999994</v>
      </c>
      <c r="R199" s="1">
        <v>69</v>
      </c>
      <c r="S199" s="1">
        <v>70.2</v>
      </c>
      <c r="T199" s="1">
        <v>68.599999999999994</v>
      </c>
      <c r="U199" s="1">
        <v>67.8</v>
      </c>
      <c r="V199" s="1">
        <v>-0.21061214</v>
      </c>
      <c r="W199" s="1">
        <v>-0.44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7.8</v>
      </c>
      <c r="D200" s="1">
        <v>0.01</v>
      </c>
      <c r="E200" s="1">
        <v>0</v>
      </c>
      <c r="F200" s="1">
        <v>44.28</v>
      </c>
      <c r="G200" s="1">
        <v>47.91</v>
      </c>
      <c r="H200" s="1">
        <v>204</v>
      </c>
      <c r="I200" s="1">
        <v>2000000</v>
      </c>
      <c r="J200" s="1">
        <v>76</v>
      </c>
      <c r="K200" s="1">
        <v>28</v>
      </c>
      <c r="L200" s="1">
        <v>21</v>
      </c>
      <c r="M200" s="1">
        <v>20.991</v>
      </c>
      <c r="N200" s="1">
        <v>-16</v>
      </c>
      <c r="O200" s="1">
        <v>95820</v>
      </c>
      <c r="P200" s="1">
        <v>0.1</v>
      </c>
      <c r="Q200" s="1">
        <v>33.5</v>
      </c>
      <c r="R200" s="1">
        <v>33.6</v>
      </c>
      <c r="S200" s="1">
        <v>33.799999999999997</v>
      </c>
      <c r="T200" s="1">
        <v>33.9</v>
      </c>
      <c r="U200" s="1">
        <v>33.950000000000003</v>
      </c>
      <c r="V200" s="1">
        <v>4.3649949000000007E-2</v>
      </c>
      <c r="W200" s="1">
        <v>1.34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0.46</v>
      </c>
      <c r="D201" s="1">
        <v>0</v>
      </c>
      <c r="E201" s="1">
        <v>0.27</v>
      </c>
      <c r="F201" s="1">
        <v>24.57</v>
      </c>
      <c r="G201" s="1">
        <v>74.7</v>
      </c>
      <c r="H201" s="1">
        <v>205</v>
      </c>
      <c r="I201" s="1">
        <v>935593</v>
      </c>
      <c r="J201" s="1">
        <v>3</v>
      </c>
      <c r="K201" s="1">
        <v>2.0009999999999999</v>
      </c>
      <c r="L201" s="1">
        <v>3.0009999999999999</v>
      </c>
      <c r="M201" s="1">
        <v>5</v>
      </c>
      <c r="N201" s="1">
        <v>4</v>
      </c>
      <c r="O201" s="1">
        <v>69889</v>
      </c>
      <c r="P201" s="1">
        <v>0</v>
      </c>
      <c r="Q201" s="1">
        <v>16.399999999999999</v>
      </c>
      <c r="R201" s="1">
        <v>16.5</v>
      </c>
      <c r="S201" s="1">
        <v>16.399999999999999</v>
      </c>
      <c r="T201" s="1">
        <v>16.649999999999999</v>
      </c>
      <c r="U201" s="1">
        <v>16.7</v>
      </c>
      <c r="V201" s="1">
        <v>2.8148289999999996E-3</v>
      </c>
      <c r="W201" s="1">
        <v>1.52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2.14</v>
      </c>
      <c r="D202" s="1">
        <v>0</v>
      </c>
      <c r="E202" s="1">
        <v>0.57999999999999996</v>
      </c>
      <c r="F202" s="1">
        <v>11.21</v>
      </c>
      <c r="G202" s="1">
        <v>86.07</v>
      </c>
      <c r="H202" s="1">
        <v>206</v>
      </c>
      <c r="I202" s="1">
        <v>1009884.72</v>
      </c>
      <c r="J202" s="1">
        <v>276</v>
      </c>
      <c r="K202" s="1">
        <v>72</v>
      </c>
      <c r="L202" s="1">
        <v>-34</v>
      </c>
      <c r="M202" s="1">
        <v>19</v>
      </c>
      <c r="N202" s="1">
        <v>-112</v>
      </c>
      <c r="O202" s="1">
        <v>86921</v>
      </c>
      <c r="P202" s="1">
        <v>0.3</v>
      </c>
      <c r="Q202" s="1">
        <v>52.1</v>
      </c>
      <c r="R202" s="1">
        <v>51.9</v>
      </c>
      <c r="S202" s="1">
        <v>52.1</v>
      </c>
      <c r="T202" s="1">
        <v>52.5</v>
      </c>
      <c r="U202" s="1">
        <v>51.8</v>
      </c>
      <c r="V202" s="1">
        <v>0.11540900000000001</v>
      </c>
      <c r="W202" s="1">
        <v>1.17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11.78</v>
      </c>
      <c r="D203" s="1">
        <v>0.03</v>
      </c>
      <c r="E203" s="1">
        <v>1.37</v>
      </c>
      <c r="F203" s="1">
        <v>18.489999999999998</v>
      </c>
      <c r="G203" s="1">
        <v>68.33</v>
      </c>
      <c r="H203" s="1">
        <v>207</v>
      </c>
      <c r="I203" s="1">
        <v>857390.13</v>
      </c>
      <c r="J203" s="1">
        <v>139</v>
      </c>
      <c r="K203" s="1">
        <v>-319</v>
      </c>
      <c r="L203" s="1">
        <v>151</v>
      </c>
      <c r="M203" s="1">
        <v>-388</v>
      </c>
      <c r="N203" s="1">
        <v>160.04599999999999</v>
      </c>
      <c r="O203" s="1">
        <v>58585</v>
      </c>
      <c r="P203" s="1">
        <v>-0.4</v>
      </c>
      <c r="Q203" s="1">
        <v>110.5</v>
      </c>
      <c r="R203" s="1">
        <v>110</v>
      </c>
      <c r="S203" s="1">
        <v>111</v>
      </c>
      <c r="T203" s="1">
        <v>108.5</v>
      </c>
      <c r="U203" s="1">
        <v>113.5</v>
      </c>
      <c r="V203" s="1">
        <v>-0.26902279000000001</v>
      </c>
      <c r="W203" s="1">
        <v>4.6100000000000003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6.01</v>
      </c>
      <c r="D204" s="1">
        <v>0.8</v>
      </c>
      <c r="E204" s="1">
        <v>0.67</v>
      </c>
      <c r="F204" s="1">
        <v>29.98</v>
      </c>
      <c r="G204" s="1">
        <v>62.54</v>
      </c>
      <c r="H204" s="1">
        <v>208</v>
      </c>
      <c r="I204" s="1">
        <v>775600</v>
      </c>
      <c r="J204" s="1">
        <v>-20.018000000000001</v>
      </c>
      <c r="K204" s="1">
        <v>-185.57300000000001</v>
      </c>
      <c r="L204" s="1">
        <v>9.7129999999999992</v>
      </c>
      <c r="M204" s="1">
        <v>-133.70500000000001</v>
      </c>
      <c r="N204" s="1">
        <v>-78.415000000000006</v>
      </c>
      <c r="O204" s="1">
        <v>48506</v>
      </c>
      <c r="P204" s="1">
        <v>-0.8</v>
      </c>
      <c r="Q204" s="1">
        <v>55.1</v>
      </c>
      <c r="R204" s="1">
        <v>55.1</v>
      </c>
      <c r="S204" s="1">
        <v>55.5</v>
      </c>
      <c r="T204" s="1">
        <v>54.7</v>
      </c>
      <c r="U204" s="1">
        <v>54.9</v>
      </c>
      <c r="V204" s="1">
        <v>-0.22407639600000001</v>
      </c>
      <c r="W204" s="1">
        <v>0.73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0.03</v>
      </c>
      <c r="E205" s="1">
        <v>0.17</v>
      </c>
      <c r="F205" s="1">
        <v>43.24</v>
      </c>
      <c r="G205" s="1">
        <v>51.83</v>
      </c>
      <c r="H205" s="1">
        <v>209</v>
      </c>
      <c r="I205" s="1">
        <v>2500000</v>
      </c>
      <c r="J205" s="1">
        <v>9</v>
      </c>
      <c r="K205" s="1">
        <v>-2.1709999999999998</v>
      </c>
      <c r="L205" s="1">
        <v>7.3280000000000003</v>
      </c>
      <c r="M205" s="1">
        <v>3.9329999999999998</v>
      </c>
      <c r="N205" s="1">
        <v>-1.7490000000000001</v>
      </c>
      <c r="O205" s="1">
        <v>129575</v>
      </c>
      <c r="P205" s="1">
        <v>0</v>
      </c>
      <c r="Q205" s="1">
        <v>127.5</v>
      </c>
      <c r="R205" s="1">
        <v>127.5</v>
      </c>
      <c r="S205" s="1">
        <v>128</v>
      </c>
      <c r="T205" s="1">
        <v>127</v>
      </c>
      <c r="U205" s="1">
        <v>126.5</v>
      </c>
      <c r="V205" s="1">
        <v>2.0869240000000001E-2</v>
      </c>
      <c r="W205" s="1">
        <v>-0.39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0.44</v>
      </c>
      <c r="D206" s="1">
        <v>0</v>
      </c>
      <c r="E206" s="1">
        <v>0.05</v>
      </c>
      <c r="F206" s="1">
        <v>8.92</v>
      </c>
      <c r="G206" s="1">
        <v>90.59</v>
      </c>
      <c r="H206" s="1">
        <v>210</v>
      </c>
      <c r="I206" s="1">
        <v>601093.46</v>
      </c>
      <c r="J206" s="1">
        <v>0</v>
      </c>
      <c r="K206" s="1">
        <v>1</v>
      </c>
      <c r="L206" s="1">
        <v>0</v>
      </c>
      <c r="M206" s="1">
        <v>-4</v>
      </c>
      <c r="N206" s="1">
        <v>-2</v>
      </c>
      <c r="O206" s="1">
        <v>54453</v>
      </c>
      <c r="P206" s="1">
        <v>0</v>
      </c>
      <c r="Q206" s="1">
        <v>16.55</v>
      </c>
      <c r="R206" s="1">
        <v>16.600000000000001</v>
      </c>
      <c r="S206" s="1">
        <v>16.95</v>
      </c>
      <c r="T206" s="1">
        <v>16.95</v>
      </c>
      <c r="U206" s="1">
        <v>16.850000000000001</v>
      </c>
      <c r="V206" s="1">
        <v>-8.4900000000000004E-4</v>
      </c>
      <c r="W206" s="1">
        <v>3.06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0.76</v>
      </c>
      <c r="D207" s="1">
        <v>0</v>
      </c>
      <c r="E207" s="1">
        <v>0</v>
      </c>
      <c r="F207" s="1">
        <v>42.41</v>
      </c>
      <c r="G207" s="1">
        <v>56.830000000000005</v>
      </c>
      <c r="H207" s="1">
        <v>211</v>
      </c>
      <c r="I207" s="1">
        <v>445917.13</v>
      </c>
      <c r="J207" s="1">
        <v>0</v>
      </c>
      <c r="K207" s="1">
        <v>0</v>
      </c>
      <c r="L207" s="1">
        <v>-3</v>
      </c>
      <c r="M207" s="1">
        <v>-1</v>
      </c>
      <c r="N207" s="1">
        <v>-3</v>
      </c>
      <c r="O207" s="1">
        <v>25341</v>
      </c>
      <c r="P207" s="1">
        <v>0</v>
      </c>
      <c r="Q207" s="1">
        <v>85.1</v>
      </c>
      <c r="R207" s="1">
        <v>85</v>
      </c>
      <c r="S207" s="1">
        <v>84.7</v>
      </c>
      <c r="T207" s="1">
        <v>84.6</v>
      </c>
      <c r="U207" s="1">
        <v>84.4</v>
      </c>
      <c r="V207" s="1">
        <v>-5.9190000000000006E-3</v>
      </c>
      <c r="W207" s="1">
        <v>-1.06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0.56000000000000005</v>
      </c>
      <c r="D208" s="1">
        <v>0</v>
      </c>
      <c r="E208" s="1">
        <v>0</v>
      </c>
      <c r="F208" s="1">
        <v>15.16</v>
      </c>
      <c r="G208" s="1">
        <v>84.28</v>
      </c>
      <c r="H208" s="1">
        <v>212</v>
      </c>
      <c r="I208" s="1">
        <v>474076.05</v>
      </c>
      <c r="J208" s="1">
        <v>4</v>
      </c>
      <c r="K208" s="1">
        <v>42</v>
      </c>
      <c r="L208" s="1">
        <v>-31</v>
      </c>
      <c r="M208" s="1">
        <v>-3</v>
      </c>
      <c r="N208" s="1">
        <v>4</v>
      </c>
      <c r="O208" s="1">
        <v>39955</v>
      </c>
      <c r="P208" s="1">
        <v>0</v>
      </c>
      <c r="Q208" s="1">
        <v>13.55</v>
      </c>
      <c r="R208" s="1">
        <v>14.9</v>
      </c>
      <c r="S208" s="1">
        <v>14.5</v>
      </c>
      <c r="T208" s="1">
        <v>14.3</v>
      </c>
      <c r="U208" s="1">
        <v>14</v>
      </c>
      <c r="V208" s="1">
        <v>2.4360000000000011E-3</v>
      </c>
      <c r="W208" s="1">
        <v>3.7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6.21</v>
      </c>
      <c r="D209" s="1">
        <v>0.28000000000000003</v>
      </c>
      <c r="E209" s="1">
        <v>0.71</v>
      </c>
      <c r="F209" s="1">
        <v>34.18</v>
      </c>
      <c r="G209" s="1">
        <v>58.62</v>
      </c>
      <c r="H209" s="1">
        <v>213</v>
      </c>
      <c r="I209" s="1">
        <v>889341.15</v>
      </c>
      <c r="J209" s="1">
        <v>47.51</v>
      </c>
      <c r="K209" s="1">
        <v>-12.09</v>
      </c>
      <c r="L209" s="1">
        <v>59.954999999999998</v>
      </c>
      <c r="M209" s="1">
        <v>-260.87799999999999</v>
      </c>
      <c r="N209" s="1">
        <v>-64.216999999999999</v>
      </c>
      <c r="O209" s="1">
        <v>52133</v>
      </c>
      <c r="P209" s="1">
        <v>-0.4</v>
      </c>
      <c r="Q209" s="1">
        <v>48.2</v>
      </c>
      <c r="R209" s="1">
        <v>48.65</v>
      </c>
      <c r="S209" s="1">
        <v>48.9</v>
      </c>
      <c r="T209" s="1">
        <v>46.95</v>
      </c>
      <c r="U209" s="1">
        <v>46.6</v>
      </c>
      <c r="V209" s="1">
        <v>-0.10607131300000001</v>
      </c>
      <c r="W209" s="1">
        <v>-2.71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4.38</v>
      </c>
      <c r="D210" s="1">
        <v>0</v>
      </c>
      <c r="E210" s="1">
        <v>0.4</v>
      </c>
      <c r="F210" s="1">
        <v>12.1</v>
      </c>
      <c r="G210" s="1">
        <v>83.12</v>
      </c>
      <c r="H210" s="1">
        <v>214</v>
      </c>
      <c r="I210" s="1">
        <v>496269.24</v>
      </c>
      <c r="J210" s="1">
        <v>35</v>
      </c>
      <c r="K210" s="1">
        <v>-17.28</v>
      </c>
      <c r="L210" s="1">
        <v>26.905999999999999</v>
      </c>
      <c r="M210" s="1">
        <v>-105.657</v>
      </c>
      <c r="N210" s="1">
        <v>-78.415999999999997</v>
      </c>
      <c r="O210" s="1">
        <v>41250</v>
      </c>
      <c r="P210" s="1">
        <v>-0.3</v>
      </c>
      <c r="Q210" s="1">
        <v>58.6</v>
      </c>
      <c r="R210" s="1">
        <v>58.7</v>
      </c>
      <c r="S210" s="1">
        <v>58.8</v>
      </c>
      <c r="T210" s="1">
        <v>59.6</v>
      </c>
      <c r="U210" s="1">
        <v>58.4</v>
      </c>
      <c r="V210" s="1">
        <v>-8.2579147999999991E-2</v>
      </c>
      <c r="W210" s="1">
        <v>0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9.1300000000000008</v>
      </c>
      <c r="D211" s="1">
        <v>0.15</v>
      </c>
      <c r="E211" s="1">
        <v>0.05</v>
      </c>
      <c r="F211" s="1">
        <v>9.27</v>
      </c>
      <c r="G211" s="1">
        <v>81.400000000000006</v>
      </c>
      <c r="H211" s="1">
        <v>215</v>
      </c>
      <c r="I211" s="1">
        <v>5966072.4299999997</v>
      </c>
      <c r="J211" s="1">
        <v>1193.3589999999999</v>
      </c>
      <c r="K211" s="1">
        <v>-1230</v>
      </c>
      <c r="L211" s="1">
        <v>-1217.3969999999999</v>
      </c>
      <c r="M211" s="1">
        <v>29.748999999999999</v>
      </c>
      <c r="N211" s="1">
        <v>15.036</v>
      </c>
      <c r="O211" s="1">
        <v>485638</v>
      </c>
      <c r="P211" s="1">
        <v>-0.2</v>
      </c>
      <c r="Q211" s="1">
        <v>40.799999999999997</v>
      </c>
      <c r="R211" s="1">
        <v>40.049999999999997</v>
      </c>
      <c r="S211" s="1">
        <v>39.35</v>
      </c>
      <c r="T211" s="1">
        <v>39.049999999999997</v>
      </c>
      <c r="U211" s="1">
        <v>38.1</v>
      </c>
      <c r="V211" s="1">
        <v>-0.46742454700000002</v>
      </c>
      <c r="W211" s="1">
        <v>-3.42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2.78</v>
      </c>
      <c r="D212" s="1">
        <v>0.09</v>
      </c>
      <c r="E212" s="1">
        <v>0.28000000000000003</v>
      </c>
      <c r="F212" s="1">
        <v>12.14</v>
      </c>
      <c r="G212" s="1">
        <v>84.710000000000008</v>
      </c>
      <c r="H212" s="1">
        <v>216</v>
      </c>
      <c r="I212" s="1">
        <v>672722.63</v>
      </c>
      <c r="J212" s="1">
        <v>50.072000000000003</v>
      </c>
      <c r="K212" s="1">
        <v>-18.053000000000001</v>
      </c>
      <c r="L212" s="1">
        <v>10</v>
      </c>
      <c r="M212" s="1">
        <v>44.500999999999998</v>
      </c>
      <c r="N212" s="1">
        <v>-70.466999999999999</v>
      </c>
      <c r="O212" s="1">
        <v>56986</v>
      </c>
      <c r="P212" s="1">
        <v>0</v>
      </c>
      <c r="Q212" s="1">
        <v>76.7</v>
      </c>
      <c r="R212" s="1">
        <v>77.8</v>
      </c>
      <c r="S212" s="1">
        <v>77.099999999999994</v>
      </c>
      <c r="T212" s="1">
        <v>77.3</v>
      </c>
      <c r="U212" s="1">
        <v>76</v>
      </c>
      <c r="V212" s="1">
        <v>1.2914342999999998E-2</v>
      </c>
      <c r="W212" s="1">
        <v>0.93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1</v>
      </c>
      <c r="L213" s="1">
        <v>0</v>
      </c>
      <c r="M213" s="1">
        <v>1</v>
      </c>
      <c r="N213" s="1">
        <v>3</v>
      </c>
      <c r="O213" s="1">
        <v>28747</v>
      </c>
      <c r="P213" s="1">
        <v>0</v>
      </c>
      <c r="Q213" s="1">
        <v>132.5</v>
      </c>
      <c r="R213" s="1">
        <v>132</v>
      </c>
      <c r="S213" s="1">
        <v>132.5</v>
      </c>
      <c r="T213" s="1">
        <v>132</v>
      </c>
      <c r="U213" s="1">
        <v>132.5</v>
      </c>
      <c r="V213" s="1">
        <v>5.2900000000000004E-3</v>
      </c>
      <c r="W213" s="1">
        <v>0.38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4.01</v>
      </c>
      <c r="D214" s="1">
        <v>0.03</v>
      </c>
      <c r="E214" s="1">
        <v>0.28000000000000003</v>
      </c>
      <c r="F214" s="1">
        <v>64.400000000000006</v>
      </c>
      <c r="G214" s="1">
        <v>31.28</v>
      </c>
      <c r="H214" s="1">
        <v>218</v>
      </c>
      <c r="I214" s="1">
        <v>7907392.2199999997</v>
      </c>
      <c r="J214" s="1">
        <v>139.91399999999999</v>
      </c>
      <c r="K214" s="1">
        <v>-421.00099999999998</v>
      </c>
      <c r="L214" s="1">
        <v>-697.59799999999996</v>
      </c>
      <c r="M214" s="1">
        <v>-445.19200000000001</v>
      </c>
      <c r="N214" s="1">
        <v>-192.001</v>
      </c>
      <c r="O214" s="1">
        <v>247343</v>
      </c>
      <c r="P214" s="1">
        <v>-0.7</v>
      </c>
      <c r="Q214" s="1">
        <v>26.65</v>
      </c>
      <c r="R214" s="1">
        <v>27.45</v>
      </c>
      <c r="S214" s="1">
        <v>26.05</v>
      </c>
      <c r="T214" s="1">
        <v>25.9</v>
      </c>
      <c r="U214" s="1">
        <v>25.85</v>
      </c>
      <c r="V214" s="1">
        <v>-0.424938959</v>
      </c>
      <c r="W214" s="1">
        <v>-1.52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68.27</v>
      </c>
      <c r="D215" s="1">
        <v>2.42</v>
      </c>
      <c r="E215" s="1">
        <v>0.8</v>
      </c>
      <c r="F215" s="1">
        <v>41.51</v>
      </c>
      <c r="G215" s="1">
        <v>-13</v>
      </c>
      <c r="H215" s="1">
        <v>219</v>
      </c>
      <c r="I215" s="1">
        <v>2649583.12</v>
      </c>
      <c r="J215" s="1">
        <v>-7.8559999999999999</v>
      </c>
      <c r="K215" s="1">
        <v>-2308.181</v>
      </c>
      <c r="L215" s="1">
        <v>-573.78499999999997</v>
      </c>
      <c r="M215" s="1">
        <v>-1970.086</v>
      </c>
      <c r="N215" s="1">
        <v>-470.274</v>
      </c>
      <c r="O215" s="1">
        <v>-34445</v>
      </c>
      <c r="P215" s="1">
        <v>15.5</v>
      </c>
      <c r="Q215" s="1">
        <v>247</v>
      </c>
      <c r="R215" s="1">
        <v>243.5</v>
      </c>
      <c r="S215" s="1">
        <v>242</v>
      </c>
      <c r="T215" s="1">
        <v>236</v>
      </c>
      <c r="U215" s="1">
        <v>240.5</v>
      </c>
      <c r="V215" s="1">
        <v>-12.808796685000001</v>
      </c>
      <c r="W215" s="1">
        <v>-1.64</v>
      </c>
      <c r="X215" s="1" t="s">
        <v>5245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1.63</v>
      </c>
      <c r="D216" s="1">
        <v>0</v>
      </c>
      <c r="E216" s="1">
        <v>0.01</v>
      </c>
      <c r="F216" s="1">
        <v>41.07</v>
      </c>
      <c r="G216" s="1">
        <v>57.29</v>
      </c>
      <c r="H216" s="1">
        <v>220</v>
      </c>
      <c r="I216" s="1">
        <v>414597.93</v>
      </c>
      <c r="J216" s="1">
        <v>-9.2999999999999999E-2</v>
      </c>
      <c r="K216" s="1">
        <v>-3</v>
      </c>
      <c r="L216" s="1">
        <v>11</v>
      </c>
      <c r="M216" s="1">
        <v>-21.004999999999999</v>
      </c>
      <c r="N216" s="1">
        <v>-11.002000000000001</v>
      </c>
      <c r="O216" s="1">
        <v>23752</v>
      </c>
      <c r="P216" s="1">
        <v>-0.1</v>
      </c>
      <c r="Q216" s="1">
        <v>75.8</v>
      </c>
      <c r="R216" s="1">
        <v>77</v>
      </c>
      <c r="S216" s="1">
        <v>79.8</v>
      </c>
      <c r="T216" s="1">
        <v>78.599999999999994</v>
      </c>
      <c r="U216" s="1">
        <v>77.8</v>
      </c>
      <c r="V216" s="1">
        <v>-1.8671979999999998E-2</v>
      </c>
      <c r="W216" s="1">
        <v>3.6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14.57</v>
      </c>
      <c r="D217" s="1">
        <v>0</v>
      </c>
      <c r="E217" s="1">
        <v>0</v>
      </c>
      <c r="F217" s="1">
        <v>31.98</v>
      </c>
      <c r="G217" s="1">
        <v>53.45</v>
      </c>
      <c r="H217" s="1">
        <v>221</v>
      </c>
      <c r="I217" s="1">
        <v>1143657.75</v>
      </c>
      <c r="J217" s="1">
        <v>5</v>
      </c>
      <c r="K217" s="1">
        <v>-3</v>
      </c>
      <c r="L217" s="1">
        <v>-14</v>
      </c>
      <c r="M217" s="1">
        <v>32</v>
      </c>
      <c r="N217" s="1">
        <v>-3</v>
      </c>
      <c r="O217" s="1">
        <v>61129</v>
      </c>
      <c r="P217" s="1">
        <v>0</v>
      </c>
      <c r="Q217" s="1">
        <v>31.9</v>
      </c>
      <c r="R217" s="1">
        <v>32.9</v>
      </c>
      <c r="S217" s="1">
        <v>33.6</v>
      </c>
      <c r="T217" s="1">
        <v>33.9</v>
      </c>
      <c r="U217" s="1">
        <v>33.9</v>
      </c>
      <c r="V217" s="1">
        <v>5.7349999999999996E-3</v>
      </c>
      <c r="W217" s="1">
        <v>13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6.55</v>
      </c>
      <c r="D218" s="1">
        <v>0.18</v>
      </c>
      <c r="E218" s="1">
        <v>0.38</v>
      </c>
      <c r="F218" s="1">
        <v>30.09</v>
      </c>
      <c r="G218" s="1">
        <v>62.8</v>
      </c>
      <c r="H218" s="1">
        <v>222</v>
      </c>
      <c r="I218" s="1">
        <v>29080608</v>
      </c>
      <c r="J218" s="1">
        <v>-183</v>
      </c>
      <c r="K218" s="1">
        <v>-438.75200000000001</v>
      </c>
      <c r="L218" s="1">
        <v>955.90899999999999</v>
      </c>
      <c r="M218" s="1">
        <v>616.06299999999999</v>
      </c>
      <c r="N218" s="1">
        <v>382</v>
      </c>
      <c r="O218" s="1">
        <v>1826262</v>
      </c>
      <c r="P218" s="1">
        <v>0.1</v>
      </c>
      <c r="Q218" s="1">
        <v>19</v>
      </c>
      <c r="R218" s="1">
        <v>19</v>
      </c>
      <c r="S218" s="1">
        <v>19.05</v>
      </c>
      <c r="T218" s="1">
        <v>19</v>
      </c>
      <c r="U218" s="1">
        <v>18.75</v>
      </c>
      <c r="V218" s="1">
        <v>0.25264475450000001</v>
      </c>
      <c r="W218" s="1">
        <v>-0.53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0.2</v>
      </c>
      <c r="D219" s="1">
        <v>0</v>
      </c>
      <c r="E219" s="1">
        <v>0.01</v>
      </c>
      <c r="F219" s="1">
        <v>16.55</v>
      </c>
      <c r="G219" s="1">
        <v>83.24</v>
      </c>
      <c r="H219" s="1">
        <v>223</v>
      </c>
      <c r="I219" s="1">
        <v>701857.8</v>
      </c>
      <c r="J219" s="1">
        <v>3</v>
      </c>
      <c r="K219" s="1">
        <v>1</v>
      </c>
      <c r="L219" s="1">
        <v>3</v>
      </c>
      <c r="M219" s="1">
        <v>0.96799999999999997</v>
      </c>
      <c r="N219" s="1">
        <v>-3</v>
      </c>
      <c r="O219" s="1">
        <v>58423</v>
      </c>
      <c r="P219" s="1">
        <v>0</v>
      </c>
      <c r="Q219" s="1">
        <v>14.85</v>
      </c>
      <c r="R219" s="1">
        <v>14.75</v>
      </c>
      <c r="S219" s="1">
        <v>14.95</v>
      </c>
      <c r="T219" s="1">
        <v>14.2</v>
      </c>
      <c r="U219" s="1">
        <v>13.7</v>
      </c>
      <c r="V219" s="1">
        <v>7.6795599999999998E-4</v>
      </c>
      <c r="W219" s="1">
        <v>0.37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8.09</v>
      </c>
      <c r="D220" s="1">
        <v>7.0000000000000007E-2</v>
      </c>
      <c r="E220" s="1">
        <v>0.16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16</v>
      </c>
      <c r="K220" s="1">
        <v>42</v>
      </c>
      <c r="L220" s="1">
        <v>-14</v>
      </c>
      <c r="M220" s="1">
        <v>-3</v>
      </c>
      <c r="N220" s="1">
        <v>-1</v>
      </c>
      <c r="O220" s="1">
        <v>330867</v>
      </c>
      <c r="P220" s="1">
        <v>0</v>
      </c>
      <c r="Q220" s="1">
        <v>9.09</v>
      </c>
      <c r="R220" s="1">
        <v>9.06</v>
      </c>
      <c r="S220" s="1">
        <v>9.0500000000000007</v>
      </c>
      <c r="T220" s="1">
        <v>9.0500000000000007</v>
      </c>
      <c r="U220" s="1">
        <v>9.07</v>
      </c>
      <c r="V220" s="1">
        <v>3.6304000000000002E-3</v>
      </c>
      <c r="W220" s="1">
        <v>0.22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5.62</v>
      </c>
      <c r="D221" s="1">
        <v>0.02</v>
      </c>
      <c r="E221" s="1">
        <v>0.34</v>
      </c>
      <c r="F221" s="1">
        <v>10.29</v>
      </c>
      <c r="G221" s="1">
        <v>83.73</v>
      </c>
      <c r="H221" s="1">
        <v>225</v>
      </c>
      <c r="I221" s="1">
        <v>4510261.33</v>
      </c>
      <c r="J221" s="1">
        <v>-29</v>
      </c>
      <c r="K221" s="1">
        <v>342</v>
      </c>
      <c r="L221" s="1">
        <v>380.10500000000002</v>
      </c>
      <c r="M221" s="1">
        <v>186.624</v>
      </c>
      <c r="N221" s="1">
        <v>-373</v>
      </c>
      <c r="O221" s="1">
        <v>377644</v>
      </c>
      <c r="P221" s="1">
        <v>0.1</v>
      </c>
      <c r="Q221" s="1">
        <v>95.4</v>
      </c>
      <c r="R221" s="1">
        <v>96.2</v>
      </c>
      <c r="S221" s="1">
        <v>97.3</v>
      </c>
      <c r="T221" s="1">
        <v>97</v>
      </c>
      <c r="U221" s="1">
        <v>94.8</v>
      </c>
      <c r="V221" s="1">
        <v>0.49860144499999987</v>
      </c>
      <c r="W221" s="1">
        <v>-0.32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1.98</v>
      </c>
      <c r="D222" s="1">
        <v>0.16</v>
      </c>
      <c r="E222" s="1">
        <v>0.04</v>
      </c>
      <c r="F222" s="1">
        <v>14.19</v>
      </c>
      <c r="G222" s="1">
        <v>83.63</v>
      </c>
      <c r="H222" s="1">
        <v>226</v>
      </c>
      <c r="I222" s="1">
        <v>1670419.37</v>
      </c>
      <c r="J222" s="1">
        <v>-679</v>
      </c>
      <c r="K222" s="1">
        <v>-8</v>
      </c>
      <c r="L222" s="1">
        <v>205</v>
      </c>
      <c r="M222" s="1">
        <v>18</v>
      </c>
      <c r="N222" s="1">
        <v>150</v>
      </c>
      <c r="O222" s="1">
        <v>139697</v>
      </c>
      <c r="P222" s="1">
        <v>-0.2</v>
      </c>
      <c r="Q222" s="1">
        <v>15.25</v>
      </c>
      <c r="R222" s="1">
        <v>15.05</v>
      </c>
      <c r="S222" s="1">
        <v>14.95</v>
      </c>
      <c r="T222" s="1">
        <v>14.9</v>
      </c>
      <c r="U222" s="1">
        <v>14.8</v>
      </c>
      <c r="V222" s="1">
        <v>-4.9221999999999995E-2</v>
      </c>
      <c r="W222" s="1">
        <v>4.2300000000000004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3.15</v>
      </c>
      <c r="D223" s="1">
        <v>0.09</v>
      </c>
      <c r="E223" s="1">
        <v>0.52</v>
      </c>
      <c r="F223" s="1">
        <v>8.4</v>
      </c>
      <c r="G223" s="1">
        <v>87.84</v>
      </c>
      <c r="H223" s="1">
        <v>227</v>
      </c>
      <c r="I223" s="1">
        <v>3023037.19</v>
      </c>
      <c r="J223" s="1">
        <v>315</v>
      </c>
      <c r="K223" s="1">
        <v>257</v>
      </c>
      <c r="L223" s="1">
        <v>34</v>
      </c>
      <c r="M223" s="1">
        <v>109.977</v>
      </c>
      <c r="N223" s="1">
        <v>-114</v>
      </c>
      <c r="O223" s="1">
        <v>265544</v>
      </c>
      <c r="P223" s="1">
        <v>0.2</v>
      </c>
      <c r="Q223" s="1">
        <v>18.75</v>
      </c>
      <c r="R223" s="1">
        <v>18.899999999999999</v>
      </c>
      <c r="S223" s="1">
        <v>18.649999999999999</v>
      </c>
      <c r="T223" s="1">
        <v>18.7</v>
      </c>
      <c r="U223" s="1">
        <v>18.5</v>
      </c>
      <c r="V223" s="1">
        <v>0.113452199</v>
      </c>
      <c r="W223" s="1">
        <v>0.54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-1</v>
      </c>
      <c r="N224" s="1">
        <v>0</v>
      </c>
      <c r="O224" s="1">
        <v>37933</v>
      </c>
      <c r="P224" s="1">
        <v>0</v>
      </c>
      <c r="Q224" s="1">
        <v>20.149999999999999</v>
      </c>
      <c r="R224" s="1">
        <v>20</v>
      </c>
      <c r="S224" s="1">
        <v>20</v>
      </c>
      <c r="T224" s="1">
        <v>20</v>
      </c>
      <c r="U224" s="1">
        <v>20.05</v>
      </c>
      <c r="V224" s="1">
        <v>-2.0000000000000001E-4</v>
      </c>
      <c r="W224" s="1">
        <v>-0.5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3.58</v>
      </c>
      <c r="D225" s="1">
        <v>0.04</v>
      </c>
      <c r="E225" s="1">
        <v>1.1499999999999999</v>
      </c>
      <c r="F225" s="1">
        <v>15.54</v>
      </c>
      <c r="G225" s="1">
        <v>79.69</v>
      </c>
      <c r="H225" s="1">
        <v>229</v>
      </c>
      <c r="I225" s="1">
        <v>4501947.87</v>
      </c>
      <c r="J225" s="1">
        <v>6462.3729999999996</v>
      </c>
      <c r="K225" s="1">
        <v>3904.8339999999998</v>
      </c>
      <c r="L225" s="1">
        <v>-6599.44</v>
      </c>
      <c r="M225" s="1">
        <v>1446.08</v>
      </c>
      <c r="N225" s="1">
        <v>-2086.7829999999999</v>
      </c>
      <c r="O225" s="1">
        <v>358760</v>
      </c>
      <c r="P225" s="1">
        <v>0.9</v>
      </c>
      <c r="Q225" s="1">
        <v>20.100000000000001</v>
      </c>
      <c r="R225" s="1">
        <v>20.05</v>
      </c>
      <c r="S225" s="1">
        <v>18.649999999999999</v>
      </c>
      <c r="T225" s="1">
        <v>18</v>
      </c>
      <c r="U225" s="1">
        <v>17.850000000000001</v>
      </c>
      <c r="V225" s="1">
        <v>0.73886426450000031</v>
      </c>
      <c r="W225" s="1">
        <v>-2.46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2.3199999999999998</v>
      </c>
      <c r="D226" s="1">
        <v>0</v>
      </c>
      <c r="E226" s="1">
        <v>0.63</v>
      </c>
      <c r="F226" s="1">
        <v>14.8</v>
      </c>
      <c r="G226" s="1">
        <v>82.25</v>
      </c>
      <c r="H226" s="1">
        <v>230</v>
      </c>
      <c r="I226" s="1">
        <v>726000</v>
      </c>
      <c r="J226" s="1">
        <v>-0.154</v>
      </c>
      <c r="K226" s="1">
        <v>7</v>
      </c>
      <c r="L226" s="1">
        <v>9.82</v>
      </c>
      <c r="M226" s="1">
        <v>18</v>
      </c>
      <c r="N226" s="1">
        <v>3</v>
      </c>
      <c r="O226" s="1">
        <v>59714</v>
      </c>
      <c r="P226" s="1">
        <v>0.1</v>
      </c>
      <c r="Q226" s="1">
        <v>35.450000000000003</v>
      </c>
      <c r="R226" s="1">
        <v>35.6</v>
      </c>
      <c r="S226" s="1">
        <v>35.65</v>
      </c>
      <c r="T226" s="1">
        <v>35.950000000000003</v>
      </c>
      <c r="U226" s="1">
        <v>35.9</v>
      </c>
      <c r="V226" s="1">
        <v>1.3486236999999998E-2</v>
      </c>
      <c r="W226" s="1">
        <v>1.7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11.76</v>
      </c>
      <c r="D227" s="1">
        <v>0</v>
      </c>
      <c r="E227" s="1">
        <v>7.0000000000000007E-2</v>
      </c>
      <c r="F227" s="1">
        <v>7.95</v>
      </c>
      <c r="G227" s="1">
        <v>80.22</v>
      </c>
      <c r="H227" s="1">
        <v>231</v>
      </c>
      <c r="I227" s="1">
        <v>2600391.21</v>
      </c>
      <c r="J227" s="1">
        <v>81.304000000000002</v>
      </c>
      <c r="K227" s="1">
        <v>13.999000000000001</v>
      </c>
      <c r="L227" s="1">
        <v>15.795999999999999</v>
      </c>
      <c r="M227" s="1">
        <v>12.526</v>
      </c>
      <c r="N227" s="1">
        <v>43</v>
      </c>
      <c r="O227" s="1">
        <v>208603</v>
      </c>
      <c r="P227" s="1">
        <v>0.1</v>
      </c>
      <c r="Q227" s="1">
        <v>54.7</v>
      </c>
      <c r="R227" s="1">
        <v>54.5</v>
      </c>
      <c r="S227" s="1">
        <v>54.3</v>
      </c>
      <c r="T227" s="1">
        <v>54.1</v>
      </c>
      <c r="U227" s="1">
        <v>54.8</v>
      </c>
      <c r="V227" s="1">
        <v>9.1020536999999999E-2</v>
      </c>
      <c r="W227" s="1">
        <v>2.4300000000000002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0.21</v>
      </c>
      <c r="E228" s="1">
        <v>0.25</v>
      </c>
      <c r="F228" s="1">
        <v>12.64</v>
      </c>
      <c r="G228" s="1">
        <v>78.239999999999995</v>
      </c>
      <c r="H228" s="1">
        <v>232</v>
      </c>
      <c r="I228" s="1">
        <v>11082745.220000001</v>
      </c>
      <c r="J228" s="1">
        <v>340.55</v>
      </c>
      <c r="K228" s="1">
        <v>137.441</v>
      </c>
      <c r="L228" s="1">
        <v>-65</v>
      </c>
      <c r="M228" s="1">
        <v>120.91800000000001</v>
      </c>
      <c r="N228" s="1">
        <v>117.298</v>
      </c>
      <c r="O228" s="1">
        <v>867114</v>
      </c>
      <c r="P228" s="1">
        <v>0.1</v>
      </c>
      <c r="Q228" s="1">
        <v>28.8</v>
      </c>
      <c r="R228" s="1">
        <v>28.9</v>
      </c>
      <c r="S228" s="1">
        <v>28.85</v>
      </c>
      <c r="T228" s="1">
        <v>28.85</v>
      </c>
      <c r="U228" s="1">
        <v>28.9</v>
      </c>
      <c r="V228" s="1">
        <v>0.187830314</v>
      </c>
      <c r="W228" s="1">
        <v>1.05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3.54</v>
      </c>
      <c r="D229" s="1">
        <v>0.37</v>
      </c>
      <c r="E229" s="1">
        <v>0.13</v>
      </c>
      <c r="F229" s="1">
        <v>57.63</v>
      </c>
      <c r="G229" s="1">
        <v>38.33</v>
      </c>
      <c r="H229" s="1">
        <v>233</v>
      </c>
      <c r="I229" s="1">
        <v>11028353.16</v>
      </c>
      <c r="J229" s="1">
        <v>802</v>
      </c>
      <c r="K229" s="1">
        <v>-245.107</v>
      </c>
      <c r="L229" s="1">
        <v>-129.43199999999999</v>
      </c>
      <c r="M229" s="1">
        <v>-559.952</v>
      </c>
      <c r="N229" s="1">
        <v>-424.69299999999998</v>
      </c>
      <c r="O229" s="1">
        <v>422717</v>
      </c>
      <c r="P229" s="1">
        <v>-0.1</v>
      </c>
      <c r="Q229" s="1">
        <v>21.35</v>
      </c>
      <c r="R229" s="1">
        <v>21.2</v>
      </c>
      <c r="S229" s="1">
        <v>21.05</v>
      </c>
      <c r="T229" s="1">
        <v>20.75</v>
      </c>
      <c r="U229" s="1">
        <v>20.5</v>
      </c>
      <c r="V229" s="1">
        <v>-0.11123322500000002</v>
      </c>
      <c r="W229" s="1">
        <v>-2.15</v>
      </c>
      <c r="X229" s="1" t="s">
        <v>5246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0.13</v>
      </c>
      <c r="F230" s="1">
        <v>29.54</v>
      </c>
      <c r="G230" s="1">
        <v>69.539999999999992</v>
      </c>
      <c r="H230" s="1">
        <v>234</v>
      </c>
      <c r="I230" s="1">
        <v>1510000</v>
      </c>
      <c r="J230" s="1">
        <v>10</v>
      </c>
      <c r="K230" s="1">
        <v>2</v>
      </c>
      <c r="L230" s="1">
        <v>-3.0619999999999998</v>
      </c>
      <c r="M230" s="1">
        <v>-4.0359999999999996</v>
      </c>
      <c r="N230" s="1">
        <v>-14.385</v>
      </c>
      <c r="O230" s="1">
        <v>105005</v>
      </c>
      <c r="P230" s="1">
        <v>0</v>
      </c>
      <c r="Q230" s="1">
        <v>15.35</v>
      </c>
      <c r="R230" s="1">
        <v>15.35</v>
      </c>
      <c r="S230" s="1">
        <v>15.4</v>
      </c>
      <c r="T230" s="1">
        <v>15.4</v>
      </c>
      <c r="U230" s="1">
        <v>15.3</v>
      </c>
      <c r="V230" s="1">
        <v>-1.451997E-3</v>
      </c>
      <c r="W230" s="1">
        <v>0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11.19</v>
      </c>
      <c r="D231" s="1">
        <v>4.42</v>
      </c>
      <c r="E231" s="1">
        <v>0.52</v>
      </c>
      <c r="F231" s="1">
        <v>5.79</v>
      </c>
      <c r="G231" s="1">
        <v>78.08</v>
      </c>
      <c r="H231" s="1">
        <v>235</v>
      </c>
      <c r="I231" s="1">
        <v>16603714.949999999</v>
      </c>
      <c r="J231" s="1">
        <v>-133.56399999999999</v>
      </c>
      <c r="K231" s="1">
        <v>-95.463999999999999</v>
      </c>
      <c r="L231" s="1">
        <v>-488.13299999999998</v>
      </c>
      <c r="M231" s="1">
        <v>-304.25</v>
      </c>
      <c r="N231" s="1">
        <v>-690.577</v>
      </c>
      <c r="O231" s="1">
        <v>1296418</v>
      </c>
      <c r="P231" s="1">
        <v>-0.1</v>
      </c>
      <c r="Q231" s="1">
        <v>29.6</v>
      </c>
      <c r="R231" s="1">
        <v>29.45</v>
      </c>
      <c r="S231" s="1">
        <v>29.2</v>
      </c>
      <c r="T231" s="1">
        <v>29.1</v>
      </c>
      <c r="U231" s="1">
        <v>28.95</v>
      </c>
      <c r="V231" s="1">
        <v>-0.4986427195</v>
      </c>
      <c r="W231" s="1">
        <v>-2.0299999999999998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11.19</v>
      </c>
      <c r="D232" s="1">
        <v>0</v>
      </c>
      <c r="E232" s="1">
        <v>0.28000000000000003</v>
      </c>
      <c r="F232" s="1">
        <v>36.86</v>
      </c>
      <c r="G232" s="1">
        <v>51.67</v>
      </c>
      <c r="H232" s="1">
        <v>236</v>
      </c>
      <c r="I232" s="1">
        <v>13276857.27</v>
      </c>
      <c r="J232" s="1">
        <v>403.01</v>
      </c>
      <c r="K232" s="1">
        <v>-57.281999999999996</v>
      </c>
      <c r="L232" s="1">
        <v>138.16999999999999</v>
      </c>
      <c r="M232" s="1">
        <v>-229</v>
      </c>
      <c r="N232" s="1">
        <v>-27</v>
      </c>
      <c r="O232" s="1">
        <v>686015</v>
      </c>
      <c r="P232" s="1">
        <v>0</v>
      </c>
      <c r="Q232" s="1">
        <v>14.2</v>
      </c>
      <c r="R232" s="1">
        <v>14.1</v>
      </c>
      <c r="S232" s="1">
        <v>14.25</v>
      </c>
      <c r="T232" s="1">
        <v>14.1</v>
      </c>
      <c r="U232" s="1">
        <v>14.1</v>
      </c>
      <c r="V232" s="1">
        <v>3.2743882999999994E-2</v>
      </c>
      <c r="W232" s="1">
        <v>1.08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16.52</v>
      </c>
      <c r="D233" s="1">
        <v>1.7</v>
      </c>
      <c r="E233" s="1">
        <v>1.59</v>
      </c>
      <c r="F233" s="1">
        <v>20.100000000000001</v>
      </c>
      <c r="G233" s="1">
        <v>60.09</v>
      </c>
      <c r="H233" s="1">
        <v>237</v>
      </c>
      <c r="I233" s="1">
        <v>157731289.96000001</v>
      </c>
      <c r="J233" s="1">
        <v>-3757.6350000000002</v>
      </c>
      <c r="K233" s="1">
        <v>-13295.054</v>
      </c>
      <c r="L233" s="1">
        <v>-11307.919</v>
      </c>
      <c r="M233" s="1">
        <v>-7611.8580000000002</v>
      </c>
      <c r="N233" s="1">
        <v>-665.11699999999996</v>
      </c>
      <c r="O233" s="1">
        <v>9478073</v>
      </c>
      <c r="P233" s="1">
        <v>-0.4</v>
      </c>
      <c r="Q233" s="1">
        <v>25</v>
      </c>
      <c r="R233" s="1">
        <v>24.8</v>
      </c>
      <c r="S233" s="1">
        <v>24.6</v>
      </c>
      <c r="T233" s="1">
        <v>24.55</v>
      </c>
      <c r="U233" s="1">
        <v>24.65</v>
      </c>
      <c r="V233" s="1">
        <v>-9.0509926954999997</v>
      </c>
      <c r="W233" s="1">
        <v>0.41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17.100000000000001</v>
      </c>
      <c r="D234" s="1">
        <v>4.84</v>
      </c>
      <c r="E234" s="1">
        <v>2.56</v>
      </c>
      <c r="F234" s="1">
        <v>19.62</v>
      </c>
      <c r="G234" s="1">
        <v>55.879999999999995</v>
      </c>
      <c r="H234" s="1">
        <v>238</v>
      </c>
      <c r="I234" s="1">
        <v>7302138.1799999997</v>
      </c>
      <c r="J234" s="1">
        <v>391</v>
      </c>
      <c r="K234" s="1">
        <v>2591.893</v>
      </c>
      <c r="L234" s="1">
        <v>-192.673</v>
      </c>
      <c r="M234" s="1">
        <v>157.53800000000001</v>
      </c>
      <c r="N234" s="1">
        <v>-189.1</v>
      </c>
      <c r="O234" s="1">
        <v>408043</v>
      </c>
      <c r="P234" s="1">
        <v>0.7</v>
      </c>
      <c r="Q234" s="1">
        <v>65.900000000000006</v>
      </c>
      <c r="R234" s="1">
        <v>67.900000000000006</v>
      </c>
      <c r="S234" s="1">
        <v>67.8</v>
      </c>
      <c r="T234" s="1">
        <v>67.8</v>
      </c>
      <c r="U234" s="1">
        <v>67.599999999999994</v>
      </c>
      <c r="V234" s="1">
        <v>1.8659112169999998</v>
      </c>
      <c r="W234" s="1">
        <v>2.58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182</v>
      </c>
      <c r="K235" s="1">
        <v>-97</v>
      </c>
      <c r="L235" s="1">
        <v>-53</v>
      </c>
      <c r="M235" s="1">
        <v>-46</v>
      </c>
      <c r="N235" s="1">
        <v>-44</v>
      </c>
      <c r="O235" s="1">
        <v>137704</v>
      </c>
      <c r="P235" s="1">
        <v>0</v>
      </c>
      <c r="Q235" s="1">
        <v>9.66</v>
      </c>
      <c r="R235" s="1">
        <v>10.3</v>
      </c>
      <c r="S235" s="1">
        <v>10.199999999999999</v>
      </c>
      <c r="T235" s="1">
        <v>9.9</v>
      </c>
      <c r="U235" s="1">
        <v>9.82</v>
      </c>
      <c r="V235" s="1">
        <v>-6.6905999999999997E-3</v>
      </c>
      <c r="W235" s="1">
        <v>5.48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0.05</v>
      </c>
      <c r="F236" s="1">
        <v>36.24</v>
      </c>
      <c r="G236" s="1">
        <v>54.129999999999995</v>
      </c>
      <c r="H236" s="1">
        <v>240</v>
      </c>
      <c r="I236" s="1">
        <v>1908522.93</v>
      </c>
      <c r="J236" s="1">
        <v>-3</v>
      </c>
      <c r="K236" s="1">
        <v>7</v>
      </c>
      <c r="L236" s="1">
        <v>1</v>
      </c>
      <c r="M236" s="1">
        <v>-1</v>
      </c>
      <c r="N236" s="1">
        <v>-3</v>
      </c>
      <c r="O236" s="1">
        <v>103308</v>
      </c>
      <c r="P236" s="1">
        <v>0</v>
      </c>
      <c r="Q236" s="1">
        <v>20.55</v>
      </c>
      <c r="R236" s="1">
        <v>20.45</v>
      </c>
      <c r="S236" s="1">
        <v>20.45</v>
      </c>
      <c r="T236" s="1">
        <v>20.399999999999999</v>
      </c>
      <c r="U236" s="1">
        <v>20.350000000000001</v>
      </c>
      <c r="V236" s="1">
        <v>2.0500000000000008E-4</v>
      </c>
      <c r="W236" s="1">
        <v>-0.73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0.79</v>
      </c>
      <c r="D237" s="1">
        <v>0.04</v>
      </c>
      <c r="E237" s="1">
        <v>0.97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210</v>
      </c>
      <c r="K237" s="1">
        <v>27.998999999999999</v>
      </c>
      <c r="L237" s="1">
        <v>-79.004999999999995</v>
      </c>
      <c r="M237" s="1">
        <v>-11.164999999999999</v>
      </c>
      <c r="N237" s="1">
        <v>4.42</v>
      </c>
      <c r="O237" s="1">
        <v>211314</v>
      </c>
      <c r="P237" s="1">
        <v>0.1</v>
      </c>
      <c r="Q237" s="1">
        <v>29.1</v>
      </c>
      <c r="R237" s="1">
        <v>29.05</v>
      </c>
      <c r="S237" s="1">
        <v>28.75</v>
      </c>
      <c r="T237" s="1">
        <v>28.65</v>
      </c>
      <c r="U237" s="1">
        <v>28.5</v>
      </c>
      <c r="V237" s="1">
        <v>4.4590699500000018E-2</v>
      </c>
      <c r="W237" s="1">
        <v>-0.7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7.14</v>
      </c>
      <c r="D238" s="1">
        <v>0.04</v>
      </c>
      <c r="E238" s="1">
        <v>0.2</v>
      </c>
      <c r="F238" s="1">
        <v>19.489999999999998</v>
      </c>
      <c r="G238" s="1">
        <v>73.13</v>
      </c>
      <c r="H238" s="1">
        <v>242</v>
      </c>
      <c r="I238" s="1">
        <v>6476553.9000000004</v>
      </c>
      <c r="J238" s="1">
        <v>31</v>
      </c>
      <c r="K238" s="1">
        <v>-75</v>
      </c>
      <c r="L238" s="1">
        <v>-99</v>
      </c>
      <c r="M238" s="1">
        <v>89</v>
      </c>
      <c r="N238" s="1">
        <v>-8</v>
      </c>
      <c r="O238" s="1">
        <v>473630</v>
      </c>
      <c r="P238" s="1">
        <v>0</v>
      </c>
      <c r="Q238" s="1">
        <v>16.350000000000001</v>
      </c>
      <c r="R238" s="1">
        <v>16.3</v>
      </c>
      <c r="S238" s="1">
        <v>16.350000000000001</v>
      </c>
      <c r="T238" s="1">
        <v>16.600000000000001</v>
      </c>
      <c r="U238" s="1">
        <v>16.5</v>
      </c>
      <c r="V238" s="1">
        <v>-9.8890000000000002E-3</v>
      </c>
      <c r="W238" s="1">
        <v>1.23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13</v>
      </c>
      <c r="K239" s="1">
        <v>13</v>
      </c>
      <c r="L239" s="1">
        <v>1</v>
      </c>
      <c r="M239" s="1">
        <v>0</v>
      </c>
      <c r="N239" s="1">
        <v>2</v>
      </c>
      <c r="O239" s="1">
        <v>208462</v>
      </c>
      <c r="P239" s="1">
        <v>0</v>
      </c>
      <c r="Q239" s="1">
        <v>22.3</v>
      </c>
      <c r="R239" s="1">
        <v>22.25</v>
      </c>
      <c r="S239" s="1">
        <v>22.2</v>
      </c>
      <c r="T239" s="1">
        <v>22.05</v>
      </c>
      <c r="U239" s="1">
        <v>22</v>
      </c>
      <c r="V239" s="1">
        <v>6.4535000000000018E-3</v>
      </c>
      <c r="W239" s="1">
        <v>0.46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7.17</v>
      </c>
      <c r="D240" s="1">
        <v>0.06</v>
      </c>
      <c r="E240" s="1">
        <v>0.68</v>
      </c>
      <c r="F240" s="1">
        <v>43.38</v>
      </c>
      <c r="G240" s="1">
        <v>48.71</v>
      </c>
      <c r="H240" s="1">
        <v>244</v>
      </c>
      <c r="I240" s="1">
        <v>2000000</v>
      </c>
      <c r="J240" s="1">
        <v>12</v>
      </c>
      <c r="K240" s="1">
        <v>0</v>
      </c>
      <c r="L240" s="1">
        <v>2</v>
      </c>
      <c r="M240" s="1">
        <v>3</v>
      </c>
      <c r="N240" s="1">
        <v>-1</v>
      </c>
      <c r="O240" s="1">
        <v>97420</v>
      </c>
      <c r="P240" s="1">
        <v>0</v>
      </c>
      <c r="Q240" s="1">
        <v>52.3</v>
      </c>
      <c r="R240" s="1">
        <v>52.6</v>
      </c>
      <c r="S240" s="1">
        <v>52.8</v>
      </c>
      <c r="T240" s="1">
        <v>53</v>
      </c>
      <c r="U240" s="1">
        <v>52.7</v>
      </c>
      <c r="V240" s="1">
        <v>8.3949999999999997E-3</v>
      </c>
      <c r="W240" s="1">
        <v>1.54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6.51</v>
      </c>
      <c r="D241" s="1">
        <v>0</v>
      </c>
      <c r="E241" s="1">
        <v>5.03</v>
      </c>
      <c r="F241" s="1">
        <v>40.590000000000003</v>
      </c>
      <c r="G241" s="1">
        <v>47.87</v>
      </c>
      <c r="H241" s="1">
        <v>245</v>
      </c>
      <c r="I241" s="1">
        <v>14355444.460000001</v>
      </c>
      <c r="J241" s="1">
        <v>814</v>
      </c>
      <c r="K241" s="1">
        <v>157</v>
      </c>
      <c r="L241" s="1">
        <v>-2487.6480000000001</v>
      </c>
      <c r="M241" s="1">
        <v>145.94999999999999</v>
      </c>
      <c r="N241" s="1">
        <v>-844.36599999999999</v>
      </c>
      <c r="O241" s="1">
        <v>687195</v>
      </c>
      <c r="P241" s="1">
        <v>-0.3</v>
      </c>
      <c r="Q241" s="1">
        <v>21.9</v>
      </c>
      <c r="R241" s="1">
        <v>21.7</v>
      </c>
      <c r="S241" s="1">
        <v>21.15</v>
      </c>
      <c r="T241" s="1">
        <v>21.15</v>
      </c>
      <c r="U241" s="1">
        <v>20.95</v>
      </c>
      <c r="V241" s="1">
        <v>-0.45982880399999992</v>
      </c>
      <c r="W241" s="1">
        <v>-3.23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1.1200000000000001</v>
      </c>
      <c r="E242" s="1">
        <v>0.27</v>
      </c>
      <c r="F242" s="1">
        <v>11.95</v>
      </c>
      <c r="G242" s="1">
        <v>75.42</v>
      </c>
      <c r="H242" s="1">
        <v>246</v>
      </c>
      <c r="I242" s="1">
        <v>5815994.2400000002</v>
      </c>
      <c r="J242" s="1">
        <v>82.956999999999994</v>
      </c>
      <c r="K242" s="1">
        <v>38.344000000000001</v>
      </c>
      <c r="L242" s="1">
        <v>9.0890000000000004</v>
      </c>
      <c r="M242" s="1">
        <v>64.447999999999993</v>
      </c>
      <c r="N242" s="1">
        <v>5.8109999999999999</v>
      </c>
      <c r="O242" s="1">
        <v>438642</v>
      </c>
      <c r="P242" s="1">
        <v>0</v>
      </c>
      <c r="Q242" s="1">
        <v>63.5</v>
      </c>
      <c r="R242" s="1">
        <v>63.9</v>
      </c>
      <c r="S242" s="1">
        <v>64.2</v>
      </c>
      <c r="T242" s="1">
        <v>65</v>
      </c>
      <c r="U242" s="1">
        <v>64.400000000000006</v>
      </c>
      <c r="V242" s="1">
        <v>0.12864813299999997</v>
      </c>
      <c r="W242" s="1">
        <v>1.9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1.47</v>
      </c>
      <c r="D243" s="1">
        <v>0</v>
      </c>
      <c r="E243" s="1">
        <v>7.41</v>
      </c>
      <c r="F243" s="1">
        <v>22.2</v>
      </c>
      <c r="G243" s="1">
        <v>68.92</v>
      </c>
      <c r="H243" s="1">
        <v>247</v>
      </c>
      <c r="I243" s="1">
        <v>4468746.91</v>
      </c>
      <c r="J243" s="1">
        <v>308</v>
      </c>
      <c r="K243" s="1">
        <v>20.512</v>
      </c>
      <c r="L243" s="1">
        <v>4</v>
      </c>
      <c r="M243" s="1">
        <v>-75</v>
      </c>
      <c r="N243" s="1">
        <v>-25</v>
      </c>
      <c r="O243" s="1">
        <v>307986</v>
      </c>
      <c r="P243" s="1">
        <v>0.1</v>
      </c>
      <c r="Q243" s="1">
        <v>13.4</v>
      </c>
      <c r="R243" s="1">
        <v>13.25</v>
      </c>
      <c r="S243" s="1">
        <v>13.15</v>
      </c>
      <c r="T243" s="1">
        <v>13.05</v>
      </c>
      <c r="U243" s="1">
        <v>13.05</v>
      </c>
      <c r="V243" s="1">
        <v>3.1465839999999995E-2</v>
      </c>
      <c r="W243" s="1">
        <v>-1.88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4.18</v>
      </c>
      <c r="D244" s="1">
        <v>0.22</v>
      </c>
      <c r="E244" s="1">
        <v>0.16</v>
      </c>
      <c r="F244" s="1">
        <v>16.71</v>
      </c>
      <c r="G244" s="1">
        <v>78.73</v>
      </c>
      <c r="H244" s="1">
        <v>248</v>
      </c>
      <c r="I244" s="1">
        <v>2225261</v>
      </c>
      <c r="J244" s="1">
        <v>72.635000000000005</v>
      </c>
      <c r="K244" s="1">
        <v>-67</v>
      </c>
      <c r="L244" s="1">
        <v>-78.998999999999995</v>
      </c>
      <c r="M244" s="1">
        <v>294.00299999999999</v>
      </c>
      <c r="N244" s="1">
        <v>-59</v>
      </c>
      <c r="O244" s="1">
        <v>175195</v>
      </c>
      <c r="P244" s="1">
        <v>0.1</v>
      </c>
      <c r="Q244" s="1">
        <v>28.9</v>
      </c>
      <c r="R244" s="1">
        <v>28.75</v>
      </c>
      <c r="S244" s="1">
        <v>28.5</v>
      </c>
      <c r="T244" s="1">
        <v>29.2</v>
      </c>
      <c r="U244" s="1">
        <v>28.85</v>
      </c>
      <c r="V244" s="1">
        <v>4.8041676000000005E-2</v>
      </c>
      <c r="W244" s="1">
        <v>0.35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0.03</v>
      </c>
      <c r="F245" s="1">
        <v>5.67</v>
      </c>
      <c r="G245" s="1">
        <v>91.69</v>
      </c>
      <c r="H245" s="1">
        <v>249</v>
      </c>
      <c r="I245" s="1">
        <v>3371681.38</v>
      </c>
      <c r="J245" s="1">
        <v>45</v>
      </c>
      <c r="K245" s="1">
        <v>25</v>
      </c>
      <c r="L245" s="1">
        <v>60</v>
      </c>
      <c r="M245" s="1">
        <v>-79.106999999999999</v>
      </c>
      <c r="N245" s="1">
        <v>-35</v>
      </c>
      <c r="O245" s="1">
        <v>309149</v>
      </c>
      <c r="P245" s="1">
        <v>0</v>
      </c>
      <c r="Q245" s="1">
        <v>12</v>
      </c>
      <c r="R245" s="1">
        <v>11.9</v>
      </c>
      <c r="S245" s="1">
        <v>11.85</v>
      </c>
      <c r="T245" s="1">
        <v>11.8</v>
      </c>
      <c r="U245" s="1">
        <v>11.7</v>
      </c>
      <c r="V245" s="1">
        <v>2.0553739999999991E-3</v>
      </c>
      <c r="W245" s="1">
        <v>-2.09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5.8</v>
      </c>
      <c r="D246" s="1">
        <v>0.03</v>
      </c>
      <c r="E246" s="1">
        <v>0.13</v>
      </c>
      <c r="F246" s="1">
        <v>4.4000000000000004</v>
      </c>
      <c r="G246" s="1">
        <v>89.64</v>
      </c>
      <c r="H246" s="1">
        <v>250</v>
      </c>
      <c r="I246" s="1">
        <v>19658439.940000001</v>
      </c>
      <c r="J246" s="1">
        <v>327</v>
      </c>
      <c r="K246" s="1">
        <v>123</v>
      </c>
      <c r="L246" s="1">
        <v>4</v>
      </c>
      <c r="M246" s="1">
        <v>6</v>
      </c>
      <c r="N246" s="1">
        <v>-52</v>
      </c>
      <c r="O246" s="1">
        <v>1762183</v>
      </c>
      <c r="P246" s="1">
        <v>0</v>
      </c>
      <c r="Q246" s="1">
        <v>15.55</v>
      </c>
      <c r="R246" s="1">
        <v>15.45</v>
      </c>
      <c r="S246" s="1">
        <v>15.35</v>
      </c>
      <c r="T246" s="1">
        <v>15.3</v>
      </c>
      <c r="U246" s="1">
        <v>15.25</v>
      </c>
      <c r="V246" s="1">
        <v>6.345400000000001E-2</v>
      </c>
      <c r="W246" s="1">
        <v>-0.97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1</v>
      </c>
      <c r="K247" s="1">
        <v>5</v>
      </c>
      <c r="L247" s="1">
        <v>-1.9990000000000001</v>
      </c>
      <c r="M247" s="1">
        <v>0</v>
      </c>
      <c r="N247" s="1">
        <v>1</v>
      </c>
      <c r="O247" s="1">
        <v>66125</v>
      </c>
      <c r="P247" s="1">
        <v>0</v>
      </c>
      <c r="Q247" s="1">
        <v>19.45</v>
      </c>
      <c r="R247" s="1">
        <v>19.55</v>
      </c>
      <c r="S247" s="1">
        <v>20</v>
      </c>
      <c r="T247" s="1">
        <v>19.95</v>
      </c>
      <c r="U247" s="1">
        <v>20</v>
      </c>
      <c r="V247" s="1">
        <v>9.722E-4</v>
      </c>
      <c r="W247" s="1">
        <v>2.83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1.04</v>
      </c>
      <c r="D248" s="1">
        <v>0</v>
      </c>
      <c r="E248" s="1">
        <v>0.14000000000000001</v>
      </c>
      <c r="F248" s="1">
        <v>13.8</v>
      </c>
      <c r="G248" s="1">
        <v>85.02</v>
      </c>
      <c r="H248" s="1">
        <v>252</v>
      </c>
      <c r="I248" s="1">
        <v>2811672.62</v>
      </c>
      <c r="J248" s="1">
        <v>1014</v>
      </c>
      <c r="K248" s="1">
        <v>293</v>
      </c>
      <c r="L248" s="1">
        <v>-317</v>
      </c>
      <c r="M248" s="1">
        <v>-194</v>
      </c>
      <c r="N248" s="1">
        <v>-122</v>
      </c>
      <c r="O248" s="1">
        <v>239048</v>
      </c>
      <c r="P248" s="1">
        <v>0.3</v>
      </c>
      <c r="Q248" s="1">
        <v>8.1</v>
      </c>
      <c r="R248" s="1">
        <v>8.11</v>
      </c>
      <c r="S248" s="1">
        <v>7.89</v>
      </c>
      <c r="T248" s="1">
        <v>7.67</v>
      </c>
      <c r="U248" s="1">
        <v>7.5</v>
      </c>
      <c r="V248" s="1">
        <v>5.6855199999999988E-2</v>
      </c>
      <c r="W248" s="1">
        <v>-4.82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15.29</v>
      </c>
      <c r="D249" s="1">
        <v>5.31</v>
      </c>
      <c r="E249" s="1">
        <v>3.02</v>
      </c>
      <c r="F249" s="1">
        <v>4.6100000000000003</v>
      </c>
      <c r="G249" s="1">
        <v>71.77000000000001</v>
      </c>
      <c r="H249" s="1">
        <v>253</v>
      </c>
      <c r="I249" s="1">
        <v>24342606.149999999</v>
      </c>
      <c r="J249" s="1">
        <v>75.858999999999995</v>
      </c>
      <c r="K249" s="1">
        <v>968.53700000000003</v>
      </c>
      <c r="L249" s="1">
        <v>-7.2229999999999999</v>
      </c>
      <c r="M249" s="1">
        <v>1633.5</v>
      </c>
      <c r="N249" s="1">
        <v>-675</v>
      </c>
      <c r="O249" s="1">
        <v>1747069</v>
      </c>
      <c r="P249" s="1">
        <v>0.1</v>
      </c>
      <c r="Q249" s="1">
        <v>37.15</v>
      </c>
      <c r="R249" s="1">
        <v>37.299999999999997</v>
      </c>
      <c r="S249" s="1">
        <v>37.200000000000003</v>
      </c>
      <c r="T249" s="1">
        <v>37.299999999999997</v>
      </c>
      <c r="U249" s="1">
        <v>37</v>
      </c>
      <c r="V249" s="1">
        <v>0.74630446349999979</v>
      </c>
      <c r="W249" s="1">
        <v>-0.8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0.64</v>
      </c>
      <c r="D250" s="1">
        <v>0.13</v>
      </c>
      <c r="E250" s="1">
        <v>0.11</v>
      </c>
      <c r="F250" s="1">
        <v>10.78</v>
      </c>
      <c r="G250" s="1">
        <v>88.34</v>
      </c>
      <c r="H250" s="1">
        <v>254</v>
      </c>
      <c r="I250" s="1">
        <v>3257148</v>
      </c>
      <c r="J250" s="1">
        <v>98</v>
      </c>
      <c r="K250" s="1">
        <v>-2</v>
      </c>
      <c r="L250" s="1">
        <v>5</v>
      </c>
      <c r="M250" s="1">
        <v>56</v>
      </c>
      <c r="N250" s="1">
        <v>7</v>
      </c>
      <c r="O250" s="1">
        <v>287736</v>
      </c>
      <c r="P250" s="1">
        <v>0.1</v>
      </c>
      <c r="Q250" s="1">
        <v>22.95</v>
      </c>
      <c r="R250" s="1">
        <v>22.9</v>
      </c>
      <c r="S250" s="1">
        <v>22.75</v>
      </c>
      <c r="T250" s="1">
        <v>22.7</v>
      </c>
      <c r="U250" s="1">
        <v>22.6</v>
      </c>
      <c r="V250" s="1">
        <v>3.7464499999999998E-2</v>
      </c>
      <c r="W250" s="1">
        <v>0.22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68.12</v>
      </c>
      <c r="D251" s="1">
        <v>0.98</v>
      </c>
      <c r="E251" s="1">
        <v>0.15</v>
      </c>
      <c r="F251" s="1">
        <v>65.760000000000005</v>
      </c>
      <c r="G251" s="1">
        <v>-35.010000000000019</v>
      </c>
      <c r="H251" s="1">
        <v>255</v>
      </c>
      <c r="I251" s="1">
        <v>3211800</v>
      </c>
      <c r="J251" s="1">
        <v>-46.999000000000002</v>
      </c>
      <c r="K251" s="1">
        <v>-4.0369999999999999</v>
      </c>
      <c r="L251" s="1">
        <v>10.003</v>
      </c>
      <c r="M251" s="1">
        <v>4.0019999999999998</v>
      </c>
      <c r="N251" s="1">
        <v>82</v>
      </c>
      <c r="O251" s="1">
        <v>-112445</v>
      </c>
      <c r="P251" s="1">
        <v>0</v>
      </c>
      <c r="Q251" s="1">
        <v>25.05</v>
      </c>
      <c r="R251" s="1">
        <v>25</v>
      </c>
      <c r="S251" s="1">
        <v>24.9</v>
      </c>
      <c r="T251" s="1">
        <v>25</v>
      </c>
      <c r="U251" s="1">
        <v>25.05</v>
      </c>
      <c r="V251" s="1">
        <v>1.1249747499999995E-2</v>
      </c>
      <c r="W251" s="1">
        <v>4.16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2.61</v>
      </c>
      <c r="D252" s="1">
        <v>0.16</v>
      </c>
      <c r="E252" s="1">
        <v>0.4</v>
      </c>
      <c r="F252" s="1">
        <v>24.03</v>
      </c>
      <c r="G252" s="1">
        <v>72.8</v>
      </c>
      <c r="H252" s="1">
        <v>256</v>
      </c>
      <c r="I252" s="1">
        <v>2805260.27</v>
      </c>
      <c r="J252" s="1">
        <v>86</v>
      </c>
      <c r="K252" s="1">
        <v>18</v>
      </c>
      <c r="L252" s="1">
        <v>81</v>
      </c>
      <c r="M252" s="1">
        <v>225</v>
      </c>
      <c r="N252" s="1">
        <v>116</v>
      </c>
      <c r="O252" s="1">
        <v>204223</v>
      </c>
      <c r="P252" s="1">
        <v>0.3</v>
      </c>
      <c r="Q252" s="1">
        <v>17.850000000000001</v>
      </c>
      <c r="R252" s="1">
        <v>17.7</v>
      </c>
      <c r="S252" s="1">
        <v>17.7</v>
      </c>
      <c r="T252" s="1">
        <v>17.7</v>
      </c>
      <c r="U252" s="1">
        <v>17.75</v>
      </c>
      <c r="V252" s="1">
        <v>9.3288999999999997E-2</v>
      </c>
      <c r="W252" s="1">
        <v>0.28000000000000003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14.11</v>
      </c>
      <c r="D253" s="1">
        <v>1.32</v>
      </c>
      <c r="E253" s="1">
        <v>0.64</v>
      </c>
      <c r="F253" s="1">
        <v>16.28</v>
      </c>
      <c r="G253" s="1">
        <v>67.650000000000006</v>
      </c>
      <c r="H253" s="1">
        <v>257</v>
      </c>
      <c r="I253" s="1">
        <v>3211463.41</v>
      </c>
      <c r="J253" s="1">
        <v>251.233</v>
      </c>
      <c r="K253" s="1">
        <v>-297.98500000000001</v>
      </c>
      <c r="L253" s="1">
        <v>-471.19799999999998</v>
      </c>
      <c r="M253" s="1">
        <v>451.85199999999998</v>
      </c>
      <c r="N253" s="1">
        <v>-213.989</v>
      </c>
      <c r="O253" s="1">
        <v>217255</v>
      </c>
      <c r="P253" s="1">
        <v>-0.1</v>
      </c>
      <c r="Q253" s="1">
        <v>47.35</v>
      </c>
      <c r="R253" s="1">
        <v>46.9</v>
      </c>
      <c r="S253" s="1">
        <v>47</v>
      </c>
      <c r="T253" s="1">
        <v>47.95</v>
      </c>
      <c r="U253" s="1">
        <v>47.75</v>
      </c>
      <c r="V253" s="1">
        <v>-0.12777591300000002</v>
      </c>
      <c r="W253" s="1">
        <v>1.7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0.87</v>
      </c>
      <c r="D254" s="1">
        <v>0</v>
      </c>
      <c r="E254" s="1">
        <v>0.19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24</v>
      </c>
      <c r="K254" s="1">
        <v>5</v>
      </c>
      <c r="L254" s="1">
        <v>1</v>
      </c>
      <c r="M254" s="1">
        <v>3</v>
      </c>
      <c r="N254" s="1">
        <v>-3</v>
      </c>
      <c r="O254" s="1">
        <v>94994</v>
      </c>
      <c r="P254" s="1">
        <v>0</v>
      </c>
      <c r="Q254" s="1">
        <v>15.7</v>
      </c>
      <c r="R254" s="1">
        <v>15.6</v>
      </c>
      <c r="S254" s="1">
        <v>15.65</v>
      </c>
      <c r="T254" s="1">
        <v>15.65</v>
      </c>
      <c r="U254" s="1">
        <v>15.65</v>
      </c>
      <c r="V254" s="1">
        <v>4.7044999999999995E-3</v>
      </c>
      <c r="W254" s="1">
        <v>1.29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1.17</v>
      </c>
      <c r="F255" s="1">
        <v>14.29</v>
      </c>
      <c r="G255" s="1">
        <v>83.82</v>
      </c>
      <c r="H255" s="1">
        <v>259</v>
      </c>
      <c r="I255" s="1">
        <v>806945.36</v>
      </c>
      <c r="J255" s="1">
        <v>4</v>
      </c>
      <c r="K255" s="1">
        <v>7</v>
      </c>
      <c r="L255" s="1">
        <v>1</v>
      </c>
      <c r="M255" s="1">
        <v>0.999</v>
      </c>
      <c r="N255" s="1">
        <v>-3</v>
      </c>
      <c r="O255" s="1">
        <v>67638</v>
      </c>
      <c r="P255" s="1">
        <v>0</v>
      </c>
      <c r="Q255" s="1">
        <v>14.55</v>
      </c>
      <c r="R255" s="1">
        <v>14.45</v>
      </c>
      <c r="S255" s="1">
        <v>14.4</v>
      </c>
      <c r="T255" s="1">
        <v>14.35</v>
      </c>
      <c r="U255" s="1">
        <v>14.35</v>
      </c>
      <c r="V255" s="1">
        <v>1.4503564999999998E-3</v>
      </c>
      <c r="W255" s="1">
        <v>-0.69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7.39</v>
      </c>
      <c r="D256" s="1">
        <v>0.03</v>
      </c>
      <c r="E256" s="1">
        <v>0.24</v>
      </c>
      <c r="F256" s="1">
        <v>17.829999999999998</v>
      </c>
      <c r="G256" s="1">
        <v>74.510000000000005</v>
      </c>
      <c r="H256" s="1">
        <v>260</v>
      </c>
      <c r="I256" s="1">
        <v>4474265.45</v>
      </c>
      <c r="J256" s="1">
        <v>22</v>
      </c>
      <c r="K256" s="1">
        <v>76</v>
      </c>
      <c r="L256" s="1">
        <v>39</v>
      </c>
      <c r="M256" s="1">
        <v>104.746</v>
      </c>
      <c r="N256" s="1">
        <v>81</v>
      </c>
      <c r="O256" s="1">
        <v>333378</v>
      </c>
      <c r="P256" s="1">
        <v>0.1</v>
      </c>
      <c r="Q256" s="1">
        <v>26.55</v>
      </c>
      <c r="R256" s="1">
        <v>26.55</v>
      </c>
      <c r="S256" s="1">
        <v>26.55</v>
      </c>
      <c r="T256" s="1">
        <v>26.8</v>
      </c>
      <c r="U256" s="1">
        <v>26.75</v>
      </c>
      <c r="V256" s="1">
        <v>8.6112927999999991E-2</v>
      </c>
      <c r="W256" s="1">
        <v>0.38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-1</v>
      </c>
      <c r="N257" s="1">
        <v>1</v>
      </c>
      <c r="O257" s="1">
        <v>191380</v>
      </c>
      <c r="P257" s="1">
        <v>0</v>
      </c>
      <c r="Q257" s="1">
        <v>33.6</v>
      </c>
      <c r="R257" s="1">
        <v>33.15</v>
      </c>
      <c r="S257" s="1">
        <v>33.200000000000003</v>
      </c>
      <c r="T257" s="1">
        <v>33.25</v>
      </c>
      <c r="U257" s="1">
        <v>33.1</v>
      </c>
      <c r="V257" s="1">
        <v>3.3E-4</v>
      </c>
      <c r="W257" s="1">
        <v>-1.63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30</v>
      </c>
      <c r="K258" s="1">
        <v>7</v>
      </c>
      <c r="L258" s="1">
        <v>-1</v>
      </c>
      <c r="M258" s="1">
        <v>9</v>
      </c>
      <c r="N258" s="1">
        <v>-2</v>
      </c>
      <c r="O258" s="1">
        <v>124570</v>
      </c>
      <c r="P258" s="1">
        <v>0</v>
      </c>
      <c r="Q258" s="1">
        <v>17.55</v>
      </c>
      <c r="R258" s="1">
        <v>17.25</v>
      </c>
      <c r="S258" s="1">
        <v>17.3</v>
      </c>
      <c r="T258" s="1">
        <v>17.2</v>
      </c>
      <c r="U258" s="1">
        <v>17.2</v>
      </c>
      <c r="V258" s="1">
        <v>7.5035000000000006E-3</v>
      </c>
      <c r="W258" s="1">
        <v>-0.28999999999999998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30.53</v>
      </c>
      <c r="D259" s="1">
        <v>0.82</v>
      </c>
      <c r="E259" s="1">
        <v>2.89</v>
      </c>
      <c r="F259" s="1">
        <v>12.64</v>
      </c>
      <c r="G259" s="1">
        <v>53.12</v>
      </c>
      <c r="H259" s="1">
        <v>263</v>
      </c>
      <c r="I259" s="1">
        <v>3537922.4</v>
      </c>
      <c r="J259" s="1">
        <v>685.20299999999997</v>
      </c>
      <c r="K259" s="1">
        <v>-90.96</v>
      </c>
      <c r="L259" s="1">
        <v>120.756</v>
      </c>
      <c r="M259" s="1">
        <v>189.76900000000001</v>
      </c>
      <c r="N259" s="1">
        <v>195.76599999999999</v>
      </c>
      <c r="O259" s="1">
        <v>187934</v>
      </c>
      <c r="P259" s="1">
        <v>0.6</v>
      </c>
      <c r="Q259" s="1">
        <v>206</v>
      </c>
      <c r="R259" s="1">
        <v>204</v>
      </c>
      <c r="S259" s="1">
        <v>205.5</v>
      </c>
      <c r="T259" s="1">
        <v>207.5</v>
      </c>
      <c r="U259" s="1">
        <v>207.5</v>
      </c>
      <c r="V259" s="1">
        <v>2.2740984850000001</v>
      </c>
      <c r="W259" s="1">
        <v>3.23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12.37</v>
      </c>
      <c r="D260" s="1">
        <v>6.16</v>
      </c>
      <c r="E260" s="1">
        <v>1.31</v>
      </c>
      <c r="F260" s="1">
        <v>16.82</v>
      </c>
      <c r="G260" s="1">
        <v>63.34</v>
      </c>
      <c r="H260" s="1">
        <v>264</v>
      </c>
      <c r="I260" s="1">
        <v>952970.72</v>
      </c>
      <c r="J260" s="1">
        <v>-366.17899999999997</v>
      </c>
      <c r="K260" s="1">
        <v>357.53199999999998</v>
      </c>
      <c r="L260" s="1">
        <v>609.14800000000002</v>
      </c>
      <c r="M260" s="1">
        <v>-606.66800000000001</v>
      </c>
      <c r="N260" s="1">
        <v>20.850999999999999</v>
      </c>
      <c r="O260" s="1">
        <v>60361</v>
      </c>
      <c r="P260" s="1">
        <v>0</v>
      </c>
      <c r="Q260" s="1">
        <v>724</v>
      </c>
      <c r="R260" s="1">
        <v>796</v>
      </c>
      <c r="S260" s="1">
        <v>875</v>
      </c>
      <c r="T260" s="1">
        <v>854</v>
      </c>
      <c r="U260" s="1">
        <v>848</v>
      </c>
      <c r="V260" s="1">
        <v>0.52073552000000045</v>
      </c>
      <c r="W260" s="1">
        <v>17.940000000000001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-3</v>
      </c>
      <c r="K261" s="1">
        <v>-1</v>
      </c>
      <c r="L261" s="1">
        <v>-2</v>
      </c>
      <c r="M261" s="1">
        <v>1</v>
      </c>
      <c r="N261" s="1">
        <v>2</v>
      </c>
      <c r="O261" s="1">
        <v>36919</v>
      </c>
      <c r="P261" s="1">
        <v>0</v>
      </c>
      <c r="Q261" s="1">
        <v>14.95</v>
      </c>
      <c r="R261" s="1">
        <v>15</v>
      </c>
      <c r="S261" s="1">
        <v>15</v>
      </c>
      <c r="T261" s="1">
        <v>15</v>
      </c>
      <c r="U261" s="1">
        <v>15.1</v>
      </c>
      <c r="V261" s="1">
        <v>-4.464999999999999E-4</v>
      </c>
      <c r="W261" s="1">
        <v>1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0.14000000000000001</v>
      </c>
      <c r="F262" s="1">
        <v>14.93</v>
      </c>
      <c r="G262" s="1">
        <v>75.33</v>
      </c>
      <c r="H262" s="1">
        <v>266</v>
      </c>
      <c r="I262" s="1">
        <v>1999941.52</v>
      </c>
      <c r="J262" s="1">
        <v>12</v>
      </c>
      <c r="K262" s="1">
        <v>8</v>
      </c>
      <c r="L262" s="1">
        <v>29</v>
      </c>
      <c r="M262" s="1">
        <v>7</v>
      </c>
      <c r="N262" s="1">
        <v>44</v>
      </c>
      <c r="O262" s="1">
        <v>150656</v>
      </c>
      <c r="P262" s="1">
        <v>0.1</v>
      </c>
      <c r="Q262" s="1">
        <v>23</v>
      </c>
      <c r="R262" s="1">
        <v>23.05</v>
      </c>
      <c r="S262" s="1">
        <v>23.65</v>
      </c>
      <c r="T262" s="1">
        <v>23.6</v>
      </c>
      <c r="U262" s="1">
        <v>23.55</v>
      </c>
      <c r="V262" s="1">
        <v>2.3476500000000001E-2</v>
      </c>
      <c r="W262" s="1">
        <v>4.2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1.32</v>
      </c>
      <c r="D263" s="1">
        <v>0.19</v>
      </c>
      <c r="E263" s="1">
        <v>0.47</v>
      </c>
      <c r="F263" s="1">
        <v>9.6300000000000008</v>
      </c>
      <c r="G263" s="1">
        <v>88.39</v>
      </c>
      <c r="H263" s="1">
        <v>267</v>
      </c>
      <c r="I263" s="1">
        <v>495995.3</v>
      </c>
      <c r="J263" s="1">
        <v>10</v>
      </c>
      <c r="K263" s="1">
        <v>-7</v>
      </c>
      <c r="L263" s="1">
        <v>10.010999999999999</v>
      </c>
      <c r="M263" s="1">
        <v>2.9039999999999999</v>
      </c>
      <c r="N263" s="1">
        <v>-12</v>
      </c>
      <c r="O263" s="1">
        <v>43841</v>
      </c>
      <c r="P263" s="1">
        <v>0</v>
      </c>
      <c r="Q263" s="1">
        <v>55.8</v>
      </c>
      <c r="R263" s="1">
        <v>55.4</v>
      </c>
      <c r="S263" s="1">
        <v>55.6</v>
      </c>
      <c r="T263" s="1">
        <v>55.4</v>
      </c>
      <c r="U263" s="1">
        <v>54.9</v>
      </c>
      <c r="V263" s="1">
        <v>2.2889319999999996E-3</v>
      </c>
      <c r="W263" s="1">
        <v>-1.44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1</v>
      </c>
      <c r="M264" s="1">
        <v>0</v>
      </c>
      <c r="N264" s="1">
        <v>0</v>
      </c>
      <c r="O264" s="1">
        <v>60293</v>
      </c>
      <c r="P264" s="1">
        <v>0</v>
      </c>
      <c r="Q264" s="1">
        <v>16.100000000000001</v>
      </c>
      <c r="R264" s="1">
        <v>16.05</v>
      </c>
      <c r="S264" s="1">
        <v>16.05</v>
      </c>
      <c r="T264" s="1">
        <v>16.100000000000001</v>
      </c>
      <c r="U264" s="1">
        <v>16</v>
      </c>
      <c r="V264" s="1">
        <v>-5.0000000000000707E-7</v>
      </c>
      <c r="W264" s="1">
        <v>-0.62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2.06</v>
      </c>
      <c r="D265" s="1">
        <v>0</v>
      </c>
      <c r="E265" s="1">
        <v>0</v>
      </c>
      <c r="F265" s="1">
        <v>14.53</v>
      </c>
      <c r="G265" s="1">
        <v>83.41</v>
      </c>
      <c r="H265" s="1">
        <v>269</v>
      </c>
      <c r="I265" s="1">
        <v>523538.32</v>
      </c>
      <c r="J265" s="1">
        <v>-28</v>
      </c>
      <c r="K265" s="1">
        <v>-9</v>
      </c>
      <c r="L265" s="1">
        <v>-12.366</v>
      </c>
      <c r="M265" s="1">
        <v>0</v>
      </c>
      <c r="N265" s="1">
        <v>-7</v>
      </c>
      <c r="O265" s="1">
        <v>43668</v>
      </c>
      <c r="P265" s="1">
        <v>-0.1</v>
      </c>
      <c r="Q265" s="1">
        <v>59.8</v>
      </c>
      <c r="R265" s="1">
        <v>59.7</v>
      </c>
      <c r="S265" s="1">
        <v>59.9</v>
      </c>
      <c r="T265" s="1">
        <v>59.9</v>
      </c>
      <c r="U265" s="1">
        <v>60</v>
      </c>
      <c r="V265" s="1">
        <v>-3.3724233999999999E-2</v>
      </c>
      <c r="W265" s="1">
        <v>0.67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10.9</v>
      </c>
      <c r="D266" s="1">
        <v>0</v>
      </c>
      <c r="E266" s="1">
        <v>0.01</v>
      </c>
      <c r="F266" s="1">
        <v>24.32</v>
      </c>
      <c r="G266" s="1">
        <v>64.77</v>
      </c>
      <c r="H266" s="1">
        <v>270</v>
      </c>
      <c r="I266" s="1">
        <v>418681.96</v>
      </c>
      <c r="J266" s="1">
        <v>14.481999999999999</v>
      </c>
      <c r="K266" s="1">
        <v>-23.83</v>
      </c>
      <c r="L266" s="1">
        <v>-19</v>
      </c>
      <c r="M266" s="1">
        <v>-2</v>
      </c>
      <c r="N266" s="1">
        <v>11</v>
      </c>
      <c r="O266" s="1">
        <v>27118</v>
      </c>
      <c r="P266" s="1">
        <v>-0.1</v>
      </c>
      <c r="Q266" s="1">
        <v>79</v>
      </c>
      <c r="R266" s="1">
        <v>79.599999999999994</v>
      </c>
      <c r="S266" s="1">
        <v>79.099999999999994</v>
      </c>
      <c r="T266" s="1">
        <v>78.8</v>
      </c>
      <c r="U266" s="1">
        <v>80.400000000000006</v>
      </c>
      <c r="V266" s="1">
        <v>-1.5288899999999994E-2</v>
      </c>
      <c r="W266" s="1">
        <v>6.07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13.3</v>
      </c>
      <c r="S267" s="1">
        <v>13.3</v>
      </c>
      <c r="T267" s="1">
        <v>13.3</v>
      </c>
      <c r="U267" s="1">
        <v>13.25</v>
      </c>
      <c r="V267" s="1">
        <v>0</v>
      </c>
      <c r="W267" s="1">
        <v>0.76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0.77</v>
      </c>
      <c r="D268" s="1">
        <v>0</v>
      </c>
      <c r="E268" s="1">
        <v>0.28000000000000003</v>
      </c>
      <c r="F268" s="1">
        <v>28.42</v>
      </c>
      <c r="G268" s="1">
        <v>70.53</v>
      </c>
      <c r="H268" s="1">
        <v>272</v>
      </c>
      <c r="I268" s="1">
        <v>1663868.36</v>
      </c>
      <c r="J268" s="1">
        <v>19</v>
      </c>
      <c r="K268" s="1">
        <v>1</v>
      </c>
      <c r="L268" s="1">
        <v>12</v>
      </c>
      <c r="M268" s="1">
        <v>-4</v>
      </c>
      <c r="N268" s="1">
        <v>-3</v>
      </c>
      <c r="O268" s="1">
        <v>117353</v>
      </c>
      <c r="P268" s="1">
        <v>0</v>
      </c>
      <c r="Q268" s="1">
        <v>15.9</v>
      </c>
      <c r="R268" s="1">
        <v>15.85</v>
      </c>
      <c r="S268" s="1">
        <v>16</v>
      </c>
      <c r="T268" s="1">
        <v>15.85</v>
      </c>
      <c r="U268" s="1">
        <v>15.95</v>
      </c>
      <c r="V268" s="1">
        <v>3.9870000000000001E-3</v>
      </c>
      <c r="W268" s="1">
        <v>1.27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30.6</v>
      </c>
      <c r="R269" s="1">
        <v>30.2</v>
      </c>
      <c r="S269" s="1">
        <v>30.2</v>
      </c>
      <c r="T269" s="1">
        <v>29.2</v>
      </c>
      <c r="U269" s="1">
        <v>29.8</v>
      </c>
      <c r="V269" s="1">
        <v>3.0600000000000001E-4</v>
      </c>
      <c r="W269" s="1">
        <v>-2.61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262</v>
      </c>
      <c r="K270" s="1">
        <v>54</v>
      </c>
      <c r="L270" s="1">
        <v>20</v>
      </c>
      <c r="M270" s="1">
        <v>39</v>
      </c>
      <c r="N270" s="1">
        <v>-12</v>
      </c>
      <c r="O270" s="1">
        <v>733112</v>
      </c>
      <c r="P270" s="1">
        <v>0</v>
      </c>
      <c r="Q270" s="1">
        <v>37.049999999999997</v>
      </c>
      <c r="R270" s="1">
        <v>37.15</v>
      </c>
      <c r="S270" s="1">
        <v>37.35</v>
      </c>
      <c r="T270" s="1">
        <v>37.549999999999997</v>
      </c>
      <c r="U270" s="1">
        <v>37.299999999999997</v>
      </c>
      <c r="V270" s="1">
        <v>0.13477049999999999</v>
      </c>
      <c r="W270" s="1">
        <v>1.36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6.31</v>
      </c>
      <c r="D271" s="1">
        <v>0.62</v>
      </c>
      <c r="E271" s="1">
        <v>0.32</v>
      </c>
      <c r="F271" s="1">
        <v>34.729999999999997</v>
      </c>
      <c r="G271" s="1">
        <v>58.02</v>
      </c>
      <c r="H271" s="1">
        <v>275</v>
      </c>
      <c r="I271" s="1">
        <v>4733292.07</v>
      </c>
      <c r="J271" s="1">
        <v>-13.002000000000001</v>
      </c>
      <c r="K271" s="1">
        <v>-1</v>
      </c>
      <c r="L271" s="1">
        <v>11</v>
      </c>
      <c r="M271" s="1">
        <v>-18</v>
      </c>
      <c r="N271" s="1">
        <v>-8</v>
      </c>
      <c r="O271" s="1">
        <v>274626</v>
      </c>
      <c r="P271" s="1">
        <v>0</v>
      </c>
      <c r="Q271" s="1">
        <v>17.7</v>
      </c>
      <c r="R271" s="1">
        <v>17.7</v>
      </c>
      <c r="S271" s="1">
        <v>17.7</v>
      </c>
      <c r="T271" s="1">
        <v>17.75</v>
      </c>
      <c r="U271" s="1">
        <v>17.7</v>
      </c>
      <c r="V271" s="1">
        <v>-5.142354E-3</v>
      </c>
      <c r="W271" s="1">
        <v>0.85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25.21</v>
      </c>
      <c r="D272" s="1">
        <v>1.69</v>
      </c>
      <c r="E272" s="1">
        <v>0.23</v>
      </c>
      <c r="F272" s="1">
        <v>14.15</v>
      </c>
      <c r="G272" s="1">
        <v>58.72</v>
      </c>
      <c r="H272" s="1">
        <v>276</v>
      </c>
      <c r="I272" s="1">
        <v>8257099.7800000003</v>
      </c>
      <c r="J272" s="1">
        <v>190</v>
      </c>
      <c r="K272" s="1">
        <v>25.614000000000001</v>
      </c>
      <c r="L272" s="1">
        <v>128</v>
      </c>
      <c r="M272" s="1">
        <v>136.04400000000001</v>
      </c>
      <c r="N272" s="1">
        <v>63</v>
      </c>
      <c r="O272" s="1">
        <v>484857</v>
      </c>
      <c r="P272" s="1">
        <v>0.1</v>
      </c>
      <c r="Q272" s="1">
        <v>23.3</v>
      </c>
      <c r="R272" s="1">
        <v>23.2</v>
      </c>
      <c r="S272" s="1">
        <v>23.45</v>
      </c>
      <c r="T272" s="1">
        <v>23.55</v>
      </c>
      <c r="U272" s="1">
        <v>23.35</v>
      </c>
      <c r="V272" s="1">
        <v>0.12697731000000001</v>
      </c>
      <c r="W272" s="1">
        <v>1.08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11.96</v>
      </c>
      <c r="D273" s="1">
        <v>0.05</v>
      </c>
      <c r="E273" s="1">
        <v>0.42</v>
      </c>
      <c r="F273" s="1">
        <v>15.7</v>
      </c>
      <c r="G273" s="1">
        <v>71.87</v>
      </c>
      <c r="H273" s="1">
        <v>277</v>
      </c>
      <c r="I273" s="1">
        <v>9847336.25</v>
      </c>
      <c r="J273" s="1">
        <v>376.10599999999999</v>
      </c>
      <c r="K273" s="1">
        <v>-33</v>
      </c>
      <c r="L273" s="1">
        <v>-42</v>
      </c>
      <c r="M273" s="1">
        <v>-98.637</v>
      </c>
      <c r="N273" s="1">
        <v>-84.28</v>
      </c>
      <c r="O273" s="1">
        <v>707728</v>
      </c>
      <c r="P273" s="1">
        <v>0</v>
      </c>
      <c r="Q273" s="1">
        <v>19.600000000000001</v>
      </c>
      <c r="R273" s="1">
        <v>19.45</v>
      </c>
      <c r="S273" s="1">
        <v>19.45</v>
      </c>
      <c r="T273" s="1">
        <v>19.350000000000001</v>
      </c>
      <c r="U273" s="1">
        <v>19.3</v>
      </c>
      <c r="V273" s="1">
        <v>2.3776976500000001E-2</v>
      </c>
      <c r="W273" s="1">
        <v>-0.52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18.559999999999999</v>
      </c>
      <c r="D274" s="1">
        <v>0.68</v>
      </c>
      <c r="E274" s="1">
        <v>0.92</v>
      </c>
      <c r="F274" s="1">
        <v>12.8</v>
      </c>
      <c r="G274" s="1">
        <v>67.039999999999992</v>
      </c>
      <c r="H274" s="1">
        <v>278</v>
      </c>
      <c r="I274" s="1">
        <v>32414155.359999999</v>
      </c>
      <c r="J274" s="1">
        <v>2161.1950000000002</v>
      </c>
      <c r="K274" s="1">
        <v>1710.8889999999999</v>
      </c>
      <c r="L274" s="1">
        <v>1774.5319999999999</v>
      </c>
      <c r="M274" s="1">
        <v>1344.0820000000001</v>
      </c>
      <c r="N274" s="1">
        <v>2282.4589999999998</v>
      </c>
      <c r="O274" s="1">
        <v>2173045</v>
      </c>
      <c r="P274" s="1">
        <v>0.4</v>
      </c>
      <c r="Q274" s="1">
        <v>44.8</v>
      </c>
      <c r="R274" s="1">
        <v>44.95</v>
      </c>
      <c r="S274" s="1">
        <v>45</v>
      </c>
      <c r="T274" s="1">
        <v>44.8</v>
      </c>
      <c r="U274" s="1">
        <v>44.8</v>
      </c>
      <c r="V274" s="1">
        <v>4.1604897334999995</v>
      </c>
      <c r="W274" s="1">
        <v>1.1299999999999999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6.48</v>
      </c>
      <c r="D275" s="1">
        <v>0.34</v>
      </c>
      <c r="E275" s="1">
        <v>1.36</v>
      </c>
      <c r="F275" s="1">
        <v>24.91</v>
      </c>
      <c r="G275" s="1">
        <v>66.91</v>
      </c>
      <c r="H275" s="1">
        <v>279</v>
      </c>
      <c r="I275" s="1">
        <v>9548900</v>
      </c>
      <c r="J275" s="1">
        <v>128.643</v>
      </c>
      <c r="K275" s="1">
        <v>32.667000000000002</v>
      </c>
      <c r="L275" s="1">
        <v>219.101</v>
      </c>
      <c r="M275" s="1">
        <v>39</v>
      </c>
      <c r="N275" s="1">
        <v>86.775000000000006</v>
      </c>
      <c r="O275" s="1">
        <v>638917</v>
      </c>
      <c r="P275" s="1">
        <v>0.1</v>
      </c>
      <c r="Q275" s="1">
        <v>29.45</v>
      </c>
      <c r="R275" s="1">
        <v>29.3</v>
      </c>
      <c r="S275" s="1">
        <v>29.55</v>
      </c>
      <c r="T275" s="1">
        <v>29.5</v>
      </c>
      <c r="U275" s="1">
        <v>29.4</v>
      </c>
      <c r="V275" s="1">
        <v>0.14921798999999999</v>
      </c>
      <c r="W275" s="1">
        <v>0.17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25.6</v>
      </c>
      <c r="G276" s="1">
        <v>66.38</v>
      </c>
      <c r="H276" s="1">
        <v>280</v>
      </c>
      <c r="I276" s="1">
        <v>3035934</v>
      </c>
      <c r="J276" s="1">
        <v>23</v>
      </c>
      <c r="K276" s="1">
        <v>-2</v>
      </c>
      <c r="L276" s="1">
        <v>-6</v>
      </c>
      <c r="M276" s="1">
        <v>-9</v>
      </c>
      <c r="N276" s="1">
        <v>-24</v>
      </c>
      <c r="O276" s="1">
        <v>201525</v>
      </c>
      <c r="P276" s="1">
        <v>0</v>
      </c>
      <c r="Q276" s="1">
        <v>23.35</v>
      </c>
      <c r="R276" s="1">
        <v>23.35</v>
      </c>
      <c r="S276" s="1">
        <v>23.5</v>
      </c>
      <c r="T276" s="1">
        <v>23.45</v>
      </c>
      <c r="U276" s="1">
        <v>23.45</v>
      </c>
      <c r="V276" s="1">
        <v>-4.2449999999999988E-3</v>
      </c>
      <c r="W276" s="1">
        <v>0.43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7.72</v>
      </c>
      <c r="D277" s="1">
        <v>0.35</v>
      </c>
      <c r="E277" s="1">
        <v>2.34</v>
      </c>
      <c r="F277" s="1">
        <v>38.729999999999997</v>
      </c>
      <c r="G277" s="1">
        <v>50.86</v>
      </c>
      <c r="H277" s="1">
        <v>281</v>
      </c>
      <c r="I277" s="1">
        <v>4924166.59</v>
      </c>
      <c r="J277" s="1">
        <v>16.832000000000001</v>
      </c>
      <c r="K277" s="1">
        <v>-28.215</v>
      </c>
      <c r="L277" s="1">
        <v>-22.628</v>
      </c>
      <c r="M277" s="1">
        <v>0.38600000000000001</v>
      </c>
      <c r="N277" s="1">
        <v>-102.569</v>
      </c>
      <c r="O277" s="1">
        <v>250443</v>
      </c>
      <c r="P277" s="1">
        <v>-0.1</v>
      </c>
      <c r="Q277" s="1">
        <v>34.75</v>
      </c>
      <c r="R277" s="1">
        <v>34.549999999999997</v>
      </c>
      <c r="S277" s="1">
        <v>34.700000000000003</v>
      </c>
      <c r="T277" s="1">
        <v>34.799999999999997</v>
      </c>
      <c r="U277" s="1">
        <v>34.4</v>
      </c>
      <c r="V277" s="1">
        <v>-4.6900486499999998E-2</v>
      </c>
      <c r="W277" s="1">
        <v>-1.1499999999999999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0.14000000000000001</v>
      </c>
      <c r="F278" s="1">
        <v>15.09</v>
      </c>
      <c r="G278" s="1">
        <v>68.569999999999993</v>
      </c>
      <c r="H278" s="1">
        <v>282</v>
      </c>
      <c r="I278" s="1">
        <v>2793491.34</v>
      </c>
      <c r="J278" s="1">
        <v>-16</v>
      </c>
      <c r="K278" s="1">
        <v>-3</v>
      </c>
      <c r="L278" s="1">
        <v>-7</v>
      </c>
      <c r="M278" s="1">
        <v>-7</v>
      </c>
      <c r="N278" s="1">
        <v>-36.000999999999998</v>
      </c>
      <c r="O278" s="1">
        <v>191550</v>
      </c>
      <c r="P278" s="1">
        <v>0</v>
      </c>
      <c r="Q278" s="1">
        <v>13.85</v>
      </c>
      <c r="R278" s="1">
        <v>13.85</v>
      </c>
      <c r="S278" s="1">
        <v>13.85</v>
      </c>
      <c r="T278" s="1">
        <v>14.05</v>
      </c>
      <c r="U278" s="1">
        <v>14</v>
      </c>
      <c r="V278" s="1">
        <v>-9.6246400000000003E-3</v>
      </c>
      <c r="W278" s="1">
        <v>1.08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1</v>
      </c>
      <c r="D279" s="1">
        <v>0</v>
      </c>
      <c r="E279" s="1">
        <v>0.12</v>
      </c>
      <c r="F279" s="1">
        <v>11.74</v>
      </c>
      <c r="G279" s="1">
        <v>87.14</v>
      </c>
      <c r="H279" s="1">
        <v>283</v>
      </c>
      <c r="I279" s="1">
        <v>779917.07</v>
      </c>
      <c r="J279" s="1">
        <v>3</v>
      </c>
      <c r="K279" s="1">
        <v>2</v>
      </c>
      <c r="L279" s="1">
        <v>-1</v>
      </c>
      <c r="M279" s="1">
        <v>7</v>
      </c>
      <c r="N279" s="1">
        <v>-2</v>
      </c>
      <c r="O279" s="1">
        <v>67962</v>
      </c>
      <c r="P279" s="1">
        <v>0</v>
      </c>
      <c r="Q279" s="1">
        <v>105</v>
      </c>
      <c r="R279" s="1">
        <v>105.5</v>
      </c>
      <c r="S279" s="1">
        <v>105</v>
      </c>
      <c r="T279" s="1">
        <v>105</v>
      </c>
      <c r="U279" s="1">
        <v>104.5</v>
      </c>
      <c r="V279" s="1">
        <v>9.4699999999999993E-3</v>
      </c>
      <c r="W279" s="1">
        <v>0.48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44.25</v>
      </c>
      <c r="D280" s="1">
        <v>0</v>
      </c>
      <c r="E280" s="1">
        <v>0.09</v>
      </c>
      <c r="F280" s="1">
        <v>7.92</v>
      </c>
      <c r="G280" s="1">
        <v>47.739999999999995</v>
      </c>
      <c r="H280" s="1">
        <v>284</v>
      </c>
      <c r="I280" s="1">
        <v>994030.13</v>
      </c>
      <c r="J280" s="1">
        <v>1</v>
      </c>
      <c r="K280" s="1">
        <v>1</v>
      </c>
      <c r="L280" s="1">
        <v>16</v>
      </c>
      <c r="M280" s="1">
        <v>0.73</v>
      </c>
      <c r="N280" s="1">
        <v>0</v>
      </c>
      <c r="O280" s="1">
        <v>47455</v>
      </c>
      <c r="P280" s="1">
        <v>0</v>
      </c>
      <c r="Q280" s="1">
        <v>31.1</v>
      </c>
      <c r="R280" s="1">
        <v>30.85</v>
      </c>
      <c r="S280" s="1">
        <v>30.5</v>
      </c>
      <c r="T280" s="1">
        <v>29.95</v>
      </c>
      <c r="U280" s="1">
        <v>30</v>
      </c>
      <c r="V280" s="1">
        <v>5.7181350000000009E-3</v>
      </c>
      <c r="W280" s="1">
        <v>-2.91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6.17</v>
      </c>
      <c r="D281" s="1">
        <v>0.64</v>
      </c>
      <c r="E281" s="1">
        <v>0.79</v>
      </c>
      <c r="F281" s="1">
        <v>34.47</v>
      </c>
      <c r="G281" s="1">
        <v>57.93</v>
      </c>
      <c r="H281" s="1">
        <v>285</v>
      </c>
      <c r="I281" s="1">
        <v>10700000</v>
      </c>
      <c r="J281" s="1">
        <v>1443.701</v>
      </c>
      <c r="K281" s="1">
        <v>844.20899999999995</v>
      </c>
      <c r="L281" s="1">
        <v>-190.97499999999999</v>
      </c>
      <c r="M281" s="1">
        <v>844.16600000000005</v>
      </c>
      <c r="N281" s="1">
        <v>-4218.9049999999997</v>
      </c>
      <c r="O281" s="1">
        <v>619851</v>
      </c>
      <c r="P281" s="1">
        <v>-0.2</v>
      </c>
      <c r="Q281" s="1">
        <v>78.8</v>
      </c>
      <c r="R281" s="1">
        <v>79.099999999999994</v>
      </c>
      <c r="S281" s="1">
        <v>78.599999999999994</v>
      </c>
      <c r="T281" s="1">
        <v>79.2</v>
      </c>
      <c r="U281" s="1">
        <v>77.099999999999994</v>
      </c>
      <c r="V281" s="1">
        <v>-0.92889692600000007</v>
      </c>
      <c r="W281" s="1">
        <v>-1.41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25.76</v>
      </c>
      <c r="D282" s="1">
        <v>2.76</v>
      </c>
      <c r="E282" s="1">
        <v>0.71</v>
      </c>
      <c r="F282" s="1">
        <v>47.64</v>
      </c>
      <c r="G282" s="1">
        <v>23.129999999999995</v>
      </c>
      <c r="H282" s="1">
        <v>286</v>
      </c>
      <c r="I282" s="1">
        <v>5536203.4199999999</v>
      </c>
      <c r="J282" s="1">
        <v>-76.695999999999998</v>
      </c>
      <c r="K282" s="1">
        <v>201.88900000000001</v>
      </c>
      <c r="L282" s="1">
        <v>1281.316</v>
      </c>
      <c r="M282" s="1">
        <v>2942.3139999999999</v>
      </c>
      <c r="N282" s="1">
        <v>-244.91300000000001</v>
      </c>
      <c r="O282" s="1">
        <v>128052</v>
      </c>
      <c r="P282" s="1">
        <v>3.2</v>
      </c>
      <c r="Q282" s="1">
        <v>94.6</v>
      </c>
      <c r="R282" s="1">
        <v>94.6</v>
      </c>
      <c r="S282" s="1">
        <v>97.5</v>
      </c>
      <c r="T282" s="1">
        <v>103</v>
      </c>
      <c r="U282" s="1">
        <v>100.5</v>
      </c>
      <c r="V282" s="1">
        <v>4.1521615330000001</v>
      </c>
      <c r="W282" s="1">
        <v>7.83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8.57</v>
      </c>
      <c r="D283" s="1">
        <v>0.23</v>
      </c>
      <c r="E283" s="1">
        <v>0.81</v>
      </c>
      <c r="F283" s="1">
        <v>8.02</v>
      </c>
      <c r="G283" s="1">
        <v>82.37</v>
      </c>
      <c r="H283" s="1">
        <v>287</v>
      </c>
      <c r="I283" s="1">
        <v>7974896.04</v>
      </c>
      <c r="J283" s="1">
        <v>1132.8969999999999</v>
      </c>
      <c r="K283" s="1">
        <v>122.158</v>
      </c>
      <c r="L283" s="1">
        <v>946.08500000000004</v>
      </c>
      <c r="M283" s="1">
        <v>915.83600000000001</v>
      </c>
      <c r="N283" s="1">
        <v>-95.441999999999993</v>
      </c>
      <c r="O283" s="1">
        <v>656892</v>
      </c>
      <c r="P283" s="1">
        <v>0.5</v>
      </c>
      <c r="Q283" s="1">
        <v>71.5</v>
      </c>
      <c r="R283" s="1">
        <v>71.7</v>
      </c>
      <c r="S283" s="1">
        <v>72.400000000000006</v>
      </c>
      <c r="T283" s="1">
        <v>72.8</v>
      </c>
      <c r="U283" s="1">
        <v>73</v>
      </c>
      <c r="V283" s="1">
        <v>2.179630129</v>
      </c>
      <c r="W283" s="1">
        <v>4.58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0.9</v>
      </c>
      <c r="E284" s="1">
        <v>0.3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56.110999999999997</v>
      </c>
      <c r="K284" s="1">
        <v>-25.44</v>
      </c>
      <c r="L284" s="1">
        <v>2</v>
      </c>
      <c r="M284" s="1">
        <v>-6.1029999999999998</v>
      </c>
      <c r="N284" s="1">
        <v>-27.285</v>
      </c>
      <c r="O284" s="1">
        <v>305571</v>
      </c>
      <c r="P284" s="1">
        <v>0</v>
      </c>
      <c r="Q284" s="1">
        <v>646</v>
      </c>
      <c r="R284" s="1">
        <v>643</v>
      </c>
      <c r="S284" s="1">
        <v>646</v>
      </c>
      <c r="T284" s="1">
        <v>645</v>
      </c>
      <c r="U284" s="1">
        <v>636</v>
      </c>
      <c r="V284" s="1">
        <v>-1.0790899999999965E-3</v>
      </c>
      <c r="W284" s="1">
        <v>0.95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4.8099999999999996</v>
      </c>
      <c r="D285" s="1">
        <v>0</v>
      </c>
      <c r="E285" s="1">
        <v>0.1</v>
      </c>
      <c r="F285" s="1">
        <v>41.12</v>
      </c>
      <c r="G285" s="1">
        <v>53.970000000000006</v>
      </c>
      <c r="H285" s="1">
        <v>289</v>
      </c>
      <c r="I285" s="1">
        <v>9335145.6799999997</v>
      </c>
      <c r="J285" s="1">
        <v>624</v>
      </c>
      <c r="K285" s="1">
        <v>-55.927999999999997</v>
      </c>
      <c r="L285" s="1">
        <v>-322.32600000000002</v>
      </c>
      <c r="M285" s="1">
        <v>-25.085000000000001</v>
      </c>
      <c r="N285" s="1">
        <v>-81.986999999999995</v>
      </c>
      <c r="O285" s="1">
        <v>503818</v>
      </c>
      <c r="P285" s="1">
        <v>0</v>
      </c>
      <c r="Q285" s="1">
        <v>20.9</v>
      </c>
      <c r="R285" s="1">
        <v>20.95</v>
      </c>
      <c r="S285" s="1">
        <v>20.6</v>
      </c>
      <c r="T285" s="1">
        <v>20.45</v>
      </c>
      <c r="U285" s="1">
        <v>20.2</v>
      </c>
      <c r="V285" s="1">
        <v>3.0608671499999972E-2</v>
      </c>
      <c r="W285" s="1">
        <v>-1.46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7.52</v>
      </c>
      <c r="D286" s="1">
        <v>2.0699999999999998</v>
      </c>
      <c r="E286" s="1">
        <v>0.73</v>
      </c>
      <c r="F286" s="1">
        <v>22.84</v>
      </c>
      <c r="G286" s="1">
        <v>66.84</v>
      </c>
      <c r="H286" s="1">
        <v>290</v>
      </c>
      <c r="I286" s="1">
        <v>4170914.63</v>
      </c>
      <c r="J286" s="1">
        <v>43.832000000000001</v>
      </c>
      <c r="K286" s="1">
        <v>-24.431000000000001</v>
      </c>
      <c r="L286" s="1">
        <v>-350.29899999999998</v>
      </c>
      <c r="M286" s="1">
        <v>171.29</v>
      </c>
      <c r="N286" s="1">
        <v>-11.662000000000001</v>
      </c>
      <c r="O286" s="1">
        <v>278784</v>
      </c>
      <c r="P286" s="1">
        <v>-0.1</v>
      </c>
      <c r="Q286" s="1">
        <v>74.3</v>
      </c>
      <c r="R286" s="1">
        <v>73.599999999999994</v>
      </c>
      <c r="S286" s="1">
        <v>72.2</v>
      </c>
      <c r="T286" s="1">
        <v>73.099999999999994</v>
      </c>
      <c r="U286" s="1">
        <v>72.8</v>
      </c>
      <c r="V286" s="1">
        <v>-0.12160686400000001</v>
      </c>
      <c r="W286" s="1">
        <v>-1.62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0.04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0</v>
      </c>
      <c r="L287" s="1">
        <v>1</v>
      </c>
      <c r="M287" s="1">
        <v>-1</v>
      </c>
      <c r="N287" s="1">
        <v>0</v>
      </c>
      <c r="O287" s="1">
        <v>24455</v>
      </c>
      <c r="P287" s="1">
        <v>0</v>
      </c>
      <c r="Q287" s="1">
        <v>34.450000000000003</v>
      </c>
      <c r="R287" s="1">
        <v>34.6</v>
      </c>
      <c r="S287" s="1">
        <v>34.799999999999997</v>
      </c>
      <c r="T287" s="1">
        <v>34.950000000000003</v>
      </c>
      <c r="U287" s="1">
        <v>34.450000000000003</v>
      </c>
      <c r="V287" s="1">
        <v>-1.5000000000000568E-6</v>
      </c>
      <c r="W287" s="1">
        <v>0.28999999999999998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6.9989999999999997</v>
      </c>
      <c r="K288" s="1">
        <v>2</v>
      </c>
      <c r="L288" s="1">
        <v>3</v>
      </c>
      <c r="M288" s="1">
        <v>0</v>
      </c>
      <c r="N288" s="1">
        <v>-1</v>
      </c>
      <c r="O288" s="1">
        <v>-86310</v>
      </c>
      <c r="P288" s="1">
        <v>0</v>
      </c>
      <c r="Q288" s="1">
        <v>184.5</v>
      </c>
      <c r="R288" s="1">
        <v>184.5</v>
      </c>
      <c r="S288" s="1">
        <v>185.5</v>
      </c>
      <c r="T288" s="1">
        <v>185</v>
      </c>
      <c r="U288" s="1">
        <v>183</v>
      </c>
      <c r="V288" s="1">
        <v>2.0338154999999997E-2</v>
      </c>
      <c r="W288" s="1">
        <v>-0.54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7.53</v>
      </c>
      <c r="D289" s="1">
        <v>0</v>
      </c>
      <c r="E289" s="1">
        <v>0.99</v>
      </c>
      <c r="F289" s="1">
        <v>25.62</v>
      </c>
      <c r="G289" s="1">
        <v>65.86</v>
      </c>
      <c r="H289" s="1">
        <v>293</v>
      </c>
      <c r="I289" s="1">
        <v>757802.81</v>
      </c>
      <c r="J289" s="1">
        <v>47</v>
      </c>
      <c r="K289" s="1">
        <v>15</v>
      </c>
      <c r="L289" s="1">
        <v>-12</v>
      </c>
      <c r="M289" s="1">
        <v>-74</v>
      </c>
      <c r="N289" s="1">
        <v>-40.320999999999998</v>
      </c>
      <c r="O289" s="1">
        <v>49909</v>
      </c>
      <c r="P289" s="1">
        <v>-0.1</v>
      </c>
      <c r="Q289" s="1">
        <v>86.9</v>
      </c>
      <c r="R289" s="1">
        <v>87.7</v>
      </c>
      <c r="S289" s="1">
        <v>88.9</v>
      </c>
      <c r="T289" s="1">
        <v>88.5</v>
      </c>
      <c r="U289" s="1">
        <v>87.1</v>
      </c>
      <c r="V289" s="1">
        <v>-5.7279590999999998E-2</v>
      </c>
      <c r="W289" s="1">
        <v>1.1599999999999999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7</v>
      </c>
      <c r="D290" s="1">
        <v>0</v>
      </c>
      <c r="E290" s="1">
        <v>5.28</v>
      </c>
      <c r="F290" s="1">
        <v>17.3</v>
      </c>
      <c r="G290" s="1">
        <v>70.42</v>
      </c>
      <c r="H290" s="1">
        <v>294</v>
      </c>
      <c r="I290" s="1">
        <v>475773.19</v>
      </c>
      <c r="J290" s="1">
        <v>210.001</v>
      </c>
      <c r="K290" s="1">
        <v>166</v>
      </c>
      <c r="L290" s="1">
        <v>-184.428</v>
      </c>
      <c r="M290" s="1">
        <v>50.259</v>
      </c>
      <c r="N290" s="1">
        <v>-62.488</v>
      </c>
      <c r="O290" s="1">
        <v>33504</v>
      </c>
      <c r="P290" s="1">
        <v>0.5</v>
      </c>
      <c r="Q290" s="1">
        <v>129.5</v>
      </c>
      <c r="R290" s="1">
        <v>130.5</v>
      </c>
      <c r="S290" s="1">
        <v>125</v>
      </c>
      <c r="T290" s="1">
        <v>121.5</v>
      </c>
      <c r="U290" s="1">
        <v>123</v>
      </c>
      <c r="V290" s="1">
        <v>0.24225073999999994</v>
      </c>
      <c r="W290" s="1">
        <v>-3.15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6.76</v>
      </c>
      <c r="D291" s="1">
        <v>0.15</v>
      </c>
      <c r="E291" s="1">
        <v>0.3</v>
      </c>
      <c r="F291" s="1">
        <v>21.92</v>
      </c>
      <c r="G291" s="1">
        <v>70.87</v>
      </c>
      <c r="H291" s="1">
        <v>295</v>
      </c>
      <c r="I291" s="1">
        <v>1409176.08</v>
      </c>
      <c r="J291" s="1">
        <v>120.803</v>
      </c>
      <c r="K291" s="1">
        <v>-68.510000000000005</v>
      </c>
      <c r="L291" s="1">
        <v>-145.94300000000001</v>
      </c>
      <c r="M291" s="1">
        <v>-22.114000000000001</v>
      </c>
      <c r="N291" s="1">
        <v>-78.95</v>
      </c>
      <c r="O291" s="1">
        <v>99868</v>
      </c>
      <c r="P291" s="1">
        <v>-0.2</v>
      </c>
      <c r="Q291" s="1">
        <v>136</v>
      </c>
      <c r="R291" s="1">
        <v>135</v>
      </c>
      <c r="S291" s="1">
        <v>134</v>
      </c>
      <c r="T291" s="1">
        <v>134.5</v>
      </c>
      <c r="U291" s="1">
        <v>133</v>
      </c>
      <c r="V291" s="1">
        <v>-0.25850687000000006</v>
      </c>
      <c r="W291" s="1">
        <v>0.38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8.92</v>
      </c>
      <c r="D292" s="1">
        <v>3.21</v>
      </c>
      <c r="E292" s="1">
        <v>0.44</v>
      </c>
      <c r="F292" s="1">
        <v>23.97</v>
      </c>
      <c r="G292" s="1">
        <v>63.46</v>
      </c>
      <c r="H292" s="1">
        <v>296</v>
      </c>
      <c r="I292" s="1">
        <v>602880.89</v>
      </c>
      <c r="J292" s="1">
        <v>285</v>
      </c>
      <c r="K292" s="1">
        <v>-175</v>
      </c>
      <c r="L292" s="1">
        <v>456</v>
      </c>
      <c r="M292" s="1">
        <v>-39.997999999999998</v>
      </c>
      <c r="N292" s="1">
        <v>-63.369</v>
      </c>
      <c r="O292" s="1">
        <v>38259</v>
      </c>
      <c r="P292" s="1">
        <v>1.2</v>
      </c>
      <c r="Q292" s="1">
        <v>138</v>
      </c>
      <c r="R292" s="1">
        <v>137.5</v>
      </c>
      <c r="S292" s="1">
        <v>141</v>
      </c>
      <c r="T292" s="1">
        <v>140</v>
      </c>
      <c r="U292" s="1">
        <v>137</v>
      </c>
      <c r="V292" s="1">
        <v>0.65282227000000004</v>
      </c>
      <c r="W292" s="1">
        <v>-1.08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0</v>
      </c>
      <c r="O293" s="1">
        <v>23662</v>
      </c>
      <c r="P293" s="1">
        <v>0</v>
      </c>
      <c r="Q293" s="1">
        <v>42.3</v>
      </c>
      <c r="R293" s="1">
        <v>42.35</v>
      </c>
      <c r="S293" s="1">
        <v>42.5</v>
      </c>
      <c r="T293" s="1">
        <v>43.8</v>
      </c>
      <c r="U293" s="1">
        <v>43.8</v>
      </c>
      <c r="V293" s="1">
        <v>-4.2499999999999998E-4</v>
      </c>
      <c r="W293" s="1">
        <v>3.06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65.05</v>
      </c>
      <c r="D294" s="1">
        <v>0.09</v>
      </c>
      <c r="E294" s="1">
        <v>0.08</v>
      </c>
      <c r="F294" s="1">
        <v>15.84</v>
      </c>
      <c r="G294" s="1">
        <v>18.939999999999998</v>
      </c>
      <c r="H294" s="1">
        <v>298</v>
      </c>
      <c r="I294" s="1">
        <v>493533.7</v>
      </c>
      <c r="J294" s="1">
        <v>32</v>
      </c>
      <c r="K294" s="1">
        <v>66</v>
      </c>
      <c r="L294" s="1">
        <v>-47</v>
      </c>
      <c r="M294" s="1">
        <v>-56</v>
      </c>
      <c r="N294" s="1">
        <v>-1</v>
      </c>
      <c r="O294" s="1">
        <v>9348</v>
      </c>
      <c r="P294" s="1">
        <v>-0.1</v>
      </c>
      <c r="Q294" s="1">
        <v>71</v>
      </c>
      <c r="R294" s="1">
        <v>71.7</v>
      </c>
      <c r="S294" s="1">
        <v>70.5</v>
      </c>
      <c r="T294" s="1">
        <v>71</v>
      </c>
      <c r="U294" s="1">
        <v>71.8</v>
      </c>
      <c r="V294" s="1">
        <v>-3.5710000000000021E-3</v>
      </c>
      <c r="W294" s="1">
        <v>2.57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75.87</v>
      </c>
      <c r="D295" s="1">
        <v>0</v>
      </c>
      <c r="E295" s="1">
        <v>0.45</v>
      </c>
      <c r="F295" s="1">
        <v>38.35</v>
      </c>
      <c r="G295" s="1">
        <v>-14.670000000000016</v>
      </c>
      <c r="H295" s="1">
        <v>299</v>
      </c>
      <c r="I295" s="1">
        <v>1203371.6000000001</v>
      </c>
      <c r="J295" s="1">
        <v>5</v>
      </c>
      <c r="K295" s="1">
        <v>-124.154</v>
      </c>
      <c r="L295" s="1">
        <v>-19.036000000000001</v>
      </c>
      <c r="M295" s="1">
        <v>-4</v>
      </c>
      <c r="N295" s="1">
        <v>-23</v>
      </c>
      <c r="O295" s="1">
        <v>-17653</v>
      </c>
      <c r="P295" s="1">
        <v>0.9</v>
      </c>
      <c r="Q295" s="1">
        <v>56</v>
      </c>
      <c r="R295" s="1">
        <v>57.8</v>
      </c>
      <c r="S295" s="1">
        <v>57.1</v>
      </c>
      <c r="T295" s="1">
        <v>57</v>
      </c>
      <c r="U295" s="1">
        <v>57.3</v>
      </c>
      <c r="V295" s="1">
        <v>-9.5289567999999977E-2</v>
      </c>
      <c r="W295" s="1">
        <v>3.24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19.97</v>
      </c>
      <c r="D296" s="1">
        <v>0.03</v>
      </c>
      <c r="E296" s="1">
        <v>0.13</v>
      </c>
      <c r="F296" s="1">
        <v>13.45</v>
      </c>
      <c r="G296" s="1">
        <v>66.42</v>
      </c>
      <c r="H296" s="1">
        <v>300</v>
      </c>
      <c r="I296" s="1">
        <v>896023.06</v>
      </c>
      <c r="J296" s="1">
        <v>-3</v>
      </c>
      <c r="K296" s="1">
        <v>-27</v>
      </c>
      <c r="L296" s="1">
        <v>14</v>
      </c>
      <c r="M296" s="1">
        <v>1</v>
      </c>
      <c r="N296" s="1">
        <v>-13</v>
      </c>
      <c r="O296" s="1">
        <v>59514</v>
      </c>
      <c r="P296" s="1">
        <v>0</v>
      </c>
      <c r="Q296" s="1">
        <v>35.25</v>
      </c>
      <c r="R296" s="1">
        <v>35.049999999999997</v>
      </c>
      <c r="S296" s="1">
        <v>35.700000000000003</v>
      </c>
      <c r="T296" s="1">
        <v>35.700000000000003</v>
      </c>
      <c r="U296" s="1">
        <v>35.65</v>
      </c>
      <c r="V296" s="1">
        <v>-9.8004999999999967E-3</v>
      </c>
      <c r="W296" s="1">
        <v>3.33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26.67</v>
      </c>
      <c r="D297" s="1">
        <v>0</v>
      </c>
      <c r="E297" s="1">
        <v>0.06</v>
      </c>
      <c r="F297" s="1">
        <v>17.62</v>
      </c>
      <c r="G297" s="1">
        <v>55.65</v>
      </c>
      <c r="H297" s="1">
        <v>301</v>
      </c>
      <c r="I297" s="1">
        <v>693681.62</v>
      </c>
      <c r="J297" s="1">
        <v>8</v>
      </c>
      <c r="K297" s="1">
        <v>3</v>
      </c>
      <c r="L297" s="1">
        <v>12</v>
      </c>
      <c r="M297" s="1">
        <v>-1</v>
      </c>
      <c r="N297" s="1">
        <v>-5</v>
      </c>
      <c r="O297" s="1">
        <v>38603</v>
      </c>
      <c r="P297" s="1">
        <v>0</v>
      </c>
      <c r="Q297" s="1">
        <v>16.350000000000001</v>
      </c>
      <c r="R297" s="1">
        <v>16.55</v>
      </c>
      <c r="S297" s="1">
        <v>16.55</v>
      </c>
      <c r="T297" s="1">
        <v>16.649999999999999</v>
      </c>
      <c r="U297" s="1">
        <v>16.25</v>
      </c>
      <c r="V297" s="1">
        <v>2.8115000000000011E-3</v>
      </c>
      <c r="W297" s="1">
        <v>-1.52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3.11</v>
      </c>
      <c r="E298" s="1">
        <v>0.09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6</v>
      </c>
      <c r="K298" s="1">
        <v>-4</v>
      </c>
      <c r="L298" s="1">
        <v>-11</v>
      </c>
      <c r="M298" s="1">
        <v>-1</v>
      </c>
      <c r="N298" s="1">
        <v>-6</v>
      </c>
      <c r="O298" s="1">
        <v>45350</v>
      </c>
      <c r="P298" s="1">
        <v>0</v>
      </c>
      <c r="Q298" s="1">
        <v>311</v>
      </c>
      <c r="R298" s="1">
        <v>309.5</v>
      </c>
      <c r="S298" s="1">
        <v>309</v>
      </c>
      <c r="T298" s="1">
        <v>308</v>
      </c>
      <c r="U298" s="1">
        <v>308.5</v>
      </c>
      <c r="V298" s="1">
        <v>-4.9299999999999997E-2</v>
      </c>
      <c r="W298" s="1">
        <v>0.16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38.700000000000003</v>
      </c>
      <c r="D299" s="1">
        <v>4.33</v>
      </c>
      <c r="E299" s="1">
        <v>6.67</v>
      </c>
      <c r="F299" s="1">
        <v>6.02</v>
      </c>
      <c r="G299" s="1">
        <v>44.28</v>
      </c>
      <c r="H299" s="1">
        <v>303</v>
      </c>
      <c r="I299" s="1">
        <v>23683522.32</v>
      </c>
      <c r="J299" s="1">
        <v>-524.79999999999995</v>
      </c>
      <c r="K299" s="1">
        <v>-3741.0079999999998</v>
      </c>
      <c r="L299" s="1">
        <v>-3654.4079999999999</v>
      </c>
      <c r="M299" s="1">
        <v>-366.80399999999997</v>
      </c>
      <c r="N299" s="1">
        <v>-2282.2890000000002</v>
      </c>
      <c r="O299" s="1">
        <v>1048706</v>
      </c>
      <c r="P299" s="1">
        <v>-1</v>
      </c>
      <c r="Q299" s="1">
        <v>111</v>
      </c>
      <c r="R299" s="1">
        <v>110.5</v>
      </c>
      <c r="S299" s="1">
        <v>113.5</v>
      </c>
      <c r="T299" s="1">
        <v>112</v>
      </c>
      <c r="U299" s="1">
        <v>112.5</v>
      </c>
      <c r="V299" s="1">
        <v>-11.842490524999997</v>
      </c>
      <c r="W299" s="1">
        <v>3.21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1.05</v>
      </c>
      <c r="D300" s="1">
        <v>0</v>
      </c>
      <c r="E300" s="1">
        <v>0.05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1</v>
      </c>
      <c r="K300" s="1">
        <v>57</v>
      </c>
      <c r="L300" s="1">
        <v>17</v>
      </c>
      <c r="M300" s="1">
        <v>-24</v>
      </c>
      <c r="N300" s="1">
        <v>-28</v>
      </c>
      <c r="O300" s="1">
        <v>121684</v>
      </c>
      <c r="P300" s="1">
        <v>0</v>
      </c>
      <c r="Q300" s="1">
        <v>18.399999999999999</v>
      </c>
      <c r="R300" s="1">
        <v>18.3</v>
      </c>
      <c r="S300" s="1">
        <v>18.149999999999999</v>
      </c>
      <c r="T300" s="1">
        <v>18.149999999999999</v>
      </c>
      <c r="U300" s="1">
        <v>17.899999999999999</v>
      </c>
      <c r="V300" s="1">
        <v>4.332500000000003E-3</v>
      </c>
      <c r="W300" s="1">
        <v>-2.19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33.21</v>
      </c>
      <c r="D301" s="1">
        <v>4.5</v>
      </c>
      <c r="E301" s="1">
        <v>2.2200000000000002</v>
      </c>
      <c r="F301" s="1">
        <v>6.21</v>
      </c>
      <c r="G301" s="1">
        <v>53.86</v>
      </c>
      <c r="H301" s="1">
        <v>305</v>
      </c>
      <c r="I301" s="1">
        <v>125030946.59999999</v>
      </c>
      <c r="J301" s="1">
        <v>10106.376</v>
      </c>
      <c r="K301" s="1">
        <v>-1978.067</v>
      </c>
      <c r="L301" s="1">
        <v>-9222.4940000000006</v>
      </c>
      <c r="M301" s="1">
        <v>2191.1709999999998</v>
      </c>
      <c r="N301" s="1">
        <v>-7942.0879999999997</v>
      </c>
      <c r="O301" s="1">
        <v>6734167</v>
      </c>
      <c r="P301" s="1">
        <v>-0.1</v>
      </c>
      <c r="Q301" s="1">
        <v>49.4</v>
      </c>
      <c r="R301" s="1">
        <v>49.4</v>
      </c>
      <c r="S301" s="1">
        <v>48.5</v>
      </c>
      <c r="T301" s="1">
        <v>48.6</v>
      </c>
      <c r="U301" s="1">
        <v>48.55</v>
      </c>
      <c r="V301" s="1">
        <v>-3.2484995620000001</v>
      </c>
      <c r="W301" s="1">
        <v>-1.72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0.06</v>
      </c>
      <c r="E302" s="1">
        <v>1.01</v>
      </c>
      <c r="F302" s="1">
        <v>33.72</v>
      </c>
      <c r="G302" s="1">
        <v>64.77000000000001</v>
      </c>
      <c r="H302" s="1">
        <v>306</v>
      </c>
      <c r="I302" s="1">
        <v>2056608.27</v>
      </c>
      <c r="J302" s="1">
        <v>300</v>
      </c>
      <c r="K302" s="1">
        <v>-23</v>
      </c>
      <c r="L302" s="1">
        <v>241</v>
      </c>
      <c r="M302" s="1">
        <v>-409</v>
      </c>
      <c r="N302" s="1">
        <v>-180</v>
      </c>
      <c r="O302" s="1">
        <v>133207</v>
      </c>
      <c r="P302" s="1">
        <v>-0.1</v>
      </c>
      <c r="Q302" s="1">
        <v>24.6</v>
      </c>
      <c r="R302" s="1">
        <v>24.7</v>
      </c>
      <c r="S302" s="1">
        <v>24.85</v>
      </c>
      <c r="T302" s="1">
        <v>25.25</v>
      </c>
      <c r="U302" s="1">
        <v>24.65</v>
      </c>
      <c r="V302" s="1">
        <v>-1.9635E-2</v>
      </c>
      <c r="W302" s="1">
        <v>2.2799999999999998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65.16</v>
      </c>
      <c r="D303" s="1">
        <v>1.38</v>
      </c>
      <c r="E303" s="1">
        <v>0.73</v>
      </c>
      <c r="F303" s="1">
        <v>7.34</v>
      </c>
      <c r="G303" s="1">
        <v>25.39</v>
      </c>
      <c r="H303" s="1">
        <v>307</v>
      </c>
      <c r="I303" s="1">
        <v>25975433.289999999</v>
      </c>
      <c r="J303" s="1">
        <v>-1048.4449999999999</v>
      </c>
      <c r="K303" s="1">
        <v>-1772.25</v>
      </c>
      <c r="L303" s="1">
        <v>-2009.877</v>
      </c>
      <c r="M303" s="1">
        <v>-757.12</v>
      </c>
      <c r="N303" s="1">
        <v>210.137</v>
      </c>
      <c r="O303" s="1">
        <v>659516</v>
      </c>
      <c r="P303" s="1">
        <v>-0.8</v>
      </c>
      <c r="Q303" s="1">
        <v>308</v>
      </c>
      <c r="R303" s="1">
        <v>306</v>
      </c>
      <c r="S303" s="1">
        <v>301</v>
      </c>
      <c r="T303" s="1">
        <v>302</v>
      </c>
      <c r="U303" s="1">
        <v>303.5</v>
      </c>
      <c r="V303" s="1">
        <v>-16.350761975000001</v>
      </c>
      <c r="W303" s="1">
        <v>-0.16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10.34</v>
      </c>
      <c r="D304" s="1">
        <v>0.04</v>
      </c>
      <c r="E304" s="1">
        <v>1.55</v>
      </c>
      <c r="F304" s="1">
        <v>9.24</v>
      </c>
      <c r="G304" s="1">
        <v>78.83</v>
      </c>
      <c r="H304" s="1">
        <v>308</v>
      </c>
      <c r="I304" s="1">
        <v>14968542.109999999</v>
      </c>
      <c r="J304" s="1">
        <v>1405.9549999999999</v>
      </c>
      <c r="K304" s="1">
        <v>-419.88400000000001</v>
      </c>
      <c r="L304" s="1">
        <v>701.45100000000002</v>
      </c>
      <c r="M304" s="1">
        <v>-283.149</v>
      </c>
      <c r="N304" s="1">
        <v>-170.92699999999999</v>
      </c>
      <c r="O304" s="1">
        <v>1179970</v>
      </c>
      <c r="P304" s="1">
        <v>0.1</v>
      </c>
      <c r="Q304" s="1">
        <v>14.65</v>
      </c>
      <c r="R304" s="1">
        <v>14.4</v>
      </c>
      <c r="S304" s="1">
        <v>14.5</v>
      </c>
      <c r="T304" s="1">
        <v>14.3</v>
      </c>
      <c r="U304" s="1">
        <v>14.4</v>
      </c>
      <c r="V304" s="1">
        <v>0.1821157115</v>
      </c>
      <c r="W304" s="1">
        <v>-0.35</v>
      </c>
      <c r="X304" s="1" t="s">
        <v>5247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21.58</v>
      </c>
      <c r="D305" s="1">
        <v>6.58</v>
      </c>
      <c r="E305" s="1">
        <v>2.33</v>
      </c>
      <c r="F305" s="1">
        <v>4.37</v>
      </c>
      <c r="G305" s="1">
        <v>65.140000000000015</v>
      </c>
      <c r="H305" s="1">
        <v>309</v>
      </c>
      <c r="I305" s="1">
        <v>11918205.890000001</v>
      </c>
      <c r="J305" s="1">
        <v>-1972.8810000000001</v>
      </c>
      <c r="K305" s="1">
        <v>2545.4969999999998</v>
      </c>
      <c r="L305" s="1">
        <v>2965.8870000000002</v>
      </c>
      <c r="M305" s="1">
        <v>-3258.2739999999999</v>
      </c>
      <c r="N305" s="1">
        <v>19452.717000000001</v>
      </c>
      <c r="O305" s="1">
        <v>776352</v>
      </c>
      <c r="P305" s="1">
        <v>2.5</v>
      </c>
      <c r="Q305" s="1">
        <v>53.9</v>
      </c>
      <c r="R305" s="1">
        <v>54.4</v>
      </c>
      <c r="S305" s="1">
        <v>54.9</v>
      </c>
      <c r="T305" s="1">
        <v>54.8</v>
      </c>
      <c r="U305" s="1">
        <v>57.2</v>
      </c>
      <c r="V305" s="1">
        <v>11.291059444</v>
      </c>
      <c r="W305" s="1">
        <v>5.15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1.95</v>
      </c>
      <c r="D306" s="1">
        <v>0.04</v>
      </c>
      <c r="E306" s="1">
        <v>0.04</v>
      </c>
      <c r="F306" s="1">
        <v>20.92</v>
      </c>
      <c r="G306" s="1">
        <v>77.05</v>
      </c>
      <c r="H306" s="1">
        <v>310</v>
      </c>
      <c r="I306" s="1">
        <v>2380283.2000000002</v>
      </c>
      <c r="J306" s="1">
        <v>-82</v>
      </c>
      <c r="K306" s="1">
        <v>92</v>
      </c>
      <c r="L306" s="1">
        <v>-38</v>
      </c>
      <c r="M306" s="1">
        <v>-132</v>
      </c>
      <c r="N306" s="1">
        <v>-199</v>
      </c>
      <c r="O306" s="1">
        <v>183401</v>
      </c>
      <c r="P306" s="1">
        <v>-0.2</v>
      </c>
      <c r="Q306" s="1">
        <v>36.049999999999997</v>
      </c>
      <c r="R306" s="1">
        <v>36.6</v>
      </c>
      <c r="S306" s="1">
        <v>36.35</v>
      </c>
      <c r="T306" s="1">
        <v>36.049999999999997</v>
      </c>
      <c r="U306" s="1">
        <v>35.450000000000003</v>
      </c>
      <c r="V306" s="1">
        <v>-0.12783349999999999</v>
      </c>
      <c r="W306" s="1">
        <v>-0.14000000000000001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24.7</v>
      </c>
      <c r="D307" s="1">
        <v>0.24</v>
      </c>
      <c r="E307" s="1">
        <v>0.37</v>
      </c>
      <c r="F307" s="1">
        <v>19.07</v>
      </c>
      <c r="G307" s="1">
        <v>55.620000000000005</v>
      </c>
      <c r="H307" s="1">
        <v>311</v>
      </c>
      <c r="I307" s="1">
        <v>1827405.36</v>
      </c>
      <c r="J307" s="1">
        <v>532.29499999999996</v>
      </c>
      <c r="K307" s="1">
        <v>-81.97</v>
      </c>
      <c r="L307" s="1">
        <v>-160.94999999999999</v>
      </c>
      <c r="M307" s="1">
        <v>137.98599999999999</v>
      </c>
      <c r="N307" s="1">
        <v>489</v>
      </c>
      <c r="O307" s="1">
        <v>101640</v>
      </c>
      <c r="P307" s="1">
        <v>0.9</v>
      </c>
      <c r="Q307" s="1">
        <v>35.700000000000003</v>
      </c>
      <c r="R307" s="1">
        <v>35.65</v>
      </c>
      <c r="S307" s="1">
        <v>35.950000000000003</v>
      </c>
      <c r="T307" s="1">
        <v>36.049999999999997</v>
      </c>
      <c r="U307" s="1">
        <v>36.549999999999997</v>
      </c>
      <c r="V307" s="1">
        <v>0.33141893799999989</v>
      </c>
      <c r="W307" s="1">
        <v>4.88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38.32</v>
      </c>
      <c r="D308" s="1">
        <v>1.07</v>
      </c>
      <c r="E308" s="1">
        <v>1.37</v>
      </c>
      <c r="F308" s="1">
        <v>0.02</v>
      </c>
      <c r="G308" s="1">
        <v>59.22</v>
      </c>
      <c r="H308" s="1">
        <v>312</v>
      </c>
      <c r="I308" s="1">
        <v>138629906.09</v>
      </c>
      <c r="J308" s="1">
        <v>1605.3219999999999</v>
      </c>
      <c r="K308" s="1">
        <v>-12252.383</v>
      </c>
      <c r="L308" s="1">
        <v>5534.9979999999996</v>
      </c>
      <c r="M308" s="1">
        <v>3503.3090000000002</v>
      </c>
      <c r="N308" s="1">
        <v>-6403.8649999999998</v>
      </c>
      <c r="O308" s="1">
        <v>8209663</v>
      </c>
      <c r="P308" s="1">
        <v>-0.1</v>
      </c>
      <c r="Q308" s="1">
        <v>96.4</v>
      </c>
      <c r="R308" s="1">
        <v>96.1</v>
      </c>
      <c r="S308" s="1">
        <v>97</v>
      </c>
      <c r="T308" s="1">
        <v>97.9</v>
      </c>
      <c r="U308" s="1">
        <v>97.2</v>
      </c>
      <c r="V308" s="1">
        <v>-7.6528788639999998</v>
      </c>
      <c r="W308" s="1">
        <v>1.46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16.3</v>
      </c>
      <c r="R309" s="1">
        <v>16.100000000000001</v>
      </c>
      <c r="S309" s="1">
        <v>16.149999999999999</v>
      </c>
      <c r="T309" s="1">
        <v>16.2</v>
      </c>
      <c r="U309" s="1">
        <v>16.8</v>
      </c>
      <c r="V309" s="1">
        <v>0</v>
      </c>
      <c r="W309" s="1">
        <v>-2.61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10.66</v>
      </c>
      <c r="D310" s="1">
        <v>0.02</v>
      </c>
      <c r="E310" s="1">
        <v>0.04</v>
      </c>
      <c r="F310" s="1">
        <v>9.14</v>
      </c>
      <c r="G310" s="1">
        <v>80.14</v>
      </c>
      <c r="H310" s="1">
        <v>314</v>
      </c>
      <c r="I310" s="1">
        <v>10893483.279999999</v>
      </c>
      <c r="J310" s="1">
        <v>1616.66</v>
      </c>
      <c r="K310" s="1">
        <v>981.976</v>
      </c>
      <c r="L310" s="1">
        <v>991.53800000000001</v>
      </c>
      <c r="M310" s="1">
        <v>362.38</v>
      </c>
      <c r="N310" s="1">
        <v>-1205</v>
      </c>
      <c r="O310" s="1">
        <v>873004</v>
      </c>
      <c r="P310" s="1">
        <v>0.3</v>
      </c>
      <c r="Q310" s="1">
        <v>11.55</v>
      </c>
      <c r="R310" s="1">
        <v>11.6</v>
      </c>
      <c r="S310" s="1">
        <v>11.55</v>
      </c>
      <c r="T310" s="1">
        <v>11.5</v>
      </c>
      <c r="U310" s="1">
        <v>11.4</v>
      </c>
      <c r="V310" s="1">
        <v>0.31945978500000005</v>
      </c>
      <c r="W310" s="1">
        <v>0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45.2</v>
      </c>
      <c r="D311" s="1">
        <v>5.98</v>
      </c>
      <c r="E311" s="1">
        <v>8.27</v>
      </c>
      <c r="F311" s="1">
        <v>5.45</v>
      </c>
      <c r="G311" s="1">
        <v>35.099999999999994</v>
      </c>
      <c r="H311" s="1">
        <v>315</v>
      </c>
      <c r="I311" s="1">
        <v>44071466.25</v>
      </c>
      <c r="J311" s="1">
        <v>5551.326</v>
      </c>
      <c r="K311" s="1">
        <v>-1746.8240000000001</v>
      </c>
      <c r="L311" s="1">
        <v>4934.5969999999998</v>
      </c>
      <c r="M311" s="1">
        <v>430.517</v>
      </c>
      <c r="N311" s="1">
        <v>237.08099999999999</v>
      </c>
      <c r="O311" s="1">
        <v>1546908</v>
      </c>
      <c r="P311" s="1">
        <v>0.6</v>
      </c>
      <c r="Q311" s="1">
        <v>29.8</v>
      </c>
      <c r="R311" s="1">
        <v>29.4</v>
      </c>
      <c r="S311" s="1">
        <v>29.95</v>
      </c>
      <c r="T311" s="1">
        <v>29.6</v>
      </c>
      <c r="U311" s="1">
        <v>29.75</v>
      </c>
      <c r="V311" s="1">
        <v>2.8166053230000001</v>
      </c>
      <c r="W311" s="1">
        <v>2.76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50.5</v>
      </c>
      <c r="D312" s="1">
        <v>0.91</v>
      </c>
      <c r="E312" s="1">
        <v>2.75</v>
      </c>
      <c r="F312" s="1">
        <v>7.75</v>
      </c>
      <c r="G312" s="1">
        <v>38.090000000000003</v>
      </c>
      <c r="H312" s="1">
        <v>316</v>
      </c>
      <c r="I312" s="1">
        <v>4231453.24</v>
      </c>
      <c r="J312" s="1">
        <v>740.34500000000003</v>
      </c>
      <c r="K312" s="1">
        <v>1149.451</v>
      </c>
      <c r="L312" s="1">
        <v>-49.976999999999997</v>
      </c>
      <c r="M312" s="1">
        <v>-171.15299999999999</v>
      </c>
      <c r="N312" s="1">
        <v>107.666</v>
      </c>
      <c r="O312" s="1">
        <v>161176</v>
      </c>
      <c r="P312" s="1">
        <v>1.1000000000000001</v>
      </c>
      <c r="Q312" s="1">
        <v>551</v>
      </c>
      <c r="R312" s="1">
        <v>557</v>
      </c>
      <c r="S312" s="1">
        <v>549</v>
      </c>
      <c r="T312" s="1">
        <v>545</v>
      </c>
      <c r="U312" s="1">
        <v>545</v>
      </c>
      <c r="V312" s="1">
        <v>9.8613651400000002</v>
      </c>
      <c r="W312" s="1">
        <v>-0.73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12.83</v>
      </c>
      <c r="D313" s="1">
        <v>0.04</v>
      </c>
      <c r="E313" s="1">
        <v>1.35</v>
      </c>
      <c r="F313" s="1">
        <v>0.01</v>
      </c>
      <c r="G313" s="1">
        <v>85.77</v>
      </c>
      <c r="H313" s="1">
        <v>317</v>
      </c>
      <c r="I313" s="1">
        <v>5183462.82</v>
      </c>
      <c r="J313" s="1">
        <v>104.214</v>
      </c>
      <c r="K313" s="1">
        <v>-137.22800000000001</v>
      </c>
      <c r="L313" s="1">
        <v>154.78800000000001</v>
      </c>
      <c r="M313" s="1">
        <v>-206.86</v>
      </c>
      <c r="N313" s="1">
        <v>-284.73899999999998</v>
      </c>
      <c r="O313" s="1">
        <v>444586</v>
      </c>
      <c r="P313" s="1">
        <v>-0.1</v>
      </c>
      <c r="Q313" s="1">
        <v>35</v>
      </c>
      <c r="R313" s="1">
        <v>34.700000000000003</v>
      </c>
      <c r="S313" s="1">
        <v>34.549999999999997</v>
      </c>
      <c r="T313" s="1">
        <v>34.35</v>
      </c>
      <c r="U313" s="1">
        <v>34</v>
      </c>
      <c r="V313" s="1">
        <v>-0.125531632</v>
      </c>
      <c r="W313" s="1">
        <v>-1.73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10.050000000000001</v>
      </c>
      <c r="D314" s="1">
        <v>0.04</v>
      </c>
      <c r="E314" s="1">
        <v>0.74</v>
      </c>
      <c r="F314" s="1">
        <v>22.37</v>
      </c>
      <c r="G314" s="1">
        <v>66.8</v>
      </c>
      <c r="H314" s="1">
        <v>318</v>
      </c>
      <c r="I314" s="1">
        <v>8255783.3300000001</v>
      </c>
      <c r="J314" s="1">
        <v>-2502.011</v>
      </c>
      <c r="K314" s="1">
        <v>3005.4050000000002</v>
      </c>
      <c r="L314" s="1">
        <v>3933.538</v>
      </c>
      <c r="M314" s="1">
        <v>-4583.9440000000004</v>
      </c>
      <c r="N314" s="1">
        <v>3164.9879999999998</v>
      </c>
      <c r="O314" s="1">
        <v>551486</v>
      </c>
      <c r="P314" s="1">
        <v>0.5</v>
      </c>
      <c r="Q314" s="1">
        <v>44.35</v>
      </c>
      <c r="R314" s="1">
        <v>44.55</v>
      </c>
      <c r="S314" s="1">
        <v>49</v>
      </c>
      <c r="T314" s="1">
        <v>46.4</v>
      </c>
      <c r="U314" s="1">
        <v>47.1</v>
      </c>
      <c r="V314" s="1">
        <v>1.5204590009999996</v>
      </c>
      <c r="W314" s="1">
        <v>6.68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72.11</v>
      </c>
      <c r="D315" s="1">
        <v>0.66</v>
      </c>
      <c r="E315" s="1">
        <v>1.1200000000000001</v>
      </c>
      <c r="F315" s="1">
        <v>6.57</v>
      </c>
      <c r="G315" s="1">
        <v>19.539999999999992</v>
      </c>
      <c r="H315" s="1">
        <v>319</v>
      </c>
      <c r="I315" s="1">
        <v>259320709.91999999</v>
      </c>
      <c r="J315" s="1">
        <v>12889.781000000001</v>
      </c>
      <c r="K315" s="1">
        <v>6500.22</v>
      </c>
      <c r="L315" s="1">
        <v>4028.873</v>
      </c>
      <c r="M315" s="1">
        <v>2092.085</v>
      </c>
      <c r="N315" s="1">
        <v>1171.873</v>
      </c>
      <c r="O315" s="1">
        <v>5067127</v>
      </c>
      <c r="P315" s="1">
        <v>0.5</v>
      </c>
      <c r="Q315" s="1">
        <v>550</v>
      </c>
      <c r="R315" s="1">
        <v>555</v>
      </c>
      <c r="S315" s="1">
        <v>556</v>
      </c>
      <c r="T315" s="1">
        <v>557</v>
      </c>
      <c r="U315" s="1">
        <v>557</v>
      </c>
      <c r="V315" s="1">
        <v>147.55079644</v>
      </c>
      <c r="W315" s="1">
        <v>1.46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18.22</v>
      </c>
      <c r="D316" s="1">
        <v>7.0000000000000007E-2</v>
      </c>
      <c r="E316" s="1">
        <v>0.62</v>
      </c>
      <c r="F316" s="1">
        <v>35.340000000000003</v>
      </c>
      <c r="G316" s="1">
        <v>45.75</v>
      </c>
      <c r="H316" s="1">
        <v>320</v>
      </c>
      <c r="I316" s="1">
        <v>5574029.6799999997</v>
      </c>
      <c r="J316" s="1">
        <v>-400.76400000000001</v>
      </c>
      <c r="K316" s="1">
        <v>-423.75799999999998</v>
      </c>
      <c r="L316" s="1">
        <v>-273.74299999999999</v>
      </c>
      <c r="M316" s="1">
        <v>-12934.004000000001</v>
      </c>
      <c r="N316" s="1">
        <v>-286.613</v>
      </c>
      <c r="O316" s="1">
        <v>255012</v>
      </c>
      <c r="P316" s="1">
        <v>-5.6</v>
      </c>
      <c r="Q316" s="1">
        <v>26.6</v>
      </c>
      <c r="R316" s="1">
        <v>26.4</v>
      </c>
      <c r="S316" s="1">
        <v>26.6</v>
      </c>
      <c r="T316" s="1">
        <v>26.8</v>
      </c>
      <c r="U316" s="1">
        <v>27.15</v>
      </c>
      <c r="V316" s="1">
        <v>-3.8354194755000006</v>
      </c>
      <c r="W316" s="1">
        <v>3.63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11.81</v>
      </c>
      <c r="D317" s="1">
        <v>0</v>
      </c>
      <c r="E317" s="1">
        <v>0.59</v>
      </c>
      <c r="F317" s="1">
        <v>4.8</v>
      </c>
      <c r="G317" s="1">
        <v>82.8</v>
      </c>
      <c r="H317" s="1">
        <v>321</v>
      </c>
      <c r="I317" s="1">
        <v>6028364.7300000004</v>
      </c>
      <c r="J317" s="1">
        <v>-1097.0730000000001</v>
      </c>
      <c r="K317" s="1">
        <v>-1677.2329999999999</v>
      </c>
      <c r="L317" s="1">
        <v>-345.07900000000001</v>
      </c>
      <c r="M317" s="1">
        <v>-1100.3589999999999</v>
      </c>
      <c r="N317" s="1">
        <v>-382.07100000000003</v>
      </c>
      <c r="O317" s="1">
        <v>499149</v>
      </c>
      <c r="P317" s="1">
        <v>-0.9</v>
      </c>
      <c r="Q317" s="1">
        <v>19</v>
      </c>
      <c r="R317" s="1">
        <v>18.649999999999999</v>
      </c>
      <c r="S317" s="1">
        <v>18.7</v>
      </c>
      <c r="T317" s="1">
        <v>18.399999999999999</v>
      </c>
      <c r="U317" s="1">
        <v>18.399999999999999</v>
      </c>
      <c r="V317" s="1">
        <v>-0.85854471749999994</v>
      </c>
      <c r="W317" s="1">
        <v>-1.34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17.170000000000002</v>
      </c>
      <c r="D318" s="1">
        <v>4.26</v>
      </c>
      <c r="E318" s="1">
        <v>1.34</v>
      </c>
      <c r="F318" s="1">
        <v>2.79</v>
      </c>
      <c r="G318" s="1">
        <v>74.44</v>
      </c>
      <c r="H318" s="1">
        <v>322</v>
      </c>
      <c r="I318" s="1">
        <v>18558264.41</v>
      </c>
      <c r="J318" s="1">
        <v>837.73299999999995</v>
      </c>
      <c r="K318" s="1">
        <v>-1258.44</v>
      </c>
      <c r="L318" s="1">
        <v>-2772.3539999999998</v>
      </c>
      <c r="M318" s="1">
        <v>-2213.3330000000001</v>
      </c>
      <c r="N318" s="1">
        <v>-354.346</v>
      </c>
      <c r="O318" s="1">
        <v>1381477</v>
      </c>
      <c r="P318" s="1">
        <v>-0.4</v>
      </c>
      <c r="Q318" s="1">
        <v>28.3</v>
      </c>
      <c r="R318" s="1">
        <v>28.15</v>
      </c>
      <c r="S318" s="1">
        <v>27.7</v>
      </c>
      <c r="T318" s="1">
        <v>27.4</v>
      </c>
      <c r="U318" s="1">
        <v>27.45</v>
      </c>
      <c r="V318" s="1">
        <v>-1.588835698</v>
      </c>
      <c r="W318" s="1">
        <v>-1.44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6.71</v>
      </c>
      <c r="D319" s="1">
        <v>0.06</v>
      </c>
      <c r="E319" s="1">
        <v>1.41</v>
      </c>
      <c r="F319" s="1">
        <v>20.239999999999998</v>
      </c>
      <c r="G319" s="1">
        <v>71.58</v>
      </c>
      <c r="H319" s="1">
        <v>323</v>
      </c>
      <c r="I319" s="1">
        <v>2564464.75</v>
      </c>
      <c r="J319" s="1">
        <v>656.20500000000004</v>
      </c>
      <c r="K319" s="1">
        <v>97.808999999999997</v>
      </c>
      <c r="L319" s="1">
        <v>-176.09399999999999</v>
      </c>
      <c r="M319" s="1">
        <v>-1808.4369999999999</v>
      </c>
      <c r="N319" s="1">
        <v>-882.56600000000003</v>
      </c>
      <c r="O319" s="1">
        <v>183564</v>
      </c>
      <c r="P319" s="1">
        <v>-1.2</v>
      </c>
      <c r="Q319" s="1">
        <v>72.400000000000006</v>
      </c>
      <c r="R319" s="1">
        <v>71.900000000000006</v>
      </c>
      <c r="S319" s="1">
        <v>71.5</v>
      </c>
      <c r="T319" s="1">
        <v>67</v>
      </c>
      <c r="U319" s="1">
        <v>66.2</v>
      </c>
      <c r="V319" s="1">
        <v>-1.3764016009999998</v>
      </c>
      <c r="W319" s="1">
        <v>-7.02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11.78</v>
      </c>
      <c r="D320" s="1">
        <v>0.19</v>
      </c>
      <c r="E320" s="1">
        <v>0.7</v>
      </c>
      <c r="F320" s="1">
        <v>20.69</v>
      </c>
      <c r="G320" s="1">
        <v>66.64</v>
      </c>
      <c r="H320" s="1">
        <v>324</v>
      </c>
      <c r="I320" s="1">
        <v>4386228.46</v>
      </c>
      <c r="J320" s="1">
        <v>440.87400000000002</v>
      </c>
      <c r="K320" s="1">
        <v>-32.000999999999998</v>
      </c>
      <c r="L320" s="1">
        <v>534.43100000000004</v>
      </c>
      <c r="M320" s="1">
        <v>-787.55</v>
      </c>
      <c r="N320" s="1">
        <v>-867.16</v>
      </c>
      <c r="O320" s="1">
        <v>292298</v>
      </c>
      <c r="P320" s="1">
        <v>-0.2</v>
      </c>
      <c r="Q320" s="1">
        <v>47.15</v>
      </c>
      <c r="R320" s="1">
        <v>46.9</v>
      </c>
      <c r="S320" s="1">
        <v>46.95</v>
      </c>
      <c r="T320" s="1">
        <v>45.8</v>
      </c>
      <c r="U320" s="1">
        <v>44.6</v>
      </c>
      <c r="V320" s="1">
        <v>-0.30367228349999997</v>
      </c>
      <c r="W320" s="1">
        <v>-4.5999999999999996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3.64</v>
      </c>
      <c r="D321" s="1">
        <v>0</v>
      </c>
      <c r="E321" s="1">
        <v>0.09</v>
      </c>
      <c r="F321" s="1">
        <v>30.18</v>
      </c>
      <c r="G321" s="1">
        <v>66.09</v>
      </c>
      <c r="H321" s="1">
        <v>325</v>
      </c>
      <c r="I321" s="1">
        <v>1561567.44</v>
      </c>
      <c r="J321" s="1">
        <v>111</v>
      </c>
      <c r="K321" s="1">
        <v>1</v>
      </c>
      <c r="L321" s="1">
        <v>-10</v>
      </c>
      <c r="M321" s="1">
        <v>-18.012</v>
      </c>
      <c r="N321" s="1">
        <v>-8</v>
      </c>
      <c r="O321" s="1">
        <v>103204</v>
      </c>
      <c r="P321" s="1">
        <v>0.1</v>
      </c>
      <c r="Q321" s="1">
        <v>34.6</v>
      </c>
      <c r="R321" s="1">
        <v>34.549999999999997</v>
      </c>
      <c r="S321" s="1">
        <v>34.549999999999997</v>
      </c>
      <c r="T321" s="1">
        <v>34</v>
      </c>
      <c r="U321" s="1">
        <v>33.65</v>
      </c>
      <c r="V321" s="1">
        <v>2.6480420000000008E-2</v>
      </c>
      <c r="W321" s="1">
        <v>-1.03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20.97</v>
      </c>
      <c r="D322" s="1">
        <v>0.94</v>
      </c>
      <c r="E322" s="1">
        <v>0.38</v>
      </c>
      <c r="F322" s="1">
        <v>30.13</v>
      </c>
      <c r="G322" s="1">
        <v>47.58</v>
      </c>
      <c r="H322" s="1">
        <v>326</v>
      </c>
      <c r="I322" s="1">
        <v>39800001.93</v>
      </c>
      <c r="J322" s="1">
        <v>1350.0540000000001</v>
      </c>
      <c r="K322" s="1">
        <v>-6706.6689999999999</v>
      </c>
      <c r="L322" s="1">
        <v>-2100.933</v>
      </c>
      <c r="M322" s="1">
        <v>-2890.1120000000001</v>
      </c>
      <c r="N322" s="1">
        <v>-2306.971</v>
      </c>
      <c r="O322" s="1">
        <v>1893684</v>
      </c>
      <c r="P322" s="1">
        <v>-0.7</v>
      </c>
      <c r="Q322" s="1">
        <v>25.85</v>
      </c>
      <c r="R322" s="1">
        <v>25.4</v>
      </c>
      <c r="S322" s="1">
        <v>25.4</v>
      </c>
      <c r="T322" s="1">
        <v>25.1</v>
      </c>
      <c r="U322" s="1">
        <v>25</v>
      </c>
      <c r="V322" s="1">
        <v>-3.190302811</v>
      </c>
      <c r="W322" s="1">
        <v>-1.38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65.3</v>
      </c>
      <c r="D323" s="1">
        <v>7.49</v>
      </c>
      <c r="E323" s="1">
        <v>2.25</v>
      </c>
      <c r="F323" s="1">
        <v>1.83</v>
      </c>
      <c r="G323" s="1">
        <v>23.13000000000001</v>
      </c>
      <c r="H323" s="1">
        <v>327</v>
      </c>
      <c r="I323" s="1">
        <v>5601588.9699999997</v>
      </c>
      <c r="J323" s="1">
        <v>-99.132999999999996</v>
      </c>
      <c r="K323" s="1">
        <v>-201.88300000000001</v>
      </c>
      <c r="L323" s="1">
        <v>143.077</v>
      </c>
      <c r="M323" s="1">
        <v>-254.93700000000001</v>
      </c>
      <c r="N323" s="1">
        <v>-706.33699999999999</v>
      </c>
      <c r="O323" s="1">
        <v>129565</v>
      </c>
      <c r="P323" s="1">
        <v>-0.9</v>
      </c>
      <c r="Q323" s="1">
        <v>535</v>
      </c>
      <c r="R323" s="1">
        <v>550</v>
      </c>
      <c r="S323" s="1">
        <v>554</v>
      </c>
      <c r="T323" s="1">
        <v>554</v>
      </c>
      <c r="U323" s="1">
        <v>545</v>
      </c>
      <c r="V323" s="1">
        <v>-6.1099590999999993</v>
      </c>
      <c r="W323" s="1">
        <v>1.68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29.33</v>
      </c>
      <c r="D324" s="1">
        <v>9.44</v>
      </c>
      <c r="E324" s="1">
        <v>6.83</v>
      </c>
      <c r="F324" s="1">
        <v>22.61</v>
      </c>
      <c r="G324" s="1">
        <v>31.790000000000006</v>
      </c>
      <c r="H324" s="1">
        <v>328</v>
      </c>
      <c r="I324" s="1">
        <v>16679469.68</v>
      </c>
      <c r="J324" s="1">
        <v>852.45699999999999</v>
      </c>
      <c r="K324" s="1">
        <v>1272.5139999999999</v>
      </c>
      <c r="L324" s="1">
        <v>8.1460000000000008</v>
      </c>
      <c r="M324" s="1">
        <v>1490.721</v>
      </c>
      <c r="N324" s="1">
        <v>863.01900000000001</v>
      </c>
      <c r="O324" s="1">
        <v>530240</v>
      </c>
      <c r="P324" s="1">
        <v>0.8</v>
      </c>
      <c r="Q324" s="1">
        <v>69.2</v>
      </c>
      <c r="R324" s="1">
        <v>69.599999999999994</v>
      </c>
      <c r="S324" s="1">
        <v>68.8</v>
      </c>
      <c r="T324" s="1">
        <v>68.599999999999994</v>
      </c>
      <c r="U324" s="1">
        <v>68.900000000000006</v>
      </c>
      <c r="V324" s="1">
        <v>3.0984291330000002</v>
      </c>
      <c r="W324" s="1">
        <v>0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0.81</v>
      </c>
      <c r="D325" s="1">
        <v>0</v>
      </c>
      <c r="E325" s="1">
        <v>0.13</v>
      </c>
      <c r="F325" s="1">
        <v>11.83</v>
      </c>
      <c r="G325" s="1">
        <v>87.23</v>
      </c>
      <c r="H325" s="1">
        <v>329</v>
      </c>
      <c r="I325" s="1">
        <v>1471081.17</v>
      </c>
      <c r="J325" s="1">
        <v>19.425000000000001</v>
      </c>
      <c r="K325" s="1">
        <v>19</v>
      </c>
      <c r="L325" s="1">
        <v>-13</v>
      </c>
      <c r="M325" s="1">
        <v>3.9820000000000002</v>
      </c>
      <c r="N325" s="1">
        <v>3</v>
      </c>
      <c r="O325" s="1">
        <v>128322</v>
      </c>
      <c r="P325" s="1">
        <v>0</v>
      </c>
      <c r="Q325" s="1">
        <v>83.1</v>
      </c>
      <c r="R325" s="1">
        <v>85</v>
      </c>
      <c r="S325" s="1">
        <v>85.5</v>
      </c>
      <c r="T325" s="1">
        <v>84.9</v>
      </c>
      <c r="U325" s="1">
        <v>84.7</v>
      </c>
      <c r="V325" s="1">
        <v>2.7098892999999999E-2</v>
      </c>
      <c r="W325" s="1">
        <v>2.92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9.67</v>
      </c>
      <c r="D326" s="1">
        <v>0.01</v>
      </c>
      <c r="E326" s="1">
        <v>0.06</v>
      </c>
      <c r="F326" s="1">
        <v>3.41</v>
      </c>
      <c r="G326" s="1">
        <v>86.85</v>
      </c>
      <c r="H326" s="1">
        <v>330</v>
      </c>
      <c r="I326" s="1">
        <v>6936796.6299999999</v>
      </c>
      <c r="J326" s="1">
        <v>99</v>
      </c>
      <c r="K326" s="1">
        <v>-32</v>
      </c>
      <c r="L326" s="1">
        <v>-3</v>
      </c>
      <c r="M326" s="1">
        <v>-50</v>
      </c>
      <c r="N326" s="1">
        <v>141</v>
      </c>
      <c r="O326" s="1">
        <v>602461</v>
      </c>
      <c r="P326" s="1">
        <v>0</v>
      </c>
      <c r="Q326" s="1">
        <v>8.18</v>
      </c>
      <c r="R326" s="1">
        <v>8.19</v>
      </c>
      <c r="S326" s="1">
        <v>8.15</v>
      </c>
      <c r="T326" s="1">
        <v>8.0500000000000007</v>
      </c>
      <c r="U326" s="1">
        <v>8.09</v>
      </c>
      <c r="V326" s="1">
        <v>1.2614800000000001E-2</v>
      </c>
      <c r="W326" s="1">
        <v>0.75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16.57</v>
      </c>
      <c r="D327" s="1">
        <v>2.29</v>
      </c>
      <c r="E327" s="1">
        <v>0.39</v>
      </c>
      <c r="F327" s="1">
        <v>9.89</v>
      </c>
      <c r="G327" s="1">
        <v>70.86</v>
      </c>
      <c r="H327" s="1">
        <v>331</v>
      </c>
      <c r="I327" s="1">
        <v>1821402.49</v>
      </c>
      <c r="J327" s="1">
        <v>-41.627000000000002</v>
      </c>
      <c r="K327" s="1">
        <v>13.4</v>
      </c>
      <c r="L327" s="1">
        <v>70.408000000000001</v>
      </c>
      <c r="M327" s="1">
        <v>385.17700000000002</v>
      </c>
      <c r="N327" s="1">
        <v>206.26</v>
      </c>
      <c r="O327" s="1">
        <v>129065</v>
      </c>
      <c r="P327" s="1">
        <v>0.5</v>
      </c>
      <c r="Q327" s="1">
        <v>108</v>
      </c>
      <c r="R327" s="1">
        <v>108</v>
      </c>
      <c r="S327" s="1">
        <v>107</v>
      </c>
      <c r="T327" s="1">
        <v>102.5</v>
      </c>
      <c r="U327" s="1">
        <v>103.5</v>
      </c>
      <c r="V327" s="1">
        <v>0.65313692500000009</v>
      </c>
      <c r="W327" s="1">
        <v>-4.17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13.54</v>
      </c>
      <c r="D328" s="1">
        <v>3.89</v>
      </c>
      <c r="E328" s="1">
        <v>2.08</v>
      </c>
      <c r="F328" s="1">
        <v>17.13</v>
      </c>
      <c r="G328" s="1">
        <v>63.36</v>
      </c>
      <c r="H328" s="1">
        <v>332</v>
      </c>
      <c r="I328" s="1">
        <v>19667819.579999998</v>
      </c>
      <c r="J328" s="1">
        <v>2524.8789999999999</v>
      </c>
      <c r="K328" s="1">
        <v>3010.5309999999999</v>
      </c>
      <c r="L328" s="1">
        <v>2873.1080000000002</v>
      </c>
      <c r="M328" s="1">
        <v>2623.1819999999998</v>
      </c>
      <c r="N328" s="1">
        <v>-4248.3</v>
      </c>
      <c r="O328" s="1">
        <v>1246153</v>
      </c>
      <c r="P328" s="1">
        <v>0.5</v>
      </c>
      <c r="Q328" s="1">
        <v>44.65</v>
      </c>
      <c r="R328" s="1">
        <v>45.3</v>
      </c>
      <c r="S328" s="1">
        <v>45.8</v>
      </c>
      <c r="T328" s="1">
        <v>46.55</v>
      </c>
      <c r="U328" s="1">
        <v>45.05</v>
      </c>
      <c r="V328" s="1">
        <v>3.1142445514999992</v>
      </c>
      <c r="W328" s="1">
        <v>2.74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34.71</v>
      </c>
      <c r="D329" s="1">
        <v>13.06</v>
      </c>
      <c r="E329" s="1">
        <v>1.68</v>
      </c>
      <c r="F329" s="1">
        <v>2.83</v>
      </c>
      <c r="G329" s="1">
        <v>47.72</v>
      </c>
      <c r="H329" s="1">
        <v>333</v>
      </c>
      <c r="I329" s="1">
        <v>30478538.280000001</v>
      </c>
      <c r="J329" s="1">
        <v>1168.874</v>
      </c>
      <c r="K329" s="1">
        <v>-844.87099999999998</v>
      </c>
      <c r="L329" s="1">
        <v>-609.69799999999998</v>
      </c>
      <c r="M329" s="1">
        <v>1341.3140000000001</v>
      </c>
      <c r="N329" s="1">
        <v>-5743.2510000000002</v>
      </c>
      <c r="O329" s="1">
        <v>1454436</v>
      </c>
      <c r="P329" s="1">
        <v>-0.3</v>
      </c>
      <c r="Q329" s="1">
        <v>34.75</v>
      </c>
      <c r="R329" s="1">
        <v>34.549999999999997</v>
      </c>
      <c r="S329" s="1">
        <v>35.200000000000003</v>
      </c>
      <c r="T329" s="1">
        <v>35</v>
      </c>
      <c r="U329" s="1">
        <v>34.15</v>
      </c>
      <c r="V329" s="1">
        <v>-1.592193228</v>
      </c>
      <c r="W329" s="1">
        <v>-0.57999999999999996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17.84</v>
      </c>
      <c r="D330" s="1">
        <v>0.82</v>
      </c>
      <c r="E330" s="1">
        <v>1.04</v>
      </c>
      <c r="F330" s="1">
        <v>0.83</v>
      </c>
      <c r="G330" s="1">
        <v>79.47</v>
      </c>
      <c r="H330" s="1">
        <v>334</v>
      </c>
      <c r="I330" s="1">
        <v>14144851.92</v>
      </c>
      <c r="J330" s="1">
        <v>137.33000000000001</v>
      </c>
      <c r="K330" s="1">
        <v>-1145.74</v>
      </c>
      <c r="L330" s="1">
        <v>-193.94</v>
      </c>
      <c r="M330" s="1">
        <v>-661.64599999999996</v>
      </c>
      <c r="N330" s="1">
        <v>-454.21</v>
      </c>
      <c r="O330" s="1">
        <v>1124091</v>
      </c>
      <c r="P330" s="1">
        <v>-0.2</v>
      </c>
      <c r="Q330" s="1">
        <v>52.5</v>
      </c>
      <c r="R330" s="1">
        <v>52.2</v>
      </c>
      <c r="S330" s="1">
        <v>52.2</v>
      </c>
      <c r="T330" s="1">
        <v>52.3</v>
      </c>
      <c r="U330" s="1">
        <v>52.2</v>
      </c>
      <c r="V330" s="1">
        <v>-1.210353188</v>
      </c>
      <c r="W330" s="1">
        <v>-0.95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25.88</v>
      </c>
      <c r="D331" s="1">
        <v>0.16</v>
      </c>
      <c r="E331" s="1">
        <v>0.44</v>
      </c>
      <c r="F331" s="1">
        <v>11.51</v>
      </c>
      <c r="G331" s="1">
        <v>62.01</v>
      </c>
      <c r="H331" s="1">
        <v>335</v>
      </c>
      <c r="I331" s="1">
        <v>3974954.2</v>
      </c>
      <c r="J331" s="1">
        <v>836</v>
      </c>
      <c r="K331" s="1">
        <v>-1021.987</v>
      </c>
      <c r="L331" s="1">
        <v>-1185.51</v>
      </c>
      <c r="M331" s="1">
        <v>-88.242000000000004</v>
      </c>
      <c r="N331" s="1">
        <v>760.33</v>
      </c>
      <c r="O331" s="1">
        <v>246487</v>
      </c>
      <c r="P331" s="1">
        <v>-0.3</v>
      </c>
      <c r="Q331" s="1">
        <v>36.35</v>
      </c>
      <c r="R331" s="1">
        <v>37.15</v>
      </c>
      <c r="S331" s="1">
        <v>36.6</v>
      </c>
      <c r="T331" s="1">
        <v>36.049999999999997</v>
      </c>
      <c r="U331" s="1">
        <v>36.450000000000003</v>
      </c>
      <c r="V331" s="1">
        <v>-0.26434978650000002</v>
      </c>
      <c r="W331" s="1">
        <v>1.82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24.3</v>
      </c>
      <c r="D332" s="1">
        <v>3.18</v>
      </c>
      <c r="E332" s="1">
        <v>7.73</v>
      </c>
      <c r="F332" s="1">
        <v>12.53</v>
      </c>
      <c r="G332" s="1">
        <v>52.26</v>
      </c>
      <c r="H332" s="1">
        <v>336</v>
      </c>
      <c r="I332" s="1">
        <v>35874750.659999996</v>
      </c>
      <c r="J332" s="1">
        <v>560.33500000000004</v>
      </c>
      <c r="K332" s="1">
        <v>3165.5990000000002</v>
      </c>
      <c r="L332" s="1">
        <v>-1088.039</v>
      </c>
      <c r="M332" s="1">
        <v>-2566.9690000000001</v>
      </c>
      <c r="N332" s="1">
        <v>-105.41500000000001</v>
      </c>
      <c r="O332" s="1">
        <v>1874814</v>
      </c>
      <c r="P332" s="1">
        <v>0</v>
      </c>
      <c r="Q332" s="1">
        <v>42.2</v>
      </c>
      <c r="R332" s="1">
        <v>42</v>
      </c>
      <c r="S332" s="1">
        <v>43.2</v>
      </c>
      <c r="T332" s="1">
        <v>42.65</v>
      </c>
      <c r="U332" s="1">
        <v>42.5</v>
      </c>
      <c r="V332" s="1">
        <v>-4.3633551500000055E-2</v>
      </c>
      <c r="W332" s="1">
        <v>2.41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55.06</v>
      </c>
      <c r="D333" s="1">
        <v>4.76</v>
      </c>
      <c r="E333" s="1">
        <v>5.01</v>
      </c>
      <c r="F333" s="1">
        <v>5.5</v>
      </c>
      <c r="G333" s="1">
        <v>29.67</v>
      </c>
      <c r="H333" s="1">
        <v>337</v>
      </c>
      <c r="I333" s="1">
        <v>7427602.7999999998</v>
      </c>
      <c r="J333" s="1">
        <v>468.75200000000001</v>
      </c>
      <c r="K333" s="1">
        <v>-657.32600000000002</v>
      </c>
      <c r="L333" s="1">
        <v>54.152000000000001</v>
      </c>
      <c r="M333" s="1">
        <v>-123.081</v>
      </c>
      <c r="N333" s="1">
        <v>-178.107</v>
      </c>
      <c r="O333" s="1">
        <v>220377</v>
      </c>
      <c r="P333" s="1">
        <v>-0.2</v>
      </c>
      <c r="Q333" s="1">
        <v>360.5</v>
      </c>
      <c r="R333" s="1">
        <v>353.5</v>
      </c>
      <c r="S333" s="1">
        <v>357.5</v>
      </c>
      <c r="T333" s="1">
        <v>357</v>
      </c>
      <c r="U333" s="1">
        <v>355.5</v>
      </c>
      <c r="V333" s="1">
        <v>-1.5127726050000003</v>
      </c>
      <c r="W333" s="1">
        <v>0.14000000000000001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1.36</v>
      </c>
      <c r="D334" s="1">
        <v>0</v>
      </c>
      <c r="E334" s="1">
        <v>0.06</v>
      </c>
      <c r="F334" s="1">
        <v>10.47</v>
      </c>
      <c r="G334" s="1">
        <v>88.11</v>
      </c>
      <c r="H334" s="1">
        <v>338</v>
      </c>
      <c r="I334" s="1">
        <v>1366227.72</v>
      </c>
      <c r="J334" s="1">
        <v>-145</v>
      </c>
      <c r="K334" s="1">
        <v>-337</v>
      </c>
      <c r="L334" s="1">
        <v>161</v>
      </c>
      <c r="M334" s="1">
        <v>170</v>
      </c>
      <c r="N334" s="1">
        <v>187</v>
      </c>
      <c r="O334" s="1">
        <v>120378</v>
      </c>
      <c r="P334" s="1">
        <v>0</v>
      </c>
      <c r="Q334" s="1">
        <v>11.4</v>
      </c>
      <c r="R334" s="1">
        <v>11.2</v>
      </c>
      <c r="S334" s="1">
        <v>11.05</v>
      </c>
      <c r="T334" s="1">
        <v>11.05</v>
      </c>
      <c r="U334" s="1">
        <v>11</v>
      </c>
      <c r="V334" s="1">
        <v>2.8715000000000077E-3</v>
      </c>
      <c r="W334" s="1">
        <v>-5.58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5.0999999999999996</v>
      </c>
      <c r="D335" s="1">
        <v>0</v>
      </c>
      <c r="E335" s="1">
        <v>0.48</v>
      </c>
      <c r="F335" s="1">
        <v>22.98</v>
      </c>
      <c r="G335" s="1">
        <v>71.44</v>
      </c>
      <c r="H335" s="1">
        <v>339</v>
      </c>
      <c r="I335" s="1">
        <v>1714710.52</v>
      </c>
      <c r="J335" s="1">
        <v>-163.298</v>
      </c>
      <c r="K335" s="1">
        <v>-1570.48</v>
      </c>
      <c r="L335" s="1">
        <v>187.089</v>
      </c>
      <c r="M335" s="1">
        <v>-8.4529999999999994</v>
      </c>
      <c r="N335" s="1">
        <v>55.033999999999999</v>
      </c>
      <c r="O335" s="1">
        <v>122499</v>
      </c>
      <c r="P335" s="1">
        <v>-1.2</v>
      </c>
      <c r="Q335" s="1">
        <v>35.950000000000003</v>
      </c>
      <c r="R335" s="1">
        <v>36.299999999999997</v>
      </c>
      <c r="S335" s="1">
        <v>35.950000000000003</v>
      </c>
      <c r="T335" s="1">
        <v>35.75</v>
      </c>
      <c r="U335" s="1">
        <v>35.15</v>
      </c>
      <c r="V335" s="1">
        <v>-0.54520887200000001</v>
      </c>
      <c r="W335" s="1">
        <v>0.43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68.8</v>
      </c>
      <c r="D336" s="1">
        <v>2.15</v>
      </c>
      <c r="E336" s="1">
        <v>0.36</v>
      </c>
      <c r="F336" s="1">
        <v>5.74</v>
      </c>
      <c r="G336" s="1">
        <v>22.950000000000003</v>
      </c>
      <c r="H336" s="1">
        <v>340</v>
      </c>
      <c r="I336" s="1">
        <v>4253644.37</v>
      </c>
      <c r="J336" s="1">
        <v>97.198999999999998</v>
      </c>
      <c r="K336" s="1">
        <v>-297.74299999999999</v>
      </c>
      <c r="L336" s="1">
        <v>-101.35599999999999</v>
      </c>
      <c r="M336" s="1">
        <v>-368.10700000000003</v>
      </c>
      <c r="N336" s="1">
        <v>71.626999999999995</v>
      </c>
      <c r="O336" s="1">
        <v>97621</v>
      </c>
      <c r="P336" s="1">
        <v>-0.6</v>
      </c>
      <c r="Q336" s="1">
        <v>219.5</v>
      </c>
      <c r="R336" s="1">
        <v>217.5</v>
      </c>
      <c r="S336" s="1">
        <v>218.5</v>
      </c>
      <c r="T336" s="1">
        <v>212.5</v>
      </c>
      <c r="U336" s="1">
        <v>208.5</v>
      </c>
      <c r="V336" s="1">
        <v>-1.2885871600000003</v>
      </c>
      <c r="W336" s="1">
        <v>-2.8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5.68</v>
      </c>
      <c r="D337" s="1">
        <v>0.16</v>
      </c>
      <c r="E337" s="1">
        <v>0.23</v>
      </c>
      <c r="F337" s="1">
        <v>9.25</v>
      </c>
      <c r="G337" s="1">
        <v>84.68</v>
      </c>
      <c r="H337" s="1">
        <v>341</v>
      </c>
      <c r="I337" s="1">
        <v>6322630</v>
      </c>
      <c r="J337" s="1">
        <v>179.85900000000001</v>
      </c>
      <c r="K337" s="1">
        <v>-51.28</v>
      </c>
      <c r="L337" s="1">
        <v>-24</v>
      </c>
      <c r="M337" s="1">
        <v>11.863</v>
      </c>
      <c r="N337" s="1">
        <v>-66.069000000000003</v>
      </c>
      <c r="O337" s="1">
        <v>535400</v>
      </c>
      <c r="P337" s="1">
        <v>0</v>
      </c>
      <c r="Q337" s="1">
        <v>32.549999999999997</v>
      </c>
      <c r="R337" s="1">
        <v>32.200000000000003</v>
      </c>
      <c r="S337" s="1">
        <v>32.6</v>
      </c>
      <c r="T337" s="1">
        <v>32.549999999999997</v>
      </c>
      <c r="U337" s="1">
        <v>32.200000000000003</v>
      </c>
      <c r="V337" s="1">
        <v>1.6795132999999986E-2</v>
      </c>
      <c r="W337" s="1">
        <v>2.5499999999999998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4.7</v>
      </c>
      <c r="D338" s="1">
        <v>0.06</v>
      </c>
      <c r="E338" s="1">
        <v>1.57</v>
      </c>
      <c r="F338" s="1">
        <v>24.18</v>
      </c>
      <c r="G338" s="1">
        <v>69.490000000000009</v>
      </c>
      <c r="H338" s="1">
        <v>342</v>
      </c>
      <c r="I338" s="1">
        <v>7495893.5599999996</v>
      </c>
      <c r="J338" s="1">
        <v>-7349.7690000000002</v>
      </c>
      <c r="K338" s="1">
        <v>-2876.6950000000002</v>
      </c>
      <c r="L338" s="1">
        <v>-7924.683</v>
      </c>
      <c r="M338" s="1">
        <v>9675.3490000000002</v>
      </c>
      <c r="N338" s="1">
        <v>-6300.0479999999998</v>
      </c>
      <c r="O338" s="1">
        <v>520890</v>
      </c>
      <c r="P338" s="1">
        <v>-2.8</v>
      </c>
      <c r="Q338" s="1">
        <v>53.7</v>
      </c>
      <c r="R338" s="1">
        <v>52.8</v>
      </c>
      <c r="S338" s="1">
        <v>49</v>
      </c>
      <c r="T338" s="1">
        <v>44.15</v>
      </c>
      <c r="U338" s="1">
        <v>45.1</v>
      </c>
      <c r="V338" s="1">
        <v>-7.9184706475000013</v>
      </c>
      <c r="W338" s="1">
        <v>-13.77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18.23</v>
      </c>
      <c r="D339" s="1">
        <v>0</v>
      </c>
      <c r="E339" s="1">
        <v>1.87</v>
      </c>
      <c r="F339" s="1">
        <v>31.8</v>
      </c>
      <c r="G339" s="1">
        <v>48.099999999999994</v>
      </c>
      <c r="H339" s="1">
        <v>343</v>
      </c>
      <c r="I339" s="1">
        <v>248004.22</v>
      </c>
      <c r="J339" s="1">
        <v>-191</v>
      </c>
      <c r="K339" s="1">
        <v>-156</v>
      </c>
      <c r="L339" s="1">
        <v>26.992999999999999</v>
      </c>
      <c r="M339" s="1">
        <v>-91.25</v>
      </c>
      <c r="N339" s="1">
        <v>293</v>
      </c>
      <c r="O339" s="1">
        <v>11929</v>
      </c>
      <c r="P339" s="1">
        <v>-1</v>
      </c>
      <c r="Q339" s="1">
        <v>120</v>
      </c>
      <c r="R339" s="1">
        <v>121.5</v>
      </c>
      <c r="S339" s="1">
        <v>122</v>
      </c>
      <c r="T339" s="1">
        <v>119.5</v>
      </c>
      <c r="U339" s="1">
        <v>122</v>
      </c>
      <c r="V339" s="1">
        <v>-0.13739229</v>
      </c>
      <c r="W339" s="1">
        <v>0.41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7.63</v>
      </c>
      <c r="D340" s="1">
        <v>1.35</v>
      </c>
      <c r="E340" s="1">
        <v>0.09</v>
      </c>
      <c r="F340" s="1">
        <v>6.26</v>
      </c>
      <c r="G340" s="1">
        <v>84.67</v>
      </c>
      <c r="H340" s="1">
        <v>344</v>
      </c>
      <c r="I340" s="1">
        <v>2215284.96</v>
      </c>
      <c r="J340" s="1">
        <v>99</v>
      </c>
      <c r="K340" s="1">
        <v>-22</v>
      </c>
      <c r="L340" s="1">
        <v>169</v>
      </c>
      <c r="M340" s="1">
        <v>-191</v>
      </c>
      <c r="N340" s="1">
        <v>-44</v>
      </c>
      <c r="O340" s="1">
        <v>187568</v>
      </c>
      <c r="P340" s="1">
        <v>0</v>
      </c>
      <c r="Q340" s="1">
        <v>11.85</v>
      </c>
      <c r="R340" s="1">
        <v>11.6</v>
      </c>
      <c r="S340" s="1">
        <v>11.6</v>
      </c>
      <c r="T340" s="1">
        <v>11.5</v>
      </c>
      <c r="U340" s="1">
        <v>11.45</v>
      </c>
      <c r="V340" s="1">
        <v>1.780499999999995E-3</v>
      </c>
      <c r="W340" s="1">
        <v>-2.14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7.28</v>
      </c>
      <c r="D341" s="1">
        <v>0.06</v>
      </c>
      <c r="E341" s="1">
        <v>0.93</v>
      </c>
      <c r="F341" s="1">
        <v>7.55</v>
      </c>
      <c r="G341" s="1">
        <v>84.18</v>
      </c>
      <c r="H341" s="1">
        <v>345</v>
      </c>
      <c r="I341" s="1">
        <v>6694071.75</v>
      </c>
      <c r="J341" s="1">
        <v>1407.8420000000001</v>
      </c>
      <c r="K341" s="1">
        <v>-344</v>
      </c>
      <c r="L341" s="1">
        <v>-1516.086</v>
      </c>
      <c r="M341" s="1">
        <v>3.4430000000000001</v>
      </c>
      <c r="N341" s="1">
        <v>68.289000000000001</v>
      </c>
      <c r="O341" s="1">
        <v>563507</v>
      </c>
      <c r="P341" s="1">
        <v>-0.1</v>
      </c>
      <c r="Q341" s="1">
        <v>19.25</v>
      </c>
      <c r="R341" s="1">
        <v>19.05</v>
      </c>
      <c r="S341" s="1">
        <v>18.600000000000001</v>
      </c>
      <c r="T341" s="1">
        <v>18.399999999999999</v>
      </c>
      <c r="U341" s="1">
        <v>18.45</v>
      </c>
      <c r="V341" s="1">
        <v>-6.3281578500000032E-2</v>
      </c>
      <c r="W341" s="1">
        <v>-3.15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21.35</v>
      </c>
      <c r="D342" s="1">
        <v>11.53</v>
      </c>
      <c r="E342" s="1">
        <v>2.4700000000000002</v>
      </c>
      <c r="F342" s="1">
        <v>26.16</v>
      </c>
      <c r="G342" s="1">
        <v>38.489999999999995</v>
      </c>
      <c r="H342" s="1">
        <v>346</v>
      </c>
      <c r="I342" s="1">
        <v>4918390.57</v>
      </c>
      <c r="J342" s="1">
        <v>-1158.184</v>
      </c>
      <c r="K342" s="1">
        <v>-1645.134</v>
      </c>
      <c r="L342" s="1">
        <v>781.26400000000001</v>
      </c>
      <c r="M342" s="1">
        <v>1310.221</v>
      </c>
      <c r="N342" s="1">
        <v>6040.9560000000001</v>
      </c>
      <c r="O342" s="1">
        <v>189309</v>
      </c>
      <c r="P342" s="1">
        <v>2.8</v>
      </c>
      <c r="Q342" s="1">
        <v>197.5</v>
      </c>
      <c r="R342" s="1">
        <v>200</v>
      </c>
      <c r="S342" s="1">
        <v>209</v>
      </c>
      <c r="T342" s="1">
        <v>215</v>
      </c>
      <c r="U342" s="1">
        <v>220.5</v>
      </c>
      <c r="V342" s="1">
        <v>12.192443489999999</v>
      </c>
      <c r="W342" s="1">
        <v>16.670000000000002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16.7</v>
      </c>
      <c r="D343" s="1">
        <v>0.27</v>
      </c>
      <c r="E343" s="1">
        <v>0.28000000000000003</v>
      </c>
      <c r="F343" s="1">
        <v>4.71</v>
      </c>
      <c r="G343" s="1">
        <v>78.039999999999992</v>
      </c>
      <c r="H343" s="1">
        <v>347</v>
      </c>
      <c r="I343" s="1">
        <v>3801023.44</v>
      </c>
      <c r="J343" s="1">
        <v>-763.404</v>
      </c>
      <c r="K343" s="1">
        <v>1553.33</v>
      </c>
      <c r="L343" s="1">
        <v>-2249.625</v>
      </c>
      <c r="M343" s="1">
        <v>911.41899999999998</v>
      </c>
      <c r="N343" s="1">
        <v>-1057.787</v>
      </c>
      <c r="O343" s="1">
        <v>296632</v>
      </c>
      <c r="P343" s="1">
        <v>-0.5</v>
      </c>
      <c r="Q343" s="1">
        <v>21.15</v>
      </c>
      <c r="R343" s="1">
        <v>20.75</v>
      </c>
      <c r="S343" s="1">
        <v>20.399999999999999</v>
      </c>
      <c r="T343" s="1">
        <v>20.05</v>
      </c>
      <c r="U343" s="1">
        <v>20.100000000000001</v>
      </c>
      <c r="V343" s="1">
        <v>-0.32794314849999995</v>
      </c>
      <c r="W343" s="1">
        <v>-3.37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14.71</v>
      </c>
      <c r="D344" s="1">
        <v>0.86</v>
      </c>
      <c r="E344" s="1">
        <v>2.96</v>
      </c>
      <c r="F344" s="1">
        <v>5.07</v>
      </c>
      <c r="G344" s="1">
        <v>76.400000000000006</v>
      </c>
      <c r="H344" s="1">
        <v>348</v>
      </c>
      <c r="I344" s="1">
        <v>23395366.850000001</v>
      </c>
      <c r="J344" s="1">
        <v>1657.104</v>
      </c>
      <c r="K344" s="1">
        <v>-2687.607</v>
      </c>
      <c r="L344" s="1">
        <v>-24.120999999999999</v>
      </c>
      <c r="M344" s="1">
        <v>-548.55799999999999</v>
      </c>
      <c r="N344" s="1">
        <v>-1278.3309999999999</v>
      </c>
      <c r="O344" s="1">
        <v>1787406</v>
      </c>
      <c r="P344" s="1">
        <v>-0.2</v>
      </c>
      <c r="Q344" s="1">
        <v>36.950000000000003</v>
      </c>
      <c r="R344" s="1">
        <v>36.6</v>
      </c>
      <c r="S344" s="1">
        <v>36.799999999999997</v>
      </c>
      <c r="T344" s="1">
        <v>36.6</v>
      </c>
      <c r="U344" s="1">
        <v>35.950000000000003</v>
      </c>
      <c r="V344" s="1">
        <v>-1.0405729845</v>
      </c>
      <c r="W344" s="1">
        <v>-1.1000000000000001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13.53</v>
      </c>
      <c r="K345" s="1">
        <v>1.7330000000000001</v>
      </c>
      <c r="L345" s="1">
        <v>3</v>
      </c>
      <c r="M345" s="1">
        <v>-2</v>
      </c>
      <c r="N345" s="1">
        <v>-1.278</v>
      </c>
      <c r="O345" s="1">
        <v>107519</v>
      </c>
      <c r="P345" s="1">
        <v>0</v>
      </c>
      <c r="Q345" s="1">
        <v>73.2</v>
      </c>
      <c r="R345" s="1">
        <v>73.400000000000006</v>
      </c>
      <c r="S345" s="1">
        <v>73.900000000000006</v>
      </c>
      <c r="T345" s="1">
        <v>74</v>
      </c>
      <c r="U345" s="1">
        <v>73.5</v>
      </c>
      <c r="V345" s="1">
        <v>1.0973652E-2</v>
      </c>
      <c r="W345" s="1">
        <v>0.41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7.82</v>
      </c>
      <c r="D346" s="1">
        <v>0.43</v>
      </c>
      <c r="E346" s="1">
        <v>0.34</v>
      </c>
      <c r="F346" s="1">
        <v>11.54</v>
      </c>
      <c r="G346" s="1">
        <v>79.87</v>
      </c>
      <c r="H346" s="1">
        <v>350</v>
      </c>
      <c r="I346" s="1">
        <v>2875463.12</v>
      </c>
      <c r="J346" s="1">
        <v>-36.948999999999998</v>
      </c>
      <c r="K346" s="1">
        <v>144.00200000000001</v>
      </c>
      <c r="L346" s="1">
        <v>-149</v>
      </c>
      <c r="M346" s="1">
        <v>-440.99799999999999</v>
      </c>
      <c r="N346" s="1">
        <v>43.121000000000002</v>
      </c>
      <c r="O346" s="1">
        <v>229663</v>
      </c>
      <c r="P346" s="1">
        <v>-0.2</v>
      </c>
      <c r="Q346" s="1">
        <v>23.35</v>
      </c>
      <c r="R346" s="1">
        <v>23.7</v>
      </c>
      <c r="S346" s="1">
        <v>23.75</v>
      </c>
      <c r="T346" s="1">
        <v>23.65</v>
      </c>
      <c r="U346" s="1">
        <v>23.55</v>
      </c>
      <c r="V346" s="1">
        <v>-0.10402764899999999</v>
      </c>
      <c r="W346" s="1">
        <v>1.29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7.04</v>
      </c>
      <c r="D347" s="1">
        <v>0</v>
      </c>
      <c r="E347" s="1">
        <v>0.22</v>
      </c>
      <c r="F347" s="1">
        <v>7.36</v>
      </c>
      <c r="G347" s="1">
        <v>85.38</v>
      </c>
      <c r="H347" s="1">
        <v>351</v>
      </c>
      <c r="I347" s="1">
        <v>1086753.3400000001</v>
      </c>
      <c r="J347" s="1">
        <v>172</v>
      </c>
      <c r="K347" s="1">
        <v>269</v>
      </c>
      <c r="L347" s="1">
        <v>30.527000000000001</v>
      </c>
      <c r="M347" s="1">
        <v>38</v>
      </c>
      <c r="N347" s="1">
        <v>-3</v>
      </c>
      <c r="O347" s="1">
        <v>92787</v>
      </c>
      <c r="P347" s="1">
        <v>0.5</v>
      </c>
      <c r="Q347" s="1">
        <v>65.8</v>
      </c>
      <c r="R347" s="1">
        <v>66.5</v>
      </c>
      <c r="S347" s="1">
        <v>65.599999999999994</v>
      </c>
      <c r="T347" s="1">
        <v>65</v>
      </c>
      <c r="U347" s="1">
        <v>64.5</v>
      </c>
      <c r="V347" s="1">
        <v>0.33485171199999997</v>
      </c>
      <c r="W347" s="1">
        <v>-0.46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23.73</v>
      </c>
      <c r="D348" s="1">
        <v>3.09</v>
      </c>
      <c r="E348" s="1">
        <v>12.01</v>
      </c>
      <c r="F348" s="1">
        <v>10.19</v>
      </c>
      <c r="G348" s="1">
        <v>50.980000000000004</v>
      </c>
      <c r="H348" s="1">
        <v>352</v>
      </c>
      <c r="I348" s="1">
        <v>6356888.8600000003</v>
      </c>
      <c r="J348" s="1">
        <v>-4054.53</v>
      </c>
      <c r="K348" s="1">
        <v>-50.023000000000003</v>
      </c>
      <c r="L348" s="1">
        <v>-2305.5430000000001</v>
      </c>
      <c r="M348" s="1">
        <v>-239.01900000000001</v>
      </c>
      <c r="N348" s="1">
        <v>-1625.145</v>
      </c>
      <c r="O348" s="1">
        <v>324074</v>
      </c>
      <c r="P348" s="1">
        <v>-2.6</v>
      </c>
      <c r="Q348" s="1">
        <v>220</v>
      </c>
      <c r="R348" s="1">
        <v>220.5</v>
      </c>
      <c r="S348" s="1">
        <v>224.5</v>
      </c>
      <c r="T348" s="1">
        <v>231</v>
      </c>
      <c r="U348" s="1">
        <v>230.5</v>
      </c>
      <c r="V348" s="1">
        <v>-18.504303865000001</v>
      </c>
      <c r="W348" s="1">
        <v>4.54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36.83</v>
      </c>
      <c r="D349" s="1">
        <v>3.61</v>
      </c>
      <c r="E349" s="1">
        <v>8.07</v>
      </c>
      <c r="F349" s="1">
        <v>13.35</v>
      </c>
      <c r="G349" s="1">
        <v>38.14</v>
      </c>
      <c r="H349" s="1">
        <v>353</v>
      </c>
      <c r="I349" s="1">
        <v>8448561.9900000002</v>
      </c>
      <c r="J349" s="1">
        <v>652.66999999999996</v>
      </c>
      <c r="K349" s="1">
        <v>-150.857</v>
      </c>
      <c r="L349" s="1">
        <v>613.85599999999999</v>
      </c>
      <c r="M349" s="1">
        <v>97.724000000000004</v>
      </c>
      <c r="N349" s="1">
        <v>1199.4259999999999</v>
      </c>
      <c r="O349" s="1">
        <v>322228</v>
      </c>
      <c r="P349" s="1">
        <v>0.7</v>
      </c>
      <c r="Q349" s="1">
        <v>172.5</v>
      </c>
      <c r="R349" s="1">
        <v>171</v>
      </c>
      <c r="S349" s="1">
        <v>173</v>
      </c>
      <c r="T349" s="1">
        <v>172</v>
      </c>
      <c r="U349" s="1">
        <v>174.5</v>
      </c>
      <c r="V349" s="1">
        <v>4.1909448099999995</v>
      </c>
      <c r="W349" s="1">
        <v>2.65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45.57</v>
      </c>
      <c r="D350" s="1">
        <v>11.84</v>
      </c>
      <c r="E350" s="1">
        <v>2.14</v>
      </c>
      <c r="F350" s="1">
        <v>6.21</v>
      </c>
      <c r="G350" s="1">
        <v>34.240000000000009</v>
      </c>
      <c r="H350" s="1">
        <v>354</v>
      </c>
      <c r="I350" s="1">
        <v>5128636.41</v>
      </c>
      <c r="J350" s="1">
        <v>303.76799999999997</v>
      </c>
      <c r="K350" s="1">
        <v>87.704999999999998</v>
      </c>
      <c r="L350" s="1">
        <v>1474.6020000000001</v>
      </c>
      <c r="M350" s="1">
        <v>-350.666</v>
      </c>
      <c r="N350" s="1">
        <v>-301.27800000000002</v>
      </c>
      <c r="O350" s="1">
        <v>175605</v>
      </c>
      <c r="P350" s="1">
        <v>0.7</v>
      </c>
      <c r="Q350" s="1">
        <v>410.5</v>
      </c>
      <c r="R350" s="1">
        <v>406</v>
      </c>
      <c r="S350" s="1">
        <v>415</v>
      </c>
      <c r="T350" s="1">
        <v>412.5</v>
      </c>
      <c r="U350" s="1">
        <v>407.5</v>
      </c>
      <c r="V350" s="1">
        <v>5.0484431399999998</v>
      </c>
      <c r="W350" s="1">
        <v>0.49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8.2899999999999991</v>
      </c>
      <c r="G351" s="1">
        <v>91.25</v>
      </c>
      <c r="H351" s="1">
        <v>355</v>
      </c>
      <c r="I351" s="1">
        <v>2169340.84</v>
      </c>
      <c r="J351" s="1">
        <v>163</v>
      </c>
      <c r="K351" s="1">
        <v>0</v>
      </c>
      <c r="L351" s="1">
        <v>0</v>
      </c>
      <c r="M351" s="1">
        <v>-26</v>
      </c>
      <c r="N351" s="1">
        <v>-12</v>
      </c>
      <c r="O351" s="1">
        <v>197952</v>
      </c>
      <c r="P351" s="1">
        <v>0.1</v>
      </c>
      <c r="Q351" s="1">
        <v>9.5</v>
      </c>
      <c r="R351" s="1">
        <v>9.6</v>
      </c>
      <c r="S351" s="1">
        <v>9.4600000000000009</v>
      </c>
      <c r="T351" s="1">
        <v>9.3699999999999992</v>
      </c>
      <c r="U351" s="1">
        <v>9.3699999999999992</v>
      </c>
      <c r="V351" s="1">
        <v>1.19244E-2</v>
      </c>
      <c r="W351" s="1">
        <v>1.96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24.24</v>
      </c>
      <c r="D352" s="1">
        <v>4.88</v>
      </c>
      <c r="E352" s="1">
        <v>3.78</v>
      </c>
      <c r="F352" s="1">
        <v>13.04</v>
      </c>
      <c r="G352" s="1">
        <v>54.06</v>
      </c>
      <c r="H352" s="1">
        <v>356</v>
      </c>
      <c r="I352" s="1">
        <v>38626274.32</v>
      </c>
      <c r="J352" s="1">
        <v>463.46199999999999</v>
      </c>
      <c r="K352" s="1">
        <v>-5.3529999999999998</v>
      </c>
      <c r="L352" s="1">
        <v>8213.7469999999994</v>
      </c>
      <c r="M352" s="1">
        <v>318.42</v>
      </c>
      <c r="N352" s="1">
        <v>-4024.462</v>
      </c>
      <c r="O352" s="1">
        <v>2088136</v>
      </c>
      <c r="P352" s="1">
        <v>0.2</v>
      </c>
      <c r="Q352" s="1">
        <v>205.5</v>
      </c>
      <c r="R352" s="1">
        <v>204</v>
      </c>
      <c r="S352" s="1">
        <v>215</v>
      </c>
      <c r="T352" s="1">
        <v>219</v>
      </c>
      <c r="U352" s="1">
        <v>213.5</v>
      </c>
      <c r="V352" s="1">
        <v>10.706163769999998</v>
      </c>
      <c r="W352" s="1">
        <v>6.75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29.35</v>
      </c>
      <c r="D353" s="1">
        <v>19.329999999999998</v>
      </c>
      <c r="E353" s="1">
        <v>0.27</v>
      </c>
      <c r="F353" s="1">
        <v>8.98</v>
      </c>
      <c r="G353" s="1">
        <v>42.069999999999993</v>
      </c>
      <c r="H353" s="1">
        <v>357</v>
      </c>
      <c r="I353" s="1">
        <v>3329182.99</v>
      </c>
      <c r="J353" s="1">
        <v>19.925000000000001</v>
      </c>
      <c r="K353" s="1">
        <v>-550.46400000000006</v>
      </c>
      <c r="L353" s="1">
        <v>182.56100000000001</v>
      </c>
      <c r="M353" s="1">
        <v>664.84299999999996</v>
      </c>
      <c r="N353" s="1">
        <v>650.52599999999995</v>
      </c>
      <c r="O353" s="1">
        <v>140059</v>
      </c>
      <c r="P353" s="1">
        <v>0.7</v>
      </c>
      <c r="Q353" s="1">
        <v>400.5</v>
      </c>
      <c r="R353" s="1">
        <v>399.5</v>
      </c>
      <c r="S353" s="1">
        <v>404</v>
      </c>
      <c r="T353" s="1">
        <v>413.5</v>
      </c>
      <c r="U353" s="1">
        <v>417</v>
      </c>
      <c r="V353" s="1">
        <v>4.0800616099999996</v>
      </c>
      <c r="W353" s="1">
        <v>7.47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34.270000000000003</v>
      </c>
      <c r="D354" s="1">
        <v>6.11</v>
      </c>
      <c r="E354" s="1">
        <v>8.9</v>
      </c>
      <c r="F354" s="1">
        <v>10.37</v>
      </c>
      <c r="G354" s="1">
        <v>40.35</v>
      </c>
      <c r="H354" s="1">
        <v>358</v>
      </c>
      <c r="I354" s="1">
        <v>7600531.7199999997</v>
      </c>
      <c r="J354" s="1">
        <v>2079.2199999999998</v>
      </c>
      <c r="K354" s="1">
        <v>2615.931</v>
      </c>
      <c r="L354" s="1">
        <v>504.79</v>
      </c>
      <c r="M354" s="1">
        <v>821.26599999999996</v>
      </c>
      <c r="N354" s="1">
        <v>1010.736</v>
      </c>
      <c r="O354" s="1">
        <v>306681</v>
      </c>
      <c r="P354" s="1">
        <v>2.2999999999999998</v>
      </c>
      <c r="Q354" s="1">
        <v>136</v>
      </c>
      <c r="R354" s="1">
        <v>140.5</v>
      </c>
      <c r="S354" s="1">
        <v>142</v>
      </c>
      <c r="T354" s="1">
        <v>146</v>
      </c>
      <c r="U354" s="1">
        <v>146</v>
      </c>
      <c r="V354" s="1">
        <v>9.8946469750000006</v>
      </c>
      <c r="W354" s="1">
        <v>16.8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16.739999999999998</v>
      </c>
      <c r="D355" s="1">
        <v>0.09</v>
      </c>
      <c r="E355" s="1">
        <v>0.35</v>
      </c>
      <c r="F355" s="1">
        <v>32.200000000000003</v>
      </c>
      <c r="G355" s="1">
        <v>50.62</v>
      </c>
      <c r="H355" s="1">
        <v>359</v>
      </c>
      <c r="I355" s="1">
        <v>1952510.51</v>
      </c>
      <c r="J355" s="1">
        <v>619</v>
      </c>
      <c r="K355" s="1">
        <v>-108</v>
      </c>
      <c r="L355" s="1">
        <v>171.52699999999999</v>
      </c>
      <c r="M355" s="1">
        <v>43.545000000000002</v>
      </c>
      <c r="N355" s="1">
        <v>2120.8420000000001</v>
      </c>
      <c r="O355" s="1">
        <v>98836</v>
      </c>
      <c r="P355" s="1">
        <v>2.9</v>
      </c>
      <c r="Q355" s="1">
        <v>50.2</v>
      </c>
      <c r="R355" s="1">
        <v>49.8</v>
      </c>
      <c r="S355" s="1">
        <v>50.2</v>
      </c>
      <c r="T355" s="1">
        <v>50</v>
      </c>
      <c r="U355" s="1">
        <v>53.7</v>
      </c>
      <c r="V355" s="1">
        <v>1.5037252080000001</v>
      </c>
      <c r="W355" s="1">
        <v>7.94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10</v>
      </c>
      <c r="D356" s="1">
        <v>0.89</v>
      </c>
      <c r="E356" s="1">
        <v>2.04</v>
      </c>
      <c r="F356" s="1">
        <v>9.3699999999999992</v>
      </c>
      <c r="G356" s="1">
        <v>77.7</v>
      </c>
      <c r="H356" s="1">
        <v>360</v>
      </c>
      <c r="I356" s="1">
        <v>4983831.91</v>
      </c>
      <c r="J356" s="1">
        <v>-3112.5450000000001</v>
      </c>
      <c r="K356" s="1">
        <v>-4381.7070000000003</v>
      </c>
      <c r="L356" s="1">
        <v>-734.99099999999999</v>
      </c>
      <c r="M356" s="1">
        <v>-2969.4459999999999</v>
      </c>
      <c r="N356" s="1">
        <v>-3430.3629999999998</v>
      </c>
      <c r="O356" s="1">
        <v>387244</v>
      </c>
      <c r="P356" s="1">
        <v>-3.8</v>
      </c>
      <c r="Q356" s="1">
        <v>135</v>
      </c>
      <c r="R356" s="1">
        <v>133.5</v>
      </c>
      <c r="S356" s="1">
        <v>129</v>
      </c>
      <c r="T356" s="1">
        <v>129</v>
      </c>
      <c r="U356" s="1">
        <v>126</v>
      </c>
      <c r="V356" s="1">
        <v>-19.152495705</v>
      </c>
      <c r="W356" s="1">
        <v>-13.1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2.72</v>
      </c>
      <c r="D357" s="1">
        <v>0.01</v>
      </c>
      <c r="E357" s="1">
        <v>0.38</v>
      </c>
      <c r="F357" s="1">
        <v>29.15</v>
      </c>
      <c r="G357" s="1">
        <v>67.740000000000009</v>
      </c>
      <c r="H357" s="1">
        <v>361</v>
      </c>
      <c r="I357" s="1">
        <v>1926194.42</v>
      </c>
      <c r="J357" s="1">
        <v>877</v>
      </c>
      <c r="K357" s="1">
        <v>-359</v>
      </c>
      <c r="L357" s="1">
        <v>198.185</v>
      </c>
      <c r="M357" s="1">
        <v>-1493</v>
      </c>
      <c r="N357" s="1">
        <v>781</v>
      </c>
      <c r="O357" s="1">
        <v>130480</v>
      </c>
      <c r="P357" s="1">
        <v>0</v>
      </c>
      <c r="Q357" s="1">
        <v>15.95</v>
      </c>
      <c r="R357" s="1">
        <v>15.8</v>
      </c>
      <c r="S357" s="1">
        <v>15.7</v>
      </c>
      <c r="T357" s="1">
        <v>15.3</v>
      </c>
      <c r="U357" s="1">
        <v>15</v>
      </c>
      <c r="V357" s="1">
        <v>2.9955449999999836E-3</v>
      </c>
      <c r="W357" s="1">
        <v>-2.2799999999999998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12.5</v>
      </c>
      <c r="D358" s="1">
        <v>2.86</v>
      </c>
      <c r="E358" s="1">
        <v>0.7</v>
      </c>
      <c r="F358" s="1">
        <v>20.43</v>
      </c>
      <c r="G358" s="1">
        <v>63.510000000000005</v>
      </c>
      <c r="H358" s="1">
        <v>362</v>
      </c>
      <c r="I358" s="1">
        <v>5123269.4000000004</v>
      </c>
      <c r="J358" s="1">
        <v>-119.383</v>
      </c>
      <c r="K358" s="1">
        <v>-258.88299999999998</v>
      </c>
      <c r="L358" s="1">
        <v>189.27099999999999</v>
      </c>
      <c r="M358" s="1">
        <v>-504.726</v>
      </c>
      <c r="N358" s="1">
        <v>-288.31599999999997</v>
      </c>
      <c r="O358" s="1">
        <v>325379</v>
      </c>
      <c r="P358" s="1">
        <v>-0.3</v>
      </c>
      <c r="Q358" s="1">
        <v>39.1</v>
      </c>
      <c r="R358" s="1">
        <v>39</v>
      </c>
      <c r="S358" s="1">
        <v>39.65</v>
      </c>
      <c r="T358" s="1">
        <v>39.1</v>
      </c>
      <c r="U358" s="1">
        <v>39.15</v>
      </c>
      <c r="V358" s="1">
        <v>-0.38282075149999995</v>
      </c>
      <c r="W358" s="1">
        <v>0.9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30.98</v>
      </c>
      <c r="D359" s="1">
        <v>0.56000000000000005</v>
      </c>
      <c r="E359" s="1">
        <v>1.87</v>
      </c>
      <c r="F359" s="1">
        <v>6.99</v>
      </c>
      <c r="G359" s="1">
        <v>59.6</v>
      </c>
      <c r="H359" s="1">
        <v>363</v>
      </c>
      <c r="I359" s="1">
        <v>4433930.8600000003</v>
      </c>
      <c r="J359" s="1">
        <v>-13</v>
      </c>
      <c r="K359" s="1">
        <v>-296.45499999999998</v>
      </c>
      <c r="L359" s="1">
        <v>142.91300000000001</v>
      </c>
      <c r="M359" s="1">
        <v>-293.02699999999999</v>
      </c>
      <c r="N359" s="1">
        <v>-256.005</v>
      </c>
      <c r="O359" s="1">
        <v>264262</v>
      </c>
      <c r="P359" s="1">
        <v>-0.3</v>
      </c>
      <c r="Q359" s="1">
        <v>45.55</v>
      </c>
      <c r="R359" s="1">
        <v>45.05</v>
      </c>
      <c r="S359" s="1">
        <v>45.6</v>
      </c>
      <c r="T359" s="1">
        <v>45.4</v>
      </c>
      <c r="U359" s="1">
        <v>45.15</v>
      </c>
      <c r="V359" s="1">
        <v>-0.32292666499999995</v>
      </c>
      <c r="W359" s="1">
        <v>-0.22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41.2</v>
      </c>
      <c r="D360" s="1">
        <v>0.77</v>
      </c>
      <c r="E360" s="1">
        <v>0.3</v>
      </c>
      <c r="F360" s="1">
        <v>29.44</v>
      </c>
      <c r="G360" s="1">
        <v>28.289999999999992</v>
      </c>
      <c r="H360" s="1">
        <v>364</v>
      </c>
      <c r="I360" s="1">
        <v>8567315.4800000004</v>
      </c>
      <c r="J360" s="1">
        <v>-78.709999999999994</v>
      </c>
      <c r="K360" s="1">
        <v>-94.531999999999996</v>
      </c>
      <c r="L360" s="1">
        <v>-33.817999999999998</v>
      </c>
      <c r="M360" s="1">
        <v>-56.024000000000001</v>
      </c>
      <c r="N360" s="1">
        <v>-335.077</v>
      </c>
      <c r="O360" s="1">
        <v>242369</v>
      </c>
      <c r="P360" s="1">
        <v>-0.2</v>
      </c>
      <c r="Q360" s="1">
        <v>345</v>
      </c>
      <c r="R360" s="1">
        <v>344.5</v>
      </c>
      <c r="S360" s="1">
        <v>345</v>
      </c>
      <c r="T360" s="1">
        <v>341.5</v>
      </c>
      <c r="U360" s="1">
        <v>340</v>
      </c>
      <c r="V360" s="1">
        <v>-2.0444681</v>
      </c>
      <c r="W360" s="1">
        <v>0.44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3</v>
      </c>
      <c r="K361" s="1">
        <v>-2.0009999999999999</v>
      </c>
      <c r="L361" s="1">
        <v>-3.0030000000000001</v>
      </c>
      <c r="M361" s="1">
        <v>-4</v>
      </c>
      <c r="N361" s="1">
        <v>-3</v>
      </c>
      <c r="O361" s="1">
        <v>34255</v>
      </c>
      <c r="P361" s="1">
        <v>0</v>
      </c>
      <c r="Q361" s="1">
        <v>62.5</v>
      </c>
      <c r="R361" s="1">
        <v>62.5</v>
      </c>
      <c r="S361" s="1">
        <v>62.9</v>
      </c>
      <c r="T361" s="1">
        <v>62.5</v>
      </c>
      <c r="U361" s="1">
        <v>63</v>
      </c>
      <c r="V361" s="1">
        <v>-5.6545119999999996E-3</v>
      </c>
      <c r="W361" s="1">
        <v>1.29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3.74</v>
      </c>
      <c r="D362" s="1">
        <v>0.14000000000000001</v>
      </c>
      <c r="E362" s="1">
        <v>0.52</v>
      </c>
      <c r="F362" s="1">
        <v>7.53</v>
      </c>
      <c r="G362" s="1">
        <v>88.07</v>
      </c>
      <c r="H362" s="1">
        <v>366</v>
      </c>
      <c r="I362" s="1">
        <v>1781000</v>
      </c>
      <c r="J362" s="1">
        <v>452</v>
      </c>
      <c r="K362" s="1">
        <v>510</v>
      </c>
      <c r="L362" s="1">
        <v>-74</v>
      </c>
      <c r="M362" s="1">
        <v>-1224.1289999999999</v>
      </c>
      <c r="N362" s="1">
        <v>-403.04300000000001</v>
      </c>
      <c r="O362" s="1">
        <v>156853</v>
      </c>
      <c r="P362" s="1">
        <v>-0.5</v>
      </c>
      <c r="Q362" s="1">
        <v>24.5</v>
      </c>
      <c r="R362" s="1">
        <v>24.35</v>
      </c>
      <c r="S362" s="1">
        <v>24.15</v>
      </c>
      <c r="T362" s="1">
        <v>24.1</v>
      </c>
      <c r="U362" s="1">
        <v>23.55</v>
      </c>
      <c r="V362" s="1">
        <v>-0.17287771549999997</v>
      </c>
      <c r="W362" s="1">
        <v>-3.68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12.73</v>
      </c>
      <c r="D363" s="1">
        <v>0</v>
      </c>
      <c r="E363" s="1">
        <v>1.07</v>
      </c>
      <c r="F363" s="1">
        <v>17.36</v>
      </c>
      <c r="G363" s="1">
        <v>68.84</v>
      </c>
      <c r="H363" s="1">
        <v>367</v>
      </c>
      <c r="I363" s="1">
        <v>5919949.1900000004</v>
      </c>
      <c r="J363" s="1">
        <v>5590.4049999999997</v>
      </c>
      <c r="K363" s="1">
        <v>-54.167000000000002</v>
      </c>
      <c r="L363" s="1">
        <v>-1397.682</v>
      </c>
      <c r="M363" s="1">
        <v>-201.42599999999999</v>
      </c>
      <c r="N363" s="1">
        <v>-1148.998</v>
      </c>
      <c r="O363" s="1">
        <v>407529</v>
      </c>
      <c r="P363" s="1">
        <v>0.7</v>
      </c>
      <c r="Q363" s="1">
        <v>32.549999999999997</v>
      </c>
      <c r="R363" s="1">
        <v>33.049999999999997</v>
      </c>
      <c r="S363" s="1">
        <v>32.15</v>
      </c>
      <c r="T363" s="1">
        <v>31.85</v>
      </c>
      <c r="U363" s="1">
        <v>31.1</v>
      </c>
      <c r="V363" s="1">
        <v>0.93092731199999978</v>
      </c>
      <c r="W363" s="1">
        <v>3.84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10.33</v>
      </c>
      <c r="D364" s="1">
        <v>0</v>
      </c>
      <c r="E364" s="1">
        <v>1.57</v>
      </c>
      <c r="F364" s="1">
        <v>6.08</v>
      </c>
      <c r="G364" s="1">
        <v>82.02</v>
      </c>
      <c r="H364" s="1">
        <v>368</v>
      </c>
      <c r="I364" s="1">
        <v>3075365.33</v>
      </c>
      <c r="J364" s="1">
        <v>602.73099999999999</v>
      </c>
      <c r="K364" s="1">
        <v>-1016.388</v>
      </c>
      <c r="L364" s="1">
        <v>-1115.6859999999999</v>
      </c>
      <c r="M364" s="1">
        <v>10.037000000000001</v>
      </c>
      <c r="N364" s="1">
        <v>-384.38099999999997</v>
      </c>
      <c r="O364" s="1">
        <v>252241</v>
      </c>
      <c r="P364" s="1">
        <v>-0.8</v>
      </c>
      <c r="Q364" s="1">
        <v>33.25</v>
      </c>
      <c r="R364" s="1">
        <v>32.950000000000003</v>
      </c>
      <c r="S364" s="1">
        <v>32.75</v>
      </c>
      <c r="T364" s="1">
        <v>32.4</v>
      </c>
      <c r="U364" s="1">
        <v>32.5</v>
      </c>
      <c r="V364" s="1">
        <v>-0.62155079049999995</v>
      </c>
      <c r="W364" s="1">
        <v>-0.91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32.44</v>
      </c>
      <c r="D365" s="1">
        <v>9.9700000000000006</v>
      </c>
      <c r="E365" s="1">
        <v>5.38</v>
      </c>
      <c r="F365" s="1">
        <v>9.57</v>
      </c>
      <c r="G365" s="1">
        <v>42.64</v>
      </c>
      <c r="H365" s="1">
        <v>369</v>
      </c>
      <c r="I365" s="1">
        <v>1905866.98</v>
      </c>
      <c r="J365" s="1">
        <v>293.459</v>
      </c>
      <c r="K365" s="1">
        <v>19.3</v>
      </c>
      <c r="L365" s="1">
        <v>2.0350000000000001</v>
      </c>
      <c r="M365" s="1">
        <v>352.55900000000003</v>
      </c>
      <c r="N365" s="1">
        <v>248.548</v>
      </c>
      <c r="O365" s="1">
        <v>81266</v>
      </c>
      <c r="P365" s="1">
        <v>1.1000000000000001</v>
      </c>
      <c r="Q365" s="1">
        <v>249</v>
      </c>
      <c r="R365" s="1">
        <v>247</v>
      </c>
      <c r="S365" s="1">
        <v>243</v>
      </c>
      <c r="T365" s="1">
        <v>244.5</v>
      </c>
      <c r="U365" s="1">
        <v>246</v>
      </c>
      <c r="V365" s="1">
        <v>2.2567637949999999</v>
      </c>
      <c r="W365" s="1">
        <v>-0.4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9.1199999999999992</v>
      </c>
      <c r="D366" s="1">
        <v>0.21</v>
      </c>
      <c r="E366" s="1">
        <v>0.05</v>
      </c>
      <c r="F366" s="1">
        <v>7.74</v>
      </c>
      <c r="G366" s="1">
        <v>82.88</v>
      </c>
      <c r="H366" s="1">
        <v>370</v>
      </c>
      <c r="I366" s="1">
        <v>3434273.03</v>
      </c>
      <c r="J366" s="1">
        <v>1062</v>
      </c>
      <c r="K366" s="1">
        <v>536</v>
      </c>
      <c r="L366" s="1">
        <v>-138</v>
      </c>
      <c r="M366" s="1">
        <v>-1475</v>
      </c>
      <c r="N366" s="1">
        <v>-1348.9</v>
      </c>
      <c r="O366" s="1">
        <v>284633</v>
      </c>
      <c r="P366" s="1">
        <v>-0.5</v>
      </c>
      <c r="Q366" s="1">
        <v>16.149999999999999</v>
      </c>
      <c r="R366" s="1">
        <v>16.350000000000001</v>
      </c>
      <c r="S366" s="1">
        <v>16</v>
      </c>
      <c r="T366" s="1">
        <v>15.65</v>
      </c>
      <c r="U366" s="1">
        <v>15.2</v>
      </c>
      <c r="V366" s="1">
        <v>-0.19880129999999999</v>
      </c>
      <c r="W366" s="1">
        <v>-4.4000000000000004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5.71</v>
      </c>
      <c r="D367" s="1">
        <v>0.03</v>
      </c>
      <c r="E367" s="1">
        <v>0.09</v>
      </c>
      <c r="F367" s="1">
        <v>7.7</v>
      </c>
      <c r="G367" s="1">
        <v>86.47</v>
      </c>
      <c r="H367" s="1">
        <v>371</v>
      </c>
      <c r="I367" s="1">
        <v>3509056.89</v>
      </c>
      <c r="J367" s="1">
        <v>-78.929000000000002</v>
      </c>
      <c r="K367" s="1">
        <v>145</v>
      </c>
      <c r="L367" s="1">
        <v>-200.06200000000001</v>
      </c>
      <c r="M367" s="1">
        <v>-244.69200000000001</v>
      </c>
      <c r="N367" s="1">
        <v>-73.218000000000004</v>
      </c>
      <c r="O367" s="1">
        <v>303428</v>
      </c>
      <c r="P367" s="1">
        <v>-0.1</v>
      </c>
      <c r="Q367" s="1">
        <v>16.05</v>
      </c>
      <c r="R367" s="1">
        <v>16.100000000000001</v>
      </c>
      <c r="S367" s="1">
        <v>16</v>
      </c>
      <c r="T367" s="1">
        <v>15.7</v>
      </c>
      <c r="U367" s="1">
        <v>15.6</v>
      </c>
      <c r="V367" s="1">
        <v>-7.1171676500000017E-2</v>
      </c>
      <c r="W367" s="1">
        <v>0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16.2</v>
      </c>
      <c r="D368" s="1">
        <v>2.85</v>
      </c>
      <c r="E368" s="1">
        <v>0.87</v>
      </c>
      <c r="F368" s="1">
        <v>29.34</v>
      </c>
      <c r="G368" s="1">
        <v>50.739999999999995</v>
      </c>
      <c r="H368" s="1">
        <v>372</v>
      </c>
      <c r="I368" s="1">
        <v>30980688.940000001</v>
      </c>
      <c r="J368" s="1">
        <v>-5610.4080000000004</v>
      </c>
      <c r="K368" s="1">
        <v>-2295.85</v>
      </c>
      <c r="L368" s="1">
        <v>-1074.479</v>
      </c>
      <c r="M368" s="1">
        <v>-2459.8270000000002</v>
      </c>
      <c r="N368" s="1">
        <v>-2944.6149999999998</v>
      </c>
      <c r="O368" s="1">
        <v>1571960</v>
      </c>
      <c r="P368" s="1">
        <v>-0.9</v>
      </c>
      <c r="Q368" s="1">
        <v>65.400000000000006</v>
      </c>
      <c r="R368" s="1">
        <v>65.900000000000006</v>
      </c>
      <c r="S368" s="1">
        <v>65.400000000000006</v>
      </c>
      <c r="T368" s="1">
        <v>64.599999999999994</v>
      </c>
      <c r="U368" s="1">
        <v>63.7</v>
      </c>
      <c r="V368" s="1">
        <v>-9.3496492450000019</v>
      </c>
      <c r="W368" s="1">
        <v>-3.63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22.16</v>
      </c>
      <c r="D369" s="1">
        <v>0.12</v>
      </c>
      <c r="E369" s="1">
        <v>5.07</v>
      </c>
      <c r="F369" s="1">
        <v>7.12</v>
      </c>
      <c r="G369" s="1">
        <v>65.53</v>
      </c>
      <c r="H369" s="1">
        <v>373</v>
      </c>
      <c r="I369" s="1">
        <v>76993960.920000002</v>
      </c>
      <c r="J369" s="1">
        <v>4575.768</v>
      </c>
      <c r="K369" s="1">
        <v>-5811.1509999999998</v>
      </c>
      <c r="L369" s="1">
        <v>973.47699999999998</v>
      </c>
      <c r="M369" s="1">
        <v>2409.6979999999999</v>
      </c>
      <c r="N369" s="1">
        <v>-3563.9540000000002</v>
      </c>
      <c r="O369" s="1">
        <v>5045414</v>
      </c>
      <c r="P369" s="1">
        <v>0</v>
      </c>
      <c r="Q369" s="1">
        <v>16.3</v>
      </c>
      <c r="R369" s="1">
        <v>15.95</v>
      </c>
      <c r="S369" s="1">
        <v>15.9</v>
      </c>
      <c r="T369" s="1">
        <v>16</v>
      </c>
      <c r="U369" s="1">
        <v>15.8</v>
      </c>
      <c r="V369" s="1">
        <v>-0.20379860950000009</v>
      </c>
      <c r="W369" s="1">
        <v>-2.77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16.87</v>
      </c>
      <c r="D370" s="1">
        <v>0.63</v>
      </c>
      <c r="E370" s="1">
        <v>0.75</v>
      </c>
      <c r="F370" s="1">
        <v>35.29</v>
      </c>
      <c r="G370" s="1">
        <v>46.46</v>
      </c>
      <c r="H370" s="1">
        <v>374</v>
      </c>
      <c r="I370" s="1">
        <v>77574465.450000003</v>
      </c>
      <c r="J370" s="1">
        <v>1066.3340000000001</v>
      </c>
      <c r="K370" s="1">
        <v>703.28800000000001</v>
      </c>
      <c r="L370" s="1">
        <v>896.94100000000003</v>
      </c>
      <c r="M370" s="1">
        <v>-481.31900000000002</v>
      </c>
      <c r="N370" s="1">
        <v>-1425.78</v>
      </c>
      <c r="O370" s="1">
        <v>3604110</v>
      </c>
      <c r="P370" s="1">
        <v>0</v>
      </c>
      <c r="Q370" s="1">
        <v>117.5</v>
      </c>
      <c r="R370" s="1">
        <v>118</v>
      </c>
      <c r="S370" s="1">
        <v>118.5</v>
      </c>
      <c r="T370" s="1">
        <v>117.5</v>
      </c>
      <c r="U370" s="1">
        <v>117</v>
      </c>
      <c r="V370" s="1">
        <v>0.91198494999999968</v>
      </c>
      <c r="W370" s="1">
        <v>-0.43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0.63</v>
      </c>
      <c r="D371" s="1">
        <v>0.09</v>
      </c>
      <c r="E371" s="1">
        <v>0.44</v>
      </c>
      <c r="F371" s="1">
        <v>30.98</v>
      </c>
      <c r="G371" s="1">
        <v>67.86</v>
      </c>
      <c r="H371" s="1">
        <v>375</v>
      </c>
      <c r="I371" s="1">
        <v>1273592</v>
      </c>
      <c r="J371" s="1">
        <v>-47</v>
      </c>
      <c r="K371" s="1">
        <v>94</v>
      </c>
      <c r="L371" s="1">
        <v>-34</v>
      </c>
      <c r="M371" s="1">
        <v>26</v>
      </c>
      <c r="N371" s="1">
        <v>-38</v>
      </c>
      <c r="O371" s="1">
        <v>86426</v>
      </c>
      <c r="P371" s="1">
        <v>0</v>
      </c>
      <c r="Q371" s="1">
        <v>25.85</v>
      </c>
      <c r="R371" s="1">
        <v>26.15</v>
      </c>
      <c r="S371" s="1">
        <v>26.3</v>
      </c>
      <c r="T371" s="1">
        <v>26.25</v>
      </c>
      <c r="U371" s="1">
        <v>26</v>
      </c>
      <c r="V371" s="1">
        <v>4.344999999999982E-4</v>
      </c>
      <c r="W371" s="1">
        <v>0.97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0.06</v>
      </c>
      <c r="F372" s="1">
        <v>33.64</v>
      </c>
      <c r="G372" s="1">
        <v>61.26</v>
      </c>
      <c r="H372" s="1">
        <v>376</v>
      </c>
      <c r="I372" s="1">
        <v>1617358.46</v>
      </c>
      <c r="J372" s="1">
        <v>0.877</v>
      </c>
      <c r="K372" s="1">
        <v>-5.0579999999999998</v>
      </c>
      <c r="L372" s="1">
        <v>-23.146999999999998</v>
      </c>
      <c r="M372" s="1">
        <v>2.9079999999999999</v>
      </c>
      <c r="N372" s="1">
        <v>-0.84699999999999998</v>
      </c>
      <c r="O372" s="1">
        <v>99079</v>
      </c>
      <c r="P372" s="1">
        <v>0</v>
      </c>
      <c r="Q372" s="1">
        <v>32.700000000000003</v>
      </c>
      <c r="R372" s="1">
        <v>32.950000000000003</v>
      </c>
      <c r="S372" s="1">
        <v>32.9</v>
      </c>
      <c r="T372" s="1">
        <v>33</v>
      </c>
      <c r="U372" s="1">
        <v>33.1</v>
      </c>
      <c r="V372" s="1">
        <v>-8.315912E-3</v>
      </c>
      <c r="W372" s="1">
        <v>1.85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1.79</v>
      </c>
      <c r="D373" s="1">
        <v>0</v>
      </c>
      <c r="E373" s="1">
        <v>0.15</v>
      </c>
      <c r="F373" s="1">
        <v>10.9</v>
      </c>
      <c r="G373" s="1">
        <v>87.16</v>
      </c>
      <c r="H373" s="1">
        <v>377</v>
      </c>
      <c r="I373" s="1">
        <v>900000</v>
      </c>
      <c r="J373" s="1">
        <v>-61</v>
      </c>
      <c r="K373" s="1">
        <v>13</v>
      </c>
      <c r="L373" s="1">
        <v>120</v>
      </c>
      <c r="M373" s="1">
        <v>166.988</v>
      </c>
      <c r="N373" s="1">
        <v>79</v>
      </c>
      <c r="O373" s="1">
        <v>78444</v>
      </c>
      <c r="P373" s="1">
        <v>0.4</v>
      </c>
      <c r="Q373" s="1">
        <v>28.1</v>
      </c>
      <c r="R373" s="1">
        <v>28.7</v>
      </c>
      <c r="S373" s="1">
        <v>29.85</v>
      </c>
      <c r="T373" s="1">
        <v>31</v>
      </c>
      <c r="U373" s="1">
        <v>30</v>
      </c>
      <c r="V373" s="1">
        <v>9.787628000000001E-2</v>
      </c>
      <c r="W373" s="1">
        <v>12.99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1.74</v>
      </c>
      <c r="D374" s="1">
        <v>0</v>
      </c>
      <c r="E374" s="1">
        <v>1.43</v>
      </c>
      <c r="F374" s="1">
        <v>19.72</v>
      </c>
      <c r="G374" s="1">
        <v>77.11</v>
      </c>
      <c r="H374" s="1">
        <v>378</v>
      </c>
      <c r="I374" s="1">
        <v>1580688.64</v>
      </c>
      <c r="J374" s="1">
        <v>-100.349</v>
      </c>
      <c r="K374" s="1">
        <v>-409.09399999999999</v>
      </c>
      <c r="L374" s="1">
        <v>118.21299999999999</v>
      </c>
      <c r="M374" s="1">
        <v>545.03</v>
      </c>
      <c r="N374" s="1">
        <v>-657.14499999999998</v>
      </c>
      <c r="O374" s="1">
        <v>121887</v>
      </c>
      <c r="P374" s="1">
        <v>-0.4</v>
      </c>
      <c r="Q374" s="1">
        <v>33.549999999999997</v>
      </c>
      <c r="R374" s="1">
        <v>33.5</v>
      </c>
      <c r="S374" s="1">
        <v>33.35</v>
      </c>
      <c r="T374" s="1">
        <v>32.6</v>
      </c>
      <c r="U374" s="1">
        <v>33.25</v>
      </c>
      <c r="V374" s="1">
        <v>-0.1721104765</v>
      </c>
      <c r="W374" s="1">
        <v>-4.45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2.37</v>
      </c>
      <c r="D375" s="1">
        <v>0.02</v>
      </c>
      <c r="E375" s="1">
        <v>0.28999999999999998</v>
      </c>
      <c r="F375" s="1">
        <v>62.43</v>
      </c>
      <c r="G375" s="1">
        <v>34.89</v>
      </c>
      <c r="H375" s="1">
        <v>379</v>
      </c>
      <c r="I375" s="1">
        <v>3213172.29</v>
      </c>
      <c r="J375" s="1">
        <v>-63.244999999999997</v>
      </c>
      <c r="K375" s="1">
        <v>58.503</v>
      </c>
      <c r="L375" s="1">
        <v>338.31</v>
      </c>
      <c r="M375" s="1">
        <v>-1070.511</v>
      </c>
      <c r="N375" s="1">
        <v>-255.86</v>
      </c>
      <c r="O375" s="1">
        <v>112108</v>
      </c>
      <c r="P375" s="1">
        <v>-0.9</v>
      </c>
      <c r="Q375" s="1">
        <v>30.45</v>
      </c>
      <c r="R375" s="1">
        <v>30</v>
      </c>
      <c r="S375" s="1">
        <v>30.5</v>
      </c>
      <c r="T375" s="1">
        <v>29.6</v>
      </c>
      <c r="U375" s="1">
        <v>28.9</v>
      </c>
      <c r="V375" s="1">
        <v>-0.28933744849999998</v>
      </c>
      <c r="W375" s="1">
        <v>-5.71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4.8899999999999997</v>
      </c>
      <c r="D376" s="1">
        <v>0.03</v>
      </c>
      <c r="E376" s="1">
        <v>0.31</v>
      </c>
      <c r="F376" s="1">
        <v>22.72</v>
      </c>
      <c r="G376" s="1">
        <v>72.05</v>
      </c>
      <c r="H376" s="1">
        <v>380</v>
      </c>
      <c r="I376" s="1">
        <v>1526486.88</v>
      </c>
      <c r="J376" s="1">
        <v>-20</v>
      </c>
      <c r="K376" s="1">
        <v>-4</v>
      </c>
      <c r="L376" s="1">
        <v>81</v>
      </c>
      <c r="M376" s="1">
        <v>170.995</v>
      </c>
      <c r="N376" s="1">
        <v>74</v>
      </c>
      <c r="O376" s="1">
        <v>109983</v>
      </c>
      <c r="P376" s="1">
        <v>0.3</v>
      </c>
      <c r="Q376" s="1">
        <v>46.6</v>
      </c>
      <c r="R376" s="1">
        <v>46.95</v>
      </c>
      <c r="S376" s="1">
        <v>47.35</v>
      </c>
      <c r="T376" s="1">
        <v>47.5</v>
      </c>
      <c r="U376" s="1">
        <v>47.1</v>
      </c>
      <c r="V376" s="1">
        <v>0.14323212499999999</v>
      </c>
      <c r="W376" s="1">
        <v>1.51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20.65</v>
      </c>
      <c r="D377" s="1">
        <v>4.58</v>
      </c>
      <c r="E377" s="1">
        <v>0.04</v>
      </c>
      <c r="F377" s="1">
        <v>6.89</v>
      </c>
      <c r="G377" s="1">
        <v>67.84</v>
      </c>
      <c r="H377" s="1">
        <v>381</v>
      </c>
      <c r="I377" s="1">
        <v>2509297.3199999998</v>
      </c>
      <c r="J377" s="1">
        <v>-1899.04</v>
      </c>
      <c r="K377" s="1">
        <v>-1795.14</v>
      </c>
      <c r="L377" s="1">
        <v>-922.27099999999996</v>
      </c>
      <c r="M377" s="1">
        <v>-1294.5830000000001</v>
      </c>
      <c r="N377" s="1">
        <v>-601.55799999999999</v>
      </c>
      <c r="O377" s="1">
        <v>170231</v>
      </c>
      <c r="P377" s="1">
        <v>-3.8</v>
      </c>
      <c r="Q377" s="1">
        <v>99.7</v>
      </c>
      <c r="R377" s="1">
        <v>97.5</v>
      </c>
      <c r="S377" s="1">
        <v>98.9</v>
      </c>
      <c r="T377" s="1">
        <v>99.6</v>
      </c>
      <c r="U377" s="1">
        <v>95.2</v>
      </c>
      <c r="V377" s="1">
        <v>-6.4178182830000008</v>
      </c>
      <c r="W377" s="1">
        <v>4.8499999999999996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4.84</v>
      </c>
      <c r="D378" s="1">
        <v>0.01</v>
      </c>
      <c r="E378" s="1">
        <v>0.35</v>
      </c>
      <c r="F378" s="1">
        <v>9.06</v>
      </c>
      <c r="G378" s="1">
        <v>85.74</v>
      </c>
      <c r="H378" s="1">
        <v>382</v>
      </c>
      <c r="I378" s="1">
        <v>1450472.89</v>
      </c>
      <c r="J378" s="1">
        <v>74.034999999999997</v>
      </c>
      <c r="K378" s="1">
        <v>-19.007000000000001</v>
      </c>
      <c r="L378" s="1">
        <v>2.9079999999999999</v>
      </c>
      <c r="M378" s="1">
        <v>147.95699999999999</v>
      </c>
      <c r="N378" s="1">
        <v>-57.161999999999999</v>
      </c>
      <c r="O378" s="1">
        <v>124364</v>
      </c>
      <c r="P378" s="1">
        <v>0.1</v>
      </c>
      <c r="Q378" s="1">
        <v>35.35</v>
      </c>
      <c r="R378" s="1">
        <v>35.200000000000003</v>
      </c>
      <c r="S378" s="1">
        <v>35</v>
      </c>
      <c r="T378" s="1">
        <v>35.549999999999997</v>
      </c>
      <c r="U378" s="1">
        <v>35.1</v>
      </c>
      <c r="V378" s="1">
        <v>5.3033559999999987E-2</v>
      </c>
      <c r="W378" s="1">
        <v>-0.56999999999999995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30.19</v>
      </c>
      <c r="G379" s="1">
        <v>69.7</v>
      </c>
      <c r="H379" s="1">
        <v>383</v>
      </c>
      <c r="I379" s="1">
        <v>510250</v>
      </c>
      <c r="J379" s="1">
        <v>0</v>
      </c>
      <c r="K379" s="1">
        <v>-2</v>
      </c>
      <c r="L379" s="1">
        <v>4</v>
      </c>
      <c r="M379" s="1">
        <v>-1</v>
      </c>
      <c r="N379" s="1">
        <v>-4</v>
      </c>
      <c r="O379" s="1">
        <v>35564</v>
      </c>
      <c r="P379" s="1">
        <v>0</v>
      </c>
      <c r="Q379" s="1">
        <v>33.799999999999997</v>
      </c>
      <c r="R379" s="1">
        <v>33.25</v>
      </c>
      <c r="S379" s="1">
        <v>32.65</v>
      </c>
      <c r="T379" s="1">
        <v>31.9</v>
      </c>
      <c r="U379" s="1">
        <v>31.3</v>
      </c>
      <c r="V379" s="1">
        <v>-9.3000000000000005E-4</v>
      </c>
      <c r="W379" s="1">
        <v>-12.08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5.5</v>
      </c>
      <c r="D380" s="1">
        <v>0</v>
      </c>
      <c r="E380" s="1">
        <v>0.1</v>
      </c>
      <c r="F380" s="1">
        <v>27.79</v>
      </c>
      <c r="G380" s="1">
        <v>66.61</v>
      </c>
      <c r="H380" s="1">
        <v>384</v>
      </c>
      <c r="I380" s="1">
        <v>964988.31</v>
      </c>
      <c r="J380" s="1">
        <v>-12</v>
      </c>
      <c r="K380" s="1">
        <v>453</v>
      </c>
      <c r="L380" s="1">
        <v>-137</v>
      </c>
      <c r="M380" s="1">
        <v>-170.02199999999999</v>
      </c>
      <c r="N380" s="1">
        <v>-127</v>
      </c>
      <c r="O380" s="1">
        <v>64278</v>
      </c>
      <c r="P380" s="1">
        <v>0</v>
      </c>
      <c r="Q380" s="1">
        <v>45</v>
      </c>
      <c r="R380" s="1">
        <v>44.4</v>
      </c>
      <c r="S380" s="1">
        <v>44.75</v>
      </c>
      <c r="T380" s="1">
        <v>45.45</v>
      </c>
      <c r="U380" s="1">
        <v>45.5</v>
      </c>
      <c r="V380" s="1">
        <v>-6.3549899999999066E-4</v>
      </c>
      <c r="W380" s="1">
        <v>2.13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8.82</v>
      </c>
      <c r="D381" s="1">
        <v>0.27</v>
      </c>
      <c r="E381" s="1">
        <v>0.28000000000000003</v>
      </c>
      <c r="F381" s="1">
        <v>8.01</v>
      </c>
      <c r="G381" s="1">
        <v>82.62</v>
      </c>
      <c r="H381" s="1">
        <v>385</v>
      </c>
      <c r="I381" s="1">
        <v>3006222.52</v>
      </c>
      <c r="J381" s="1">
        <v>151</v>
      </c>
      <c r="K381" s="1">
        <v>215.95699999999999</v>
      </c>
      <c r="L381" s="1">
        <v>-48</v>
      </c>
      <c r="M381" s="1">
        <v>-231.19800000000001</v>
      </c>
      <c r="N381" s="1">
        <v>-85.001000000000005</v>
      </c>
      <c r="O381" s="1">
        <v>248374</v>
      </c>
      <c r="P381" s="1">
        <v>0</v>
      </c>
      <c r="Q381" s="1">
        <v>18.149999999999999</v>
      </c>
      <c r="R381" s="1">
        <v>18.3</v>
      </c>
      <c r="S381" s="1">
        <v>18.2</v>
      </c>
      <c r="T381" s="1">
        <v>18</v>
      </c>
      <c r="U381" s="1">
        <v>18</v>
      </c>
      <c r="V381" s="1">
        <v>1.2748109999999905E-3</v>
      </c>
      <c r="W381" s="1">
        <v>-0.28000000000000003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2.64</v>
      </c>
      <c r="D382" s="1">
        <v>0.11</v>
      </c>
      <c r="E382" s="1">
        <v>0.6</v>
      </c>
      <c r="F382" s="1">
        <v>53.08</v>
      </c>
      <c r="G382" s="1">
        <v>43.57</v>
      </c>
      <c r="H382" s="1">
        <v>386</v>
      </c>
      <c r="I382" s="1">
        <v>1843144.63</v>
      </c>
      <c r="J382" s="1">
        <v>-557</v>
      </c>
      <c r="K382" s="1">
        <v>698</v>
      </c>
      <c r="L382" s="1">
        <v>149</v>
      </c>
      <c r="M382" s="1">
        <v>-3298</v>
      </c>
      <c r="N382" s="1">
        <v>-49</v>
      </c>
      <c r="O382" s="1">
        <v>80306</v>
      </c>
      <c r="P382" s="1">
        <v>-3.8</v>
      </c>
      <c r="Q382" s="1">
        <v>29.2</v>
      </c>
      <c r="R382" s="1">
        <v>29.45</v>
      </c>
      <c r="S382" s="1">
        <v>29.45</v>
      </c>
      <c r="T382" s="1">
        <v>26.8</v>
      </c>
      <c r="U382" s="1">
        <v>27</v>
      </c>
      <c r="V382" s="1">
        <v>-0.81029650000000009</v>
      </c>
      <c r="W382" s="1">
        <v>-8.7799999999999994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14.59</v>
      </c>
      <c r="D383" s="1">
        <v>0.1</v>
      </c>
      <c r="E383" s="1">
        <v>0.16</v>
      </c>
      <c r="F383" s="1">
        <v>21.26</v>
      </c>
      <c r="G383" s="1">
        <v>63.89</v>
      </c>
      <c r="H383" s="1">
        <v>387</v>
      </c>
      <c r="I383" s="1">
        <v>1281127.26</v>
      </c>
      <c r="J383" s="1">
        <v>43</v>
      </c>
      <c r="K383" s="1">
        <v>28</v>
      </c>
      <c r="L383" s="1">
        <v>-4</v>
      </c>
      <c r="M383" s="1">
        <v>-61.345999999999997</v>
      </c>
      <c r="N383" s="1">
        <v>-48.884999999999998</v>
      </c>
      <c r="O383" s="1">
        <v>81851</v>
      </c>
      <c r="P383" s="1">
        <v>-0.1</v>
      </c>
      <c r="Q383" s="1">
        <v>143</v>
      </c>
      <c r="R383" s="1">
        <v>144</v>
      </c>
      <c r="S383" s="1">
        <v>143.5</v>
      </c>
      <c r="T383" s="1">
        <v>143</v>
      </c>
      <c r="U383" s="1">
        <v>141</v>
      </c>
      <c r="V383" s="1">
        <v>-6.0582629999999991E-2</v>
      </c>
      <c r="W383" s="1">
        <v>-0.35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0.77</v>
      </c>
      <c r="D384" s="1">
        <v>0</v>
      </c>
      <c r="E384" s="1">
        <v>0.01</v>
      </c>
      <c r="F384" s="1">
        <v>31.17</v>
      </c>
      <c r="G384" s="1">
        <v>68.05</v>
      </c>
      <c r="H384" s="1">
        <v>388</v>
      </c>
      <c r="I384" s="1">
        <v>437482</v>
      </c>
      <c r="J384" s="1">
        <v>-7</v>
      </c>
      <c r="K384" s="1">
        <v>7</v>
      </c>
      <c r="L384" s="1">
        <v>-2.0190000000000001</v>
      </c>
      <c r="M384" s="1">
        <v>0</v>
      </c>
      <c r="N384" s="1">
        <v>-1</v>
      </c>
      <c r="O384" s="1">
        <v>29771</v>
      </c>
      <c r="P384" s="1">
        <v>0</v>
      </c>
      <c r="Q384" s="1">
        <v>18.600000000000001</v>
      </c>
      <c r="R384" s="1">
        <v>18.5</v>
      </c>
      <c r="S384" s="1">
        <v>18.399999999999999</v>
      </c>
      <c r="T384" s="1">
        <v>18.3</v>
      </c>
      <c r="U384" s="1">
        <v>18.149999999999999</v>
      </c>
      <c r="V384" s="1">
        <v>-5.599960000000001E-4</v>
      </c>
      <c r="W384" s="1">
        <v>-1.0900000000000001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</v>
      </c>
      <c r="D385" s="1">
        <v>0.04</v>
      </c>
      <c r="E385" s="1">
        <v>0.44</v>
      </c>
      <c r="F385" s="1">
        <v>31.5</v>
      </c>
      <c r="G385" s="1">
        <v>63.32</v>
      </c>
      <c r="H385" s="1">
        <v>389</v>
      </c>
      <c r="I385" s="1">
        <v>1168000</v>
      </c>
      <c r="J385" s="1">
        <v>-9</v>
      </c>
      <c r="K385" s="1">
        <v>3</v>
      </c>
      <c r="L385" s="1">
        <v>6</v>
      </c>
      <c r="M385" s="1">
        <v>-29</v>
      </c>
      <c r="N385" s="1">
        <v>-1</v>
      </c>
      <c r="O385" s="1">
        <v>73958</v>
      </c>
      <c r="P385" s="1">
        <v>0</v>
      </c>
      <c r="Q385" s="1">
        <v>38.549999999999997</v>
      </c>
      <c r="R385" s="1">
        <v>38.65</v>
      </c>
      <c r="S385" s="1">
        <v>38.75</v>
      </c>
      <c r="T385" s="1">
        <v>38.5</v>
      </c>
      <c r="U385" s="1">
        <v>38.700000000000003</v>
      </c>
      <c r="V385" s="1">
        <v>-1.1537E-2</v>
      </c>
      <c r="W385" s="1">
        <v>-0.26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0.85</v>
      </c>
      <c r="D386" s="1">
        <v>0.01</v>
      </c>
      <c r="E386" s="1">
        <v>0.31</v>
      </c>
      <c r="F386" s="1">
        <v>34.24</v>
      </c>
      <c r="G386" s="1">
        <v>64.59</v>
      </c>
      <c r="H386" s="1">
        <v>390</v>
      </c>
      <c r="I386" s="1">
        <v>1109270.1399999999</v>
      </c>
      <c r="J386" s="1">
        <v>-15</v>
      </c>
      <c r="K386" s="1">
        <v>-19</v>
      </c>
      <c r="L386" s="1">
        <v>-9</v>
      </c>
      <c r="M386" s="1">
        <v>-13</v>
      </c>
      <c r="N386" s="1">
        <v>-16</v>
      </c>
      <c r="O386" s="1">
        <v>71648</v>
      </c>
      <c r="P386" s="1">
        <v>-0.1</v>
      </c>
      <c r="Q386" s="1">
        <v>10.95</v>
      </c>
      <c r="R386" s="1">
        <v>11</v>
      </c>
      <c r="S386" s="1">
        <v>10.9</v>
      </c>
      <c r="T386" s="1">
        <v>11</v>
      </c>
      <c r="U386" s="1">
        <v>11</v>
      </c>
      <c r="V386" s="1">
        <v>-7.9035000000000008E-3</v>
      </c>
      <c r="W386" s="1">
        <v>1.38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0.48099999999999998</v>
      </c>
      <c r="K387" s="1">
        <v>2</v>
      </c>
      <c r="L387" s="1">
        <v>-1</v>
      </c>
      <c r="M387" s="1">
        <v>0.22</v>
      </c>
      <c r="N387" s="1">
        <v>3</v>
      </c>
      <c r="O387" s="1">
        <v>103676</v>
      </c>
      <c r="P387" s="1">
        <v>0</v>
      </c>
      <c r="Q387" s="1">
        <v>51.4</v>
      </c>
      <c r="R387" s="1">
        <v>51.6</v>
      </c>
      <c r="S387" s="1">
        <v>51.7</v>
      </c>
      <c r="T387" s="1">
        <v>51.5</v>
      </c>
      <c r="U387" s="1">
        <v>51.3</v>
      </c>
      <c r="V387" s="1">
        <v>2.4145339999999999E-3</v>
      </c>
      <c r="W387" s="1">
        <v>-0.39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0.01</v>
      </c>
      <c r="F388" s="1">
        <v>36.44</v>
      </c>
      <c r="G388" s="1">
        <v>62.56</v>
      </c>
      <c r="H388" s="1">
        <v>392</v>
      </c>
      <c r="I388" s="1">
        <v>370000</v>
      </c>
      <c r="J388" s="1">
        <v>-0.91600000000000004</v>
      </c>
      <c r="K388" s="1">
        <v>1</v>
      </c>
      <c r="L388" s="1">
        <v>2</v>
      </c>
      <c r="M388" s="1">
        <v>-3</v>
      </c>
      <c r="N388" s="1">
        <v>2</v>
      </c>
      <c r="O388" s="1">
        <v>23147</v>
      </c>
      <c r="P388" s="1">
        <v>0</v>
      </c>
      <c r="Q388" s="1">
        <v>32.1</v>
      </c>
      <c r="R388" s="1">
        <v>31.65</v>
      </c>
      <c r="S388" s="1">
        <v>31.75</v>
      </c>
      <c r="T388" s="1">
        <v>31.8</v>
      </c>
      <c r="U388" s="1">
        <v>31.8</v>
      </c>
      <c r="V388" s="1">
        <v>3.3946399999999988E-4</v>
      </c>
      <c r="W388" s="1">
        <v>-2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9.36</v>
      </c>
      <c r="D389" s="1">
        <v>0.05</v>
      </c>
      <c r="E389" s="1">
        <v>1.78</v>
      </c>
      <c r="F389" s="1">
        <v>7.35</v>
      </c>
      <c r="G389" s="1">
        <v>81.460000000000008</v>
      </c>
      <c r="H389" s="1">
        <v>393</v>
      </c>
      <c r="I389" s="1">
        <v>1780099.61</v>
      </c>
      <c r="J389" s="1">
        <v>-72.010999999999996</v>
      </c>
      <c r="K389" s="1">
        <v>-459.02199999999999</v>
      </c>
      <c r="L389" s="1">
        <v>23.896999999999998</v>
      </c>
      <c r="M389" s="1">
        <v>-533.31299999999999</v>
      </c>
      <c r="N389" s="1">
        <v>-135.40700000000001</v>
      </c>
      <c r="O389" s="1">
        <v>145007</v>
      </c>
      <c r="P389" s="1">
        <v>-0.8</v>
      </c>
      <c r="Q389" s="1">
        <v>67.7</v>
      </c>
      <c r="R389" s="1">
        <v>66.900000000000006</v>
      </c>
      <c r="S389" s="1">
        <v>66.599999999999994</v>
      </c>
      <c r="T389" s="1">
        <v>65.400000000000006</v>
      </c>
      <c r="U389" s="1">
        <v>63.6</v>
      </c>
      <c r="V389" s="1">
        <v>-0.77482731700000007</v>
      </c>
      <c r="W389" s="1">
        <v>-5.07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0.38</v>
      </c>
      <c r="D390" s="1">
        <v>0</v>
      </c>
      <c r="E390" s="1">
        <v>0.01</v>
      </c>
      <c r="F390" s="1">
        <v>5.14</v>
      </c>
      <c r="G390" s="1">
        <v>94.47</v>
      </c>
      <c r="H390" s="1">
        <v>394</v>
      </c>
      <c r="I390" s="1">
        <v>601956.41</v>
      </c>
      <c r="J390" s="1">
        <v>4</v>
      </c>
      <c r="K390" s="1">
        <v>-1</v>
      </c>
      <c r="L390" s="1">
        <v>-2</v>
      </c>
      <c r="M390" s="1">
        <v>-7</v>
      </c>
      <c r="N390" s="1">
        <v>-62</v>
      </c>
      <c r="O390" s="1">
        <v>56867</v>
      </c>
      <c r="P390" s="1">
        <v>-0.1</v>
      </c>
      <c r="Q390" s="1">
        <v>23.1</v>
      </c>
      <c r="R390" s="1">
        <v>23.1</v>
      </c>
      <c r="S390" s="1">
        <v>22.9</v>
      </c>
      <c r="T390" s="1">
        <v>23.35</v>
      </c>
      <c r="U390" s="1">
        <v>23</v>
      </c>
      <c r="V390" s="1">
        <v>-1.56595E-2</v>
      </c>
      <c r="W390" s="1">
        <v>-2.13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17.62</v>
      </c>
      <c r="D391" s="1">
        <v>0.52</v>
      </c>
      <c r="E391" s="1">
        <v>6.24</v>
      </c>
      <c r="F391" s="1">
        <v>8.56</v>
      </c>
      <c r="G391" s="1">
        <v>67.06</v>
      </c>
      <c r="H391" s="1">
        <v>395</v>
      </c>
      <c r="I391" s="1">
        <v>2193872.42</v>
      </c>
      <c r="J391" s="1">
        <v>3653.3829999999998</v>
      </c>
      <c r="K391" s="1">
        <v>1776.5029999999999</v>
      </c>
      <c r="L391" s="1">
        <v>870.81399999999996</v>
      </c>
      <c r="M391" s="1">
        <v>748.43899999999996</v>
      </c>
      <c r="N391" s="1">
        <v>160.934</v>
      </c>
      <c r="O391" s="1">
        <v>147121</v>
      </c>
      <c r="P391" s="1">
        <v>4.9000000000000004</v>
      </c>
      <c r="Q391" s="1">
        <v>98.7</v>
      </c>
      <c r="R391" s="1">
        <v>100</v>
      </c>
      <c r="S391" s="1">
        <v>101</v>
      </c>
      <c r="T391" s="1">
        <v>101.5</v>
      </c>
      <c r="U391" s="1">
        <v>103</v>
      </c>
      <c r="V391" s="1">
        <v>7.1873417660000012</v>
      </c>
      <c r="W391" s="1">
        <v>11.83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0.28000000000000003</v>
      </c>
      <c r="D392" s="1">
        <v>0</v>
      </c>
      <c r="E392" s="1">
        <v>0.03</v>
      </c>
      <c r="F392" s="1">
        <v>36.619999999999997</v>
      </c>
      <c r="G392" s="1">
        <v>63.07</v>
      </c>
      <c r="H392" s="1">
        <v>396</v>
      </c>
      <c r="I392" s="1">
        <v>1391172.71</v>
      </c>
      <c r="J392" s="1">
        <v>24</v>
      </c>
      <c r="K392" s="1">
        <v>17</v>
      </c>
      <c r="L392" s="1">
        <v>30</v>
      </c>
      <c r="M392" s="1">
        <v>1</v>
      </c>
      <c r="N392" s="1">
        <v>4</v>
      </c>
      <c r="O392" s="1">
        <v>87741</v>
      </c>
      <c r="P392" s="1">
        <v>0.1</v>
      </c>
      <c r="Q392" s="1">
        <v>12.55</v>
      </c>
      <c r="R392" s="1">
        <v>12.5</v>
      </c>
      <c r="S392" s="1">
        <v>12.6</v>
      </c>
      <c r="T392" s="1">
        <v>12.45</v>
      </c>
      <c r="U392" s="1">
        <v>12.35</v>
      </c>
      <c r="V392" s="1">
        <v>9.5355000000000006E-3</v>
      </c>
      <c r="W392" s="1">
        <v>-1.59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0.37</v>
      </c>
      <c r="E393" s="1">
        <v>5.97</v>
      </c>
      <c r="F393" s="1">
        <v>43.93</v>
      </c>
      <c r="G393" s="1">
        <v>35.75</v>
      </c>
      <c r="H393" s="1">
        <v>397</v>
      </c>
      <c r="I393" s="1">
        <v>5688459.21</v>
      </c>
      <c r="J393" s="1">
        <v>55.999000000000002</v>
      </c>
      <c r="K393" s="1">
        <v>-124.928</v>
      </c>
      <c r="L393" s="1">
        <v>34.052</v>
      </c>
      <c r="M393" s="1">
        <v>-14.239000000000001</v>
      </c>
      <c r="N393" s="1">
        <v>-92.259</v>
      </c>
      <c r="O393" s="1">
        <v>203362</v>
      </c>
      <c r="P393" s="1">
        <v>-0.1</v>
      </c>
      <c r="Q393" s="1">
        <v>58</v>
      </c>
      <c r="R393" s="1">
        <v>58.3</v>
      </c>
      <c r="S393" s="1">
        <v>58.5</v>
      </c>
      <c r="T393" s="1">
        <v>58.3</v>
      </c>
      <c r="U393" s="1">
        <v>57.5</v>
      </c>
      <c r="V393" s="1">
        <v>-8.1783445999999996E-2</v>
      </c>
      <c r="W393" s="1">
        <v>-0.52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4.01</v>
      </c>
      <c r="D394" s="1">
        <v>0.11</v>
      </c>
      <c r="E394" s="1">
        <v>0.94</v>
      </c>
      <c r="F394" s="1">
        <v>27.33</v>
      </c>
      <c r="G394" s="1">
        <v>67.61</v>
      </c>
      <c r="H394" s="1">
        <v>398</v>
      </c>
      <c r="I394" s="1">
        <v>2562888.48</v>
      </c>
      <c r="J394" s="1">
        <v>-325.46699999999998</v>
      </c>
      <c r="K394" s="1">
        <v>-110.233</v>
      </c>
      <c r="L394" s="1">
        <v>231.078</v>
      </c>
      <c r="M394" s="1">
        <v>-364.73599999999999</v>
      </c>
      <c r="N394" s="1">
        <v>-27.347999999999999</v>
      </c>
      <c r="O394" s="1">
        <v>173277</v>
      </c>
      <c r="P394" s="1">
        <v>-0.3</v>
      </c>
      <c r="Q394" s="1">
        <v>19.3</v>
      </c>
      <c r="R394" s="1">
        <v>19.350000000000001</v>
      </c>
      <c r="S394" s="1">
        <v>19.7</v>
      </c>
      <c r="T394" s="1">
        <v>19.600000000000001</v>
      </c>
      <c r="U394" s="1">
        <v>19.5</v>
      </c>
      <c r="V394" s="1">
        <v>-0.11544396650000001</v>
      </c>
      <c r="W394" s="1">
        <v>0.26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0</v>
      </c>
      <c r="K395" s="1">
        <v>11</v>
      </c>
      <c r="L395" s="1">
        <v>11</v>
      </c>
      <c r="M395" s="1">
        <v>6</v>
      </c>
      <c r="N395" s="1">
        <v>53</v>
      </c>
      <c r="O395" s="1">
        <v>131759</v>
      </c>
      <c r="P395" s="1">
        <v>0.1</v>
      </c>
      <c r="Q395" s="1">
        <v>2.96</v>
      </c>
      <c r="R395" s="1">
        <v>2.95</v>
      </c>
      <c r="S395" s="1">
        <v>2.94</v>
      </c>
      <c r="T395" s="1">
        <v>2.93</v>
      </c>
      <c r="U395" s="1">
        <v>2.92</v>
      </c>
      <c r="V395" s="1">
        <v>2.3712999999999998E-3</v>
      </c>
      <c r="W395" s="1">
        <v>-1.68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0.89</v>
      </c>
      <c r="D396" s="1">
        <v>7.0000000000000007E-2</v>
      </c>
      <c r="E396" s="1">
        <v>0.21</v>
      </c>
      <c r="F396" s="1">
        <v>4.8099999999999996</v>
      </c>
      <c r="G396" s="1">
        <v>94.02</v>
      </c>
      <c r="H396" s="1">
        <v>400</v>
      </c>
      <c r="I396" s="1">
        <v>1015695.73</v>
      </c>
      <c r="J396" s="1">
        <v>111</v>
      </c>
      <c r="K396" s="1">
        <v>61</v>
      </c>
      <c r="L396" s="1">
        <v>31</v>
      </c>
      <c r="M396" s="1">
        <v>156</v>
      </c>
      <c r="N396" s="1">
        <v>36</v>
      </c>
      <c r="O396" s="1">
        <v>95496</v>
      </c>
      <c r="P396" s="1">
        <v>0.4</v>
      </c>
      <c r="Q396" s="1">
        <v>13</v>
      </c>
      <c r="R396" s="1">
        <v>12.9</v>
      </c>
      <c r="S396" s="1">
        <v>13</v>
      </c>
      <c r="T396" s="1">
        <v>13.4</v>
      </c>
      <c r="U396" s="1">
        <v>13.2</v>
      </c>
      <c r="V396" s="1">
        <v>5.1985000000000003E-2</v>
      </c>
      <c r="W396" s="1">
        <v>1.1499999999999999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41.9</v>
      </c>
      <c r="D397" s="1">
        <v>8.08</v>
      </c>
      <c r="E397" s="1">
        <v>10.63</v>
      </c>
      <c r="F397" s="1">
        <v>8.1999999999999993</v>
      </c>
      <c r="G397" s="1">
        <v>31.189999999999998</v>
      </c>
      <c r="H397" s="1">
        <v>401</v>
      </c>
      <c r="I397" s="1">
        <v>12227450.65</v>
      </c>
      <c r="J397" s="1">
        <v>3822.8029999999999</v>
      </c>
      <c r="K397" s="1">
        <v>-1667.431</v>
      </c>
      <c r="L397" s="1">
        <v>2615.7959999999998</v>
      </c>
      <c r="M397" s="1">
        <v>-77.617999999999995</v>
      </c>
      <c r="N397" s="1">
        <v>-1317.325</v>
      </c>
      <c r="O397" s="1">
        <v>381374</v>
      </c>
      <c r="P397" s="1">
        <v>0.9</v>
      </c>
      <c r="Q397" s="1">
        <v>83.4</v>
      </c>
      <c r="R397" s="1">
        <v>82.7</v>
      </c>
      <c r="S397" s="1">
        <v>83.3</v>
      </c>
      <c r="T397" s="1">
        <v>83.8</v>
      </c>
      <c r="U397" s="1">
        <v>81.900000000000006</v>
      </c>
      <c r="V397" s="1">
        <v>2.8442772739999995</v>
      </c>
      <c r="W397" s="1">
        <v>1.49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0.02</v>
      </c>
      <c r="E398" s="1">
        <v>0.43</v>
      </c>
      <c r="F398" s="1">
        <v>33.520000000000003</v>
      </c>
      <c r="G398" s="1">
        <v>63.089999999999996</v>
      </c>
      <c r="H398" s="1">
        <v>402</v>
      </c>
      <c r="I398" s="1">
        <v>2582526.5699999998</v>
      </c>
      <c r="J398" s="1">
        <v>11.488</v>
      </c>
      <c r="K398" s="1">
        <v>-5.9480000000000004</v>
      </c>
      <c r="L398" s="1">
        <v>-5.9050000000000002</v>
      </c>
      <c r="M398" s="1">
        <v>19</v>
      </c>
      <c r="N398" s="1">
        <v>133</v>
      </c>
      <c r="O398" s="1">
        <v>162932</v>
      </c>
      <c r="P398" s="1">
        <v>0.1</v>
      </c>
      <c r="Q398" s="1">
        <v>36.85</v>
      </c>
      <c r="R398" s="1">
        <v>36.9</v>
      </c>
      <c r="S398" s="1">
        <v>36.85</v>
      </c>
      <c r="T398" s="1">
        <v>37.1</v>
      </c>
      <c r="U398" s="1">
        <v>37.700000000000003</v>
      </c>
      <c r="V398" s="1">
        <v>5.7052523500000007E-2</v>
      </c>
      <c r="W398" s="1">
        <v>4.43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11.89</v>
      </c>
      <c r="D399" s="1">
        <v>2.7</v>
      </c>
      <c r="E399" s="1">
        <v>4.96</v>
      </c>
      <c r="F399" s="1">
        <v>3.72</v>
      </c>
      <c r="G399" s="1">
        <v>76.73</v>
      </c>
      <c r="H399" s="1">
        <v>403</v>
      </c>
      <c r="I399" s="1">
        <v>4290616.75</v>
      </c>
      <c r="J399" s="1">
        <v>463.29500000000002</v>
      </c>
      <c r="K399" s="1">
        <v>1553.114</v>
      </c>
      <c r="L399" s="1">
        <v>638.00199999999995</v>
      </c>
      <c r="M399" s="1">
        <v>736.95100000000002</v>
      </c>
      <c r="N399" s="1">
        <v>445.00200000000001</v>
      </c>
      <c r="O399" s="1">
        <v>329219</v>
      </c>
      <c r="P399" s="1">
        <v>1.2</v>
      </c>
      <c r="Q399" s="1">
        <v>76</v>
      </c>
      <c r="R399" s="1">
        <v>79.400000000000006</v>
      </c>
      <c r="S399" s="1">
        <v>79.3</v>
      </c>
      <c r="T399" s="1">
        <v>80.8</v>
      </c>
      <c r="U399" s="1">
        <v>80.599999999999994</v>
      </c>
      <c r="V399" s="1">
        <v>3.0453403219999995</v>
      </c>
      <c r="W399" s="1">
        <v>7.18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5.18</v>
      </c>
      <c r="D400" s="1">
        <v>0</v>
      </c>
      <c r="E400" s="1">
        <v>0.56000000000000005</v>
      </c>
      <c r="F400" s="1">
        <v>23.12</v>
      </c>
      <c r="G400" s="1">
        <v>71.14</v>
      </c>
      <c r="H400" s="1">
        <v>404</v>
      </c>
      <c r="I400" s="1">
        <v>1000000</v>
      </c>
      <c r="J400" s="1">
        <v>-100.73699999999999</v>
      </c>
      <c r="K400" s="1">
        <v>-126.4</v>
      </c>
      <c r="L400" s="1">
        <v>199</v>
      </c>
      <c r="M400" s="1">
        <v>-139.999</v>
      </c>
      <c r="N400" s="1">
        <v>62.944000000000003</v>
      </c>
      <c r="O400" s="1">
        <v>71140</v>
      </c>
      <c r="P400" s="1">
        <v>-0.1</v>
      </c>
      <c r="Q400" s="1">
        <v>56.8</v>
      </c>
      <c r="R400" s="1">
        <v>58.8</v>
      </c>
      <c r="S400" s="1">
        <v>57.7</v>
      </c>
      <c r="T400" s="1">
        <v>55.9</v>
      </c>
      <c r="U400" s="1">
        <v>54.1</v>
      </c>
      <c r="V400" s="1">
        <v>-6.0925552999999973E-2</v>
      </c>
      <c r="W400" s="1">
        <v>4.6399999999999997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58.66</v>
      </c>
      <c r="D401" s="1">
        <v>4.18</v>
      </c>
      <c r="E401" s="1">
        <v>2.29</v>
      </c>
      <c r="F401" s="1">
        <v>2.71</v>
      </c>
      <c r="G401" s="1">
        <v>32.160000000000011</v>
      </c>
      <c r="H401" s="1">
        <v>405</v>
      </c>
      <c r="I401" s="1">
        <v>15995071.289999999</v>
      </c>
      <c r="J401" s="1">
        <v>494.488</v>
      </c>
      <c r="K401" s="1">
        <v>408.27</v>
      </c>
      <c r="L401" s="1">
        <v>2201.953</v>
      </c>
      <c r="M401" s="1">
        <v>-1269.8989999999999</v>
      </c>
      <c r="N401" s="1">
        <v>-1777.482</v>
      </c>
      <c r="O401" s="1">
        <v>514401</v>
      </c>
      <c r="P401" s="1">
        <v>0</v>
      </c>
      <c r="Q401" s="1">
        <v>882</v>
      </c>
      <c r="R401" s="1">
        <v>888</v>
      </c>
      <c r="S401" s="1">
        <v>914</v>
      </c>
      <c r="T401" s="1">
        <v>905</v>
      </c>
      <c r="U401" s="1">
        <v>884</v>
      </c>
      <c r="V401" s="1">
        <v>0.90714534999999918</v>
      </c>
      <c r="W401" s="1">
        <v>1.61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33.83</v>
      </c>
      <c r="D402" s="1">
        <v>12.6</v>
      </c>
      <c r="E402" s="1">
        <v>2.17</v>
      </c>
      <c r="F402" s="1">
        <v>6.05</v>
      </c>
      <c r="G402" s="1">
        <v>45.35</v>
      </c>
      <c r="H402" s="1">
        <v>406</v>
      </c>
      <c r="I402" s="1">
        <v>1849059.18</v>
      </c>
      <c r="J402" s="1">
        <v>993.20299999999997</v>
      </c>
      <c r="K402" s="1">
        <v>1359.0540000000001</v>
      </c>
      <c r="L402" s="1">
        <v>-112.26</v>
      </c>
      <c r="M402" s="1">
        <v>-380.834</v>
      </c>
      <c r="N402" s="1">
        <v>-420.81900000000002</v>
      </c>
      <c r="O402" s="1">
        <v>83855</v>
      </c>
      <c r="P402" s="1">
        <v>1.7</v>
      </c>
      <c r="Q402" s="1">
        <v>150</v>
      </c>
      <c r="R402" s="1">
        <v>157.5</v>
      </c>
      <c r="S402" s="1">
        <v>156</v>
      </c>
      <c r="T402" s="1">
        <v>156.5</v>
      </c>
      <c r="U402" s="1">
        <v>155.5</v>
      </c>
      <c r="V402" s="1">
        <v>2.2048101949999994</v>
      </c>
      <c r="W402" s="1">
        <v>6.87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9.5399999999999991</v>
      </c>
      <c r="D404" s="1">
        <v>0.05</v>
      </c>
      <c r="E404" s="1">
        <v>1.36</v>
      </c>
      <c r="F404" s="1">
        <v>24.05</v>
      </c>
      <c r="G404" s="1">
        <v>65</v>
      </c>
      <c r="H404" s="1">
        <v>408</v>
      </c>
      <c r="I404" s="1">
        <v>4312084.16</v>
      </c>
      <c r="J404" s="1">
        <v>1308.575</v>
      </c>
      <c r="K404" s="1">
        <v>-155.78</v>
      </c>
      <c r="L404" s="1">
        <v>142.63999999999999</v>
      </c>
      <c r="M404" s="1">
        <v>-224.459</v>
      </c>
      <c r="N404" s="1">
        <v>470.86200000000002</v>
      </c>
      <c r="O404" s="1">
        <v>280285</v>
      </c>
      <c r="P404" s="1">
        <v>0.6</v>
      </c>
      <c r="Q404" s="1">
        <v>54.9</v>
      </c>
      <c r="R404" s="1">
        <v>54.2</v>
      </c>
      <c r="S404" s="1">
        <v>54.2</v>
      </c>
      <c r="T404" s="1">
        <v>53.2</v>
      </c>
      <c r="U404" s="1">
        <v>52.5</v>
      </c>
      <c r="V404" s="1">
        <v>0.83907615700000004</v>
      </c>
      <c r="W404" s="1">
        <v>-1.5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28.91</v>
      </c>
      <c r="D405" s="1">
        <v>2.62</v>
      </c>
      <c r="E405" s="1">
        <v>7.51</v>
      </c>
      <c r="F405" s="1">
        <v>5.91</v>
      </c>
      <c r="G405" s="1">
        <v>55.05</v>
      </c>
      <c r="H405" s="1">
        <v>409</v>
      </c>
      <c r="I405" s="1">
        <v>3038803.92</v>
      </c>
      <c r="J405" s="1">
        <v>3726.2</v>
      </c>
      <c r="K405" s="1">
        <v>3636.0920000000001</v>
      </c>
      <c r="L405" s="1">
        <v>115.429</v>
      </c>
      <c r="M405" s="1">
        <v>129.452</v>
      </c>
      <c r="N405" s="1">
        <v>572.13199999999995</v>
      </c>
      <c r="O405" s="1">
        <v>167286</v>
      </c>
      <c r="P405" s="1">
        <v>4.9000000000000004</v>
      </c>
      <c r="Q405" s="1">
        <v>140</v>
      </c>
      <c r="R405" s="1">
        <v>145</v>
      </c>
      <c r="S405" s="1">
        <v>144.5</v>
      </c>
      <c r="T405" s="1">
        <v>140.5</v>
      </c>
      <c r="U405" s="1">
        <v>141.5</v>
      </c>
      <c r="V405" s="1">
        <v>11.647255145000001</v>
      </c>
      <c r="W405" s="1">
        <v>4.43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18.21</v>
      </c>
      <c r="D406" s="1">
        <v>0.06</v>
      </c>
      <c r="E406" s="1">
        <v>0.23</v>
      </c>
      <c r="F406" s="1">
        <v>15.1</v>
      </c>
      <c r="G406" s="1">
        <v>66.400000000000006</v>
      </c>
      <c r="H406" s="1">
        <v>410</v>
      </c>
      <c r="I406" s="1">
        <v>1055956.1499999999</v>
      </c>
      <c r="J406" s="1">
        <v>-21</v>
      </c>
      <c r="K406" s="1">
        <v>-2</v>
      </c>
      <c r="L406" s="1">
        <v>4.9829999999999997</v>
      </c>
      <c r="M406" s="1">
        <v>-45.405000000000001</v>
      </c>
      <c r="N406" s="1">
        <v>0</v>
      </c>
      <c r="O406" s="1">
        <v>70115</v>
      </c>
      <c r="P406" s="1">
        <v>-0.1</v>
      </c>
      <c r="Q406" s="1">
        <v>57.7</v>
      </c>
      <c r="R406" s="1">
        <v>57.9</v>
      </c>
      <c r="S406" s="1">
        <v>57.8</v>
      </c>
      <c r="T406" s="1">
        <v>57.4</v>
      </c>
      <c r="U406" s="1">
        <v>57.4</v>
      </c>
      <c r="V406" s="1">
        <v>-3.6457295999999993E-2</v>
      </c>
      <c r="W406" s="1">
        <v>-0.17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0.94</v>
      </c>
      <c r="D407" s="1">
        <v>0</v>
      </c>
      <c r="E407" s="1">
        <v>0.27</v>
      </c>
      <c r="F407" s="1">
        <v>52.79</v>
      </c>
      <c r="G407" s="1">
        <v>46</v>
      </c>
      <c r="H407" s="1">
        <v>411</v>
      </c>
      <c r="I407" s="1">
        <v>1692000</v>
      </c>
      <c r="J407" s="1">
        <v>160</v>
      </c>
      <c r="K407" s="1">
        <v>-594</v>
      </c>
      <c r="L407" s="1">
        <v>-405</v>
      </c>
      <c r="M407" s="1">
        <v>-467</v>
      </c>
      <c r="N407" s="1">
        <v>-350</v>
      </c>
      <c r="O407" s="1">
        <v>77832</v>
      </c>
      <c r="P407" s="1">
        <v>-2.1</v>
      </c>
      <c r="Q407" s="1">
        <v>28.2</v>
      </c>
      <c r="R407" s="1">
        <v>27.6</v>
      </c>
      <c r="S407" s="1">
        <v>26.55</v>
      </c>
      <c r="T407" s="1">
        <v>25.7</v>
      </c>
      <c r="U407" s="1">
        <v>25.3</v>
      </c>
      <c r="V407" s="1">
        <v>-0.43492050000000004</v>
      </c>
      <c r="W407" s="1">
        <v>-9.9600000000000009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7.95</v>
      </c>
      <c r="D408" s="1">
        <v>0.05</v>
      </c>
      <c r="E408" s="1">
        <v>0</v>
      </c>
      <c r="F408" s="1">
        <v>9.2899999999999991</v>
      </c>
      <c r="G408" s="1">
        <v>82.710000000000008</v>
      </c>
      <c r="H408" s="1">
        <v>412</v>
      </c>
      <c r="I408" s="1">
        <v>1671511.51</v>
      </c>
      <c r="J408" s="1">
        <v>1.7210000000000001</v>
      </c>
      <c r="K408" s="1">
        <v>-52.658000000000001</v>
      </c>
      <c r="L408" s="1">
        <v>-5</v>
      </c>
      <c r="M408" s="1">
        <v>12</v>
      </c>
      <c r="N408" s="1">
        <v>-6</v>
      </c>
      <c r="O408" s="1">
        <v>138251</v>
      </c>
      <c r="P408" s="1">
        <v>0</v>
      </c>
      <c r="Q408" s="1">
        <v>23.45</v>
      </c>
      <c r="R408" s="1">
        <v>23.65</v>
      </c>
      <c r="S408" s="1">
        <v>23.6</v>
      </c>
      <c r="T408" s="1">
        <v>23.2</v>
      </c>
      <c r="U408" s="1">
        <v>23.55</v>
      </c>
      <c r="V408" s="1">
        <v>-1.1859042499999998E-2</v>
      </c>
      <c r="W408" s="1">
        <v>0.21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1.79</v>
      </c>
      <c r="D409" s="1">
        <v>0</v>
      </c>
      <c r="E409" s="1">
        <v>0.34</v>
      </c>
      <c r="F409" s="1">
        <v>31.58</v>
      </c>
      <c r="G409" s="1">
        <v>66.289999999999992</v>
      </c>
      <c r="H409" s="1">
        <v>413</v>
      </c>
      <c r="I409" s="1">
        <v>1461521.34</v>
      </c>
      <c r="J409" s="1">
        <v>-1483</v>
      </c>
      <c r="K409" s="1">
        <v>339.654</v>
      </c>
      <c r="L409" s="1">
        <v>2032</v>
      </c>
      <c r="M409" s="1">
        <v>-698.68499999999995</v>
      </c>
      <c r="N409" s="1">
        <v>-1700</v>
      </c>
      <c r="O409" s="1">
        <v>96884</v>
      </c>
      <c r="P409" s="1">
        <v>-1.6</v>
      </c>
      <c r="Q409" s="1">
        <v>37.450000000000003</v>
      </c>
      <c r="R409" s="1">
        <v>38.5</v>
      </c>
      <c r="S409" s="1">
        <v>40.950000000000003</v>
      </c>
      <c r="T409" s="1">
        <v>41.6</v>
      </c>
      <c r="U409" s="1">
        <v>40.299999999999997</v>
      </c>
      <c r="V409" s="1">
        <v>-0.56826566999999995</v>
      </c>
      <c r="W409" s="1">
        <v>5.22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3.37</v>
      </c>
      <c r="D410" s="1">
        <v>0.06</v>
      </c>
      <c r="E410" s="1">
        <v>0.28999999999999998</v>
      </c>
      <c r="F410" s="1">
        <v>13.36</v>
      </c>
      <c r="G410" s="1">
        <v>82.92</v>
      </c>
      <c r="H410" s="1">
        <v>414</v>
      </c>
      <c r="I410" s="1">
        <v>1955312.26</v>
      </c>
      <c r="J410" s="1">
        <v>165.40199999999999</v>
      </c>
      <c r="K410" s="1">
        <v>-109.983</v>
      </c>
      <c r="L410" s="1">
        <v>-26.997</v>
      </c>
      <c r="M410" s="1">
        <v>-183.45</v>
      </c>
      <c r="N410" s="1">
        <v>-977.22299999999996</v>
      </c>
      <c r="O410" s="1">
        <v>162134</v>
      </c>
      <c r="P410" s="1">
        <v>-0.7</v>
      </c>
      <c r="Q410" s="1">
        <v>37.5</v>
      </c>
      <c r="R410" s="1">
        <v>37.25</v>
      </c>
      <c r="S410" s="1">
        <v>37.200000000000003</v>
      </c>
      <c r="T410" s="1">
        <v>36.950000000000003</v>
      </c>
      <c r="U410" s="1">
        <v>35.65</v>
      </c>
      <c r="V410" s="1">
        <v>-0.40515057599999998</v>
      </c>
      <c r="W410" s="1">
        <v>-4.3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2.44</v>
      </c>
      <c r="D411" s="1">
        <v>0</v>
      </c>
      <c r="E411" s="1">
        <v>0.82</v>
      </c>
      <c r="F411" s="1">
        <v>0.8</v>
      </c>
      <c r="G411" s="1">
        <v>95.94</v>
      </c>
      <c r="H411" s="1">
        <v>415</v>
      </c>
      <c r="I411" s="1">
        <v>589460.31000000006</v>
      </c>
      <c r="J411" s="1">
        <v>298</v>
      </c>
      <c r="K411" s="1">
        <v>-353</v>
      </c>
      <c r="L411" s="1">
        <v>23</v>
      </c>
      <c r="M411" s="1">
        <v>16</v>
      </c>
      <c r="N411" s="1">
        <v>-51.6</v>
      </c>
      <c r="O411" s="1">
        <v>56553</v>
      </c>
      <c r="P411" s="1">
        <v>-0.1</v>
      </c>
      <c r="Q411" s="1">
        <v>54.3</v>
      </c>
      <c r="R411" s="1">
        <v>52.7</v>
      </c>
      <c r="S411" s="1">
        <v>51.8</v>
      </c>
      <c r="T411" s="1">
        <v>56.9</v>
      </c>
      <c r="U411" s="1">
        <v>54.6</v>
      </c>
      <c r="V411" s="1">
        <v>-3.1372600000000028E-2</v>
      </c>
      <c r="W411" s="1">
        <v>1.87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10.97</v>
      </c>
      <c r="D412" s="1">
        <v>0.21</v>
      </c>
      <c r="E412" s="1">
        <v>0.04</v>
      </c>
      <c r="F412" s="1">
        <v>9.9600000000000009</v>
      </c>
      <c r="G412" s="1">
        <v>78.819999999999993</v>
      </c>
      <c r="H412" s="1">
        <v>416</v>
      </c>
      <c r="I412" s="1">
        <v>1714586.97</v>
      </c>
      <c r="J412" s="1">
        <v>5</v>
      </c>
      <c r="K412" s="1">
        <v>4</v>
      </c>
      <c r="L412" s="1">
        <v>4</v>
      </c>
      <c r="M412" s="1">
        <v>2</v>
      </c>
      <c r="N412" s="1">
        <v>0</v>
      </c>
      <c r="O412" s="1">
        <v>135144</v>
      </c>
      <c r="P412" s="1">
        <v>0</v>
      </c>
      <c r="Q412" s="1">
        <v>37.5</v>
      </c>
      <c r="R412" s="1">
        <v>37.5</v>
      </c>
      <c r="S412" s="1">
        <v>37.4</v>
      </c>
      <c r="T412" s="1">
        <v>37.299999999999997</v>
      </c>
      <c r="U412" s="1">
        <v>37.200000000000003</v>
      </c>
      <c r="V412" s="1">
        <v>5.6170000000000005E-3</v>
      </c>
      <c r="W412" s="1">
        <v>-0.53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5.8</v>
      </c>
      <c r="D413" s="1">
        <v>0.17</v>
      </c>
      <c r="E413" s="1">
        <v>0.15</v>
      </c>
      <c r="F413" s="1">
        <v>7.25</v>
      </c>
      <c r="G413" s="1">
        <v>86.63</v>
      </c>
      <c r="H413" s="1">
        <v>417</v>
      </c>
      <c r="I413" s="1">
        <v>1567553.48</v>
      </c>
      <c r="J413" s="1">
        <v>153.803</v>
      </c>
      <c r="K413" s="1">
        <v>-7.9909999999999997</v>
      </c>
      <c r="L413" s="1">
        <v>9</v>
      </c>
      <c r="M413" s="1">
        <v>-90.018000000000001</v>
      </c>
      <c r="N413" s="1">
        <v>41.853999999999999</v>
      </c>
      <c r="O413" s="1">
        <v>135797</v>
      </c>
      <c r="P413" s="1">
        <v>0.1</v>
      </c>
      <c r="Q413" s="1">
        <v>47</v>
      </c>
      <c r="R413" s="1">
        <v>46.9</v>
      </c>
      <c r="S413" s="1">
        <v>46.15</v>
      </c>
      <c r="T413" s="1">
        <v>45.25</v>
      </c>
      <c r="U413" s="1">
        <v>49.75</v>
      </c>
      <c r="V413" s="1">
        <v>5.2782350999999998E-2</v>
      </c>
      <c r="W413" s="1">
        <v>10.68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0.97</v>
      </c>
      <c r="D414" s="1">
        <v>0.19</v>
      </c>
      <c r="E414" s="1">
        <v>0.21</v>
      </c>
      <c r="F414" s="1">
        <v>53.05</v>
      </c>
      <c r="G414" s="1">
        <v>45.580000000000005</v>
      </c>
      <c r="H414" s="1">
        <v>418</v>
      </c>
      <c r="I414" s="1">
        <v>699612.49</v>
      </c>
      <c r="J414" s="1">
        <v>131</v>
      </c>
      <c r="K414" s="1">
        <v>58</v>
      </c>
      <c r="L414" s="1">
        <v>-21</v>
      </c>
      <c r="M414" s="1">
        <v>-149</v>
      </c>
      <c r="N414" s="1">
        <v>10</v>
      </c>
      <c r="O414" s="1">
        <v>31888</v>
      </c>
      <c r="P414" s="1">
        <v>0.1</v>
      </c>
      <c r="Q414" s="1">
        <v>29.35</v>
      </c>
      <c r="R414" s="1">
        <v>29.25</v>
      </c>
      <c r="S414" s="1">
        <v>29.25</v>
      </c>
      <c r="T414" s="1">
        <v>28.75</v>
      </c>
      <c r="U414" s="1">
        <v>28.6</v>
      </c>
      <c r="V414" s="1">
        <v>9.2935000000000031E-3</v>
      </c>
      <c r="W414" s="1">
        <v>-0.35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4</v>
      </c>
      <c r="D415" s="1">
        <v>0</v>
      </c>
      <c r="E415" s="1">
        <v>0.08</v>
      </c>
      <c r="F415" s="1">
        <v>12.42</v>
      </c>
      <c r="G415" s="1">
        <v>83.5</v>
      </c>
      <c r="H415" s="1">
        <v>419</v>
      </c>
      <c r="I415" s="1">
        <v>472538.9</v>
      </c>
      <c r="J415" s="1">
        <v>221.208</v>
      </c>
      <c r="K415" s="1">
        <v>177.351</v>
      </c>
      <c r="L415" s="1">
        <v>117.57</v>
      </c>
      <c r="M415" s="1">
        <v>34.023000000000003</v>
      </c>
      <c r="N415" s="1">
        <v>-44</v>
      </c>
      <c r="O415" s="1">
        <v>39457</v>
      </c>
      <c r="P415" s="1">
        <v>1.3</v>
      </c>
      <c r="Q415" s="1">
        <v>53.4</v>
      </c>
      <c r="R415" s="1">
        <v>53.9</v>
      </c>
      <c r="S415" s="1">
        <v>53.5</v>
      </c>
      <c r="T415" s="1">
        <v>52.9</v>
      </c>
      <c r="U415" s="1">
        <v>52.3</v>
      </c>
      <c r="V415" s="1">
        <v>0.27160337799999995</v>
      </c>
      <c r="W415" s="1">
        <v>1.75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2.39</v>
      </c>
      <c r="D416" s="1">
        <v>0.36</v>
      </c>
      <c r="E416" s="1">
        <v>0.17</v>
      </c>
      <c r="F416" s="1">
        <v>22.19</v>
      </c>
      <c r="G416" s="1">
        <v>74.89</v>
      </c>
      <c r="H416" s="1">
        <v>420</v>
      </c>
      <c r="I416" s="1">
        <v>1647351.37</v>
      </c>
      <c r="J416" s="1">
        <v>-41</v>
      </c>
      <c r="K416" s="1">
        <v>6.5309999999999997</v>
      </c>
      <c r="L416" s="1">
        <v>-91</v>
      </c>
      <c r="M416" s="1">
        <v>-16</v>
      </c>
      <c r="N416" s="1">
        <v>-2</v>
      </c>
      <c r="O416" s="1">
        <v>123370</v>
      </c>
      <c r="P416" s="1">
        <v>-0.1</v>
      </c>
      <c r="Q416" s="1">
        <v>57.5</v>
      </c>
      <c r="R416" s="1">
        <v>58.3</v>
      </c>
      <c r="S416" s="1">
        <v>58.1</v>
      </c>
      <c r="T416" s="1">
        <v>57.2</v>
      </c>
      <c r="U416" s="1">
        <v>57.3</v>
      </c>
      <c r="V416" s="1">
        <v>-8.2936427000000007E-2</v>
      </c>
      <c r="W416" s="1">
        <v>0.7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39.18</v>
      </c>
      <c r="D417" s="1">
        <v>12.79</v>
      </c>
      <c r="E417" s="1">
        <v>0.86</v>
      </c>
      <c r="F417" s="1">
        <v>4.0599999999999996</v>
      </c>
      <c r="G417" s="1">
        <v>43.11</v>
      </c>
      <c r="H417" s="1">
        <v>421</v>
      </c>
      <c r="I417" s="1">
        <v>6803640.6799999997</v>
      </c>
      <c r="J417" s="1">
        <v>379.92399999999998</v>
      </c>
      <c r="K417" s="1">
        <v>-117.1</v>
      </c>
      <c r="L417" s="1">
        <v>24.132999999999999</v>
      </c>
      <c r="M417" s="1">
        <v>170.346</v>
      </c>
      <c r="N417" s="1">
        <v>1199.3530000000001</v>
      </c>
      <c r="O417" s="1">
        <v>293305</v>
      </c>
      <c r="P417" s="1">
        <v>0.6</v>
      </c>
      <c r="Q417" s="1">
        <v>184</v>
      </c>
      <c r="R417" s="1">
        <v>182.5</v>
      </c>
      <c r="S417" s="1">
        <v>182</v>
      </c>
      <c r="T417" s="1">
        <v>183.5</v>
      </c>
      <c r="U417" s="1">
        <v>187.5</v>
      </c>
      <c r="V417" s="1">
        <v>3.090646505</v>
      </c>
      <c r="W417" s="1">
        <v>2.1800000000000002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4.4800000000000004</v>
      </c>
      <c r="D418" s="1">
        <v>0.06</v>
      </c>
      <c r="E418" s="1">
        <v>0.53</v>
      </c>
      <c r="F418" s="1">
        <v>10.68</v>
      </c>
      <c r="G418" s="1">
        <v>84.25</v>
      </c>
      <c r="H418" s="1">
        <v>422</v>
      </c>
      <c r="I418" s="1">
        <v>1906542.98</v>
      </c>
      <c r="J418" s="1">
        <v>438</v>
      </c>
      <c r="K418" s="1">
        <v>54</v>
      </c>
      <c r="L418" s="1">
        <v>-576</v>
      </c>
      <c r="M418" s="1">
        <v>38.966999999999999</v>
      </c>
      <c r="N418" s="1">
        <v>75.756</v>
      </c>
      <c r="O418" s="1">
        <v>160626</v>
      </c>
      <c r="P418" s="1">
        <v>0</v>
      </c>
      <c r="Q418" s="1">
        <v>54.7</v>
      </c>
      <c r="R418" s="1">
        <v>55.8</v>
      </c>
      <c r="S418" s="1">
        <v>55.5</v>
      </c>
      <c r="T418" s="1">
        <v>55.4</v>
      </c>
      <c r="U418" s="1">
        <v>55.4</v>
      </c>
      <c r="V418" s="1">
        <v>1.3594542000000024E-2</v>
      </c>
      <c r="W418" s="1">
        <v>3.94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3</v>
      </c>
      <c r="K419" s="1">
        <v>-4</v>
      </c>
      <c r="L419" s="1">
        <v>-1</v>
      </c>
      <c r="M419" s="1">
        <v>-3</v>
      </c>
      <c r="N419" s="1">
        <v>-5</v>
      </c>
      <c r="O419" s="1">
        <v>84329</v>
      </c>
      <c r="P419" s="1">
        <v>0</v>
      </c>
      <c r="Q419" s="1">
        <v>19.05</v>
      </c>
      <c r="R419" s="1">
        <v>19.149999999999999</v>
      </c>
      <c r="S419" s="1">
        <v>19.3</v>
      </c>
      <c r="T419" s="1">
        <v>19.2</v>
      </c>
      <c r="U419" s="1">
        <v>19</v>
      </c>
      <c r="V419" s="1">
        <v>-1.9134999999999996E-3</v>
      </c>
      <c r="W419" s="1">
        <v>0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0.18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-6.7759999999999998</v>
      </c>
      <c r="K420" s="1">
        <v>-7</v>
      </c>
      <c r="L420" s="1">
        <v>4.0750000000000002</v>
      </c>
      <c r="M420" s="1">
        <v>-4.3999999999999997E-2</v>
      </c>
      <c r="N420" s="1">
        <v>2</v>
      </c>
      <c r="O420" s="1">
        <v>121126</v>
      </c>
      <c r="P420" s="1">
        <v>0</v>
      </c>
      <c r="Q420" s="1">
        <v>47.2</v>
      </c>
      <c r="R420" s="1">
        <v>47.05</v>
      </c>
      <c r="S420" s="1">
        <v>46.9</v>
      </c>
      <c r="T420" s="1">
        <v>46.9</v>
      </c>
      <c r="U420" s="1">
        <v>46.35</v>
      </c>
      <c r="V420" s="1">
        <v>-3.6742329999999998E-3</v>
      </c>
      <c r="W420" s="1">
        <v>-1.17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5.9</v>
      </c>
      <c r="D421" s="1">
        <v>0.59</v>
      </c>
      <c r="E421" s="1">
        <v>0.32</v>
      </c>
      <c r="F421" s="1">
        <v>8.91</v>
      </c>
      <c r="G421" s="1">
        <v>84.28</v>
      </c>
      <c r="H421" s="1">
        <v>425</v>
      </c>
      <c r="I421" s="1">
        <v>1063602.9099999999</v>
      </c>
      <c r="J421" s="1">
        <v>112.369</v>
      </c>
      <c r="K421" s="1">
        <v>90.588999999999999</v>
      </c>
      <c r="L421" s="1">
        <v>66.463999999999999</v>
      </c>
      <c r="M421" s="1">
        <v>9.5640000000000001</v>
      </c>
      <c r="N421" s="1">
        <v>44.378</v>
      </c>
      <c r="O421" s="1">
        <v>89640</v>
      </c>
      <c r="P421" s="1">
        <v>0.4</v>
      </c>
      <c r="Q421" s="1">
        <v>118</v>
      </c>
      <c r="R421" s="1">
        <v>117.5</v>
      </c>
      <c r="S421" s="1">
        <v>118.5</v>
      </c>
      <c r="T421" s="1">
        <v>117</v>
      </c>
      <c r="U421" s="1">
        <v>117</v>
      </c>
      <c r="V421" s="1">
        <v>0.380909475</v>
      </c>
      <c r="W421" s="1">
        <v>1.74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11.16</v>
      </c>
      <c r="D422" s="1">
        <v>0.06</v>
      </c>
      <c r="E422" s="1">
        <v>0.3</v>
      </c>
      <c r="F422" s="1">
        <v>17.12</v>
      </c>
      <c r="G422" s="1">
        <v>71.36</v>
      </c>
      <c r="H422" s="1">
        <v>426</v>
      </c>
      <c r="I422" s="1">
        <v>3821149.27</v>
      </c>
      <c r="J422" s="1">
        <v>263.3</v>
      </c>
      <c r="K422" s="1">
        <v>8.9890000000000008</v>
      </c>
      <c r="L422" s="1">
        <v>316.45999999999998</v>
      </c>
      <c r="M422" s="1">
        <v>215.453</v>
      </c>
      <c r="N422" s="1">
        <v>-404.30200000000002</v>
      </c>
      <c r="O422" s="1">
        <v>272677</v>
      </c>
      <c r="P422" s="1">
        <v>0.1</v>
      </c>
      <c r="Q422" s="1">
        <v>62</v>
      </c>
      <c r="R422" s="1">
        <v>61.8</v>
      </c>
      <c r="S422" s="1">
        <v>62</v>
      </c>
      <c r="T422" s="1">
        <v>60.8</v>
      </c>
      <c r="U422" s="1">
        <v>59.9</v>
      </c>
      <c r="V422" s="1">
        <v>0.25382492800000001</v>
      </c>
      <c r="W422" s="1">
        <v>-1.8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5.18</v>
      </c>
      <c r="D423" s="1">
        <v>0</v>
      </c>
      <c r="E423" s="1">
        <v>2.58</v>
      </c>
      <c r="F423" s="1">
        <v>18.649999999999999</v>
      </c>
      <c r="G423" s="1">
        <v>73.59</v>
      </c>
      <c r="H423" s="1">
        <v>427</v>
      </c>
      <c r="I423" s="1">
        <v>778827.11</v>
      </c>
      <c r="J423" s="1">
        <v>381.58499999999998</v>
      </c>
      <c r="K423" s="1">
        <v>-94.99</v>
      </c>
      <c r="L423" s="1">
        <v>204.00299999999999</v>
      </c>
      <c r="M423" s="1">
        <v>-434.22500000000002</v>
      </c>
      <c r="N423" s="1">
        <v>260.03100000000001</v>
      </c>
      <c r="O423" s="1">
        <v>57314</v>
      </c>
      <c r="P423" s="1">
        <v>0.6</v>
      </c>
      <c r="Q423" s="1">
        <v>41.05</v>
      </c>
      <c r="R423" s="1">
        <v>40.15</v>
      </c>
      <c r="S423" s="1">
        <v>40.25</v>
      </c>
      <c r="T423" s="1">
        <v>39</v>
      </c>
      <c r="U423" s="1">
        <v>37.75</v>
      </c>
      <c r="V423" s="1">
        <v>0.12942731749999997</v>
      </c>
      <c r="W423" s="1">
        <v>-5.15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0.85</v>
      </c>
      <c r="D424" s="1">
        <v>0</v>
      </c>
      <c r="E424" s="1">
        <v>0.13</v>
      </c>
      <c r="F424" s="1">
        <v>15.49</v>
      </c>
      <c r="G424" s="1">
        <v>83.53</v>
      </c>
      <c r="H424" s="1">
        <v>428</v>
      </c>
      <c r="I424" s="1">
        <v>1090938.07</v>
      </c>
      <c r="J424" s="1">
        <v>1.8120000000000001</v>
      </c>
      <c r="K424" s="1">
        <v>3</v>
      </c>
      <c r="L424" s="1">
        <v>6</v>
      </c>
      <c r="M424" s="1">
        <v>1</v>
      </c>
      <c r="N424" s="1">
        <v>-0.13900000000000001</v>
      </c>
      <c r="O424" s="1">
        <v>91126</v>
      </c>
      <c r="P424" s="1">
        <v>0</v>
      </c>
      <c r="Q424" s="1">
        <v>24.4</v>
      </c>
      <c r="R424" s="1">
        <v>24.2</v>
      </c>
      <c r="S424" s="1">
        <v>24</v>
      </c>
      <c r="T424" s="1">
        <v>24</v>
      </c>
      <c r="U424" s="1">
        <v>23.8</v>
      </c>
      <c r="V424" s="1">
        <v>2.8150459999999999E-3</v>
      </c>
      <c r="W424" s="1">
        <v>-1.04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6.1</v>
      </c>
      <c r="D425" s="1">
        <v>0</v>
      </c>
      <c r="E425" s="1">
        <v>0.15</v>
      </c>
      <c r="F425" s="1">
        <v>8.85</v>
      </c>
      <c r="G425" s="1">
        <v>84.9</v>
      </c>
      <c r="H425" s="1">
        <v>429</v>
      </c>
      <c r="I425" s="1">
        <v>1594210.22</v>
      </c>
      <c r="J425" s="1">
        <v>264.98399999999998</v>
      </c>
      <c r="K425" s="1">
        <v>141</v>
      </c>
      <c r="L425" s="1">
        <v>498</v>
      </c>
      <c r="M425" s="1">
        <v>-249</v>
      </c>
      <c r="N425" s="1">
        <v>45.558999999999997</v>
      </c>
      <c r="O425" s="1">
        <v>135348</v>
      </c>
      <c r="P425" s="1">
        <v>0.5</v>
      </c>
      <c r="Q425" s="1">
        <v>32.35</v>
      </c>
      <c r="R425" s="1">
        <v>32.700000000000003</v>
      </c>
      <c r="S425" s="1">
        <v>33.65</v>
      </c>
      <c r="T425" s="1">
        <v>32.85</v>
      </c>
      <c r="U425" s="1">
        <v>32.700000000000003</v>
      </c>
      <c r="V425" s="1">
        <v>0.23250761700000003</v>
      </c>
      <c r="W425" s="1">
        <v>6.51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5.49</v>
      </c>
      <c r="D426" s="1">
        <v>0.59</v>
      </c>
      <c r="E426" s="1">
        <v>0.52</v>
      </c>
      <c r="F426" s="1">
        <v>11.4</v>
      </c>
      <c r="G426" s="1">
        <v>82</v>
      </c>
      <c r="H426" s="1">
        <v>430</v>
      </c>
      <c r="I426" s="1">
        <v>3176890.37</v>
      </c>
      <c r="J426" s="1">
        <v>936.02</v>
      </c>
      <c r="K426" s="1">
        <v>-486.04</v>
      </c>
      <c r="L426" s="1">
        <v>1323.9449999999999</v>
      </c>
      <c r="M426" s="1">
        <v>-541.37</v>
      </c>
      <c r="N426" s="1">
        <v>631.38599999999997</v>
      </c>
      <c r="O426" s="1">
        <v>260505</v>
      </c>
      <c r="P426" s="1">
        <v>0.7</v>
      </c>
      <c r="Q426" s="1">
        <v>23.3</v>
      </c>
      <c r="R426" s="1">
        <v>22.85</v>
      </c>
      <c r="S426" s="1">
        <v>22.6</v>
      </c>
      <c r="T426" s="1">
        <v>22.05</v>
      </c>
      <c r="U426" s="1">
        <v>21.65</v>
      </c>
      <c r="V426" s="1">
        <v>0.42356707399999999</v>
      </c>
      <c r="W426" s="1">
        <v>-5.25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6.28</v>
      </c>
      <c r="D427" s="1">
        <v>0.23</v>
      </c>
      <c r="E427" s="1">
        <v>0.72</v>
      </c>
      <c r="F427" s="1">
        <v>17.52</v>
      </c>
      <c r="G427" s="1">
        <v>75.25</v>
      </c>
      <c r="H427" s="1">
        <v>431</v>
      </c>
      <c r="I427" s="1">
        <v>2219585.79</v>
      </c>
      <c r="J427" s="1">
        <v>-4526.7669999999998</v>
      </c>
      <c r="K427" s="1">
        <v>-3758.837</v>
      </c>
      <c r="L427" s="1">
        <v>8879.8279999999995</v>
      </c>
      <c r="M427" s="1">
        <v>-3310.2089999999998</v>
      </c>
      <c r="N427" s="1">
        <v>-4988.6859999999997</v>
      </c>
      <c r="O427" s="1">
        <v>167024</v>
      </c>
      <c r="P427" s="1">
        <v>-4.5999999999999996</v>
      </c>
      <c r="Q427" s="1">
        <v>48.35</v>
      </c>
      <c r="R427" s="1">
        <v>46.8</v>
      </c>
      <c r="S427" s="1">
        <v>49.05</v>
      </c>
      <c r="T427" s="1">
        <v>47.3</v>
      </c>
      <c r="U427" s="1">
        <v>46.5</v>
      </c>
      <c r="V427" s="1">
        <v>-3.4777397735000002</v>
      </c>
      <c r="W427" s="1">
        <v>-6.16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4.43</v>
      </c>
      <c r="D428" s="1">
        <v>7.0000000000000007E-2</v>
      </c>
      <c r="E428" s="1">
        <v>0.3</v>
      </c>
      <c r="F428" s="1">
        <v>10.96</v>
      </c>
      <c r="G428" s="1">
        <v>84.24</v>
      </c>
      <c r="H428" s="1">
        <v>432</v>
      </c>
      <c r="I428" s="1">
        <v>799994.33</v>
      </c>
      <c r="J428" s="1">
        <v>142.00299999999999</v>
      </c>
      <c r="K428" s="1">
        <v>1200</v>
      </c>
      <c r="L428" s="1">
        <v>-2841.3989999999999</v>
      </c>
      <c r="M428" s="1">
        <v>-548.41899999999998</v>
      </c>
      <c r="N428" s="1">
        <v>-32</v>
      </c>
      <c r="O428" s="1">
        <v>67392</v>
      </c>
      <c r="P428" s="1">
        <v>-3.1</v>
      </c>
      <c r="Q428" s="1">
        <v>40.1</v>
      </c>
      <c r="R428" s="1">
        <v>44.1</v>
      </c>
      <c r="S428" s="1">
        <v>39.700000000000003</v>
      </c>
      <c r="T428" s="1">
        <v>39.4</v>
      </c>
      <c r="U428" s="1">
        <v>39.299999999999997</v>
      </c>
      <c r="V428" s="1">
        <v>-0.77054528600000016</v>
      </c>
      <c r="W428" s="1">
        <v>-0.88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12.18</v>
      </c>
      <c r="D429" s="1">
        <v>0.04</v>
      </c>
      <c r="E429" s="1">
        <v>0.46</v>
      </c>
      <c r="F429" s="1">
        <v>12.61</v>
      </c>
      <c r="G429" s="1">
        <v>74.710000000000008</v>
      </c>
      <c r="H429" s="1">
        <v>433</v>
      </c>
      <c r="I429" s="1">
        <v>7401000</v>
      </c>
      <c r="J429" s="1">
        <v>206.03200000000001</v>
      </c>
      <c r="K429" s="1">
        <v>-170</v>
      </c>
      <c r="L429" s="1">
        <v>-267.95299999999997</v>
      </c>
      <c r="M429" s="1">
        <v>-118.807</v>
      </c>
      <c r="N429" s="1">
        <v>-162</v>
      </c>
      <c r="O429" s="1">
        <v>552929</v>
      </c>
      <c r="P429" s="1">
        <v>-0.1</v>
      </c>
      <c r="Q429" s="1">
        <v>11.8</v>
      </c>
      <c r="R429" s="1">
        <v>11.7</v>
      </c>
      <c r="S429" s="1">
        <v>11.65</v>
      </c>
      <c r="T429" s="1">
        <v>11.6</v>
      </c>
      <c r="U429" s="1">
        <v>11.55</v>
      </c>
      <c r="V429" s="1">
        <v>-5.9287360499999983E-2</v>
      </c>
      <c r="W429" s="1">
        <v>-1.7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5.5</v>
      </c>
      <c r="D430" s="1">
        <v>0</v>
      </c>
      <c r="E430" s="1">
        <v>0.25</v>
      </c>
      <c r="F430" s="1">
        <v>25.98</v>
      </c>
      <c r="G430" s="1">
        <v>68.27</v>
      </c>
      <c r="H430" s="1">
        <v>434</v>
      </c>
      <c r="I430" s="1">
        <v>820080</v>
      </c>
      <c r="J430" s="1">
        <v>7</v>
      </c>
      <c r="K430" s="1">
        <v>0</v>
      </c>
      <c r="L430" s="1">
        <v>1</v>
      </c>
      <c r="M430" s="1">
        <v>-3</v>
      </c>
      <c r="N430" s="1">
        <v>0</v>
      </c>
      <c r="O430" s="1">
        <v>55987</v>
      </c>
      <c r="P430" s="1">
        <v>0</v>
      </c>
      <c r="Q430" s="1">
        <v>13.95</v>
      </c>
      <c r="R430" s="1">
        <v>13.7</v>
      </c>
      <c r="S430" s="1">
        <v>13.65</v>
      </c>
      <c r="T430" s="1">
        <v>13.55</v>
      </c>
      <c r="U430" s="1">
        <v>13.6</v>
      </c>
      <c r="V430" s="1">
        <v>7.0649999999999988E-4</v>
      </c>
      <c r="W430" s="1">
        <v>0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17.03</v>
      </c>
      <c r="D431" s="1">
        <v>0.85</v>
      </c>
      <c r="E431" s="1">
        <v>3.37</v>
      </c>
      <c r="F431" s="1">
        <v>21.25</v>
      </c>
      <c r="G431" s="1">
        <v>57.5</v>
      </c>
      <c r="H431" s="1">
        <v>435</v>
      </c>
      <c r="I431" s="1">
        <v>4858042.99</v>
      </c>
      <c r="J431" s="1">
        <v>717.92200000000003</v>
      </c>
      <c r="K431" s="1">
        <v>584.15599999999995</v>
      </c>
      <c r="L431" s="1">
        <v>-1392.2190000000001</v>
      </c>
      <c r="M431" s="1">
        <v>643.04300000000001</v>
      </c>
      <c r="N431" s="1">
        <v>246.72900000000001</v>
      </c>
      <c r="O431" s="1">
        <v>279337</v>
      </c>
      <c r="P431" s="1">
        <v>0.3</v>
      </c>
      <c r="Q431" s="1">
        <v>123.5</v>
      </c>
      <c r="R431" s="1">
        <v>124.5</v>
      </c>
      <c r="S431" s="1">
        <v>123.5</v>
      </c>
      <c r="T431" s="1">
        <v>124</v>
      </c>
      <c r="U431" s="1">
        <v>121.5</v>
      </c>
      <c r="V431" s="1">
        <v>0.99166647999999991</v>
      </c>
      <c r="W431" s="1">
        <v>-0.41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7.84</v>
      </c>
      <c r="D432" s="1">
        <v>0.02</v>
      </c>
      <c r="E432" s="1">
        <v>0.27</v>
      </c>
      <c r="F432" s="1">
        <v>13.84</v>
      </c>
      <c r="G432" s="1">
        <v>78.03</v>
      </c>
      <c r="H432" s="1">
        <v>436</v>
      </c>
      <c r="I432" s="1">
        <v>1144373.8999999999</v>
      </c>
      <c r="J432" s="1">
        <v>18.286000000000001</v>
      </c>
      <c r="K432" s="1">
        <v>4.8650000000000002</v>
      </c>
      <c r="L432" s="1">
        <v>-10.125</v>
      </c>
      <c r="M432" s="1">
        <v>-56.975000000000001</v>
      </c>
      <c r="N432" s="1">
        <v>115.629</v>
      </c>
      <c r="O432" s="1">
        <v>89295</v>
      </c>
      <c r="P432" s="1">
        <v>0.1</v>
      </c>
      <c r="Q432" s="1">
        <v>72.5</v>
      </c>
      <c r="R432" s="1">
        <v>73</v>
      </c>
      <c r="S432" s="1">
        <v>72.400000000000006</v>
      </c>
      <c r="T432" s="1">
        <v>71.7</v>
      </c>
      <c r="U432" s="1">
        <v>73.7</v>
      </c>
      <c r="V432" s="1">
        <v>5.3845798000000014E-2</v>
      </c>
      <c r="W432" s="1">
        <v>1.94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18.04</v>
      </c>
      <c r="D433" s="1">
        <v>0.2</v>
      </c>
      <c r="E433" s="1">
        <v>0.2</v>
      </c>
      <c r="F433" s="1">
        <v>14.33</v>
      </c>
      <c r="G433" s="1">
        <v>67.23</v>
      </c>
      <c r="H433" s="1">
        <v>437</v>
      </c>
      <c r="I433" s="1">
        <v>2735515.38</v>
      </c>
      <c r="J433" s="1">
        <v>-5.0039999999999996</v>
      </c>
      <c r="K433" s="1">
        <v>65.617999999999995</v>
      </c>
      <c r="L433" s="1">
        <v>-235.899</v>
      </c>
      <c r="M433" s="1">
        <v>383</v>
      </c>
      <c r="N433" s="1">
        <v>-421.00200000000001</v>
      </c>
      <c r="O433" s="1">
        <v>183909</v>
      </c>
      <c r="P433" s="1">
        <v>-0.1</v>
      </c>
      <c r="Q433" s="1">
        <v>19.2</v>
      </c>
      <c r="R433" s="1">
        <v>19.3</v>
      </c>
      <c r="S433" s="1">
        <v>20.25</v>
      </c>
      <c r="T433" s="1">
        <v>20.399999999999999</v>
      </c>
      <c r="U433" s="1">
        <v>19.850000000000001</v>
      </c>
      <c r="V433" s="1">
        <v>-4.1502938500000017E-2</v>
      </c>
      <c r="W433" s="1">
        <v>2.85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22.97</v>
      </c>
      <c r="D434" s="1">
        <v>0</v>
      </c>
      <c r="E434" s="1">
        <v>0.25</v>
      </c>
      <c r="F434" s="1">
        <v>29.01</v>
      </c>
      <c r="G434" s="1">
        <v>47.769999999999996</v>
      </c>
      <c r="H434" s="1">
        <v>438</v>
      </c>
      <c r="I434" s="1">
        <v>191004.4</v>
      </c>
      <c r="J434" s="1">
        <v>0.08</v>
      </c>
      <c r="K434" s="1">
        <v>0</v>
      </c>
      <c r="L434" s="1">
        <v>2</v>
      </c>
      <c r="M434" s="1">
        <v>-2</v>
      </c>
      <c r="N434" s="1">
        <v>5</v>
      </c>
      <c r="O434" s="1">
        <v>9124</v>
      </c>
      <c r="P434" s="1">
        <v>0.1</v>
      </c>
      <c r="Q434" s="1">
        <v>54.8</v>
      </c>
      <c r="R434" s="1">
        <v>55</v>
      </c>
      <c r="S434" s="1">
        <v>56</v>
      </c>
      <c r="T434" s="1">
        <v>56.1</v>
      </c>
      <c r="U434" s="1">
        <v>56.4</v>
      </c>
      <c r="V434" s="1">
        <v>2.8618399999999996E-3</v>
      </c>
      <c r="W434" s="1">
        <v>2.5499999999999998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1.52</v>
      </c>
      <c r="D435" s="1">
        <v>0.11</v>
      </c>
      <c r="E435" s="1">
        <v>0.56000000000000005</v>
      </c>
      <c r="F435" s="1">
        <v>18.100000000000001</v>
      </c>
      <c r="G435" s="1">
        <v>79.709999999999994</v>
      </c>
      <c r="H435" s="1">
        <v>439</v>
      </c>
      <c r="I435" s="1">
        <v>1227984.6299999999</v>
      </c>
      <c r="J435" s="1">
        <v>157.768</v>
      </c>
      <c r="K435" s="1">
        <v>14</v>
      </c>
      <c r="L435" s="1">
        <v>-7.05</v>
      </c>
      <c r="M435" s="1">
        <v>-31.184999999999999</v>
      </c>
      <c r="N435" s="1">
        <v>40.768999999999998</v>
      </c>
      <c r="O435" s="1">
        <v>97883</v>
      </c>
      <c r="P435" s="1">
        <v>0.2</v>
      </c>
      <c r="Q435" s="1">
        <v>65.7</v>
      </c>
      <c r="R435" s="1">
        <v>64.7</v>
      </c>
      <c r="S435" s="1">
        <v>64.2</v>
      </c>
      <c r="T435" s="1">
        <v>64</v>
      </c>
      <c r="U435" s="1">
        <v>63.9</v>
      </c>
      <c r="V435" s="1">
        <v>0.11427846699999999</v>
      </c>
      <c r="W435" s="1">
        <v>-0.93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10.59</v>
      </c>
      <c r="D436" s="1">
        <v>0.28999999999999998</v>
      </c>
      <c r="E436" s="1">
        <v>8.2100000000000009</v>
      </c>
      <c r="F436" s="1">
        <v>6.58</v>
      </c>
      <c r="G436" s="1">
        <v>74.33</v>
      </c>
      <c r="H436" s="1">
        <v>440</v>
      </c>
      <c r="I436" s="1">
        <v>8314379.8600000003</v>
      </c>
      <c r="J436" s="1">
        <v>364.315</v>
      </c>
      <c r="K436" s="1">
        <v>-4453.9570000000003</v>
      </c>
      <c r="L436" s="1">
        <v>3402.3440000000001</v>
      </c>
      <c r="M436" s="1">
        <v>-1858.492</v>
      </c>
      <c r="N436" s="1">
        <v>-309.20499999999998</v>
      </c>
      <c r="O436" s="1">
        <v>618008</v>
      </c>
      <c r="P436" s="1">
        <v>-0.5</v>
      </c>
      <c r="Q436" s="1">
        <v>48.1</v>
      </c>
      <c r="R436" s="1">
        <v>46.05</v>
      </c>
      <c r="S436" s="1">
        <v>47.4</v>
      </c>
      <c r="T436" s="1">
        <v>46.3</v>
      </c>
      <c r="U436" s="1">
        <v>45.9</v>
      </c>
      <c r="V436" s="1">
        <v>-1.2655075184999998</v>
      </c>
      <c r="W436" s="1">
        <v>-3.16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7.27</v>
      </c>
      <c r="D437" s="1">
        <v>0.2</v>
      </c>
      <c r="E437" s="1">
        <v>0.28999999999999998</v>
      </c>
      <c r="F437" s="1">
        <v>2.85</v>
      </c>
      <c r="G437" s="1">
        <v>89.39</v>
      </c>
      <c r="H437" s="1">
        <v>441</v>
      </c>
      <c r="I437" s="1">
        <v>11595610.59</v>
      </c>
      <c r="J437" s="1">
        <v>445.3</v>
      </c>
      <c r="K437" s="1">
        <v>70</v>
      </c>
      <c r="L437" s="1">
        <v>113.816</v>
      </c>
      <c r="M437" s="1">
        <v>117</v>
      </c>
      <c r="N437" s="1">
        <v>90.938999999999993</v>
      </c>
      <c r="O437" s="1">
        <v>1036532</v>
      </c>
      <c r="P437" s="1">
        <v>0.1</v>
      </c>
      <c r="Q437" s="1">
        <v>15.45</v>
      </c>
      <c r="R437" s="1">
        <v>15.4</v>
      </c>
      <c r="S437" s="1">
        <v>15.4</v>
      </c>
      <c r="T437" s="1">
        <v>15.45</v>
      </c>
      <c r="U437" s="1">
        <v>15.45</v>
      </c>
      <c r="V437" s="1">
        <v>0.12923308950000001</v>
      </c>
      <c r="W437" s="1">
        <v>0.65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</v>
      </c>
      <c r="D438" s="1">
        <v>1.32</v>
      </c>
      <c r="E438" s="1">
        <v>3.6</v>
      </c>
      <c r="F438" s="1">
        <v>14.39</v>
      </c>
      <c r="G438" s="1">
        <v>68.59</v>
      </c>
      <c r="H438" s="1">
        <v>442</v>
      </c>
      <c r="I438" s="1">
        <v>11800000</v>
      </c>
      <c r="J438" s="1">
        <v>287</v>
      </c>
      <c r="K438" s="1">
        <v>-77.099999999999994</v>
      </c>
      <c r="L438" s="1">
        <v>-119</v>
      </c>
      <c r="M438" s="1">
        <v>367.46699999999998</v>
      </c>
      <c r="N438" s="1">
        <v>-8</v>
      </c>
      <c r="O438" s="1">
        <v>809362</v>
      </c>
      <c r="P438" s="1">
        <v>0.1</v>
      </c>
      <c r="Q438" s="1">
        <v>25.7</v>
      </c>
      <c r="R438" s="1">
        <v>25.5</v>
      </c>
      <c r="S438" s="1">
        <v>25.45</v>
      </c>
      <c r="T438" s="1">
        <v>25.65</v>
      </c>
      <c r="U438" s="1">
        <v>25.6</v>
      </c>
      <c r="V438" s="1">
        <v>0.11602028549999999</v>
      </c>
      <c r="W438" s="1">
        <v>0.2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6.03</v>
      </c>
      <c r="D439" s="1">
        <v>0</v>
      </c>
      <c r="E439" s="1">
        <v>0.22</v>
      </c>
      <c r="F439" s="1">
        <v>7.43</v>
      </c>
      <c r="G439" s="1">
        <v>86.32</v>
      </c>
      <c r="H439" s="1">
        <v>443</v>
      </c>
      <c r="I439" s="1">
        <v>3800000</v>
      </c>
      <c r="J439" s="1">
        <v>10</v>
      </c>
      <c r="K439" s="1">
        <v>14</v>
      </c>
      <c r="L439" s="1">
        <v>7</v>
      </c>
      <c r="M439" s="1">
        <v>5</v>
      </c>
      <c r="N439" s="1">
        <v>3</v>
      </c>
      <c r="O439" s="1">
        <v>328016</v>
      </c>
      <c r="P439" s="1">
        <v>0</v>
      </c>
      <c r="Q439" s="1">
        <v>18.399999999999999</v>
      </c>
      <c r="R439" s="1">
        <v>18.45</v>
      </c>
      <c r="S439" s="1">
        <v>18.2</v>
      </c>
      <c r="T439" s="1">
        <v>18.149999999999999</v>
      </c>
      <c r="U439" s="1">
        <v>18.149999999999999</v>
      </c>
      <c r="V439" s="1">
        <v>7.1490000000000008E-3</v>
      </c>
      <c r="W439" s="1">
        <v>-1.0900000000000001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-6</v>
      </c>
      <c r="K440" s="1">
        <v>0</v>
      </c>
      <c r="L440" s="1">
        <v>3</v>
      </c>
      <c r="M440" s="1">
        <v>-10</v>
      </c>
      <c r="N440" s="1">
        <v>16</v>
      </c>
      <c r="O440" s="1">
        <v>345359</v>
      </c>
      <c r="P440" s="1">
        <v>0</v>
      </c>
      <c r="Q440" s="1">
        <v>9.08</v>
      </c>
      <c r="R440" s="1">
        <v>9.09</v>
      </c>
      <c r="S440" s="1">
        <v>9.1</v>
      </c>
      <c r="T440" s="1">
        <v>9.07</v>
      </c>
      <c r="U440" s="1">
        <v>9.11</v>
      </c>
      <c r="V440" s="1">
        <v>2.7879999999999984E-4</v>
      </c>
      <c r="W440" s="1">
        <v>0.55000000000000004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-4</v>
      </c>
      <c r="K441" s="1">
        <v>-10</v>
      </c>
      <c r="L441" s="1">
        <v>5.1760000000000002</v>
      </c>
      <c r="M441" s="1">
        <v>3</v>
      </c>
      <c r="N441" s="1">
        <v>4</v>
      </c>
      <c r="O441" s="1">
        <v>201040</v>
      </c>
      <c r="P441" s="1">
        <v>0</v>
      </c>
      <c r="Q441" s="1">
        <v>15.4</v>
      </c>
      <c r="R441" s="1">
        <v>15.95</v>
      </c>
      <c r="S441" s="1">
        <v>15.9</v>
      </c>
      <c r="T441" s="1">
        <v>15.95</v>
      </c>
      <c r="U441" s="1">
        <v>15.8</v>
      </c>
      <c r="V441" s="1">
        <v>-2.7751600000000011E-4</v>
      </c>
      <c r="W441" s="1">
        <v>3.95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103.80500000000001</v>
      </c>
      <c r="K442" s="1">
        <v>1</v>
      </c>
      <c r="L442" s="1">
        <v>8</v>
      </c>
      <c r="M442" s="1">
        <v>-38</v>
      </c>
      <c r="N442" s="1">
        <v>-68</v>
      </c>
      <c r="O442" s="1">
        <v>996235</v>
      </c>
      <c r="P442" s="1">
        <v>0</v>
      </c>
      <c r="Q442" s="1">
        <v>10.8</v>
      </c>
      <c r="R442" s="1">
        <v>10.8</v>
      </c>
      <c r="S442" s="1">
        <v>10.8</v>
      </c>
      <c r="T442" s="1">
        <v>10.85</v>
      </c>
      <c r="U442" s="1">
        <v>10.85</v>
      </c>
      <c r="V442" s="1">
        <v>6.8194000000000186E-4</v>
      </c>
      <c r="W442" s="1">
        <v>0.46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1.33</v>
      </c>
      <c r="D443" s="1">
        <v>0.03</v>
      </c>
      <c r="E443" s="1">
        <v>1.08</v>
      </c>
      <c r="F443" s="1">
        <v>33.340000000000003</v>
      </c>
      <c r="G443" s="1">
        <v>64.22</v>
      </c>
      <c r="H443" s="1">
        <v>447</v>
      </c>
      <c r="I443" s="1">
        <v>3947292.78</v>
      </c>
      <c r="J443" s="1">
        <v>6</v>
      </c>
      <c r="K443" s="1">
        <v>5</v>
      </c>
      <c r="L443" s="1">
        <v>18.998000000000001</v>
      </c>
      <c r="M443" s="1">
        <v>46.808999999999997</v>
      </c>
      <c r="N443" s="1">
        <v>14</v>
      </c>
      <c r="O443" s="1">
        <v>253495</v>
      </c>
      <c r="P443" s="1">
        <v>0</v>
      </c>
      <c r="Q443" s="1">
        <v>15.75</v>
      </c>
      <c r="R443" s="1">
        <v>15.7</v>
      </c>
      <c r="S443" s="1">
        <v>15.65</v>
      </c>
      <c r="T443" s="1">
        <v>15.7</v>
      </c>
      <c r="U443" s="1">
        <v>15.7</v>
      </c>
      <c r="V443" s="1">
        <v>1.4250199999999998E-2</v>
      </c>
      <c r="W443" s="1">
        <v>0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15.95</v>
      </c>
      <c r="D444" s="1">
        <v>0.08</v>
      </c>
      <c r="E444" s="1">
        <v>1.27</v>
      </c>
      <c r="F444" s="1">
        <v>11.67</v>
      </c>
      <c r="G444" s="1">
        <v>71.03</v>
      </c>
      <c r="H444" s="1">
        <v>448</v>
      </c>
      <c r="I444" s="1">
        <v>15308998.220000001</v>
      </c>
      <c r="J444" s="1">
        <v>3840.82</v>
      </c>
      <c r="K444" s="1">
        <v>-6933.97</v>
      </c>
      <c r="L444" s="1">
        <v>-4326.1080000000002</v>
      </c>
      <c r="M444" s="1">
        <v>811</v>
      </c>
      <c r="N444" s="1">
        <v>4631.1149999999998</v>
      </c>
      <c r="O444" s="1">
        <v>1087398</v>
      </c>
      <c r="P444" s="1">
        <v>-0.2</v>
      </c>
      <c r="Q444" s="1">
        <v>11.8</v>
      </c>
      <c r="R444" s="1">
        <v>11.85</v>
      </c>
      <c r="S444" s="1">
        <v>11.6</v>
      </c>
      <c r="T444" s="1">
        <v>11.4</v>
      </c>
      <c r="U444" s="1">
        <v>11.6</v>
      </c>
      <c r="V444" s="1">
        <v>-0.24062387300000015</v>
      </c>
      <c r="W444" s="1">
        <v>-1.69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2.59</v>
      </c>
      <c r="D445" s="1">
        <v>0</v>
      </c>
      <c r="E445" s="1">
        <v>0.48</v>
      </c>
      <c r="F445" s="1">
        <v>8.84</v>
      </c>
      <c r="G445" s="1">
        <v>88.09</v>
      </c>
      <c r="H445" s="1">
        <v>449</v>
      </c>
      <c r="I445" s="1">
        <v>2262784.5699999998</v>
      </c>
      <c r="J445" s="1">
        <v>98</v>
      </c>
      <c r="K445" s="1">
        <v>195</v>
      </c>
      <c r="L445" s="1">
        <v>-785</v>
      </c>
      <c r="M445" s="1">
        <v>-99</v>
      </c>
      <c r="N445" s="1">
        <v>-320</v>
      </c>
      <c r="O445" s="1">
        <v>199329</v>
      </c>
      <c r="P445" s="1">
        <v>-0.5</v>
      </c>
      <c r="Q445" s="1">
        <v>9.14</v>
      </c>
      <c r="R445" s="1">
        <v>9.31</v>
      </c>
      <c r="S445" s="1">
        <v>9.11</v>
      </c>
      <c r="T445" s="1">
        <v>9.14</v>
      </c>
      <c r="U445" s="1">
        <v>8.91</v>
      </c>
      <c r="V445" s="1">
        <v>-8.1962399999999977E-2</v>
      </c>
      <c r="W445" s="1">
        <v>-3.36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17.38</v>
      </c>
      <c r="D446" s="1">
        <v>0.08</v>
      </c>
      <c r="E446" s="1">
        <v>0.9</v>
      </c>
      <c r="F446" s="1">
        <v>19.11</v>
      </c>
      <c r="G446" s="1">
        <v>62.53</v>
      </c>
      <c r="H446" s="1">
        <v>450</v>
      </c>
      <c r="I446" s="1">
        <v>5541701</v>
      </c>
      <c r="J446" s="1">
        <v>-43</v>
      </c>
      <c r="K446" s="1">
        <v>674.00099999999998</v>
      </c>
      <c r="L446" s="1">
        <v>-258</v>
      </c>
      <c r="M446" s="1">
        <v>-148.1</v>
      </c>
      <c r="N446" s="1">
        <v>-78</v>
      </c>
      <c r="O446" s="1">
        <v>346523</v>
      </c>
      <c r="P446" s="1">
        <v>0</v>
      </c>
      <c r="Q446" s="1">
        <v>35.049999999999997</v>
      </c>
      <c r="R446" s="1">
        <v>35.4</v>
      </c>
      <c r="S446" s="1">
        <v>35.200000000000003</v>
      </c>
      <c r="T446" s="1">
        <v>34.75</v>
      </c>
      <c r="U446" s="1">
        <v>34.549999999999997</v>
      </c>
      <c r="V446" s="1">
        <v>5.4295103999999983E-2</v>
      </c>
      <c r="W446" s="1">
        <v>-1.57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6</v>
      </c>
      <c r="K447" s="1">
        <v>4</v>
      </c>
      <c r="L447" s="1">
        <v>6.181</v>
      </c>
      <c r="M447" s="1">
        <v>2.8730000000000002</v>
      </c>
      <c r="N447" s="1">
        <v>0</v>
      </c>
      <c r="O447" s="1">
        <v>315337</v>
      </c>
      <c r="P447" s="1">
        <v>0</v>
      </c>
      <c r="Q447" s="1">
        <v>31</v>
      </c>
      <c r="R447" s="1">
        <v>30.8</v>
      </c>
      <c r="S447" s="1">
        <v>30.9</v>
      </c>
      <c r="T447" s="1">
        <v>31</v>
      </c>
      <c r="U447" s="1">
        <v>31</v>
      </c>
      <c r="V447" s="1">
        <v>5.8925590000000003E-3</v>
      </c>
      <c r="W447" s="1">
        <v>0.65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41.42</v>
      </c>
      <c r="D448" s="1">
        <v>0</v>
      </c>
      <c r="E448" s="1">
        <v>0.18</v>
      </c>
      <c r="F448" s="1">
        <v>25.44</v>
      </c>
      <c r="G448" s="1">
        <v>32.959999999999994</v>
      </c>
      <c r="H448" s="1">
        <v>452</v>
      </c>
      <c r="I448" s="1">
        <v>2703060</v>
      </c>
      <c r="J448" s="1">
        <v>-78.281000000000006</v>
      </c>
      <c r="K448" s="1">
        <v>9</v>
      </c>
      <c r="L448" s="1">
        <v>-31</v>
      </c>
      <c r="M448" s="1">
        <v>37</v>
      </c>
      <c r="N448" s="1">
        <v>25</v>
      </c>
      <c r="O448" s="1">
        <v>89093</v>
      </c>
      <c r="P448" s="1">
        <v>0</v>
      </c>
      <c r="Q448" s="1">
        <v>23.35</v>
      </c>
      <c r="R448" s="1">
        <v>23.3</v>
      </c>
      <c r="S448" s="1">
        <v>23.45</v>
      </c>
      <c r="T448" s="1">
        <v>23.55</v>
      </c>
      <c r="U448" s="1">
        <v>23.4</v>
      </c>
      <c r="V448" s="1">
        <v>-8.8876135000000023E-3</v>
      </c>
      <c r="W448" s="1">
        <v>2.63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0.83</v>
      </c>
      <c r="D449" s="1">
        <v>0</v>
      </c>
      <c r="E449" s="1">
        <v>0.17</v>
      </c>
      <c r="F449" s="1">
        <v>44.75</v>
      </c>
      <c r="G449" s="1">
        <v>54.25</v>
      </c>
      <c r="H449" s="1">
        <v>453</v>
      </c>
      <c r="I449" s="1">
        <v>3799974.09</v>
      </c>
      <c r="J449" s="1">
        <v>12</v>
      </c>
      <c r="K449" s="1">
        <v>-30</v>
      </c>
      <c r="L449" s="1">
        <v>-42</v>
      </c>
      <c r="M449" s="1">
        <v>-21</v>
      </c>
      <c r="N449" s="1">
        <v>-3</v>
      </c>
      <c r="O449" s="1">
        <v>206149</v>
      </c>
      <c r="P449" s="1">
        <v>0</v>
      </c>
      <c r="Q449" s="1">
        <v>27.5</v>
      </c>
      <c r="R449" s="1">
        <v>28</v>
      </c>
      <c r="S449" s="1">
        <v>28.15</v>
      </c>
      <c r="T449" s="1">
        <v>27.9</v>
      </c>
      <c r="U449" s="1">
        <v>27.9</v>
      </c>
      <c r="V449" s="1">
        <v>-2.3618999999999998E-2</v>
      </c>
      <c r="W449" s="1">
        <v>1.82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2</v>
      </c>
      <c r="D450" s="1">
        <v>0.04</v>
      </c>
      <c r="E450" s="1">
        <v>0.04</v>
      </c>
      <c r="F450" s="1">
        <v>3.79</v>
      </c>
      <c r="G450" s="1">
        <v>94.13</v>
      </c>
      <c r="H450" s="1">
        <v>454</v>
      </c>
      <c r="I450" s="1">
        <v>8399880</v>
      </c>
      <c r="J450" s="1">
        <v>120</v>
      </c>
      <c r="K450" s="1">
        <v>756</v>
      </c>
      <c r="L450" s="1">
        <v>-127</v>
      </c>
      <c r="M450" s="1">
        <v>-46.018999999999998</v>
      </c>
      <c r="N450" s="1">
        <v>-732</v>
      </c>
      <c r="O450" s="1">
        <v>790681</v>
      </c>
      <c r="P450" s="1">
        <v>0</v>
      </c>
      <c r="Q450" s="1">
        <v>27.25</v>
      </c>
      <c r="R450" s="1">
        <v>28.25</v>
      </c>
      <c r="S450" s="1">
        <v>28.25</v>
      </c>
      <c r="T450" s="1">
        <v>27.95</v>
      </c>
      <c r="U450" s="1">
        <v>27.6</v>
      </c>
      <c r="V450" s="1">
        <v>-4.5018104999999921E-3</v>
      </c>
      <c r="W450" s="1">
        <v>1.28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6.61</v>
      </c>
      <c r="D451" s="1">
        <v>0.67</v>
      </c>
      <c r="E451" s="1">
        <v>0.17</v>
      </c>
      <c r="F451" s="1">
        <v>6.75</v>
      </c>
      <c r="G451" s="1">
        <v>85.8</v>
      </c>
      <c r="H451" s="1">
        <v>455</v>
      </c>
      <c r="I451" s="1">
        <v>4742279.7</v>
      </c>
      <c r="J451" s="1">
        <v>33</v>
      </c>
      <c r="K451" s="1">
        <v>-38.723999999999997</v>
      </c>
      <c r="L451" s="1">
        <v>-124</v>
      </c>
      <c r="M451" s="1">
        <v>-81.281999999999996</v>
      </c>
      <c r="N451" s="1">
        <v>130.066</v>
      </c>
      <c r="O451" s="1">
        <v>406888</v>
      </c>
      <c r="P451" s="1">
        <v>0</v>
      </c>
      <c r="Q451" s="1">
        <v>18.649999999999999</v>
      </c>
      <c r="R451" s="1">
        <v>18.7</v>
      </c>
      <c r="S451" s="1">
        <v>19</v>
      </c>
      <c r="T451" s="1">
        <v>19</v>
      </c>
      <c r="U451" s="1">
        <v>19</v>
      </c>
      <c r="V451" s="1">
        <v>-1.5377928000000003E-2</v>
      </c>
      <c r="W451" s="1">
        <v>3.26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7.82</v>
      </c>
      <c r="D452" s="1">
        <v>0</v>
      </c>
      <c r="E452" s="1">
        <v>6.56</v>
      </c>
      <c r="F452" s="1">
        <v>15.9</v>
      </c>
      <c r="G452" s="1">
        <v>69.72</v>
      </c>
      <c r="H452" s="1">
        <v>456</v>
      </c>
      <c r="I452" s="1">
        <v>2707939.67</v>
      </c>
      <c r="J452" s="1">
        <v>8.1999999999999993</v>
      </c>
      <c r="K452" s="1">
        <v>-22.4</v>
      </c>
      <c r="L452" s="1">
        <v>-2</v>
      </c>
      <c r="M452" s="1">
        <v>-9.2159999999999993</v>
      </c>
      <c r="N452" s="1">
        <v>-36</v>
      </c>
      <c r="O452" s="1">
        <v>188798</v>
      </c>
      <c r="P452" s="1">
        <v>0</v>
      </c>
      <c r="Q452" s="1">
        <v>39.700000000000003</v>
      </c>
      <c r="R452" s="1">
        <v>39.75</v>
      </c>
      <c r="S452" s="1">
        <v>40.1</v>
      </c>
      <c r="T452" s="1">
        <v>40.25</v>
      </c>
      <c r="U452" s="1">
        <v>40.35</v>
      </c>
      <c r="V452" s="1">
        <v>-2.4686040000000003E-2</v>
      </c>
      <c r="W452" s="1">
        <v>2.15</v>
      </c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10.050000000000001</v>
      </c>
      <c r="D453" s="1">
        <v>0.78</v>
      </c>
      <c r="E453" s="1">
        <v>0.11</v>
      </c>
      <c r="F453" s="1">
        <v>37.200000000000003</v>
      </c>
      <c r="G453" s="1">
        <v>51.86</v>
      </c>
      <c r="H453" s="1">
        <v>457</v>
      </c>
      <c r="I453" s="1">
        <v>3328086.52</v>
      </c>
      <c r="J453" s="1">
        <v>-18</v>
      </c>
      <c r="K453" s="1">
        <v>11</v>
      </c>
      <c r="L453" s="1">
        <v>-3</v>
      </c>
      <c r="M453" s="1">
        <v>-19</v>
      </c>
      <c r="N453" s="1">
        <v>-58</v>
      </c>
      <c r="O453" s="1">
        <v>172595</v>
      </c>
      <c r="P453" s="1">
        <v>-0.1</v>
      </c>
      <c r="Q453" s="1">
        <v>27.95</v>
      </c>
      <c r="R453" s="1">
        <v>28</v>
      </c>
      <c r="S453" s="1">
        <v>28.15</v>
      </c>
      <c r="T453" s="1">
        <v>28.35</v>
      </c>
      <c r="U453" s="1">
        <v>27.9</v>
      </c>
      <c r="V453" s="1">
        <v>-2.4363999999999997E-2</v>
      </c>
      <c r="W453" s="1">
        <v>0.36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2.5499999999999998</v>
      </c>
      <c r="D454" s="1">
        <v>0</v>
      </c>
      <c r="E454" s="1">
        <v>0.28000000000000003</v>
      </c>
      <c r="F454" s="1">
        <v>22.83</v>
      </c>
      <c r="G454" s="1">
        <v>74.34</v>
      </c>
      <c r="H454" s="1">
        <v>458</v>
      </c>
      <c r="I454" s="1">
        <v>3005577.95</v>
      </c>
      <c r="J454" s="1">
        <v>-158.262</v>
      </c>
      <c r="K454" s="1">
        <v>7</v>
      </c>
      <c r="L454" s="1">
        <v>-124</v>
      </c>
      <c r="M454" s="1">
        <v>-69</v>
      </c>
      <c r="N454" s="1">
        <v>-9</v>
      </c>
      <c r="O454" s="1">
        <v>223435</v>
      </c>
      <c r="P454" s="1">
        <v>-0.2</v>
      </c>
      <c r="Q454" s="1">
        <v>8.06</v>
      </c>
      <c r="R454" s="1">
        <v>8.15</v>
      </c>
      <c r="S454" s="1">
        <v>8.1199999999999992</v>
      </c>
      <c r="T454" s="1">
        <v>8.01</v>
      </c>
      <c r="U454" s="1">
        <v>8.02</v>
      </c>
      <c r="V454" s="1">
        <v>-2.8502917200000002E-2</v>
      </c>
      <c r="W454" s="1">
        <v>-0.62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12.87</v>
      </c>
      <c r="D455" s="1">
        <v>0.16</v>
      </c>
      <c r="E455" s="1">
        <v>0.13</v>
      </c>
      <c r="F455" s="1">
        <v>6.37</v>
      </c>
      <c r="G455" s="1">
        <v>80.47</v>
      </c>
      <c r="H455" s="1">
        <v>459</v>
      </c>
      <c r="I455" s="1">
        <v>4384487.6399999997</v>
      </c>
      <c r="J455" s="1">
        <v>-120</v>
      </c>
      <c r="K455" s="1">
        <v>386</v>
      </c>
      <c r="L455" s="1">
        <v>-348</v>
      </c>
      <c r="M455" s="1">
        <v>335</v>
      </c>
      <c r="N455" s="1">
        <v>-2033</v>
      </c>
      <c r="O455" s="1">
        <v>352820</v>
      </c>
      <c r="P455" s="1">
        <v>-0.5</v>
      </c>
      <c r="Q455" s="1">
        <v>15.1</v>
      </c>
      <c r="R455" s="1">
        <v>15.3</v>
      </c>
      <c r="S455" s="1">
        <v>15.15</v>
      </c>
      <c r="T455" s="1">
        <v>15.35</v>
      </c>
      <c r="U455" s="1">
        <v>14.75</v>
      </c>
      <c r="V455" s="1">
        <v>-0.26022899999999999</v>
      </c>
      <c r="W455" s="1">
        <v>-2.96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1.24</v>
      </c>
      <c r="D456" s="1">
        <v>0</v>
      </c>
      <c r="E456" s="1">
        <v>7.0000000000000007E-2</v>
      </c>
      <c r="F456" s="1">
        <v>19.71</v>
      </c>
      <c r="G456" s="1">
        <v>78.98</v>
      </c>
      <c r="H456" s="1">
        <v>460</v>
      </c>
      <c r="I456" s="1">
        <v>8571139.2400000002</v>
      </c>
      <c r="J456" s="1">
        <v>230</v>
      </c>
      <c r="K456" s="1">
        <v>209</v>
      </c>
      <c r="L456" s="1">
        <v>-181</v>
      </c>
      <c r="M456" s="1">
        <v>-125</v>
      </c>
      <c r="N456" s="1">
        <v>-38.054000000000002</v>
      </c>
      <c r="O456" s="1">
        <v>676949</v>
      </c>
      <c r="P456" s="1">
        <v>0</v>
      </c>
      <c r="Q456" s="1">
        <v>44.7</v>
      </c>
      <c r="R456" s="1">
        <v>45.45</v>
      </c>
      <c r="S456" s="1">
        <v>45.25</v>
      </c>
      <c r="T456" s="1">
        <v>45</v>
      </c>
      <c r="U456" s="1">
        <v>45.2</v>
      </c>
      <c r="V456" s="1">
        <v>4.244759200000002E-2</v>
      </c>
      <c r="W456" s="1">
        <v>2.61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0.95</v>
      </c>
      <c r="D457" s="1">
        <v>7.0000000000000007E-2</v>
      </c>
      <c r="E457" s="1">
        <v>0</v>
      </c>
      <c r="F457" s="1">
        <v>61.07</v>
      </c>
      <c r="G457" s="1">
        <v>37.909999999999997</v>
      </c>
      <c r="H457" s="1">
        <v>461</v>
      </c>
      <c r="I457" s="1">
        <v>3916066.5</v>
      </c>
      <c r="J457" s="1">
        <v>54</v>
      </c>
      <c r="K457" s="1">
        <v>121</v>
      </c>
      <c r="L457" s="1">
        <v>248</v>
      </c>
      <c r="M457" s="1">
        <v>-20.004999999999999</v>
      </c>
      <c r="N457" s="1">
        <v>-35.200000000000003</v>
      </c>
      <c r="O457" s="1">
        <v>148458</v>
      </c>
      <c r="P457" s="1">
        <v>0.2</v>
      </c>
      <c r="Q457" s="1">
        <v>79.8</v>
      </c>
      <c r="R457" s="1">
        <v>81</v>
      </c>
      <c r="S457" s="1">
        <v>81.900000000000006</v>
      </c>
      <c r="T457" s="1">
        <v>81.7</v>
      </c>
      <c r="U457" s="1">
        <v>80.900000000000006</v>
      </c>
      <c r="V457" s="1">
        <v>0.29939311500000004</v>
      </c>
      <c r="W457" s="1">
        <v>1.89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9.99</v>
      </c>
      <c r="D458" s="1">
        <v>3.76</v>
      </c>
      <c r="E458" s="1">
        <v>0.53</v>
      </c>
      <c r="F458" s="1">
        <v>4.2699999999999996</v>
      </c>
      <c r="G458" s="1">
        <v>81.45</v>
      </c>
      <c r="H458" s="1">
        <v>462</v>
      </c>
      <c r="I458" s="1">
        <v>18841415.91</v>
      </c>
      <c r="J458" s="1">
        <v>-635.44000000000005</v>
      </c>
      <c r="K458" s="1">
        <v>-124.392</v>
      </c>
      <c r="L458" s="1">
        <v>-661.27</v>
      </c>
      <c r="M458" s="1">
        <v>-346.12799999999999</v>
      </c>
      <c r="N458" s="1">
        <v>-271.25700000000001</v>
      </c>
      <c r="O458" s="1">
        <v>1534633</v>
      </c>
      <c r="P458" s="1">
        <v>-0.1</v>
      </c>
      <c r="Q458" s="1">
        <v>40.700000000000003</v>
      </c>
      <c r="R458" s="1">
        <v>40.700000000000003</v>
      </c>
      <c r="S458" s="1">
        <v>40.6</v>
      </c>
      <c r="T458" s="1">
        <v>40.6</v>
      </c>
      <c r="U458" s="1">
        <v>40.549999999999997</v>
      </c>
      <c r="V458" s="1">
        <v>-0.82824992549999998</v>
      </c>
      <c r="W458" s="1">
        <v>-0.12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2.13</v>
      </c>
      <c r="D459" s="1">
        <v>0.17</v>
      </c>
      <c r="E459" s="1">
        <v>0.21</v>
      </c>
      <c r="F459" s="1">
        <v>50.41</v>
      </c>
      <c r="G459" s="1">
        <v>47.080000000000005</v>
      </c>
      <c r="H459" s="1">
        <v>463</v>
      </c>
      <c r="I459" s="1">
        <v>2374837.88</v>
      </c>
      <c r="J459" s="1">
        <v>463</v>
      </c>
      <c r="K459" s="1">
        <v>399</v>
      </c>
      <c r="L459" s="1">
        <v>307</v>
      </c>
      <c r="M459" s="1">
        <v>-41.13</v>
      </c>
      <c r="N459" s="1">
        <v>49</v>
      </c>
      <c r="O459" s="1">
        <v>111807</v>
      </c>
      <c r="P459" s="1">
        <v>1.1000000000000001</v>
      </c>
      <c r="Q459" s="1">
        <v>20.55</v>
      </c>
      <c r="R459" s="1">
        <v>20.399999999999999</v>
      </c>
      <c r="S459" s="1">
        <v>20.5</v>
      </c>
      <c r="T459" s="1">
        <v>20.5</v>
      </c>
      <c r="U459" s="1">
        <v>21.3</v>
      </c>
      <c r="V459" s="1">
        <v>0.24148285</v>
      </c>
      <c r="W459" s="1">
        <v>10.36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3.44</v>
      </c>
      <c r="D460" s="1">
        <v>0.33</v>
      </c>
      <c r="E460" s="1">
        <v>0.2</v>
      </c>
      <c r="F460" s="1">
        <v>43.51</v>
      </c>
      <c r="G460" s="1">
        <v>52.52</v>
      </c>
      <c r="H460" s="1">
        <v>464</v>
      </c>
      <c r="I460" s="1">
        <v>3277348.08</v>
      </c>
      <c r="J460" s="1">
        <v>16</v>
      </c>
      <c r="K460" s="1">
        <v>9</v>
      </c>
      <c r="L460" s="1">
        <v>10</v>
      </c>
      <c r="M460" s="1">
        <v>6</v>
      </c>
      <c r="N460" s="1">
        <v>43</v>
      </c>
      <c r="O460" s="1">
        <v>172126</v>
      </c>
      <c r="P460" s="1">
        <v>0</v>
      </c>
      <c r="Q460" s="1">
        <v>38.75</v>
      </c>
      <c r="R460" s="1">
        <v>38.700000000000003</v>
      </c>
      <c r="S460" s="1">
        <v>38.65</v>
      </c>
      <c r="T460" s="1">
        <v>38.65</v>
      </c>
      <c r="U460" s="1">
        <v>38.700000000000003</v>
      </c>
      <c r="V460" s="1">
        <v>3.2508000000000002E-2</v>
      </c>
      <c r="W460" s="1">
        <v>0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0.08</v>
      </c>
      <c r="E461" s="1">
        <v>0.1</v>
      </c>
      <c r="F461" s="1">
        <v>34.19</v>
      </c>
      <c r="G461" s="1">
        <v>62.2</v>
      </c>
      <c r="H461" s="1">
        <v>465</v>
      </c>
      <c r="I461" s="1">
        <v>1207215.99</v>
      </c>
      <c r="J461" s="1">
        <v>33.19</v>
      </c>
      <c r="K461" s="1">
        <v>0.66300000000000003</v>
      </c>
      <c r="L461" s="1">
        <v>5.07</v>
      </c>
      <c r="M461" s="1">
        <v>34.198</v>
      </c>
      <c r="N461" s="1">
        <v>-3</v>
      </c>
      <c r="O461" s="1">
        <v>75089</v>
      </c>
      <c r="P461" s="1">
        <v>0.1</v>
      </c>
      <c r="Q461" s="1">
        <v>74.5</v>
      </c>
      <c r="R461" s="1">
        <v>74.3</v>
      </c>
      <c r="S461" s="1">
        <v>74.5</v>
      </c>
      <c r="T461" s="1">
        <v>75.5</v>
      </c>
      <c r="U461" s="1">
        <v>75.599999999999994</v>
      </c>
      <c r="V461" s="1">
        <v>5.2547799000000006E-2</v>
      </c>
      <c r="W461" s="1">
        <v>1.89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15.94</v>
      </c>
      <c r="D462" s="1">
        <v>0</v>
      </c>
      <c r="E462" s="1">
        <v>0.17</v>
      </c>
      <c r="F462" s="1">
        <v>13.27</v>
      </c>
      <c r="G462" s="1">
        <v>70.62</v>
      </c>
      <c r="H462" s="1">
        <v>466</v>
      </c>
      <c r="I462" s="1">
        <v>8800946.4900000002</v>
      </c>
      <c r="J462" s="1">
        <v>363</v>
      </c>
      <c r="K462" s="1">
        <v>143</v>
      </c>
      <c r="L462" s="1">
        <v>33</v>
      </c>
      <c r="M462" s="1">
        <v>28</v>
      </c>
      <c r="N462" s="1">
        <v>8.08</v>
      </c>
      <c r="O462" s="1">
        <v>621523</v>
      </c>
      <c r="P462" s="1">
        <v>0.1</v>
      </c>
      <c r="Q462" s="1">
        <v>9.06</v>
      </c>
      <c r="R462" s="1">
        <v>9.1</v>
      </c>
      <c r="S462" s="1">
        <v>9.07</v>
      </c>
      <c r="T462" s="1">
        <v>9.0500000000000007</v>
      </c>
      <c r="U462" s="1">
        <v>9</v>
      </c>
      <c r="V462" s="1">
        <v>5.2155100000000003E-2</v>
      </c>
      <c r="W462" s="1">
        <v>0.56000000000000005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18.309999999999999</v>
      </c>
      <c r="D463" s="1">
        <v>2.02</v>
      </c>
      <c r="E463" s="1">
        <v>1.94</v>
      </c>
      <c r="F463" s="1">
        <v>15.29</v>
      </c>
      <c r="G463" s="1">
        <v>62.44</v>
      </c>
      <c r="H463" s="1">
        <v>467</v>
      </c>
      <c r="I463" s="1">
        <v>2768127.26</v>
      </c>
      <c r="J463" s="1">
        <v>77.003</v>
      </c>
      <c r="K463" s="1">
        <v>113.95699999999999</v>
      </c>
      <c r="L463" s="1">
        <v>465</v>
      </c>
      <c r="M463" s="1">
        <v>340.50599999999997</v>
      </c>
      <c r="N463" s="1">
        <v>16</v>
      </c>
      <c r="O463" s="1">
        <v>172842</v>
      </c>
      <c r="P463" s="1">
        <v>0.6</v>
      </c>
      <c r="Q463" s="1">
        <v>92.1</v>
      </c>
      <c r="R463" s="1">
        <v>92.3</v>
      </c>
      <c r="S463" s="1">
        <v>93.4</v>
      </c>
      <c r="T463" s="1">
        <v>93.8</v>
      </c>
      <c r="U463" s="1">
        <v>93.2</v>
      </c>
      <c r="V463" s="1">
        <v>0.94471870199999985</v>
      </c>
      <c r="W463" s="1">
        <v>1.3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0.45</v>
      </c>
      <c r="D464" s="1">
        <v>0</v>
      </c>
      <c r="E464" s="1">
        <v>0.11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-1</v>
      </c>
      <c r="K464" s="1">
        <v>-10</v>
      </c>
      <c r="L464" s="1">
        <v>0</v>
      </c>
      <c r="M464" s="1">
        <v>-4</v>
      </c>
      <c r="N464" s="1">
        <v>0</v>
      </c>
      <c r="O464" s="1">
        <v>54050</v>
      </c>
      <c r="P464" s="1">
        <v>0</v>
      </c>
      <c r="Q464" s="1">
        <v>22.6</v>
      </c>
      <c r="R464" s="1">
        <v>22.8</v>
      </c>
      <c r="S464" s="1">
        <v>22.8</v>
      </c>
      <c r="T464" s="1">
        <v>22.8</v>
      </c>
      <c r="U464" s="1">
        <v>22.85</v>
      </c>
      <c r="V464" s="1">
        <v>-3.418E-3</v>
      </c>
      <c r="W464" s="1">
        <v>1.33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11.077999999999999</v>
      </c>
      <c r="K465" s="1">
        <v>3</v>
      </c>
      <c r="L465" s="1">
        <v>22.873000000000001</v>
      </c>
      <c r="M465" s="1">
        <v>1</v>
      </c>
      <c r="N465" s="1">
        <v>-2.16</v>
      </c>
      <c r="O465" s="1">
        <v>94750</v>
      </c>
      <c r="P465" s="1">
        <v>0</v>
      </c>
      <c r="Q465" s="1">
        <v>101</v>
      </c>
      <c r="R465" s="1">
        <v>102.5</v>
      </c>
      <c r="S465" s="1">
        <v>105</v>
      </c>
      <c r="T465" s="1">
        <v>105</v>
      </c>
      <c r="U465" s="1">
        <v>104</v>
      </c>
      <c r="V465" s="1">
        <v>3.7084029999999997E-2</v>
      </c>
      <c r="W465" s="1">
        <v>4.42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11.4</v>
      </c>
      <c r="D466" s="1">
        <v>0.08</v>
      </c>
      <c r="E466" s="1">
        <v>0.33</v>
      </c>
      <c r="F466" s="1">
        <v>11.64</v>
      </c>
      <c r="G466" s="1">
        <v>76.55</v>
      </c>
      <c r="H466" s="1">
        <v>470</v>
      </c>
      <c r="I466" s="1">
        <v>8247760.6699999999</v>
      </c>
      <c r="J466" s="1">
        <v>246</v>
      </c>
      <c r="K466" s="1">
        <v>-86.04</v>
      </c>
      <c r="L466" s="1">
        <v>-22</v>
      </c>
      <c r="M466" s="1">
        <v>70.994</v>
      </c>
      <c r="N466" s="1">
        <v>-92.015000000000001</v>
      </c>
      <c r="O466" s="1">
        <v>631366</v>
      </c>
      <c r="P466" s="1">
        <v>0</v>
      </c>
      <c r="Q466" s="1">
        <v>8.17</v>
      </c>
      <c r="R466" s="1">
        <v>8.16</v>
      </c>
      <c r="S466" s="1">
        <v>8.14</v>
      </c>
      <c r="T466" s="1">
        <v>8.1</v>
      </c>
      <c r="U466" s="1">
        <v>8.08</v>
      </c>
      <c r="V466" s="1">
        <v>9.6022379999999991E-3</v>
      </c>
      <c r="W466" s="1">
        <v>-0.98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27.57</v>
      </c>
      <c r="D467" s="1">
        <v>1.55</v>
      </c>
      <c r="E467" s="1">
        <v>2.85</v>
      </c>
      <c r="F467" s="1">
        <v>7.66</v>
      </c>
      <c r="G467" s="1">
        <v>60.37</v>
      </c>
      <c r="H467" s="1">
        <v>471</v>
      </c>
      <c r="I467" s="1">
        <v>21164200.82</v>
      </c>
      <c r="J467" s="1">
        <v>-5918.808</v>
      </c>
      <c r="K467" s="1">
        <v>697.10299999999995</v>
      </c>
      <c r="L467" s="1">
        <v>-3112.9270000000001</v>
      </c>
      <c r="M467" s="1">
        <v>2985.1480000000001</v>
      </c>
      <c r="N467" s="1">
        <v>-1434.2329999999999</v>
      </c>
      <c r="O467" s="1">
        <v>1277683</v>
      </c>
      <c r="P467" s="1">
        <v>-0.5</v>
      </c>
      <c r="Q467" s="1">
        <v>109</v>
      </c>
      <c r="R467" s="1">
        <v>108.5</v>
      </c>
      <c r="S467" s="1">
        <v>107.5</v>
      </c>
      <c r="T467" s="1">
        <v>109</v>
      </c>
      <c r="U467" s="1">
        <v>109</v>
      </c>
      <c r="V467" s="1">
        <v>-7.3510431400000016</v>
      </c>
      <c r="W467" s="1">
        <v>-3.54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34.24</v>
      </c>
      <c r="D468" s="1">
        <v>0.81</v>
      </c>
      <c r="E468" s="1">
        <v>0.99</v>
      </c>
      <c r="F468" s="1">
        <v>4.8499999999999996</v>
      </c>
      <c r="G468" s="1">
        <v>59.109999999999992</v>
      </c>
      <c r="H468" s="1">
        <v>472</v>
      </c>
      <c r="I468" s="1">
        <v>5853532.9699999997</v>
      </c>
      <c r="J468" s="1">
        <v>267.91899999999998</v>
      </c>
      <c r="K468" s="1">
        <v>-1137.721</v>
      </c>
      <c r="L468" s="1">
        <v>-1220.086</v>
      </c>
      <c r="M468" s="1">
        <v>-2006.2249999999999</v>
      </c>
      <c r="N468" s="1">
        <v>-956.71699999999998</v>
      </c>
      <c r="O468" s="1">
        <v>346002</v>
      </c>
      <c r="P468" s="1">
        <v>-1.5</v>
      </c>
      <c r="Q468" s="1">
        <v>21.7</v>
      </c>
      <c r="R468" s="1">
        <v>21.4</v>
      </c>
      <c r="S468" s="1">
        <v>21.25</v>
      </c>
      <c r="T468" s="1">
        <v>20.55</v>
      </c>
      <c r="U468" s="1">
        <v>20.25</v>
      </c>
      <c r="V468" s="1">
        <v>-1.0506165759999999</v>
      </c>
      <c r="W468" s="1">
        <v>-6.68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6.31</v>
      </c>
      <c r="D469" s="1">
        <v>6.23</v>
      </c>
      <c r="E469" s="1">
        <v>2.14</v>
      </c>
      <c r="F469" s="1">
        <v>40.630000000000003</v>
      </c>
      <c r="G469" s="1">
        <v>44.69</v>
      </c>
      <c r="H469" s="1">
        <v>473</v>
      </c>
      <c r="I469" s="1">
        <v>8450557.1199999992</v>
      </c>
      <c r="J469" s="1">
        <v>2347.2800000000002</v>
      </c>
      <c r="K469" s="1">
        <v>498.99400000000003</v>
      </c>
      <c r="L469" s="1">
        <v>1183.7470000000001</v>
      </c>
      <c r="M469" s="1">
        <v>-461.596</v>
      </c>
      <c r="N469" s="1">
        <v>-2442.547</v>
      </c>
      <c r="O469" s="1">
        <v>377655</v>
      </c>
      <c r="P469" s="1">
        <v>0.3</v>
      </c>
      <c r="Q469" s="1">
        <v>47.5</v>
      </c>
      <c r="R469" s="1">
        <v>47.2</v>
      </c>
      <c r="S469" s="1">
        <v>47.3</v>
      </c>
      <c r="T469" s="1">
        <v>46.2</v>
      </c>
      <c r="U469" s="1">
        <v>45</v>
      </c>
      <c r="V469" s="1">
        <v>0.59799199699999983</v>
      </c>
      <c r="W469" s="1">
        <v>-4.66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16.760000000000002</v>
      </c>
      <c r="D470" s="1">
        <v>0.33</v>
      </c>
      <c r="E470" s="1">
        <v>0.87</v>
      </c>
      <c r="F470" s="1">
        <v>40.369999999999997</v>
      </c>
      <c r="G470" s="1">
        <v>41.67</v>
      </c>
      <c r="H470" s="1">
        <v>474</v>
      </c>
      <c r="I470" s="1">
        <v>10671410.939999999</v>
      </c>
      <c r="J470" s="1">
        <v>198.70099999999999</v>
      </c>
      <c r="K470" s="1">
        <v>274</v>
      </c>
      <c r="L470" s="1">
        <v>281.97399999999999</v>
      </c>
      <c r="M470" s="1">
        <v>2017.8820000000001</v>
      </c>
      <c r="N470" s="1">
        <v>-637</v>
      </c>
      <c r="O470" s="1">
        <v>444678</v>
      </c>
      <c r="P470" s="1">
        <v>0.5</v>
      </c>
      <c r="Q470" s="1">
        <v>30.8</v>
      </c>
      <c r="R470" s="1">
        <v>30.85</v>
      </c>
      <c r="S470" s="1">
        <v>30.7</v>
      </c>
      <c r="T470" s="1">
        <v>32</v>
      </c>
      <c r="U470" s="1">
        <v>32</v>
      </c>
      <c r="V470" s="1">
        <v>0.67417716599999999</v>
      </c>
      <c r="W470" s="1">
        <v>4.2300000000000004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0.03</v>
      </c>
      <c r="E471" s="1">
        <v>0.71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69</v>
      </c>
      <c r="K471" s="1">
        <v>-8</v>
      </c>
      <c r="L471" s="1">
        <v>26</v>
      </c>
      <c r="M471" s="1">
        <v>54.976999999999997</v>
      </c>
      <c r="N471" s="1">
        <v>-56</v>
      </c>
      <c r="O471" s="1">
        <v>397091</v>
      </c>
      <c r="P471" s="1">
        <v>0</v>
      </c>
      <c r="Q471" s="1">
        <v>37.65</v>
      </c>
      <c r="R471" s="1">
        <v>37.6</v>
      </c>
      <c r="S471" s="1">
        <v>37.65</v>
      </c>
      <c r="T471" s="1">
        <v>37.799999999999997</v>
      </c>
      <c r="U471" s="1">
        <v>37.450000000000003</v>
      </c>
      <c r="V471" s="1">
        <v>3.2568805999999992E-2</v>
      </c>
      <c r="W471" s="1">
        <v>0.13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1.45</v>
      </c>
      <c r="E472" s="1">
        <v>1.55</v>
      </c>
      <c r="F472" s="1">
        <v>32.229999999999997</v>
      </c>
      <c r="G472" s="1">
        <v>52.38</v>
      </c>
      <c r="H472" s="1">
        <v>476</v>
      </c>
      <c r="I472" s="1">
        <v>34921042.700000003</v>
      </c>
      <c r="J472" s="1">
        <v>-1440.566</v>
      </c>
      <c r="K472" s="1">
        <v>867.64499999999998</v>
      </c>
      <c r="L472" s="1">
        <v>-4307.1790000000001</v>
      </c>
      <c r="M472" s="1">
        <v>-929.36300000000006</v>
      </c>
      <c r="N472" s="1">
        <v>-3558.6959999999999</v>
      </c>
      <c r="O472" s="1">
        <v>1829164</v>
      </c>
      <c r="P472" s="1">
        <v>-0.5</v>
      </c>
      <c r="Q472" s="1">
        <v>42.3</v>
      </c>
      <c r="R472" s="1">
        <v>42.25</v>
      </c>
      <c r="S472" s="1">
        <v>41.9</v>
      </c>
      <c r="T472" s="1">
        <v>41.85</v>
      </c>
      <c r="U472" s="1">
        <v>41.3</v>
      </c>
      <c r="V472" s="1">
        <v>-3.9061672699999996</v>
      </c>
      <c r="W472" s="1">
        <v>-4.51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12.19</v>
      </c>
      <c r="D473" s="1">
        <v>0.09</v>
      </c>
      <c r="E473" s="1">
        <v>0.26</v>
      </c>
      <c r="F473" s="1">
        <v>39.450000000000003</v>
      </c>
      <c r="G473" s="1">
        <v>48.01</v>
      </c>
      <c r="H473" s="1">
        <v>477</v>
      </c>
      <c r="I473" s="1">
        <v>60236685.780000001</v>
      </c>
      <c r="J473" s="1">
        <v>4464.2709999999997</v>
      </c>
      <c r="K473" s="1">
        <v>-6190.7879999999996</v>
      </c>
      <c r="L473" s="1">
        <v>-3454.8670000000002</v>
      </c>
      <c r="M473" s="1">
        <v>-6949.0720000000001</v>
      </c>
      <c r="N473" s="1">
        <v>-2603.4409999999998</v>
      </c>
      <c r="O473" s="1">
        <v>2891963</v>
      </c>
      <c r="P473" s="1">
        <v>-0.5</v>
      </c>
      <c r="Q473" s="1">
        <v>21.45</v>
      </c>
      <c r="R473" s="1">
        <v>21</v>
      </c>
      <c r="S473" s="1">
        <v>21.15</v>
      </c>
      <c r="T473" s="1">
        <v>20.95</v>
      </c>
      <c r="U473" s="1">
        <v>20.8</v>
      </c>
      <c r="V473" s="1">
        <v>-3.0705300329999998</v>
      </c>
      <c r="W473" s="1">
        <v>-1.65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1</v>
      </c>
      <c r="D474" s="1">
        <v>0.02</v>
      </c>
      <c r="E474" s="1">
        <v>1.1399999999999999</v>
      </c>
      <c r="F474" s="1">
        <v>26.58</v>
      </c>
      <c r="G474" s="1">
        <v>71.260000000000005</v>
      </c>
      <c r="H474" s="1">
        <v>478</v>
      </c>
      <c r="I474" s="1">
        <v>1890022.72</v>
      </c>
      <c r="J474" s="1">
        <v>203</v>
      </c>
      <c r="K474" s="1">
        <v>2</v>
      </c>
      <c r="L474" s="1">
        <v>-72</v>
      </c>
      <c r="M474" s="1">
        <v>79</v>
      </c>
      <c r="N474" s="1">
        <v>17.5</v>
      </c>
      <c r="O474" s="1">
        <v>134683</v>
      </c>
      <c r="P474" s="1">
        <v>0.2</v>
      </c>
      <c r="Q474" s="1">
        <v>12.6</v>
      </c>
      <c r="R474" s="1">
        <v>12.65</v>
      </c>
      <c r="S474" s="1">
        <v>12.6</v>
      </c>
      <c r="T474" s="1">
        <v>12.7</v>
      </c>
      <c r="U474" s="1">
        <v>12.75</v>
      </c>
      <c r="V474" s="1">
        <v>2.9023249999999997E-2</v>
      </c>
      <c r="W474" s="1">
        <v>2.82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1.22</v>
      </c>
      <c r="D475" s="1">
        <v>1.1499999999999999</v>
      </c>
      <c r="E475" s="1">
        <v>0.15</v>
      </c>
      <c r="F475" s="1">
        <v>27.16</v>
      </c>
      <c r="G475" s="1">
        <v>70.319999999999993</v>
      </c>
      <c r="H475" s="1">
        <v>479</v>
      </c>
      <c r="I475" s="1">
        <v>1974845.93</v>
      </c>
      <c r="J475" s="1">
        <v>-20</v>
      </c>
      <c r="K475" s="1">
        <v>-62</v>
      </c>
      <c r="L475" s="1">
        <v>-59</v>
      </c>
      <c r="M475" s="1">
        <v>-5.3310000000000004</v>
      </c>
      <c r="N475" s="1">
        <v>-79.021000000000001</v>
      </c>
      <c r="O475" s="1">
        <v>138871</v>
      </c>
      <c r="P475" s="1">
        <v>-0.2</v>
      </c>
      <c r="Q475" s="1">
        <v>40.1</v>
      </c>
      <c r="R475" s="1">
        <v>39.75</v>
      </c>
      <c r="S475" s="1">
        <v>39.65</v>
      </c>
      <c r="T475" s="1">
        <v>39.299999999999997</v>
      </c>
      <c r="U475" s="1">
        <v>39.299999999999997</v>
      </c>
      <c r="V475" s="1">
        <v>-8.9208836000000014E-2</v>
      </c>
      <c r="W475" s="1">
        <v>-1.75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0.76</v>
      </c>
      <c r="D476" s="1">
        <v>0</v>
      </c>
      <c r="E476" s="1">
        <v>0.39</v>
      </c>
      <c r="F476" s="1">
        <v>34</v>
      </c>
      <c r="G476" s="1">
        <v>64.849999999999994</v>
      </c>
      <c r="H476" s="1">
        <v>480</v>
      </c>
      <c r="I476" s="1">
        <v>1484234.58</v>
      </c>
      <c r="J476" s="1">
        <v>-0.66400000000000003</v>
      </c>
      <c r="K476" s="1">
        <v>-1</v>
      </c>
      <c r="L476" s="1">
        <v>-1.4670000000000001</v>
      </c>
      <c r="M476" s="1">
        <v>-3.26</v>
      </c>
      <c r="N476" s="1">
        <v>-2.407</v>
      </c>
      <c r="O476" s="1">
        <v>96253</v>
      </c>
      <c r="P476" s="1">
        <v>0</v>
      </c>
      <c r="Q476" s="1">
        <v>20.05</v>
      </c>
      <c r="R476" s="1">
        <v>19.95</v>
      </c>
      <c r="S476" s="1">
        <v>20</v>
      </c>
      <c r="T476" s="1">
        <v>20.05</v>
      </c>
      <c r="U476" s="1">
        <v>20.05</v>
      </c>
      <c r="V476" s="1">
        <v>-1.7622655E-3</v>
      </c>
      <c r="W476" s="1">
        <v>0.5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2.42</v>
      </c>
      <c r="D477" s="1">
        <v>0</v>
      </c>
      <c r="E477" s="1">
        <v>1.53</v>
      </c>
      <c r="F477" s="1">
        <v>5.56</v>
      </c>
      <c r="G477" s="1">
        <v>90.49</v>
      </c>
      <c r="H477" s="1">
        <v>481</v>
      </c>
      <c r="I477" s="1">
        <v>3002430.7</v>
      </c>
      <c r="J477" s="1">
        <v>109</v>
      </c>
      <c r="K477" s="1">
        <v>-41</v>
      </c>
      <c r="L477" s="1">
        <v>232</v>
      </c>
      <c r="M477" s="1">
        <v>-80</v>
      </c>
      <c r="N477" s="1">
        <v>-111</v>
      </c>
      <c r="O477" s="1">
        <v>271690</v>
      </c>
      <c r="P477" s="1">
        <v>0</v>
      </c>
      <c r="Q477" s="1">
        <v>22.5</v>
      </c>
      <c r="R477" s="1">
        <v>22.3</v>
      </c>
      <c r="S477" s="1">
        <v>22.6</v>
      </c>
      <c r="T477" s="1">
        <v>22.4</v>
      </c>
      <c r="U477" s="1">
        <v>22.15</v>
      </c>
      <c r="V477" s="1">
        <v>2.5307500000000011E-2</v>
      </c>
      <c r="W477" s="1">
        <v>-1.1200000000000001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40.479999999999997</v>
      </c>
      <c r="D478" s="1">
        <v>1.47</v>
      </c>
      <c r="E478" s="1">
        <v>0.77</v>
      </c>
      <c r="F478" s="1">
        <v>2.79</v>
      </c>
      <c r="G478" s="1">
        <v>54.49</v>
      </c>
      <c r="H478" s="1">
        <v>482</v>
      </c>
      <c r="I478" s="1">
        <v>28061462.93</v>
      </c>
      <c r="J478" s="1">
        <v>922.10400000000004</v>
      </c>
      <c r="K478" s="1">
        <v>-1571.8779999999999</v>
      </c>
      <c r="L478" s="1">
        <v>221</v>
      </c>
      <c r="M478" s="1">
        <v>421.99799999999999</v>
      </c>
      <c r="N478" s="1">
        <v>-3005.279</v>
      </c>
      <c r="O478" s="1">
        <v>1529069</v>
      </c>
      <c r="P478" s="1">
        <v>-0.2</v>
      </c>
      <c r="Q478" s="1">
        <v>47.45</v>
      </c>
      <c r="R478" s="1">
        <v>46.25</v>
      </c>
      <c r="S478" s="1">
        <v>46.1</v>
      </c>
      <c r="T478" s="1">
        <v>46.35</v>
      </c>
      <c r="U478" s="1">
        <v>45</v>
      </c>
      <c r="V478" s="1">
        <v>-1.3443537039999998</v>
      </c>
      <c r="W478" s="1">
        <v>-5.66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23.81</v>
      </c>
      <c r="G479" s="1">
        <v>73.63</v>
      </c>
      <c r="H479" s="1">
        <v>483</v>
      </c>
      <c r="I479" s="1">
        <v>1372818.27</v>
      </c>
      <c r="J479" s="1">
        <v>22</v>
      </c>
      <c r="K479" s="1">
        <v>-3</v>
      </c>
      <c r="L479" s="1">
        <v>13</v>
      </c>
      <c r="M479" s="1">
        <v>-10</v>
      </c>
      <c r="N479" s="1">
        <v>7</v>
      </c>
      <c r="O479" s="1">
        <v>101081</v>
      </c>
      <c r="P479" s="1">
        <v>0</v>
      </c>
      <c r="Q479" s="1">
        <v>30.45</v>
      </c>
      <c r="R479" s="1">
        <v>30.45</v>
      </c>
      <c r="S479" s="1">
        <v>30.55</v>
      </c>
      <c r="T479" s="1">
        <v>30.7</v>
      </c>
      <c r="U479" s="1">
        <v>30.7</v>
      </c>
      <c r="V479" s="1">
        <v>8.8360000000000001E-3</v>
      </c>
      <c r="W479" s="1">
        <v>0.82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3.53</v>
      </c>
      <c r="D480" s="1">
        <v>0.28000000000000003</v>
      </c>
      <c r="E480" s="1">
        <v>0.28999999999999998</v>
      </c>
      <c r="F480" s="1">
        <v>43.43</v>
      </c>
      <c r="G480" s="1">
        <v>52.47</v>
      </c>
      <c r="H480" s="1">
        <v>484</v>
      </c>
      <c r="I480" s="1">
        <v>4172944.87</v>
      </c>
      <c r="J480" s="1">
        <v>8.8059999999999992</v>
      </c>
      <c r="K480" s="1">
        <v>-343.46899999999999</v>
      </c>
      <c r="L480" s="1">
        <v>-80</v>
      </c>
      <c r="M480" s="1">
        <v>294.714</v>
      </c>
      <c r="N480" s="1">
        <v>187.79499999999999</v>
      </c>
      <c r="O480" s="1">
        <v>218954</v>
      </c>
      <c r="P480" s="1">
        <v>0</v>
      </c>
      <c r="Q480" s="1">
        <v>28.7</v>
      </c>
      <c r="R480" s="1">
        <v>28.5</v>
      </c>
      <c r="S480" s="1">
        <v>28.6</v>
      </c>
      <c r="T480" s="1">
        <v>28.65</v>
      </c>
      <c r="U480" s="1">
        <v>28.8</v>
      </c>
      <c r="V480" s="1">
        <v>2.0279178000000002E-2</v>
      </c>
      <c r="W480" s="1">
        <v>1.05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26.63</v>
      </c>
      <c r="D481" s="1">
        <v>0.5</v>
      </c>
      <c r="E481" s="1">
        <v>1.39</v>
      </c>
      <c r="F481" s="1">
        <v>17.29</v>
      </c>
      <c r="G481" s="1">
        <v>54.19</v>
      </c>
      <c r="H481" s="1">
        <v>485</v>
      </c>
      <c r="I481" s="1">
        <v>53993416.399999999</v>
      </c>
      <c r="J481" s="1">
        <v>-23075.598999999998</v>
      </c>
      <c r="K481" s="1">
        <v>-11310.781000000001</v>
      </c>
      <c r="L481" s="1">
        <v>-29791.52</v>
      </c>
      <c r="M481" s="1">
        <v>3999.2640000000001</v>
      </c>
      <c r="N481" s="1">
        <v>-8100.77</v>
      </c>
      <c r="O481" s="1">
        <v>2925903</v>
      </c>
      <c r="P481" s="1">
        <v>-2.2999999999999998</v>
      </c>
      <c r="Q481" s="1">
        <v>30.1</v>
      </c>
      <c r="R481" s="1">
        <v>29.6</v>
      </c>
      <c r="S481" s="1">
        <v>29.25</v>
      </c>
      <c r="T481" s="1">
        <v>29.65</v>
      </c>
      <c r="U481" s="1">
        <v>29.7</v>
      </c>
      <c r="V481" s="1">
        <v>-20.227912988999996</v>
      </c>
      <c r="W481" s="1">
        <v>-1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1.06</v>
      </c>
      <c r="D482" s="1">
        <v>0</v>
      </c>
      <c r="E482" s="1">
        <v>0.14000000000000001</v>
      </c>
      <c r="F482" s="1">
        <v>59.18</v>
      </c>
      <c r="G482" s="1">
        <v>39.619999999999997</v>
      </c>
      <c r="H482" s="1">
        <v>486</v>
      </c>
      <c r="I482" s="1">
        <v>2083587.4</v>
      </c>
      <c r="J482" s="1">
        <v>486.358</v>
      </c>
      <c r="K482" s="1">
        <v>-213</v>
      </c>
      <c r="L482" s="1">
        <v>25</v>
      </c>
      <c r="M482" s="1">
        <v>-142</v>
      </c>
      <c r="N482" s="1">
        <v>129</v>
      </c>
      <c r="O482" s="1">
        <v>82552</v>
      </c>
      <c r="P482" s="1">
        <v>0.3</v>
      </c>
      <c r="Q482" s="1">
        <v>33.6</v>
      </c>
      <c r="R482" s="1">
        <v>32.9</v>
      </c>
      <c r="S482" s="1">
        <v>33.15</v>
      </c>
      <c r="T482" s="1">
        <v>32.65</v>
      </c>
      <c r="U482" s="1">
        <v>32.25</v>
      </c>
      <c r="V482" s="1">
        <v>9.6866288000000023E-2</v>
      </c>
      <c r="W482" s="1">
        <v>-2.86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0.31</v>
      </c>
      <c r="E483" s="1">
        <v>0.27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1879.473</v>
      </c>
      <c r="K483" s="1">
        <v>1103</v>
      </c>
      <c r="L483" s="1">
        <v>150.43899999999999</v>
      </c>
      <c r="M483" s="1">
        <v>-27.431000000000001</v>
      </c>
      <c r="N483" s="1">
        <v>-124.919</v>
      </c>
      <c r="O483" s="1">
        <v>1553972</v>
      </c>
      <c r="P483" s="1">
        <v>0.2</v>
      </c>
      <c r="Q483" s="1">
        <v>30.15</v>
      </c>
      <c r="R483" s="1">
        <v>30.25</v>
      </c>
      <c r="S483" s="1">
        <v>30.25</v>
      </c>
      <c r="T483" s="1">
        <v>29.85</v>
      </c>
      <c r="U483" s="1">
        <v>29.9</v>
      </c>
      <c r="V483" s="1">
        <v>0.90028747249999996</v>
      </c>
      <c r="W483" s="1">
        <v>0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3.1</v>
      </c>
      <c r="D484" s="1">
        <v>0.33</v>
      </c>
      <c r="E484" s="1">
        <v>0.65</v>
      </c>
      <c r="F484" s="1">
        <v>36.35</v>
      </c>
      <c r="G484" s="1">
        <v>59.57</v>
      </c>
      <c r="H484" s="1">
        <v>488</v>
      </c>
      <c r="I484" s="1">
        <v>9418671.0099999998</v>
      </c>
      <c r="J484" s="1">
        <v>-1711.566</v>
      </c>
      <c r="K484" s="1">
        <v>-9275.7180000000008</v>
      </c>
      <c r="L484" s="1">
        <v>-1048.8910000000001</v>
      </c>
      <c r="M484" s="1">
        <v>-2386.576</v>
      </c>
      <c r="N484" s="1">
        <v>-2401.1819999999998</v>
      </c>
      <c r="O484" s="1">
        <v>561070</v>
      </c>
      <c r="P484" s="1">
        <v>-3</v>
      </c>
      <c r="Q484" s="1">
        <v>51.6</v>
      </c>
      <c r="R484" s="1">
        <v>49.35</v>
      </c>
      <c r="S484" s="1">
        <v>49.5</v>
      </c>
      <c r="T484" s="1">
        <v>49.1</v>
      </c>
      <c r="U484" s="1">
        <v>48.55</v>
      </c>
      <c r="V484" s="1">
        <v>-8.3175186110000006</v>
      </c>
      <c r="W484" s="1">
        <v>-6.27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17.399999999999999</v>
      </c>
      <c r="D485" s="1">
        <v>0.02</v>
      </c>
      <c r="E485" s="1">
        <v>1.82</v>
      </c>
      <c r="F485" s="1">
        <v>14.33</v>
      </c>
      <c r="G485" s="1">
        <v>66.430000000000007</v>
      </c>
      <c r="H485" s="1">
        <v>489</v>
      </c>
      <c r="I485" s="1">
        <v>1433912.3</v>
      </c>
      <c r="J485" s="1">
        <v>184.596</v>
      </c>
      <c r="K485" s="1">
        <v>422.37200000000001</v>
      </c>
      <c r="L485" s="1">
        <v>104.7</v>
      </c>
      <c r="M485" s="1">
        <v>107.994</v>
      </c>
      <c r="N485" s="1">
        <v>16.966000000000001</v>
      </c>
      <c r="O485" s="1">
        <v>95255</v>
      </c>
      <c r="P485" s="1">
        <v>0.9</v>
      </c>
      <c r="Q485" s="1">
        <v>75</v>
      </c>
      <c r="R485" s="1">
        <v>76.8</v>
      </c>
      <c r="S485" s="1">
        <v>77.3</v>
      </c>
      <c r="T485" s="1">
        <v>76.900000000000006</v>
      </c>
      <c r="U485" s="1">
        <v>77</v>
      </c>
      <c r="V485" s="1">
        <v>0.63987300199999997</v>
      </c>
      <c r="W485" s="1">
        <v>3.63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8.85</v>
      </c>
      <c r="D486" s="1">
        <v>0.54</v>
      </c>
      <c r="E486" s="1">
        <v>0.74</v>
      </c>
      <c r="F486" s="1">
        <v>27.68</v>
      </c>
      <c r="G486" s="1">
        <v>62.19</v>
      </c>
      <c r="H486" s="1">
        <v>490</v>
      </c>
      <c r="I486" s="1">
        <v>7464091.9900000002</v>
      </c>
      <c r="J486" s="1">
        <v>42</v>
      </c>
      <c r="K486" s="1">
        <v>-645.05999999999995</v>
      </c>
      <c r="L486" s="1">
        <v>568.50300000000004</v>
      </c>
      <c r="M486" s="1">
        <v>-545.20899999999995</v>
      </c>
      <c r="N486" s="1">
        <v>-547.00199999999995</v>
      </c>
      <c r="O486" s="1">
        <v>464192</v>
      </c>
      <c r="P486" s="1">
        <v>-0.2</v>
      </c>
      <c r="Q486" s="1">
        <v>43.4</v>
      </c>
      <c r="R486" s="1">
        <v>42.85</v>
      </c>
      <c r="S486" s="1">
        <v>43.45</v>
      </c>
      <c r="T486" s="1">
        <v>43</v>
      </c>
      <c r="U486" s="1">
        <v>42.35</v>
      </c>
      <c r="V486" s="1">
        <v>-0.47726087349999996</v>
      </c>
      <c r="W486" s="1">
        <v>-1.97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6.56</v>
      </c>
      <c r="D487" s="1">
        <v>0.25</v>
      </c>
      <c r="E487" s="1">
        <v>0.08</v>
      </c>
      <c r="F487" s="1">
        <v>31.56</v>
      </c>
      <c r="G487" s="1">
        <v>61.550000000000004</v>
      </c>
      <c r="H487" s="1">
        <v>491</v>
      </c>
      <c r="I487" s="1">
        <v>592649.56000000006</v>
      </c>
      <c r="J487" s="1">
        <v>-22.994</v>
      </c>
      <c r="K487" s="1">
        <v>13</v>
      </c>
      <c r="L487" s="1">
        <v>5</v>
      </c>
      <c r="M487" s="1">
        <v>4.9939999999999998</v>
      </c>
      <c r="N487" s="1">
        <v>2</v>
      </c>
      <c r="O487" s="1">
        <v>36478</v>
      </c>
      <c r="P487" s="1">
        <v>0</v>
      </c>
      <c r="Q487" s="1">
        <v>108</v>
      </c>
      <c r="R487" s="1">
        <v>108.5</v>
      </c>
      <c r="S487" s="1">
        <v>109</v>
      </c>
      <c r="T487" s="1">
        <v>109</v>
      </c>
      <c r="U487" s="1">
        <v>108.5</v>
      </c>
      <c r="V487" s="1">
        <v>2.3349400000000015E-3</v>
      </c>
      <c r="W487" s="1">
        <v>1.88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1.45</v>
      </c>
      <c r="D488" s="1">
        <v>0</v>
      </c>
      <c r="E488" s="1">
        <v>2.93</v>
      </c>
      <c r="F488" s="1">
        <v>20.72</v>
      </c>
      <c r="G488" s="1">
        <v>74.900000000000006</v>
      </c>
      <c r="H488" s="1">
        <v>492</v>
      </c>
      <c r="I488" s="1">
        <v>2700305.11</v>
      </c>
      <c r="J488" s="1">
        <v>-3</v>
      </c>
      <c r="K488" s="1">
        <v>-208</v>
      </c>
      <c r="L488" s="1">
        <v>-107.29900000000001</v>
      </c>
      <c r="M488" s="1">
        <v>134</v>
      </c>
      <c r="N488" s="1">
        <v>71</v>
      </c>
      <c r="O488" s="1">
        <v>202253</v>
      </c>
      <c r="P488" s="1">
        <v>-0.1</v>
      </c>
      <c r="Q488" s="1">
        <v>16.25</v>
      </c>
      <c r="R488" s="1">
        <v>16.05</v>
      </c>
      <c r="S488" s="1">
        <v>16.05</v>
      </c>
      <c r="T488" s="1">
        <v>16.45</v>
      </c>
      <c r="U488" s="1">
        <v>16.600000000000001</v>
      </c>
      <c r="V488" s="1">
        <v>-1.7263989500000004E-2</v>
      </c>
      <c r="W488" s="1">
        <v>1.84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2.0299999999999998</v>
      </c>
      <c r="F489" s="1">
        <v>45.88</v>
      </c>
      <c r="G489" s="1">
        <v>46.82</v>
      </c>
      <c r="H489" s="1">
        <v>493</v>
      </c>
      <c r="I489" s="1">
        <v>954670</v>
      </c>
      <c r="J489" s="1">
        <v>30</v>
      </c>
      <c r="K489" s="1">
        <v>12</v>
      </c>
      <c r="L489" s="1">
        <v>3</v>
      </c>
      <c r="M489" s="1">
        <v>16</v>
      </c>
      <c r="N489" s="1">
        <v>-12</v>
      </c>
      <c r="O489" s="1">
        <v>44698</v>
      </c>
      <c r="P489" s="1">
        <v>0.1</v>
      </c>
      <c r="Q489" s="1">
        <v>39.950000000000003</v>
      </c>
      <c r="R489" s="1">
        <v>39.65</v>
      </c>
      <c r="S489" s="1">
        <v>39.85</v>
      </c>
      <c r="T489" s="1">
        <v>40.799999999999997</v>
      </c>
      <c r="U489" s="1">
        <v>39.700000000000003</v>
      </c>
      <c r="V489" s="1">
        <v>1.9702499999999994E-2</v>
      </c>
      <c r="W489" s="1">
        <v>0.51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1.95</v>
      </c>
      <c r="D490" s="1">
        <v>0</v>
      </c>
      <c r="E490" s="1">
        <v>0</v>
      </c>
      <c r="F490" s="1">
        <v>37.299999999999997</v>
      </c>
      <c r="G490" s="1">
        <v>60.75</v>
      </c>
      <c r="H490" s="1">
        <v>494</v>
      </c>
      <c r="I490" s="1">
        <v>350000</v>
      </c>
      <c r="J490" s="1">
        <v>-1</v>
      </c>
      <c r="K490" s="1">
        <v>10</v>
      </c>
      <c r="L490" s="1">
        <v>14</v>
      </c>
      <c r="M490" s="1">
        <v>4</v>
      </c>
      <c r="N490" s="1">
        <v>5</v>
      </c>
      <c r="O490" s="1">
        <v>21263</v>
      </c>
      <c r="P490" s="1">
        <v>0.2</v>
      </c>
      <c r="Q490" s="1">
        <v>66.5</v>
      </c>
      <c r="R490" s="1">
        <v>66.599999999999994</v>
      </c>
      <c r="S490" s="1">
        <v>66.900000000000006</v>
      </c>
      <c r="T490" s="1">
        <v>66.7</v>
      </c>
      <c r="U490" s="1">
        <v>66.400000000000006</v>
      </c>
      <c r="V490" s="1">
        <v>2.1349E-2</v>
      </c>
      <c r="W490" s="1">
        <v>-0.15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0.59</v>
      </c>
      <c r="D491" s="1">
        <v>0</v>
      </c>
      <c r="E491" s="1">
        <v>0.06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142</v>
      </c>
      <c r="K491" s="1">
        <v>37</v>
      </c>
      <c r="L491" s="1">
        <v>43.807000000000002</v>
      </c>
      <c r="M491" s="1">
        <v>25</v>
      </c>
      <c r="N491" s="1">
        <v>29</v>
      </c>
      <c r="O491" s="1">
        <v>357229</v>
      </c>
      <c r="P491" s="1">
        <v>0.1</v>
      </c>
      <c r="Q491" s="1">
        <v>12.4</v>
      </c>
      <c r="R491" s="1">
        <v>12.35</v>
      </c>
      <c r="S491" s="1">
        <v>12.3</v>
      </c>
      <c r="T491" s="1">
        <v>12.35</v>
      </c>
      <c r="U491" s="1">
        <v>12.45</v>
      </c>
      <c r="V491" s="1">
        <v>3.4263761000000004E-2</v>
      </c>
      <c r="W491" s="1">
        <v>0.81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39.21</v>
      </c>
      <c r="D492" s="1">
        <v>0</v>
      </c>
      <c r="E492" s="1">
        <v>0.04</v>
      </c>
      <c r="F492" s="1">
        <v>19.399999999999999</v>
      </c>
      <c r="G492" s="1">
        <v>41.35</v>
      </c>
      <c r="H492" s="1">
        <v>496</v>
      </c>
      <c r="I492" s="1">
        <v>1566132.49</v>
      </c>
      <c r="J492" s="1">
        <v>135</v>
      </c>
      <c r="K492" s="1">
        <v>-51</v>
      </c>
      <c r="L492" s="1">
        <v>6</v>
      </c>
      <c r="M492" s="1">
        <v>5</v>
      </c>
      <c r="N492" s="1">
        <v>11</v>
      </c>
      <c r="O492" s="1">
        <v>64760</v>
      </c>
      <c r="P492" s="1">
        <v>0.2</v>
      </c>
      <c r="Q492" s="1">
        <v>20.6</v>
      </c>
      <c r="R492" s="1">
        <v>20.8</v>
      </c>
      <c r="S492" s="1">
        <v>20.45</v>
      </c>
      <c r="T492" s="1">
        <v>20.25</v>
      </c>
      <c r="U492" s="1">
        <v>20.55</v>
      </c>
      <c r="V492" s="1">
        <v>2.1702000000000003E-2</v>
      </c>
      <c r="W492" s="1">
        <v>2.75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11.4</v>
      </c>
      <c r="D493" s="1">
        <v>0.09</v>
      </c>
      <c r="E493" s="1">
        <v>0.4</v>
      </c>
      <c r="F493" s="1">
        <v>21.18</v>
      </c>
      <c r="G493" s="1">
        <v>66.930000000000007</v>
      </c>
      <c r="H493" s="1">
        <v>497</v>
      </c>
      <c r="I493" s="1">
        <v>3669233.43</v>
      </c>
      <c r="J493" s="1">
        <v>52</v>
      </c>
      <c r="K493" s="1">
        <v>9</v>
      </c>
      <c r="L493" s="1">
        <v>-7</v>
      </c>
      <c r="M493" s="1">
        <v>66.992000000000004</v>
      </c>
      <c r="N493" s="1">
        <v>-9</v>
      </c>
      <c r="O493" s="1">
        <v>245582</v>
      </c>
      <c r="P493" s="1">
        <v>0</v>
      </c>
      <c r="Q493" s="1">
        <v>49.5</v>
      </c>
      <c r="R493" s="1">
        <v>50.1</v>
      </c>
      <c r="S493" s="1">
        <v>49.85</v>
      </c>
      <c r="T493" s="1">
        <v>49.65</v>
      </c>
      <c r="U493" s="1">
        <v>48.65</v>
      </c>
      <c r="V493" s="1">
        <v>5.5642528000000004E-2</v>
      </c>
      <c r="W493" s="1">
        <v>0.31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3.43</v>
      </c>
      <c r="D494" s="1">
        <v>0</v>
      </c>
      <c r="E494" s="1">
        <v>0.11</v>
      </c>
      <c r="F494" s="1">
        <v>13.42</v>
      </c>
      <c r="G494" s="1">
        <v>83.039999999999992</v>
      </c>
      <c r="H494" s="1">
        <v>498</v>
      </c>
      <c r="I494" s="1">
        <v>1913128.3</v>
      </c>
      <c r="J494" s="1">
        <v>121.93899999999999</v>
      </c>
      <c r="K494" s="1">
        <v>-690</v>
      </c>
      <c r="L494" s="1">
        <v>30</v>
      </c>
      <c r="M494" s="1">
        <v>45.997999999999998</v>
      </c>
      <c r="N494" s="1">
        <v>47</v>
      </c>
      <c r="O494" s="1">
        <v>158866</v>
      </c>
      <c r="P494" s="1">
        <v>-0.3</v>
      </c>
      <c r="Q494" s="1">
        <v>17.5</v>
      </c>
      <c r="R494" s="1">
        <v>17.5</v>
      </c>
      <c r="S494" s="1">
        <v>17.3</v>
      </c>
      <c r="T494" s="1">
        <v>17.2</v>
      </c>
      <c r="U494" s="1">
        <v>17.350000000000001</v>
      </c>
      <c r="V494" s="1">
        <v>-7.8154519000000006E-2</v>
      </c>
      <c r="W494" s="1">
        <v>0.87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2.56</v>
      </c>
      <c r="D495" s="1">
        <v>0</v>
      </c>
      <c r="E495" s="1">
        <v>0.06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87.923000000000002</v>
      </c>
      <c r="K495" s="1">
        <v>11</v>
      </c>
      <c r="L495" s="1">
        <v>35</v>
      </c>
      <c r="M495" s="1">
        <v>124</v>
      </c>
      <c r="N495" s="1">
        <v>114</v>
      </c>
      <c r="O495" s="1">
        <v>387849</v>
      </c>
      <c r="P495" s="1">
        <v>0.1</v>
      </c>
      <c r="Q495" s="1">
        <v>15.3</v>
      </c>
      <c r="R495" s="1">
        <v>15.3</v>
      </c>
      <c r="S495" s="1">
        <v>15.25</v>
      </c>
      <c r="T495" s="1">
        <v>15.2</v>
      </c>
      <c r="U495" s="1">
        <v>15.4</v>
      </c>
      <c r="V495" s="1">
        <v>5.6876719000000006E-2</v>
      </c>
      <c r="W495" s="1">
        <v>2.67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13.83</v>
      </c>
      <c r="D496" s="1">
        <v>1.98</v>
      </c>
      <c r="E496" s="1">
        <v>0.68</v>
      </c>
      <c r="F496" s="1">
        <v>10.49</v>
      </c>
      <c r="G496" s="1">
        <v>73.02</v>
      </c>
      <c r="H496" s="1">
        <v>500</v>
      </c>
      <c r="I496" s="1">
        <v>1274032.3799999999</v>
      </c>
      <c r="J496" s="1">
        <v>88.260999999999996</v>
      </c>
      <c r="K496" s="1">
        <v>-208.89599999999999</v>
      </c>
      <c r="L496" s="1">
        <v>139.99799999999999</v>
      </c>
      <c r="M496" s="1">
        <v>-12.087</v>
      </c>
      <c r="N496" s="1">
        <v>-34.771000000000001</v>
      </c>
      <c r="O496" s="1">
        <v>93030</v>
      </c>
      <c r="P496" s="1">
        <v>0</v>
      </c>
      <c r="Q496" s="1">
        <v>215</v>
      </c>
      <c r="R496" s="1">
        <v>213.5</v>
      </c>
      <c r="S496" s="1">
        <v>216.5</v>
      </c>
      <c r="T496" s="1">
        <v>215</v>
      </c>
      <c r="U496" s="1">
        <v>215</v>
      </c>
      <c r="V496" s="1">
        <v>-5.3880839999999978E-2</v>
      </c>
      <c r="W496" s="1">
        <v>2.63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6</v>
      </c>
      <c r="K497" s="1">
        <v>3</v>
      </c>
      <c r="L497" s="1">
        <v>3</v>
      </c>
      <c r="M497" s="1">
        <v>2</v>
      </c>
      <c r="N497" s="1">
        <v>-4</v>
      </c>
      <c r="O497" s="1">
        <v>51125</v>
      </c>
      <c r="P497" s="1">
        <v>0</v>
      </c>
      <c r="Q497" s="1">
        <v>34.4</v>
      </c>
      <c r="R497" s="1">
        <v>34.65</v>
      </c>
      <c r="S497" s="1">
        <v>34.15</v>
      </c>
      <c r="T497" s="1">
        <v>33.5</v>
      </c>
      <c r="U497" s="1">
        <v>33.6</v>
      </c>
      <c r="V497" s="1">
        <v>3.4539999999999996E-3</v>
      </c>
      <c r="W497" s="1">
        <v>0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3</v>
      </c>
      <c r="L498" s="1">
        <v>4</v>
      </c>
      <c r="M498" s="1">
        <v>0</v>
      </c>
      <c r="N498" s="1">
        <v>-5</v>
      </c>
      <c r="O498" s="1">
        <v>79002</v>
      </c>
      <c r="P498" s="1">
        <v>0</v>
      </c>
      <c r="Q498" s="1">
        <v>48.35</v>
      </c>
      <c r="R498" s="1">
        <v>50</v>
      </c>
      <c r="S498" s="1">
        <v>49.55</v>
      </c>
      <c r="T498" s="1">
        <v>49.9</v>
      </c>
      <c r="U498" s="1">
        <v>49.95</v>
      </c>
      <c r="V498" s="1">
        <v>1.4679999999999995E-3</v>
      </c>
      <c r="W498" s="1">
        <v>7.77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8.0399999999999991</v>
      </c>
      <c r="G499" s="1">
        <v>91.78</v>
      </c>
      <c r="H499" s="1">
        <v>503</v>
      </c>
      <c r="I499" s="1">
        <v>687421</v>
      </c>
      <c r="J499" s="1">
        <v>29.934000000000001</v>
      </c>
      <c r="K499" s="1">
        <v>-3.9590000000000001</v>
      </c>
      <c r="L499" s="1">
        <v>-8.0269999999999992</v>
      </c>
      <c r="M499" s="1">
        <v>-8</v>
      </c>
      <c r="N499" s="1">
        <v>13.217000000000001</v>
      </c>
      <c r="O499" s="1">
        <v>63091</v>
      </c>
      <c r="P499" s="1">
        <v>0</v>
      </c>
      <c r="Q499" s="1">
        <v>69.599999999999994</v>
      </c>
      <c r="R499" s="1">
        <v>67.8</v>
      </c>
      <c r="S499" s="1">
        <v>66.7</v>
      </c>
      <c r="T499" s="1">
        <v>64</v>
      </c>
      <c r="U499" s="1">
        <v>65.400000000000006</v>
      </c>
      <c r="V499" s="1">
        <v>1.6319770999999997E-2</v>
      </c>
      <c r="W499" s="1">
        <v>0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0.41</v>
      </c>
      <c r="F500" s="1">
        <v>57.91</v>
      </c>
      <c r="G500" s="1">
        <v>41.42</v>
      </c>
      <c r="H500" s="1">
        <v>504</v>
      </c>
      <c r="I500" s="1">
        <v>1182143.3799999999</v>
      </c>
      <c r="J500" s="1">
        <v>88.492999999999995</v>
      </c>
      <c r="K500" s="1">
        <v>-161.64400000000001</v>
      </c>
      <c r="L500" s="1">
        <v>-319.565</v>
      </c>
      <c r="M500" s="1">
        <v>-45.161000000000001</v>
      </c>
      <c r="N500" s="1">
        <v>-88.992000000000004</v>
      </c>
      <c r="O500" s="1">
        <v>48964</v>
      </c>
      <c r="P500" s="1">
        <v>-1.1000000000000001</v>
      </c>
      <c r="Q500" s="1">
        <v>49.25</v>
      </c>
      <c r="R500" s="1">
        <v>54.1</v>
      </c>
      <c r="S500" s="1">
        <v>55.8</v>
      </c>
      <c r="T500" s="1">
        <v>56.4</v>
      </c>
      <c r="U500" s="1">
        <v>56</v>
      </c>
      <c r="V500" s="1">
        <v>-0.2974901955</v>
      </c>
      <c r="W500" s="1">
        <v>25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56.75</v>
      </c>
      <c r="D501" s="1">
        <v>0.75</v>
      </c>
      <c r="E501" s="1">
        <v>0.32</v>
      </c>
      <c r="F501" s="1">
        <v>45.74</v>
      </c>
      <c r="G501" s="1">
        <v>-3.5600000000000023</v>
      </c>
      <c r="H501" s="1">
        <v>505</v>
      </c>
      <c r="I501" s="1">
        <v>1800000</v>
      </c>
      <c r="J501" s="1">
        <v>-40.831000000000003</v>
      </c>
      <c r="K501" s="1">
        <v>-153.47999999999999</v>
      </c>
      <c r="L501" s="1">
        <v>-40.89</v>
      </c>
      <c r="M501" s="1">
        <v>13.586</v>
      </c>
      <c r="N501" s="1">
        <v>-1048.8050000000001</v>
      </c>
      <c r="O501" s="1">
        <v>-6408</v>
      </c>
      <c r="P501" s="1">
        <v>19.8</v>
      </c>
      <c r="Q501" s="1">
        <v>102.5</v>
      </c>
      <c r="R501" s="1">
        <v>102</v>
      </c>
      <c r="S501" s="1">
        <v>100.5</v>
      </c>
      <c r="T501" s="1">
        <v>101.5</v>
      </c>
      <c r="U501" s="1">
        <v>101</v>
      </c>
      <c r="V501" s="1">
        <v>-1.2849990850000002</v>
      </c>
      <c r="W501" s="1">
        <v>0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13.3</v>
      </c>
      <c r="R502" s="1">
        <v>13.3</v>
      </c>
      <c r="S502" s="1">
        <v>13</v>
      </c>
      <c r="T502" s="1">
        <v>13.15</v>
      </c>
      <c r="U502" s="1">
        <v>13.15</v>
      </c>
      <c r="V502" s="1">
        <v>0</v>
      </c>
      <c r="W502" s="1">
        <v>-1.1299999999999999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>
        <v>33.369999999999997</v>
      </c>
      <c r="D503" s="1">
        <v>0.14000000000000001</v>
      </c>
      <c r="E503" s="1">
        <v>0</v>
      </c>
      <c r="F503" s="1">
        <v>34.92</v>
      </c>
      <c r="G503" s="1">
        <v>31.569999999999993</v>
      </c>
      <c r="H503" s="1">
        <v>507</v>
      </c>
      <c r="I503" s="1">
        <v>250000</v>
      </c>
      <c r="J503" s="1">
        <v>0</v>
      </c>
      <c r="K503" s="1">
        <v>0.52100000000000002</v>
      </c>
      <c r="L503" s="1">
        <v>0</v>
      </c>
      <c r="M503" s="1">
        <v>0</v>
      </c>
      <c r="N503" s="1">
        <v>0</v>
      </c>
      <c r="O503" s="1">
        <v>7893</v>
      </c>
      <c r="P503" s="1">
        <v>0</v>
      </c>
      <c r="Q503" s="1">
        <v>31.5</v>
      </c>
      <c r="R503" s="1">
        <v>31.1</v>
      </c>
      <c r="S503" s="1">
        <v>31.05</v>
      </c>
      <c r="T503" s="1">
        <v>30.5</v>
      </c>
      <c r="U503" s="1">
        <v>30.45</v>
      </c>
      <c r="V503" s="1">
        <v>1.6203100000000003E-4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31.6</v>
      </c>
      <c r="D504" s="1">
        <v>1.91</v>
      </c>
      <c r="E504" s="1">
        <v>0.57999999999999996</v>
      </c>
      <c r="F504" s="1">
        <v>8.52</v>
      </c>
      <c r="G504" s="1">
        <v>57.39</v>
      </c>
      <c r="H504" s="1">
        <v>508</v>
      </c>
      <c r="I504" s="1">
        <v>844511.09</v>
      </c>
      <c r="J504" s="1">
        <v>-287.673</v>
      </c>
      <c r="K504" s="1">
        <v>91.909000000000006</v>
      </c>
      <c r="L504" s="1">
        <v>-19.553000000000001</v>
      </c>
      <c r="M504" s="1">
        <v>-233</v>
      </c>
      <c r="N504" s="1">
        <v>-235.69399999999999</v>
      </c>
      <c r="O504" s="1">
        <v>48466</v>
      </c>
      <c r="P504" s="1">
        <v>-1.4</v>
      </c>
      <c r="Q504" s="1">
        <v>258</v>
      </c>
      <c r="R504" s="1">
        <v>259</v>
      </c>
      <c r="S504" s="1">
        <v>260</v>
      </c>
      <c r="T504" s="1">
        <v>253.5</v>
      </c>
      <c r="U504" s="1">
        <v>249.5</v>
      </c>
      <c r="V504" s="1">
        <v>-1.73370136</v>
      </c>
      <c r="W504" s="1">
        <v>-4.04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9.36</v>
      </c>
      <c r="D505" s="1">
        <v>1.4</v>
      </c>
      <c r="E505" s="1">
        <v>0.04</v>
      </c>
      <c r="F505" s="1">
        <v>45.45</v>
      </c>
      <c r="G505" s="1">
        <v>43.75</v>
      </c>
      <c r="H505" s="1">
        <v>509</v>
      </c>
      <c r="I505" s="1">
        <v>359438.94</v>
      </c>
      <c r="J505" s="1">
        <v>9.7669999999999995</v>
      </c>
      <c r="K505" s="1">
        <v>18.803000000000001</v>
      </c>
      <c r="L505" s="1">
        <v>-14</v>
      </c>
      <c r="M505" s="1">
        <v>-14.002000000000001</v>
      </c>
      <c r="N505" s="1">
        <v>-103.613</v>
      </c>
      <c r="O505" s="1">
        <v>15725</v>
      </c>
      <c r="P505" s="1">
        <v>-0.7</v>
      </c>
      <c r="Q505" s="1">
        <v>246.5</v>
      </c>
      <c r="R505" s="1">
        <v>247</v>
      </c>
      <c r="S505" s="1">
        <v>246</v>
      </c>
      <c r="T505" s="1">
        <v>244</v>
      </c>
      <c r="U505" s="1">
        <v>234</v>
      </c>
      <c r="V505" s="1">
        <v>-0.24054023499999999</v>
      </c>
      <c r="W505" s="1">
        <v>-4.0999999999999996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12.61</v>
      </c>
      <c r="D506" s="1">
        <v>7.08</v>
      </c>
      <c r="E506" s="1">
        <v>0.35</v>
      </c>
      <c r="F506" s="1">
        <v>17.489999999999998</v>
      </c>
      <c r="G506" s="1">
        <v>62.47</v>
      </c>
      <c r="H506" s="1">
        <v>510</v>
      </c>
      <c r="I506" s="1">
        <v>932202.26</v>
      </c>
      <c r="J506" s="1">
        <v>-436.94600000000003</v>
      </c>
      <c r="K506" s="1">
        <v>293.30900000000003</v>
      </c>
      <c r="L506" s="1">
        <v>-222.405</v>
      </c>
      <c r="M506" s="1">
        <v>-141.727</v>
      </c>
      <c r="N506" s="1">
        <v>-587.74400000000003</v>
      </c>
      <c r="O506" s="1">
        <v>58235</v>
      </c>
      <c r="P506" s="1">
        <v>-1.9</v>
      </c>
      <c r="Q506" s="1">
        <v>137</v>
      </c>
      <c r="R506" s="1">
        <v>138.5</v>
      </c>
      <c r="S506" s="1">
        <v>136</v>
      </c>
      <c r="T506" s="1">
        <v>135.5</v>
      </c>
      <c r="U506" s="1">
        <v>135</v>
      </c>
      <c r="V506" s="1">
        <v>-1.4803483399999999</v>
      </c>
      <c r="W506" s="1">
        <v>0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7.19</v>
      </c>
      <c r="D507" s="1">
        <v>0</v>
      </c>
      <c r="E507" s="1">
        <v>0.39</v>
      </c>
      <c r="F507" s="1">
        <v>30.64</v>
      </c>
      <c r="G507" s="1">
        <v>61.78</v>
      </c>
      <c r="H507" s="1">
        <v>511</v>
      </c>
      <c r="I507" s="1">
        <v>464680.7</v>
      </c>
      <c r="J507" s="1">
        <v>-115.401</v>
      </c>
      <c r="K507" s="1">
        <v>-150.96700000000001</v>
      </c>
      <c r="L507" s="1">
        <v>-42.460999999999999</v>
      </c>
      <c r="M507" s="1">
        <v>-52.655000000000001</v>
      </c>
      <c r="N507" s="1">
        <v>-72.710999999999999</v>
      </c>
      <c r="O507" s="1">
        <v>28708</v>
      </c>
      <c r="P507" s="1">
        <v>-1.5</v>
      </c>
      <c r="Q507" s="1">
        <v>114.5</v>
      </c>
      <c r="R507" s="1">
        <v>112</v>
      </c>
      <c r="S507" s="1">
        <v>111.5</v>
      </c>
      <c r="T507" s="1">
        <v>113</v>
      </c>
      <c r="U507" s="1">
        <v>112.5</v>
      </c>
      <c r="V507" s="1">
        <v>-0.48986122499999996</v>
      </c>
      <c r="W507" s="1">
        <v>1.35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7.38</v>
      </c>
      <c r="D508" s="1">
        <v>0</v>
      </c>
      <c r="E508" s="1">
        <v>0</v>
      </c>
      <c r="F508" s="1">
        <v>30.81</v>
      </c>
      <c r="G508" s="1">
        <v>61.81</v>
      </c>
      <c r="H508" s="1">
        <v>512</v>
      </c>
      <c r="I508" s="1">
        <v>422597.6</v>
      </c>
      <c r="J508" s="1">
        <v>11.115</v>
      </c>
      <c r="K508" s="1">
        <v>-159.999</v>
      </c>
      <c r="L508" s="1">
        <v>-22</v>
      </c>
      <c r="M508" s="1">
        <v>-56</v>
      </c>
      <c r="N508" s="1">
        <v>85.641000000000005</v>
      </c>
      <c r="O508" s="1">
        <v>26121</v>
      </c>
      <c r="P508" s="1">
        <v>-0.5</v>
      </c>
      <c r="Q508" s="1">
        <v>44.5</v>
      </c>
      <c r="R508" s="1">
        <v>42.8</v>
      </c>
      <c r="S508" s="1">
        <v>42.6</v>
      </c>
      <c r="T508" s="1">
        <v>41.45</v>
      </c>
      <c r="U508" s="1">
        <v>42.95</v>
      </c>
      <c r="V508" s="1">
        <v>-5.933458749999998E-2</v>
      </c>
      <c r="W508" s="1">
        <v>4.25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1.58</v>
      </c>
      <c r="D509" s="1">
        <v>0</v>
      </c>
      <c r="E509" s="1">
        <v>0.89</v>
      </c>
      <c r="F509" s="1">
        <v>26.35</v>
      </c>
      <c r="G509" s="1">
        <v>71.180000000000007</v>
      </c>
      <c r="H509" s="1">
        <v>513</v>
      </c>
      <c r="I509" s="1">
        <v>499722.3</v>
      </c>
      <c r="J509" s="1">
        <v>-181.24</v>
      </c>
      <c r="K509" s="1">
        <v>-1110.9079999999999</v>
      </c>
      <c r="L509" s="1">
        <v>-297.10199999999998</v>
      </c>
      <c r="M509" s="1">
        <v>-50.762999999999998</v>
      </c>
      <c r="N509" s="1">
        <v>-137.46</v>
      </c>
      <c r="O509" s="1">
        <v>35570</v>
      </c>
      <c r="P509" s="1">
        <v>-5</v>
      </c>
      <c r="Q509" s="1">
        <v>28.05</v>
      </c>
      <c r="R509" s="1">
        <v>28.65</v>
      </c>
      <c r="S509" s="1">
        <v>27.7</v>
      </c>
      <c r="T509" s="1">
        <v>26.7</v>
      </c>
      <c r="U509" s="1">
        <v>28.25</v>
      </c>
      <c r="V509" s="1">
        <v>-0.50379638699999996</v>
      </c>
      <c r="W509" s="1">
        <v>10.78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2.25</v>
      </c>
      <c r="D510" s="1">
        <v>0</v>
      </c>
      <c r="E510" s="1">
        <v>0.05</v>
      </c>
      <c r="F510" s="1">
        <v>36.909999999999997</v>
      </c>
      <c r="G510" s="1">
        <v>60.790000000000006</v>
      </c>
      <c r="H510" s="1">
        <v>514</v>
      </c>
      <c r="I510" s="1">
        <v>1015260</v>
      </c>
      <c r="J510" s="1">
        <v>10</v>
      </c>
      <c r="K510" s="1">
        <v>-43</v>
      </c>
      <c r="L510" s="1">
        <v>-207</v>
      </c>
      <c r="M510" s="1">
        <v>-142</v>
      </c>
      <c r="N510" s="1">
        <v>177</v>
      </c>
      <c r="O510" s="1">
        <v>61718</v>
      </c>
      <c r="P510" s="1">
        <v>-0.3</v>
      </c>
      <c r="Q510" s="1">
        <v>43</v>
      </c>
      <c r="R510" s="1">
        <v>47.3</v>
      </c>
      <c r="S510" s="1">
        <v>47.1</v>
      </c>
      <c r="T510" s="1">
        <v>46</v>
      </c>
      <c r="U510" s="1">
        <v>50.6</v>
      </c>
      <c r="V510" s="1">
        <v>-8.9293999999999984E-2</v>
      </c>
      <c r="W510" s="1">
        <v>29.41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42.1</v>
      </c>
      <c r="R511" s="1">
        <v>42</v>
      </c>
      <c r="S511" s="1">
        <v>41.85</v>
      </c>
      <c r="T511" s="1">
        <v>41.85</v>
      </c>
      <c r="U511" s="1">
        <v>41.85</v>
      </c>
      <c r="V511" s="1">
        <v>0</v>
      </c>
      <c r="W511" s="1">
        <v>-1.3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0.81</v>
      </c>
      <c r="D512" s="1">
        <v>0</v>
      </c>
      <c r="E512" s="1">
        <v>4.0199999999999996</v>
      </c>
      <c r="F512" s="1">
        <v>34.840000000000003</v>
      </c>
      <c r="G512" s="1">
        <v>60.33</v>
      </c>
      <c r="H512" s="1">
        <v>516</v>
      </c>
      <c r="I512" s="1">
        <v>360117</v>
      </c>
      <c r="J512" s="1">
        <v>-75.447000000000003</v>
      </c>
      <c r="K512" s="1">
        <v>-40.011000000000003</v>
      </c>
      <c r="L512" s="1">
        <v>463.17</v>
      </c>
      <c r="M512" s="1">
        <v>-25.498000000000001</v>
      </c>
      <c r="N512" s="1">
        <v>-326.54300000000001</v>
      </c>
      <c r="O512" s="1">
        <v>21726</v>
      </c>
      <c r="P512" s="1">
        <v>0</v>
      </c>
      <c r="Q512" s="1">
        <v>136</v>
      </c>
      <c r="R512" s="1">
        <v>137.5</v>
      </c>
      <c r="S512" s="1">
        <v>144</v>
      </c>
      <c r="T512" s="1">
        <v>139.5</v>
      </c>
      <c r="U512" s="1">
        <v>143</v>
      </c>
      <c r="V512" s="1">
        <v>6.8155550000000217E-3</v>
      </c>
      <c r="W512" s="1">
        <v>15.32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2.21</v>
      </c>
      <c r="D513" s="1">
        <v>0</v>
      </c>
      <c r="E513" s="1">
        <v>0.25</v>
      </c>
      <c r="F513" s="1">
        <v>28.95</v>
      </c>
      <c r="G513" s="1">
        <v>68.59</v>
      </c>
      <c r="H513" s="1">
        <v>517</v>
      </c>
      <c r="I513" s="1">
        <v>338085.26</v>
      </c>
      <c r="J513" s="1">
        <v>44.597000000000001</v>
      </c>
      <c r="K513" s="1">
        <v>24.861000000000001</v>
      </c>
      <c r="L513" s="1">
        <v>-32.125999999999998</v>
      </c>
      <c r="M513" s="1">
        <v>-78.412000000000006</v>
      </c>
      <c r="N513" s="1">
        <v>155.91900000000001</v>
      </c>
      <c r="O513" s="1">
        <v>23189</v>
      </c>
      <c r="P513" s="1">
        <v>0.5</v>
      </c>
      <c r="Q513" s="1">
        <v>77.5</v>
      </c>
      <c r="R513" s="1">
        <v>78.3</v>
      </c>
      <c r="S513" s="1">
        <v>78.400000000000006</v>
      </c>
      <c r="T513" s="1">
        <v>76.5</v>
      </c>
      <c r="U513" s="1">
        <v>83.8</v>
      </c>
      <c r="V513" s="1">
        <v>9.9516995999999996E-2</v>
      </c>
      <c r="W513" s="1">
        <v>18.87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1.76</v>
      </c>
      <c r="D514" s="1">
        <v>5.03</v>
      </c>
      <c r="E514" s="1">
        <v>0.48</v>
      </c>
      <c r="F514" s="1">
        <v>58.56</v>
      </c>
      <c r="G514" s="1">
        <v>34.17</v>
      </c>
      <c r="H514" s="1">
        <v>518</v>
      </c>
      <c r="I514" s="1">
        <v>1037825.87</v>
      </c>
      <c r="J514" s="1">
        <v>611.13</v>
      </c>
      <c r="K514" s="1">
        <v>271.32600000000002</v>
      </c>
      <c r="L514" s="1">
        <v>244</v>
      </c>
      <c r="M514" s="1">
        <v>18</v>
      </c>
      <c r="N514" s="1">
        <v>-247.97300000000001</v>
      </c>
      <c r="O514" s="1">
        <v>35463</v>
      </c>
      <c r="P514" s="1">
        <v>2.5</v>
      </c>
      <c r="Q514" s="1">
        <v>75.099999999999994</v>
      </c>
      <c r="R514" s="1">
        <v>76.599999999999994</v>
      </c>
      <c r="S514" s="1">
        <v>75.7</v>
      </c>
      <c r="T514" s="1">
        <v>74.7</v>
      </c>
      <c r="U514" s="1">
        <v>75.400000000000006</v>
      </c>
      <c r="V514" s="1">
        <v>0.67797670399999999</v>
      </c>
      <c r="W514" s="1">
        <v>7.56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1.47</v>
      </c>
      <c r="D515" s="1">
        <v>0</v>
      </c>
      <c r="E515" s="1">
        <v>0.03</v>
      </c>
      <c r="F515" s="1">
        <v>23.33</v>
      </c>
      <c r="G515" s="1">
        <v>75.17</v>
      </c>
      <c r="H515" s="1">
        <v>519</v>
      </c>
      <c r="I515" s="1">
        <v>262673.82</v>
      </c>
      <c r="J515" s="1">
        <v>-1</v>
      </c>
      <c r="K515" s="1">
        <v>-2</v>
      </c>
      <c r="L515" s="1">
        <v>0</v>
      </c>
      <c r="M515" s="1">
        <v>0</v>
      </c>
      <c r="N515" s="1">
        <v>-3</v>
      </c>
      <c r="O515" s="1">
        <v>19745</v>
      </c>
      <c r="P515" s="1">
        <v>0</v>
      </c>
      <c r="Q515" s="1">
        <v>256</v>
      </c>
      <c r="R515" s="1">
        <v>251</v>
      </c>
      <c r="S515" s="1">
        <v>251</v>
      </c>
      <c r="T515" s="1">
        <v>255</v>
      </c>
      <c r="U515" s="1">
        <v>258</v>
      </c>
      <c r="V515" s="1">
        <v>-1.532E-2</v>
      </c>
      <c r="W515" s="1">
        <v>1.57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75.510000000000005</v>
      </c>
      <c r="D516" s="1">
        <v>0.04</v>
      </c>
      <c r="E516" s="1">
        <v>0.4</v>
      </c>
      <c r="F516" s="1">
        <v>66.81</v>
      </c>
      <c r="G516" s="1">
        <v>-42.760000000000019</v>
      </c>
      <c r="H516" s="1">
        <v>520</v>
      </c>
      <c r="I516" s="1">
        <v>467190</v>
      </c>
      <c r="J516" s="1">
        <v>-3.367</v>
      </c>
      <c r="K516" s="1">
        <v>-41.718000000000004</v>
      </c>
      <c r="L516" s="1">
        <v>-23.279</v>
      </c>
      <c r="M516" s="1">
        <v>-17.065999999999999</v>
      </c>
      <c r="N516" s="1">
        <v>-69.575000000000003</v>
      </c>
      <c r="O516" s="1">
        <v>-19977</v>
      </c>
      <c r="P516" s="1">
        <v>0.8</v>
      </c>
      <c r="Q516" s="1">
        <v>131.5</v>
      </c>
      <c r="R516" s="1">
        <v>128</v>
      </c>
      <c r="S516" s="1">
        <v>127</v>
      </c>
      <c r="T516" s="1">
        <v>129</v>
      </c>
      <c r="U516" s="1">
        <v>121.5</v>
      </c>
      <c r="V516" s="1">
        <v>-0.19393974000000003</v>
      </c>
      <c r="W516" s="1">
        <v>-4.33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0.06</v>
      </c>
      <c r="F517" s="1">
        <v>20.97</v>
      </c>
      <c r="G517" s="1">
        <v>78.38</v>
      </c>
      <c r="H517" s="1">
        <v>521</v>
      </c>
      <c r="I517" s="1">
        <v>301400</v>
      </c>
      <c r="J517" s="1">
        <v>-3.419</v>
      </c>
      <c r="K517" s="1">
        <v>-0.98599999999999999</v>
      </c>
      <c r="L517" s="1">
        <v>2.073</v>
      </c>
      <c r="M517" s="1">
        <v>-1.0489999999999999</v>
      </c>
      <c r="N517" s="1">
        <v>11.935</v>
      </c>
      <c r="O517" s="1">
        <v>23624</v>
      </c>
      <c r="P517" s="1">
        <v>0</v>
      </c>
      <c r="Q517" s="1">
        <v>120</v>
      </c>
      <c r="R517" s="1">
        <v>118</v>
      </c>
      <c r="S517" s="1">
        <v>117</v>
      </c>
      <c r="T517" s="1">
        <v>119.5</v>
      </c>
      <c r="U517" s="1">
        <v>119</v>
      </c>
      <c r="V517" s="1">
        <v>1.0108225E-2</v>
      </c>
      <c r="W517" s="1">
        <v>0.85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13.45</v>
      </c>
      <c r="D518" s="1">
        <v>1.53</v>
      </c>
      <c r="E518" s="1">
        <v>0.81</v>
      </c>
      <c r="F518" s="1">
        <v>25.12</v>
      </c>
      <c r="G518" s="1">
        <v>59.09</v>
      </c>
      <c r="H518" s="1">
        <v>522</v>
      </c>
      <c r="I518" s="1">
        <v>108582929.63</v>
      </c>
      <c r="J518" s="1">
        <v>1397.0119999999999</v>
      </c>
      <c r="K518" s="1">
        <v>1023.256</v>
      </c>
      <c r="L518" s="1">
        <v>112.41500000000001</v>
      </c>
      <c r="M518" s="1">
        <v>-861.58100000000002</v>
      </c>
      <c r="N518" s="1">
        <v>-534.76300000000003</v>
      </c>
      <c r="O518" s="1">
        <v>6416165</v>
      </c>
      <c r="P518" s="1">
        <v>0</v>
      </c>
      <c r="Q518" s="1">
        <v>17.45</v>
      </c>
      <c r="R518" s="1">
        <v>17.45</v>
      </c>
      <c r="S518" s="1">
        <v>17.399999999999999</v>
      </c>
      <c r="T518" s="1">
        <v>17.399999999999999</v>
      </c>
      <c r="U518" s="1">
        <v>17.350000000000001</v>
      </c>
      <c r="V518" s="1">
        <v>0.1992005014999999</v>
      </c>
      <c r="W518" s="1">
        <v>-0.28999999999999998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13.67</v>
      </c>
      <c r="D519" s="1">
        <v>5.95</v>
      </c>
      <c r="E519" s="1">
        <v>3.24</v>
      </c>
      <c r="F519" s="1">
        <v>4</v>
      </c>
      <c r="G519" s="1">
        <v>73.14</v>
      </c>
      <c r="H519" s="1">
        <v>523</v>
      </c>
      <c r="I519" s="1">
        <v>11112342.65</v>
      </c>
      <c r="J519" s="1">
        <v>157</v>
      </c>
      <c r="K519" s="1">
        <v>268.59399999999999</v>
      </c>
      <c r="L519" s="1">
        <v>1487.143</v>
      </c>
      <c r="M519" s="1">
        <v>-695.55100000000004</v>
      </c>
      <c r="N519" s="1">
        <v>31</v>
      </c>
      <c r="O519" s="1">
        <v>812757</v>
      </c>
      <c r="P519" s="1">
        <v>0.2</v>
      </c>
      <c r="Q519" s="1">
        <v>38</v>
      </c>
      <c r="R519" s="1">
        <v>38.299999999999997</v>
      </c>
      <c r="S519" s="1">
        <v>38.799999999999997</v>
      </c>
      <c r="T519" s="1">
        <v>38.15</v>
      </c>
      <c r="U519" s="1">
        <v>38.4</v>
      </c>
      <c r="V519" s="1">
        <v>0.48609427949999989</v>
      </c>
      <c r="W519" s="1">
        <v>1.72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0.18</v>
      </c>
      <c r="E520" s="1">
        <v>0.12</v>
      </c>
      <c r="F520" s="1">
        <v>3.19</v>
      </c>
      <c r="G520" s="1">
        <v>87.03</v>
      </c>
      <c r="H520" s="1">
        <v>524</v>
      </c>
      <c r="I520" s="1">
        <v>52260953.43</v>
      </c>
      <c r="J520" s="1">
        <v>273.06700000000001</v>
      </c>
      <c r="K520" s="1">
        <v>-1072.412</v>
      </c>
      <c r="L520" s="1">
        <v>305.05</v>
      </c>
      <c r="M520" s="1">
        <v>218.30600000000001</v>
      </c>
      <c r="N520" s="1">
        <v>572.01099999999997</v>
      </c>
      <c r="O520" s="1">
        <v>4548271</v>
      </c>
      <c r="P520" s="1">
        <v>0</v>
      </c>
      <c r="Q520" s="1">
        <v>14.9</v>
      </c>
      <c r="R520" s="1">
        <v>14.85</v>
      </c>
      <c r="S520" s="1">
        <v>14.85</v>
      </c>
      <c r="T520" s="1">
        <v>14.9</v>
      </c>
      <c r="U520" s="1">
        <v>14.9</v>
      </c>
      <c r="V520" s="1">
        <v>4.4490959000000004E-2</v>
      </c>
      <c r="W520" s="1">
        <v>0.68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2.1</v>
      </c>
      <c r="D521" s="1">
        <v>0.08</v>
      </c>
      <c r="E521" s="1">
        <v>0.25</v>
      </c>
      <c r="F521" s="1">
        <v>20.88</v>
      </c>
      <c r="G521" s="1">
        <v>76.69</v>
      </c>
      <c r="H521" s="1">
        <v>525</v>
      </c>
      <c r="I521" s="1">
        <v>2236080</v>
      </c>
      <c r="J521" s="1">
        <v>2006.1020000000001</v>
      </c>
      <c r="K521" s="1">
        <v>-776.31600000000003</v>
      </c>
      <c r="L521" s="1">
        <v>-1364.4570000000001</v>
      </c>
      <c r="M521" s="1">
        <v>12.098000000000001</v>
      </c>
      <c r="N521" s="1">
        <v>-454.58300000000003</v>
      </c>
      <c r="O521" s="1">
        <v>171485</v>
      </c>
      <c r="P521" s="1">
        <v>-0.3</v>
      </c>
      <c r="Q521" s="1">
        <v>39.299999999999997</v>
      </c>
      <c r="R521" s="1">
        <v>39.35</v>
      </c>
      <c r="S521" s="1">
        <v>38</v>
      </c>
      <c r="T521" s="1">
        <v>37.25</v>
      </c>
      <c r="U521" s="1">
        <v>36.25</v>
      </c>
      <c r="V521" s="1">
        <v>-0.19585575249999998</v>
      </c>
      <c r="W521" s="1">
        <v>-4.2300000000000004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6.53</v>
      </c>
      <c r="D522" s="1">
        <v>0.03</v>
      </c>
      <c r="E522" s="1">
        <v>0.78</v>
      </c>
      <c r="F522" s="1">
        <v>34.22</v>
      </c>
      <c r="G522" s="1">
        <v>58.44</v>
      </c>
      <c r="H522" s="1">
        <v>526</v>
      </c>
      <c r="I522" s="1">
        <v>13429600</v>
      </c>
      <c r="J522" s="1">
        <v>-138</v>
      </c>
      <c r="K522" s="1">
        <v>-102</v>
      </c>
      <c r="L522" s="1">
        <v>-56.884</v>
      </c>
      <c r="M522" s="1">
        <v>-114</v>
      </c>
      <c r="N522" s="1">
        <v>-166.34800000000001</v>
      </c>
      <c r="O522" s="1">
        <v>784826</v>
      </c>
      <c r="P522" s="1">
        <v>-0.1</v>
      </c>
      <c r="Q522" s="1">
        <v>14.4</v>
      </c>
      <c r="R522" s="1">
        <v>14.35</v>
      </c>
      <c r="S522" s="1">
        <v>14.35</v>
      </c>
      <c r="T522" s="1">
        <v>14.4</v>
      </c>
      <c r="U522" s="1">
        <v>14.3</v>
      </c>
      <c r="V522" s="1">
        <v>-8.2875618000000012E-2</v>
      </c>
      <c r="W522" s="1">
        <v>-0.35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0.02</v>
      </c>
      <c r="E524" s="1">
        <v>0.43</v>
      </c>
      <c r="F524" s="1">
        <v>26.65</v>
      </c>
      <c r="G524" s="1">
        <v>69.27000000000001</v>
      </c>
      <c r="H524" s="1">
        <v>528</v>
      </c>
      <c r="I524" s="1">
        <v>3622004</v>
      </c>
      <c r="J524" s="1">
        <v>-26</v>
      </c>
      <c r="K524" s="1">
        <v>0</v>
      </c>
      <c r="L524" s="1">
        <v>41.231999999999999</v>
      </c>
      <c r="M524" s="1">
        <v>5</v>
      </c>
      <c r="N524" s="1">
        <v>9</v>
      </c>
      <c r="O524" s="1">
        <v>250896</v>
      </c>
      <c r="P524" s="1">
        <v>0</v>
      </c>
      <c r="Q524" s="1">
        <v>25.05</v>
      </c>
      <c r="R524" s="1">
        <v>25.1</v>
      </c>
      <c r="S524" s="1">
        <v>25</v>
      </c>
      <c r="T524" s="1">
        <v>24.85</v>
      </c>
      <c r="U524" s="1">
        <v>24.85</v>
      </c>
      <c r="V524" s="1">
        <v>7.2739999999999983E-3</v>
      </c>
      <c r="W524" s="1">
        <v>0.2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17.16</v>
      </c>
      <c r="D525" s="1">
        <v>0.3</v>
      </c>
      <c r="E525" s="1">
        <v>0.33</v>
      </c>
      <c r="F525" s="1">
        <v>24.39</v>
      </c>
      <c r="G525" s="1">
        <v>57.82</v>
      </c>
      <c r="H525" s="1">
        <v>529</v>
      </c>
      <c r="I525" s="1">
        <v>82224061.659999996</v>
      </c>
      <c r="J525" s="1">
        <v>1195.694</v>
      </c>
      <c r="K525" s="1">
        <v>141.18799999999999</v>
      </c>
      <c r="L525" s="1">
        <v>-1475.386</v>
      </c>
      <c r="M525" s="1">
        <v>-426.137</v>
      </c>
      <c r="N525" s="1">
        <v>1199.8579999999999</v>
      </c>
      <c r="O525" s="1">
        <v>4754195</v>
      </c>
      <c r="P525" s="1">
        <v>0</v>
      </c>
      <c r="Q525" s="1">
        <v>13.2</v>
      </c>
      <c r="R525" s="1">
        <v>13.15</v>
      </c>
      <c r="S525" s="1">
        <v>13.1</v>
      </c>
      <c r="T525" s="1">
        <v>13.1</v>
      </c>
      <c r="U525" s="1">
        <v>13</v>
      </c>
      <c r="V525" s="1">
        <v>8.3279856999999943E-2</v>
      </c>
      <c r="W525" s="1">
        <v>-0.76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6.59</v>
      </c>
      <c r="D526" s="1">
        <v>0.32</v>
      </c>
      <c r="E526" s="1">
        <v>0.18</v>
      </c>
      <c r="F526" s="1">
        <v>56.49</v>
      </c>
      <c r="G526" s="1">
        <v>36.42</v>
      </c>
      <c r="H526" s="1">
        <v>530</v>
      </c>
      <c r="I526" s="1">
        <v>12742982.24</v>
      </c>
      <c r="J526" s="1">
        <v>140</v>
      </c>
      <c r="K526" s="1">
        <v>45.000999999999998</v>
      </c>
      <c r="L526" s="1">
        <v>56</v>
      </c>
      <c r="M526" s="1">
        <v>26</v>
      </c>
      <c r="N526" s="1">
        <v>-0.307</v>
      </c>
      <c r="O526" s="1">
        <v>464099</v>
      </c>
      <c r="P526" s="1">
        <v>0.1</v>
      </c>
      <c r="Q526" s="1">
        <v>11.8</v>
      </c>
      <c r="R526" s="1">
        <v>11.8</v>
      </c>
      <c r="S526" s="1">
        <v>11.75</v>
      </c>
      <c r="T526" s="1">
        <v>11.75</v>
      </c>
      <c r="U526" s="1">
        <v>11.75</v>
      </c>
      <c r="V526" s="1">
        <v>3.1429045500000002E-2</v>
      </c>
      <c r="W526" s="1">
        <v>0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3.67</v>
      </c>
      <c r="D527" s="1">
        <v>0.03</v>
      </c>
      <c r="E527" s="1">
        <v>0.24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-24.902999999999999</v>
      </c>
      <c r="K527" s="1">
        <v>-134</v>
      </c>
      <c r="L527" s="1">
        <v>-107.634</v>
      </c>
      <c r="M527" s="1">
        <v>-618.40700000000004</v>
      </c>
      <c r="N527" s="1">
        <v>-344.00099999999998</v>
      </c>
      <c r="O527" s="1">
        <v>3392455</v>
      </c>
      <c r="P527" s="1">
        <v>0</v>
      </c>
      <c r="Q527" s="1">
        <v>13.5</v>
      </c>
      <c r="R527" s="1">
        <v>13.5</v>
      </c>
      <c r="S527" s="1">
        <v>13.45</v>
      </c>
      <c r="T527" s="1">
        <v>13.35</v>
      </c>
      <c r="U527" s="1">
        <v>13.3</v>
      </c>
      <c r="V527" s="1">
        <v>-0.16423814549999999</v>
      </c>
      <c r="W527" s="1">
        <v>0.38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9.84</v>
      </c>
      <c r="D529" s="1">
        <v>1.97</v>
      </c>
      <c r="E529" s="1">
        <v>0.81</v>
      </c>
      <c r="F529" s="1">
        <v>7.62</v>
      </c>
      <c r="G529" s="1">
        <v>79.759999999999991</v>
      </c>
      <c r="H529" s="1">
        <v>533</v>
      </c>
      <c r="I529" s="1">
        <v>40694838.549999997</v>
      </c>
      <c r="J529" s="1">
        <v>1090.999</v>
      </c>
      <c r="K529" s="1">
        <v>1686.9760000000001</v>
      </c>
      <c r="L529" s="1">
        <v>257</v>
      </c>
      <c r="M529" s="1">
        <v>841.70799999999997</v>
      </c>
      <c r="N529" s="1">
        <v>-375.25799999999998</v>
      </c>
      <c r="O529" s="1">
        <v>3245820</v>
      </c>
      <c r="P529" s="1">
        <v>0.1</v>
      </c>
      <c r="Q529" s="1">
        <v>11.8</v>
      </c>
      <c r="R529" s="1">
        <v>11.75</v>
      </c>
      <c r="S529" s="1">
        <v>11.75</v>
      </c>
      <c r="T529" s="1">
        <v>11.8</v>
      </c>
      <c r="U529" s="1">
        <v>11.7</v>
      </c>
      <c r="V529" s="1">
        <v>0.41257142000000008</v>
      </c>
      <c r="W529" s="1">
        <v>0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111</v>
      </c>
      <c r="K530" s="1">
        <v>-2</v>
      </c>
      <c r="L530" s="1">
        <v>11</v>
      </c>
      <c r="M530" s="1">
        <v>9</v>
      </c>
      <c r="N530" s="1">
        <v>1</v>
      </c>
      <c r="O530" s="1">
        <v>376057</v>
      </c>
      <c r="P530" s="1">
        <v>0</v>
      </c>
      <c r="Q530" s="1">
        <v>14.2</v>
      </c>
      <c r="R530" s="1">
        <v>14.2</v>
      </c>
      <c r="S530" s="1">
        <v>14.15</v>
      </c>
      <c r="T530" s="1">
        <v>14.15</v>
      </c>
      <c r="U530" s="1">
        <v>14.15</v>
      </c>
      <c r="V530" s="1">
        <v>1.8449499999999997E-2</v>
      </c>
      <c r="W530" s="1">
        <v>1.07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10.23</v>
      </c>
      <c r="D531" s="1">
        <v>0.61</v>
      </c>
      <c r="E531" s="1">
        <v>1.45</v>
      </c>
      <c r="F531" s="1">
        <v>4.3600000000000003</v>
      </c>
      <c r="G531" s="1">
        <v>83.35</v>
      </c>
      <c r="H531" s="1">
        <v>535</v>
      </c>
      <c r="I531" s="1">
        <v>3159633</v>
      </c>
      <c r="J531" s="1">
        <v>-110.99299999999999</v>
      </c>
      <c r="K531" s="1">
        <v>223</v>
      </c>
      <c r="L531" s="1">
        <v>-50</v>
      </c>
      <c r="M531" s="1">
        <v>116.96</v>
      </c>
      <c r="N531" s="1">
        <v>297</v>
      </c>
      <c r="O531" s="1">
        <v>263355</v>
      </c>
      <c r="P531" s="1">
        <v>0.2</v>
      </c>
      <c r="Q531" s="1">
        <v>69.2</v>
      </c>
      <c r="R531" s="1">
        <v>70.3</v>
      </c>
      <c r="S531" s="1">
        <v>69.8</v>
      </c>
      <c r="T531" s="1">
        <v>70.3</v>
      </c>
      <c r="U531" s="1">
        <v>71</v>
      </c>
      <c r="V531" s="1">
        <v>0.33815472399999996</v>
      </c>
      <c r="W531" s="1">
        <v>2.4500000000000002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2.84</v>
      </c>
      <c r="D532" s="1">
        <v>0.01</v>
      </c>
      <c r="E532" s="1">
        <v>0.54</v>
      </c>
      <c r="F532" s="1">
        <v>43.01</v>
      </c>
      <c r="G532" s="1">
        <v>53.6</v>
      </c>
      <c r="H532" s="1">
        <v>536</v>
      </c>
      <c r="I532" s="1">
        <v>8003887.5</v>
      </c>
      <c r="J532" s="1">
        <v>106.676</v>
      </c>
      <c r="K532" s="1">
        <v>-27</v>
      </c>
      <c r="L532" s="1">
        <v>-178</v>
      </c>
      <c r="M532" s="1">
        <v>129.827</v>
      </c>
      <c r="N532" s="1">
        <v>-84</v>
      </c>
      <c r="O532" s="1">
        <v>429008</v>
      </c>
      <c r="P532" s="1">
        <v>0</v>
      </c>
      <c r="Q532" s="1">
        <v>23</v>
      </c>
      <c r="R532" s="1">
        <v>23</v>
      </c>
      <c r="S532" s="1">
        <v>22.9</v>
      </c>
      <c r="T532" s="1">
        <v>23.15</v>
      </c>
      <c r="U532" s="1">
        <v>23.25</v>
      </c>
      <c r="V532" s="1">
        <v>-1.1911569499999997E-2</v>
      </c>
      <c r="W532" s="1">
        <v>1.53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3.82</v>
      </c>
      <c r="D533" s="1">
        <v>0.1</v>
      </c>
      <c r="E533" s="1">
        <v>0.11</v>
      </c>
      <c r="F533" s="1">
        <v>18.399999999999999</v>
      </c>
      <c r="G533" s="1">
        <v>77.569999999999993</v>
      </c>
      <c r="H533" s="1">
        <v>537</v>
      </c>
      <c r="I533" s="1">
        <v>3011637.84</v>
      </c>
      <c r="J533" s="1">
        <v>61.19</v>
      </c>
      <c r="K533" s="1">
        <v>-17</v>
      </c>
      <c r="L533" s="1">
        <v>-10</v>
      </c>
      <c r="M533" s="1">
        <v>51</v>
      </c>
      <c r="N533" s="1">
        <v>45</v>
      </c>
      <c r="O533" s="1">
        <v>233613</v>
      </c>
      <c r="P533" s="1">
        <v>0.1</v>
      </c>
      <c r="Q533" s="1">
        <v>17.3</v>
      </c>
      <c r="R533" s="1">
        <v>17.3</v>
      </c>
      <c r="S533" s="1">
        <v>17.100000000000001</v>
      </c>
      <c r="T533" s="1">
        <v>17.95</v>
      </c>
      <c r="U533" s="1">
        <v>17.899999999999999</v>
      </c>
      <c r="V533" s="1">
        <v>2.3144369999999997E-2</v>
      </c>
      <c r="W533" s="1">
        <v>4.37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8.51</v>
      </c>
      <c r="D534" s="1">
        <v>0.22</v>
      </c>
      <c r="E534" s="1">
        <v>0.03</v>
      </c>
      <c r="F534" s="1">
        <v>7.27</v>
      </c>
      <c r="G534" s="1">
        <v>83.97</v>
      </c>
      <c r="H534" s="1">
        <v>538</v>
      </c>
      <c r="I534" s="1">
        <v>14558313.43</v>
      </c>
      <c r="J534" s="1">
        <v>229.89</v>
      </c>
      <c r="K534" s="1">
        <v>58</v>
      </c>
      <c r="L534" s="1">
        <v>-149</v>
      </c>
      <c r="M534" s="1">
        <v>-59</v>
      </c>
      <c r="N534" s="1">
        <v>-153</v>
      </c>
      <c r="O534" s="1">
        <v>1222462</v>
      </c>
      <c r="P534" s="1">
        <v>0</v>
      </c>
      <c r="Q534" s="1">
        <v>18</v>
      </c>
      <c r="R534" s="1">
        <v>18.100000000000001</v>
      </c>
      <c r="S534" s="1">
        <v>17.95</v>
      </c>
      <c r="T534" s="1">
        <v>17.899999999999999</v>
      </c>
      <c r="U534" s="1">
        <v>17.8</v>
      </c>
      <c r="V534" s="1">
        <v>-1.26623E-2</v>
      </c>
      <c r="W534" s="1">
        <v>0.85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6.48</v>
      </c>
      <c r="D535" s="1">
        <v>0</v>
      </c>
      <c r="E535" s="1">
        <v>0.74</v>
      </c>
      <c r="F535" s="1">
        <v>34.25</v>
      </c>
      <c r="G535" s="1">
        <v>58.53</v>
      </c>
      <c r="H535" s="1">
        <v>539</v>
      </c>
      <c r="I535" s="1">
        <v>45995010.439999998</v>
      </c>
      <c r="J535" s="1">
        <v>1186.404</v>
      </c>
      <c r="K535" s="1">
        <v>-454</v>
      </c>
      <c r="L535" s="1">
        <v>-784</v>
      </c>
      <c r="M535" s="1">
        <v>-646</v>
      </c>
      <c r="N535" s="1">
        <v>-1804</v>
      </c>
      <c r="O535" s="1">
        <v>2692088</v>
      </c>
      <c r="P535" s="1">
        <v>-0.1</v>
      </c>
      <c r="Q535" s="1">
        <v>5.09</v>
      </c>
      <c r="R535" s="1">
        <v>5.0599999999999996</v>
      </c>
      <c r="S535" s="1">
        <v>5.05</v>
      </c>
      <c r="T535" s="1">
        <v>5.05</v>
      </c>
      <c r="U535" s="1">
        <v>5.03</v>
      </c>
      <c r="V535" s="1">
        <v>-0.12554063640000002</v>
      </c>
      <c r="W535" s="1">
        <v>-0.98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17.12</v>
      </c>
      <c r="D536" s="1">
        <v>0.49</v>
      </c>
      <c r="E536" s="1">
        <v>0.34</v>
      </c>
      <c r="F536" s="1">
        <v>25.26</v>
      </c>
      <c r="G536" s="1">
        <v>56.79</v>
      </c>
      <c r="H536" s="1">
        <v>540</v>
      </c>
      <c r="I536" s="1">
        <v>136427458.97999999</v>
      </c>
      <c r="J536" s="1">
        <v>5308.24</v>
      </c>
      <c r="K536" s="1">
        <v>-55.747</v>
      </c>
      <c r="L536" s="1">
        <v>-1201.6869999999999</v>
      </c>
      <c r="M536" s="1">
        <v>51.875</v>
      </c>
      <c r="N536" s="1">
        <v>1128.002</v>
      </c>
      <c r="O536" s="1">
        <v>7747715</v>
      </c>
      <c r="P536" s="1">
        <v>0.1</v>
      </c>
      <c r="Q536" s="1">
        <v>20.95</v>
      </c>
      <c r="R536" s="1">
        <v>20.9</v>
      </c>
      <c r="S536" s="1">
        <v>20.85</v>
      </c>
      <c r="T536" s="1">
        <v>20.75</v>
      </c>
      <c r="U536" s="1">
        <v>20.9</v>
      </c>
      <c r="V536" s="1">
        <v>1.0963898980000002</v>
      </c>
      <c r="W536" s="1">
        <v>0.24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18.66</v>
      </c>
      <c r="D537" s="1">
        <v>1.1499999999999999</v>
      </c>
      <c r="E537" s="1">
        <v>0.73</v>
      </c>
      <c r="F537" s="1">
        <v>23.8</v>
      </c>
      <c r="G537" s="1">
        <v>55.66</v>
      </c>
      <c r="H537" s="1">
        <v>541</v>
      </c>
      <c r="I537" s="1">
        <v>146149632.43000001</v>
      </c>
      <c r="J537" s="1">
        <v>4135.4620000000004</v>
      </c>
      <c r="K537" s="1">
        <v>-430.34800000000001</v>
      </c>
      <c r="L537" s="1">
        <v>-960.68</v>
      </c>
      <c r="M537" s="1">
        <v>286.47899999999998</v>
      </c>
      <c r="N537" s="1">
        <v>-415.2</v>
      </c>
      <c r="O537" s="1">
        <v>8134689</v>
      </c>
      <c r="P537" s="1">
        <v>0</v>
      </c>
      <c r="Q537" s="1">
        <v>61.5</v>
      </c>
      <c r="R537" s="1">
        <v>61.5</v>
      </c>
      <c r="S537" s="1">
        <v>61.7</v>
      </c>
      <c r="T537" s="1">
        <v>61.7</v>
      </c>
      <c r="U537" s="1">
        <v>61.5</v>
      </c>
      <c r="V537" s="1">
        <v>1.6073150930000004</v>
      </c>
      <c r="W537" s="1">
        <v>0.33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21.07</v>
      </c>
      <c r="D538" s="1">
        <v>1.5</v>
      </c>
      <c r="E538" s="1">
        <v>0.66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5056.1710000000003</v>
      </c>
      <c r="K538" s="1">
        <v>-925.42100000000005</v>
      </c>
      <c r="L538" s="1">
        <v>-656.84500000000003</v>
      </c>
      <c r="M538" s="1">
        <v>825.91700000000003</v>
      </c>
      <c r="N538" s="1">
        <v>546.97199999999998</v>
      </c>
      <c r="O538" s="1">
        <v>12250718</v>
      </c>
      <c r="P538" s="1">
        <v>0</v>
      </c>
      <c r="Q538" s="1">
        <v>45.35</v>
      </c>
      <c r="R538" s="1">
        <v>45.2</v>
      </c>
      <c r="S538" s="1">
        <v>45.05</v>
      </c>
      <c r="T538" s="1">
        <v>45.15</v>
      </c>
      <c r="U538" s="1">
        <v>44.95</v>
      </c>
      <c r="V538" s="1">
        <v>2.1975400234999998</v>
      </c>
      <c r="W538" s="1">
        <v>-0.88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20.329999999999998</v>
      </c>
      <c r="D539" s="1">
        <v>2.9</v>
      </c>
      <c r="E539" s="1">
        <v>1.26</v>
      </c>
      <c r="F539" s="1">
        <v>1.18</v>
      </c>
      <c r="G539" s="1">
        <v>74.33</v>
      </c>
      <c r="H539" s="1">
        <v>543</v>
      </c>
      <c r="I539" s="1">
        <v>184167230.05000001</v>
      </c>
      <c r="J539" s="1">
        <v>-85.302999999999997</v>
      </c>
      <c r="K539" s="1">
        <v>-5748.65</v>
      </c>
      <c r="L539" s="1">
        <v>-6315.4290000000001</v>
      </c>
      <c r="M539" s="1">
        <v>-430.34300000000002</v>
      </c>
      <c r="N539" s="1">
        <v>-4053.652</v>
      </c>
      <c r="O539" s="1">
        <v>13689150</v>
      </c>
      <c r="P539" s="1">
        <v>-0.1</v>
      </c>
      <c r="Q539" s="1">
        <v>11.65</v>
      </c>
      <c r="R539" s="1">
        <v>11.5</v>
      </c>
      <c r="S539" s="1">
        <v>11.45</v>
      </c>
      <c r="T539" s="1">
        <v>11.45</v>
      </c>
      <c r="U539" s="1">
        <v>11.45</v>
      </c>
      <c r="V539" s="1">
        <v>-1.9075665975</v>
      </c>
      <c r="W539" s="1">
        <v>-0.87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30.4</v>
      </c>
      <c r="D540" s="1">
        <v>1.42</v>
      </c>
      <c r="E540" s="1">
        <v>0.36</v>
      </c>
      <c r="F540" s="1">
        <v>1.61</v>
      </c>
      <c r="G540" s="1">
        <v>66.210000000000008</v>
      </c>
      <c r="H540" s="1">
        <v>544</v>
      </c>
      <c r="I540" s="1">
        <v>156640000</v>
      </c>
      <c r="J540" s="1">
        <v>12304.357</v>
      </c>
      <c r="K540" s="1">
        <v>23.064</v>
      </c>
      <c r="L540" s="1">
        <v>4062.3220000000001</v>
      </c>
      <c r="M540" s="1">
        <v>3418.2820000000002</v>
      </c>
      <c r="N540" s="1">
        <v>9976.009</v>
      </c>
      <c r="O540" s="1">
        <v>10371134</v>
      </c>
      <c r="P540" s="1">
        <v>0.3</v>
      </c>
      <c r="Q540" s="1">
        <v>24.55</v>
      </c>
      <c r="R540" s="1">
        <v>24.5</v>
      </c>
      <c r="S540" s="1">
        <v>24.55</v>
      </c>
      <c r="T540" s="1">
        <v>24.45</v>
      </c>
      <c r="U540" s="1">
        <v>24.5</v>
      </c>
      <c r="V540" s="1">
        <v>7.3035625285000005</v>
      </c>
      <c r="W540" s="1">
        <v>0.62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26.4</v>
      </c>
      <c r="D541" s="1">
        <v>4.4800000000000004</v>
      </c>
      <c r="E541" s="1">
        <v>0.38</v>
      </c>
      <c r="F541" s="1">
        <v>4.6399999999999997</v>
      </c>
      <c r="G541" s="1">
        <v>64.099999999999994</v>
      </c>
      <c r="H541" s="1">
        <v>545</v>
      </c>
      <c r="I541" s="1">
        <v>126890823.77</v>
      </c>
      <c r="J541" s="1">
        <v>8791.2389999999996</v>
      </c>
      <c r="K541" s="1">
        <v>2942.723</v>
      </c>
      <c r="L541" s="1">
        <v>-494.55099999999999</v>
      </c>
      <c r="M541" s="1">
        <v>1751.663</v>
      </c>
      <c r="N541" s="1">
        <v>1163.9010000000001</v>
      </c>
      <c r="O541" s="1">
        <v>8133702</v>
      </c>
      <c r="P541" s="1">
        <v>0.2</v>
      </c>
      <c r="Q541" s="1">
        <v>24.9</v>
      </c>
      <c r="R541" s="1">
        <v>25.05</v>
      </c>
      <c r="S541" s="1">
        <v>25</v>
      </c>
      <c r="T541" s="1">
        <v>25</v>
      </c>
      <c r="U541" s="1">
        <v>25</v>
      </c>
      <c r="V541" s="1">
        <v>3.5314238724999996</v>
      </c>
      <c r="W541" s="1">
        <v>0.2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21.25</v>
      </c>
      <c r="D542" s="1">
        <v>2.0499999999999998</v>
      </c>
      <c r="E542" s="1">
        <v>1.39</v>
      </c>
      <c r="F542" s="1">
        <v>20.59</v>
      </c>
      <c r="G542" s="1">
        <v>54.72</v>
      </c>
      <c r="H542" s="1">
        <v>546</v>
      </c>
      <c r="I542" s="1">
        <v>140513381.38</v>
      </c>
      <c r="J542" s="1">
        <v>6801.058</v>
      </c>
      <c r="K542" s="1">
        <v>780.649</v>
      </c>
      <c r="L542" s="1">
        <v>1427.704</v>
      </c>
      <c r="M542" s="1">
        <v>2741.0010000000002</v>
      </c>
      <c r="N542" s="1">
        <v>1596.0989999999999</v>
      </c>
      <c r="O542" s="1">
        <v>7688892</v>
      </c>
      <c r="P542" s="1">
        <v>0.2</v>
      </c>
      <c r="Q542" s="1">
        <v>38.549999999999997</v>
      </c>
      <c r="R542" s="1">
        <v>38.6</v>
      </c>
      <c r="S542" s="1">
        <v>38.6</v>
      </c>
      <c r="T542" s="1">
        <v>38.6</v>
      </c>
      <c r="U542" s="1">
        <v>38.4</v>
      </c>
      <c r="V542" s="1">
        <v>5.145160519</v>
      </c>
      <c r="W542" s="1">
        <v>0.39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24.2</v>
      </c>
      <c r="D543" s="1">
        <v>1.1399999999999999</v>
      </c>
      <c r="E543" s="1">
        <v>2.2200000000000002</v>
      </c>
      <c r="F543" s="1">
        <v>3.9</v>
      </c>
      <c r="G543" s="1">
        <v>68.540000000000006</v>
      </c>
      <c r="H543" s="1">
        <v>547</v>
      </c>
      <c r="I543" s="1">
        <v>135770618.38</v>
      </c>
      <c r="J543" s="1">
        <v>6959.5889999999999</v>
      </c>
      <c r="K543" s="1">
        <v>-812.45100000000002</v>
      </c>
      <c r="L543" s="1">
        <v>-132.55699999999999</v>
      </c>
      <c r="M543" s="1">
        <v>1139</v>
      </c>
      <c r="N543" s="1">
        <v>-1041.4280000000001</v>
      </c>
      <c r="O543" s="1">
        <v>9305718</v>
      </c>
      <c r="P543" s="1">
        <v>0.1</v>
      </c>
      <c r="Q543" s="1">
        <v>17.850000000000001</v>
      </c>
      <c r="R543" s="1">
        <v>17.8</v>
      </c>
      <c r="S543" s="1">
        <v>17.850000000000001</v>
      </c>
      <c r="T543" s="1">
        <v>17.75</v>
      </c>
      <c r="U543" s="1">
        <v>17.7</v>
      </c>
      <c r="V543" s="1">
        <v>1.0918486780000001</v>
      </c>
      <c r="W543" s="1">
        <v>0.28000000000000003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17.010000000000002</v>
      </c>
      <c r="D544" s="1">
        <v>0.08</v>
      </c>
      <c r="E544" s="1">
        <v>0.32</v>
      </c>
      <c r="F544" s="1">
        <v>3.97</v>
      </c>
      <c r="G544" s="1">
        <v>78.62</v>
      </c>
      <c r="H544" s="1">
        <v>548</v>
      </c>
      <c r="I544" s="1">
        <v>157846182.43000001</v>
      </c>
      <c r="J544" s="1">
        <v>2970.855</v>
      </c>
      <c r="K544" s="1">
        <v>-4916.3019999999997</v>
      </c>
      <c r="L544" s="1">
        <v>1545.3589999999999</v>
      </c>
      <c r="M544" s="1">
        <v>-1066.1880000000001</v>
      </c>
      <c r="N544" s="1">
        <v>-28.54</v>
      </c>
      <c r="O544" s="1">
        <v>12409867</v>
      </c>
      <c r="P544" s="1">
        <v>0</v>
      </c>
      <c r="Q544" s="1">
        <v>9.0299999999999994</v>
      </c>
      <c r="R544" s="1">
        <v>8.9499999999999993</v>
      </c>
      <c r="S544" s="1">
        <v>8.9700000000000006</v>
      </c>
      <c r="T544" s="1">
        <v>8.9600000000000009</v>
      </c>
      <c r="U544" s="1">
        <v>8.92</v>
      </c>
      <c r="V544" s="1">
        <v>-0.13119833299999997</v>
      </c>
      <c r="W544" s="1">
        <v>-0.67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9.32</v>
      </c>
      <c r="D545" s="1">
        <v>0.02</v>
      </c>
      <c r="E545" s="1">
        <v>0.7</v>
      </c>
      <c r="F545" s="1">
        <v>7.87</v>
      </c>
      <c r="G545" s="1">
        <v>82.09</v>
      </c>
      <c r="H545" s="1">
        <v>549</v>
      </c>
      <c r="I545" s="1">
        <v>34473839.829999998</v>
      </c>
      <c r="J545" s="1">
        <v>-27.504000000000001</v>
      </c>
      <c r="K545" s="1">
        <v>107</v>
      </c>
      <c r="L545" s="1">
        <v>109</v>
      </c>
      <c r="M545" s="1">
        <v>-393</v>
      </c>
      <c r="N545" s="1">
        <v>-676</v>
      </c>
      <c r="O545" s="1">
        <v>2829958</v>
      </c>
      <c r="P545" s="1">
        <v>0</v>
      </c>
      <c r="Q545" s="1">
        <v>11.65</v>
      </c>
      <c r="R545" s="1">
        <v>11.55</v>
      </c>
      <c r="S545" s="1">
        <v>11.6</v>
      </c>
      <c r="T545" s="1">
        <v>11.5</v>
      </c>
      <c r="U545" s="1">
        <v>11.45</v>
      </c>
      <c r="V545" s="1">
        <v>-0.10079871600000001</v>
      </c>
      <c r="W545" s="1">
        <v>-1.29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25.35</v>
      </c>
      <c r="D546" s="1">
        <v>6.4</v>
      </c>
      <c r="E546" s="1">
        <v>0.78</v>
      </c>
      <c r="F546" s="1">
        <v>2.83</v>
      </c>
      <c r="G546" s="1">
        <v>64.64</v>
      </c>
      <c r="H546" s="1">
        <v>550</v>
      </c>
      <c r="I546" s="1">
        <v>123864399.41</v>
      </c>
      <c r="J546" s="1">
        <v>3908.252</v>
      </c>
      <c r="K546" s="1">
        <v>-1564.4110000000001</v>
      </c>
      <c r="L546" s="1">
        <v>1108.9069999999999</v>
      </c>
      <c r="M546" s="1">
        <v>2442.2739999999999</v>
      </c>
      <c r="N546" s="1">
        <v>3767.4589999999998</v>
      </c>
      <c r="O546" s="1">
        <v>8006595</v>
      </c>
      <c r="P546" s="1">
        <v>0.1</v>
      </c>
      <c r="Q546" s="1">
        <v>18.45</v>
      </c>
      <c r="R546" s="1">
        <v>18.350000000000001</v>
      </c>
      <c r="S546" s="1">
        <v>18.399999999999999</v>
      </c>
      <c r="T546" s="1">
        <v>18.45</v>
      </c>
      <c r="U546" s="1">
        <v>18.45</v>
      </c>
      <c r="V546" s="1">
        <v>1.7837377019999996</v>
      </c>
      <c r="W546" s="1">
        <v>0.27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37.28</v>
      </c>
      <c r="D547" s="1">
        <v>3.01</v>
      </c>
      <c r="E547" s="1">
        <v>0.93</v>
      </c>
      <c r="F547" s="1">
        <v>1.42</v>
      </c>
      <c r="G547" s="1">
        <v>57.36</v>
      </c>
      <c r="H547" s="1">
        <v>551</v>
      </c>
      <c r="I547" s="1">
        <v>200832871.06</v>
      </c>
      <c r="J547" s="1">
        <v>6162.14</v>
      </c>
      <c r="K547" s="1">
        <v>-2945.587</v>
      </c>
      <c r="L547" s="1">
        <v>1912.7329999999999</v>
      </c>
      <c r="M547" s="1">
        <v>12782.918</v>
      </c>
      <c r="N547" s="1">
        <v>9411.8289999999997</v>
      </c>
      <c r="O547" s="1">
        <v>11519773</v>
      </c>
      <c r="P547" s="1">
        <v>0.2</v>
      </c>
      <c r="Q547" s="1">
        <v>25.3</v>
      </c>
      <c r="R547" s="1">
        <v>25.15</v>
      </c>
      <c r="S547" s="1">
        <v>25.1</v>
      </c>
      <c r="T547" s="1">
        <v>25.35</v>
      </c>
      <c r="U547" s="1">
        <v>25.5</v>
      </c>
      <c r="V547" s="1">
        <v>6.938788380500001</v>
      </c>
      <c r="W547" s="1">
        <v>0.59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23.78</v>
      </c>
      <c r="D548" s="1">
        <v>1.82</v>
      </c>
      <c r="E548" s="1">
        <v>0.36</v>
      </c>
      <c r="F548" s="1">
        <v>18.989999999999998</v>
      </c>
      <c r="G548" s="1">
        <v>55.05</v>
      </c>
      <c r="H548" s="1">
        <v>552</v>
      </c>
      <c r="I548" s="1">
        <v>136201455.37</v>
      </c>
      <c r="J548" s="1">
        <v>7411.7879999999996</v>
      </c>
      <c r="K548" s="1">
        <v>1594.1659999999999</v>
      </c>
      <c r="L548" s="1">
        <v>1607.249</v>
      </c>
      <c r="M548" s="1">
        <v>2552.15</v>
      </c>
      <c r="N548" s="1">
        <v>2676.3960000000002</v>
      </c>
      <c r="O548" s="1">
        <v>7497890</v>
      </c>
      <c r="P548" s="1">
        <v>0.2</v>
      </c>
      <c r="Q548" s="1">
        <v>26.9</v>
      </c>
      <c r="R548" s="1">
        <v>26.85</v>
      </c>
      <c r="S548" s="1">
        <v>26.85</v>
      </c>
      <c r="T548" s="1">
        <v>26.8</v>
      </c>
      <c r="U548" s="1">
        <v>26.85</v>
      </c>
      <c r="V548" s="1">
        <v>4.2559394254999994</v>
      </c>
      <c r="W548" s="1">
        <v>0.56000000000000005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6.19</v>
      </c>
      <c r="D549" s="1">
        <v>0.05</v>
      </c>
      <c r="E549" s="1">
        <v>0.24</v>
      </c>
      <c r="F549" s="1">
        <v>32.229999999999997</v>
      </c>
      <c r="G549" s="1">
        <v>61.290000000000006</v>
      </c>
      <c r="H549" s="1">
        <v>553</v>
      </c>
      <c r="I549" s="1">
        <v>30330063.010000002</v>
      </c>
      <c r="J549" s="1">
        <v>-76.412999999999997</v>
      </c>
      <c r="K549" s="1">
        <v>-141.636</v>
      </c>
      <c r="L549" s="1">
        <v>-139.797</v>
      </c>
      <c r="M549" s="1">
        <v>-328.86700000000002</v>
      </c>
      <c r="N549" s="1">
        <v>185</v>
      </c>
      <c r="O549" s="1">
        <v>1858930</v>
      </c>
      <c r="P549" s="1">
        <v>0</v>
      </c>
      <c r="Q549" s="1">
        <v>9.59</v>
      </c>
      <c r="R549" s="1">
        <v>9.5299999999999994</v>
      </c>
      <c r="S549" s="1">
        <v>9.5</v>
      </c>
      <c r="T549" s="1">
        <v>9.4499999999999993</v>
      </c>
      <c r="U549" s="1">
        <v>9.4499999999999993</v>
      </c>
      <c r="V549" s="1">
        <v>-4.7702064000000002E-2</v>
      </c>
      <c r="W549" s="1">
        <v>-1.05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-1</v>
      </c>
      <c r="L550" s="1">
        <v>-4</v>
      </c>
      <c r="M550" s="1">
        <v>-3</v>
      </c>
      <c r="N550" s="1">
        <v>3</v>
      </c>
      <c r="O550" s="1">
        <v>30569</v>
      </c>
      <c r="P550" s="1">
        <v>0</v>
      </c>
      <c r="Q550" s="1">
        <v>26.5</v>
      </c>
      <c r="R550" s="1">
        <v>26.85</v>
      </c>
      <c r="S550" s="1">
        <v>26.6</v>
      </c>
      <c r="T550" s="1">
        <v>26.35</v>
      </c>
      <c r="U550" s="1">
        <v>26.5</v>
      </c>
      <c r="V550" s="1">
        <v>-1.593E-3</v>
      </c>
      <c r="W550" s="1">
        <v>1.34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11.17</v>
      </c>
      <c r="D551" s="1">
        <v>2.98</v>
      </c>
      <c r="E551" s="1">
        <v>0.67</v>
      </c>
      <c r="F551" s="1">
        <v>17.32</v>
      </c>
      <c r="G551" s="1">
        <v>67.86</v>
      </c>
      <c r="H551" s="1">
        <v>555</v>
      </c>
      <c r="I551" s="1">
        <v>14169405.890000001</v>
      </c>
      <c r="J551" s="1">
        <v>-60</v>
      </c>
      <c r="K551" s="1">
        <v>1438.0409999999999</v>
      </c>
      <c r="L551" s="1">
        <v>1078.999</v>
      </c>
      <c r="M551" s="1">
        <v>638.18299999999999</v>
      </c>
      <c r="N551" s="1">
        <v>-629.65499999999997</v>
      </c>
      <c r="O551" s="1">
        <v>961536</v>
      </c>
      <c r="P551" s="1">
        <v>0.3</v>
      </c>
      <c r="Q551" s="1">
        <v>24.15</v>
      </c>
      <c r="R551" s="1">
        <v>24.5</v>
      </c>
      <c r="S551" s="1">
        <v>24.65</v>
      </c>
      <c r="T551" s="1">
        <v>24.7</v>
      </c>
      <c r="U551" s="1">
        <v>24.25</v>
      </c>
      <c r="V551" s="1">
        <v>0.60874316199999989</v>
      </c>
      <c r="W551" s="1">
        <v>0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0</v>
      </c>
      <c r="K552" s="1">
        <v>0</v>
      </c>
      <c r="L552" s="1">
        <v>0</v>
      </c>
      <c r="M552" s="1">
        <v>-1</v>
      </c>
      <c r="N552" s="1">
        <v>-13</v>
      </c>
      <c r="O552" s="1">
        <v>45393</v>
      </c>
      <c r="P552" s="1">
        <v>0</v>
      </c>
      <c r="Q552" s="1">
        <v>18.95</v>
      </c>
      <c r="R552" s="1">
        <v>18.95</v>
      </c>
      <c r="S552" s="1">
        <v>18.95</v>
      </c>
      <c r="T552" s="1">
        <v>18.899999999999999</v>
      </c>
      <c r="U552" s="1">
        <v>19</v>
      </c>
      <c r="V552" s="1">
        <v>-2.6589999999999999E-3</v>
      </c>
      <c r="W552" s="1">
        <v>0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0.34</v>
      </c>
      <c r="F553" s="1">
        <v>30.92</v>
      </c>
      <c r="G553" s="1">
        <v>64.08</v>
      </c>
      <c r="H553" s="1">
        <v>557</v>
      </c>
      <c r="I553" s="1">
        <v>11224957.029999999</v>
      </c>
      <c r="J553" s="1">
        <v>72</v>
      </c>
      <c r="K553" s="1">
        <v>-188</v>
      </c>
      <c r="L553" s="1">
        <v>65</v>
      </c>
      <c r="M553" s="1">
        <v>-195.48099999999999</v>
      </c>
      <c r="N553" s="1">
        <v>-213.005</v>
      </c>
      <c r="O553" s="1">
        <v>719295</v>
      </c>
      <c r="P553" s="1">
        <v>-0.1</v>
      </c>
      <c r="Q553" s="1">
        <v>13.1</v>
      </c>
      <c r="R553" s="1">
        <v>13</v>
      </c>
      <c r="S553" s="1">
        <v>13.05</v>
      </c>
      <c r="T553" s="1">
        <v>13.1</v>
      </c>
      <c r="U553" s="1">
        <v>12.95</v>
      </c>
      <c r="V553" s="1">
        <v>-5.97176585E-2</v>
      </c>
      <c r="W553" s="1">
        <v>0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2.2400000000000002</v>
      </c>
      <c r="D554" s="1">
        <v>0.03</v>
      </c>
      <c r="E554" s="1">
        <v>3.24</v>
      </c>
      <c r="F554" s="1">
        <v>31.41</v>
      </c>
      <c r="G554" s="1">
        <v>63.08</v>
      </c>
      <c r="H554" s="1">
        <v>558</v>
      </c>
      <c r="I554" s="1">
        <v>2091110.93</v>
      </c>
      <c r="J554" s="1">
        <v>82</v>
      </c>
      <c r="K554" s="1">
        <v>68.980999999999995</v>
      </c>
      <c r="L554" s="1">
        <v>98</v>
      </c>
      <c r="M554" s="1">
        <v>22</v>
      </c>
      <c r="N554" s="1">
        <v>2.911</v>
      </c>
      <c r="O554" s="1">
        <v>131907</v>
      </c>
      <c r="P554" s="1">
        <v>0.2</v>
      </c>
      <c r="Q554" s="1">
        <v>16.55</v>
      </c>
      <c r="R554" s="1">
        <v>16.399999999999999</v>
      </c>
      <c r="S554" s="1">
        <v>16.649999999999999</v>
      </c>
      <c r="T554" s="1">
        <v>16.5</v>
      </c>
      <c r="U554" s="1">
        <v>16.7</v>
      </c>
      <c r="V554" s="1">
        <v>4.5317020999999992E-2</v>
      </c>
      <c r="W554" s="1">
        <v>2.4500000000000002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26.391999999999999</v>
      </c>
      <c r="K555" s="1">
        <v>29</v>
      </c>
      <c r="L555" s="1">
        <v>-6</v>
      </c>
      <c r="M555" s="1">
        <v>9.8620000000000001</v>
      </c>
      <c r="N555" s="1">
        <v>-30</v>
      </c>
      <c r="O555" s="1">
        <v>432181</v>
      </c>
      <c r="P555" s="1">
        <v>0</v>
      </c>
      <c r="Q555" s="1">
        <v>20.2</v>
      </c>
      <c r="R555" s="1">
        <v>20.25</v>
      </c>
      <c r="S555" s="1">
        <v>20.6</v>
      </c>
      <c r="T555" s="1">
        <v>20.5</v>
      </c>
      <c r="U555" s="1">
        <v>20.55</v>
      </c>
      <c r="V555" s="1">
        <v>5.8243939999999975E-3</v>
      </c>
      <c r="W555" s="1">
        <v>1.99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18.86</v>
      </c>
      <c r="G556" s="1">
        <v>81</v>
      </c>
      <c r="H556" s="1">
        <v>560</v>
      </c>
      <c r="I556" s="1">
        <v>2087250</v>
      </c>
      <c r="J556" s="1">
        <v>0</v>
      </c>
      <c r="K556" s="1">
        <v>1</v>
      </c>
      <c r="L556" s="1">
        <v>1</v>
      </c>
      <c r="M556" s="1">
        <v>1</v>
      </c>
      <c r="N556" s="1">
        <v>1</v>
      </c>
      <c r="O556" s="1">
        <v>169067</v>
      </c>
      <c r="P556" s="1">
        <v>0</v>
      </c>
      <c r="Q556" s="1">
        <v>27.85</v>
      </c>
      <c r="R556" s="1">
        <v>28.05</v>
      </c>
      <c r="S556" s="1">
        <v>28.1</v>
      </c>
      <c r="T556" s="1">
        <v>28</v>
      </c>
      <c r="U556" s="1">
        <v>27.85</v>
      </c>
      <c r="V556" s="1">
        <v>1.1199999999999999E-3</v>
      </c>
      <c r="W556" s="1">
        <v>0.54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3</v>
      </c>
      <c r="K557" s="1">
        <v>0</v>
      </c>
      <c r="L557" s="1">
        <v>13</v>
      </c>
      <c r="M557" s="1">
        <v>2</v>
      </c>
      <c r="N557" s="1">
        <v>6</v>
      </c>
      <c r="O557" s="1">
        <v>108319</v>
      </c>
      <c r="P557" s="1">
        <v>0</v>
      </c>
      <c r="Q557" s="1">
        <v>6.6</v>
      </c>
      <c r="R557" s="1">
        <v>6.56</v>
      </c>
      <c r="S557" s="1">
        <v>6.56</v>
      </c>
      <c r="T557" s="1">
        <v>6.42</v>
      </c>
      <c r="U557" s="1">
        <v>6.4</v>
      </c>
      <c r="V557" s="1">
        <v>1.5631999999999998E-3</v>
      </c>
      <c r="W557" s="1">
        <v>-1.69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27.15</v>
      </c>
      <c r="D558" s="1">
        <v>0.75</v>
      </c>
      <c r="E558" s="1">
        <v>0.57999999999999996</v>
      </c>
      <c r="F558" s="1">
        <v>45.9</v>
      </c>
      <c r="G558" s="1">
        <v>25.620000000000005</v>
      </c>
      <c r="H558" s="1">
        <v>562</v>
      </c>
      <c r="I558" s="1">
        <v>10396222.550000001</v>
      </c>
      <c r="J558" s="1">
        <v>255.89</v>
      </c>
      <c r="K558" s="1">
        <v>-69.811999999999998</v>
      </c>
      <c r="L558" s="1">
        <v>227.25700000000001</v>
      </c>
      <c r="M558" s="1">
        <v>-55.697000000000003</v>
      </c>
      <c r="N558" s="1">
        <v>22.259</v>
      </c>
      <c r="O558" s="1">
        <v>266351</v>
      </c>
      <c r="P558" s="1">
        <v>0.1</v>
      </c>
      <c r="Q558" s="1">
        <v>264.5</v>
      </c>
      <c r="R558" s="1">
        <v>265</v>
      </c>
      <c r="S558" s="1">
        <v>267.5</v>
      </c>
      <c r="T558" s="1">
        <v>266</v>
      </c>
      <c r="U558" s="1">
        <v>266</v>
      </c>
      <c r="V558" s="1">
        <v>1.010794645</v>
      </c>
      <c r="W558" s="1">
        <v>1.53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7.99</v>
      </c>
      <c r="D559" s="1">
        <v>0</v>
      </c>
      <c r="E559" s="1">
        <v>0.33</v>
      </c>
      <c r="F559" s="1">
        <v>36.44</v>
      </c>
      <c r="G559" s="1">
        <v>55.24</v>
      </c>
      <c r="H559" s="1">
        <v>563</v>
      </c>
      <c r="I559" s="1">
        <v>7900000</v>
      </c>
      <c r="J559" s="1">
        <v>638.53</v>
      </c>
      <c r="K559" s="1">
        <v>341</v>
      </c>
      <c r="L559" s="1">
        <v>28.398</v>
      </c>
      <c r="M559" s="1">
        <v>-91.328999999999994</v>
      </c>
      <c r="N559" s="1">
        <v>-187.416</v>
      </c>
      <c r="O559" s="1">
        <v>436396</v>
      </c>
      <c r="P559" s="1">
        <v>0.2</v>
      </c>
      <c r="Q559" s="1">
        <v>21.2</v>
      </c>
      <c r="R559" s="1">
        <v>21</v>
      </c>
      <c r="S559" s="1">
        <v>20.85</v>
      </c>
      <c r="T559" s="1">
        <v>20.75</v>
      </c>
      <c r="U559" s="1">
        <v>20.6</v>
      </c>
      <c r="V559" s="1">
        <v>0.1553408795</v>
      </c>
      <c r="W559" s="1">
        <v>-0.96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7.86</v>
      </c>
      <c r="D560" s="1">
        <v>4.18</v>
      </c>
      <c r="E560" s="1">
        <v>4.4400000000000004</v>
      </c>
      <c r="F560" s="1">
        <v>6.76</v>
      </c>
      <c r="G560" s="1">
        <v>76.759999999999991</v>
      </c>
      <c r="H560" s="1">
        <v>564</v>
      </c>
      <c r="I560" s="1">
        <v>11043187.720000001</v>
      </c>
      <c r="J560" s="1">
        <v>-254.81800000000001</v>
      </c>
      <c r="K560" s="1">
        <v>-144.62899999999999</v>
      </c>
      <c r="L560" s="1">
        <v>194.50700000000001</v>
      </c>
      <c r="M560" s="1">
        <v>-130.19999999999999</v>
      </c>
      <c r="N560" s="1">
        <v>-26.768999999999998</v>
      </c>
      <c r="O560" s="1">
        <v>847675</v>
      </c>
      <c r="P560" s="1">
        <v>0</v>
      </c>
      <c r="Q560" s="1">
        <v>58.7</v>
      </c>
      <c r="R560" s="1">
        <v>58.3</v>
      </c>
      <c r="S560" s="1">
        <v>58.8</v>
      </c>
      <c r="T560" s="1">
        <v>58.6</v>
      </c>
      <c r="U560" s="1">
        <v>58.6</v>
      </c>
      <c r="V560" s="1">
        <v>-0.21151059100000003</v>
      </c>
      <c r="W560" s="1">
        <v>-0.17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1</v>
      </c>
      <c r="K561" s="1">
        <v>-1</v>
      </c>
      <c r="L561" s="1">
        <v>-7</v>
      </c>
      <c r="M561" s="1">
        <v>-1</v>
      </c>
      <c r="N561" s="1">
        <v>-4</v>
      </c>
      <c r="O561" s="1">
        <v>23774</v>
      </c>
      <c r="P561" s="1">
        <v>-0.1</v>
      </c>
      <c r="Q561" s="1">
        <v>47.6</v>
      </c>
      <c r="R561" s="1">
        <v>47.5</v>
      </c>
      <c r="S561" s="1">
        <v>48.05</v>
      </c>
      <c r="T561" s="1">
        <v>46.65</v>
      </c>
      <c r="U561" s="1">
        <v>46.9</v>
      </c>
      <c r="V561" s="1">
        <v>-5.7049999999999991E-3</v>
      </c>
      <c r="W561" s="1">
        <v>-1.26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43</v>
      </c>
      <c r="K562" s="1">
        <v>0</v>
      </c>
      <c r="L562" s="1">
        <v>3</v>
      </c>
      <c r="M562" s="1">
        <v>0</v>
      </c>
      <c r="N562" s="1">
        <v>0</v>
      </c>
      <c r="O562" s="1">
        <v>-1006588</v>
      </c>
      <c r="P562" s="1">
        <v>0</v>
      </c>
      <c r="Q562" s="1">
        <v>23.75</v>
      </c>
      <c r="R562" s="1">
        <v>23.1</v>
      </c>
      <c r="S562" s="1">
        <v>23.4</v>
      </c>
      <c r="T562" s="1">
        <v>23.45</v>
      </c>
      <c r="U562" s="1">
        <v>22.8</v>
      </c>
      <c r="V562" s="1">
        <v>1.0914500000000001E-2</v>
      </c>
      <c r="W562" s="1">
        <v>0.66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27.2</v>
      </c>
      <c r="R563" s="1">
        <v>26.5</v>
      </c>
      <c r="S563" s="1">
        <v>25.85</v>
      </c>
      <c r="T563" s="1">
        <v>25.2</v>
      </c>
      <c r="U563" s="1">
        <v>25.2</v>
      </c>
      <c r="V563" s="1">
        <v>0</v>
      </c>
      <c r="W563" s="1">
        <v>-5.62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11.33</v>
      </c>
      <c r="D564" s="1">
        <v>0.01</v>
      </c>
      <c r="E564" s="1">
        <v>0</v>
      </c>
      <c r="F564" s="1">
        <v>51.75</v>
      </c>
      <c r="G564" s="1">
        <v>36.909999999999997</v>
      </c>
      <c r="H564" s="1">
        <v>568</v>
      </c>
      <c r="I564" s="1">
        <v>473896.5</v>
      </c>
      <c r="J564" s="1">
        <v>-2</v>
      </c>
      <c r="K564" s="1">
        <v>-4.0259999999999998</v>
      </c>
      <c r="L564" s="1">
        <v>-3.82</v>
      </c>
      <c r="M564" s="1">
        <v>6.5000000000000002E-2</v>
      </c>
      <c r="N564" s="1">
        <v>-5</v>
      </c>
      <c r="O564" s="1">
        <v>17492</v>
      </c>
      <c r="P564" s="1">
        <v>-0.1</v>
      </c>
      <c r="Q564" s="1">
        <v>66.7</v>
      </c>
      <c r="R564" s="1">
        <v>67</v>
      </c>
      <c r="S564" s="1">
        <v>67</v>
      </c>
      <c r="T564" s="1">
        <v>66.3</v>
      </c>
      <c r="U564" s="1">
        <v>66.400000000000006</v>
      </c>
      <c r="V564" s="1">
        <v>-9.8677249999999991E-3</v>
      </c>
      <c r="W564" s="1">
        <v>1.07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18.059999999999999</v>
      </c>
      <c r="D566" s="1">
        <v>0</v>
      </c>
      <c r="E566" s="1">
        <v>0.23</v>
      </c>
      <c r="F566" s="1">
        <v>0</v>
      </c>
      <c r="G566" s="1">
        <v>81.710000000000008</v>
      </c>
      <c r="H566" s="1">
        <v>570</v>
      </c>
      <c r="I566" s="1">
        <v>1094938.3799999999</v>
      </c>
      <c r="J566" s="1">
        <v>46</v>
      </c>
      <c r="K566" s="1">
        <v>11</v>
      </c>
      <c r="L566" s="1">
        <v>-56.698999999999998</v>
      </c>
      <c r="M566" s="1">
        <v>31</v>
      </c>
      <c r="N566" s="1">
        <v>-68</v>
      </c>
      <c r="O566" s="1">
        <v>89467</v>
      </c>
      <c r="P566" s="1">
        <v>0</v>
      </c>
      <c r="Q566" s="1">
        <v>11.4</v>
      </c>
      <c r="R566" s="1">
        <v>11.3</v>
      </c>
      <c r="S566" s="1">
        <v>11.25</v>
      </c>
      <c r="T566" s="1">
        <v>11.45</v>
      </c>
      <c r="U566" s="1">
        <v>12.05</v>
      </c>
      <c r="V566" s="1">
        <v>-4.5361375000000006E-3</v>
      </c>
      <c r="W566" s="1">
        <v>6.64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3</v>
      </c>
      <c r="N568" s="1">
        <v>0</v>
      </c>
      <c r="O568" s="1">
        <v>29366</v>
      </c>
      <c r="P568" s="1">
        <v>0</v>
      </c>
      <c r="Q568" s="1">
        <v>30.25</v>
      </c>
      <c r="R568" s="1">
        <v>30.25</v>
      </c>
      <c r="S568" s="1">
        <v>30.2</v>
      </c>
      <c r="T568" s="1">
        <v>29.7</v>
      </c>
      <c r="U568" s="1">
        <v>29.7</v>
      </c>
      <c r="V568" s="1">
        <v>8.9099999999999997E-4</v>
      </c>
      <c r="W568" s="1">
        <v>-1.82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28.93</v>
      </c>
      <c r="D569" s="1">
        <v>0</v>
      </c>
      <c r="E569" s="1">
        <v>0.4</v>
      </c>
      <c r="F569" s="1">
        <v>6.51</v>
      </c>
      <c r="G569" s="1">
        <v>64.16</v>
      </c>
      <c r="H569" s="1">
        <v>573</v>
      </c>
      <c r="I569" s="1">
        <v>455486.65</v>
      </c>
      <c r="J569" s="1">
        <v>-3</v>
      </c>
      <c r="K569" s="1">
        <v>7</v>
      </c>
      <c r="L569" s="1">
        <v>-3.0019999999999998</v>
      </c>
      <c r="M569" s="1">
        <v>-2</v>
      </c>
      <c r="N569" s="1">
        <v>1</v>
      </c>
      <c r="O569" s="1">
        <v>29224</v>
      </c>
      <c r="P569" s="1">
        <v>0</v>
      </c>
      <c r="Q569" s="1">
        <v>30.1</v>
      </c>
      <c r="R569" s="1">
        <v>30.3</v>
      </c>
      <c r="S569" s="1">
        <v>29.9</v>
      </c>
      <c r="T569" s="1">
        <v>29.95</v>
      </c>
      <c r="U569" s="1">
        <v>30</v>
      </c>
      <c r="V569" s="1">
        <v>2.1401999999999999E-5</v>
      </c>
      <c r="W569" s="1">
        <v>0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3</v>
      </c>
      <c r="K570" s="1">
        <v>18</v>
      </c>
      <c r="L570" s="1">
        <v>8</v>
      </c>
      <c r="M570" s="1">
        <v>-11</v>
      </c>
      <c r="N570" s="1">
        <v>12</v>
      </c>
      <c r="O570" s="1">
        <v>74746</v>
      </c>
      <c r="P570" s="1">
        <v>0</v>
      </c>
      <c r="Q570" s="1">
        <v>13.1</v>
      </c>
      <c r="R570" s="1">
        <v>13.2</v>
      </c>
      <c r="S570" s="1">
        <v>13.15</v>
      </c>
      <c r="T570" s="1">
        <v>13</v>
      </c>
      <c r="U570" s="1">
        <v>13.05</v>
      </c>
      <c r="V570" s="1">
        <v>3.9569999999999996E-3</v>
      </c>
      <c r="W570" s="1">
        <v>1.95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2.48</v>
      </c>
      <c r="D571" s="1">
        <v>0.2</v>
      </c>
      <c r="E571" s="1">
        <v>0.31</v>
      </c>
      <c r="F571" s="1">
        <v>6.01</v>
      </c>
      <c r="G571" s="1">
        <v>91</v>
      </c>
      <c r="H571" s="1">
        <v>575</v>
      </c>
      <c r="I571" s="1">
        <v>1556548.9</v>
      </c>
      <c r="J571" s="1">
        <v>133.99700000000001</v>
      </c>
      <c r="K571" s="1">
        <v>1.4159999999999999</v>
      </c>
      <c r="L571" s="1">
        <v>43.79</v>
      </c>
      <c r="M571" s="1">
        <v>17.954000000000001</v>
      </c>
      <c r="N571" s="1">
        <v>35</v>
      </c>
      <c r="O571" s="1">
        <v>141646</v>
      </c>
      <c r="P571" s="1">
        <v>0.2</v>
      </c>
      <c r="Q571" s="1">
        <v>69</v>
      </c>
      <c r="R571" s="1">
        <v>68.900000000000006</v>
      </c>
      <c r="S571" s="1">
        <v>69.400000000000006</v>
      </c>
      <c r="T571" s="1">
        <v>69.099999999999994</v>
      </c>
      <c r="U571" s="1">
        <v>68.900000000000006</v>
      </c>
      <c r="V571" s="1">
        <v>0.16034502800000003</v>
      </c>
      <c r="W571" s="1">
        <v>0.73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2.08</v>
      </c>
      <c r="D572" s="1">
        <v>0</v>
      </c>
      <c r="E572" s="1">
        <v>0.37</v>
      </c>
      <c r="F572" s="1">
        <v>45.8</v>
      </c>
      <c r="G572" s="1">
        <v>51.75</v>
      </c>
      <c r="H572" s="1">
        <v>576</v>
      </c>
      <c r="I572" s="1">
        <v>533141.55000000005</v>
      </c>
      <c r="J572" s="1">
        <v>53</v>
      </c>
      <c r="K572" s="1">
        <v>-32</v>
      </c>
      <c r="L572" s="1">
        <v>128</v>
      </c>
      <c r="M572" s="1">
        <v>-51</v>
      </c>
      <c r="N572" s="1">
        <v>-50</v>
      </c>
      <c r="O572" s="1">
        <v>27590</v>
      </c>
      <c r="P572" s="1">
        <v>0.2</v>
      </c>
      <c r="Q572" s="1">
        <v>89.3</v>
      </c>
      <c r="R572" s="1">
        <v>88.7</v>
      </c>
      <c r="S572" s="1">
        <v>90.2</v>
      </c>
      <c r="T572" s="1">
        <v>90.3</v>
      </c>
      <c r="U572" s="1">
        <v>88.9</v>
      </c>
      <c r="V572" s="1">
        <v>4.3897999999999993E-2</v>
      </c>
      <c r="W572" s="1">
        <v>0.68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34.33</v>
      </c>
      <c r="D573" s="1">
        <v>1.06</v>
      </c>
      <c r="E573" s="1">
        <v>5.21</v>
      </c>
      <c r="F573" s="1">
        <v>33.54</v>
      </c>
      <c r="G573" s="1">
        <v>25.86</v>
      </c>
      <c r="H573" s="1">
        <v>577</v>
      </c>
      <c r="I573" s="1">
        <v>6083184</v>
      </c>
      <c r="J573" s="1">
        <v>279.69299999999998</v>
      </c>
      <c r="K573" s="1">
        <v>425.94799999999998</v>
      </c>
      <c r="L573" s="1">
        <v>1412.307</v>
      </c>
      <c r="M573" s="1">
        <v>284.22199999999998</v>
      </c>
      <c r="N573" s="1">
        <v>60.628</v>
      </c>
      <c r="O573" s="1">
        <v>157311</v>
      </c>
      <c r="P573" s="1">
        <v>1.6</v>
      </c>
      <c r="Q573" s="1">
        <v>76.599999999999994</v>
      </c>
      <c r="R573" s="1">
        <v>77.7</v>
      </c>
      <c r="S573" s="1">
        <v>80.8</v>
      </c>
      <c r="T573" s="1">
        <v>79.900000000000006</v>
      </c>
      <c r="U573" s="1">
        <v>79.5</v>
      </c>
      <c r="V573" s="1">
        <v>1.9616431280000002</v>
      </c>
      <c r="W573" s="1">
        <v>5.0199999999999996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17.579999999999998</v>
      </c>
      <c r="D574" s="1">
        <v>1.2</v>
      </c>
      <c r="E574" s="1">
        <v>3.56</v>
      </c>
      <c r="F574" s="1">
        <v>5.29</v>
      </c>
      <c r="G574" s="1">
        <v>72.37</v>
      </c>
      <c r="H574" s="1">
        <v>578</v>
      </c>
      <c r="I574" s="1">
        <v>2861710.7</v>
      </c>
      <c r="J574" s="1">
        <v>716.66099999999994</v>
      </c>
      <c r="K574" s="1">
        <v>996.16700000000003</v>
      </c>
      <c r="L574" s="1">
        <v>-1400.0809999999999</v>
      </c>
      <c r="M574" s="1">
        <v>208.14400000000001</v>
      </c>
      <c r="N574" s="1">
        <v>83.72</v>
      </c>
      <c r="O574" s="1">
        <v>207102</v>
      </c>
      <c r="P574" s="1">
        <v>0.3</v>
      </c>
      <c r="Q574" s="1">
        <v>93.5</v>
      </c>
      <c r="R574" s="1">
        <v>93.9</v>
      </c>
      <c r="S574" s="1">
        <v>91.6</v>
      </c>
      <c r="T574" s="1">
        <v>90.3</v>
      </c>
      <c r="U574" s="1">
        <v>90</v>
      </c>
      <c r="V574" s="1">
        <v>0.58630668400000019</v>
      </c>
      <c r="W574" s="1">
        <v>-2.81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35.090000000000003</v>
      </c>
      <c r="D575" s="1">
        <v>1.46</v>
      </c>
      <c r="E575" s="1">
        <v>3.45</v>
      </c>
      <c r="F575" s="1">
        <v>18.600000000000001</v>
      </c>
      <c r="G575" s="1">
        <v>41.399999999999991</v>
      </c>
      <c r="H575" s="1">
        <v>579</v>
      </c>
      <c r="I575" s="1">
        <v>1334681.97</v>
      </c>
      <c r="J575" s="1">
        <v>205.11699999999999</v>
      </c>
      <c r="K575" s="1">
        <v>121.691</v>
      </c>
      <c r="L575" s="1">
        <v>-92.923000000000002</v>
      </c>
      <c r="M575" s="1">
        <v>-79.037999999999997</v>
      </c>
      <c r="N575" s="1">
        <v>-159.68299999999999</v>
      </c>
      <c r="O575" s="1">
        <v>55256</v>
      </c>
      <c r="P575" s="1">
        <v>0</v>
      </c>
      <c r="Q575" s="1">
        <v>2135</v>
      </c>
      <c r="R575" s="1">
        <v>2150</v>
      </c>
      <c r="S575" s="1">
        <v>2130</v>
      </c>
      <c r="T575" s="1">
        <v>2130</v>
      </c>
      <c r="U575" s="1">
        <v>2095</v>
      </c>
      <c r="V575" s="1">
        <v>-1.2523700000000535E-2</v>
      </c>
      <c r="W575" s="1">
        <v>-0.24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12.92</v>
      </c>
      <c r="D576" s="1">
        <v>0.08</v>
      </c>
      <c r="E576" s="1">
        <v>0.25</v>
      </c>
      <c r="F576" s="1">
        <v>10.82</v>
      </c>
      <c r="G576" s="1">
        <v>75.930000000000007</v>
      </c>
      <c r="H576" s="1">
        <v>580</v>
      </c>
      <c r="I576" s="1">
        <v>2360179.41</v>
      </c>
      <c r="J576" s="1">
        <v>214.404</v>
      </c>
      <c r="K576" s="1">
        <v>-33.438000000000002</v>
      </c>
      <c r="L576" s="1">
        <v>204</v>
      </c>
      <c r="M576" s="1">
        <v>-85.283000000000001</v>
      </c>
      <c r="N576" s="1">
        <v>29</v>
      </c>
      <c r="O576" s="1">
        <v>179208</v>
      </c>
      <c r="P576" s="1">
        <v>0.2</v>
      </c>
      <c r="Q576" s="1">
        <v>97.5</v>
      </c>
      <c r="R576" s="1">
        <v>97.2</v>
      </c>
      <c r="S576" s="1">
        <v>97.9</v>
      </c>
      <c r="T576" s="1">
        <v>96.2</v>
      </c>
      <c r="U576" s="1">
        <v>96.3</v>
      </c>
      <c r="V576" s="1">
        <v>0.32214291799999994</v>
      </c>
      <c r="W576" s="1">
        <v>0.84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2.52</v>
      </c>
      <c r="D577" s="1">
        <v>0.03</v>
      </c>
      <c r="E577" s="1">
        <v>0.39</v>
      </c>
      <c r="F577" s="1">
        <v>0.05</v>
      </c>
      <c r="G577" s="1">
        <v>97.01</v>
      </c>
      <c r="H577" s="1">
        <v>581</v>
      </c>
      <c r="I577" s="1">
        <v>1127192.51</v>
      </c>
      <c r="J577" s="1">
        <v>38</v>
      </c>
      <c r="K577" s="1">
        <v>-25</v>
      </c>
      <c r="L577" s="1">
        <v>-23</v>
      </c>
      <c r="M577" s="1">
        <v>-46</v>
      </c>
      <c r="N577" s="1">
        <v>508</v>
      </c>
      <c r="O577" s="1">
        <v>109349</v>
      </c>
      <c r="P577" s="1">
        <v>0.4</v>
      </c>
      <c r="Q577" s="1">
        <v>34.1</v>
      </c>
      <c r="R577" s="1">
        <v>34.299999999999997</v>
      </c>
      <c r="S577" s="1">
        <v>34.299999999999997</v>
      </c>
      <c r="T577" s="1">
        <v>32.950000000000003</v>
      </c>
      <c r="U577" s="1">
        <v>34.700000000000003</v>
      </c>
      <c r="V577" s="1">
        <v>0.15761300000000003</v>
      </c>
      <c r="W577" s="1">
        <v>-0.86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0.95</v>
      </c>
      <c r="D578" s="1">
        <v>0.02</v>
      </c>
      <c r="E578" s="1">
        <v>1.2</v>
      </c>
      <c r="F578" s="1">
        <v>19.11</v>
      </c>
      <c r="G578" s="1">
        <v>78.72</v>
      </c>
      <c r="H578" s="1">
        <v>582</v>
      </c>
      <c r="I578" s="1">
        <v>1959350.18</v>
      </c>
      <c r="J578" s="1">
        <v>-625.10400000000004</v>
      </c>
      <c r="K578" s="1">
        <v>796.58900000000006</v>
      </c>
      <c r="L578" s="1">
        <v>1759.7149999999999</v>
      </c>
      <c r="M578" s="1">
        <v>-2357.2959999999998</v>
      </c>
      <c r="N578" s="1">
        <v>157.399</v>
      </c>
      <c r="O578" s="1">
        <v>154240</v>
      </c>
      <c r="P578" s="1">
        <v>-0.2</v>
      </c>
      <c r="Q578" s="1">
        <v>44.3</v>
      </c>
      <c r="R578" s="1">
        <v>45.1</v>
      </c>
      <c r="S578" s="1">
        <v>47.9</v>
      </c>
      <c r="T578" s="1">
        <v>45.8</v>
      </c>
      <c r="U578" s="1">
        <v>44.9</v>
      </c>
      <c r="V578" s="1">
        <v>-8.3725364999999746E-2</v>
      </c>
      <c r="W578" s="1">
        <v>2.5099999999999998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26.53</v>
      </c>
      <c r="D579" s="1">
        <v>12.23</v>
      </c>
      <c r="E579" s="1">
        <v>0.62</v>
      </c>
      <c r="F579" s="1">
        <v>10.1</v>
      </c>
      <c r="G579" s="1">
        <v>50.519999999999996</v>
      </c>
      <c r="H579" s="1">
        <v>583</v>
      </c>
      <c r="I579" s="1">
        <v>1610801.24</v>
      </c>
      <c r="J579" s="1">
        <v>556.52099999999996</v>
      </c>
      <c r="K579" s="1">
        <v>582.851</v>
      </c>
      <c r="L579" s="1">
        <v>87.045000000000002</v>
      </c>
      <c r="M579" s="1">
        <v>-4669.2510000000002</v>
      </c>
      <c r="N579" s="1">
        <v>-287.85199999999998</v>
      </c>
      <c r="O579" s="1">
        <v>81378</v>
      </c>
      <c r="P579" s="1">
        <v>-4.5999999999999996</v>
      </c>
      <c r="Q579" s="1">
        <v>165</v>
      </c>
      <c r="R579" s="1">
        <v>167</v>
      </c>
      <c r="S579" s="1">
        <v>165.5</v>
      </c>
      <c r="T579" s="1">
        <v>151.5</v>
      </c>
      <c r="U579" s="1">
        <v>150</v>
      </c>
      <c r="V579" s="1">
        <v>-5.47001297</v>
      </c>
      <c r="W579" s="1">
        <v>-7.12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13.66</v>
      </c>
      <c r="D580" s="1">
        <v>7.0000000000000007E-2</v>
      </c>
      <c r="E580" s="1">
        <v>0.2</v>
      </c>
      <c r="F580" s="1">
        <v>25.8</v>
      </c>
      <c r="G580" s="1">
        <v>60.269999999999996</v>
      </c>
      <c r="H580" s="1">
        <v>584</v>
      </c>
      <c r="I580" s="1">
        <v>1872619.5</v>
      </c>
      <c r="J580" s="1">
        <v>-20.907</v>
      </c>
      <c r="K580" s="1">
        <v>621.57000000000005</v>
      </c>
      <c r="L580" s="1">
        <v>43.000999999999998</v>
      </c>
      <c r="M580" s="1">
        <v>55.719000000000001</v>
      </c>
      <c r="N580" s="1">
        <v>9.8460000000000001</v>
      </c>
      <c r="O580" s="1">
        <v>112863</v>
      </c>
      <c r="P580" s="1">
        <v>0.6</v>
      </c>
      <c r="Q580" s="1">
        <v>49.65</v>
      </c>
      <c r="R580" s="1">
        <v>51.6</v>
      </c>
      <c r="S580" s="1">
        <v>51.3</v>
      </c>
      <c r="T580" s="1">
        <v>51.3</v>
      </c>
      <c r="U580" s="1">
        <v>51.2</v>
      </c>
      <c r="V580" s="1">
        <v>0.36603430650000002</v>
      </c>
      <c r="W580" s="1">
        <v>4.28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1.64</v>
      </c>
      <c r="D581" s="1">
        <v>0</v>
      </c>
      <c r="E581" s="1">
        <v>0.55000000000000004</v>
      </c>
      <c r="F581" s="1">
        <v>62.36</v>
      </c>
      <c r="G581" s="1">
        <v>35.450000000000003</v>
      </c>
      <c r="H581" s="1">
        <v>585</v>
      </c>
      <c r="I581" s="1">
        <v>2885393.69</v>
      </c>
      <c r="J581" s="1">
        <v>223.233</v>
      </c>
      <c r="K581" s="1">
        <v>91</v>
      </c>
      <c r="L581" s="1">
        <v>-4</v>
      </c>
      <c r="M581" s="1">
        <v>-7.0069999999999997</v>
      </c>
      <c r="N581" s="1">
        <v>13.999000000000001</v>
      </c>
      <c r="O581" s="1">
        <v>102287</v>
      </c>
      <c r="P581" s="1">
        <v>0.3</v>
      </c>
      <c r="Q581" s="1">
        <v>60.6</v>
      </c>
      <c r="R581" s="1">
        <v>60.9</v>
      </c>
      <c r="S581" s="1">
        <v>60.3</v>
      </c>
      <c r="T581" s="1">
        <v>59.8</v>
      </c>
      <c r="U581" s="1">
        <v>59.7</v>
      </c>
      <c r="V581" s="1">
        <v>0.19245341499999999</v>
      </c>
      <c r="W581" s="1">
        <v>0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33.14</v>
      </c>
      <c r="D582" s="1">
        <v>18.14</v>
      </c>
      <c r="E582" s="1">
        <v>1.33</v>
      </c>
      <c r="F582" s="1">
        <v>16.16</v>
      </c>
      <c r="G582" s="1">
        <v>31.230000000000004</v>
      </c>
      <c r="H582" s="1">
        <v>586</v>
      </c>
      <c r="I582" s="1">
        <v>3833101.57</v>
      </c>
      <c r="J582" s="1">
        <v>1908.8489999999999</v>
      </c>
      <c r="K582" s="1">
        <v>-1795.0920000000001</v>
      </c>
      <c r="L582" s="1">
        <v>-835.303</v>
      </c>
      <c r="M582" s="1">
        <v>693.46199999999999</v>
      </c>
      <c r="N582" s="1">
        <v>-98.236000000000004</v>
      </c>
      <c r="O582" s="1">
        <v>119708</v>
      </c>
      <c r="P582" s="1">
        <v>-0.1</v>
      </c>
      <c r="Q582" s="1">
        <v>315</v>
      </c>
      <c r="R582" s="1">
        <v>311</v>
      </c>
      <c r="S582" s="1">
        <v>313</v>
      </c>
      <c r="T582" s="1">
        <v>316.5</v>
      </c>
      <c r="U582" s="1">
        <v>314.5</v>
      </c>
      <c r="V582" s="1">
        <v>-0.2985051500000015</v>
      </c>
      <c r="W582" s="1">
        <v>5.89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7.38</v>
      </c>
      <c r="R583" s="1">
        <v>7.39</v>
      </c>
      <c r="S583" s="1">
        <v>7.14</v>
      </c>
      <c r="T583" s="1">
        <v>7.12</v>
      </c>
      <c r="U583" s="1">
        <v>7.22</v>
      </c>
      <c r="V583" s="1">
        <v>0</v>
      </c>
      <c r="W583" s="1">
        <v>0.28000000000000003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11.64</v>
      </c>
      <c r="D584" s="1">
        <v>0.04</v>
      </c>
      <c r="E584" s="1">
        <v>1.27</v>
      </c>
      <c r="F584" s="1">
        <v>13.53</v>
      </c>
      <c r="G584" s="1">
        <v>73.52000000000001</v>
      </c>
      <c r="H584" s="1">
        <v>588</v>
      </c>
      <c r="I584" s="1">
        <v>2792439.01</v>
      </c>
      <c r="J584" s="1">
        <v>220</v>
      </c>
      <c r="K584" s="1">
        <v>148.03800000000001</v>
      </c>
      <c r="L584" s="1">
        <v>30.643000000000001</v>
      </c>
      <c r="M584" s="1">
        <v>22.984999999999999</v>
      </c>
      <c r="N584" s="1">
        <v>-23.001000000000001</v>
      </c>
      <c r="O584" s="1">
        <v>205300</v>
      </c>
      <c r="P584" s="1">
        <v>0.2</v>
      </c>
      <c r="Q584" s="1">
        <v>63.3</v>
      </c>
      <c r="R584" s="1">
        <v>63.1</v>
      </c>
      <c r="S584" s="1">
        <v>63.3</v>
      </c>
      <c r="T584" s="1">
        <v>62.4</v>
      </c>
      <c r="U584" s="1">
        <v>62</v>
      </c>
      <c r="V584" s="1">
        <v>0.25215101699999998</v>
      </c>
      <c r="W584" s="1">
        <v>-1.27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4.28</v>
      </c>
      <c r="D585" s="1">
        <v>0.02</v>
      </c>
      <c r="E585" s="1">
        <v>0.05</v>
      </c>
      <c r="F585" s="1">
        <v>19.98</v>
      </c>
      <c r="G585" s="1">
        <v>75.67</v>
      </c>
      <c r="H585" s="1">
        <v>589</v>
      </c>
      <c r="I585" s="1">
        <v>958900</v>
      </c>
      <c r="J585" s="1">
        <v>10</v>
      </c>
      <c r="K585" s="1">
        <v>37</v>
      </c>
      <c r="L585" s="1">
        <v>4</v>
      </c>
      <c r="M585" s="1">
        <v>10</v>
      </c>
      <c r="N585" s="1">
        <v>-56</v>
      </c>
      <c r="O585" s="1">
        <v>72560</v>
      </c>
      <c r="P585" s="1">
        <v>0</v>
      </c>
      <c r="Q585" s="1">
        <v>21.95</v>
      </c>
      <c r="R585" s="1">
        <v>22.55</v>
      </c>
      <c r="S585" s="1">
        <v>22.35</v>
      </c>
      <c r="T585" s="1">
        <v>21.85</v>
      </c>
      <c r="U585" s="1">
        <v>20.8</v>
      </c>
      <c r="V585" s="1">
        <v>1.9695000000000003E-3</v>
      </c>
      <c r="W585" s="1">
        <v>-4.59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19.059999999999999</v>
      </c>
      <c r="D586" s="1">
        <v>0.16</v>
      </c>
      <c r="E586" s="1">
        <v>0.22</v>
      </c>
      <c r="F586" s="1">
        <v>14.84</v>
      </c>
      <c r="G586" s="1">
        <v>65.72</v>
      </c>
      <c r="H586" s="1">
        <v>590</v>
      </c>
      <c r="I586" s="1">
        <v>1765977.9</v>
      </c>
      <c r="J586" s="1">
        <v>-747.39599999999996</v>
      </c>
      <c r="K586" s="1">
        <v>547.5</v>
      </c>
      <c r="L586" s="1">
        <v>98</v>
      </c>
      <c r="M586" s="1">
        <v>-66</v>
      </c>
      <c r="N586" s="1">
        <v>-53.491</v>
      </c>
      <c r="O586" s="1">
        <v>116060</v>
      </c>
      <c r="P586" s="1">
        <v>-0.2</v>
      </c>
      <c r="Q586" s="1">
        <v>75.2</v>
      </c>
      <c r="R586" s="1">
        <v>76.8</v>
      </c>
      <c r="S586" s="1">
        <v>78.099999999999994</v>
      </c>
      <c r="T586" s="1">
        <v>77.5</v>
      </c>
      <c r="U586" s="1">
        <v>77.400000000000006</v>
      </c>
      <c r="V586" s="1">
        <v>-0.157575826</v>
      </c>
      <c r="W586" s="1">
        <v>10.1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59.58</v>
      </c>
      <c r="D587" s="1">
        <v>1.55</v>
      </c>
      <c r="E587" s="1">
        <v>0.16</v>
      </c>
      <c r="F587" s="1">
        <v>8.25</v>
      </c>
      <c r="G587" s="1">
        <v>30.460000000000008</v>
      </c>
      <c r="H587" s="1">
        <v>591</v>
      </c>
      <c r="I587" s="1">
        <v>2395461.66</v>
      </c>
      <c r="J587" s="1">
        <v>-118.985</v>
      </c>
      <c r="K587" s="1">
        <v>-307.28800000000001</v>
      </c>
      <c r="L587" s="1">
        <v>-332.08699999999999</v>
      </c>
      <c r="M587" s="1">
        <v>-132.06899999999999</v>
      </c>
      <c r="N587" s="1">
        <v>-150.417</v>
      </c>
      <c r="O587" s="1">
        <v>72966</v>
      </c>
      <c r="P587" s="1">
        <v>-1.4</v>
      </c>
      <c r="Q587" s="1">
        <v>286.5</v>
      </c>
      <c r="R587" s="1">
        <v>289.5</v>
      </c>
      <c r="S587" s="1">
        <v>288</v>
      </c>
      <c r="T587" s="1">
        <v>285</v>
      </c>
      <c r="U587" s="1">
        <v>282</v>
      </c>
      <c r="V587" s="1">
        <v>-2.9874739349999997</v>
      </c>
      <c r="W587" s="1">
        <v>1.81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5.09</v>
      </c>
      <c r="D588" s="1">
        <v>0.62</v>
      </c>
      <c r="E588" s="1">
        <v>7.0000000000000007E-2</v>
      </c>
      <c r="F588" s="1">
        <v>13.69</v>
      </c>
      <c r="G588" s="1">
        <v>80.53</v>
      </c>
      <c r="H588" s="1">
        <v>592</v>
      </c>
      <c r="I588" s="1">
        <v>2771574.96</v>
      </c>
      <c r="J588" s="1">
        <v>225</v>
      </c>
      <c r="K588" s="1">
        <v>315</v>
      </c>
      <c r="L588" s="1">
        <v>-8</v>
      </c>
      <c r="M588" s="1">
        <v>199</v>
      </c>
      <c r="N588" s="1">
        <v>-206</v>
      </c>
      <c r="O588" s="1">
        <v>223195</v>
      </c>
      <c r="P588" s="1">
        <v>0.2</v>
      </c>
      <c r="Q588" s="1">
        <v>16.2</v>
      </c>
      <c r="R588" s="1">
        <v>16.649999999999999</v>
      </c>
      <c r="S588" s="1">
        <v>16.8</v>
      </c>
      <c r="T588" s="1">
        <v>16.8</v>
      </c>
      <c r="U588" s="1">
        <v>16.649999999999999</v>
      </c>
      <c r="V588" s="1">
        <v>8.6686500000000014E-2</v>
      </c>
      <c r="W588" s="1">
        <v>6.05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1.01</v>
      </c>
      <c r="D589" s="1">
        <v>0.01</v>
      </c>
      <c r="E589" s="1">
        <v>0.39</v>
      </c>
      <c r="F589" s="1">
        <v>12.96</v>
      </c>
      <c r="G589" s="1">
        <v>85.63</v>
      </c>
      <c r="H589" s="1">
        <v>593</v>
      </c>
      <c r="I589" s="1">
        <v>567364.4</v>
      </c>
      <c r="J589" s="1">
        <v>132</v>
      </c>
      <c r="K589" s="1">
        <v>508</v>
      </c>
      <c r="L589" s="1">
        <v>-315</v>
      </c>
      <c r="M589" s="1">
        <v>-392</v>
      </c>
      <c r="N589" s="1">
        <v>-137</v>
      </c>
      <c r="O589" s="1">
        <v>48583</v>
      </c>
      <c r="P589" s="1">
        <v>-0.4</v>
      </c>
      <c r="Q589" s="1">
        <v>46.5</v>
      </c>
      <c r="R589" s="1">
        <v>45.35</v>
      </c>
      <c r="S589" s="1">
        <v>44.9</v>
      </c>
      <c r="T589" s="1">
        <v>44.2</v>
      </c>
      <c r="U589" s="1">
        <v>43.55</v>
      </c>
      <c r="V589" s="1">
        <v>-8.2604500000000011E-2</v>
      </c>
      <c r="W589" s="1">
        <v>-2.79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11.38</v>
      </c>
      <c r="D590" s="1">
        <v>0</v>
      </c>
      <c r="E590" s="1">
        <v>0.36</v>
      </c>
      <c r="F590" s="1">
        <v>8.7200000000000006</v>
      </c>
      <c r="G590" s="1">
        <v>79.539999999999992</v>
      </c>
      <c r="H590" s="1">
        <v>594</v>
      </c>
      <c r="I590" s="1">
        <v>1658903.18</v>
      </c>
      <c r="J590" s="1">
        <v>11.5</v>
      </c>
      <c r="K590" s="1">
        <v>4</v>
      </c>
      <c r="L590" s="1">
        <v>2.9009999999999998</v>
      </c>
      <c r="M590" s="1">
        <v>-10.335000000000001</v>
      </c>
      <c r="N590" s="1">
        <v>-27.023</v>
      </c>
      <c r="O590" s="1">
        <v>131949</v>
      </c>
      <c r="P590" s="1">
        <v>0</v>
      </c>
      <c r="Q590" s="1">
        <v>97</v>
      </c>
      <c r="R590" s="1">
        <v>96.9</v>
      </c>
      <c r="S590" s="1">
        <v>96.7</v>
      </c>
      <c r="T590" s="1">
        <v>95.8</v>
      </c>
      <c r="U590" s="1">
        <v>95.4</v>
      </c>
      <c r="V590" s="1">
        <v>-1.7844605000000003E-2</v>
      </c>
      <c r="W590" s="1">
        <v>-1.34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1.9</v>
      </c>
      <c r="D591" s="1">
        <v>0</v>
      </c>
      <c r="E591" s="1">
        <v>0.16</v>
      </c>
      <c r="F591" s="1">
        <v>26.67</v>
      </c>
      <c r="G591" s="1">
        <v>71.27</v>
      </c>
      <c r="H591" s="1">
        <v>595</v>
      </c>
      <c r="I591" s="1">
        <v>1149693.1100000001</v>
      </c>
      <c r="J591" s="1">
        <v>240</v>
      </c>
      <c r="K591" s="1">
        <v>-27</v>
      </c>
      <c r="L591" s="1">
        <v>26</v>
      </c>
      <c r="M591" s="1">
        <v>-132.011</v>
      </c>
      <c r="N591" s="1">
        <v>-23</v>
      </c>
      <c r="O591" s="1">
        <v>81939</v>
      </c>
      <c r="P591" s="1">
        <v>0.1</v>
      </c>
      <c r="Q591" s="1">
        <v>37.1</v>
      </c>
      <c r="R591" s="1">
        <v>37.15</v>
      </c>
      <c r="S591" s="1">
        <v>37.25</v>
      </c>
      <c r="T591" s="1">
        <v>36.6</v>
      </c>
      <c r="U591" s="1">
        <v>36.5</v>
      </c>
      <c r="V591" s="1">
        <v>3.1983474000000005E-2</v>
      </c>
      <c r="W591" s="1">
        <v>0.97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6.91</v>
      </c>
      <c r="D592" s="1">
        <v>0</v>
      </c>
      <c r="E592" s="1">
        <v>0.06</v>
      </c>
      <c r="F592" s="1">
        <v>11.15</v>
      </c>
      <c r="G592" s="1">
        <v>81.88</v>
      </c>
      <c r="H592" s="1">
        <v>596</v>
      </c>
      <c r="I592" s="1">
        <v>2266194.85</v>
      </c>
      <c r="J592" s="1">
        <v>82.472999999999999</v>
      </c>
      <c r="K592" s="1">
        <v>129</v>
      </c>
      <c r="L592" s="1">
        <v>175.07499999999999</v>
      </c>
      <c r="M592" s="1">
        <v>98.468000000000004</v>
      </c>
      <c r="N592" s="1">
        <v>5</v>
      </c>
      <c r="O592" s="1">
        <v>185556</v>
      </c>
      <c r="P592" s="1">
        <v>0.3</v>
      </c>
      <c r="Q592" s="1">
        <v>32.35</v>
      </c>
      <c r="R592" s="1">
        <v>32.5</v>
      </c>
      <c r="S592" s="1">
        <v>32.799999999999997</v>
      </c>
      <c r="T592" s="1">
        <v>32.200000000000003</v>
      </c>
      <c r="U592" s="1">
        <v>32.35</v>
      </c>
      <c r="V592" s="1">
        <v>0.1593538115</v>
      </c>
      <c r="W592" s="1">
        <v>1.25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8.09</v>
      </c>
      <c r="D593" s="1">
        <v>0.13</v>
      </c>
      <c r="E593" s="1">
        <v>0.22</v>
      </c>
      <c r="F593" s="1">
        <v>6.16</v>
      </c>
      <c r="G593" s="1">
        <v>85.4</v>
      </c>
      <c r="H593" s="1">
        <v>597</v>
      </c>
      <c r="I593" s="1">
        <v>1535797.12</v>
      </c>
      <c r="J593" s="1">
        <v>985.34900000000005</v>
      </c>
      <c r="K593" s="1">
        <v>556</v>
      </c>
      <c r="L593" s="1">
        <v>1651</v>
      </c>
      <c r="M593" s="1">
        <v>758.91200000000003</v>
      </c>
      <c r="N593" s="1">
        <v>189</v>
      </c>
      <c r="O593" s="1">
        <v>131157</v>
      </c>
      <c r="P593" s="1">
        <v>3.2</v>
      </c>
      <c r="Q593" s="1">
        <v>64.3</v>
      </c>
      <c r="R593" s="1">
        <v>64.900000000000006</v>
      </c>
      <c r="S593" s="1">
        <v>65.599999999999994</v>
      </c>
      <c r="T593" s="1">
        <v>65.2</v>
      </c>
      <c r="U593" s="1">
        <v>64.3</v>
      </c>
      <c r="V593" s="1">
        <v>2.693817031</v>
      </c>
      <c r="W593" s="1">
        <v>2.06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15.41</v>
      </c>
      <c r="D594" s="1">
        <v>0.84</v>
      </c>
      <c r="E594" s="1">
        <v>0.36</v>
      </c>
      <c r="F594" s="1">
        <v>17.71</v>
      </c>
      <c r="G594" s="1">
        <v>65.680000000000007</v>
      </c>
      <c r="H594" s="1">
        <v>598</v>
      </c>
      <c r="I594" s="1">
        <v>2362160</v>
      </c>
      <c r="J594" s="1">
        <v>24.914999999999999</v>
      </c>
      <c r="K594" s="1">
        <v>-8</v>
      </c>
      <c r="L594" s="1">
        <v>121.94199999999999</v>
      </c>
      <c r="M594" s="1">
        <v>30</v>
      </c>
      <c r="N594" s="1">
        <v>-6.2439999999999998</v>
      </c>
      <c r="O594" s="1">
        <v>155147</v>
      </c>
      <c r="P594" s="1">
        <v>0.1</v>
      </c>
      <c r="Q594" s="1">
        <v>60</v>
      </c>
      <c r="R594" s="1">
        <v>60.2</v>
      </c>
      <c r="S594" s="1">
        <v>60.7</v>
      </c>
      <c r="T594" s="1">
        <v>60.8</v>
      </c>
      <c r="U594" s="1">
        <v>61</v>
      </c>
      <c r="V594" s="1">
        <v>9.8582953999999987E-2</v>
      </c>
      <c r="W594" s="1">
        <v>1.84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1</v>
      </c>
      <c r="K595" s="1">
        <v>-2</v>
      </c>
      <c r="L595" s="1">
        <v>3</v>
      </c>
      <c r="M595" s="1">
        <v>-3</v>
      </c>
      <c r="N595" s="1">
        <v>2</v>
      </c>
      <c r="O595" s="1">
        <v>110590</v>
      </c>
      <c r="P595" s="1">
        <v>0</v>
      </c>
      <c r="Q595" s="1">
        <v>16.600000000000001</v>
      </c>
      <c r="R595" s="1">
        <v>16.600000000000001</v>
      </c>
      <c r="S595" s="1">
        <v>16.899999999999999</v>
      </c>
      <c r="T595" s="1">
        <v>16.850000000000001</v>
      </c>
      <c r="U595" s="1">
        <v>16.600000000000001</v>
      </c>
      <c r="V595" s="1">
        <v>1.6749999999999992E-4</v>
      </c>
      <c r="W595" s="1">
        <v>0.61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9.3000000000000007</v>
      </c>
      <c r="D596" s="1">
        <v>0.25</v>
      </c>
      <c r="E596" s="1">
        <v>0.38</v>
      </c>
      <c r="F596" s="1">
        <v>27.34</v>
      </c>
      <c r="G596" s="1">
        <v>62.73</v>
      </c>
      <c r="H596" s="1">
        <v>600</v>
      </c>
      <c r="I596" s="1">
        <v>1132856.26</v>
      </c>
      <c r="J596" s="1">
        <v>104.03</v>
      </c>
      <c r="K596" s="1">
        <v>-347</v>
      </c>
      <c r="L596" s="1">
        <v>67.415999999999997</v>
      </c>
      <c r="M596" s="1">
        <v>-432.733</v>
      </c>
      <c r="N596" s="1">
        <v>-518</v>
      </c>
      <c r="O596" s="1">
        <v>71064</v>
      </c>
      <c r="P596" s="1">
        <v>-1.6</v>
      </c>
      <c r="Q596" s="1">
        <v>67.599999999999994</v>
      </c>
      <c r="R596" s="1">
        <v>67.7</v>
      </c>
      <c r="S596" s="1">
        <v>69.8</v>
      </c>
      <c r="T596" s="1">
        <v>70.3</v>
      </c>
      <c r="U596" s="1">
        <v>69.900000000000006</v>
      </c>
      <c r="V596" s="1">
        <v>-0.78383165100000007</v>
      </c>
      <c r="W596" s="1">
        <v>3.1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7.95</v>
      </c>
      <c r="D597" s="1">
        <v>0.15</v>
      </c>
      <c r="E597" s="1">
        <v>0.24</v>
      </c>
      <c r="F597" s="1">
        <v>10.69</v>
      </c>
      <c r="G597" s="1">
        <v>80.97</v>
      </c>
      <c r="H597" s="1">
        <v>601</v>
      </c>
      <c r="I597" s="1">
        <v>4280714.95</v>
      </c>
      <c r="J597" s="1">
        <v>125</v>
      </c>
      <c r="K597" s="1">
        <v>-45.01</v>
      </c>
      <c r="L597" s="1">
        <v>32.997999999999998</v>
      </c>
      <c r="M597" s="1">
        <v>-222.15899999999999</v>
      </c>
      <c r="N597" s="1">
        <v>-206.221</v>
      </c>
      <c r="O597" s="1">
        <v>346609</v>
      </c>
      <c r="P597" s="1">
        <v>-0.1</v>
      </c>
      <c r="Q597" s="1">
        <v>27.6</v>
      </c>
      <c r="R597" s="1">
        <v>27.65</v>
      </c>
      <c r="S597" s="1">
        <v>27.7</v>
      </c>
      <c r="T597" s="1">
        <v>27.45</v>
      </c>
      <c r="U597" s="1">
        <v>27.15</v>
      </c>
      <c r="V597" s="1">
        <v>-8.5776465999999996E-2</v>
      </c>
      <c r="W597" s="1">
        <v>-0.91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50.64</v>
      </c>
      <c r="D598" s="1">
        <v>4.59</v>
      </c>
      <c r="E598" s="1">
        <v>6.34</v>
      </c>
      <c r="F598" s="1">
        <v>4.49</v>
      </c>
      <c r="G598" s="1">
        <v>33.94</v>
      </c>
      <c r="H598" s="1">
        <v>602</v>
      </c>
      <c r="I598" s="1">
        <v>6085114.6900000004</v>
      </c>
      <c r="J598" s="1">
        <v>1297.652</v>
      </c>
      <c r="K598" s="1">
        <v>618.88300000000004</v>
      </c>
      <c r="L598" s="1">
        <v>-2594.3270000000002</v>
      </c>
      <c r="M598" s="1">
        <v>867.38199999999995</v>
      </c>
      <c r="N598" s="1">
        <v>795.48900000000003</v>
      </c>
      <c r="O598" s="1">
        <v>206529</v>
      </c>
      <c r="P598" s="1">
        <v>0.5</v>
      </c>
      <c r="Q598" s="1">
        <v>496</v>
      </c>
      <c r="R598" s="1">
        <v>499</v>
      </c>
      <c r="S598" s="1">
        <v>477.5</v>
      </c>
      <c r="T598" s="1">
        <v>483</v>
      </c>
      <c r="U598" s="1">
        <v>481.5</v>
      </c>
      <c r="V598" s="1">
        <v>5.1564032600000003</v>
      </c>
      <c r="W598" s="1">
        <v>0.73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28.28</v>
      </c>
      <c r="D599" s="1">
        <v>13.25</v>
      </c>
      <c r="E599" s="1">
        <v>4.45</v>
      </c>
      <c r="F599" s="1">
        <v>14.09</v>
      </c>
      <c r="G599" s="1">
        <v>39.929999999999993</v>
      </c>
      <c r="H599" s="1">
        <v>603</v>
      </c>
      <c r="I599" s="1">
        <v>2485503.13</v>
      </c>
      <c r="J599" s="1">
        <v>-218.36199999999999</v>
      </c>
      <c r="K599" s="1">
        <v>-534.92700000000002</v>
      </c>
      <c r="L599" s="1">
        <v>1646.65</v>
      </c>
      <c r="M599" s="1">
        <v>-402.7</v>
      </c>
      <c r="N599" s="1">
        <v>-1946.4770000000001</v>
      </c>
      <c r="O599" s="1">
        <v>99246</v>
      </c>
      <c r="P599" s="1">
        <v>-1.5</v>
      </c>
      <c r="Q599" s="1">
        <v>332</v>
      </c>
      <c r="R599" s="1">
        <v>328.5</v>
      </c>
      <c r="S599" s="1">
        <v>335.5</v>
      </c>
      <c r="T599" s="1">
        <v>333.5</v>
      </c>
      <c r="U599" s="1">
        <v>323.5</v>
      </c>
      <c r="V599" s="1">
        <v>-4.597543879999999</v>
      </c>
      <c r="W599" s="1">
        <v>0.47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14.92</v>
      </c>
      <c r="D600" s="1">
        <v>4.3499999999999996</v>
      </c>
      <c r="E600" s="1">
        <v>2.46</v>
      </c>
      <c r="F600" s="1">
        <v>19.7</v>
      </c>
      <c r="G600" s="1">
        <v>58.57</v>
      </c>
      <c r="H600" s="1">
        <v>604</v>
      </c>
      <c r="I600" s="1">
        <v>10217971.51</v>
      </c>
      <c r="J600" s="1">
        <v>1290.0409999999999</v>
      </c>
      <c r="K600" s="1">
        <v>1912.3330000000001</v>
      </c>
      <c r="L600" s="1">
        <v>1691.971</v>
      </c>
      <c r="M600" s="1">
        <v>-91.766999999999996</v>
      </c>
      <c r="N600" s="1">
        <v>280.56299999999999</v>
      </c>
      <c r="O600" s="1">
        <v>598467</v>
      </c>
      <c r="P600" s="1">
        <v>0.8</v>
      </c>
      <c r="Q600" s="1">
        <v>135</v>
      </c>
      <c r="R600" s="1">
        <v>148.5</v>
      </c>
      <c r="S600" s="1">
        <v>149.5</v>
      </c>
      <c r="T600" s="1">
        <v>144.5</v>
      </c>
      <c r="U600" s="1">
        <v>138.5</v>
      </c>
      <c r="V600" s="1">
        <v>7.3668429400000024</v>
      </c>
      <c r="W600" s="1">
        <v>10.8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43.33</v>
      </c>
      <c r="D601" s="1">
        <v>2.5099999999999998</v>
      </c>
      <c r="E601" s="1">
        <v>1.73</v>
      </c>
      <c r="F601" s="1">
        <v>14.85</v>
      </c>
      <c r="G601" s="1">
        <v>37.580000000000005</v>
      </c>
      <c r="H601" s="1">
        <v>605</v>
      </c>
      <c r="I601" s="1">
        <v>15251301.970000001</v>
      </c>
      <c r="J601" s="1">
        <v>1250.444</v>
      </c>
      <c r="K601" s="1">
        <v>-2757.7330000000002</v>
      </c>
      <c r="L601" s="1">
        <v>-566.06799999999998</v>
      </c>
      <c r="M601" s="1">
        <v>-285.86099999999999</v>
      </c>
      <c r="N601" s="1">
        <v>-946.79399999999998</v>
      </c>
      <c r="O601" s="1">
        <v>573144</v>
      </c>
      <c r="P601" s="1">
        <v>-0.6</v>
      </c>
      <c r="Q601" s="1">
        <v>158</v>
      </c>
      <c r="R601" s="1">
        <v>153.5</v>
      </c>
      <c r="S601" s="1">
        <v>154.5</v>
      </c>
      <c r="T601" s="1">
        <v>154.5</v>
      </c>
      <c r="U601" s="1">
        <v>151</v>
      </c>
      <c r="V601" s="1">
        <v>-5.0033078800000004</v>
      </c>
      <c r="W601" s="1">
        <v>-2.89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10.17</v>
      </c>
      <c r="D602" s="1">
        <v>1.64</v>
      </c>
      <c r="E602" s="1">
        <v>0.88</v>
      </c>
      <c r="F602" s="1">
        <v>18.239999999999998</v>
      </c>
      <c r="G602" s="1">
        <v>69.069999999999993</v>
      </c>
      <c r="H602" s="1">
        <v>606</v>
      </c>
      <c r="I602" s="1">
        <v>1574076.03</v>
      </c>
      <c r="J602" s="1">
        <v>-490.09500000000003</v>
      </c>
      <c r="K602" s="1">
        <v>42.972999999999999</v>
      </c>
      <c r="L602" s="1">
        <v>58.213000000000001</v>
      </c>
      <c r="M602" s="1">
        <v>190</v>
      </c>
      <c r="N602" s="1">
        <v>128.893</v>
      </c>
      <c r="O602" s="1">
        <v>108721</v>
      </c>
      <c r="P602" s="1">
        <v>-0.1</v>
      </c>
      <c r="Q602" s="1">
        <v>29.95</v>
      </c>
      <c r="R602" s="1">
        <v>30</v>
      </c>
      <c r="S602" s="1">
        <v>30.05</v>
      </c>
      <c r="T602" s="1">
        <v>29.65</v>
      </c>
      <c r="U602" s="1">
        <v>29.4</v>
      </c>
      <c r="V602" s="1">
        <v>-2.2169003999999992E-2</v>
      </c>
      <c r="W602" s="1">
        <v>-2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23.63</v>
      </c>
      <c r="G603" s="1">
        <v>61.66</v>
      </c>
      <c r="H603" s="1">
        <v>607</v>
      </c>
      <c r="I603" s="1">
        <v>630000</v>
      </c>
      <c r="J603" s="1">
        <v>0</v>
      </c>
      <c r="K603" s="1">
        <v>1</v>
      </c>
      <c r="L603" s="1">
        <v>0</v>
      </c>
      <c r="M603" s="1">
        <v>-1</v>
      </c>
      <c r="N603" s="1">
        <v>-1</v>
      </c>
      <c r="O603" s="1">
        <v>38846</v>
      </c>
      <c r="P603" s="1">
        <v>0</v>
      </c>
      <c r="Q603" s="1">
        <v>29.75</v>
      </c>
      <c r="R603" s="1">
        <v>29.65</v>
      </c>
      <c r="S603" s="1">
        <v>29.7</v>
      </c>
      <c r="T603" s="1">
        <v>29.7</v>
      </c>
      <c r="U603" s="1">
        <v>29.65</v>
      </c>
      <c r="V603" s="1">
        <v>-2.9700000000000001E-4</v>
      </c>
      <c r="W603" s="1">
        <v>0.17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10</v>
      </c>
      <c r="D604" s="1">
        <v>0.31</v>
      </c>
      <c r="E604" s="1">
        <v>0.99</v>
      </c>
      <c r="F604" s="1">
        <v>1.22</v>
      </c>
      <c r="G604" s="1">
        <v>87.48</v>
      </c>
      <c r="H604" s="1">
        <v>608</v>
      </c>
      <c r="I604" s="1">
        <v>1939617.46</v>
      </c>
      <c r="J604" s="1">
        <v>-75.994</v>
      </c>
      <c r="K604" s="1">
        <v>-644.56200000000001</v>
      </c>
      <c r="L604" s="1">
        <v>-468.27199999999999</v>
      </c>
      <c r="M604" s="1">
        <v>-2942.3620000000001</v>
      </c>
      <c r="N604" s="1">
        <v>-596.72</v>
      </c>
      <c r="O604" s="1">
        <v>169678</v>
      </c>
      <c r="P604" s="1">
        <v>-2.8</v>
      </c>
      <c r="Q604" s="1">
        <v>25.25</v>
      </c>
      <c r="R604" s="1">
        <v>27.75</v>
      </c>
      <c r="S604" s="1">
        <v>26.6</v>
      </c>
      <c r="T604" s="1">
        <v>24.75</v>
      </c>
      <c r="U604" s="1">
        <v>23.6</v>
      </c>
      <c r="V604" s="1">
        <v>-1.1916753070000001</v>
      </c>
      <c r="W604" s="1">
        <v>-1.87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18.66</v>
      </c>
      <c r="D605" s="1">
        <v>3.9</v>
      </c>
      <c r="E605" s="1">
        <v>1.66</v>
      </c>
      <c r="F605" s="1">
        <v>6.4</v>
      </c>
      <c r="G605" s="1">
        <v>69.38</v>
      </c>
      <c r="H605" s="1">
        <v>609</v>
      </c>
      <c r="I605" s="1">
        <v>3097570.4</v>
      </c>
      <c r="J605" s="1">
        <v>24.295999999999999</v>
      </c>
      <c r="K605" s="1">
        <v>342.73</v>
      </c>
      <c r="L605" s="1">
        <v>-169.39099999999999</v>
      </c>
      <c r="M605" s="1">
        <v>294.88799999999998</v>
      </c>
      <c r="N605" s="1">
        <v>-1077.6849999999999</v>
      </c>
      <c r="O605" s="1">
        <v>214909</v>
      </c>
      <c r="P605" s="1">
        <v>-0.3</v>
      </c>
      <c r="Q605" s="1">
        <v>98.3</v>
      </c>
      <c r="R605" s="1">
        <v>98.4</v>
      </c>
      <c r="S605" s="1">
        <v>97.7</v>
      </c>
      <c r="T605" s="1">
        <v>98</v>
      </c>
      <c r="U605" s="1">
        <v>96.1</v>
      </c>
      <c r="V605" s="1">
        <v>-0.55103076399999973</v>
      </c>
      <c r="W605" s="1">
        <v>-1.74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0.73</v>
      </c>
      <c r="D606" s="1">
        <v>0</v>
      </c>
      <c r="E606" s="1">
        <v>0.48</v>
      </c>
      <c r="F606" s="1">
        <v>1.1499999999999999</v>
      </c>
      <c r="G606" s="1">
        <v>97.64</v>
      </c>
      <c r="H606" s="1">
        <v>610</v>
      </c>
      <c r="I606" s="1">
        <v>389756.34</v>
      </c>
      <c r="J606" s="1">
        <v>17.036999999999999</v>
      </c>
      <c r="K606" s="1">
        <v>-47</v>
      </c>
      <c r="L606" s="1">
        <v>-295</v>
      </c>
      <c r="M606" s="1">
        <v>-336.29500000000002</v>
      </c>
      <c r="N606" s="1">
        <v>-76</v>
      </c>
      <c r="O606" s="1">
        <v>38056</v>
      </c>
      <c r="P606" s="1">
        <v>-1.9</v>
      </c>
      <c r="Q606" s="1">
        <v>36.35</v>
      </c>
      <c r="R606" s="1">
        <v>36.200000000000003</v>
      </c>
      <c r="S606" s="1">
        <v>39.799999999999997</v>
      </c>
      <c r="T606" s="1">
        <v>40.6</v>
      </c>
      <c r="U606" s="1">
        <v>38.549999999999997</v>
      </c>
      <c r="V606" s="1">
        <v>-0.29406482050000005</v>
      </c>
      <c r="W606" s="1">
        <v>8.59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41.54</v>
      </c>
      <c r="D607" s="1">
        <v>10.25</v>
      </c>
      <c r="E607" s="1">
        <v>6.73</v>
      </c>
      <c r="F607" s="1">
        <v>4.92</v>
      </c>
      <c r="G607" s="1">
        <v>36.56</v>
      </c>
      <c r="H607" s="1">
        <v>611</v>
      </c>
      <c r="I607" s="1">
        <v>5256058.9800000004</v>
      </c>
      <c r="J607" s="1">
        <v>-458.79899999999998</v>
      </c>
      <c r="K607" s="1">
        <v>-427.78899999999999</v>
      </c>
      <c r="L607" s="1">
        <v>-236.898</v>
      </c>
      <c r="M607" s="1">
        <v>-1119.5360000000001</v>
      </c>
      <c r="N607" s="1">
        <v>4791.88</v>
      </c>
      <c r="O607" s="1">
        <v>192162</v>
      </c>
      <c r="P607" s="1">
        <v>1.3</v>
      </c>
      <c r="Q607" s="1">
        <v>180.5</v>
      </c>
      <c r="R607" s="1">
        <v>180</v>
      </c>
      <c r="S607" s="1">
        <v>182</v>
      </c>
      <c r="T607" s="1">
        <v>186.5</v>
      </c>
      <c r="U607" s="1">
        <v>196</v>
      </c>
      <c r="V607" s="1">
        <v>5.2748434049999995</v>
      </c>
      <c r="W607" s="1">
        <v>10.11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15.11</v>
      </c>
      <c r="D608" s="1">
        <v>2.94</v>
      </c>
      <c r="E608" s="1">
        <v>0.27</v>
      </c>
      <c r="F608" s="1">
        <v>2.65</v>
      </c>
      <c r="G608" s="1">
        <v>79.03</v>
      </c>
      <c r="H608" s="1">
        <v>612</v>
      </c>
      <c r="I608" s="1">
        <v>35192336.030000001</v>
      </c>
      <c r="J608" s="1">
        <v>1899.64</v>
      </c>
      <c r="K608" s="1">
        <v>165.726</v>
      </c>
      <c r="L608" s="1">
        <v>2151.8820000000001</v>
      </c>
      <c r="M608" s="1">
        <v>715.01400000000001</v>
      </c>
      <c r="N608" s="1">
        <v>633.63099999999997</v>
      </c>
      <c r="O608" s="1">
        <v>2781250</v>
      </c>
      <c r="P608" s="1">
        <v>0.2</v>
      </c>
      <c r="Q608" s="1">
        <v>97.7</v>
      </c>
      <c r="R608" s="1">
        <v>97.2</v>
      </c>
      <c r="S608" s="1">
        <v>98.3</v>
      </c>
      <c r="T608" s="1">
        <v>98.4</v>
      </c>
      <c r="U608" s="1">
        <v>97.9</v>
      </c>
      <c r="V608" s="1">
        <v>5.456232483</v>
      </c>
      <c r="W608" s="1">
        <v>0.93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1.71</v>
      </c>
      <c r="D609" s="1">
        <v>0</v>
      </c>
      <c r="E609" s="1">
        <v>0.28000000000000003</v>
      </c>
      <c r="F609" s="1">
        <v>43.7</v>
      </c>
      <c r="G609" s="1">
        <v>54.309999999999995</v>
      </c>
      <c r="H609" s="1">
        <v>613</v>
      </c>
      <c r="I609" s="1">
        <v>784480.13</v>
      </c>
      <c r="J609" s="1">
        <v>80.841999999999999</v>
      </c>
      <c r="K609" s="1">
        <v>-84.731999999999999</v>
      </c>
      <c r="L609" s="1">
        <v>87.816999999999993</v>
      </c>
      <c r="M609" s="1">
        <v>-8.1140000000000008</v>
      </c>
      <c r="N609" s="1">
        <v>0.26900000000000002</v>
      </c>
      <c r="O609" s="1">
        <v>42605</v>
      </c>
      <c r="P609" s="1">
        <v>0.2</v>
      </c>
      <c r="Q609" s="1">
        <v>65.3</v>
      </c>
      <c r="R609" s="1">
        <v>62.8</v>
      </c>
      <c r="S609" s="1">
        <v>63</v>
      </c>
      <c r="T609" s="1">
        <v>61.8</v>
      </c>
      <c r="U609" s="1">
        <v>61.9</v>
      </c>
      <c r="V609" s="1">
        <v>5.0054898999999993E-2</v>
      </c>
      <c r="W609" s="1">
        <v>-2.98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1.77</v>
      </c>
      <c r="D610" s="1">
        <v>0.17</v>
      </c>
      <c r="E610" s="1">
        <v>0.06</v>
      </c>
      <c r="F610" s="1">
        <v>5.55</v>
      </c>
      <c r="G610" s="1">
        <v>92.45</v>
      </c>
      <c r="H610" s="1">
        <v>614</v>
      </c>
      <c r="I610" s="1">
        <v>2122859.65</v>
      </c>
      <c r="J610" s="1">
        <v>214</v>
      </c>
      <c r="K610" s="1">
        <v>-23.050999999999998</v>
      </c>
      <c r="L610" s="1">
        <v>181</v>
      </c>
      <c r="M610" s="1">
        <v>-60</v>
      </c>
      <c r="N610" s="1">
        <v>-226</v>
      </c>
      <c r="O610" s="1">
        <v>196258</v>
      </c>
      <c r="P610" s="1">
        <v>0</v>
      </c>
      <c r="Q610" s="1">
        <v>13.65</v>
      </c>
      <c r="R610" s="1">
        <v>13.55</v>
      </c>
      <c r="S610" s="1">
        <v>13.55</v>
      </c>
      <c r="T610" s="1">
        <v>13.45</v>
      </c>
      <c r="U610" s="1">
        <v>13.2</v>
      </c>
      <c r="V610" s="1">
        <v>1.2711089500000007E-2</v>
      </c>
      <c r="W610" s="1">
        <v>-1.49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2.65</v>
      </c>
      <c r="D611" s="1">
        <v>0.04</v>
      </c>
      <c r="E611" s="1">
        <v>0.14000000000000001</v>
      </c>
      <c r="F611" s="1">
        <v>19.79</v>
      </c>
      <c r="G611" s="1">
        <v>77.38</v>
      </c>
      <c r="H611" s="1">
        <v>615</v>
      </c>
      <c r="I611" s="1">
        <v>2698297.94</v>
      </c>
      <c r="J611" s="1">
        <v>106</v>
      </c>
      <c r="K611" s="1">
        <v>-16.507999999999999</v>
      </c>
      <c r="L611" s="1">
        <v>129</v>
      </c>
      <c r="M611" s="1">
        <v>47.999000000000002</v>
      </c>
      <c r="N611" s="1">
        <v>78.674000000000007</v>
      </c>
      <c r="O611" s="1">
        <v>208794</v>
      </c>
      <c r="P611" s="1">
        <v>0.2</v>
      </c>
      <c r="Q611" s="1">
        <v>23</v>
      </c>
      <c r="R611" s="1">
        <v>22.95</v>
      </c>
      <c r="S611" s="1">
        <v>23.3</v>
      </c>
      <c r="T611" s="1">
        <v>23.75</v>
      </c>
      <c r="U611" s="1">
        <v>23.85</v>
      </c>
      <c r="V611" s="1">
        <v>8.081192550000002E-2</v>
      </c>
      <c r="W611" s="1">
        <v>3.7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4751</v>
      </c>
      <c r="C612" s="1">
        <v>5.04</v>
      </c>
      <c r="D612" s="1">
        <v>0.01</v>
      </c>
      <c r="E612" s="1">
        <v>0.13</v>
      </c>
      <c r="F612" s="1">
        <v>8.2200000000000006</v>
      </c>
      <c r="G612" s="1">
        <v>86.6</v>
      </c>
      <c r="H612" s="1">
        <v>616</v>
      </c>
      <c r="I612" s="1">
        <v>8050475.29</v>
      </c>
      <c r="J612" s="1">
        <v>259</v>
      </c>
      <c r="K612" s="1">
        <v>-154</v>
      </c>
      <c r="L612" s="1">
        <v>102.001</v>
      </c>
      <c r="M612" s="1">
        <v>-1043.002</v>
      </c>
      <c r="N612" s="1">
        <v>-544</v>
      </c>
      <c r="O612" s="1">
        <v>697171</v>
      </c>
      <c r="P612" s="1">
        <v>-0.2</v>
      </c>
      <c r="Q612" s="1">
        <v>9.1999999999999993</v>
      </c>
      <c r="R612" s="1">
        <v>9.18</v>
      </c>
      <c r="S612" s="1">
        <v>9.4700000000000006</v>
      </c>
      <c r="T612" s="1">
        <v>9.4700000000000006</v>
      </c>
      <c r="U612" s="1">
        <v>9.31</v>
      </c>
      <c r="V612" s="1">
        <v>-0.13006839470000003</v>
      </c>
      <c r="W612" s="1">
        <v>1.2</v>
      </c>
      <c r="X612" s="1" t="s">
        <v>4751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7.83</v>
      </c>
      <c r="D613" s="1">
        <v>0</v>
      </c>
      <c r="E613" s="1">
        <v>0.4</v>
      </c>
      <c r="F613" s="1">
        <v>22.25</v>
      </c>
      <c r="G613" s="1">
        <v>69.52</v>
      </c>
      <c r="H613" s="1">
        <v>617</v>
      </c>
      <c r="I613" s="1">
        <v>1459844.5</v>
      </c>
      <c r="J613" s="1">
        <v>-3</v>
      </c>
      <c r="K613" s="1">
        <v>24</v>
      </c>
      <c r="L613" s="1">
        <v>33</v>
      </c>
      <c r="M613" s="1">
        <v>75</v>
      </c>
      <c r="N613" s="1">
        <v>-23</v>
      </c>
      <c r="O613" s="1">
        <v>101488</v>
      </c>
      <c r="P613" s="1">
        <v>0.1</v>
      </c>
      <c r="Q613" s="1">
        <v>15.6</v>
      </c>
      <c r="R613" s="1">
        <v>15.7</v>
      </c>
      <c r="S613" s="1">
        <v>15.7</v>
      </c>
      <c r="T613" s="1">
        <v>15.5</v>
      </c>
      <c r="U613" s="1">
        <v>15.4</v>
      </c>
      <c r="V613" s="1">
        <v>1.6563999999999999E-2</v>
      </c>
      <c r="W613" s="1">
        <v>-1.28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0.98</v>
      </c>
      <c r="D614" s="1">
        <v>0.17</v>
      </c>
      <c r="E614" s="1">
        <v>0.21</v>
      </c>
      <c r="F614" s="1">
        <v>11.37</v>
      </c>
      <c r="G614" s="1">
        <v>87.27</v>
      </c>
      <c r="H614" s="1">
        <v>618</v>
      </c>
      <c r="I614" s="1">
        <v>1700000</v>
      </c>
      <c r="J614" s="1">
        <v>584</v>
      </c>
      <c r="K614" s="1">
        <v>-490</v>
      </c>
      <c r="L614" s="1">
        <v>-274</v>
      </c>
      <c r="M614" s="1">
        <v>-189.03899999999999</v>
      </c>
      <c r="N614" s="1">
        <v>-158</v>
      </c>
      <c r="O614" s="1">
        <v>148359</v>
      </c>
      <c r="P614" s="1">
        <v>-0.4</v>
      </c>
      <c r="Q614" s="1">
        <v>32.65</v>
      </c>
      <c r="R614" s="1">
        <v>32.65</v>
      </c>
      <c r="S614" s="1">
        <v>31.8</v>
      </c>
      <c r="T614" s="1">
        <v>31.75</v>
      </c>
      <c r="U614" s="1">
        <v>32.1</v>
      </c>
      <c r="V614" s="1">
        <v>-0.16717888249999999</v>
      </c>
      <c r="W614" s="1">
        <v>-1.53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2.17</v>
      </c>
      <c r="D615" s="1">
        <v>0</v>
      </c>
      <c r="E615" s="1">
        <v>0.22</v>
      </c>
      <c r="F615" s="1">
        <v>7.86</v>
      </c>
      <c r="G615" s="1">
        <v>89.75</v>
      </c>
      <c r="H615" s="1">
        <v>619</v>
      </c>
      <c r="I615" s="1">
        <v>2306723.25</v>
      </c>
      <c r="J615" s="1">
        <v>-18</v>
      </c>
      <c r="K615" s="1">
        <v>-35</v>
      </c>
      <c r="L615" s="1">
        <v>-21</v>
      </c>
      <c r="M615" s="1">
        <v>-20</v>
      </c>
      <c r="N615" s="1">
        <v>-11</v>
      </c>
      <c r="O615" s="1">
        <v>207028</v>
      </c>
      <c r="P615" s="1">
        <v>-0.1</v>
      </c>
      <c r="Q615" s="1">
        <v>11.3</v>
      </c>
      <c r="R615" s="1">
        <v>11.35</v>
      </c>
      <c r="S615" s="1">
        <v>11.35</v>
      </c>
      <c r="T615" s="1">
        <v>11.35</v>
      </c>
      <c r="U615" s="1">
        <v>11.2</v>
      </c>
      <c r="V615" s="1">
        <v>-1.1892E-2</v>
      </c>
      <c r="W615" s="1">
        <v>-0.44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1</v>
      </c>
      <c r="K616" s="1">
        <v>0</v>
      </c>
      <c r="L616" s="1">
        <v>-1</v>
      </c>
      <c r="M616" s="1">
        <v>1</v>
      </c>
      <c r="N616" s="1">
        <v>-1</v>
      </c>
      <c r="O616" s="1">
        <v>35466</v>
      </c>
      <c r="P616" s="1">
        <v>0</v>
      </c>
      <c r="Q616" s="1">
        <v>20.3</v>
      </c>
      <c r="R616" s="1">
        <v>20.5</v>
      </c>
      <c r="S616" s="1">
        <v>20.399999999999999</v>
      </c>
      <c r="T616" s="1">
        <v>20.5</v>
      </c>
      <c r="U616" s="1">
        <v>20.7</v>
      </c>
      <c r="V616" s="1">
        <v>-2.9999999999999717E-6</v>
      </c>
      <c r="W616" s="1">
        <v>3.5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2.08</v>
      </c>
      <c r="D617" s="1">
        <v>0.08</v>
      </c>
      <c r="E617" s="1">
        <v>0.05</v>
      </c>
      <c r="F617" s="1">
        <v>29.95</v>
      </c>
      <c r="G617" s="1">
        <v>67.84</v>
      </c>
      <c r="H617" s="1">
        <v>621</v>
      </c>
      <c r="I617" s="1">
        <v>1187419.18</v>
      </c>
      <c r="J617" s="1">
        <v>35.036999999999999</v>
      </c>
      <c r="K617" s="1">
        <v>-204.6</v>
      </c>
      <c r="L617" s="1">
        <v>-87.92</v>
      </c>
      <c r="M617" s="1">
        <v>20.207999999999998</v>
      </c>
      <c r="N617" s="1">
        <v>27.001999999999999</v>
      </c>
      <c r="O617" s="1">
        <v>80555</v>
      </c>
      <c r="P617" s="1">
        <v>-0.3</v>
      </c>
      <c r="Q617" s="1">
        <v>39.85</v>
      </c>
      <c r="R617" s="1">
        <v>39.200000000000003</v>
      </c>
      <c r="S617" s="1">
        <v>39.049999999999997</v>
      </c>
      <c r="T617" s="1">
        <v>39.049999999999997</v>
      </c>
      <c r="U617" s="1">
        <v>38.9</v>
      </c>
      <c r="V617" s="1">
        <v>-8.21787135E-2</v>
      </c>
      <c r="W617" s="1">
        <v>-3.83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3.18</v>
      </c>
      <c r="D618" s="1">
        <v>0.06</v>
      </c>
      <c r="E618" s="1">
        <v>0.44</v>
      </c>
      <c r="F618" s="1">
        <v>13.37</v>
      </c>
      <c r="G618" s="1">
        <v>82.95</v>
      </c>
      <c r="H618" s="1">
        <v>622</v>
      </c>
      <c r="I618" s="1">
        <v>3422756.78</v>
      </c>
      <c r="J618" s="1">
        <v>-122.724</v>
      </c>
      <c r="K618" s="1">
        <v>-38.935000000000002</v>
      </c>
      <c r="L618" s="1">
        <v>-235.16800000000001</v>
      </c>
      <c r="M618" s="1">
        <v>285.75099999999998</v>
      </c>
      <c r="N618" s="1">
        <v>-564.11400000000003</v>
      </c>
      <c r="O618" s="1">
        <v>283918</v>
      </c>
      <c r="P618" s="1">
        <v>-0.2</v>
      </c>
      <c r="Q618" s="1">
        <v>26.6</v>
      </c>
      <c r="R618" s="1">
        <v>26.6</v>
      </c>
      <c r="S618" s="1">
        <v>26.25</v>
      </c>
      <c r="T618" s="1">
        <v>26.45</v>
      </c>
      <c r="U618" s="1">
        <v>26.25</v>
      </c>
      <c r="V618" s="1">
        <v>-0.17723167950000002</v>
      </c>
      <c r="W618" s="1">
        <v>-2.0499999999999998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13</v>
      </c>
      <c r="K619" s="1">
        <v>7</v>
      </c>
      <c r="L619" s="1">
        <v>3.1</v>
      </c>
      <c r="M619" s="1">
        <v>-2</v>
      </c>
      <c r="N619" s="1">
        <v>7</v>
      </c>
      <c r="O619" s="1">
        <v>77878</v>
      </c>
      <c r="P619" s="1">
        <v>0</v>
      </c>
      <c r="Q619" s="1">
        <v>11.4</v>
      </c>
      <c r="R619" s="1">
        <v>11.45</v>
      </c>
      <c r="S619" s="1">
        <v>11.35</v>
      </c>
      <c r="T619" s="1">
        <v>11.3</v>
      </c>
      <c r="U619" s="1">
        <v>11.4</v>
      </c>
      <c r="V619" s="1">
        <v>3.2073500000000003E-3</v>
      </c>
      <c r="W619" s="1">
        <v>0.88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1.42</v>
      </c>
      <c r="D620" s="1">
        <v>0</v>
      </c>
      <c r="E620" s="1">
        <v>0.09</v>
      </c>
      <c r="F620" s="1">
        <v>3.96</v>
      </c>
      <c r="G620" s="1">
        <v>94.53</v>
      </c>
      <c r="H620" s="1">
        <v>624</v>
      </c>
      <c r="I620" s="1">
        <v>1663627.79</v>
      </c>
      <c r="J620" s="1">
        <v>164</v>
      </c>
      <c r="K620" s="1">
        <v>-14</v>
      </c>
      <c r="L620" s="1">
        <v>212</v>
      </c>
      <c r="M620" s="1">
        <v>-123</v>
      </c>
      <c r="N620" s="1">
        <v>-23</v>
      </c>
      <c r="O620" s="1">
        <v>157263</v>
      </c>
      <c r="P620" s="1">
        <v>0.1</v>
      </c>
      <c r="Q620" s="1">
        <v>19.7</v>
      </c>
      <c r="R620" s="1">
        <v>19.25</v>
      </c>
      <c r="S620" s="1">
        <v>20.100000000000001</v>
      </c>
      <c r="T620" s="1">
        <v>19.649999999999999</v>
      </c>
      <c r="U620" s="1">
        <v>19.399999999999999</v>
      </c>
      <c r="V620" s="1">
        <v>4.35935E-2</v>
      </c>
      <c r="W620" s="1">
        <v>1.31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11.78</v>
      </c>
      <c r="D621" s="1">
        <v>0.32</v>
      </c>
      <c r="E621" s="1">
        <v>0.59</v>
      </c>
      <c r="F621" s="1">
        <v>5.81</v>
      </c>
      <c r="G621" s="1">
        <v>81.5</v>
      </c>
      <c r="H621" s="1">
        <v>625</v>
      </c>
      <c r="I621" s="1">
        <v>2788000.25</v>
      </c>
      <c r="J621" s="1">
        <v>589</v>
      </c>
      <c r="K621" s="1">
        <v>-131</v>
      </c>
      <c r="L621" s="1">
        <v>30.864000000000001</v>
      </c>
      <c r="M621" s="1">
        <v>-405.48500000000001</v>
      </c>
      <c r="N621" s="1">
        <v>-521.77</v>
      </c>
      <c r="O621" s="1">
        <v>227222</v>
      </c>
      <c r="P621" s="1">
        <v>-0.2</v>
      </c>
      <c r="Q621" s="1">
        <v>34.1</v>
      </c>
      <c r="R621" s="1">
        <v>33.9</v>
      </c>
      <c r="S621" s="1">
        <v>33.700000000000003</v>
      </c>
      <c r="T621" s="1">
        <v>33.450000000000003</v>
      </c>
      <c r="U621" s="1">
        <v>33.1</v>
      </c>
      <c r="V621" s="1">
        <v>-0.14149943449999997</v>
      </c>
      <c r="W621" s="1">
        <v>-1.93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7.21</v>
      </c>
      <c r="D622" s="1">
        <v>0.62</v>
      </c>
      <c r="E622" s="1">
        <v>1.22</v>
      </c>
      <c r="F622" s="1">
        <v>1.96</v>
      </c>
      <c r="G622" s="1">
        <v>88.99</v>
      </c>
      <c r="H622" s="1">
        <v>626</v>
      </c>
      <c r="I622" s="1">
        <v>1375631.9</v>
      </c>
      <c r="J622" s="1">
        <v>206.904</v>
      </c>
      <c r="K622" s="1">
        <v>475.00299999999999</v>
      </c>
      <c r="L622" s="1">
        <v>-283</v>
      </c>
      <c r="M622" s="1">
        <v>-131</v>
      </c>
      <c r="N622" s="1">
        <v>-240.643</v>
      </c>
      <c r="O622" s="1">
        <v>122417</v>
      </c>
      <c r="P622" s="1">
        <v>0</v>
      </c>
      <c r="Q622" s="1">
        <v>19.8</v>
      </c>
      <c r="R622" s="1">
        <v>20.55</v>
      </c>
      <c r="S622" s="1">
        <v>20.05</v>
      </c>
      <c r="T622" s="1">
        <v>19.8</v>
      </c>
      <c r="U622" s="1">
        <v>19.3</v>
      </c>
      <c r="V622" s="1">
        <v>9.4565094999999738E-3</v>
      </c>
      <c r="W622" s="1">
        <v>-2.0299999999999998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13.62</v>
      </c>
      <c r="D623" s="1">
        <v>0.26</v>
      </c>
      <c r="E623" s="1">
        <v>1.53</v>
      </c>
      <c r="F623" s="1">
        <v>3.04</v>
      </c>
      <c r="G623" s="1">
        <v>81.55</v>
      </c>
      <c r="H623" s="1">
        <v>627</v>
      </c>
      <c r="I623" s="1">
        <v>3302254.18</v>
      </c>
      <c r="J623" s="1">
        <v>619.13699999999994</v>
      </c>
      <c r="K623" s="1">
        <v>157</v>
      </c>
      <c r="L623" s="1">
        <v>-347</v>
      </c>
      <c r="M623" s="1">
        <v>-247.137</v>
      </c>
      <c r="N623" s="1">
        <v>-846</v>
      </c>
      <c r="O623" s="1">
        <v>269299</v>
      </c>
      <c r="P623" s="1">
        <v>-0.2</v>
      </c>
      <c r="Q623" s="1">
        <v>23.25</v>
      </c>
      <c r="R623" s="1">
        <v>23.1</v>
      </c>
      <c r="S623" s="1">
        <v>22.9</v>
      </c>
      <c r="T623" s="1">
        <v>22.7</v>
      </c>
      <c r="U623" s="1">
        <v>21.95</v>
      </c>
      <c r="V623" s="1">
        <v>-0.14104374650000001</v>
      </c>
      <c r="W623" s="1">
        <v>-4.3600000000000003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</v>
      </c>
      <c r="R624" s="1">
        <v>12.15</v>
      </c>
      <c r="S624" s="1">
        <v>11.8</v>
      </c>
      <c r="T624" s="1">
        <v>11.8</v>
      </c>
      <c r="U624" s="1">
        <v>11.9</v>
      </c>
      <c r="V624" s="1">
        <v>0</v>
      </c>
      <c r="W624" s="1">
        <v>0.42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-2</v>
      </c>
      <c r="K625" s="1">
        <v>0</v>
      </c>
      <c r="L625" s="1">
        <v>0</v>
      </c>
      <c r="M625" s="1">
        <v>4</v>
      </c>
      <c r="N625" s="1">
        <v>-1</v>
      </c>
      <c r="O625" s="1">
        <v>60957</v>
      </c>
      <c r="P625" s="1">
        <v>0</v>
      </c>
      <c r="Q625" s="1">
        <v>16.899999999999999</v>
      </c>
      <c r="R625" s="1">
        <v>16.7</v>
      </c>
      <c r="S625" s="1">
        <v>16.75</v>
      </c>
      <c r="T625" s="1">
        <v>16.5</v>
      </c>
      <c r="U625" s="1">
        <v>16.45</v>
      </c>
      <c r="V625" s="1">
        <v>1.5750000000000003E-4</v>
      </c>
      <c r="W625" s="1">
        <v>-1.5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-1E-3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36.9</v>
      </c>
      <c r="R626" s="1">
        <v>37</v>
      </c>
      <c r="S626" s="1">
        <v>38.5</v>
      </c>
      <c r="T626" s="1">
        <v>38</v>
      </c>
      <c r="U626" s="1">
        <v>36.85</v>
      </c>
      <c r="V626" s="1">
        <v>-3.6900000000000004E-7</v>
      </c>
      <c r="W626" s="1">
        <v>-5.03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1.41</v>
      </c>
      <c r="D627" s="1">
        <v>0</v>
      </c>
      <c r="E627" s="1">
        <v>0.1</v>
      </c>
      <c r="F627" s="1">
        <v>37.6</v>
      </c>
      <c r="G627" s="1">
        <v>60.89</v>
      </c>
      <c r="H627" s="1">
        <v>631</v>
      </c>
      <c r="I627" s="1">
        <v>1100000</v>
      </c>
      <c r="J627" s="1">
        <v>53.987000000000002</v>
      </c>
      <c r="K627" s="1">
        <v>-63.106000000000002</v>
      </c>
      <c r="L627" s="1">
        <v>101.765</v>
      </c>
      <c r="M627" s="1">
        <v>-5.3639999999999999</v>
      </c>
      <c r="N627" s="1">
        <v>75.150999999999996</v>
      </c>
      <c r="O627" s="1">
        <v>66979</v>
      </c>
      <c r="P627" s="1">
        <v>0.2</v>
      </c>
      <c r="Q627" s="1">
        <v>33.950000000000003</v>
      </c>
      <c r="R627" s="1">
        <v>33.65</v>
      </c>
      <c r="S627" s="1">
        <v>34.15</v>
      </c>
      <c r="T627" s="1">
        <v>33.200000000000003</v>
      </c>
      <c r="U627" s="1">
        <v>32.65</v>
      </c>
      <c r="V627" s="1">
        <v>5.4602118499999998E-2</v>
      </c>
      <c r="W627" s="1">
        <v>-1.21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0</v>
      </c>
      <c r="K628" s="1">
        <v>-1</v>
      </c>
      <c r="L628" s="1">
        <v>3</v>
      </c>
      <c r="M628" s="1">
        <v>-1</v>
      </c>
      <c r="N628" s="1">
        <v>-8</v>
      </c>
      <c r="O628" s="1">
        <v>28437</v>
      </c>
      <c r="P628" s="1">
        <v>0</v>
      </c>
      <c r="Q628" s="1">
        <v>25.35</v>
      </c>
      <c r="R628" s="1">
        <v>25.95</v>
      </c>
      <c r="S628" s="1">
        <v>24.25</v>
      </c>
      <c r="T628" s="1">
        <v>24.9</v>
      </c>
      <c r="U628" s="1">
        <v>26.85</v>
      </c>
      <c r="V628" s="1">
        <v>-1.9290000000000002E-3</v>
      </c>
      <c r="W628" s="1">
        <v>5.92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10.5</v>
      </c>
      <c r="D629" s="1">
        <v>0.3</v>
      </c>
      <c r="E629" s="1">
        <v>1.81</v>
      </c>
      <c r="F629" s="1">
        <v>10.29</v>
      </c>
      <c r="G629" s="1">
        <v>77.099999999999994</v>
      </c>
      <c r="H629" s="1">
        <v>633</v>
      </c>
      <c r="I629" s="1">
        <v>2273910.64</v>
      </c>
      <c r="J629" s="1">
        <v>-110</v>
      </c>
      <c r="K629" s="1">
        <v>2675</v>
      </c>
      <c r="L629" s="1">
        <v>-176.84800000000001</v>
      </c>
      <c r="M629" s="1">
        <v>-603.55899999999997</v>
      </c>
      <c r="N629" s="1">
        <v>1622.021</v>
      </c>
      <c r="O629" s="1">
        <v>175319</v>
      </c>
      <c r="P629" s="1">
        <v>1.9</v>
      </c>
      <c r="Q629" s="1">
        <v>83.5</v>
      </c>
      <c r="R629" s="1">
        <v>84.8</v>
      </c>
      <c r="S629" s="1">
        <v>84.7</v>
      </c>
      <c r="T629" s="1">
        <v>84.2</v>
      </c>
      <c r="U629" s="1">
        <v>84.9</v>
      </c>
      <c r="V629" s="1">
        <v>2.8956588950000004</v>
      </c>
      <c r="W629" s="1">
        <v>2.17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15.15</v>
      </c>
      <c r="D630" s="1">
        <v>0.56999999999999995</v>
      </c>
      <c r="E630" s="1">
        <v>1.65</v>
      </c>
      <c r="F630" s="1">
        <v>8.69</v>
      </c>
      <c r="G630" s="1">
        <v>73.94</v>
      </c>
      <c r="H630" s="1">
        <v>634</v>
      </c>
      <c r="I630" s="1">
        <v>918616.77</v>
      </c>
      <c r="J630" s="1">
        <v>211.12700000000001</v>
      </c>
      <c r="K630" s="1">
        <v>-4.6609999999999996</v>
      </c>
      <c r="L630" s="1">
        <v>-73.459000000000003</v>
      </c>
      <c r="M630" s="1">
        <v>424.75599999999997</v>
      </c>
      <c r="N630" s="1">
        <v>-205.97</v>
      </c>
      <c r="O630" s="1">
        <v>67923</v>
      </c>
      <c r="P630" s="1">
        <v>0.5</v>
      </c>
      <c r="Q630" s="1">
        <v>101</v>
      </c>
      <c r="R630" s="1">
        <v>101</v>
      </c>
      <c r="S630" s="1">
        <v>100.5</v>
      </c>
      <c r="T630" s="1">
        <v>102</v>
      </c>
      <c r="U630" s="1">
        <v>100</v>
      </c>
      <c r="V630" s="1">
        <v>0.361985485</v>
      </c>
      <c r="W630" s="1">
        <v>1.63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2.4500000000000002</v>
      </c>
      <c r="D631" s="1">
        <v>0</v>
      </c>
      <c r="E631" s="1">
        <v>0.64</v>
      </c>
      <c r="F631" s="1">
        <v>52.95</v>
      </c>
      <c r="G631" s="1">
        <v>43.959999999999994</v>
      </c>
      <c r="H631" s="1">
        <v>635</v>
      </c>
      <c r="I631" s="1">
        <v>864361.08</v>
      </c>
      <c r="J631" s="1">
        <v>135</v>
      </c>
      <c r="K631" s="1">
        <v>36</v>
      </c>
      <c r="L631" s="1">
        <v>105</v>
      </c>
      <c r="M631" s="1">
        <v>-12</v>
      </c>
      <c r="N631" s="1">
        <v>28</v>
      </c>
      <c r="O631" s="1">
        <v>37997</v>
      </c>
      <c r="P631" s="1">
        <v>0.8</v>
      </c>
      <c r="Q631" s="1">
        <v>48.5</v>
      </c>
      <c r="R631" s="1">
        <v>48.4</v>
      </c>
      <c r="S631" s="1">
        <v>49.35</v>
      </c>
      <c r="T631" s="1">
        <v>47.75</v>
      </c>
      <c r="U631" s="1">
        <v>47.3</v>
      </c>
      <c r="V631" s="1">
        <v>0.14223049999999998</v>
      </c>
      <c r="W631" s="1">
        <v>-0.42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15.55</v>
      </c>
      <c r="R632" s="1">
        <v>15.45</v>
      </c>
      <c r="S632" s="1">
        <v>15.95</v>
      </c>
      <c r="T632" s="1">
        <v>15.75</v>
      </c>
      <c r="U632" s="1">
        <v>14.55</v>
      </c>
      <c r="V632" s="1">
        <v>0</v>
      </c>
      <c r="W632" s="1">
        <v>-7.91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1</v>
      </c>
      <c r="K633" s="1">
        <v>60</v>
      </c>
      <c r="L633" s="1">
        <v>188</v>
      </c>
      <c r="M633" s="1">
        <v>-16</v>
      </c>
      <c r="N633" s="1">
        <v>3</v>
      </c>
      <c r="O633" s="1">
        <v>2536</v>
      </c>
      <c r="P633" s="1">
        <v>9.3000000000000007</v>
      </c>
      <c r="Q633" s="1">
        <v>66.099999999999994</v>
      </c>
      <c r="R633" s="1">
        <v>72.7</v>
      </c>
      <c r="S633" s="1">
        <v>79.900000000000006</v>
      </c>
      <c r="T633" s="1">
        <v>77.400000000000006</v>
      </c>
      <c r="U633" s="1">
        <v>73.599999999999994</v>
      </c>
      <c r="V633" s="1">
        <v>0.18431700000000001</v>
      </c>
      <c r="W633" s="1">
        <v>11.35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9.76</v>
      </c>
      <c r="D634" s="1">
        <v>0.33</v>
      </c>
      <c r="E634" s="1">
        <v>0.47</v>
      </c>
      <c r="F634" s="1">
        <v>31.4</v>
      </c>
      <c r="G634" s="1">
        <v>58.04</v>
      </c>
      <c r="H634" s="1">
        <v>638</v>
      </c>
      <c r="I634" s="1">
        <v>1014234.32</v>
      </c>
      <c r="J634" s="1">
        <v>-83.856999999999999</v>
      </c>
      <c r="K634" s="1">
        <v>16.716999999999999</v>
      </c>
      <c r="L634" s="1">
        <v>362.64400000000001</v>
      </c>
      <c r="M634" s="1">
        <v>56</v>
      </c>
      <c r="N634" s="1">
        <v>-39.194000000000003</v>
      </c>
      <c r="O634" s="1">
        <v>58866</v>
      </c>
      <c r="P634" s="1">
        <v>0.5</v>
      </c>
      <c r="Q634" s="1">
        <v>83.5</v>
      </c>
      <c r="R634" s="1">
        <v>82.9</v>
      </c>
      <c r="S634" s="1">
        <v>84.8</v>
      </c>
      <c r="T634" s="1">
        <v>85</v>
      </c>
      <c r="U634" s="1">
        <v>84.4</v>
      </c>
      <c r="V634" s="1">
        <v>0.26588017399999997</v>
      </c>
      <c r="W634" s="1">
        <v>1.2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10.88</v>
      </c>
      <c r="D636" s="1">
        <v>0.1</v>
      </c>
      <c r="E636" s="1">
        <v>0.23</v>
      </c>
      <c r="F636" s="1">
        <v>4.95</v>
      </c>
      <c r="G636" s="1">
        <v>83.84</v>
      </c>
      <c r="H636" s="1">
        <v>640</v>
      </c>
      <c r="I636" s="1">
        <v>2126571.5</v>
      </c>
      <c r="J636" s="1">
        <v>-16.559000000000001</v>
      </c>
      <c r="K636" s="1">
        <v>-104.09399999999999</v>
      </c>
      <c r="L636" s="1">
        <v>-134.53800000000001</v>
      </c>
      <c r="M636" s="1">
        <v>-71.563999999999993</v>
      </c>
      <c r="N636" s="1">
        <v>-133.99100000000001</v>
      </c>
      <c r="O636" s="1">
        <v>178292</v>
      </c>
      <c r="P636" s="1">
        <v>-0.3</v>
      </c>
      <c r="Q636" s="1">
        <v>57.4</v>
      </c>
      <c r="R636" s="1">
        <v>58.2</v>
      </c>
      <c r="S636" s="1">
        <v>57.9</v>
      </c>
      <c r="T636" s="1">
        <v>57.2</v>
      </c>
      <c r="U636" s="1">
        <v>56.8</v>
      </c>
      <c r="V636" s="1">
        <v>-0.26502657200000002</v>
      </c>
      <c r="W636" s="1">
        <v>-0.7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0.81</v>
      </c>
      <c r="D637" s="1">
        <v>0.01</v>
      </c>
      <c r="E637" s="1">
        <v>0.13</v>
      </c>
      <c r="F637" s="1">
        <v>8.2799999999999994</v>
      </c>
      <c r="G637" s="1">
        <v>90.77</v>
      </c>
      <c r="H637" s="1">
        <v>641</v>
      </c>
      <c r="I637" s="1">
        <v>1065492.53</v>
      </c>
      <c r="J637" s="1">
        <v>13</v>
      </c>
      <c r="K637" s="1">
        <v>49</v>
      </c>
      <c r="L637" s="1">
        <v>16</v>
      </c>
      <c r="M637" s="1">
        <v>-35</v>
      </c>
      <c r="N637" s="1">
        <v>0</v>
      </c>
      <c r="O637" s="1">
        <v>96715</v>
      </c>
      <c r="P637" s="1">
        <v>0</v>
      </c>
      <c r="Q637" s="1">
        <v>35.35</v>
      </c>
      <c r="R637" s="1">
        <v>35.5</v>
      </c>
      <c r="S637" s="1">
        <v>35.5</v>
      </c>
      <c r="T637" s="1">
        <v>35.1</v>
      </c>
      <c r="U637" s="1">
        <v>34.85</v>
      </c>
      <c r="V637" s="1">
        <v>1.5385500000000002E-2</v>
      </c>
      <c r="W637" s="1">
        <v>-0.85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68.319999999999993</v>
      </c>
      <c r="D638" s="1">
        <v>0</v>
      </c>
      <c r="E638" s="1">
        <v>0.01</v>
      </c>
      <c r="F638" s="1">
        <v>69.06</v>
      </c>
      <c r="G638" s="1">
        <v>-37.389999999999986</v>
      </c>
      <c r="H638" s="1">
        <v>642</v>
      </c>
      <c r="I638" s="1">
        <v>362888.94</v>
      </c>
      <c r="J638" s="1">
        <v>3</v>
      </c>
      <c r="K638" s="1">
        <v>-13</v>
      </c>
      <c r="L638" s="1">
        <v>10</v>
      </c>
      <c r="M638" s="1">
        <v>11.988</v>
      </c>
      <c r="N638" s="1">
        <v>-19</v>
      </c>
      <c r="O638" s="1">
        <v>-13568</v>
      </c>
      <c r="P638" s="1">
        <v>0.1</v>
      </c>
      <c r="Q638" s="1">
        <v>30.8</v>
      </c>
      <c r="R638" s="1">
        <v>30.55</v>
      </c>
      <c r="S638" s="1">
        <v>31.2</v>
      </c>
      <c r="T638" s="1">
        <v>30.85</v>
      </c>
      <c r="U638" s="1">
        <v>30.45</v>
      </c>
      <c r="V638" s="1">
        <v>-2.0147019999999997E-3</v>
      </c>
      <c r="W638" s="1">
        <v>0.5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2.88</v>
      </c>
      <c r="D639" s="1">
        <v>0</v>
      </c>
      <c r="E639" s="1">
        <v>0.17</v>
      </c>
      <c r="F639" s="1">
        <v>10.39</v>
      </c>
      <c r="G639" s="1">
        <v>86.56</v>
      </c>
      <c r="H639" s="1">
        <v>643</v>
      </c>
      <c r="I639" s="1">
        <v>831170.89</v>
      </c>
      <c r="J639" s="1">
        <v>-462.99799999999999</v>
      </c>
      <c r="K639" s="1">
        <v>216.001</v>
      </c>
      <c r="L639" s="1">
        <v>-482.58600000000001</v>
      </c>
      <c r="M639" s="1">
        <v>-233.53899999999999</v>
      </c>
      <c r="N639" s="1">
        <v>-488.363</v>
      </c>
      <c r="O639" s="1">
        <v>71946</v>
      </c>
      <c r="P639" s="1">
        <v>-2</v>
      </c>
      <c r="Q639" s="1">
        <v>38.950000000000003</v>
      </c>
      <c r="R639" s="1">
        <v>38.700000000000003</v>
      </c>
      <c r="S639" s="1">
        <v>37.5</v>
      </c>
      <c r="T639" s="1">
        <v>36.200000000000003</v>
      </c>
      <c r="U639" s="1">
        <v>35.85</v>
      </c>
      <c r="V639" s="1">
        <v>-0.53733433750000004</v>
      </c>
      <c r="W639" s="1">
        <v>-6.88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26.3</v>
      </c>
      <c r="R640" s="1">
        <v>26.4</v>
      </c>
      <c r="S640" s="1">
        <v>27.75</v>
      </c>
      <c r="T640" s="1">
        <v>28</v>
      </c>
      <c r="U640" s="1">
        <v>28.2</v>
      </c>
      <c r="V640" s="1">
        <v>0</v>
      </c>
      <c r="W640" s="1">
        <v>6.82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25.37</v>
      </c>
      <c r="D641" s="1">
        <v>0.84</v>
      </c>
      <c r="E641" s="1">
        <v>1.85</v>
      </c>
      <c r="F641" s="1">
        <v>5.54</v>
      </c>
      <c r="G641" s="1">
        <v>66.400000000000006</v>
      </c>
      <c r="H641" s="1">
        <v>645</v>
      </c>
      <c r="I641" s="1">
        <v>4239403.84</v>
      </c>
      <c r="J641" s="1">
        <v>1829.38</v>
      </c>
      <c r="K641" s="1">
        <v>-1608.8320000000001</v>
      </c>
      <c r="L641" s="1">
        <v>1055.7950000000001</v>
      </c>
      <c r="M641" s="1">
        <v>1007.9690000000001</v>
      </c>
      <c r="N641" s="1">
        <v>1602.7049999999999</v>
      </c>
      <c r="O641" s="1">
        <v>281496</v>
      </c>
      <c r="P641" s="1">
        <v>1.4</v>
      </c>
      <c r="Q641" s="1">
        <v>155</v>
      </c>
      <c r="R641" s="1">
        <v>153</v>
      </c>
      <c r="S641" s="1">
        <v>152</v>
      </c>
      <c r="T641" s="1">
        <v>154.5</v>
      </c>
      <c r="U641" s="1">
        <v>156.5</v>
      </c>
      <c r="V641" s="1">
        <v>6.0443798700000011</v>
      </c>
      <c r="W641" s="1">
        <v>3.99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15.77</v>
      </c>
      <c r="G642" s="1">
        <v>82.95</v>
      </c>
      <c r="H642" s="1">
        <v>646</v>
      </c>
      <c r="I642" s="1">
        <v>651297.92000000004</v>
      </c>
      <c r="J642" s="1">
        <v>0</v>
      </c>
      <c r="K642" s="1">
        <v>-1</v>
      </c>
      <c r="L642" s="1">
        <v>4</v>
      </c>
      <c r="M642" s="1">
        <v>-1</v>
      </c>
      <c r="N642" s="1">
        <v>3</v>
      </c>
      <c r="O642" s="1">
        <v>54025</v>
      </c>
      <c r="P642" s="1">
        <v>0</v>
      </c>
      <c r="Q642" s="1">
        <v>26.6</v>
      </c>
      <c r="R642" s="1">
        <v>26.5</v>
      </c>
      <c r="S642" s="1">
        <v>26.55</v>
      </c>
      <c r="T642" s="1">
        <v>26.2</v>
      </c>
      <c r="U642" s="1">
        <v>26.2</v>
      </c>
      <c r="V642" s="1">
        <v>1.3209999999999999E-3</v>
      </c>
      <c r="W642" s="1">
        <v>-0.76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10.9</v>
      </c>
      <c r="S643" s="1">
        <v>10.4</v>
      </c>
      <c r="T643" s="1">
        <v>10.5</v>
      </c>
      <c r="U643" s="1">
        <v>10.95</v>
      </c>
      <c r="V643" s="1">
        <v>0</v>
      </c>
      <c r="W643" s="1">
        <v>0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2.14</v>
      </c>
      <c r="D644" s="1">
        <v>0</v>
      </c>
      <c r="E644" s="1">
        <v>0</v>
      </c>
      <c r="F644" s="1">
        <v>18</v>
      </c>
      <c r="G644" s="1">
        <v>79.86</v>
      </c>
      <c r="H644" s="1">
        <v>648</v>
      </c>
      <c r="I644" s="1">
        <v>324528.59999999998</v>
      </c>
      <c r="J644" s="1">
        <v>-8</v>
      </c>
      <c r="K644" s="1">
        <v>-1</v>
      </c>
      <c r="L644" s="1">
        <v>-8</v>
      </c>
      <c r="M644" s="1">
        <v>-4</v>
      </c>
      <c r="N644" s="1">
        <v>-3</v>
      </c>
      <c r="O644" s="1">
        <v>25917</v>
      </c>
      <c r="P644" s="1">
        <v>-0.1</v>
      </c>
      <c r="Q644" s="1">
        <v>30</v>
      </c>
      <c r="R644" s="1">
        <v>30</v>
      </c>
      <c r="S644" s="1">
        <v>30</v>
      </c>
      <c r="T644" s="1">
        <v>30</v>
      </c>
      <c r="U644" s="1">
        <v>30</v>
      </c>
      <c r="V644" s="1">
        <v>-7.1999999999999998E-3</v>
      </c>
      <c r="W644" s="1">
        <v>0.17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2.75</v>
      </c>
      <c r="D645" s="1">
        <v>0</v>
      </c>
      <c r="E645" s="1">
        <v>2.82</v>
      </c>
      <c r="F645" s="1">
        <v>13.38</v>
      </c>
      <c r="G645" s="1">
        <v>81.05</v>
      </c>
      <c r="H645" s="1">
        <v>649</v>
      </c>
      <c r="I645" s="1">
        <v>396089.34</v>
      </c>
      <c r="J645" s="1">
        <v>253</v>
      </c>
      <c r="K645" s="1">
        <v>164</v>
      </c>
      <c r="L645" s="1">
        <v>1638</v>
      </c>
      <c r="M645" s="1">
        <v>-852</v>
      </c>
      <c r="N645" s="1">
        <v>-647.20000000000005</v>
      </c>
      <c r="O645" s="1">
        <v>32103</v>
      </c>
      <c r="P645" s="1">
        <v>1.7</v>
      </c>
      <c r="Q645" s="1">
        <v>45.2</v>
      </c>
      <c r="R645" s="1">
        <v>45.55</v>
      </c>
      <c r="S645" s="1">
        <v>50.1</v>
      </c>
      <c r="T645" s="1">
        <v>47.25</v>
      </c>
      <c r="U645" s="1">
        <v>46.15</v>
      </c>
      <c r="V645" s="1">
        <v>0.30844320000000003</v>
      </c>
      <c r="W645" s="1">
        <v>1.43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1.8</v>
      </c>
      <c r="D646" s="1">
        <v>0</v>
      </c>
      <c r="E646" s="1">
        <v>0.26</v>
      </c>
      <c r="F646" s="1">
        <v>20.04</v>
      </c>
      <c r="G646" s="1">
        <v>77.900000000000006</v>
      </c>
      <c r="H646" s="1">
        <v>650</v>
      </c>
      <c r="I646" s="1">
        <v>420000</v>
      </c>
      <c r="J646" s="1">
        <v>-14</v>
      </c>
      <c r="K646" s="1">
        <v>-7.782</v>
      </c>
      <c r="L646" s="1">
        <v>-61.965000000000003</v>
      </c>
      <c r="M646" s="1">
        <v>4</v>
      </c>
      <c r="N646" s="1">
        <v>4</v>
      </c>
      <c r="O646" s="1">
        <v>32718</v>
      </c>
      <c r="P646" s="1">
        <v>-0.2</v>
      </c>
      <c r="Q646" s="1">
        <v>30.05</v>
      </c>
      <c r="R646" s="1">
        <v>30.35</v>
      </c>
      <c r="S646" s="1">
        <v>30.25</v>
      </c>
      <c r="T646" s="1">
        <v>30.15</v>
      </c>
      <c r="U646" s="1">
        <v>30.15</v>
      </c>
      <c r="V646" s="1">
        <v>-2.2901249500000005E-2</v>
      </c>
      <c r="W646" s="1">
        <v>3.97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33.58</v>
      </c>
      <c r="D647" s="1">
        <v>0</v>
      </c>
      <c r="E647" s="1">
        <v>0.19</v>
      </c>
      <c r="F647" s="1">
        <v>14.71</v>
      </c>
      <c r="G647" s="1">
        <v>51.52</v>
      </c>
      <c r="H647" s="1">
        <v>651</v>
      </c>
      <c r="I647" s="1">
        <v>331907</v>
      </c>
      <c r="J647" s="1">
        <v>-14.675000000000001</v>
      </c>
      <c r="K647" s="1">
        <v>-11.003</v>
      </c>
      <c r="L647" s="1">
        <v>-11.132</v>
      </c>
      <c r="M647" s="1">
        <v>-3</v>
      </c>
      <c r="N647" s="1">
        <v>-15.137</v>
      </c>
      <c r="O647" s="1">
        <v>17100</v>
      </c>
      <c r="P647" s="1">
        <v>-0.3</v>
      </c>
      <c r="Q647" s="1">
        <v>202</v>
      </c>
      <c r="R647" s="1">
        <v>203</v>
      </c>
      <c r="S647" s="1">
        <v>203.5</v>
      </c>
      <c r="T647" s="1">
        <v>203.5</v>
      </c>
      <c r="U647" s="1">
        <v>205</v>
      </c>
      <c r="V647" s="1">
        <v>-0.11176906</v>
      </c>
      <c r="W647" s="1">
        <v>2.2400000000000002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14.34</v>
      </c>
      <c r="D648" s="1">
        <v>7.2</v>
      </c>
      <c r="E648" s="1">
        <v>0.71</v>
      </c>
      <c r="F648" s="1">
        <v>19.97</v>
      </c>
      <c r="G648" s="1">
        <v>57.78</v>
      </c>
      <c r="H648" s="1">
        <v>652</v>
      </c>
      <c r="I648" s="1">
        <v>292160.15000000002</v>
      </c>
      <c r="J648" s="1">
        <v>-1</v>
      </c>
      <c r="K648" s="1">
        <v>58</v>
      </c>
      <c r="L648" s="1">
        <v>-25</v>
      </c>
      <c r="M648" s="1">
        <v>-59.462000000000003</v>
      </c>
      <c r="N648" s="1">
        <v>46.453000000000003</v>
      </c>
      <c r="O648" s="1">
        <v>16881</v>
      </c>
      <c r="P648" s="1">
        <v>0.1</v>
      </c>
      <c r="Q648" s="1">
        <v>468</v>
      </c>
      <c r="R648" s="1">
        <v>473</v>
      </c>
      <c r="S648" s="1">
        <v>472</v>
      </c>
      <c r="T648" s="1">
        <v>467</v>
      </c>
      <c r="U648" s="1">
        <v>475</v>
      </c>
      <c r="V648" s="1">
        <v>9.4624210000000014E-2</v>
      </c>
      <c r="W648" s="1">
        <v>2.48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2.02</v>
      </c>
      <c r="D649" s="1">
        <v>0</v>
      </c>
      <c r="E649" s="1">
        <v>0.86</v>
      </c>
      <c r="F649" s="1">
        <v>13.32</v>
      </c>
      <c r="G649" s="1">
        <v>83.8</v>
      </c>
      <c r="H649" s="1">
        <v>653</v>
      </c>
      <c r="I649" s="1">
        <v>468003.63</v>
      </c>
      <c r="J649" s="1">
        <v>23</v>
      </c>
      <c r="K649" s="1">
        <v>43</v>
      </c>
      <c r="L649" s="1">
        <v>-4</v>
      </c>
      <c r="M649" s="1">
        <v>-29</v>
      </c>
      <c r="N649" s="1">
        <v>-44</v>
      </c>
      <c r="O649" s="1">
        <v>39219</v>
      </c>
      <c r="P649" s="1">
        <v>0</v>
      </c>
      <c r="Q649" s="1">
        <v>149</v>
      </c>
      <c r="R649" s="1">
        <v>151</v>
      </c>
      <c r="S649" s="1">
        <v>150</v>
      </c>
      <c r="T649" s="1">
        <v>149</v>
      </c>
      <c r="U649" s="1">
        <v>148</v>
      </c>
      <c r="V649" s="1">
        <v>-1.5129999999999999E-2</v>
      </c>
      <c r="W649" s="1">
        <v>0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6.72</v>
      </c>
      <c r="D650" s="1">
        <v>0</v>
      </c>
      <c r="E650" s="1">
        <v>2.36</v>
      </c>
      <c r="F650" s="1">
        <v>2.2599999999999998</v>
      </c>
      <c r="G650" s="1">
        <v>88.66</v>
      </c>
      <c r="H650" s="1">
        <v>654</v>
      </c>
      <c r="I650" s="1">
        <v>750969.78</v>
      </c>
      <c r="J650" s="1">
        <v>450.4</v>
      </c>
      <c r="K650" s="1">
        <v>82</v>
      </c>
      <c r="L650" s="1">
        <v>389.86399999999998</v>
      </c>
      <c r="M650" s="1">
        <v>239.18799999999999</v>
      </c>
      <c r="N650" s="1">
        <v>-388.68599999999998</v>
      </c>
      <c r="O650" s="1">
        <v>66581</v>
      </c>
      <c r="P650" s="1">
        <v>1.2</v>
      </c>
      <c r="Q650" s="1">
        <v>93.2</v>
      </c>
      <c r="R650" s="1">
        <v>92.4</v>
      </c>
      <c r="S650" s="1">
        <v>94.7</v>
      </c>
      <c r="T650" s="1">
        <v>97.8</v>
      </c>
      <c r="U650" s="1">
        <v>96.4</v>
      </c>
      <c r="V650" s="1">
        <v>0.72397456799999982</v>
      </c>
      <c r="W650" s="1">
        <v>5.01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3.05</v>
      </c>
      <c r="D652" s="1">
        <v>0</v>
      </c>
      <c r="E652" s="1">
        <v>0.7</v>
      </c>
      <c r="F652" s="1">
        <v>14.24</v>
      </c>
      <c r="G652" s="1">
        <v>82.009999999999991</v>
      </c>
      <c r="H652" s="1">
        <v>656</v>
      </c>
      <c r="I652" s="1">
        <v>390060.99</v>
      </c>
      <c r="J652" s="1">
        <v>77</v>
      </c>
      <c r="K652" s="1">
        <v>43</v>
      </c>
      <c r="L652" s="1">
        <v>-7</v>
      </c>
      <c r="M652" s="1">
        <v>-29</v>
      </c>
      <c r="N652" s="1">
        <v>-42</v>
      </c>
      <c r="O652" s="1">
        <v>31989</v>
      </c>
      <c r="P652" s="1">
        <v>0.1</v>
      </c>
      <c r="Q652" s="1">
        <v>77.599999999999994</v>
      </c>
      <c r="R652" s="1">
        <v>77</v>
      </c>
      <c r="S652" s="1">
        <v>76.900000000000006</v>
      </c>
      <c r="T652" s="1">
        <v>73.7</v>
      </c>
      <c r="U652" s="1">
        <v>74.8</v>
      </c>
      <c r="V652" s="1">
        <v>3.4690000000000012E-2</v>
      </c>
      <c r="W652" s="1">
        <v>-3.86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1.63</v>
      </c>
      <c r="D653" s="1">
        <v>0</v>
      </c>
      <c r="E653" s="1">
        <v>0</v>
      </c>
      <c r="F653" s="1">
        <v>2.52</v>
      </c>
      <c r="G653" s="1">
        <v>95.85</v>
      </c>
      <c r="H653" s="1">
        <v>657</v>
      </c>
      <c r="I653" s="1">
        <v>1443296.04</v>
      </c>
      <c r="J653" s="1">
        <v>52.713999999999999</v>
      </c>
      <c r="K653" s="1">
        <v>-5</v>
      </c>
      <c r="L653" s="1">
        <v>-15</v>
      </c>
      <c r="M653" s="1">
        <v>-39</v>
      </c>
      <c r="N653" s="1">
        <v>18</v>
      </c>
      <c r="O653" s="1">
        <v>138340</v>
      </c>
      <c r="P653" s="1">
        <v>0</v>
      </c>
      <c r="Q653" s="1">
        <v>17.2</v>
      </c>
      <c r="R653" s="1">
        <v>17.100000000000001</v>
      </c>
      <c r="S653" s="1">
        <v>17</v>
      </c>
      <c r="T653" s="1">
        <v>16.899999999999999</v>
      </c>
      <c r="U653" s="1">
        <v>17.149999999999999</v>
      </c>
      <c r="V653" s="1">
        <v>2.1578080000000006E-3</v>
      </c>
      <c r="W653" s="1">
        <v>0.88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1.22</v>
      </c>
      <c r="E654" s="1">
        <v>1.1299999999999999</v>
      </c>
      <c r="F654" s="1">
        <v>21.56</v>
      </c>
      <c r="G654" s="1">
        <v>58.260000000000005</v>
      </c>
      <c r="H654" s="1">
        <v>658</v>
      </c>
      <c r="I654" s="1">
        <v>690162</v>
      </c>
      <c r="J654" s="1">
        <v>84.864000000000004</v>
      </c>
      <c r="K654" s="1">
        <v>18.484000000000002</v>
      </c>
      <c r="L654" s="1">
        <v>-34.137</v>
      </c>
      <c r="M654" s="1">
        <v>16.8</v>
      </c>
      <c r="N654" s="1">
        <v>-3.2</v>
      </c>
      <c r="O654" s="1">
        <v>40209</v>
      </c>
      <c r="P654" s="1">
        <v>0.2</v>
      </c>
      <c r="Q654" s="1">
        <v>226</v>
      </c>
      <c r="R654" s="1">
        <v>227</v>
      </c>
      <c r="S654" s="1">
        <v>220</v>
      </c>
      <c r="T654" s="1">
        <v>223</v>
      </c>
      <c r="U654" s="1">
        <v>217</v>
      </c>
      <c r="V654" s="1">
        <v>0.18916991999999999</v>
      </c>
      <c r="W654" s="1">
        <v>0.93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45.08</v>
      </c>
      <c r="D655" s="1">
        <v>0.14000000000000001</v>
      </c>
      <c r="E655" s="1">
        <v>0.72</v>
      </c>
      <c r="F655" s="1">
        <v>36.15</v>
      </c>
      <c r="G655" s="1">
        <v>17.909999999999997</v>
      </c>
      <c r="H655" s="1">
        <v>659</v>
      </c>
      <c r="I655" s="1">
        <v>1306344.42</v>
      </c>
      <c r="J655" s="1">
        <v>67.801000000000002</v>
      </c>
      <c r="K655" s="1">
        <v>37</v>
      </c>
      <c r="L655" s="1">
        <v>95.527000000000001</v>
      </c>
      <c r="M655" s="1">
        <v>78.001000000000005</v>
      </c>
      <c r="N655" s="1">
        <v>41.000999999999998</v>
      </c>
      <c r="O655" s="1">
        <v>23397</v>
      </c>
      <c r="P655" s="1">
        <v>1.4</v>
      </c>
      <c r="Q655" s="1">
        <v>44.45</v>
      </c>
      <c r="R655" s="1">
        <v>44.5</v>
      </c>
      <c r="S655" s="1">
        <v>45.1</v>
      </c>
      <c r="T655" s="1">
        <v>45.85</v>
      </c>
      <c r="U655" s="1">
        <v>46</v>
      </c>
      <c r="V655" s="1">
        <v>0.14430914</v>
      </c>
      <c r="W655" s="1">
        <v>5.38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5</v>
      </c>
      <c r="D656" s="1">
        <v>0</v>
      </c>
      <c r="E656" s="1">
        <v>0.34</v>
      </c>
      <c r="F656" s="1">
        <v>9.3000000000000007</v>
      </c>
      <c r="G656" s="1">
        <v>85.36</v>
      </c>
      <c r="H656" s="1">
        <v>660</v>
      </c>
      <c r="I656" s="1">
        <v>752868.99</v>
      </c>
      <c r="J656" s="1">
        <v>8.0609999999999999</v>
      </c>
      <c r="K656" s="1">
        <v>-96.093000000000004</v>
      </c>
      <c r="L656" s="1">
        <v>40.255000000000003</v>
      </c>
      <c r="M656" s="1">
        <v>-854.649</v>
      </c>
      <c r="N656" s="1">
        <v>116.27200000000001</v>
      </c>
      <c r="O656" s="1">
        <v>64265</v>
      </c>
      <c r="P656" s="1">
        <v>-1.2</v>
      </c>
      <c r="Q656" s="1">
        <v>91.1</v>
      </c>
      <c r="R656" s="1">
        <v>89.7</v>
      </c>
      <c r="S656" s="1">
        <v>90.3</v>
      </c>
      <c r="T656" s="1">
        <v>87.7</v>
      </c>
      <c r="U656" s="1">
        <v>86.1</v>
      </c>
      <c r="V656" s="1">
        <v>-0.69191856600000012</v>
      </c>
      <c r="W656" s="1">
        <v>-4.2300000000000004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0.97</v>
      </c>
      <c r="D657" s="1">
        <v>0.22</v>
      </c>
      <c r="E657" s="1">
        <v>7.0000000000000007E-2</v>
      </c>
      <c r="F657" s="1">
        <v>13.56</v>
      </c>
      <c r="G657" s="1">
        <v>85.18</v>
      </c>
      <c r="H657" s="1">
        <v>661</v>
      </c>
      <c r="I657" s="1">
        <v>865113.64</v>
      </c>
      <c r="J657" s="1">
        <v>1</v>
      </c>
      <c r="K657" s="1">
        <v>0</v>
      </c>
      <c r="L657" s="1">
        <v>1</v>
      </c>
      <c r="M657" s="1">
        <v>-1</v>
      </c>
      <c r="N657" s="1">
        <v>0</v>
      </c>
      <c r="O657" s="1">
        <v>73690</v>
      </c>
      <c r="P657" s="1">
        <v>0</v>
      </c>
      <c r="Q657" s="1">
        <v>23.2</v>
      </c>
      <c r="R657" s="1">
        <v>23.4</v>
      </c>
      <c r="S657" s="1">
        <v>23.5</v>
      </c>
      <c r="T657" s="1">
        <v>23.25</v>
      </c>
      <c r="U657" s="1">
        <v>23.4</v>
      </c>
      <c r="V657" s="1">
        <v>2.3450000000000004E-4</v>
      </c>
      <c r="W657" s="1">
        <v>1.3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1.32</v>
      </c>
      <c r="D658" s="1">
        <v>0</v>
      </c>
      <c r="E658" s="1">
        <v>0.27</v>
      </c>
      <c r="F658" s="1">
        <v>14.17</v>
      </c>
      <c r="G658" s="1">
        <v>84.24</v>
      </c>
      <c r="H658" s="1">
        <v>662</v>
      </c>
      <c r="I658" s="1">
        <v>825381.4</v>
      </c>
      <c r="J658" s="1">
        <v>-2</v>
      </c>
      <c r="K658" s="1">
        <v>-111.22199999999999</v>
      </c>
      <c r="L658" s="1">
        <v>-7.65</v>
      </c>
      <c r="M658" s="1">
        <v>4.4930000000000003</v>
      </c>
      <c r="N658" s="1">
        <v>14.923</v>
      </c>
      <c r="O658" s="1">
        <v>69530</v>
      </c>
      <c r="P658" s="1">
        <v>-0.1</v>
      </c>
      <c r="Q658" s="1">
        <v>49.9</v>
      </c>
      <c r="R658" s="1">
        <v>48.5</v>
      </c>
      <c r="S658" s="1">
        <v>49.2</v>
      </c>
      <c r="T658" s="1">
        <v>48.4</v>
      </c>
      <c r="U658" s="1">
        <v>48.4</v>
      </c>
      <c r="V658" s="1">
        <v>-4.9307126000000007E-2</v>
      </c>
      <c r="W658" s="1">
        <v>6.61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2.66</v>
      </c>
      <c r="D659" s="1">
        <v>0.02</v>
      </c>
      <c r="E659" s="1">
        <v>0.74</v>
      </c>
      <c r="F659" s="1">
        <v>22.5</v>
      </c>
      <c r="G659" s="1">
        <v>74.08</v>
      </c>
      <c r="H659" s="1">
        <v>663</v>
      </c>
      <c r="I659" s="1">
        <v>627769.81000000006</v>
      </c>
      <c r="J659" s="1">
        <v>55.997999999999998</v>
      </c>
      <c r="K659" s="1">
        <v>81.549000000000007</v>
      </c>
      <c r="L659" s="1">
        <v>-77.572000000000003</v>
      </c>
      <c r="M659" s="1">
        <v>-302.74700000000001</v>
      </c>
      <c r="N659" s="1">
        <v>-111.18899999999999</v>
      </c>
      <c r="O659" s="1">
        <v>46505</v>
      </c>
      <c r="P659" s="1">
        <v>-0.8</v>
      </c>
      <c r="Q659" s="1">
        <v>126</v>
      </c>
      <c r="R659" s="1">
        <v>127</v>
      </c>
      <c r="S659" s="1">
        <v>124</v>
      </c>
      <c r="T659" s="1">
        <v>121</v>
      </c>
      <c r="U659" s="1">
        <v>120</v>
      </c>
      <c r="V659" s="1">
        <v>-0.42181524000000004</v>
      </c>
      <c r="W659" s="1">
        <v>-4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0.13</v>
      </c>
      <c r="D660" s="1">
        <v>0</v>
      </c>
      <c r="E660" s="1">
        <v>0</v>
      </c>
      <c r="F660" s="1">
        <v>36.1</v>
      </c>
      <c r="G660" s="1">
        <v>63.769999999999996</v>
      </c>
      <c r="H660" s="1">
        <v>664</v>
      </c>
      <c r="I660" s="1">
        <v>667035.15</v>
      </c>
      <c r="J660" s="1">
        <v>12</v>
      </c>
      <c r="K660" s="1">
        <v>-66</v>
      </c>
      <c r="L660" s="1">
        <v>-19</v>
      </c>
      <c r="M660" s="1">
        <v>0</v>
      </c>
      <c r="N660" s="1">
        <v>25</v>
      </c>
      <c r="O660" s="1">
        <v>42537</v>
      </c>
      <c r="P660" s="1">
        <v>-0.1</v>
      </c>
      <c r="Q660" s="1">
        <v>17.95</v>
      </c>
      <c r="R660" s="1">
        <v>18</v>
      </c>
      <c r="S660" s="1">
        <v>18.100000000000001</v>
      </c>
      <c r="T660" s="1">
        <v>17.95</v>
      </c>
      <c r="U660" s="1">
        <v>18.350000000000001</v>
      </c>
      <c r="V660" s="1">
        <v>-8.5775000000000001E-3</v>
      </c>
      <c r="W660" s="1">
        <v>2.23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5.42</v>
      </c>
      <c r="D661" s="1">
        <v>0</v>
      </c>
      <c r="E661" s="1">
        <v>0</v>
      </c>
      <c r="F661" s="1">
        <v>16.29</v>
      </c>
      <c r="G661" s="1">
        <v>78.289999999999992</v>
      </c>
      <c r="H661" s="1">
        <v>665</v>
      </c>
      <c r="I661" s="1">
        <v>1393462.55</v>
      </c>
      <c r="J661" s="1">
        <v>314</v>
      </c>
      <c r="K661" s="1">
        <v>153</v>
      </c>
      <c r="L661" s="1">
        <v>621</v>
      </c>
      <c r="M661" s="1">
        <v>-145</v>
      </c>
      <c r="N661" s="1">
        <v>15</v>
      </c>
      <c r="O661" s="1">
        <v>109094</v>
      </c>
      <c r="P661" s="1">
        <v>0.9</v>
      </c>
      <c r="Q661" s="1">
        <v>61</v>
      </c>
      <c r="R661" s="1">
        <v>61</v>
      </c>
      <c r="S661" s="1">
        <v>56.8</v>
      </c>
      <c r="T661" s="1">
        <v>59.9</v>
      </c>
      <c r="U661" s="1">
        <v>54.4</v>
      </c>
      <c r="V661" s="1">
        <v>0.55890299999999993</v>
      </c>
      <c r="W661" s="1">
        <v>-2.16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0.72</v>
      </c>
      <c r="D662" s="1">
        <v>0</v>
      </c>
      <c r="E662" s="1">
        <v>0.15</v>
      </c>
      <c r="F662" s="1">
        <v>38.49</v>
      </c>
      <c r="G662" s="1">
        <v>60.64</v>
      </c>
      <c r="H662" s="1">
        <v>666</v>
      </c>
      <c r="I662" s="1">
        <v>450500</v>
      </c>
      <c r="J662" s="1">
        <v>103</v>
      </c>
      <c r="K662" s="1">
        <v>50</v>
      </c>
      <c r="L662" s="1">
        <v>-4</v>
      </c>
      <c r="M662" s="1">
        <v>-22.01</v>
      </c>
      <c r="N662" s="1">
        <v>-17.010000000000002</v>
      </c>
      <c r="O662" s="1">
        <v>27318</v>
      </c>
      <c r="P662" s="1">
        <v>0.4</v>
      </c>
      <c r="Q662" s="1">
        <v>83.1</v>
      </c>
      <c r="R662" s="1">
        <v>83.3</v>
      </c>
      <c r="S662" s="1">
        <v>83.1</v>
      </c>
      <c r="T662" s="1">
        <v>82.1</v>
      </c>
      <c r="U662" s="1">
        <v>81.900000000000006</v>
      </c>
      <c r="V662" s="1">
        <v>9.1917599999999988E-2</v>
      </c>
      <c r="W662" s="1">
        <v>-0.36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0.72</v>
      </c>
      <c r="D663" s="1">
        <v>0</v>
      </c>
      <c r="E663" s="1">
        <v>0.04</v>
      </c>
      <c r="F663" s="1">
        <v>28.84</v>
      </c>
      <c r="G663" s="1">
        <v>70.400000000000006</v>
      </c>
      <c r="H663" s="1">
        <v>667</v>
      </c>
      <c r="I663" s="1">
        <v>1863098.76</v>
      </c>
      <c r="J663" s="1">
        <v>6</v>
      </c>
      <c r="K663" s="1">
        <v>29</v>
      </c>
      <c r="L663" s="1">
        <v>-5</v>
      </c>
      <c r="M663" s="1">
        <v>2</v>
      </c>
      <c r="N663" s="1">
        <v>15</v>
      </c>
      <c r="O663" s="1">
        <v>131162</v>
      </c>
      <c r="P663" s="1">
        <v>0</v>
      </c>
      <c r="Q663" s="1">
        <v>16.399999999999999</v>
      </c>
      <c r="R663" s="1">
        <v>16.05</v>
      </c>
      <c r="S663" s="1">
        <v>15.95</v>
      </c>
      <c r="T663" s="1">
        <v>15.7</v>
      </c>
      <c r="U663" s="1">
        <v>15.75</v>
      </c>
      <c r="V663" s="1">
        <v>7.5174999999999999E-3</v>
      </c>
      <c r="W663" s="1">
        <v>-1.56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9.42</v>
      </c>
      <c r="D664" s="1">
        <v>9.26</v>
      </c>
      <c r="E664" s="1">
        <v>1.37</v>
      </c>
      <c r="F664" s="1">
        <v>25.32</v>
      </c>
      <c r="G664" s="1">
        <v>54.629999999999995</v>
      </c>
      <c r="H664" s="1">
        <v>668</v>
      </c>
      <c r="I664" s="1">
        <v>4544745.5999999996</v>
      </c>
      <c r="J664" s="1">
        <v>-838.79499999999996</v>
      </c>
      <c r="K664" s="1">
        <v>-1310.953</v>
      </c>
      <c r="L664" s="1">
        <v>-647.06299999999999</v>
      </c>
      <c r="M664" s="1">
        <v>-426.82600000000002</v>
      </c>
      <c r="N664" s="1">
        <v>-1316.33</v>
      </c>
      <c r="O664" s="1">
        <v>248279</v>
      </c>
      <c r="P664" s="1">
        <v>-1.8</v>
      </c>
      <c r="Q664" s="1">
        <v>97.8</v>
      </c>
      <c r="R664" s="1">
        <v>95.5</v>
      </c>
      <c r="S664" s="1">
        <v>95.4</v>
      </c>
      <c r="T664" s="1">
        <v>94.6</v>
      </c>
      <c r="U664" s="1">
        <v>92.9</v>
      </c>
      <c r="V664" s="1">
        <v>-4.3162476930000002</v>
      </c>
      <c r="W664" s="1">
        <v>-5.88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1</v>
      </c>
      <c r="K665" s="1">
        <v>0</v>
      </c>
      <c r="L665" s="1">
        <v>0</v>
      </c>
      <c r="M665" s="1">
        <v>1</v>
      </c>
      <c r="N665" s="1">
        <v>5</v>
      </c>
      <c r="O665" s="1">
        <v>85024</v>
      </c>
      <c r="P665" s="1">
        <v>0</v>
      </c>
      <c r="Q665" s="1">
        <v>11.1</v>
      </c>
      <c r="R665" s="1">
        <v>11.1</v>
      </c>
      <c r="S665" s="1">
        <v>11.45</v>
      </c>
      <c r="T665" s="1">
        <v>11.3</v>
      </c>
      <c r="U665" s="1">
        <v>11.4</v>
      </c>
      <c r="V665" s="1">
        <v>7.9400000000000011E-4</v>
      </c>
      <c r="W665" s="1">
        <v>1.79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1.51</v>
      </c>
      <c r="D666" s="1">
        <v>0</v>
      </c>
      <c r="E666" s="1">
        <v>0.61</v>
      </c>
      <c r="F666" s="1">
        <v>11.31</v>
      </c>
      <c r="G666" s="1">
        <v>86.57</v>
      </c>
      <c r="H666" s="1">
        <v>670</v>
      </c>
      <c r="I666" s="1">
        <v>1220448.7</v>
      </c>
      <c r="J666" s="1">
        <v>86</v>
      </c>
      <c r="K666" s="1">
        <v>0</v>
      </c>
      <c r="L666" s="1">
        <v>19</v>
      </c>
      <c r="M666" s="1">
        <v>133</v>
      </c>
      <c r="N666" s="1">
        <v>-107</v>
      </c>
      <c r="O666" s="1">
        <v>105654</v>
      </c>
      <c r="P666" s="1">
        <v>0.1</v>
      </c>
      <c r="Q666" s="1">
        <v>16</v>
      </c>
      <c r="R666" s="1">
        <v>15.95</v>
      </c>
      <c r="S666" s="1">
        <v>16.05</v>
      </c>
      <c r="T666" s="1">
        <v>16.95</v>
      </c>
      <c r="U666" s="1">
        <v>16.5</v>
      </c>
      <c r="V666" s="1">
        <v>2.1698000000000002E-2</v>
      </c>
      <c r="W666" s="1">
        <v>4.43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10.56</v>
      </c>
      <c r="D667" s="1">
        <v>0</v>
      </c>
      <c r="E667" s="1">
        <v>0.18</v>
      </c>
      <c r="F667" s="1">
        <v>10.72</v>
      </c>
      <c r="G667" s="1">
        <v>78.539999999999992</v>
      </c>
      <c r="H667" s="1">
        <v>671</v>
      </c>
      <c r="I667" s="1">
        <v>325456.31</v>
      </c>
      <c r="J667" s="1">
        <v>42</v>
      </c>
      <c r="K667" s="1">
        <v>-33</v>
      </c>
      <c r="L667" s="1">
        <v>17</v>
      </c>
      <c r="M667" s="1">
        <v>149</v>
      </c>
      <c r="N667" s="1">
        <v>-177</v>
      </c>
      <c r="O667" s="1">
        <v>25561</v>
      </c>
      <c r="P667" s="1">
        <v>0</v>
      </c>
      <c r="Q667" s="1">
        <v>45.4</v>
      </c>
      <c r="R667" s="1">
        <v>45.9</v>
      </c>
      <c r="S667" s="1">
        <v>45.2</v>
      </c>
      <c r="T667" s="1">
        <v>49.7</v>
      </c>
      <c r="U667" s="1">
        <v>49.05</v>
      </c>
      <c r="V667" s="1">
        <v>-1.1605000000000109E-3</v>
      </c>
      <c r="W667" s="1">
        <v>10.72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6.05</v>
      </c>
      <c r="D668" s="1">
        <v>0</v>
      </c>
      <c r="E668" s="1">
        <v>0</v>
      </c>
      <c r="F668" s="1">
        <v>20.54</v>
      </c>
      <c r="G668" s="1">
        <v>73.41</v>
      </c>
      <c r="H668" s="1">
        <v>672</v>
      </c>
      <c r="I668" s="1">
        <v>589166.21</v>
      </c>
      <c r="J668" s="1">
        <v>14</v>
      </c>
      <c r="K668" s="1">
        <v>8</v>
      </c>
      <c r="L668" s="1">
        <v>74</v>
      </c>
      <c r="M668" s="1">
        <v>148</v>
      </c>
      <c r="N668" s="1">
        <v>17</v>
      </c>
      <c r="O668" s="1">
        <v>43251</v>
      </c>
      <c r="P668" s="1">
        <v>0.6</v>
      </c>
      <c r="Q668" s="1">
        <v>45.15</v>
      </c>
      <c r="R668" s="1">
        <v>45.35</v>
      </c>
      <c r="S668" s="1">
        <v>45.8</v>
      </c>
      <c r="T668" s="1">
        <v>46.35</v>
      </c>
      <c r="U668" s="1">
        <v>46.2</v>
      </c>
      <c r="V668" s="1">
        <v>0.12029300000000001</v>
      </c>
      <c r="W668" s="1">
        <v>3.94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1.35</v>
      </c>
      <c r="D669" s="1">
        <v>0</v>
      </c>
      <c r="E669" s="1">
        <v>0.51</v>
      </c>
      <c r="F669" s="1">
        <v>11.06</v>
      </c>
      <c r="G669" s="1">
        <v>87.08</v>
      </c>
      <c r="H669" s="1">
        <v>673</v>
      </c>
      <c r="I669" s="1">
        <v>607703.41</v>
      </c>
      <c r="J669" s="1">
        <v>143.20500000000001</v>
      </c>
      <c r="K669" s="1">
        <v>-50</v>
      </c>
      <c r="L669" s="1">
        <v>-14.148</v>
      </c>
      <c r="M669" s="1">
        <v>-13.63</v>
      </c>
      <c r="N669" s="1">
        <v>-143.98699999999999</v>
      </c>
      <c r="O669" s="1">
        <v>52919</v>
      </c>
      <c r="P669" s="1">
        <v>-0.1</v>
      </c>
      <c r="Q669" s="1">
        <v>70.8</v>
      </c>
      <c r="R669" s="1">
        <v>69</v>
      </c>
      <c r="S669" s="1">
        <v>67.400000000000006</v>
      </c>
      <c r="T669" s="1">
        <v>67.3</v>
      </c>
      <c r="U669" s="1">
        <v>65.900000000000006</v>
      </c>
      <c r="V669" s="1">
        <v>-4.6707034999999994E-2</v>
      </c>
      <c r="W669" s="1">
        <v>-1.93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2.66</v>
      </c>
      <c r="D670" s="1">
        <v>0</v>
      </c>
      <c r="E670" s="1">
        <v>0.24</v>
      </c>
      <c r="F670" s="1">
        <v>7.29</v>
      </c>
      <c r="G670" s="1">
        <v>89.81</v>
      </c>
      <c r="H670" s="1">
        <v>674</v>
      </c>
      <c r="I670" s="1">
        <v>2300291.69</v>
      </c>
      <c r="J670" s="1">
        <v>234</v>
      </c>
      <c r="K670" s="1">
        <v>44.392000000000003</v>
      </c>
      <c r="L670" s="1">
        <v>59</v>
      </c>
      <c r="M670" s="1">
        <v>-39.024000000000001</v>
      </c>
      <c r="N670" s="1">
        <v>291</v>
      </c>
      <c r="O670" s="1">
        <v>206589</v>
      </c>
      <c r="P670" s="1">
        <v>0.3</v>
      </c>
      <c r="Q670" s="1">
        <v>34.549999999999997</v>
      </c>
      <c r="R670" s="1">
        <v>34.700000000000003</v>
      </c>
      <c r="S670" s="1">
        <v>34.799999999999997</v>
      </c>
      <c r="T670" s="1">
        <v>34.450000000000003</v>
      </c>
      <c r="U670" s="1">
        <v>35.15</v>
      </c>
      <c r="V670" s="1">
        <v>0.20562575599999999</v>
      </c>
      <c r="W670" s="1">
        <v>2.63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12.19</v>
      </c>
      <c r="D671" s="1">
        <v>0.85</v>
      </c>
      <c r="E671" s="1">
        <v>1.03</v>
      </c>
      <c r="F671" s="1">
        <v>6.49</v>
      </c>
      <c r="G671" s="1">
        <v>79.44</v>
      </c>
      <c r="H671" s="1">
        <v>675</v>
      </c>
      <c r="I671" s="1">
        <v>1505960.21</v>
      </c>
      <c r="J671" s="1">
        <v>59</v>
      </c>
      <c r="K671" s="1">
        <v>-47</v>
      </c>
      <c r="L671" s="1">
        <v>-24</v>
      </c>
      <c r="M671" s="1">
        <v>-2</v>
      </c>
      <c r="N671" s="1">
        <v>-38</v>
      </c>
      <c r="O671" s="1">
        <v>119633</v>
      </c>
      <c r="P671" s="1">
        <v>0</v>
      </c>
      <c r="Q671" s="1">
        <v>79</v>
      </c>
      <c r="R671" s="1">
        <v>79</v>
      </c>
      <c r="S671" s="1">
        <v>79</v>
      </c>
      <c r="T671" s="1">
        <v>79</v>
      </c>
      <c r="U671" s="1">
        <v>78.8</v>
      </c>
      <c r="V671" s="1">
        <v>-4.1003999999999999E-2</v>
      </c>
      <c r="W671" s="1">
        <v>0.25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7.06</v>
      </c>
      <c r="D672" s="1">
        <v>0.01</v>
      </c>
      <c r="E672" s="1">
        <v>0.45</v>
      </c>
      <c r="F672" s="1">
        <v>10.74</v>
      </c>
      <c r="G672" s="1">
        <v>81.740000000000009</v>
      </c>
      <c r="H672" s="1">
        <v>676</v>
      </c>
      <c r="I672" s="1">
        <v>586855.47</v>
      </c>
      <c r="J672" s="1">
        <v>-277</v>
      </c>
      <c r="K672" s="1">
        <v>-205</v>
      </c>
      <c r="L672" s="1">
        <v>-235.09700000000001</v>
      </c>
      <c r="M672" s="1">
        <v>-94.26</v>
      </c>
      <c r="N672" s="1">
        <v>-66.259</v>
      </c>
      <c r="O672" s="1">
        <v>47970</v>
      </c>
      <c r="P672" s="1">
        <v>-1.8</v>
      </c>
      <c r="Q672" s="1">
        <v>71.2</v>
      </c>
      <c r="R672" s="1">
        <v>70.5</v>
      </c>
      <c r="S672" s="1">
        <v>68.900000000000006</v>
      </c>
      <c r="T672" s="1">
        <v>68.099999999999994</v>
      </c>
      <c r="U672" s="1">
        <v>68.5</v>
      </c>
      <c r="V672" s="1">
        <v>-0.61330930800000005</v>
      </c>
      <c r="W672" s="1">
        <v>-2.84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15.16</v>
      </c>
      <c r="D673" s="1">
        <v>9.98</v>
      </c>
      <c r="E673" s="1">
        <v>1.1599999999999999</v>
      </c>
      <c r="F673" s="1">
        <v>12.71</v>
      </c>
      <c r="G673" s="1">
        <v>60.989999999999995</v>
      </c>
      <c r="H673" s="1">
        <v>677</v>
      </c>
      <c r="I673" s="1">
        <v>901042.03</v>
      </c>
      <c r="J673" s="1">
        <v>684.76599999999996</v>
      </c>
      <c r="K673" s="1">
        <v>7275.21</v>
      </c>
      <c r="L673" s="1">
        <v>1672.751</v>
      </c>
      <c r="M673" s="1">
        <v>655.00300000000004</v>
      </c>
      <c r="N673" s="1">
        <v>588.85799999999995</v>
      </c>
      <c r="O673" s="1">
        <v>54955</v>
      </c>
      <c r="P673" s="1">
        <v>19.8</v>
      </c>
      <c r="Q673" s="1">
        <v>135.5</v>
      </c>
      <c r="R673" s="1">
        <v>149</v>
      </c>
      <c r="S673" s="1">
        <v>153</v>
      </c>
      <c r="T673" s="1">
        <v>153</v>
      </c>
      <c r="U673" s="1">
        <v>156</v>
      </c>
      <c r="V673" s="1">
        <v>16.248002930000002</v>
      </c>
      <c r="W673" s="1">
        <v>20.46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29.18</v>
      </c>
      <c r="D674" s="1">
        <v>1.66</v>
      </c>
      <c r="E674" s="1">
        <v>0.38</v>
      </c>
      <c r="F674" s="1">
        <v>8.8699999999999992</v>
      </c>
      <c r="G674" s="1">
        <v>59.910000000000004</v>
      </c>
      <c r="H674" s="1">
        <v>678</v>
      </c>
      <c r="I674" s="1">
        <v>847248.99</v>
      </c>
      <c r="J674" s="1">
        <v>-11.766</v>
      </c>
      <c r="K674" s="1">
        <v>-140.934</v>
      </c>
      <c r="L674" s="1">
        <v>-23.071000000000002</v>
      </c>
      <c r="M674" s="1">
        <v>-66.388999999999996</v>
      </c>
      <c r="N674" s="1">
        <v>-136.72</v>
      </c>
      <c r="O674" s="1">
        <v>50759</v>
      </c>
      <c r="P674" s="1">
        <v>-0.7</v>
      </c>
      <c r="Q674" s="1">
        <v>306.5</v>
      </c>
      <c r="R674" s="1">
        <v>301.5</v>
      </c>
      <c r="S674" s="1">
        <v>303</v>
      </c>
      <c r="T674" s="1">
        <v>303</v>
      </c>
      <c r="U674" s="1">
        <v>297.5</v>
      </c>
      <c r="V674" s="1">
        <v>-1.1387846000000001</v>
      </c>
      <c r="W674" s="1">
        <v>-1.33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46.85</v>
      </c>
      <c r="R675" s="1">
        <v>47</v>
      </c>
      <c r="S675" s="1">
        <v>47</v>
      </c>
      <c r="T675" s="1">
        <v>47.05</v>
      </c>
      <c r="U675" s="1">
        <v>45.95</v>
      </c>
      <c r="V675" s="1">
        <v>0</v>
      </c>
      <c r="W675" s="1">
        <v>-2.85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3.92</v>
      </c>
      <c r="D676" s="1">
        <v>0</v>
      </c>
      <c r="E676" s="1">
        <v>0.11</v>
      </c>
      <c r="F676" s="1">
        <v>7.73</v>
      </c>
      <c r="G676" s="1">
        <v>88.24</v>
      </c>
      <c r="H676" s="1">
        <v>680</v>
      </c>
      <c r="I676" s="1">
        <v>1040294.1</v>
      </c>
      <c r="J676" s="1">
        <v>192</v>
      </c>
      <c r="K676" s="1">
        <v>513</v>
      </c>
      <c r="L676" s="1">
        <v>-429</v>
      </c>
      <c r="M676" s="1">
        <v>81</v>
      </c>
      <c r="N676" s="1">
        <v>9</v>
      </c>
      <c r="O676" s="1">
        <v>91796</v>
      </c>
      <c r="P676" s="1">
        <v>0.4</v>
      </c>
      <c r="Q676" s="1">
        <v>27.75</v>
      </c>
      <c r="R676" s="1">
        <v>29.15</v>
      </c>
      <c r="S676" s="1">
        <v>29.05</v>
      </c>
      <c r="T676" s="1">
        <v>28.2</v>
      </c>
      <c r="U676" s="1">
        <v>27.65</v>
      </c>
      <c r="V676" s="1">
        <v>0.10352549999999998</v>
      </c>
      <c r="W676" s="1">
        <v>1.47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1.95</v>
      </c>
      <c r="D677" s="1">
        <v>0</v>
      </c>
      <c r="E677" s="1">
        <v>0.08</v>
      </c>
      <c r="F677" s="1">
        <v>14.81</v>
      </c>
      <c r="G677" s="1">
        <v>83.16</v>
      </c>
      <c r="H677" s="1">
        <v>681</v>
      </c>
      <c r="I677" s="1">
        <v>681726.48</v>
      </c>
      <c r="J677" s="1">
        <v>35</v>
      </c>
      <c r="K677" s="1">
        <v>30</v>
      </c>
      <c r="L677" s="1">
        <v>-7</v>
      </c>
      <c r="M677" s="1">
        <v>-1</v>
      </c>
      <c r="N677" s="1">
        <v>-5</v>
      </c>
      <c r="O677" s="1">
        <v>56692</v>
      </c>
      <c r="P677" s="1">
        <v>0.1</v>
      </c>
      <c r="Q677" s="1">
        <v>47.25</v>
      </c>
      <c r="R677" s="1">
        <v>47.65</v>
      </c>
      <c r="S677" s="1">
        <v>46.95</v>
      </c>
      <c r="T677" s="1">
        <v>47.2</v>
      </c>
      <c r="U677" s="1">
        <v>46.65</v>
      </c>
      <c r="V677" s="1">
        <v>2.47415E-2</v>
      </c>
      <c r="W677" s="1">
        <v>1.41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53.3</v>
      </c>
      <c r="R678" s="1">
        <v>52.5</v>
      </c>
      <c r="S678" s="1">
        <v>54</v>
      </c>
      <c r="T678" s="1">
        <v>55.8</v>
      </c>
      <c r="U678" s="1">
        <v>57</v>
      </c>
      <c r="V678" s="1">
        <v>0</v>
      </c>
      <c r="W678" s="1">
        <v>9.4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18.86</v>
      </c>
      <c r="D679" s="1">
        <v>0.86</v>
      </c>
      <c r="E679" s="1">
        <v>2.67</v>
      </c>
      <c r="F679" s="1">
        <v>6.34</v>
      </c>
      <c r="G679" s="1">
        <v>71.27</v>
      </c>
      <c r="H679" s="1">
        <v>683</v>
      </c>
      <c r="I679" s="1">
        <v>1461013.63</v>
      </c>
      <c r="J679" s="1">
        <v>-268.745</v>
      </c>
      <c r="K679" s="1">
        <v>125.416</v>
      </c>
      <c r="L679" s="1">
        <v>1247.3779999999999</v>
      </c>
      <c r="M679" s="1">
        <v>-1653.9349999999999</v>
      </c>
      <c r="N679" s="1">
        <v>871.94799999999998</v>
      </c>
      <c r="O679" s="1">
        <v>104126</v>
      </c>
      <c r="P679" s="1">
        <v>0.3</v>
      </c>
      <c r="Q679" s="1">
        <v>127</v>
      </c>
      <c r="R679" s="1">
        <v>127.5</v>
      </c>
      <c r="S679" s="1">
        <v>138</v>
      </c>
      <c r="T679" s="1">
        <v>139</v>
      </c>
      <c r="U679" s="1">
        <v>139</v>
      </c>
      <c r="V679" s="1">
        <v>0.4530189599999998</v>
      </c>
      <c r="W679" s="1">
        <v>9.02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5.13</v>
      </c>
      <c r="D680" s="1">
        <v>0</v>
      </c>
      <c r="E680" s="1">
        <v>2.44</v>
      </c>
      <c r="F680" s="1">
        <v>12.83</v>
      </c>
      <c r="G680" s="1">
        <v>79.599999999999994</v>
      </c>
      <c r="H680" s="1">
        <v>684</v>
      </c>
      <c r="I680" s="1">
        <v>698264.95</v>
      </c>
      <c r="J680" s="1">
        <v>-91.786000000000001</v>
      </c>
      <c r="K680" s="1">
        <v>182.995</v>
      </c>
      <c r="L680" s="1">
        <v>-313.90199999999999</v>
      </c>
      <c r="M680" s="1">
        <v>133.952</v>
      </c>
      <c r="N680" s="1">
        <v>103.221</v>
      </c>
      <c r="O680" s="1">
        <v>55582</v>
      </c>
      <c r="P680" s="1">
        <v>0</v>
      </c>
      <c r="Q680" s="1">
        <v>144</v>
      </c>
      <c r="R680" s="1">
        <v>147.5</v>
      </c>
      <c r="S680" s="1">
        <v>139</v>
      </c>
      <c r="T680" s="1">
        <v>152.5</v>
      </c>
      <c r="U680" s="1">
        <v>165</v>
      </c>
      <c r="V680" s="1">
        <v>7.6013455000000035E-2</v>
      </c>
      <c r="W680" s="1">
        <v>25.95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-1</v>
      </c>
      <c r="L681" s="1">
        <v>0</v>
      </c>
      <c r="M681" s="1">
        <v>2</v>
      </c>
      <c r="N681" s="1">
        <v>-1</v>
      </c>
      <c r="O681" s="1">
        <v>39740</v>
      </c>
      <c r="P681" s="1">
        <v>0</v>
      </c>
      <c r="Q681" s="1">
        <v>14.5</v>
      </c>
      <c r="R681" s="1">
        <v>14.5</v>
      </c>
      <c r="S681" s="1">
        <v>14.5</v>
      </c>
      <c r="T681" s="1">
        <v>14.25</v>
      </c>
      <c r="U681" s="1">
        <v>14.35</v>
      </c>
      <c r="V681" s="1">
        <v>-3.4999999999999966E-6</v>
      </c>
      <c r="W681" s="1">
        <v>-0.35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-2</v>
      </c>
      <c r="K682" s="1">
        <v>10</v>
      </c>
      <c r="L682" s="1">
        <v>-1</v>
      </c>
      <c r="M682" s="1">
        <v>-3</v>
      </c>
      <c r="N682" s="1">
        <v>0</v>
      </c>
      <c r="O682" s="1">
        <v>63100</v>
      </c>
      <c r="P682" s="1">
        <v>0</v>
      </c>
      <c r="Q682" s="1">
        <v>8.9499999999999993</v>
      </c>
      <c r="R682" s="1">
        <v>8.8800000000000008</v>
      </c>
      <c r="S682" s="1">
        <v>8.9</v>
      </c>
      <c r="T682" s="1">
        <v>8.9700000000000006</v>
      </c>
      <c r="U682" s="1">
        <v>9</v>
      </c>
      <c r="V682" s="1">
        <v>3.5090000000000002E-4</v>
      </c>
      <c r="W682" s="1">
        <v>0.78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32.04</v>
      </c>
      <c r="D683" s="1">
        <v>6.11</v>
      </c>
      <c r="E683" s="1">
        <v>9.4600000000000009</v>
      </c>
      <c r="F683" s="1">
        <v>2.88</v>
      </c>
      <c r="G683" s="1">
        <v>49.51</v>
      </c>
      <c r="H683" s="1">
        <v>687</v>
      </c>
      <c r="I683" s="1">
        <v>28998060.5</v>
      </c>
      <c r="J683" s="1">
        <v>3066.38</v>
      </c>
      <c r="K683" s="1">
        <v>3248.1010000000001</v>
      </c>
      <c r="L683" s="1">
        <v>-10359.025</v>
      </c>
      <c r="M683" s="1">
        <v>-4550.0969999999998</v>
      </c>
      <c r="N683" s="1">
        <v>-17901.796999999999</v>
      </c>
      <c r="O683" s="1">
        <v>1435694</v>
      </c>
      <c r="P683" s="1">
        <v>-1.8</v>
      </c>
      <c r="Q683" s="1">
        <v>92.1</v>
      </c>
      <c r="R683" s="1">
        <v>93.4</v>
      </c>
      <c r="S683" s="1">
        <v>97.3</v>
      </c>
      <c r="T683" s="1">
        <v>98.6</v>
      </c>
      <c r="U683" s="1">
        <v>98.1</v>
      </c>
      <c r="V683" s="1">
        <v>-26.269527509999993</v>
      </c>
      <c r="W683" s="1">
        <v>7.57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7.86</v>
      </c>
      <c r="D684" s="1">
        <v>0.04</v>
      </c>
      <c r="E684" s="1">
        <v>0.32</v>
      </c>
      <c r="F684" s="1">
        <v>21.19</v>
      </c>
      <c r="G684" s="1">
        <v>70.59</v>
      </c>
      <c r="H684" s="1">
        <v>688</v>
      </c>
      <c r="I684" s="1">
        <v>465678.65</v>
      </c>
      <c r="J684" s="1">
        <v>15</v>
      </c>
      <c r="K684" s="1">
        <v>1</v>
      </c>
      <c r="L684" s="1">
        <v>0</v>
      </c>
      <c r="M684" s="1">
        <v>-1</v>
      </c>
      <c r="N684" s="1">
        <v>-1</v>
      </c>
      <c r="O684" s="1">
        <v>32872</v>
      </c>
      <c r="P684" s="1">
        <v>0</v>
      </c>
      <c r="Q684" s="1">
        <v>22.6</v>
      </c>
      <c r="R684" s="1">
        <v>22.7</v>
      </c>
      <c r="S684" s="1">
        <v>22.55</v>
      </c>
      <c r="T684" s="1">
        <v>22.4</v>
      </c>
      <c r="U684" s="1">
        <v>22.5</v>
      </c>
      <c r="V684" s="1">
        <v>3.1680000000000002E-3</v>
      </c>
      <c r="W684" s="1">
        <v>-0.44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1.32</v>
      </c>
      <c r="D685" s="1">
        <v>0</v>
      </c>
      <c r="E685" s="1">
        <v>2.13</v>
      </c>
      <c r="F685" s="1">
        <v>5.01</v>
      </c>
      <c r="G685" s="1">
        <v>91.539999999999992</v>
      </c>
      <c r="H685" s="1">
        <v>689</v>
      </c>
      <c r="I685" s="1">
        <v>964746.92</v>
      </c>
      <c r="J685" s="1">
        <v>120</v>
      </c>
      <c r="K685" s="1">
        <v>-4</v>
      </c>
      <c r="L685" s="1">
        <v>19.143999999999998</v>
      </c>
      <c r="M685" s="1">
        <v>126</v>
      </c>
      <c r="N685" s="1">
        <v>-41</v>
      </c>
      <c r="O685" s="1">
        <v>88313</v>
      </c>
      <c r="P685" s="1">
        <v>0.2</v>
      </c>
      <c r="Q685" s="1">
        <v>28.7</v>
      </c>
      <c r="R685" s="1">
        <v>28.25</v>
      </c>
      <c r="S685" s="1">
        <v>28.4</v>
      </c>
      <c r="T685" s="1">
        <v>27.75</v>
      </c>
      <c r="U685" s="1">
        <v>27.1</v>
      </c>
      <c r="V685" s="1">
        <v>6.2600895999999989E-2</v>
      </c>
      <c r="W685" s="1">
        <v>-5.9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11.46</v>
      </c>
      <c r="D686" s="1">
        <v>0</v>
      </c>
      <c r="E686" s="1">
        <v>0.04</v>
      </c>
      <c r="F686" s="1">
        <v>18.649999999999999</v>
      </c>
      <c r="G686" s="1">
        <v>69.849999999999994</v>
      </c>
      <c r="H686" s="1">
        <v>690</v>
      </c>
      <c r="I686" s="1">
        <v>1050006.1299999999</v>
      </c>
      <c r="J686" s="1">
        <v>-33</v>
      </c>
      <c r="K686" s="1">
        <v>3</v>
      </c>
      <c r="L686" s="1">
        <v>-6</v>
      </c>
      <c r="M686" s="1">
        <v>-37</v>
      </c>
      <c r="N686" s="1">
        <v>-8</v>
      </c>
      <c r="O686" s="1">
        <v>73343</v>
      </c>
      <c r="P686" s="1">
        <v>-0.1</v>
      </c>
      <c r="Q686" s="1">
        <v>24</v>
      </c>
      <c r="R686" s="1">
        <v>23.8</v>
      </c>
      <c r="S686" s="1">
        <v>23.65</v>
      </c>
      <c r="T686" s="1">
        <v>23.5</v>
      </c>
      <c r="U686" s="1">
        <v>23.2</v>
      </c>
      <c r="V686" s="1">
        <v>-1.9175999999999999E-2</v>
      </c>
      <c r="W686" s="1">
        <v>-2.93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7.32</v>
      </c>
      <c r="D687" s="1">
        <v>0</v>
      </c>
      <c r="E687" s="1">
        <v>0.32</v>
      </c>
      <c r="F687" s="1">
        <v>17.55</v>
      </c>
      <c r="G687" s="1">
        <v>74.81</v>
      </c>
      <c r="H687" s="1">
        <v>691</v>
      </c>
      <c r="I687" s="1">
        <v>501957.54</v>
      </c>
      <c r="J687" s="1">
        <v>60.237000000000002</v>
      </c>
      <c r="K687" s="1">
        <v>-40.454000000000001</v>
      </c>
      <c r="L687" s="1">
        <v>-30</v>
      </c>
      <c r="M687" s="1">
        <v>-9.0020000000000007</v>
      </c>
      <c r="N687" s="1">
        <v>-29.972999999999999</v>
      </c>
      <c r="O687" s="1">
        <v>37551</v>
      </c>
      <c r="P687" s="1">
        <v>-0.1</v>
      </c>
      <c r="Q687" s="1">
        <v>21.55</v>
      </c>
      <c r="R687" s="1">
        <v>21.55</v>
      </c>
      <c r="S687" s="1">
        <v>21.25</v>
      </c>
      <c r="T687" s="1">
        <v>20.8</v>
      </c>
      <c r="U687" s="1">
        <v>20.9</v>
      </c>
      <c r="V687" s="1">
        <v>-1.0248536500000001E-2</v>
      </c>
      <c r="W687" s="1">
        <v>-0.95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8.84</v>
      </c>
      <c r="D688" s="1">
        <v>0</v>
      </c>
      <c r="E688" s="1">
        <v>0.73</v>
      </c>
      <c r="F688" s="1">
        <v>36.24</v>
      </c>
      <c r="G688" s="1">
        <v>54.19</v>
      </c>
      <c r="H688" s="1">
        <v>692</v>
      </c>
      <c r="I688" s="1">
        <v>799865.9</v>
      </c>
      <c r="J688" s="1">
        <v>70</v>
      </c>
      <c r="K688" s="1">
        <v>7.9</v>
      </c>
      <c r="L688" s="1">
        <v>126.27200000000001</v>
      </c>
      <c r="M688" s="1">
        <v>-96.004999999999995</v>
      </c>
      <c r="N688" s="1">
        <v>-91.67</v>
      </c>
      <c r="O688" s="1">
        <v>43345</v>
      </c>
      <c r="P688" s="1">
        <v>0</v>
      </c>
      <c r="Q688" s="1">
        <v>71.3</v>
      </c>
      <c r="R688" s="1">
        <v>70.599999999999994</v>
      </c>
      <c r="S688" s="1">
        <v>71.400000000000006</v>
      </c>
      <c r="T688" s="1">
        <v>70.3</v>
      </c>
      <c r="U688" s="1">
        <v>68.900000000000006</v>
      </c>
      <c r="V688" s="1">
        <v>1.4993463000000011E-2</v>
      </c>
      <c r="W688" s="1">
        <v>-2.13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5</v>
      </c>
      <c r="K689" s="1">
        <v>0</v>
      </c>
      <c r="L689" s="1">
        <v>-2</v>
      </c>
      <c r="M689" s="1">
        <v>-3</v>
      </c>
      <c r="N689" s="1">
        <v>-3</v>
      </c>
      <c r="O689" s="1">
        <v>32686</v>
      </c>
      <c r="P689" s="1">
        <v>0</v>
      </c>
      <c r="Q689" s="1">
        <v>24.5</v>
      </c>
      <c r="R689" s="1">
        <v>24.65</v>
      </c>
      <c r="S689" s="1">
        <v>24.7</v>
      </c>
      <c r="T689" s="1">
        <v>24.1</v>
      </c>
      <c r="U689" s="1">
        <v>23.8</v>
      </c>
      <c r="V689" s="1">
        <v>-7.0600000000000025E-4</v>
      </c>
      <c r="W689" s="1">
        <v>-0.83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18.34</v>
      </c>
      <c r="D690" s="1">
        <v>7.59</v>
      </c>
      <c r="E690" s="1">
        <v>3.76</v>
      </c>
      <c r="F690" s="1">
        <v>5.52</v>
      </c>
      <c r="G690" s="1">
        <v>64.790000000000006</v>
      </c>
      <c r="H690" s="1">
        <v>694</v>
      </c>
      <c r="I690" s="1">
        <v>2934654.48</v>
      </c>
      <c r="J690" s="1">
        <v>-2825.076</v>
      </c>
      <c r="K690" s="1">
        <v>3308.51</v>
      </c>
      <c r="L690" s="1">
        <v>-2149.3119999999999</v>
      </c>
      <c r="M690" s="1">
        <v>-2212.2849999999999</v>
      </c>
      <c r="N690" s="1">
        <v>1875.972</v>
      </c>
      <c r="O690" s="1">
        <v>190136</v>
      </c>
      <c r="P690" s="1">
        <v>-1.1000000000000001</v>
      </c>
      <c r="Q690" s="1">
        <v>101.5</v>
      </c>
      <c r="R690" s="1">
        <v>105</v>
      </c>
      <c r="S690" s="1">
        <v>103</v>
      </c>
      <c r="T690" s="1">
        <v>101</v>
      </c>
      <c r="U690" s="1">
        <v>101.5</v>
      </c>
      <c r="V690" s="1">
        <v>-1.9376042699999991</v>
      </c>
      <c r="W690" s="1">
        <v>1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23.52</v>
      </c>
      <c r="D691" s="1">
        <v>13.09</v>
      </c>
      <c r="E691" s="1">
        <v>0.84</v>
      </c>
      <c r="F691" s="1">
        <v>13.62</v>
      </c>
      <c r="G691" s="1">
        <v>48.93</v>
      </c>
      <c r="H691" s="1">
        <v>695</v>
      </c>
      <c r="I691" s="1">
        <v>4901700.76</v>
      </c>
      <c r="J691" s="1">
        <v>-500.55399999999997</v>
      </c>
      <c r="K691" s="1">
        <v>529.11599999999999</v>
      </c>
      <c r="L691" s="1">
        <v>539.63400000000001</v>
      </c>
      <c r="M691" s="1">
        <v>571.36699999999996</v>
      </c>
      <c r="N691" s="1">
        <v>936.63</v>
      </c>
      <c r="O691" s="1">
        <v>239840</v>
      </c>
      <c r="P691" s="1">
        <v>0.9</v>
      </c>
      <c r="Q691" s="1">
        <v>67.900000000000006</v>
      </c>
      <c r="R691" s="1">
        <v>67.8</v>
      </c>
      <c r="S691" s="1">
        <v>67.599999999999994</v>
      </c>
      <c r="T691" s="1">
        <v>67.099999999999994</v>
      </c>
      <c r="U691" s="1">
        <v>67.8</v>
      </c>
      <c r="V691" s="1">
        <v>1.4020794629999997</v>
      </c>
      <c r="W691" s="1">
        <v>1.35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2.76</v>
      </c>
      <c r="D692" s="1">
        <v>0.48</v>
      </c>
      <c r="E692" s="1">
        <v>1.1000000000000001</v>
      </c>
      <c r="F692" s="1">
        <v>52.31</v>
      </c>
      <c r="G692" s="1">
        <v>43.349999999999994</v>
      </c>
      <c r="H692" s="1">
        <v>696</v>
      </c>
      <c r="I692" s="1">
        <v>1362616.59</v>
      </c>
      <c r="J692" s="1">
        <v>308</v>
      </c>
      <c r="K692" s="1">
        <v>-456.827</v>
      </c>
      <c r="L692" s="1">
        <v>-335.67700000000002</v>
      </c>
      <c r="M692" s="1">
        <v>-506.99099999999999</v>
      </c>
      <c r="N692" s="1">
        <v>-168.55099999999999</v>
      </c>
      <c r="O692" s="1">
        <v>59069</v>
      </c>
      <c r="P692" s="1">
        <v>-2</v>
      </c>
      <c r="Q692" s="1">
        <v>85.9</v>
      </c>
      <c r="R692" s="1">
        <v>82.7</v>
      </c>
      <c r="S692" s="1">
        <v>82.6</v>
      </c>
      <c r="T692" s="1">
        <v>81.3</v>
      </c>
      <c r="U692" s="1">
        <v>80.8</v>
      </c>
      <c r="V692" s="1">
        <v>-0.93886602199999991</v>
      </c>
      <c r="W692" s="1">
        <v>-5.16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7.08</v>
      </c>
      <c r="D693" s="1">
        <v>0.02</v>
      </c>
      <c r="E693" s="1">
        <v>0.05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5</v>
      </c>
      <c r="K693" s="1">
        <v>0</v>
      </c>
      <c r="L693" s="1">
        <v>0</v>
      </c>
      <c r="M693" s="1">
        <v>0</v>
      </c>
      <c r="N693" s="1">
        <v>13.269</v>
      </c>
      <c r="O693" s="1">
        <v>281288</v>
      </c>
      <c r="P693" s="1">
        <v>0</v>
      </c>
      <c r="Q693" s="1">
        <v>13.6</v>
      </c>
      <c r="R693" s="1">
        <v>13.6</v>
      </c>
      <c r="S693" s="1">
        <v>13.6</v>
      </c>
      <c r="T693" s="1">
        <v>13.85</v>
      </c>
      <c r="U693" s="1">
        <v>14.1</v>
      </c>
      <c r="V693" s="1">
        <v>2.550929E-3</v>
      </c>
      <c r="W693" s="1">
        <v>4.0599999999999996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0.44</v>
      </c>
      <c r="D694" s="1">
        <v>0</v>
      </c>
      <c r="E694" s="1">
        <v>7.0000000000000007E-2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9</v>
      </c>
      <c r="K694" s="1">
        <v>5</v>
      </c>
      <c r="L694" s="1">
        <v>4</v>
      </c>
      <c r="M694" s="1">
        <v>-3</v>
      </c>
      <c r="N694" s="1">
        <v>-1</v>
      </c>
      <c r="O694" s="1">
        <v>28696</v>
      </c>
      <c r="P694" s="1">
        <v>0</v>
      </c>
      <c r="Q694" s="1">
        <v>24.35</v>
      </c>
      <c r="R694" s="1">
        <v>24.65</v>
      </c>
      <c r="S694" s="1">
        <v>24.9</v>
      </c>
      <c r="T694" s="1">
        <v>24.5</v>
      </c>
      <c r="U694" s="1">
        <v>23.8</v>
      </c>
      <c r="V694" s="1">
        <v>3.447E-3</v>
      </c>
      <c r="W694" s="1">
        <v>-3.25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0.41</v>
      </c>
      <c r="D695" s="1">
        <v>7.0000000000000007E-2</v>
      </c>
      <c r="E695" s="1">
        <v>0.17</v>
      </c>
      <c r="F695" s="1">
        <v>25.02</v>
      </c>
      <c r="G695" s="1">
        <v>74.33</v>
      </c>
      <c r="H695" s="1">
        <v>699</v>
      </c>
      <c r="I695" s="1">
        <v>611680.18000000005</v>
      </c>
      <c r="J695" s="1">
        <v>14</v>
      </c>
      <c r="K695" s="1">
        <v>2</v>
      </c>
      <c r="L695" s="1">
        <v>16</v>
      </c>
      <c r="M695" s="1">
        <v>-10</v>
      </c>
      <c r="N695" s="1">
        <v>-1</v>
      </c>
      <c r="O695" s="1">
        <v>45466</v>
      </c>
      <c r="P695" s="1">
        <v>0</v>
      </c>
      <c r="Q695" s="1">
        <v>33.85</v>
      </c>
      <c r="R695" s="1">
        <v>33.9</v>
      </c>
      <c r="S695" s="1">
        <v>34.25</v>
      </c>
      <c r="T695" s="1">
        <v>33.6</v>
      </c>
      <c r="U695" s="1">
        <v>33.1</v>
      </c>
      <c r="V695" s="1">
        <v>7.2060000000000006E-3</v>
      </c>
      <c r="W695" s="1">
        <v>-2.0699999999999998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0.93</v>
      </c>
      <c r="D696" s="1">
        <v>0</v>
      </c>
      <c r="E696" s="1">
        <v>0</v>
      </c>
      <c r="F696" s="1">
        <v>44.22</v>
      </c>
      <c r="G696" s="1">
        <v>54.85</v>
      </c>
      <c r="H696" s="1">
        <v>700</v>
      </c>
      <c r="I696" s="1">
        <v>697126.66</v>
      </c>
      <c r="J696" s="1">
        <v>528</v>
      </c>
      <c r="K696" s="1">
        <v>-541</v>
      </c>
      <c r="L696" s="1">
        <v>130</v>
      </c>
      <c r="M696" s="1">
        <v>-389</v>
      </c>
      <c r="N696" s="1">
        <v>434</v>
      </c>
      <c r="O696" s="1">
        <v>38237</v>
      </c>
      <c r="P696" s="1">
        <v>0.4</v>
      </c>
      <c r="Q696" s="1">
        <v>23</v>
      </c>
      <c r="R696" s="1">
        <v>22.95</v>
      </c>
      <c r="S696" s="1">
        <v>23.9</v>
      </c>
      <c r="T696" s="1">
        <v>23.35</v>
      </c>
      <c r="U696" s="1">
        <v>23.85</v>
      </c>
      <c r="V696" s="1">
        <v>4.1028000000000009E-2</v>
      </c>
      <c r="W696" s="1">
        <v>7.19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1.92</v>
      </c>
      <c r="D697" s="1">
        <v>0</v>
      </c>
      <c r="E697" s="1">
        <v>0.11</v>
      </c>
      <c r="F697" s="1">
        <v>28.69</v>
      </c>
      <c r="G697" s="1">
        <v>69.28</v>
      </c>
      <c r="H697" s="1">
        <v>701</v>
      </c>
      <c r="I697" s="1">
        <v>888414.08</v>
      </c>
      <c r="J697" s="1">
        <v>-1</v>
      </c>
      <c r="K697" s="1">
        <v>6</v>
      </c>
      <c r="L697" s="1">
        <v>-2</v>
      </c>
      <c r="M697" s="1">
        <v>0</v>
      </c>
      <c r="N697" s="1">
        <v>15</v>
      </c>
      <c r="O697" s="1">
        <v>61549</v>
      </c>
      <c r="P697" s="1">
        <v>0</v>
      </c>
      <c r="Q697" s="1">
        <v>16.7</v>
      </c>
      <c r="R697" s="1">
        <v>16.649999999999999</v>
      </c>
      <c r="S697" s="1">
        <v>16.7</v>
      </c>
      <c r="T697" s="1">
        <v>16.8</v>
      </c>
      <c r="U697" s="1">
        <v>16.8</v>
      </c>
      <c r="V697" s="1">
        <v>3.0180000000000003E-3</v>
      </c>
      <c r="W697" s="1">
        <v>1.82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0</v>
      </c>
      <c r="K698" s="1">
        <v>2</v>
      </c>
      <c r="L698" s="1">
        <v>0</v>
      </c>
      <c r="M698" s="1">
        <v>0</v>
      </c>
      <c r="N698" s="1">
        <v>0</v>
      </c>
      <c r="O698" s="1">
        <v>31496</v>
      </c>
      <c r="P698" s="1">
        <v>0</v>
      </c>
      <c r="Q698" s="1">
        <v>22.55</v>
      </c>
      <c r="R698" s="1">
        <v>22.55</v>
      </c>
      <c r="S698" s="1">
        <v>22.5</v>
      </c>
      <c r="T698" s="1">
        <v>22.6</v>
      </c>
      <c r="U698" s="1">
        <v>22.4</v>
      </c>
      <c r="V698" s="1">
        <v>4.5100000000000001E-4</v>
      </c>
      <c r="W698" s="1">
        <v>-1.75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2.17</v>
      </c>
      <c r="D699" s="1">
        <v>0</v>
      </c>
      <c r="E699" s="1">
        <v>0</v>
      </c>
      <c r="F699" s="1">
        <v>39.99</v>
      </c>
      <c r="G699" s="1">
        <v>57.839999999999996</v>
      </c>
      <c r="H699" s="1">
        <v>703</v>
      </c>
      <c r="I699" s="1">
        <v>439704.83</v>
      </c>
      <c r="J699" s="1">
        <v>141</v>
      </c>
      <c r="K699" s="1">
        <v>68</v>
      </c>
      <c r="L699" s="1">
        <v>49</v>
      </c>
      <c r="M699" s="1">
        <v>34</v>
      </c>
      <c r="N699" s="1">
        <v>-67</v>
      </c>
      <c r="O699" s="1">
        <v>25433</v>
      </c>
      <c r="P699" s="1">
        <v>0.9</v>
      </c>
      <c r="Q699" s="1">
        <v>23</v>
      </c>
      <c r="R699" s="1">
        <v>23.35</v>
      </c>
      <c r="S699" s="1">
        <v>23.7</v>
      </c>
      <c r="T699" s="1">
        <v>24.3</v>
      </c>
      <c r="U699" s="1">
        <v>23.15</v>
      </c>
      <c r="V699" s="1">
        <v>5.2672499999999997E-2</v>
      </c>
      <c r="W699" s="1">
        <v>0.65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20.95</v>
      </c>
      <c r="R700" s="1">
        <v>20.95</v>
      </c>
      <c r="S700" s="1">
        <v>21.05</v>
      </c>
      <c r="T700" s="1">
        <v>20.6</v>
      </c>
      <c r="U700" s="1">
        <v>21.1</v>
      </c>
      <c r="V700" s="1">
        <v>0</v>
      </c>
      <c r="W700" s="1">
        <v>0.72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7.16</v>
      </c>
      <c r="D701" s="1">
        <v>0.77</v>
      </c>
      <c r="E701" s="1">
        <v>0.6</v>
      </c>
      <c r="F701" s="1">
        <v>9.99</v>
      </c>
      <c r="G701" s="1">
        <v>81.48</v>
      </c>
      <c r="H701" s="1">
        <v>705</v>
      </c>
      <c r="I701" s="1">
        <v>753067.21</v>
      </c>
      <c r="J701" s="1">
        <v>47</v>
      </c>
      <c r="K701" s="1">
        <v>-203.01</v>
      </c>
      <c r="L701" s="1">
        <v>-191.21199999999999</v>
      </c>
      <c r="M701" s="1">
        <v>0.98099999999999998</v>
      </c>
      <c r="N701" s="1">
        <v>-149.65100000000001</v>
      </c>
      <c r="O701" s="1">
        <v>61360</v>
      </c>
      <c r="P701" s="1">
        <v>-0.8</v>
      </c>
      <c r="Q701" s="1">
        <v>89.31</v>
      </c>
      <c r="R701" s="1">
        <v>89.7</v>
      </c>
      <c r="S701" s="1">
        <v>89.3</v>
      </c>
      <c r="T701" s="1">
        <v>88.9</v>
      </c>
      <c r="U701" s="1">
        <v>87.9</v>
      </c>
      <c r="V701" s="1">
        <v>-0.44154770600000004</v>
      </c>
      <c r="W701" s="1">
        <v>1.45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2.4</v>
      </c>
      <c r="D702" s="1">
        <v>0</v>
      </c>
      <c r="E702" s="1">
        <v>0.26</v>
      </c>
      <c r="F702" s="1">
        <v>8.69</v>
      </c>
      <c r="G702" s="1">
        <v>88.65</v>
      </c>
      <c r="H702" s="1">
        <v>706</v>
      </c>
      <c r="I702" s="1">
        <v>1054801.24</v>
      </c>
      <c r="J702" s="1">
        <v>-351.04</v>
      </c>
      <c r="K702" s="1">
        <v>-14</v>
      </c>
      <c r="L702" s="1">
        <v>-85.204999999999998</v>
      </c>
      <c r="M702" s="1">
        <v>160.50700000000001</v>
      </c>
      <c r="N702" s="1">
        <v>-100</v>
      </c>
      <c r="O702" s="1">
        <v>93508</v>
      </c>
      <c r="P702" s="1">
        <v>-0.4</v>
      </c>
      <c r="Q702" s="1">
        <v>27.85</v>
      </c>
      <c r="R702" s="1">
        <v>28</v>
      </c>
      <c r="S702" s="1">
        <v>27.8</v>
      </c>
      <c r="T702" s="1">
        <v>27.65</v>
      </c>
      <c r="U702" s="1">
        <v>27.65</v>
      </c>
      <c r="V702" s="1">
        <v>-0.10864144450000003</v>
      </c>
      <c r="W702" s="1">
        <v>-1.25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36.03</v>
      </c>
      <c r="D703" s="1">
        <v>3.93</v>
      </c>
      <c r="E703" s="1">
        <v>3.78</v>
      </c>
      <c r="F703" s="1">
        <v>9.76</v>
      </c>
      <c r="G703" s="1">
        <v>46.5</v>
      </c>
      <c r="H703" s="1">
        <v>707</v>
      </c>
      <c r="I703" s="1">
        <v>1409007.8</v>
      </c>
      <c r="J703" s="1">
        <v>133.697</v>
      </c>
      <c r="K703" s="1">
        <v>183.13</v>
      </c>
      <c r="L703" s="1">
        <v>150.70099999999999</v>
      </c>
      <c r="M703" s="1">
        <v>167.60499999999999</v>
      </c>
      <c r="N703" s="1">
        <v>42.415999999999997</v>
      </c>
      <c r="O703" s="1">
        <v>65519</v>
      </c>
      <c r="P703" s="1">
        <v>1</v>
      </c>
      <c r="Q703" s="1">
        <v>647</v>
      </c>
      <c r="R703" s="1">
        <v>652</v>
      </c>
      <c r="S703" s="1">
        <v>651</v>
      </c>
      <c r="T703" s="1">
        <v>658</v>
      </c>
      <c r="U703" s="1">
        <v>653</v>
      </c>
      <c r="V703" s="1">
        <v>4.419908079999999</v>
      </c>
      <c r="W703" s="1">
        <v>1.56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8.26</v>
      </c>
      <c r="D704" s="1">
        <v>0</v>
      </c>
      <c r="E704" s="1">
        <v>0.15</v>
      </c>
      <c r="F704" s="1">
        <v>34.33</v>
      </c>
      <c r="G704" s="1">
        <v>57.260000000000005</v>
      </c>
      <c r="H704" s="1">
        <v>708</v>
      </c>
      <c r="I704" s="1">
        <v>1320159.19</v>
      </c>
      <c r="J704" s="1">
        <v>31</v>
      </c>
      <c r="K704" s="1">
        <v>13.05</v>
      </c>
      <c r="L704" s="1">
        <v>4</v>
      </c>
      <c r="M704" s="1">
        <v>-9</v>
      </c>
      <c r="N704" s="1">
        <v>-16</v>
      </c>
      <c r="O704" s="1">
        <v>75592</v>
      </c>
      <c r="P704" s="1">
        <v>0</v>
      </c>
      <c r="Q704" s="1">
        <v>20.05</v>
      </c>
      <c r="R704" s="1">
        <v>19.75</v>
      </c>
      <c r="S704" s="1">
        <v>19.75</v>
      </c>
      <c r="T704" s="1">
        <v>19.75</v>
      </c>
      <c r="U704" s="1">
        <v>19.3</v>
      </c>
      <c r="V704" s="1">
        <v>4.7173750000000011E-3</v>
      </c>
      <c r="W704" s="1">
        <v>-3.26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3.12</v>
      </c>
      <c r="D705" s="1">
        <v>0.26</v>
      </c>
      <c r="E705" s="1">
        <v>0.03</v>
      </c>
      <c r="F705" s="1">
        <v>11.61</v>
      </c>
      <c r="G705" s="1">
        <v>84.98</v>
      </c>
      <c r="H705" s="1">
        <v>709</v>
      </c>
      <c r="I705" s="1">
        <v>967244.5</v>
      </c>
      <c r="J705" s="1">
        <v>13.05</v>
      </c>
      <c r="K705" s="1">
        <v>114</v>
      </c>
      <c r="L705" s="1">
        <v>3</v>
      </c>
      <c r="M705" s="1">
        <v>47</v>
      </c>
      <c r="N705" s="1">
        <v>-57</v>
      </c>
      <c r="O705" s="1">
        <v>82196</v>
      </c>
      <c r="P705" s="1">
        <v>0.1</v>
      </c>
      <c r="Q705" s="1">
        <v>15.65</v>
      </c>
      <c r="R705" s="1">
        <v>15.75</v>
      </c>
      <c r="S705" s="1">
        <v>15.8</v>
      </c>
      <c r="T705" s="1">
        <v>15.85</v>
      </c>
      <c r="U705" s="1">
        <v>15.6</v>
      </c>
      <c r="V705" s="1">
        <v>1.9028825000000003E-2</v>
      </c>
      <c r="W705" s="1">
        <v>0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-2</v>
      </c>
      <c r="K706" s="1">
        <v>0</v>
      </c>
      <c r="L706" s="1">
        <v>6</v>
      </c>
      <c r="M706" s="1">
        <v>-1</v>
      </c>
      <c r="N706" s="1">
        <v>-6</v>
      </c>
      <c r="O706" s="1">
        <v>27574</v>
      </c>
      <c r="P706" s="1">
        <v>0</v>
      </c>
      <c r="Q706" s="1">
        <v>16.75</v>
      </c>
      <c r="R706" s="1">
        <v>16.75</v>
      </c>
      <c r="S706" s="1">
        <v>17.05</v>
      </c>
      <c r="T706" s="1">
        <v>17.05</v>
      </c>
      <c r="U706" s="1">
        <v>17.100000000000001</v>
      </c>
      <c r="V706" s="1">
        <v>-5.0849999999999995E-4</v>
      </c>
      <c r="W706" s="1">
        <v>3.64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7.0000000000000007E-2</v>
      </c>
      <c r="E707" s="1">
        <v>0.06</v>
      </c>
      <c r="F707" s="1">
        <v>22.05</v>
      </c>
      <c r="G707" s="1">
        <v>74.12</v>
      </c>
      <c r="H707" s="1">
        <v>711</v>
      </c>
      <c r="I707" s="1">
        <v>940906.07</v>
      </c>
      <c r="J707" s="1">
        <v>-5.92</v>
      </c>
      <c r="K707" s="1">
        <v>-1</v>
      </c>
      <c r="L707" s="1">
        <v>-2</v>
      </c>
      <c r="M707" s="1">
        <v>-4.6130000000000004</v>
      </c>
      <c r="N707" s="1">
        <v>8</v>
      </c>
      <c r="O707" s="1">
        <v>69740</v>
      </c>
      <c r="P707" s="1">
        <v>0</v>
      </c>
      <c r="Q707" s="1">
        <v>27.4</v>
      </c>
      <c r="R707" s="1">
        <v>27.3</v>
      </c>
      <c r="S707" s="1">
        <v>27.5</v>
      </c>
      <c r="T707" s="1">
        <v>27.5</v>
      </c>
      <c r="U707" s="1">
        <v>27.45</v>
      </c>
      <c r="V707" s="1">
        <v>-1.5176550000000001E-3</v>
      </c>
      <c r="W707" s="1">
        <v>0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3.52</v>
      </c>
      <c r="D708" s="1">
        <v>0.08</v>
      </c>
      <c r="E708" s="1">
        <v>0.34</v>
      </c>
      <c r="F708" s="1">
        <v>9.7799999999999994</v>
      </c>
      <c r="G708" s="1">
        <v>86.28</v>
      </c>
      <c r="H708" s="1">
        <v>712</v>
      </c>
      <c r="I708" s="1">
        <v>1342374.74</v>
      </c>
      <c r="J708" s="1">
        <v>555.00800000000004</v>
      </c>
      <c r="K708" s="1">
        <v>28.151</v>
      </c>
      <c r="L708" s="1">
        <v>146.06100000000001</v>
      </c>
      <c r="M708" s="1">
        <v>224.001</v>
      </c>
      <c r="N708" s="1">
        <v>-56.320999999999998</v>
      </c>
      <c r="O708" s="1">
        <v>115820</v>
      </c>
      <c r="P708" s="1">
        <v>0.8</v>
      </c>
      <c r="Q708" s="1">
        <v>61.6</v>
      </c>
      <c r="R708" s="1">
        <v>61.2</v>
      </c>
      <c r="S708" s="1">
        <v>61.8</v>
      </c>
      <c r="T708" s="1">
        <v>61.9</v>
      </c>
      <c r="U708" s="1">
        <v>61.1</v>
      </c>
      <c r="V708" s="1">
        <v>0.55362352599999998</v>
      </c>
      <c r="W708" s="1">
        <v>0.99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1</v>
      </c>
      <c r="D709" s="1">
        <v>0</v>
      </c>
      <c r="E709" s="1">
        <v>1.1000000000000001</v>
      </c>
      <c r="F709" s="1">
        <v>36.81</v>
      </c>
      <c r="G709" s="1">
        <v>61.089999999999996</v>
      </c>
      <c r="H709" s="1">
        <v>713</v>
      </c>
      <c r="I709" s="1">
        <v>506077.02</v>
      </c>
      <c r="J709" s="1">
        <v>-146.25299999999999</v>
      </c>
      <c r="K709" s="1">
        <v>-184.929</v>
      </c>
      <c r="L709" s="1">
        <v>83.793999999999997</v>
      </c>
      <c r="M709" s="1">
        <v>-331.72399999999999</v>
      </c>
      <c r="N709" s="1">
        <v>-201.37100000000001</v>
      </c>
      <c r="O709" s="1">
        <v>30916</v>
      </c>
      <c r="P709" s="1">
        <v>-2.5</v>
      </c>
      <c r="Q709" s="1">
        <v>48.5</v>
      </c>
      <c r="R709" s="1">
        <v>48.45</v>
      </c>
      <c r="S709" s="1">
        <v>48.7</v>
      </c>
      <c r="T709" s="1">
        <v>50.4</v>
      </c>
      <c r="U709" s="1">
        <v>48.55</v>
      </c>
      <c r="V709" s="1">
        <v>-0.38467764399999999</v>
      </c>
      <c r="W709" s="1">
        <v>6.24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0.94</v>
      </c>
      <c r="D710" s="1">
        <v>0</v>
      </c>
      <c r="E710" s="1">
        <v>0.05</v>
      </c>
      <c r="F710" s="1">
        <v>24.59</v>
      </c>
      <c r="G710" s="1">
        <v>74.42</v>
      </c>
      <c r="H710" s="1">
        <v>714</v>
      </c>
      <c r="I710" s="1">
        <v>701207.9</v>
      </c>
      <c r="J710" s="1">
        <v>84</v>
      </c>
      <c r="K710" s="1">
        <v>-24</v>
      </c>
      <c r="L710" s="1">
        <v>-47</v>
      </c>
      <c r="M710" s="1">
        <v>0</v>
      </c>
      <c r="N710" s="1">
        <v>64</v>
      </c>
      <c r="O710" s="1">
        <v>52184</v>
      </c>
      <c r="P710" s="1">
        <v>0.1</v>
      </c>
      <c r="Q710" s="1">
        <v>40.799999999999997</v>
      </c>
      <c r="R710" s="1">
        <v>40.6</v>
      </c>
      <c r="S710" s="1">
        <v>42.45</v>
      </c>
      <c r="T710" s="1">
        <v>38.25</v>
      </c>
      <c r="U710" s="1">
        <v>34.450000000000003</v>
      </c>
      <c r="V710" s="1">
        <v>2.6624499999999999E-2</v>
      </c>
      <c r="W710" s="1">
        <v>-15.56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0.27</v>
      </c>
      <c r="D711" s="1">
        <v>0</v>
      </c>
      <c r="E711" s="1">
        <v>1.41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0</v>
      </c>
      <c r="K711" s="1">
        <v>-1</v>
      </c>
      <c r="L711" s="1">
        <v>-1</v>
      </c>
      <c r="M711" s="1">
        <v>1</v>
      </c>
      <c r="N711" s="1">
        <v>0</v>
      </c>
      <c r="O711" s="1">
        <v>52092</v>
      </c>
      <c r="P711" s="1">
        <v>0</v>
      </c>
      <c r="Q711" s="1">
        <v>90.4</v>
      </c>
      <c r="R711" s="1">
        <v>89.4</v>
      </c>
      <c r="S711" s="1">
        <v>89.9</v>
      </c>
      <c r="T711" s="1">
        <v>90</v>
      </c>
      <c r="U711" s="1">
        <v>90.6</v>
      </c>
      <c r="V711" s="1">
        <v>-8.9300000000000013E-4</v>
      </c>
      <c r="W711" s="1">
        <v>-0.44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1.22</v>
      </c>
      <c r="D712" s="1">
        <v>0</v>
      </c>
      <c r="E712" s="1">
        <v>0.6</v>
      </c>
      <c r="F712" s="1">
        <v>41.66</v>
      </c>
      <c r="G712" s="1">
        <v>56.52</v>
      </c>
      <c r="H712" s="1">
        <v>716</v>
      </c>
      <c r="I712" s="1">
        <v>680000</v>
      </c>
      <c r="J712" s="1">
        <v>71.685000000000002</v>
      </c>
      <c r="K712" s="1">
        <v>-31.722999999999999</v>
      </c>
      <c r="L712" s="1">
        <v>-9.0039999999999996</v>
      </c>
      <c r="M712" s="1">
        <v>-128.57599999999999</v>
      </c>
      <c r="N712" s="1">
        <v>-35.408999999999999</v>
      </c>
      <c r="O712" s="1">
        <v>38434</v>
      </c>
      <c r="P712" s="1">
        <v>-0.3</v>
      </c>
      <c r="Q712" s="1">
        <v>37.049999999999997</v>
      </c>
      <c r="R712" s="1">
        <v>37</v>
      </c>
      <c r="S712" s="1">
        <v>37.15</v>
      </c>
      <c r="T712" s="1">
        <v>36.549999999999997</v>
      </c>
      <c r="U712" s="1">
        <v>36.1</v>
      </c>
      <c r="V712" s="1">
        <v>-4.830038049999999E-2</v>
      </c>
      <c r="W712" s="1">
        <v>-1.9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2.85</v>
      </c>
      <c r="D713" s="1">
        <v>0</v>
      </c>
      <c r="E713" s="1">
        <v>7.0000000000000007E-2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10.705</v>
      </c>
      <c r="K713" s="1">
        <v>21</v>
      </c>
      <c r="L713" s="1">
        <v>47.649000000000001</v>
      </c>
      <c r="M713" s="1">
        <v>-16.004000000000001</v>
      </c>
      <c r="N713" s="1">
        <v>-93.067999999999998</v>
      </c>
      <c r="O713" s="1">
        <v>104958</v>
      </c>
      <c r="P713" s="1">
        <v>0</v>
      </c>
      <c r="Q713" s="1">
        <v>19.149999999999999</v>
      </c>
      <c r="R713" s="1">
        <v>19.100000000000001</v>
      </c>
      <c r="S713" s="1">
        <v>19.149999999999999</v>
      </c>
      <c r="T713" s="1">
        <v>19.100000000000001</v>
      </c>
      <c r="U713" s="1">
        <v>20.55</v>
      </c>
      <c r="V713" s="1">
        <v>-6.9964470000000003E-3</v>
      </c>
      <c r="W713" s="1">
        <v>7.03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7.8440000000000003</v>
      </c>
      <c r="K714" s="1">
        <v>5.7240000000000002</v>
      </c>
      <c r="L714" s="1">
        <v>4.0179999999999998</v>
      </c>
      <c r="M714" s="1">
        <v>-0.73199999999999998</v>
      </c>
      <c r="N714" s="1">
        <v>18.079999999999998</v>
      </c>
      <c r="O714" s="1">
        <v>127253</v>
      </c>
      <c r="P714" s="1">
        <v>0</v>
      </c>
      <c r="Q714" s="1">
        <v>10.8</v>
      </c>
      <c r="R714" s="1">
        <v>10.8</v>
      </c>
      <c r="S714" s="1">
        <v>10.85</v>
      </c>
      <c r="T714" s="1">
        <v>10.85</v>
      </c>
      <c r="U714" s="1">
        <v>11.15</v>
      </c>
      <c r="V714" s="1">
        <v>3.8377949999999997E-3</v>
      </c>
      <c r="W714" s="1">
        <v>4.21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3.99</v>
      </c>
      <c r="D715" s="1">
        <v>0</v>
      </c>
      <c r="E715" s="1">
        <v>0.59</v>
      </c>
      <c r="F715" s="1">
        <v>9.5500000000000007</v>
      </c>
      <c r="G715" s="1">
        <v>85.87</v>
      </c>
      <c r="H715" s="1">
        <v>719</v>
      </c>
      <c r="I715" s="1">
        <v>710517.98</v>
      </c>
      <c r="J715" s="1">
        <v>112</v>
      </c>
      <c r="K715" s="1">
        <v>415.89</v>
      </c>
      <c r="L715" s="1">
        <v>-1849.1210000000001</v>
      </c>
      <c r="M715" s="1">
        <v>-215.465</v>
      </c>
      <c r="N715" s="1">
        <v>42.978999999999999</v>
      </c>
      <c r="O715" s="1">
        <v>61012</v>
      </c>
      <c r="P715" s="1">
        <v>-2.4</v>
      </c>
      <c r="Q715" s="1">
        <v>59.5</v>
      </c>
      <c r="R715" s="1">
        <v>62.3</v>
      </c>
      <c r="S715" s="1">
        <v>56.9</v>
      </c>
      <c r="T715" s="1">
        <v>55.6</v>
      </c>
      <c r="U715" s="1">
        <v>56</v>
      </c>
      <c r="V715" s="1">
        <v>-0.8221406790000001</v>
      </c>
      <c r="W715" s="1">
        <v>-4.2699999999999996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0.18</v>
      </c>
      <c r="D716" s="1">
        <v>0</v>
      </c>
      <c r="E716" s="1">
        <v>0.01</v>
      </c>
      <c r="F716" s="1">
        <v>16.739999999999998</v>
      </c>
      <c r="G716" s="1">
        <v>83.07</v>
      </c>
      <c r="H716" s="1">
        <v>720</v>
      </c>
      <c r="I716" s="1">
        <v>671597.93</v>
      </c>
      <c r="J716" s="1">
        <v>-1</v>
      </c>
      <c r="K716" s="1">
        <v>14</v>
      </c>
      <c r="L716" s="1">
        <v>24</v>
      </c>
      <c r="M716" s="1">
        <v>-8</v>
      </c>
      <c r="N716" s="1">
        <v>9</v>
      </c>
      <c r="O716" s="1">
        <v>55790</v>
      </c>
      <c r="P716" s="1">
        <v>0.1</v>
      </c>
      <c r="Q716" s="1">
        <v>15.95</v>
      </c>
      <c r="R716" s="1">
        <v>15.75</v>
      </c>
      <c r="S716" s="1">
        <v>15.9</v>
      </c>
      <c r="T716" s="1">
        <v>15.85</v>
      </c>
      <c r="U716" s="1">
        <v>15.75</v>
      </c>
      <c r="V716" s="1">
        <v>6.0110000000000016E-3</v>
      </c>
      <c r="W716" s="1">
        <v>-4.55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5.97</v>
      </c>
      <c r="D717" s="1">
        <v>0</v>
      </c>
      <c r="E717" s="1">
        <v>0.03</v>
      </c>
      <c r="F717" s="1">
        <v>9.2100000000000009</v>
      </c>
      <c r="G717" s="1">
        <v>84.789999999999992</v>
      </c>
      <c r="H717" s="1">
        <v>721</v>
      </c>
      <c r="I717" s="1">
        <v>1075065.3700000001</v>
      </c>
      <c r="J717" s="1">
        <v>197</v>
      </c>
      <c r="K717" s="1">
        <v>431</v>
      </c>
      <c r="L717" s="1">
        <v>404.9</v>
      </c>
      <c r="M717" s="1">
        <v>-304</v>
      </c>
      <c r="N717" s="1">
        <v>521</v>
      </c>
      <c r="O717" s="1">
        <v>91155</v>
      </c>
      <c r="P717" s="1">
        <v>1.4</v>
      </c>
      <c r="Q717" s="1">
        <v>25</v>
      </c>
      <c r="R717" s="1">
        <v>25.05</v>
      </c>
      <c r="S717" s="1">
        <v>25.1</v>
      </c>
      <c r="T717" s="1">
        <v>24.5</v>
      </c>
      <c r="U717" s="1">
        <v>25.15</v>
      </c>
      <c r="V717" s="1">
        <v>0.31539690000000004</v>
      </c>
      <c r="W717" s="1">
        <v>0.2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3.29</v>
      </c>
      <c r="D718" s="1">
        <v>0.16</v>
      </c>
      <c r="E718" s="1">
        <v>0.3</v>
      </c>
      <c r="F718" s="1">
        <v>11.55</v>
      </c>
      <c r="G718" s="1">
        <v>84.7</v>
      </c>
      <c r="H718" s="1">
        <v>722</v>
      </c>
      <c r="I718" s="1">
        <v>883059.14</v>
      </c>
      <c r="J718" s="1">
        <v>35</v>
      </c>
      <c r="K718" s="1">
        <v>-1</v>
      </c>
      <c r="L718" s="1">
        <v>12</v>
      </c>
      <c r="M718" s="1">
        <v>-9</v>
      </c>
      <c r="N718" s="1">
        <v>0</v>
      </c>
      <c r="O718" s="1">
        <v>74795</v>
      </c>
      <c r="P718" s="1">
        <v>0</v>
      </c>
      <c r="Q718" s="1">
        <v>28.6</v>
      </c>
      <c r="R718" s="1">
        <v>28.5</v>
      </c>
      <c r="S718" s="1">
        <v>28.4</v>
      </c>
      <c r="T718" s="1">
        <v>28.3</v>
      </c>
      <c r="U718" s="1">
        <v>28.3</v>
      </c>
      <c r="V718" s="1">
        <v>1.0586E-2</v>
      </c>
      <c r="W718" s="1">
        <v>-0.53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20.91</v>
      </c>
      <c r="D719" s="1">
        <v>9.65</v>
      </c>
      <c r="E719" s="1">
        <v>1.54</v>
      </c>
      <c r="F719" s="1">
        <v>20.03</v>
      </c>
      <c r="G719" s="1">
        <v>47.87</v>
      </c>
      <c r="H719" s="1">
        <v>723</v>
      </c>
      <c r="I719" s="1">
        <v>883940.92</v>
      </c>
      <c r="J719" s="1">
        <v>1181.482</v>
      </c>
      <c r="K719" s="1">
        <v>-108.30800000000001</v>
      </c>
      <c r="L719" s="1">
        <v>1222.95</v>
      </c>
      <c r="M719" s="1">
        <v>2392.9569999999999</v>
      </c>
      <c r="N719" s="1">
        <v>191.96899999999999</v>
      </c>
      <c r="O719" s="1">
        <v>42314</v>
      </c>
      <c r="P719" s="1">
        <v>11.5</v>
      </c>
      <c r="Q719" s="1">
        <v>313</v>
      </c>
      <c r="R719" s="1">
        <v>316.5</v>
      </c>
      <c r="S719" s="1">
        <v>330</v>
      </c>
      <c r="T719" s="1">
        <v>334</v>
      </c>
      <c r="U719" s="1">
        <v>330</v>
      </c>
      <c r="V719" s="1">
        <v>16.016952919999998</v>
      </c>
      <c r="W719" s="1">
        <v>11.11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1.63</v>
      </c>
      <c r="D720" s="1">
        <v>0.04</v>
      </c>
      <c r="E720" s="1">
        <v>1.01</v>
      </c>
      <c r="F720" s="1">
        <v>11.52</v>
      </c>
      <c r="G720" s="1">
        <v>85.8</v>
      </c>
      <c r="H720" s="1">
        <v>724</v>
      </c>
      <c r="I720" s="1">
        <v>846345.79</v>
      </c>
      <c r="J720" s="1">
        <v>-21</v>
      </c>
      <c r="K720" s="1">
        <v>-320</v>
      </c>
      <c r="L720" s="1">
        <v>177.726</v>
      </c>
      <c r="M720" s="1">
        <v>-578.52599999999995</v>
      </c>
      <c r="N720" s="1">
        <v>176.53899999999999</v>
      </c>
      <c r="O720" s="1">
        <v>72616</v>
      </c>
      <c r="P720" s="1">
        <v>-0.8</v>
      </c>
      <c r="Q720" s="1">
        <v>31.8</v>
      </c>
      <c r="R720" s="1">
        <v>31.4</v>
      </c>
      <c r="S720" s="1">
        <v>32.200000000000003</v>
      </c>
      <c r="T720" s="1">
        <v>31.65</v>
      </c>
      <c r="U720" s="1">
        <v>30.7</v>
      </c>
      <c r="V720" s="1">
        <v>-0.17883623399999996</v>
      </c>
      <c r="W720" s="1">
        <v>-2.54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30157</v>
      </c>
      <c r="P721" s="1">
        <v>0</v>
      </c>
      <c r="Q721" s="1">
        <v>43.9</v>
      </c>
      <c r="R721" s="1">
        <v>43.85</v>
      </c>
      <c r="S721" s="1">
        <v>42.95</v>
      </c>
      <c r="T721" s="1">
        <v>43</v>
      </c>
      <c r="U721" s="1">
        <v>42.6</v>
      </c>
      <c r="V721" s="1">
        <v>0</v>
      </c>
      <c r="W721" s="1">
        <v>-0.81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10.75</v>
      </c>
      <c r="D722" s="1">
        <v>0</v>
      </c>
      <c r="E722" s="1">
        <v>0.34</v>
      </c>
      <c r="F722" s="1">
        <v>3.49</v>
      </c>
      <c r="G722" s="1">
        <v>85.42</v>
      </c>
      <c r="H722" s="1">
        <v>726</v>
      </c>
      <c r="I722" s="1">
        <v>879081.41</v>
      </c>
      <c r="J722" s="1">
        <v>-82</v>
      </c>
      <c r="K722" s="1">
        <v>151.09899999999999</v>
      </c>
      <c r="L722" s="1">
        <v>97.233000000000004</v>
      </c>
      <c r="M722" s="1">
        <v>442.37400000000002</v>
      </c>
      <c r="N722" s="1">
        <v>19</v>
      </c>
      <c r="O722" s="1">
        <v>75091</v>
      </c>
      <c r="P722" s="1">
        <v>0.8</v>
      </c>
      <c r="Q722" s="1">
        <v>58.7</v>
      </c>
      <c r="R722" s="1">
        <v>59.5</v>
      </c>
      <c r="S722" s="1">
        <v>59.5</v>
      </c>
      <c r="T722" s="1">
        <v>60.4</v>
      </c>
      <c r="U722" s="1">
        <v>59.8</v>
      </c>
      <c r="V722" s="1">
        <v>0.37817943599999998</v>
      </c>
      <c r="W722" s="1">
        <v>3.1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2.93</v>
      </c>
      <c r="D723" s="1">
        <v>0.03</v>
      </c>
      <c r="E723" s="1">
        <v>0.75</v>
      </c>
      <c r="F723" s="1">
        <v>11.25</v>
      </c>
      <c r="G723" s="1">
        <v>85.039999999999992</v>
      </c>
      <c r="H723" s="1">
        <v>727</v>
      </c>
      <c r="I723" s="1">
        <v>516312.76</v>
      </c>
      <c r="J723" s="1">
        <v>49</v>
      </c>
      <c r="K723" s="1">
        <v>36</v>
      </c>
      <c r="L723" s="1">
        <v>-75</v>
      </c>
      <c r="M723" s="1">
        <v>-23</v>
      </c>
      <c r="N723" s="1">
        <v>-110</v>
      </c>
      <c r="O723" s="1">
        <v>43907</v>
      </c>
      <c r="P723" s="1">
        <v>-0.3</v>
      </c>
      <c r="Q723" s="1">
        <v>18.45</v>
      </c>
      <c r="R723" s="1">
        <v>18.399999999999999</v>
      </c>
      <c r="S723" s="1">
        <v>17.75</v>
      </c>
      <c r="T723" s="1">
        <v>17.850000000000001</v>
      </c>
      <c r="U723" s="1">
        <v>18.45</v>
      </c>
      <c r="V723" s="1">
        <v>-2.2048500000000002E-2</v>
      </c>
      <c r="W723" s="1">
        <v>-4.16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9.68</v>
      </c>
      <c r="D724" s="1">
        <v>0</v>
      </c>
      <c r="E724" s="1">
        <v>0.11</v>
      </c>
      <c r="F724" s="1">
        <v>5.21</v>
      </c>
      <c r="G724" s="1">
        <v>85</v>
      </c>
      <c r="H724" s="1">
        <v>728</v>
      </c>
      <c r="I724" s="1">
        <v>1081327.53</v>
      </c>
      <c r="J724" s="1">
        <v>-12</v>
      </c>
      <c r="K724" s="1">
        <v>-237</v>
      </c>
      <c r="L724" s="1">
        <v>-301</v>
      </c>
      <c r="M724" s="1">
        <v>-1699</v>
      </c>
      <c r="N724" s="1">
        <v>-938.5</v>
      </c>
      <c r="O724" s="1">
        <v>91913</v>
      </c>
      <c r="P724" s="1">
        <v>-3.5</v>
      </c>
      <c r="Q724" s="1">
        <v>48.55</v>
      </c>
      <c r="R724" s="1">
        <v>48.2</v>
      </c>
      <c r="S724" s="1">
        <v>48.75</v>
      </c>
      <c r="T724" s="1">
        <v>47.4</v>
      </c>
      <c r="U724" s="1">
        <v>45.8</v>
      </c>
      <c r="V724" s="1">
        <v>-1.5019564999999999</v>
      </c>
      <c r="W724" s="1">
        <v>-4.28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0</v>
      </c>
      <c r="K725" s="1">
        <v>-1</v>
      </c>
      <c r="L725" s="1">
        <v>0</v>
      </c>
      <c r="M725" s="1">
        <v>-1</v>
      </c>
      <c r="N725" s="1">
        <v>-3</v>
      </c>
      <c r="O725" s="1">
        <v>43421</v>
      </c>
      <c r="P725" s="1">
        <v>0</v>
      </c>
      <c r="Q725" s="1">
        <v>14.15</v>
      </c>
      <c r="R725" s="1">
        <v>14.1</v>
      </c>
      <c r="S725" s="1">
        <v>14.1</v>
      </c>
      <c r="T725" s="1">
        <v>14.2</v>
      </c>
      <c r="U725" s="1">
        <v>14.35</v>
      </c>
      <c r="V725" s="1">
        <v>-7.1349999999999994E-4</v>
      </c>
      <c r="W725" s="1">
        <v>1.06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3.03</v>
      </c>
      <c r="D726" s="1">
        <v>0</v>
      </c>
      <c r="E726" s="1">
        <v>0.24</v>
      </c>
      <c r="F726" s="1">
        <v>18.73</v>
      </c>
      <c r="G726" s="1">
        <v>78</v>
      </c>
      <c r="H726" s="1">
        <v>730</v>
      </c>
      <c r="I726" s="1">
        <v>898221.03</v>
      </c>
      <c r="J726" s="1">
        <v>76.302000000000007</v>
      </c>
      <c r="K726" s="1">
        <v>-13.244</v>
      </c>
      <c r="L726" s="1">
        <v>13.098000000000001</v>
      </c>
      <c r="M726" s="1">
        <v>-147.291</v>
      </c>
      <c r="N726" s="1">
        <v>-31.562000000000001</v>
      </c>
      <c r="O726" s="1">
        <v>70061</v>
      </c>
      <c r="P726" s="1">
        <v>-0.1</v>
      </c>
      <c r="Q726" s="1">
        <v>41.7</v>
      </c>
      <c r="R726" s="1">
        <v>41.45</v>
      </c>
      <c r="S726" s="1">
        <v>42.3</v>
      </c>
      <c r="T726" s="1">
        <v>41.7</v>
      </c>
      <c r="U726" s="1">
        <v>41.1</v>
      </c>
      <c r="V726" s="1">
        <v>-4.2523578999999999E-2</v>
      </c>
      <c r="W726" s="1">
        <v>0.49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11.77</v>
      </c>
      <c r="D727" s="1">
        <v>0</v>
      </c>
      <c r="E727" s="1">
        <v>0.04</v>
      </c>
      <c r="F727" s="1">
        <v>27.66</v>
      </c>
      <c r="G727" s="1">
        <v>60.53</v>
      </c>
      <c r="H727" s="1">
        <v>731</v>
      </c>
      <c r="I727" s="1">
        <v>1020340</v>
      </c>
      <c r="J727" s="1">
        <v>12.000999999999999</v>
      </c>
      <c r="K727" s="1">
        <v>-32</v>
      </c>
      <c r="L727" s="1">
        <v>23</v>
      </c>
      <c r="M727" s="1">
        <v>-49</v>
      </c>
      <c r="N727" s="1">
        <v>-45</v>
      </c>
      <c r="O727" s="1">
        <v>61761</v>
      </c>
      <c r="P727" s="1">
        <v>-0.1</v>
      </c>
      <c r="Q727" s="1">
        <v>107.5</v>
      </c>
      <c r="R727" s="1">
        <v>106.5</v>
      </c>
      <c r="S727" s="1">
        <v>109</v>
      </c>
      <c r="T727" s="1">
        <v>105.5</v>
      </c>
      <c r="U727" s="1">
        <v>104.5</v>
      </c>
      <c r="V727" s="1">
        <v>-9.4828924999999994E-2</v>
      </c>
      <c r="W727" s="1">
        <v>-0.95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0.94</v>
      </c>
      <c r="D728" s="1">
        <v>0</v>
      </c>
      <c r="E728" s="1">
        <v>0</v>
      </c>
      <c r="F728" s="1">
        <v>7.42</v>
      </c>
      <c r="G728" s="1">
        <v>91.64</v>
      </c>
      <c r="H728" s="1">
        <v>732</v>
      </c>
      <c r="I728" s="1">
        <v>764022.44</v>
      </c>
      <c r="J728" s="1">
        <v>-1</v>
      </c>
      <c r="K728" s="1">
        <v>0</v>
      </c>
      <c r="L728" s="1">
        <v>-1</v>
      </c>
      <c r="M728" s="1">
        <v>-2</v>
      </c>
      <c r="N728" s="1">
        <v>-11</v>
      </c>
      <c r="O728" s="1">
        <v>70015</v>
      </c>
      <c r="P728" s="1">
        <v>0</v>
      </c>
      <c r="Q728" s="1">
        <v>11.9</v>
      </c>
      <c r="R728" s="1">
        <v>11.95</v>
      </c>
      <c r="S728" s="1">
        <v>12</v>
      </c>
      <c r="T728" s="1">
        <v>11.95</v>
      </c>
      <c r="U728" s="1">
        <v>11.95</v>
      </c>
      <c r="V728" s="1">
        <v>-1.7925E-3</v>
      </c>
      <c r="W728" s="1">
        <v>0.42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2.12</v>
      </c>
      <c r="D729" s="1">
        <v>0.94</v>
      </c>
      <c r="E729" s="1">
        <v>3.17</v>
      </c>
      <c r="F729" s="1">
        <v>15.12</v>
      </c>
      <c r="G729" s="1">
        <v>78.650000000000006</v>
      </c>
      <c r="H729" s="1">
        <v>733</v>
      </c>
      <c r="I729" s="1">
        <v>1424598.8</v>
      </c>
      <c r="J729" s="1">
        <v>-130.74600000000001</v>
      </c>
      <c r="K729" s="1">
        <v>112.09699999999999</v>
      </c>
      <c r="L729" s="1">
        <v>-98.823999999999998</v>
      </c>
      <c r="M729" s="1">
        <v>-356.50400000000002</v>
      </c>
      <c r="N729" s="1">
        <v>-295.25200000000001</v>
      </c>
      <c r="O729" s="1">
        <v>112045</v>
      </c>
      <c r="P729" s="1">
        <v>-0.7</v>
      </c>
      <c r="Q729" s="1">
        <v>140.5</v>
      </c>
      <c r="R729" s="1">
        <v>141</v>
      </c>
      <c r="S729" s="1">
        <v>140.5</v>
      </c>
      <c r="T729" s="1">
        <v>139</v>
      </c>
      <c r="U729" s="1">
        <v>137</v>
      </c>
      <c r="V729" s="1">
        <v>-1.0645248800000002</v>
      </c>
      <c r="W729" s="1">
        <v>0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4.17</v>
      </c>
      <c r="D730" s="1">
        <v>0.46</v>
      </c>
      <c r="E730" s="1">
        <v>0.55000000000000004</v>
      </c>
      <c r="F730" s="1">
        <v>8.48</v>
      </c>
      <c r="G730" s="1">
        <v>86.34</v>
      </c>
      <c r="H730" s="1">
        <v>734</v>
      </c>
      <c r="I730" s="1">
        <v>886405.67</v>
      </c>
      <c r="J730" s="1">
        <v>-180.90899999999999</v>
      </c>
      <c r="K730" s="1">
        <v>-785.35400000000004</v>
      </c>
      <c r="L730" s="1">
        <v>54.773000000000003</v>
      </c>
      <c r="M730" s="1">
        <v>-359.05799999999999</v>
      </c>
      <c r="N730" s="1">
        <v>-434.56200000000001</v>
      </c>
      <c r="O730" s="1">
        <v>76532</v>
      </c>
      <c r="P730" s="1">
        <v>-2.2000000000000002</v>
      </c>
      <c r="Q730" s="1">
        <v>70.099999999999994</v>
      </c>
      <c r="R730" s="1">
        <v>67.7</v>
      </c>
      <c r="S730" s="1">
        <v>69.3</v>
      </c>
      <c r="T730" s="1">
        <v>67.2</v>
      </c>
      <c r="U730" s="1">
        <v>64.5</v>
      </c>
      <c r="V730" s="1">
        <v>-1.142123644</v>
      </c>
      <c r="W730" s="1">
        <v>-6.79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1.38</v>
      </c>
      <c r="D731" s="1">
        <v>0.02</v>
      </c>
      <c r="E731" s="1">
        <v>0.08</v>
      </c>
      <c r="F731" s="1">
        <v>7.26</v>
      </c>
      <c r="G731" s="1">
        <v>91.26</v>
      </c>
      <c r="H731" s="1">
        <v>735</v>
      </c>
      <c r="I731" s="1">
        <v>1753400</v>
      </c>
      <c r="J731" s="1">
        <v>55</v>
      </c>
      <c r="K731" s="1">
        <v>72</v>
      </c>
      <c r="L731" s="1">
        <v>169</v>
      </c>
      <c r="M731" s="1">
        <v>0</v>
      </c>
      <c r="N731" s="1">
        <v>-30</v>
      </c>
      <c r="O731" s="1">
        <v>160015</v>
      </c>
      <c r="P731" s="1">
        <v>0.2</v>
      </c>
      <c r="Q731" s="1">
        <v>14.6</v>
      </c>
      <c r="R731" s="1">
        <v>14.3</v>
      </c>
      <c r="S731" s="1">
        <v>14.25</v>
      </c>
      <c r="T731" s="1">
        <v>13.8</v>
      </c>
      <c r="U731" s="1">
        <v>13.6</v>
      </c>
      <c r="V731" s="1">
        <v>3.8328500000000001E-2</v>
      </c>
      <c r="W731" s="1">
        <v>-6.85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0.61</v>
      </c>
      <c r="D732" s="1">
        <v>0</v>
      </c>
      <c r="E732" s="1">
        <v>5.32</v>
      </c>
      <c r="F732" s="1">
        <v>24.25</v>
      </c>
      <c r="G732" s="1">
        <v>69.819999999999993</v>
      </c>
      <c r="H732" s="1">
        <v>736</v>
      </c>
      <c r="I732" s="1">
        <v>432898.01</v>
      </c>
      <c r="J732" s="1">
        <v>2</v>
      </c>
      <c r="K732" s="1">
        <v>1</v>
      </c>
      <c r="L732" s="1">
        <v>6</v>
      </c>
      <c r="M732" s="1">
        <v>-1</v>
      </c>
      <c r="N732" s="1">
        <v>10</v>
      </c>
      <c r="O732" s="1">
        <v>30225</v>
      </c>
      <c r="P732" s="1">
        <v>0.1</v>
      </c>
      <c r="Q732" s="1">
        <v>21.8</v>
      </c>
      <c r="R732" s="1">
        <v>21.45</v>
      </c>
      <c r="S732" s="1">
        <v>21.7</v>
      </c>
      <c r="T732" s="1">
        <v>21.3</v>
      </c>
      <c r="U732" s="1">
        <v>21.35</v>
      </c>
      <c r="V732" s="1">
        <v>3.8744999999999999E-3</v>
      </c>
      <c r="W732" s="1">
        <v>-4.47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7.72</v>
      </c>
      <c r="D733" s="1">
        <v>0.59</v>
      </c>
      <c r="E733" s="1">
        <v>1.37</v>
      </c>
      <c r="F733" s="1">
        <v>41</v>
      </c>
      <c r="G733" s="1">
        <v>49.32</v>
      </c>
      <c r="H733" s="1">
        <v>737</v>
      </c>
      <c r="I733" s="1">
        <v>2713643.16</v>
      </c>
      <c r="J733" s="1">
        <v>1193.568</v>
      </c>
      <c r="K733" s="1">
        <v>-318.85899999999998</v>
      </c>
      <c r="L733" s="1">
        <v>825.64300000000003</v>
      </c>
      <c r="M733" s="1">
        <v>101.672</v>
      </c>
      <c r="N733" s="1">
        <v>-368.48500000000001</v>
      </c>
      <c r="O733" s="1">
        <v>133837</v>
      </c>
      <c r="P733" s="1">
        <v>1.1000000000000001</v>
      </c>
      <c r="Q733" s="1">
        <v>128</v>
      </c>
      <c r="R733" s="1">
        <v>130</v>
      </c>
      <c r="S733" s="1">
        <v>128.5</v>
      </c>
      <c r="T733" s="1">
        <v>129</v>
      </c>
      <c r="U733" s="1">
        <v>127</v>
      </c>
      <c r="V733" s="1">
        <v>1.837382525</v>
      </c>
      <c r="W733" s="1">
        <v>4.96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22.37</v>
      </c>
      <c r="D734" s="1">
        <v>2.87</v>
      </c>
      <c r="E734" s="1">
        <v>0.64</v>
      </c>
      <c r="F734" s="1">
        <v>9.36</v>
      </c>
      <c r="G734" s="1">
        <v>64.759999999999991</v>
      </c>
      <c r="H734" s="1">
        <v>738</v>
      </c>
      <c r="I734" s="1">
        <v>1877483.46</v>
      </c>
      <c r="J734" s="1">
        <v>-817.69200000000001</v>
      </c>
      <c r="K734" s="1">
        <v>1277.1679999999999</v>
      </c>
      <c r="L734" s="1">
        <v>191.05099999999999</v>
      </c>
      <c r="M734" s="1">
        <v>2385.1280000000002</v>
      </c>
      <c r="N734" s="1">
        <v>1479.29</v>
      </c>
      <c r="O734" s="1">
        <v>121586</v>
      </c>
      <c r="P734" s="1">
        <v>3.7</v>
      </c>
      <c r="Q734" s="1">
        <v>98.8</v>
      </c>
      <c r="R734" s="1">
        <v>102.5</v>
      </c>
      <c r="S734" s="1">
        <v>107</v>
      </c>
      <c r="T734" s="1">
        <v>113</v>
      </c>
      <c r="U734" s="1">
        <v>112</v>
      </c>
      <c r="V734" s="1">
        <v>5.0576415140000002</v>
      </c>
      <c r="W734" s="1">
        <v>15.35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0.48</v>
      </c>
      <c r="D735" s="1">
        <v>0.04</v>
      </c>
      <c r="E735" s="1">
        <v>0.16</v>
      </c>
      <c r="F735" s="1">
        <v>16.38</v>
      </c>
      <c r="G735" s="1">
        <v>82.94</v>
      </c>
      <c r="H735" s="1">
        <v>739</v>
      </c>
      <c r="I735" s="1">
        <v>380417.48</v>
      </c>
      <c r="J735" s="1">
        <v>12</v>
      </c>
      <c r="K735" s="1">
        <v>-7</v>
      </c>
      <c r="L735" s="1">
        <v>15</v>
      </c>
      <c r="M735" s="1">
        <v>-2</v>
      </c>
      <c r="N735" s="1">
        <v>-2</v>
      </c>
      <c r="O735" s="1">
        <v>31552</v>
      </c>
      <c r="P735" s="1">
        <v>0.1</v>
      </c>
      <c r="Q735" s="1">
        <v>14.15</v>
      </c>
      <c r="R735" s="1">
        <v>14.1</v>
      </c>
      <c r="S735" s="1">
        <v>14.15</v>
      </c>
      <c r="T735" s="1">
        <v>14.05</v>
      </c>
      <c r="U735" s="1">
        <v>14</v>
      </c>
      <c r="V735" s="1">
        <v>2.2725000000000002E-3</v>
      </c>
      <c r="W735" s="1">
        <v>-0.36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11.82</v>
      </c>
      <c r="D736" s="1">
        <v>0.02</v>
      </c>
      <c r="E736" s="1">
        <v>0.21</v>
      </c>
      <c r="F736" s="1">
        <v>54.61</v>
      </c>
      <c r="G736" s="1">
        <v>33.340000000000003</v>
      </c>
      <c r="H736" s="1">
        <v>740</v>
      </c>
      <c r="I736" s="1">
        <v>5417184.5999999996</v>
      </c>
      <c r="J736" s="1">
        <v>-60.829000000000001</v>
      </c>
      <c r="K736" s="1">
        <v>-1133.92</v>
      </c>
      <c r="L736" s="1">
        <v>-5.4009999999999998</v>
      </c>
      <c r="M736" s="1">
        <v>-1130.028</v>
      </c>
      <c r="N736" s="1">
        <v>-33.033999999999999</v>
      </c>
      <c r="O736" s="1">
        <v>180609</v>
      </c>
      <c r="P736" s="1">
        <v>-1.3</v>
      </c>
      <c r="Q736" s="1">
        <v>34.549999999999997</v>
      </c>
      <c r="R736" s="1">
        <v>33.549999999999997</v>
      </c>
      <c r="S736" s="1">
        <v>33.75</v>
      </c>
      <c r="T736" s="1">
        <v>32.700000000000003</v>
      </c>
      <c r="U736" s="1">
        <v>32.4</v>
      </c>
      <c r="V736" s="1">
        <v>-0.78349158900000004</v>
      </c>
      <c r="W736" s="1">
        <v>-5.81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6.54</v>
      </c>
      <c r="D738" s="1">
        <v>0</v>
      </c>
      <c r="E738" s="1">
        <v>0.19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-1.28</v>
      </c>
      <c r="K738" s="1">
        <v>-3</v>
      </c>
      <c r="L738" s="1">
        <v>-5.327</v>
      </c>
      <c r="M738" s="1">
        <v>-5</v>
      </c>
      <c r="N738" s="1">
        <v>-5</v>
      </c>
      <c r="O738" s="1">
        <v>44956</v>
      </c>
      <c r="P738" s="1">
        <v>0</v>
      </c>
      <c r="Q738" s="1">
        <v>69.5</v>
      </c>
      <c r="R738" s="1">
        <v>69.599999999999994</v>
      </c>
      <c r="S738" s="1">
        <v>69.7</v>
      </c>
      <c r="T738" s="1">
        <v>69.7</v>
      </c>
      <c r="U738" s="1">
        <v>69.5</v>
      </c>
      <c r="V738" s="1">
        <v>-1.3650519E-2</v>
      </c>
      <c r="W738" s="1">
        <v>0.43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1.2</v>
      </c>
      <c r="D739" s="1">
        <v>0</v>
      </c>
      <c r="E739" s="1">
        <v>0.01</v>
      </c>
      <c r="F739" s="1">
        <v>18.63</v>
      </c>
      <c r="G739" s="1">
        <v>80.16</v>
      </c>
      <c r="H739" s="1">
        <v>743</v>
      </c>
      <c r="I739" s="1">
        <v>686550.59</v>
      </c>
      <c r="J739" s="1">
        <v>-16</v>
      </c>
      <c r="K739" s="1">
        <v>7.05</v>
      </c>
      <c r="L739" s="1">
        <v>-13</v>
      </c>
      <c r="M739" s="1">
        <v>-3</v>
      </c>
      <c r="N739" s="1">
        <v>9</v>
      </c>
      <c r="O739" s="1">
        <v>55034</v>
      </c>
      <c r="P739" s="1">
        <v>0</v>
      </c>
      <c r="Q739" s="1">
        <v>18.850000000000001</v>
      </c>
      <c r="R739" s="1">
        <v>18.899999999999999</v>
      </c>
      <c r="S739" s="1">
        <v>18.55</v>
      </c>
      <c r="T739" s="1">
        <v>18.600000000000001</v>
      </c>
      <c r="U739" s="1">
        <v>18.7</v>
      </c>
      <c r="V739" s="1">
        <v>-2.970050000000001E-3</v>
      </c>
      <c r="W739" s="1">
        <v>5.65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4.6399999999999997</v>
      </c>
      <c r="D740" s="1">
        <v>0.02</v>
      </c>
      <c r="E740" s="1">
        <v>0.01</v>
      </c>
      <c r="F740" s="1">
        <v>20.48</v>
      </c>
      <c r="G740" s="1">
        <v>74.849999999999994</v>
      </c>
      <c r="H740" s="1">
        <v>744</v>
      </c>
      <c r="I740" s="1">
        <v>730476.92</v>
      </c>
      <c r="J740" s="1">
        <v>38</v>
      </c>
      <c r="K740" s="1">
        <v>22</v>
      </c>
      <c r="L740" s="1">
        <v>37</v>
      </c>
      <c r="M740" s="1">
        <v>31</v>
      </c>
      <c r="N740" s="1">
        <v>98</v>
      </c>
      <c r="O740" s="1">
        <v>54676</v>
      </c>
      <c r="P740" s="1">
        <v>0.4</v>
      </c>
      <c r="Q740" s="1">
        <v>49.9</v>
      </c>
      <c r="R740" s="1">
        <v>49.8</v>
      </c>
      <c r="S740" s="1">
        <v>50</v>
      </c>
      <c r="T740" s="1">
        <v>49.85</v>
      </c>
      <c r="U740" s="1">
        <v>50.7</v>
      </c>
      <c r="V740" s="1">
        <v>0.11355750000000001</v>
      </c>
      <c r="W740" s="1">
        <v>2.2200000000000002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18.97</v>
      </c>
      <c r="D741" s="1">
        <v>1.0900000000000001</v>
      </c>
      <c r="E741" s="1">
        <v>7.37</v>
      </c>
      <c r="F741" s="1">
        <v>8.01</v>
      </c>
      <c r="G741" s="1">
        <v>64.56</v>
      </c>
      <c r="H741" s="1">
        <v>745</v>
      </c>
      <c r="I741" s="1">
        <v>1127430.6299999999</v>
      </c>
      <c r="J741" s="1">
        <v>230.636</v>
      </c>
      <c r="K741" s="1">
        <v>166.124</v>
      </c>
      <c r="L741" s="1">
        <v>-415.63600000000002</v>
      </c>
      <c r="M741" s="1">
        <v>816.30700000000002</v>
      </c>
      <c r="N741" s="1">
        <v>-308.06</v>
      </c>
      <c r="O741" s="1">
        <v>72787</v>
      </c>
      <c r="P741" s="1">
        <v>0.7</v>
      </c>
      <c r="Q741" s="1">
        <v>390.5</v>
      </c>
      <c r="R741" s="1">
        <v>392</v>
      </c>
      <c r="S741" s="1">
        <v>384</v>
      </c>
      <c r="T741" s="1">
        <v>390</v>
      </c>
      <c r="U741" s="1">
        <v>385.5</v>
      </c>
      <c r="V741" s="1">
        <v>1.9518234199999995</v>
      </c>
      <c r="W741" s="1">
        <v>-0.13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24.01</v>
      </c>
      <c r="D742" s="1">
        <v>0.53</v>
      </c>
      <c r="E742" s="1">
        <v>0.88</v>
      </c>
      <c r="F742" s="1">
        <v>7.29</v>
      </c>
      <c r="G742" s="1">
        <v>67.289999999999992</v>
      </c>
      <c r="H742" s="1">
        <v>746</v>
      </c>
      <c r="I742" s="1">
        <v>971595.46</v>
      </c>
      <c r="J742" s="1">
        <v>46.283000000000001</v>
      </c>
      <c r="K742" s="1">
        <v>-7.8929999999999998</v>
      </c>
      <c r="L742" s="1">
        <v>29</v>
      </c>
      <c r="M742" s="1">
        <v>-9.3979999999999997</v>
      </c>
      <c r="N742" s="1">
        <v>-56.771999999999998</v>
      </c>
      <c r="O742" s="1">
        <v>65379</v>
      </c>
      <c r="P742" s="1">
        <v>0</v>
      </c>
      <c r="Q742" s="1">
        <v>187.5</v>
      </c>
      <c r="R742" s="1">
        <v>186</v>
      </c>
      <c r="S742" s="1">
        <v>187</v>
      </c>
      <c r="T742" s="1">
        <v>186.5</v>
      </c>
      <c r="U742" s="1">
        <v>185</v>
      </c>
      <c r="V742" s="1">
        <v>3.7741749999999955E-3</v>
      </c>
      <c r="W742" s="1">
        <v>0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4.24</v>
      </c>
      <c r="D743" s="1">
        <v>0.02</v>
      </c>
      <c r="E743" s="1">
        <v>0.05</v>
      </c>
      <c r="F743" s="1">
        <v>41.84</v>
      </c>
      <c r="G743" s="1">
        <v>53.849999999999994</v>
      </c>
      <c r="H743" s="1">
        <v>747</v>
      </c>
      <c r="I743" s="1">
        <v>768329.98</v>
      </c>
      <c r="J743" s="1">
        <v>59</v>
      </c>
      <c r="K743" s="1">
        <v>1</v>
      </c>
      <c r="L743" s="1">
        <v>3</v>
      </c>
      <c r="M743" s="1">
        <v>-5</v>
      </c>
      <c r="N743" s="1">
        <v>-2</v>
      </c>
      <c r="O743" s="1">
        <v>41375</v>
      </c>
      <c r="P743" s="1">
        <v>0.1</v>
      </c>
      <c r="Q743" s="1">
        <v>115.5</v>
      </c>
      <c r="R743" s="1">
        <v>116</v>
      </c>
      <c r="S743" s="1">
        <v>115</v>
      </c>
      <c r="T743" s="1">
        <v>115</v>
      </c>
      <c r="U743" s="1">
        <v>114.5</v>
      </c>
      <c r="V743" s="1">
        <v>6.4714999999999995E-2</v>
      </c>
      <c r="W743" s="1">
        <v>0.88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2.65</v>
      </c>
      <c r="D744" s="1">
        <v>0</v>
      </c>
      <c r="E744" s="1">
        <v>0.39</v>
      </c>
      <c r="F744" s="1">
        <v>10.8</v>
      </c>
      <c r="G744" s="1">
        <v>86.16</v>
      </c>
      <c r="H744" s="1">
        <v>748</v>
      </c>
      <c r="I744" s="1">
        <v>1204804.17</v>
      </c>
      <c r="J744" s="1">
        <v>159</v>
      </c>
      <c r="K744" s="1">
        <v>59</v>
      </c>
      <c r="L744" s="1">
        <v>114</v>
      </c>
      <c r="M744" s="1">
        <v>-9</v>
      </c>
      <c r="N744" s="1">
        <v>-14</v>
      </c>
      <c r="O744" s="1">
        <v>103806</v>
      </c>
      <c r="P744" s="1">
        <v>0.3</v>
      </c>
      <c r="Q744" s="1">
        <v>18.95</v>
      </c>
      <c r="R744" s="1">
        <v>18.8</v>
      </c>
      <c r="S744" s="1">
        <v>19.05</v>
      </c>
      <c r="T744" s="1">
        <v>19.05</v>
      </c>
      <c r="U744" s="1">
        <v>18.7</v>
      </c>
      <c r="V744" s="1">
        <v>5.8607000000000006E-2</v>
      </c>
      <c r="W744" s="1">
        <v>1.08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-1</v>
      </c>
      <c r="K745" s="1">
        <v>-1</v>
      </c>
      <c r="L745" s="1">
        <v>1</v>
      </c>
      <c r="M745" s="1">
        <v>-1</v>
      </c>
      <c r="N745" s="1">
        <v>-1</v>
      </c>
      <c r="O745" s="1">
        <v>12738</v>
      </c>
      <c r="P745" s="1">
        <v>0</v>
      </c>
      <c r="Q745" s="1">
        <v>37.15</v>
      </c>
      <c r="R745" s="1">
        <v>37.4</v>
      </c>
      <c r="S745" s="1">
        <v>37.450000000000003</v>
      </c>
      <c r="T745" s="1">
        <v>37.1</v>
      </c>
      <c r="U745" s="1">
        <v>37.25</v>
      </c>
      <c r="V745" s="1">
        <v>-1.1144999999999998E-3</v>
      </c>
      <c r="W745" s="1">
        <v>-0.67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5.03</v>
      </c>
      <c r="D746" s="1">
        <v>0</v>
      </c>
      <c r="E746" s="1">
        <v>0.91</v>
      </c>
      <c r="F746" s="1">
        <v>18.350000000000001</v>
      </c>
      <c r="G746" s="1">
        <v>75.709999999999994</v>
      </c>
      <c r="H746" s="1">
        <v>750</v>
      </c>
      <c r="I746" s="1">
        <v>665860</v>
      </c>
      <c r="J746" s="1">
        <v>9</v>
      </c>
      <c r="K746" s="1">
        <v>10</v>
      </c>
      <c r="L746" s="1">
        <v>24</v>
      </c>
      <c r="M746" s="1">
        <v>1</v>
      </c>
      <c r="N746" s="1">
        <v>9</v>
      </c>
      <c r="O746" s="1">
        <v>50412</v>
      </c>
      <c r="P746" s="1">
        <v>0.1</v>
      </c>
      <c r="Q746" s="1">
        <v>10.95</v>
      </c>
      <c r="R746" s="1">
        <v>10.85</v>
      </c>
      <c r="S746" s="1">
        <v>10.95</v>
      </c>
      <c r="T746" s="1">
        <v>10.9</v>
      </c>
      <c r="U746" s="1">
        <v>10.95</v>
      </c>
      <c r="V746" s="1">
        <v>5.7929999999999995E-3</v>
      </c>
      <c r="W746" s="1">
        <v>0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1.33</v>
      </c>
      <c r="D747" s="1">
        <v>0</v>
      </c>
      <c r="E747" s="1">
        <v>0</v>
      </c>
      <c r="F747" s="1">
        <v>20.440000000000001</v>
      </c>
      <c r="G747" s="1">
        <v>78.22999999999999</v>
      </c>
      <c r="H747" s="1">
        <v>751</v>
      </c>
      <c r="I747" s="1">
        <v>270800</v>
      </c>
      <c r="J747" s="1">
        <v>-2</v>
      </c>
      <c r="K747" s="1">
        <v>0</v>
      </c>
      <c r="L747" s="1">
        <v>-3</v>
      </c>
      <c r="M747" s="1">
        <v>-3</v>
      </c>
      <c r="N747" s="1">
        <v>-1</v>
      </c>
      <c r="O747" s="1">
        <v>21185</v>
      </c>
      <c r="P747" s="1">
        <v>0</v>
      </c>
      <c r="Q747" s="1">
        <v>27.5</v>
      </c>
      <c r="R747" s="1">
        <v>27.5</v>
      </c>
      <c r="S747" s="1">
        <v>27.3</v>
      </c>
      <c r="T747" s="1">
        <v>27.25</v>
      </c>
      <c r="U747" s="1">
        <v>27.25</v>
      </c>
      <c r="V747" s="1">
        <v>-2.4590000000000002E-3</v>
      </c>
      <c r="W747" s="1">
        <v>-1.45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4.59</v>
      </c>
      <c r="D748" s="1">
        <v>0.01</v>
      </c>
      <c r="E748" s="1">
        <v>0.3</v>
      </c>
      <c r="F748" s="1">
        <v>2.96</v>
      </c>
      <c r="G748" s="1">
        <v>92.14</v>
      </c>
      <c r="H748" s="1">
        <v>752</v>
      </c>
      <c r="I748" s="1">
        <v>1445480</v>
      </c>
      <c r="J748" s="1">
        <v>114.143</v>
      </c>
      <c r="K748" s="1">
        <v>34</v>
      </c>
      <c r="L748" s="1">
        <v>13</v>
      </c>
      <c r="M748" s="1">
        <v>24.036000000000001</v>
      </c>
      <c r="N748" s="1">
        <v>9</v>
      </c>
      <c r="O748" s="1">
        <v>133187</v>
      </c>
      <c r="P748" s="1">
        <v>0.1</v>
      </c>
      <c r="Q748" s="1">
        <v>18.45</v>
      </c>
      <c r="R748" s="1">
        <v>18.7</v>
      </c>
      <c r="S748" s="1">
        <v>18.55</v>
      </c>
      <c r="T748" s="1">
        <v>18.75</v>
      </c>
      <c r="U748" s="1">
        <v>18.2</v>
      </c>
      <c r="V748" s="1">
        <v>3.5973633499999998E-2</v>
      </c>
      <c r="W748" s="1">
        <v>0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3.85</v>
      </c>
      <c r="D749" s="1">
        <v>0</v>
      </c>
      <c r="E749" s="1">
        <v>3.29</v>
      </c>
      <c r="F749" s="1">
        <v>44.57</v>
      </c>
      <c r="G749" s="1">
        <v>48.29</v>
      </c>
      <c r="H749" s="1">
        <v>753</v>
      </c>
      <c r="I749" s="1">
        <v>471658.15</v>
      </c>
      <c r="J749" s="1">
        <v>27</v>
      </c>
      <c r="K749" s="1">
        <v>-17</v>
      </c>
      <c r="L749" s="1">
        <v>-137</v>
      </c>
      <c r="M749" s="1">
        <v>-196</v>
      </c>
      <c r="N749" s="1">
        <v>-121</v>
      </c>
      <c r="O749" s="1">
        <v>22776</v>
      </c>
      <c r="P749" s="1">
        <v>-1.9</v>
      </c>
      <c r="Q749" s="1">
        <v>70.900000000000006</v>
      </c>
      <c r="R749" s="1">
        <v>70.2</v>
      </c>
      <c r="S749" s="1">
        <v>70.099999999999994</v>
      </c>
      <c r="T749" s="1">
        <v>68.099999999999994</v>
      </c>
      <c r="U749" s="1">
        <v>66.900000000000006</v>
      </c>
      <c r="V749" s="1">
        <v>-0.30325299999999999</v>
      </c>
      <c r="W749" s="1">
        <v>-4.1500000000000004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1.92</v>
      </c>
      <c r="D750" s="1">
        <v>0</v>
      </c>
      <c r="E750" s="1">
        <v>0.25</v>
      </c>
      <c r="F750" s="1">
        <v>15.16</v>
      </c>
      <c r="G750" s="1">
        <v>82.67</v>
      </c>
      <c r="H750" s="1">
        <v>754</v>
      </c>
      <c r="I750" s="1">
        <v>400399.2</v>
      </c>
      <c r="J750" s="1">
        <v>34</v>
      </c>
      <c r="K750" s="1">
        <v>30.84</v>
      </c>
      <c r="L750" s="1">
        <v>24</v>
      </c>
      <c r="M750" s="1">
        <v>1.875</v>
      </c>
      <c r="N750" s="1">
        <v>-26.010999999999999</v>
      </c>
      <c r="O750" s="1">
        <v>33101</v>
      </c>
      <c r="P750" s="1">
        <v>0.2</v>
      </c>
      <c r="Q750" s="1">
        <v>38</v>
      </c>
      <c r="R750" s="1">
        <v>37.700000000000003</v>
      </c>
      <c r="S750" s="1">
        <v>37.700000000000003</v>
      </c>
      <c r="T750" s="1">
        <v>37.4</v>
      </c>
      <c r="U750" s="1">
        <v>36.9</v>
      </c>
      <c r="V750" s="1">
        <v>2.4697871000000003E-2</v>
      </c>
      <c r="W750" s="1">
        <v>-1.47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28.64</v>
      </c>
      <c r="D751" s="1">
        <v>8.1300000000000008</v>
      </c>
      <c r="E751" s="1">
        <v>5.33</v>
      </c>
      <c r="F751" s="1">
        <v>34.840000000000003</v>
      </c>
      <c r="G751" s="1">
        <v>23.060000000000002</v>
      </c>
      <c r="H751" s="1">
        <v>755</v>
      </c>
      <c r="I751" s="1">
        <v>1340119.1100000001</v>
      </c>
      <c r="J751" s="1">
        <v>-216.15100000000001</v>
      </c>
      <c r="K751" s="1">
        <v>272.262</v>
      </c>
      <c r="L751" s="1">
        <v>328.38299999999998</v>
      </c>
      <c r="M751" s="1">
        <v>11.702</v>
      </c>
      <c r="N751" s="1">
        <v>7.601</v>
      </c>
      <c r="O751" s="1">
        <v>30903</v>
      </c>
      <c r="P751" s="1">
        <v>1.3</v>
      </c>
      <c r="Q751" s="1">
        <v>1560</v>
      </c>
      <c r="R751" s="1">
        <v>1555</v>
      </c>
      <c r="S751" s="1">
        <v>1620</v>
      </c>
      <c r="T751" s="1">
        <v>1665</v>
      </c>
      <c r="U751" s="1">
        <v>1670</v>
      </c>
      <c r="V751" s="1">
        <v>6.5032980999999994</v>
      </c>
      <c r="W751" s="1">
        <v>9.51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12.75</v>
      </c>
      <c r="D752" s="1">
        <v>0</v>
      </c>
      <c r="E752" s="1">
        <v>2.08</v>
      </c>
      <c r="F752" s="1">
        <v>12.22</v>
      </c>
      <c r="G752" s="1">
        <v>72.95</v>
      </c>
      <c r="H752" s="1">
        <v>756</v>
      </c>
      <c r="I752" s="1">
        <v>441145.86</v>
      </c>
      <c r="J752" s="1">
        <v>-49.365000000000002</v>
      </c>
      <c r="K752" s="1">
        <v>893.096</v>
      </c>
      <c r="L752" s="1">
        <v>-141.411</v>
      </c>
      <c r="M752" s="1">
        <v>-160.607</v>
      </c>
      <c r="N752" s="1">
        <v>-77</v>
      </c>
      <c r="O752" s="1">
        <v>32182</v>
      </c>
      <c r="P752" s="1">
        <v>1.4</v>
      </c>
      <c r="Q752" s="1">
        <v>112.5</v>
      </c>
      <c r="R752" s="1">
        <v>117</v>
      </c>
      <c r="S752" s="1">
        <v>115.5</v>
      </c>
      <c r="T752" s="1">
        <v>112.5</v>
      </c>
      <c r="U752" s="1">
        <v>108</v>
      </c>
      <c r="V752" s="1">
        <v>0.56221411500000007</v>
      </c>
      <c r="W752" s="1">
        <v>0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11.76</v>
      </c>
      <c r="D753" s="1">
        <v>0.49</v>
      </c>
      <c r="E753" s="1">
        <v>2.21</v>
      </c>
      <c r="F753" s="1">
        <v>8.01</v>
      </c>
      <c r="G753" s="1">
        <v>77.53</v>
      </c>
      <c r="H753" s="1">
        <v>757</v>
      </c>
      <c r="I753" s="1">
        <v>1456813.82</v>
      </c>
      <c r="J753" s="1">
        <v>524.61900000000003</v>
      </c>
      <c r="K753" s="1">
        <v>-984.39</v>
      </c>
      <c r="L753" s="1">
        <v>531.55200000000002</v>
      </c>
      <c r="M753" s="1">
        <v>324.92599999999999</v>
      </c>
      <c r="N753" s="1">
        <v>-674.928</v>
      </c>
      <c r="O753" s="1">
        <v>112947</v>
      </c>
      <c r="P753" s="1">
        <v>-0.2</v>
      </c>
      <c r="Q753" s="1">
        <v>61.4</v>
      </c>
      <c r="R753" s="1">
        <v>59.9</v>
      </c>
      <c r="S753" s="1">
        <v>58.6</v>
      </c>
      <c r="T753" s="1">
        <v>57.9</v>
      </c>
      <c r="U753" s="1">
        <v>55.6</v>
      </c>
      <c r="V753" s="1">
        <v>-0.14317188599999994</v>
      </c>
      <c r="W753" s="1">
        <v>-8.4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3.14</v>
      </c>
      <c r="D754" s="1">
        <v>0.94</v>
      </c>
      <c r="E754" s="1">
        <v>2.5499999999999998</v>
      </c>
      <c r="F754" s="1">
        <v>57.66</v>
      </c>
      <c r="G754" s="1">
        <v>35.710000000000008</v>
      </c>
      <c r="H754" s="1">
        <v>758</v>
      </c>
      <c r="I754" s="1">
        <v>865678.93</v>
      </c>
      <c r="J754" s="1">
        <v>67.152000000000001</v>
      </c>
      <c r="K754" s="1">
        <v>-97.003</v>
      </c>
      <c r="L754" s="1">
        <v>218.268</v>
      </c>
      <c r="M754" s="1">
        <v>105.64700000000001</v>
      </c>
      <c r="N754" s="1">
        <v>-23.001000000000001</v>
      </c>
      <c r="O754" s="1">
        <v>30913</v>
      </c>
      <c r="P754" s="1">
        <v>0.9</v>
      </c>
      <c r="Q754" s="1">
        <v>145.5</v>
      </c>
      <c r="R754" s="1">
        <v>145.5</v>
      </c>
      <c r="S754" s="1">
        <v>148</v>
      </c>
      <c r="T754" s="1">
        <v>148.5</v>
      </c>
      <c r="U754" s="1">
        <v>149</v>
      </c>
      <c r="V754" s="1">
        <v>0.40221774000000005</v>
      </c>
      <c r="W754" s="1">
        <v>7.19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3.58</v>
      </c>
      <c r="D755" s="1">
        <v>0</v>
      </c>
      <c r="E755" s="1">
        <v>0.13</v>
      </c>
      <c r="F755" s="1">
        <v>6.17</v>
      </c>
      <c r="G755" s="1">
        <v>90.12</v>
      </c>
      <c r="H755" s="1">
        <v>759</v>
      </c>
      <c r="I755" s="1">
        <v>598507.5</v>
      </c>
      <c r="J755" s="1">
        <v>5</v>
      </c>
      <c r="K755" s="1">
        <v>-13</v>
      </c>
      <c r="L755" s="1">
        <v>-1</v>
      </c>
      <c r="M755" s="1">
        <v>152</v>
      </c>
      <c r="N755" s="1">
        <v>29</v>
      </c>
      <c r="O755" s="1">
        <v>53937</v>
      </c>
      <c r="P755" s="1">
        <v>0.3</v>
      </c>
      <c r="Q755" s="1">
        <v>70.099999999999994</v>
      </c>
      <c r="R755" s="1">
        <v>69.5</v>
      </c>
      <c r="S755" s="1">
        <v>69.5</v>
      </c>
      <c r="T755" s="1">
        <v>71.5</v>
      </c>
      <c r="U755" s="1">
        <v>71.8</v>
      </c>
      <c r="V755" s="1">
        <v>0.12327700000000001</v>
      </c>
      <c r="W755" s="1">
        <v>1.99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1</v>
      </c>
      <c r="N756" s="1">
        <v>0</v>
      </c>
      <c r="O756" s="1">
        <v>22106</v>
      </c>
      <c r="P756" s="1">
        <v>0</v>
      </c>
      <c r="Q756" s="1">
        <v>68.7</v>
      </c>
      <c r="R756" s="1">
        <v>68.3</v>
      </c>
      <c r="S756" s="1">
        <v>68.599999999999994</v>
      </c>
      <c r="T756" s="1">
        <v>69.5</v>
      </c>
      <c r="U756" s="1">
        <v>68.7</v>
      </c>
      <c r="V756" s="1">
        <v>6.9499999999999998E-4</v>
      </c>
      <c r="W756" s="1">
        <v>0.28999999999999998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4756</v>
      </c>
      <c r="C757" s="1">
        <v>7.35</v>
      </c>
      <c r="D757" s="1">
        <v>0</v>
      </c>
      <c r="E757" s="1">
        <v>0.08</v>
      </c>
      <c r="F757" s="1">
        <v>45.28</v>
      </c>
      <c r="G757" s="1">
        <v>47.29</v>
      </c>
      <c r="H757" s="1">
        <v>761</v>
      </c>
      <c r="I757" s="1">
        <v>612005.73</v>
      </c>
      <c r="J757" s="1">
        <v>3</v>
      </c>
      <c r="K757" s="1">
        <v>-7</v>
      </c>
      <c r="L757" s="1">
        <v>-15</v>
      </c>
      <c r="M757" s="1">
        <v>19</v>
      </c>
      <c r="N757" s="1">
        <v>-21.088999999999999</v>
      </c>
      <c r="O757" s="1">
        <v>28942</v>
      </c>
      <c r="P757" s="1">
        <v>-0.1</v>
      </c>
      <c r="Q757" s="1">
        <v>27.75</v>
      </c>
      <c r="R757" s="1">
        <v>27.4</v>
      </c>
      <c r="S757" s="1">
        <v>26.4</v>
      </c>
      <c r="T757" s="1">
        <v>25.75</v>
      </c>
      <c r="U757" s="1">
        <v>25.05</v>
      </c>
      <c r="V757" s="1">
        <v>-5.4357944999999996E-3</v>
      </c>
      <c r="W757" s="1">
        <v>-9.24</v>
      </c>
      <c r="X757" s="1" t="s">
        <v>4756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7.59</v>
      </c>
      <c r="D758" s="1">
        <v>0.39</v>
      </c>
      <c r="E758" s="1">
        <v>0.45</v>
      </c>
      <c r="F758" s="1">
        <v>25.43</v>
      </c>
      <c r="G758" s="1">
        <v>66.14</v>
      </c>
      <c r="H758" s="1">
        <v>762</v>
      </c>
      <c r="I758" s="1">
        <v>722311.64</v>
      </c>
      <c r="J758" s="1">
        <v>245</v>
      </c>
      <c r="K758" s="1">
        <v>58</v>
      </c>
      <c r="L758" s="1">
        <v>24</v>
      </c>
      <c r="M758" s="1">
        <v>-14.279</v>
      </c>
      <c r="N758" s="1">
        <v>16.797000000000001</v>
      </c>
      <c r="O758" s="1">
        <v>47774</v>
      </c>
      <c r="P758" s="1">
        <v>0.7</v>
      </c>
      <c r="Q758" s="1">
        <v>97</v>
      </c>
      <c r="R758" s="1">
        <v>97.4</v>
      </c>
      <c r="S758" s="1">
        <v>97.9</v>
      </c>
      <c r="T758" s="1">
        <v>95.8</v>
      </c>
      <c r="U758" s="1">
        <v>96.5</v>
      </c>
      <c r="V758" s="1">
        <v>0.32016782300000007</v>
      </c>
      <c r="W758" s="1">
        <v>0.52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24.78</v>
      </c>
      <c r="D759" s="1">
        <v>0.03</v>
      </c>
      <c r="E759" s="1">
        <v>1.97</v>
      </c>
      <c r="F759" s="1">
        <v>0.05</v>
      </c>
      <c r="G759" s="1">
        <v>73.17</v>
      </c>
      <c r="H759" s="1">
        <v>763</v>
      </c>
      <c r="I759" s="1">
        <v>90786333.379999995</v>
      </c>
      <c r="J759" s="1">
        <v>9135.527</v>
      </c>
      <c r="K759" s="1">
        <v>-7589.0510000000004</v>
      </c>
      <c r="L759" s="1">
        <v>3753.5680000000002</v>
      </c>
      <c r="M759" s="1">
        <v>-4119.1279999999997</v>
      </c>
      <c r="N759" s="1">
        <v>1797.673</v>
      </c>
      <c r="O759" s="1">
        <v>6642836</v>
      </c>
      <c r="P759" s="1">
        <v>0</v>
      </c>
      <c r="Q759" s="1">
        <v>12.65</v>
      </c>
      <c r="R759" s="1">
        <v>12.35</v>
      </c>
      <c r="S759" s="1">
        <v>12.4</v>
      </c>
      <c r="T759" s="1">
        <v>12.25</v>
      </c>
      <c r="U759" s="1">
        <v>12.1</v>
      </c>
      <c r="V759" s="1">
        <v>0.39676405200000003</v>
      </c>
      <c r="W759" s="1">
        <v>-3.59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8.07</v>
      </c>
      <c r="D760" s="1">
        <v>1.69</v>
      </c>
      <c r="E760" s="1">
        <v>0.2</v>
      </c>
      <c r="F760" s="1">
        <v>3.68</v>
      </c>
      <c r="G760" s="1">
        <v>86.36</v>
      </c>
      <c r="H760" s="1">
        <v>764</v>
      </c>
      <c r="I760" s="1">
        <v>782305.31</v>
      </c>
      <c r="J760" s="1">
        <v>-905.47699999999998</v>
      </c>
      <c r="K760" s="1">
        <v>253.51400000000001</v>
      </c>
      <c r="L760" s="1">
        <v>-350.68900000000002</v>
      </c>
      <c r="M760" s="1">
        <v>650.92899999999997</v>
      </c>
      <c r="N760" s="1">
        <v>-710.94299999999998</v>
      </c>
      <c r="O760" s="1">
        <v>67560</v>
      </c>
      <c r="P760" s="1">
        <v>-1.6</v>
      </c>
      <c r="Q760" s="1">
        <v>146</v>
      </c>
      <c r="R760" s="1">
        <v>148</v>
      </c>
      <c r="S760" s="1">
        <v>150</v>
      </c>
      <c r="T760" s="1">
        <v>151.5</v>
      </c>
      <c r="U760" s="1">
        <v>143</v>
      </c>
      <c r="V760" s="1">
        <v>-1.503320255</v>
      </c>
      <c r="W760" s="1">
        <v>-2.72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4.12</v>
      </c>
      <c r="D761" s="1">
        <v>0.03</v>
      </c>
      <c r="E761" s="1">
        <v>0.14000000000000001</v>
      </c>
      <c r="F761" s="1">
        <v>9.2200000000000006</v>
      </c>
      <c r="G761" s="1">
        <v>86.49</v>
      </c>
      <c r="H761" s="1">
        <v>765</v>
      </c>
      <c r="I761" s="1">
        <v>755365.57</v>
      </c>
      <c r="J761" s="1">
        <v>44</v>
      </c>
      <c r="K761" s="1">
        <v>6.8440000000000003</v>
      </c>
      <c r="L761" s="1">
        <v>29</v>
      </c>
      <c r="M761" s="1">
        <v>0</v>
      </c>
      <c r="N761" s="1">
        <v>-1</v>
      </c>
      <c r="O761" s="1">
        <v>65332</v>
      </c>
      <c r="P761" s="1">
        <v>0.1</v>
      </c>
      <c r="Q761" s="1">
        <v>42.05</v>
      </c>
      <c r="R761" s="1">
        <v>41.85</v>
      </c>
      <c r="S761" s="1">
        <v>43.3</v>
      </c>
      <c r="T761" s="1">
        <v>43.5</v>
      </c>
      <c r="U761" s="1">
        <v>43</v>
      </c>
      <c r="V761" s="1">
        <v>3.3493214E-2</v>
      </c>
      <c r="W761" s="1">
        <v>2.99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0.11</v>
      </c>
      <c r="D762" s="1">
        <v>0</v>
      </c>
      <c r="E762" s="1">
        <v>0.12</v>
      </c>
      <c r="F762" s="1">
        <v>67.67</v>
      </c>
      <c r="G762" s="1">
        <v>32.099999999999994</v>
      </c>
      <c r="H762" s="1">
        <v>766</v>
      </c>
      <c r="I762" s="1">
        <v>831306.7</v>
      </c>
      <c r="J762" s="1">
        <v>40</v>
      </c>
      <c r="K762" s="1">
        <v>-30</v>
      </c>
      <c r="L762" s="1">
        <v>-1</v>
      </c>
      <c r="M762" s="1">
        <v>-9</v>
      </c>
      <c r="N762" s="1">
        <v>-17</v>
      </c>
      <c r="O762" s="1">
        <v>26685</v>
      </c>
      <c r="P762" s="1">
        <v>-0.1</v>
      </c>
      <c r="Q762" s="1">
        <v>12.9</v>
      </c>
      <c r="R762" s="1">
        <v>12.8</v>
      </c>
      <c r="S762" s="1">
        <v>12.85</v>
      </c>
      <c r="T762" s="1">
        <v>12.8</v>
      </c>
      <c r="U762" s="1">
        <v>12.8</v>
      </c>
      <c r="V762" s="1">
        <v>-2.1365000000000004E-3</v>
      </c>
      <c r="W762" s="1">
        <v>0.79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0</v>
      </c>
      <c r="K763" s="1">
        <v>0</v>
      </c>
      <c r="L763" s="1">
        <v>-3</v>
      </c>
      <c r="M763" s="1">
        <v>1</v>
      </c>
      <c r="N763" s="1">
        <v>-1</v>
      </c>
      <c r="O763" s="1">
        <v>49825</v>
      </c>
      <c r="P763" s="1">
        <v>0</v>
      </c>
      <c r="Q763" s="1">
        <v>23.35</v>
      </c>
      <c r="R763" s="1">
        <v>23.1</v>
      </c>
      <c r="S763" s="1">
        <v>23.1</v>
      </c>
      <c r="T763" s="1">
        <v>23.05</v>
      </c>
      <c r="U763" s="1">
        <v>23.1</v>
      </c>
      <c r="V763" s="1">
        <v>-6.9350000000000021E-4</v>
      </c>
      <c r="W763" s="1">
        <v>-0.43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8.8000000000000007</v>
      </c>
      <c r="D764" s="1">
        <v>6.52</v>
      </c>
      <c r="E764" s="1">
        <v>2.48</v>
      </c>
      <c r="F764" s="1">
        <v>9.2200000000000006</v>
      </c>
      <c r="G764" s="1">
        <v>72.97999999999999</v>
      </c>
      <c r="H764" s="1">
        <v>768</v>
      </c>
      <c r="I764" s="1">
        <v>628317.62</v>
      </c>
      <c r="J764" s="1">
        <v>168.67</v>
      </c>
      <c r="K764" s="1">
        <v>98.084999999999994</v>
      </c>
      <c r="L764" s="1">
        <v>103.96899999999999</v>
      </c>
      <c r="M764" s="1">
        <v>-524.31299999999999</v>
      </c>
      <c r="N764" s="1">
        <v>-142.476</v>
      </c>
      <c r="O764" s="1">
        <v>45855</v>
      </c>
      <c r="P764" s="1">
        <v>-0.6</v>
      </c>
      <c r="Q764" s="1">
        <v>171</v>
      </c>
      <c r="R764" s="1">
        <v>171.5</v>
      </c>
      <c r="S764" s="1">
        <v>170.5</v>
      </c>
      <c r="T764" s="1">
        <v>166</v>
      </c>
      <c r="U764" s="1">
        <v>161</v>
      </c>
      <c r="V764" s="1">
        <v>-0.46583732000000005</v>
      </c>
      <c r="W764" s="1">
        <v>-5.85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</v>
      </c>
      <c r="F765" s="1">
        <v>39.590000000000003</v>
      </c>
      <c r="G765" s="1">
        <v>59.18</v>
      </c>
      <c r="H765" s="1">
        <v>769</v>
      </c>
      <c r="I765" s="1">
        <v>355316</v>
      </c>
      <c r="J765" s="1">
        <v>0</v>
      </c>
      <c r="K765" s="1">
        <v>1</v>
      </c>
      <c r="L765" s="1">
        <v>0</v>
      </c>
      <c r="M765" s="1">
        <v>0</v>
      </c>
      <c r="N765" s="1">
        <v>-1</v>
      </c>
      <c r="O765" s="1">
        <v>21028</v>
      </c>
      <c r="P765" s="1">
        <v>0</v>
      </c>
      <c r="Q765" s="1">
        <v>18.3</v>
      </c>
      <c r="R765" s="1">
        <v>18.2</v>
      </c>
      <c r="S765" s="1">
        <v>18.3</v>
      </c>
      <c r="T765" s="1">
        <v>18.100000000000001</v>
      </c>
      <c r="U765" s="1">
        <v>18.2</v>
      </c>
      <c r="V765" s="1">
        <v>0</v>
      </c>
      <c r="W765" s="1">
        <v>1.96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3</v>
      </c>
      <c r="K766" s="1">
        <v>7</v>
      </c>
      <c r="L766" s="1">
        <v>0</v>
      </c>
      <c r="M766" s="1">
        <v>-2</v>
      </c>
      <c r="N766" s="1">
        <v>-3</v>
      </c>
      <c r="O766" s="1">
        <v>127714</v>
      </c>
      <c r="P766" s="1">
        <v>0</v>
      </c>
      <c r="Q766" s="1">
        <v>6.3</v>
      </c>
      <c r="R766" s="1">
        <v>6.3</v>
      </c>
      <c r="S766" s="1">
        <v>6.3</v>
      </c>
      <c r="T766" s="1">
        <v>6.3</v>
      </c>
      <c r="U766" s="1">
        <v>6.2</v>
      </c>
      <c r="V766" s="1">
        <v>3.1799999999999998E-4</v>
      </c>
      <c r="W766" s="1">
        <v>0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13</v>
      </c>
      <c r="K767" s="1">
        <v>-9</v>
      </c>
      <c r="L767" s="1">
        <v>4</v>
      </c>
      <c r="M767" s="1">
        <v>20</v>
      </c>
      <c r="N767" s="1">
        <v>-18</v>
      </c>
      <c r="O767" s="1">
        <v>49997</v>
      </c>
      <c r="P767" s="1">
        <v>0</v>
      </c>
      <c r="Q767" s="1">
        <v>29.8</v>
      </c>
      <c r="R767" s="1">
        <v>30</v>
      </c>
      <c r="S767" s="1">
        <v>30.2</v>
      </c>
      <c r="T767" s="1">
        <v>29.6</v>
      </c>
      <c r="U767" s="1">
        <v>29.1</v>
      </c>
      <c r="V767" s="1">
        <v>3.0639999999999999E-3</v>
      </c>
      <c r="W767" s="1">
        <v>-1.36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0.84</v>
      </c>
      <c r="D768" s="1">
        <v>0</v>
      </c>
      <c r="E768" s="1">
        <v>0.2</v>
      </c>
      <c r="F768" s="1">
        <v>25.89</v>
      </c>
      <c r="G768" s="1">
        <v>73.069999999999993</v>
      </c>
      <c r="H768" s="1">
        <v>772</v>
      </c>
      <c r="I768" s="1">
        <v>549705.96</v>
      </c>
      <c r="J768" s="1">
        <v>0</v>
      </c>
      <c r="K768" s="1">
        <v>-4</v>
      </c>
      <c r="L768" s="1">
        <v>-7</v>
      </c>
      <c r="M768" s="1">
        <v>-10</v>
      </c>
      <c r="N768" s="1">
        <v>-3</v>
      </c>
      <c r="O768" s="1">
        <v>40167</v>
      </c>
      <c r="P768" s="1">
        <v>-0.1</v>
      </c>
      <c r="Q768" s="1">
        <v>17.3</v>
      </c>
      <c r="R768" s="1">
        <v>17.350000000000001</v>
      </c>
      <c r="S768" s="1">
        <v>17.600000000000001</v>
      </c>
      <c r="T768" s="1">
        <v>17.350000000000001</v>
      </c>
      <c r="U768" s="1">
        <v>17</v>
      </c>
      <c r="V768" s="1">
        <v>-4.1710000000000002E-3</v>
      </c>
      <c r="W768" s="1">
        <v>-0.57999999999999996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0.14000000000000001</v>
      </c>
      <c r="F769" s="1">
        <v>21.24</v>
      </c>
      <c r="G769" s="1">
        <v>72.710000000000008</v>
      </c>
      <c r="H769" s="1">
        <v>773</v>
      </c>
      <c r="I769" s="1">
        <v>1182579.27</v>
      </c>
      <c r="J769" s="1">
        <v>12.73</v>
      </c>
      <c r="K769" s="1">
        <v>7.94</v>
      </c>
      <c r="L769" s="1">
        <v>19.975999999999999</v>
      </c>
      <c r="M769" s="1">
        <v>24</v>
      </c>
      <c r="N769" s="1">
        <v>13.702</v>
      </c>
      <c r="O769" s="1">
        <v>85985</v>
      </c>
      <c r="P769" s="1">
        <v>0.1</v>
      </c>
      <c r="Q769" s="1">
        <v>49.55</v>
      </c>
      <c r="R769" s="1">
        <v>49.65</v>
      </c>
      <c r="S769" s="1">
        <v>49.7</v>
      </c>
      <c r="T769" s="1">
        <v>49.8</v>
      </c>
      <c r="U769" s="1">
        <v>49.6</v>
      </c>
      <c r="V769" s="1">
        <v>3.8926188999999993E-2</v>
      </c>
      <c r="W769" s="1">
        <v>0.3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1.98</v>
      </c>
      <c r="D770" s="1">
        <v>0.01</v>
      </c>
      <c r="E770" s="1">
        <v>2.29</v>
      </c>
      <c r="F770" s="1">
        <v>32.64</v>
      </c>
      <c r="G770" s="1">
        <v>63.08</v>
      </c>
      <c r="H770" s="1">
        <v>774</v>
      </c>
      <c r="I770" s="1">
        <v>1140597.8500000001</v>
      </c>
      <c r="J770" s="1">
        <v>103.001</v>
      </c>
      <c r="K770" s="1">
        <v>86.963999999999999</v>
      </c>
      <c r="L770" s="1">
        <v>78.634</v>
      </c>
      <c r="M770" s="1">
        <v>6.3680000000000003</v>
      </c>
      <c r="N770" s="1">
        <v>-5.1219999999999999</v>
      </c>
      <c r="O770" s="1">
        <v>71949</v>
      </c>
      <c r="P770" s="1">
        <v>0.4</v>
      </c>
      <c r="Q770" s="1">
        <v>59</v>
      </c>
      <c r="R770" s="1">
        <v>59.7</v>
      </c>
      <c r="S770" s="1">
        <v>58.7</v>
      </c>
      <c r="T770" s="1">
        <v>58.4</v>
      </c>
      <c r="U770" s="1">
        <v>57.6</v>
      </c>
      <c r="V770" s="1">
        <v>0.15961489599999998</v>
      </c>
      <c r="W770" s="1">
        <v>0.7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0.56999999999999995</v>
      </c>
      <c r="D771" s="1">
        <v>0</v>
      </c>
      <c r="E771" s="1">
        <v>2.5499999999999998</v>
      </c>
      <c r="F771" s="1">
        <v>8.42</v>
      </c>
      <c r="G771" s="1">
        <v>88.460000000000008</v>
      </c>
      <c r="H771" s="1">
        <v>775</v>
      </c>
      <c r="I771" s="1">
        <v>1043117.37</v>
      </c>
      <c r="J771" s="1">
        <v>-71.844999999999999</v>
      </c>
      <c r="K771" s="1">
        <v>-8.0280000000000005</v>
      </c>
      <c r="L771" s="1">
        <v>26.594999999999999</v>
      </c>
      <c r="M771" s="1">
        <v>-2.532</v>
      </c>
      <c r="N771" s="1">
        <v>-1.5960000000000001</v>
      </c>
      <c r="O771" s="1">
        <v>92274</v>
      </c>
      <c r="P771" s="1">
        <v>-0.1</v>
      </c>
      <c r="Q771" s="1">
        <v>30</v>
      </c>
      <c r="R771" s="1">
        <v>29</v>
      </c>
      <c r="S771" s="1">
        <v>28.8</v>
      </c>
      <c r="T771" s="1">
        <v>28.4</v>
      </c>
      <c r="U771" s="1">
        <v>28.35</v>
      </c>
      <c r="V771" s="1">
        <v>-1.7393813999999997E-2</v>
      </c>
      <c r="W771" s="1">
        <v>-5.5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0.93</v>
      </c>
      <c r="D772" s="1">
        <v>0</v>
      </c>
      <c r="E772" s="1">
        <v>0.03</v>
      </c>
      <c r="F772" s="1">
        <v>37.5</v>
      </c>
      <c r="G772" s="1">
        <v>61.54</v>
      </c>
      <c r="H772" s="1">
        <v>776</v>
      </c>
      <c r="I772" s="1">
        <v>799729.45</v>
      </c>
      <c r="J772" s="1">
        <v>28</v>
      </c>
      <c r="K772" s="1">
        <v>-4</v>
      </c>
      <c r="L772" s="1">
        <v>0</v>
      </c>
      <c r="M772" s="1">
        <v>0</v>
      </c>
      <c r="N772" s="1">
        <v>43</v>
      </c>
      <c r="O772" s="1">
        <v>49215</v>
      </c>
      <c r="P772" s="1">
        <v>0.1</v>
      </c>
      <c r="Q772" s="1">
        <v>28.5</v>
      </c>
      <c r="R772" s="1">
        <v>28.35</v>
      </c>
      <c r="S772" s="1">
        <v>28.2</v>
      </c>
      <c r="T772" s="1">
        <v>28.15</v>
      </c>
      <c r="U772" s="1">
        <v>28</v>
      </c>
      <c r="V772" s="1">
        <v>1.8886E-2</v>
      </c>
      <c r="W772" s="1">
        <v>-1.93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46.6</v>
      </c>
      <c r="G773" s="1">
        <v>53.29</v>
      </c>
      <c r="H773" s="1">
        <v>777</v>
      </c>
      <c r="I773" s="1">
        <v>840030.03</v>
      </c>
      <c r="J773" s="1">
        <v>14</v>
      </c>
      <c r="K773" s="1">
        <v>1</v>
      </c>
      <c r="L773" s="1">
        <v>2</v>
      </c>
      <c r="M773" s="1">
        <v>2</v>
      </c>
      <c r="N773" s="1">
        <v>-2</v>
      </c>
      <c r="O773" s="1">
        <v>44765</v>
      </c>
      <c r="P773" s="1">
        <v>0</v>
      </c>
      <c r="Q773" s="1">
        <v>34.4</v>
      </c>
      <c r="R773" s="1">
        <v>34.450000000000003</v>
      </c>
      <c r="S773" s="1">
        <v>34.4</v>
      </c>
      <c r="T773" s="1">
        <v>35.200000000000003</v>
      </c>
      <c r="U773" s="1">
        <v>35.75</v>
      </c>
      <c r="V773" s="1">
        <v>5.8374999999999989E-3</v>
      </c>
      <c r="W773" s="1">
        <v>4.6900000000000004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13.28</v>
      </c>
      <c r="D774" s="1">
        <v>0.08</v>
      </c>
      <c r="E774" s="1">
        <v>0.44</v>
      </c>
      <c r="F774" s="1">
        <v>46.9</v>
      </c>
      <c r="G774" s="1">
        <v>39.300000000000004</v>
      </c>
      <c r="H774" s="1">
        <v>778</v>
      </c>
      <c r="I774" s="1">
        <v>1219804.29</v>
      </c>
      <c r="J774" s="1">
        <v>50.009</v>
      </c>
      <c r="K774" s="1">
        <v>23.440999999999999</v>
      </c>
      <c r="L774" s="1">
        <v>-201.96299999999999</v>
      </c>
      <c r="M774" s="1">
        <v>-80.366</v>
      </c>
      <c r="N774" s="1">
        <v>31.673999999999999</v>
      </c>
      <c r="O774" s="1">
        <v>47938</v>
      </c>
      <c r="P774" s="1">
        <v>-0.4</v>
      </c>
      <c r="Q774" s="1">
        <v>189</v>
      </c>
      <c r="R774" s="1">
        <v>191.5</v>
      </c>
      <c r="S774" s="1">
        <v>188</v>
      </c>
      <c r="T774" s="1">
        <v>185</v>
      </c>
      <c r="U774" s="1">
        <v>184.5</v>
      </c>
      <c r="V774" s="1">
        <v>-0.33052248500000003</v>
      </c>
      <c r="W774" s="1">
        <v>-1.07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0.44</v>
      </c>
      <c r="D775" s="1">
        <v>0</v>
      </c>
      <c r="E775" s="1">
        <v>0.02</v>
      </c>
      <c r="F775" s="1">
        <v>10.89</v>
      </c>
      <c r="G775" s="1">
        <v>88.65</v>
      </c>
      <c r="H775" s="1">
        <v>779</v>
      </c>
      <c r="I775" s="1">
        <v>526138.25</v>
      </c>
      <c r="J775" s="1">
        <v>-1</v>
      </c>
      <c r="K775" s="1">
        <v>-1</v>
      </c>
      <c r="L775" s="1">
        <v>-4</v>
      </c>
      <c r="M775" s="1">
        <v>-3</v>
      </c>
      <c r="N775" s="1">
        <v>-1</v>
      </c>
      <c r="O775" s="1">
        <v>46642</v>
      </c>
      <c r="P775" s="1">
        <v>0</v>
      </c>
      <c r="Q775" s="1">
        <v>18.45</v>
      </c>
      <c r="R775" s="1">
        <v>18</v>
      </c>
      <c r="S775" s="1">
        <v>17.95</v>
      </c>
      <c r="T775" s="1">
        <v>17.95</v>
      </c>
      <c r="U775" s="1">
        <v>17.850000000000001</v>
      </c>
      <c r="V775" s="1">
        <v>-1.7994999999999999E-3</v>
      </c>
      <c r="W775" s="1">
        <v>-1.92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5.98</v>
      </c>
      <c r="D776" s="1">
        <v>0.06</v>
      </c>
      <c r="E776" s="1">
        <v>0.35</v>
      </c>
      <c r="F776" s="1">
        <v>8.09</v>
      </c>
      <c r="G776" s="1">
        <v>85.52</v>
      </c>
      <c r="H776" s="1">
        <v>780</v>
      </c>
      <c r="I776" s="1">
        <v>840422.3</v>
      </c>
      <c r="J776" s="1">
        <v>11</v>
      </c>
      <c r="K776" s="1">
        <v>69</v>
      </c>
      <c r="L776" s="1">
        <v>7</v>
      </c>
      <c r="M776" s="1">
        <v>-12</v>
      </c>
      <c r="N776" s="1">
        <v>-31</v>
      </c>
      <c r="O776" s="1">
        <v>71873</v>
      </c>
      <c r="P776" s="1">
        <v>0.1</v>
      </c>
      <c r="Q776" s="1">
        <v>32.6</v>
      </c>
      <c r="R776" s="1">
        <v>33.4</v>
      </c>
      <c r="S776" s="1">
        <v>33.9</v>
      </c>
      <c r="T776" s="1">
        <v>34.049999999999997</v>
      </c>
      <c r="U776" s="1">
        <v>33.75</v>
      </c>
      <c r="V776" s="1">
        <v>1.4456500000000001E-2</v>
      </c>
      <c r="W776" s="1">
        <v>6.8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0.95</v>
      </c>
      <c r="D777" s="1">
        <v>0</v>
      </c>
      <c r="E777" s="1">
        <v>0.13</v>
      </c>
      <c r="F777" s="1">
        <v>24.32</v>
      </c>
      <c r="G777" s="1">
        <v>74.599999999999994</v>
      </c>
      <c r="H777" s="1">
        <v>781</v>
      </c>
      <c r="I777" s="1">
        <v>688467.78</v>
      </c>
      <c r="J777" s="1">
        <v>38</v>
      </c>
      <c r="K777" s="1">
        <v>-3</v>
      </c>
      <c r="L777" s="1">
        <v>-12</v>
      </c>
      <c r="M777" s="1">
        <v>-13</v>
      </c>
      <c r="N777" s="1">
        <v>-4</v>
      </c>
      <c r="O777" s="1">
        <v>51360</v>
      </c>
      <c r="P777" s="1">
        <v>0</v>
      </c>
      <c r="Q777" s="1">
        <v>16.649999999999999</v>
      </c>
      <c r="R777" s="1">
        <v>16.55</v>
      </c>
      <c r="S777" s="1">
        <v>16.5</v>
      </c>
      <c r="T777" s="1">
        <v>16.3</v>
      </c>
      <c r="U777" s="1">
        <v>16.2</v>
      </c>
      <c r="V777" s="1">
        <v>1.0834999999999996E-3</v>
      </c>
      <c r="W777" s="1">
        <v>-0.92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0.93</v>
      </c>
      <c r="D778" s="1">
        <v>0</v>
      </c>
      <c r="E778" s="1">
        <v>0</v>
      </c>
      <c r="F778" s="1">
        <v>9.83</v>
      </c>
      <c r="G778" s="1">
        <v>89.24</v>
      </c>
      <c r="H778" s="1">
        <v>782</v>
      </c>
      <c r="I778" s="1">
        <v>782164.31</v>
      </c>
      <c r="J778" s="1">
        <v>-30</v>
      </c>
      <c r="K778" s="1">
        <v>-22</v>
      </c>
      <c r="L778" s="1">
        <v>-91</v>
      </c>
      <c r="M778" s="1">
        <v>34</v>
      </c>
      <c r="N778" s="1">
        <v>21</v>
      </c>
      <c r="O778" s="1">
        <v>69800</v>
      </c>
      <c r="P778" s="1">
        <v>-0.1</v>
      </c>
      <c r="Q778" s="1">
        <v>14.4</v>
      </c>
      <c r="R778" s="1">
        <v>14.4</v>
      </c>
      <c r="S778" s="1">
        <v>13.9</v>
      </c>
      <c r="T778" s="1">
        <v>13.65</v>
      </c>
      <c r="U778" s="1">
        <v>13.65</v>
      </c>
      <c r="V778" s="1">
        <v>-1.2629499999999998E-2</v>
      </c>
      <c r="W778" s="1">
        <v>-6.51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0.25</v>
      </c>
      <c r="D779" s="1">
        <v>0</v>
      </c>
      <c r="E779" s="1">
        <v>0.17</v>
      </c>
      <c r="F779" s="1">
        <v>12.53</v>
      </c>
      <c r="G779" s="1">
        <v>87.05</v>
      </c>
      <c r="H779" s="1">
        <v>783</v>
      </c>
      <c r="I779" s="1">
        <v>625250</v>
      </c>
      <c r="J779" s="1">
        <v>1</v>
      </c>
      <c r="K779" s="1">
        <v>23</v>
      </c>
      <c r="L779" s="1">
        <v>-2</v>
      </c>
      <c r="M779" s="1">
        <v>0</v>
      </c>
      <c r="N779" s="1">
        <v>7</v>
      </c>
      <c r="O779" s="1">
        <v>54428</v>
      </c>
      <c r="P779" s="1">
        <v>0.1</v>
      </c>
      <c r="Q779" s="1">
        <v>17.8</v>
      </c>
      <c r="R779" s="1">
        <v>18</v>
      </c>
      <c r="S779" s="1">
        <v>18</v>
      </c>
      <c r="T779" s="1">
        <v>17.899999999999999</v>
      </c>
      <c r="U779" s="1">
        <v>17.95</v>
      </c>
      <c r="V779" s="1">
        <v>5.2145000000000004E-3</v>
      </c>
      <c r="W779" s="1">
        <v>2.57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-7</v>
      </c>
      <c r="K780" s="1">
        <v>0</v>
      </c>
      <c r="L780" s="1">
        <v>23</v>
      </c>
      <c r="M780" s="1">
        <v>-10</v>
      </c>
      <c r="N780" s="1">
        <v>10</v>
      </c>
      <c r="O780" s="1">
        <v>39654</v>
      </c>
      <c r="P780" s="1">
        <v>0</v>
      </c>
      <c r="Q780" s="1">
        <v>21.05</v>
      </c>
      <c r="R780" s="1">
        <v>19.850000000000001</v>
      </c>
      <c r="S780" s="1">
        <v>20</v>
      </c>
      <c r="T780" s="1">
        <v>19.899999999999999</v>
      </c>
      <c r="U780" s="1">
        <v>19.899999999999999</v>
      </c>
      <c r="V780" s="1">
        <v>3.1264999999999999E-3</v>
      </c>
      <c r="W780" s="1">
        <v>-7.66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12.01</v>
      </c>
      <c r="D781" s="1">
        <v>1.47</v>
      </c>
      <c r="E781" s="1">
        <v>1.41</v>
      </c>
      <c r="F781" s="1">
        <v>26.68</v>
      </c>
      <c r="G781" s="1">
        <v>58.43</v>
      </c>
      <c r="H781" s="1">
        <v>785</v>
      </c>
      <c r="I781" s="1">
        <v>589978.31000000006</v>
      </c>
      <c r="J781" s="1">
        <v>-691.072</v>
      </c>
      <c r="K781" s="1">
        <v>-1.3839999999999999</v>
      </c>
      <c r="L781" s="1">
        <v>375</v>
      </c>
      <c r="M781" s="1">
        <v>1</v>
      </c>
      <c r="N781" s="1">
        <v>123.64</v>
      </c>
      <c r="O781" s="1">
        <v>34472</v>
      </c>
      <c r="P781" s="1">
        <v>-0.6</v>
      </c>
      <c r="Q781" s="1">
        <v>182</v>
      </c>
      <c r="R781" s="1">
        <v>182</v>
      </c>
      <c r="S781" s="1">
        <v>186.5</v>
      </c>
      <c r="T781" s="1">
        <v>183</v>
      </c>
      <c r="U781" s="1">
        <v>184.5</v>
      </c>
      <c r="V781" s="1">
        <v>-0.3309491200000001</v>
      </c>
      <c r="W781" s="1">
        <v>-3.66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5.35</v>
      </c>
      <c r="D782" s="1">
        <v>0.1</v>
      </c>
      <c r="E782" s="1">
        <v>0.24</v>
      </c>
      <c r="F782" s="1">
        <v>13.3</v>
      </c>
      <c r="G782" s="1">
        <v>81.009999999999991</v>
      </c>
      <c r="H782" s="1">
        <v>786</v>
      </c>
      <c r="I782" s="1">
        <v>444451.25</v>
      </c>
      <c r="J782" s="1">
        <v>10</v>
      </c>
      <c r="K782" s="1">
        <v>18</v>
      </c>
      <c r="L782" s="1">
        <v>14.847</v>
      </c>
      <c r="M782" s="1">
        <v>-24.16</v>
      </c>
      <c r="N782" s="1">
        <v>-66.293000000000006</v>
      </c>
      <c r="O782" s="1">
        <v>36005</v>
      </c>
      <c r="P782" s="1">
        <v>-0.1</v>
      </c>
      <c r="Q782" s="1">
        <v>100</v>
      </c>
      <c r="R782" s="1">
        <v>100.5</v>
      </c>
      <c r="S782" s="1">
        <v>104</v>
      </c>
      <c r="T782" s="1">
        <v>101</v>
      </c>
      <c r="U782" s="1">
        <v>97.1</v>
      </c>
      <c r="V782" s="1">
        <v>-4.5241222999999997E-2</v>
      </c>
      <c r="W782" s="1">
        <v>-2.9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0.05</v>
      </c>
      <c r="F783" s="1">
        <v>59.69</v>
      </c>
      <c r="G783" s="1">
        <v>37.630000000000003</v>
      </c>
      <c r="H783" s="1">
        <v>787</v>
      </c>
      <c r="I783" s="1">
        <v>663659.66</v>
      </c>
      <c r="J783" s="1">
        <v>5</v>
      </c>
      <c r="K783" s="1">
        <v>1</v>
      </c>
      <c r="L783" s="1">
        <v>1</v>
      </c>
      <c r="M783" s="1">
        <v>3</v>
      </c>
      <c r="N783" s="1">
        <v>0</v>
      </c>
      <c r="O783" s="1">
        <v>24974</v>
      </c>
      <c r="P783" s="1">
        <v>0</v>
      </c>
      <c r="Q783" s="1">
        <v>50.6</v>
      </c>
      <c r="R783" s="1">
        <v>50.8</v>
      </c>
      <c r="S783" s="1">
        <v>50.6</v>
      </c>
      <c r="T783" s="1">
        <v>50.5</v>
      </c>
      <c r="U783" s="1">
        <v>50.5</v>
      </c>
      <c r="V783" s="1">
        <v>5.0590000000000001E-3</v>
      </c>
      <c r="W783" s="1">
        <v>-0.2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57.5</v>
      </c>
      <c r="D784" s="1">
        <v>12.89</v>
      </c>
      <c r="E784" s="1">
        <v>6.11</v>
      </c>
      <c r="F784" s="1">
        <v>8.17</v>
      </c>
      <c r="G784" s="1">
        <v>15.329999999999998</v>
      </c>
      <c r="H784" s="1">
        <v>788</v>
      </c>
      <c r="I784" s="1">
        <v>761884.42</v>
      </c>
      <c r="J784" s="1">
        <v>29.696999999999999</v>
      </c>
      <c r="K784" s="1">
        <v>-44.753</v>
      </c>
      <c r="L784" s="1">
        <v>-11.686999999999999</v>
      </c>
      <c r="M784" s="1">
        <v>348.41699999999997</v>
      </c>
      <c r="N784" s="1">
        <v>-35.719000000000001</v>
      </c>
      <c r="O784" s="1">
        <v>11680</v>
      </c>
      <c r="P784" s="1">
        <v>2.4</v>
      </c>
      <c r="Q784" s="1">
        <v>2165</v>
      </c>
      <c r="R784" s="1">
        <v>2180</v>
      </c>
      <c r="S784" s="1">
        <v>2200</v>
      </c>
      <c r="T784" s="1">
        <v>2325</v>
      </c>
      <c r="U784" s="1">
        <v>2300</v>
      </c>
      <c r="V784" s="1">
        <v>6.689368899999999</v>
      </c>
      <c r="W784" s="1">
        <v>8.49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40.53</v>
      </c>
      <c r="D785" s="1">
        <v>0</v>
      </c>
      <c r="E785" s="1">
        <v>0.83</v>
      </c>
      <c r="F785" s="1">
        <v>22.54</v>
      </c>
      <c r="G785" s="1">
        <v>36.1</v>
      </c>
      <c r="H785" s="1">
        <v>789</v>
      </c>
      <c r="I785" s="1">
        <v>784559</v>
      </c>
      <c r="J785" s="1">
        <v>271.93599999999998</v>
      </c>
      <c r="K785" s="1">
        <v>344.51299999999998</v>
      </c>
      <c r="L785" s="1">
        <v>51.776000000000003</v>
      </c>
      <c r="M785" s="1">
        <v>-48.917000000000002</v>
      </c>
      <c r="N785" s="1">
        <v>-12.131</v>
      </c>
      <c r="O785" s="1">
        <v>28323</v>
      </c>
      <c r="P785" s="1">
        <v>2.1</v>
      </c>
      <c r="Q785" s="1">
        <v>91.6</v>
      </c>
      <c r="R785" s="1">
        <v>95.3</v>
      </c>
      <c r="S785" s="1">
        <v>94.8</v>
      </c>
      <c r="T785" s="1">
        <v>93.1</v>
      </c>
      <c r="U785" s="1">
        <v>90.2</v>
      </c>
      <c r="V785" s="1">
        <v>0.5700140239999999</v>
      </c>
      <c r="W785" s="1">
        <v>0.67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22.06</v>
      </c>
      <c r="D786" s="1">
        <v>0</v>
      </c>
      <c r="E786" s="1">
        <v>0.18</v>
      </c>
      <c r="F786" s="1">
        <v>16.7</v>
      </c>
      <c r="G786" s="1">
        <v>61.06</v>
      </c>
      <c r="H786" s="1">
        <v>790</v>
      </c>
      <c r="I786" s="1">
        <v>611750.11</v>
      </c>
      <c r="J786" s="1">
        <v>-9</v>
      </c>
      <c r="K786" s="1">
        <v>-32</v>
      </c>
      <c r="L786" s="1">
        <v>19</v>
      </c>
      <c r="M786" s="1">
        <v>-23.001000000000001</v>
      </c>
      <c r="N786" s="1">
        <v>-52</v>
      </c>
      <c r="O786" s="1">
        <v>37353</v>
      </c>
      <c r="P786" s="1">
        <v>-0.3</v>
      </c>
      <c r="Q786" s="1">
        <v>33.950000000000003</v>
      </c>
      <c r="R786" s="1">
        <v>32</v>
      </c>
      <c r="S786" s="1">
        <v>32.1</v>
      </c>
      <c r="T786" s="1">
        <v>31.15</v>
      </c>
      <c r="U786" s="1">
        <v>31.3</v>
      </c>
      <c r="V786" s="1">
        <v>-3.06373115E-2</v>
      </c>
      <c r="W786" s="1">
        <v>-9.67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48.84</v>
      </c>
      <c r="D787" s="1">
        <v>0.47</v>
      </c>
      <c r="E787" s="1">
        <v>3.95</v>
      </c>
      <c r="F787" s="1">
        <v>74.64</v>
      </c>
      <c r="G787" s="1">
        <v>-27.900000000000006</v>
      </c>
      <c r="H787" s="1">
        <v>791</v>
      </c>
      <c r="I787" s="1">
        <v>3878483</v>
      </c>
      <c r="J787" s="1">
        <v>709.8</v>
      </c>
      <c r="K787" s="1">
        <v>43.725000000000001</v>
      </c>
      <c r="L787" s="1">
        <v>-351.86799999999999</v>
      </c>
      <c r="M787" s="1">
        <v>206.93899999999999</v>
      </c>
      <c r="N787" s="1">
        <v>293.71800000000002</v>
      </c>
      <c r="O787" s="1">
        <v>-108210</v>
      </c>
      <c r="P787" s="1">
        <v>-0.8</v>
      </c>
      <c r="Q787" s="1">
        <v>161</v>
      </c>
      <c r="R787" s="1">
        <v>160.5</v>
      </c>
      <c r="S787" s="1">
        <v>156.5</v>
      </c>
      <c r="T787" s="1">
        <v>157.5</v>
      </c>
      <c r="U787" s="1">
        <v>160</v>
      </c>
      <c r="V787" s="1">
        <v>1.45816093</v>
      </c>
      <c r="W787" s="1">
        <v>2.2400000000000002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36.31</v>
      </c>
      <c r="D788" s="1">
        <v>6.66</v>
      </c>
      <c r="E788" s="1">
        <v>0.23</v>
      </c>
      <c r="F788" s="1">
        <v>8.8000000000000007</v>
      </c>
      <c r="G788" s="1">
        <v>48</v>
      </c>
      <c r="H788" s="1">
        <v>792</v>
      </c>
      <c r="I788" s="1">
        <v>1113298.1299999999</v>
      </c>
      <c r="J788" s="1">
        <v>-129.899</v>
      </c>
      <c r="K788" s="1">
        <v>125.28700000000001</v>
      </c>
      <c r="L788" s="1">
        <v>-64.918999999999997</v>
      </c>
      <c r="M788" s="1">
        <v>-154.405</v>
      </c>
      <c r="N788" s="1">
        <v>-155.304</v>
      </c>
      <c r="O788" s="1">
        <v>53438</v>
      </c>
      <c r="P788" s="1">
        <v>-0.7</v>
      </c>
      <c r="Q788" s="1">
        <v>860</v>
      </c>
      <c r="R788" s="1">
        <v>877</v>
      </c>
      <c r="S788" s="1">
        <v>871</v>
      </c>
      <c r="T788" s="1">
        <v>865</v>
      </c>
      <c r="U788" s="1">
        <v>871</v>
      </c>
      <c r="V788" s="1">
        <v>-3.2721099900000001</v>
      </c>
      <c r="W788" s="1">
        <v>1.99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1.58</v>
      </c>
      <c r="D789" s="1">
        <v>0</v>
      </c>
      <c r="E789" s="1">
        <v>1.2</v>
      </c>
      <c r="F789" s="1">
        <v>19.21</v>
      </c>
      <c r="G789" s="1">
        <v>78.009999999999991</v>
      </c>
      <c r="H789" s="1">
        <v>793</v>
      </c>
      <c r="I789" s="1">
        <v>790523.56</v>
      </c>
      <c r="J789" s="1">
        <v>197</v>
      </c>
      <c r="K789" s="1">
        <v>299</v>
      </c>
      <c r="L789" s="1">
        <v>1</v>
      </c>
      <c r="M789" s="1">
        <v>-37</v>
      </c>
      <c r="N789" s="1">
        <v>-45</v>
      </c>
      <c r="O789" s="1">
        <v>61669</v>
      </c>
      <c r="P789" s="1">
        <v>0.7</v>
      </c>
      <c r="Q789" s="1">
        <v>19.2</v>
      </c>
      <c r="R789" s="1">
        <v>19.850000000000001</v>
      </c>
      <c r="S789" s="1">
        <v>19.55</v>
      </c>
      <c r="T789" s="1">
        <v>19.649999999999999</v>
      </c>
      <c r="U789" s="1">
        <v>18.600000000000001</v>
      </c>
      <c r="V789" s="1">
        <v>8.1730499999999998E-2</v>
      </c>
      <c r="W789" s="1">
        <v>-4.12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1.97</v>
      </c>
      <c r="D791" s="1">
        <v>0</v>
      </c>
      <c r="E791" s="1">
        <v>0</v>
      </c>
      <c r="F791" s="1">
        <v>18.329999999999998</v>
      </c>
      <c r="G791" s="1">
        <v>79.7</v>
      </c>
      <c r="H791" s="1">
        <v>795</v>
      </c>
      <c r="I791" s="1">
        <v>535647.42000000004</v>
      </c>
      <c r="J791" s="1">
        <v>4</v>
      </c>
      <c r="K791" s="1">
        <v>-3</v>
      </c>
      <c r="L791" s="1">
        <v>-2</v>
      </c>
      <c r="M791" s="1">
        <v>0</v>
      </c>
      <c r="N791" s="1">
        <v>1</v>
      </c>
      <c r="O791" s="1">
        <v>42691</v>
      </c>
      <c r="P791" s="1">
        <v>0</v>
      </c>
      <c r="Q791" s="1">
        <v>38.799999999999997</v>
      </c>
      <c r="R791" s="1">
        <v>38.950000000000003</v>
      </c>
      <c r="S791" s="1">
        <v>38.799999999999997</v>
      </c>
      <c r="T791" s="1">
        <v>38.799999999999997</v>
      </c>
      <c r="U791" s="1">
        <v>38.950000000000003</v>
      </c>
      <c r="V791" s="1">
        <v>-3.0000000000001136E-6</v>
      </c>
      <c r="W791" s="1">
        <v>1.56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6.87</v>
      </c>
      <c r="D792" s="1">
        <v>0</v>
      </c>
      <c r="E792" s="1">
        <v>0.03</v>
      </c>
      <c r="F792" s="1">
        <v>15.24</v>
      </c>
      <c r="G792" s="1">
        <v>77.86</v>
      </c>
      <c r="H792" s="1">
        <v>796</v>
      </c>
      <c r="I792" s="1">
        <v>730665.48</v>
      </c>
      <c r="J792" s="1">
        <v>51.899000000000001</v>
      </c>
      <c r="K792" s="1">
        <v>16.001000000000001</v>
      </c>
      <c r="L792" s="1">
        <v>107.202</v>
      </c>
      <c r="M792" s="1">
        <v>-55.000999999999998</v>
      </c>
      <c r="N792" s="1">
        <v>-63.009</v>
      </c>
      <c r="O792" s="1">
        <v>56890</v>
      </c>
      <c r="P792" s="1">
        <v>0.1</v>
      </c>
      <c r="Q792" s="1">
        <v>38.950000000000003</v>
      </c>
      <c r="R792" s="1">
        <v>39.25</v>
      </c>
      <c r="S792" s="1">
        <v>40.15</v>
      </c>
      <c r="T792" s="1">
        <v>39.6</v>
      </c>
      <c r="U792" s="1">
        <v>38.6</v>
      </c>
      <c r="V792" s="1">
        <v>2.3434785999999999E-2</v>
      </c>
      <c r="W792" s="1">
        <v>0.65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12.65</v>
      </c>
      <c r="G793" s="1">
        <v>84.68</v>
      </c>
      <c r="H793" s="1">
        <v>797</v>
      </c>
      <c r="I793" s="1">
        <v>567871.42000000004</v>
      </c>
      <c r="J793" s="1">
        <v>29</v>
      </c>
      <c r="K793" s="1">
        <v>26.111000000000001</v>
      </c>
      <c r="L793" s="1">
        <v>13</v>
      </c>
      <c r="M793" s="1">
        <v>-3</v>
      </c>
      <c r="N793" s="1">
        <v>-17</v>
      </c>
      <c r="O793" s="1">
        <v>48087</v>
      </c>
      <c r="P793" s="1">
        <v>0.1</v>
      </c>
      <c r="Q793" s="1">
        <v>36</v>
      </c>
      <c r="R793" s="1">
        <v>36.4</v>
      </c>
      <c r="S793" s="1">
        <v>37.35</v>
      </c>
      <c r="T793" s="1">
        <v>36.65</v>
      </c>
      <c r="U793" s="1">
        <v>36</v>
      </c>
      <c r="V793" s="1">
        <v>1.7580404000000004E-2</v>
      </c>
      <c r="W793" s="1">
        <v>-0.96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2</v>
      </c>
      <c r="K794" s="1">
        <v>-1</v>
      </c>
      <c r="L794" s="1">
        <v>0</v>
      </c>
      <c r="M794" s="1">
        <v>-2</v>
      </c>
      <c r="N794" s="1">
        <v>3</v>
      </c>
      <c r="O794" s="1">
        <v>72482</v>
      </c>
      <c r="P794" s="1">
        <v>0</v>
      </c>
      <c r="Q794" s="1">
        <v>20.3</v>
      </c>
      <c r="R794" s="1">
        <v>20.45</v>
      </c>
      <c r="S794" s="1">
        <v>20.149999999999999</v>
      </c>
      <c r="T794" s="1">
        <v>20.25</v>
      </c>
      <c r="U794" s="1">
        <v>20.350000000000001</v>
      </c>
      <c r="V794" s="1">
        <v>4.0700000000000003E-4</v>
      </c>
      <c r="W794" s="1">
        <v>0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17.68</v>
      </c>
      <c r="D795" s="1">
        <v>0.05</v>
      </c>
      <c r="E795" s="1">
        <v>5.7</v>
      </c>
      <c r="F795" s="1">
        <v>6.69</v>
      </c>
      <c r="G795" s="1">
        <v>69.88</v>
      </c>
      <c r="H795" s="1">
        <v>799</v>
      </c>
      <c r="I795" s="1">
        <v>2159300.4900000002</v>
      </c>
      <c r="J795" s="1">
        <v>-883.774</v>
      </c>
      <c r="K795" s="1">
        <v>1302.598</v>
      </c>
      <c r="L795" s="1">
        <v>-2189.5810000000001</v>
      </c>
      <c r="M795" s="1">
        <v>527.42100000000005</v>
      </c>
      <c r="N795" s="1">
        <v>531.94600000000003</v>
      </c>
      <c r="O795" s="1">
        <v>150892</v>
      </c>
      <c r="P795" s="1">
        <v>-0.5</v>
      </c>
      <c r="Q795" s="1">
        <v>84.6</v>
      </c>
      <c r="R795" s="1">
        <v>87.8</v>
      </c>
      <c r="S795" s="1">
        <v>85.2</v>
      </c>
      <c r="T795" s="1">
        <v>86.2</v>
      </c>
      <c r="U795" s="1">
        <v>86.7</v>
      </c>
      <c r="V795" s="1">
        <v>-0.55368068800000003</v>
      </c>
      <c r="W795" s="1">
        <v>5.35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10.15</v>
      </c>
      <c r="D796" s="1">
        <v>0.01</v>
      </c>
      <c r="E796" s="1">
        <v>0.96</v>
      </c>
      <c r="F796" s="1">
        <v>10.65</v>
      </c>
      <c r="G796" s="1">
        <v>78.22999999999999</v>
      </c>
      <c r="H796" s="1">
        <v>800</v>
      </c>
      <c r="I796" s="1">
        <v>505864.26</v>
      </c>
      <c r="J796" s="1">
        <v>27.911000000000001</v>
      </c>
      <c r="K796" s="1">
        <v>30.024999999999999</v>
      </c>
      <c r="L796" s="1">
        <v>46.3</v>
      </c>
      <c r="M796" s="1">
        <v>47.408999999999999</v>
      </c>
      <c r="N796" s="1">
        <v>-50.36</v>
      </c>
      <c r="O796" s="1">
        <v>39574</v>
      </c>
      <c r="P796" s="1">
        <v>0.3</v>
      </c>
      <c r="Q796" s="1">
        <v>77.5</v>
      </c>
      <c r="R796" s="1">
        <v>77.900000000000006</v>
      </c>
      <c r="S796" s="1">
        <v>78.2</v>
      </c>
      <c r="T796" s="1">
        <v>79.5</v>
      </c>
      <c r="U796" s="1">
        <v>77.3</v>
      </c>
      <c r="V796" s="1">
        <v>7.9988975000000004E-2</v>
      </c>
      <c r="W796" s="1">
        <v>0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10.24</v>
      </c>
      <c r="D797" s="1">
        <v>5.84</v>
      </c>
      <c r="E797" s="1">
        <v>1.25</v>
      </c>
      <c r="F797" s="1">
        <v>17.5</v>
      </c>
      <c r="G797" s="1">
        <v>65.17</v>
      </c>
      <c r="H797" s="1">
        <v>801</v>
      </c>
      <c r="I797" s="1">
        <v>601228.31999999995</v>
      </c>
      <c r="J797" s="1">
        <v>217.708</v>
      </c>
      <c r="K797" s="1">
        <v>-756.18799999999999</v>
      </c>
      <c r="L797" s="1">
        <v>-361.065</v>
      </c>
      <c r="M797" s="1">
        <v>-615.28</v>
      </c>
      <c r="N797" s="1">
        <v>100.881</v>
      </c>
      <c r="O797" s="1">
        <v>39182</v>
      </c>
      <c r="P797" s="1">
        <v>-3.6</v>
      </c>
      <c r="Q797" s="1">
        <v>173.5</v>
      </c>
      <c r="R797" s="1">
        <v>180</v>
      </c>
      <c r="S797" s="1">
        <v>177.5</v>
      </c>
      <c r="T797" s="1">
        <v>177.5</v>
      </c>
      <c r="U797" s="1">
        <v>179</v>
      </c>
      <c r="V797" s="1">
        <v>-2.5358504050000001</v>
      </c>
      <c r="W797" s="1">
        <v>13.29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0.22</v>
      </c>
      <c r="F798" s="1">
        <v>17.37</v>
      </c>
      <c r="G798" s="1">
        <v>80.8</v>
      </c>
      <c r="H798" s="1">
        <v>802</v>
      </c>
      <c r="I798" s="1">
        <v>875500</v>
      </c>
      <c r="J798" s="1">
        <v>-3</v>
      </c>
      <c r="K798" s="1">
        <v>-1</v>
      </c>
      <c r="L798" s="1">
        <v>2.0150000000000001</v>
      </c>
      <c r="M798" s="1">
        <v>-13</v>
      </c>
      <c r="N798" s="1">
        <v>-4</v>
      </c>
      <c r="O798" s="1">
        <v>70740</v>
      </c>
      <c r="P798" s="1">
        <v>0</v>
      </c>
      <c r="Q798" s="1">
        <v>15.2</v>
      </c>
      <c r="R798" s="1">
        <v>15.2</v>
      </c>
      <c r="S798" s="1">
        <v>15.15</v>
      </c>
      <c r="T798" s="1">
        <v>15.35</v>
      </c>
      <c r="U798" s="1">
        <v>15.3</v>
      </c>
      <c r="V798" s="1">
        <v>-2.9102274999999998E-3</v>
      </c>
      <c r="W798" s="1">
        <v>0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5.69</v>
      </c>
      <c r="D799" s="1">
        <v>0.57999999999999996</v>
      </c>
      <c r="E799" s="1">
        <v>0.44</v>
      </c>
      <c r="F799" s="1">
        <v>16.34</v>
      </c>
      <c r="G799" s="1">
        <v>76.95</v>
      </c>
      <c r="H799" s="1">
        <v>803</v>
      </c>
      <c r="I799" s="1">
        <v>567748.9</v>
      </c>
      <c r="J799" s="1">
        <v>5</v>
      </c>
      <c r="K799" s="1">
        <v>19</v>
      </c>
      <c r="L799" s="1">
        <v>9</v>
      </c>
      <c r="M799" s="1">
        <v>-9</v>
      </c>
      <c r="N799" s="1">
        <v>-17</v>
      </c>
      <c r="O799" s="1">
        <v>43688</v>
      </c>
      <c r="P799" s="1">
        <v>0</v>
      </c>
      <c r="Q799" s="1">
        <v>73</v>
      </c>
      <c r="R799" s="1">
        <v>73.3</v>
      </c>
      <c r="S799" s="1">
        <v>72.7</v>
      </c>
      <c r="T799" s="1">
        <v>72.599999999999994</v>
      </c>
      <c r="U799" s="1">
        <v>71.8</v>
      </c>
      <c r="V799" s="1">
        <v>5.3800000000000002E-3</v>
      </c>
      <c r="W799" s="1">
        <v>-1.64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14.28</v>
      </c>
      <c r="D800" s="1">
        <v>0.23</v>
      </c>
      <c r="E800" s="1">
        <v>3.36</v>
      </c>
      <c r="F800" s="1">
        <v>20.2</v>
      </c>
      <c r="G800" s="1">
        <v>61.93</v>
      </c>
      <c r="H800" s="1">
        <v>804</v>
      </c>
      <c r="I800" s="1">
        <v>855929.49</v>
      </c>
      <c r="J800" s="1">
        <v>-11.884</v>
      </c>
      <c r="K800" s="1">
        <v>23.603999999999999</v>
      </c>
      <c r="L800" s="1">
        <v>-1.948</v>
      </c>
      <c r="M800" s="1">
        <v>14.053000000000001</v>
      </c>
      <c r="N800" s="1">
        <v>67.397999999999996</v>
      </c>
      <c r="O800" s="1">
        <v>53008</v>
      </c>
      <c r="P800" s="1">
        <v>0.2</v>
      </c>
      <c r="Q800" s="1">
        <v>141</v>
      </c>
      <c r="R800" s="1">
        <v>140.5</v>
      </c>
      <c r="S800" s="1">
        <v>140.5</v>
      </c>
      <c r="T800" s="1">
        <v>141</v>
      </c>
      <c r="U800" s="1">
        <v>141</v>
      </c>
      <c r="V800" s="1">
        <v>0.12851614999999997</v>
      </c>
      <c r="W800" s="1">
        <v>1.44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2</v>
      </c>
      <c r="K801" s="1">
        <v>0</v>
      </c>
      <c r="L801" s="1">
        <v>0</v>
      </c>
      <c r="M801" s="1">
        <v>0</v>
      </c>
      <c r="N801" s="1">
        <v>1</v>
      </c>
      <c r="O801" s="1">
        <v>17856</v>
      </c>
      <c r="P801" s="1">
        <v>0</v>
      </c>
      <c r="Q801" s="1">
        <v>31.4</v>
      </c>
      <c r="R801" s="1">
        <v>31.4</v>
      </c>
      <c r="S801" s="1">
        <v>30.4</v>
      </c>
      <c r="T801" s="1">
        <v>33.4</v>
      </c>
      <c r="U801" s="1">
        <v>33.200000000000003</v>
      </c>
      <c r="V801" s="1">
        <v>9.6000000000000002E-4</v>
      </c>
      <c r="W801" s="1">
        <v>9.93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</v>
      </c>
      <c r="D802" s="1">
        <v>0.14000000000000001</v>
      </c>
      <c r="E802" s="1">
        <v>0.86</v>
      </c>
      <c r="F802" s="1">
        <v>10.14</v>
      </c>
      <c r="G802" s="1">
        <v>83.36</v>
      </c>
      <c r="H802" s="1">
        <v>806</v>
      </c>
      <c r="I802" s="1">
        <v>637028.43999999994</v>
      </c>
      <c r="J802" s="1">
        <v>-1</v>
      </c>
      <c r="K802" s="1">
        <v>2</v>
      </c>
      <c r="L802" s="1">
        <v>-1</v>
      </c>
      <c r="M802" s="1">
        <v>-32</v>
      </c>
      <c r="N802" s="1">
        <v>-13</v>
      </c>
      <c r="O802" s="1">
        <v>53103</v>
      </c>
      <c r="P802" s="1">
        <v>-0.1</v>
      </c>
      <c r="Q802" s="1">
        <v>61.2</v>
      </c>
      <c r="R802" s="1">
        <v>61.1</v>
      </c>
      <c r="S802" s="1">
        <v>59.7</v>
      </c>
      <c r="T802" s="1">
        <v>58.8</v>
      </c>
      <c r="U802" s="1">
        <v>58.5</v>
      </c>
      <c r="V802" s="1">
        <v>-2.6408000000000001E-2</v>
      </c>
      <c r="W802" s="1">
        <v>-3.94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19.27</v>
      </c>
      <c r="D803" s="1">
        <v>0</v>
      </c>
      <c r="E803" s="1">
        <v>0.04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43</v>
      </c>
      <c r="K803" s="1">
        <v>-6</v>
      </c>
      <c r="L803" s="1">
        <v>-3</v>
      </c>
      <c r="M803" s="1">
        <v>-10</v>
      </c>
      <c r="N803" s="1">
        <v>-16</v>
      </c>
      <c r="O803" s="1">
        <v>52516</v>
      </c>
      <c r="P803" s="1">
        <v>0</v>
      </c>
      <c r="Q803" s="1">
        <v>60.1</v>
      </c>
      <c r="R803" s="1">
        <v>59.5</v>
      </c>
      <c r="S803" s="1">
        <v>59.2</v>
      </c>
      <c r="T803" s="1">
        <v>59.4</v>
      </c>
      <c r="U803" s="1">
        <v>58.5</v>
      </c>
      <c r="V803" s="1">
        <v>5.1970000000000028E-3</v>
      </c>
      <c r="W803" s="1">
        <v>-0.51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0.78</v>
      </c>
      <c r="D804" s="1">
        <v>0.95</v>
      </c>
      <c r="E804" s="1">
        <v>1.7</v>
      </c>
      <c r="F804" s="1">
        <v>36.75</v>
      </c>
      <c r="G804" s="1">
        <v>59.82</v>
      </c>
      <c r="H804" s="1">
        <v>808</v>
      </c>
      <c r="I804" s="1">
        <v>490608.81</v>
      </c>
      <c r="J804" s="1">
        <v>36.07</v>
      </c>
      <c r="K804" s="1">
        <v>-48.463999999999999</v>
      </c>
      <c r="L804" s="1">
        <v>25.079000000000001</v>
      </c>
      <c r="M804" s="1">
        <v>-68.537000000000006</v>
      </c>
      <c r="N804" s="1">
        <v>-93.837999999999994</v>
      </c>
      <c r="O804" s="1">
        <v>29348</v>
      </c>
      <c r="P804" s="1">
        <v>-0.5</v>
      </c>
      <c r="Q804" s="1">
        <v>241</v>
      </c>
      <c r="R804" s="1">
        <v>237.5</v>
      </c>
      <c r="S804" s="1">
        <v>238</v>
      </c>
      <c r="T804" s="1">
        <v>236.5</v>
      </c>
      <c r="U804" s="1">
        <v>232</v>
      </c>
      <c r="V804" s="1">
        <v>-0.34827944499999997</v>
      </c>
      <c r="W804" s="1">
        <v>-2.73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9.0299999999999994</v>
      </c>
      <c r="D805" s="1">
        <v>0.55000000000000004</v>
      </c>
      <c r="E805" s="1">
        <v>1.51</v>
      </c>
      <c r="F805" s="1">
        <v>8.0299999999999994</v>
      </c>
      <c r="G805" s="1">
        <v>80.88</v>
      </c>
      <c r="H805" s="1">
        <v>809</v>
      </c>
      <c r="I805" s="1">
        <v>581462.34</v>
      </c>
      <c r="J805" s="1">
        <v>16.067</v>
      </c>
      <c r="K805" s="1">
        <v>-6.3380000000000001</v>
      </c>
      <c r="L805" s="1">
        <v>-44</v>
      </c>
      <c r="M805" s="1">
        <v>-85.012</v>
      </c>
      <c r="N805" s="1">
        <v>-66.337999999999994</v>
      </c>
      <c r="O805" s="1">
        <v>47029</v>
      </c>
      <c r="P805" s="1">
        <v>-0.4</v>
      </c>
      <c r="Q805" s="1">
        <v>185</v>
      </c>
      <c r="R805" s="1">
        <v>189</v>
      </c>
      <c r="S805" s="1">
        <v>189</v>
      </c>
      <c r="T805" s="1">
        <v>183</v>
      </c>
      <c r="U805" s="1">
        <v>182</v>
      </c>
      <c r="V805" s="1">
        <v>-0.34172199000000003</v>
      </c>
      <c r="W805" s="1">
        <v>0.55000000000000004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1.1499999999999999</v>
      </c>
      <c r="D806" s="1">
        <v>0</v>
      </c>
      <c r="E806" s="1">
        <v>0.06</v>
      </c>
      <c r="F806" s="1">
        <v>63.34</v>
      </c>
      <c r="G806" s="1">
        <v>35.450000000000003</v>
      </c>
      <c r="H806" s="1">
        <v>810</v>
      </c>
      <c r="I806" s="1">
        <v>591231</v>
      </c>
      <c r="J806" s="1">
        <v>22</v>
      </c>
      <c r="K806" s="1">
        <v>-4</v>
      </c>
      <c r="L806" s="1">
        <v>11</v>
      </c>
      <c r="M806" s="1">
        <v>0</v>
      </c>
      <c r="N806" s="1">
        <v>-2</v>
      </c>
      <c r="O806" s="1">
        <v>20959</v>
      </c>
      <c r="P806" s="1">
        <v>0.1</v>
      </c>
      <c r="Q806" s="1">
        <v>38.799999999999997</v>
      </c>
      <c r="R806" s="1">
        <v>38.200000000000003</v>
      </c>
      <c r="S806" s="1">
        <v>38.15</v>
      </c>
      <c r="T806" s="1">
        <v>37.9</v>
      </c>
      <c r="U806" s="1">
        <v>38.549999999999997</v>
      </c>
      <c r="V806" s="1">
        <v>1.0433499999999998E-2</v>
      </c>
      <c r="W806" s="1">
        <v>2.8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2.96</v>
      </c>
      <c r="D807" s="1">
        <v>0</v>
      </c>
      <c r="E807" s="1">
        <v>0.02</v>
      </c>
      <c r="F807" s="1">
        <v>5.12</v>
      </c>
      <c r="G807" s="1">
        <v>91.9</v>
      </c>
      <c r="H807" s="1">
        <v>811</v>
      </c>
      <c r="I807" s="1">
        <v>339540</v>
      </c>
      <c r="J807" s="1">
        <v>-192</v>
      </c>
      <c r="K807" s="1">
        <v>14</v>
      </c>
      <c r="L807" s="1">
        <v>47</v>
      </c>
      <c r="M807" s="1">
        <v>28</v>
      </c>
      <c r="N807" s="1">
        <v>-149</v>
      </c>
      <c r="O807" s="1">
        <v>31204</v>
      </c>
      <c r="P807" s="1">
        <v>-0.8</v>
      </c>
      <c r="Q807" s="1">
        <v>41</v>
      </c>
      <c r="R807" s="1">
        <v>39.9</v>
      </c>
      <c r="S807" s="1">
        <v>40</v>
      </c>
      <c r="T807" s="1">
        <v>41</v>
      </c>
      <c r="U807" s="1">
        <v>39.85</v>
      </c>
      <c r="V807" s="1">
        <v>-0.10223049999999999</v>
      </c>
      <c r="W807" s="1">
        <v>2.97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43.42</v>
      </c>
      <c r="D808" s="1">
        <v>0</v>
      </c>
      <c r="E808" s="1">
        <v>0</v>
      </c>
      <c r="F808" s="1">
        <v>42.54</v>
      </c>
      <c r="G808" s="1">
        <v>14.039999999999992</v>
      </c>
      <c r="H808" s="1">
        <v>812</v>
      </c>
      <c r="I808" s="1">
        <v>170970</v>
      </c>
      <c r="J808" s="1">
        <v>32</v>
      </c>
      <c r="K808" s="1">
        <v>35.008000000000003</v>
      </c>
      <c r="L808" s="1">
        <v>1</v>
      </c>
      <c r="M808" s="1">
        <v>-4</v>
      </c>
      <c r="N808" s="1">
        <v>0</v>
      </c>
      <c r="O808" s="1">
        <v>2400</v>
      </c>
      <c r="P808" s="1">
        <v>2.7</v>
      </c>
      <c r="Q808" s="1">
        <v>134.5</v>
      </c>
      <c r="R808" s="1">
        <v>139.5</v>
      </c>
      <c r="S808" s="1">
        <v>142</v>
      </c>
      <c r="T808" s="1">
        <v>142</v>
      </c>
      <c r="U808" s="1">
        <v>141</v>
      </c>
      <c r="V808" s="1">
        <v>8.7616159999999998E-2</v>
      </c>
      <c r="W808" s="1">
        <v>5.62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14.04</v>
      </c>
      <c r="D809" s="1">
        <v>0.03</v>
      </c>
      <c r="E809" s="1">
        <v>0.04</v>
      </c>
      <c r="F809" s="1">
        <v>12.3</v>
      </c>
      <c r="G809" s="1">
        <v>73.59</v>
      </c>
      <c r="H809" s="1">
        <v>813</v>
      </c>
      <c r="I809" s="1">
        <v>16277953.75</v>
      </c>
      <c r="J809" s="1">
        <v>-1050.7090000000001</v>
      </c>
      <c r="K809" s="1">
        <v>-830.40499999999997</v>
      </c>
      <c r="L809" s="1">
        <v>653.47699999999998</v>
      </c>
      <c r="M809" s="1">
        <v>-1129.3499999999999</v>
      </c>
      <c r="N809" s="1">
        <v>-954.39</v>
      </c>
      <c r="O809" s="1">
        <v>1197895</v>
      </c>
      <c r="P809" s="1">
        <v>-0.3</v>
      </c>
      <c r="Q809" s="1">
        <v>14.9</v>
      </c>
      <c r="R809" s="1">
        <v>14.65</v>
      </c>
      <c r="S809" s="1">
        <v>14.9</v>
      </c>
      <c r="T809" s="1">
        <v>14.55</v>
      </c>
      <c r="U809" s="1">
        <v>14.1</v>
      </c>
      <c r="V809" s="1">
        <v>-0.47973131549999998</v>
      </c>
      <c r="W809" s="1">
        <v>-3.42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-3.6720000000000002</v>
      </c>
      <c r="K810" s="1">
        <v>-5.0010000000000003</v>
      </c>
      <c r="L810" s="1">
        <v>4.149</v>
      </c>
      <c r="M810" s="1">
        <v>-3</v>
      </c>
      <c r="N810" s="1">
        <v>-1.7889999999999999</v>
      </c>
      <c r="O810" s="1">
        <v>49733</v>
      </c>
      <c r="P810" s="1">
        <v>0</v>
      </c>
      <c r="Q810" s="1">
        <v>85.1</v>
      </c>
      <c r="R810" s="1">
        <v>84.6</v>
      </c>
      <c r="S810" s="1">
        <v>85</v>
      </c>
      <c r="T810" s="1">
        <v>84.8</v>
      </c>
      <c r="U810" s="1">
        <v>83.5</v>
      </c>
      <c r="V810" s="1">
        <v>-7.8668829999999981E-3</v>
      </c>
      <c r="W810" s="1">
        <v>-2.4500000000000002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2.27</v>
      </c>
      <c r="D811" s="1">
        <v>2.81</v>
      </c>
      <c r="E811" s="1">
        <v>0.05</v>
      </c>
      <c r="F811" s="1">
        <v>9.74</v>
      </c>
      <c r="G811" s="1">
        <v>85.13</v>
      </c>
      <c r="H811" s="1">
        <v>815</v>
      </c>
      <c r="I811" s="1">
        <v>394706.57</v>
      </c>
      <c r="J811" s="1">
        <v>42.997999999999998</v>
      </c>
      <c r="K811" s="1">
        <v>36</v>
      </c>
      <c r="L811" s="1">
        <v>28.166</v>
      </c>
      <c r="M811" s="1">
        <v>-16.001000000000001</v>
      </c>
      <c r="N811" s="1">
        <v>-22</v>
      </c>
      <c r="O811" s="1">
        <v>33601</v>
      </c>
      <c r="P811" s="1">
        <v>0.2</v>
      </c>
      <c r="Q811" s="1">
        <v>50.6</v>
      </c>
      <c r="R811" s="1">
        <v>49.8</v>
      </c>
      <c r="S811" s="1">
        <v>50.5</v>
      </c>
      <c r="T811" s="1">
        <v>50.3</v>
      </c>
      <c r="U811" s="1">
        <v>49.8</v>
      </c>
      <c r="V811" s="1">
        <v>3.4904314999999998E-2</v>
      </c>
      <c r="W811" s="1">
        <v>-0.3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8.8800000000000008</v>
      </c>
      <c r="D812" s="1">
        <v>0</v>
      </c>
      <c r="E812" s="1">
        <v>0</v>
      </c>
      <c r="F812" s="1">
        <v>12.36</v>
      </c>
      <c r="G812" s="1">
        <v>78.759999999999991</v>
      </c>
      <c r="H812" s="1">
        <v>816</v>
      </c>
      <c r="I812" s="1">
        <v>510060</v>
      </c>
      <c r="J812" s="1">
        <v>20</v>
      </c>
      <c r="K812" s="1">
        <v>1</v>
      </c>
      <c r="L812" s="1">
        <v>24</v>
      </c>
      <c r="M812" s="1">
        <v>-194</v>
      </c>
      <c r="N812" s="1">
        <v>40</v>
      </c>
      <c r="O812" s="1">
        <v>40172</v>
      </c>
      <c r="P812" s="1">
        <v>-0.3</v>
      </c>
      <c r="Q812" s="1">
        <v>25.2</v>
      </c>
      <c r="R812" s="1">
        <v>25</v>
      </c>
      <c r="S812" s="1">
        <v>25.55</v>
      </c>
      <c r="T812" s="1">
        <v>26.9</v>
      </c>
      <c r="U812" s="1">
        <v>25.9</v>
      </c>
      <c r="V812" s="1">
        <v>-3.0403999999999997E-2</v>
      </c>
      <c r="W812" s="1">
        <v>3.19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6.17</v>
      </c>
      <c r="D813" s="1">
        <v>1.32</v>
      </c>
      <c r="E813" s="1">
        <v>0.67</v>
      </c>
      <c r="F813" s="1">
        <v>13.82</v>
      </c>
      <c r="G813" s="1">
        <v>78.02</v>
      </c>
      <c r="H813" s="1">
        <v>817</v>
      </c>
      <c r="I813" s="1">
        <v>803280</v>
      </c>
      <c r="J813" s="1">
        <v>235.22800000000001</v>
      </c>
      <c r="K813" s="1">
        <v>-41.039000000000001</v>
      </c>
      <c r="L813" s="1">
        <v>-31.016999999999999</v>
      </c>
      <c r="M813" s="1">
        <v>-142.01599999999999</v>
      </c>
      <c r="N813" s="1">
        <v>-239.83</v>
      </c>
      <c r="O813" s="1">
        <v>62672</v>
      </c>
      <c r="P813" s="1">
        <v>-0.3</v>
      </c>
      <c r="Q813" s="1">
        <v>193</v>
      </c>
      <c r="R813" s="1">
        <v>190.5</v>
      </c>
      <c r="S813" s="1">
        <v>192</v>
      </c>
      <c r="T813" s="1">
        <v>189</v>
      </c>
      <c r="U813" s="1">
        <v>184.5</v>
      </c>
      <c r="V813" s="1">
        <v>-0.39463848499999993</v>
      </c>
      <c r="W813" s="1">
        <v>-1.86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13.63</v>
      </c>
      <c r="D814" s="1">
        <v>6.53</v>
      </c>
      <c r="E814" s="1">
        <v>0.55000000000000004</v>
      </c>
      <c r="F814" s="1">
        <v>21.01</v>
      </c>
      <c r="G814" s="1">
        <v>58.28</v>
      </c>
      <c r="H814" s="1">
        <v>818</v>
      </c>
      <c r="I814" s="1">
        <v>663131.56999999995</v>
      </c>
      <c r="J814" s="1">
        <v>-117.404</v>
      </c>
      <c r="K814" s="1">
        <v>-375.99900000000002</v>
      </c>
      <c r="L814" s="1">
        <v>-134.60599999999999</v>
      </c>
      <c r="M814" s="1">
        <v>10.885</v>
      </c>
      <c r="N814" s="1">
        <v>-156.48500000000001</v>
      </c>
      <c r="O814" s="1">
        <v>38647</v>
      </c>
      <c r="P814" s="1">
        <v>-2</v>
      </c>
      <c r="Q814" s="1">
        <v>220.5</v>
      </c>
      <c r="R814" s="1">
        <v>220.5</v>
      </c>
      <c r="S814" s="1">
        <v>217.5</v>
      </c>
      <c r="T814" s="1">
        <v>215.5</v>
      </c>
      <c r="U814" s="1">
        <v>213.5</v>
      </c>
      <c r="V814" s="1">
        <v>-1.6913599650000002</v>
      </c>
      <c r="W814" s="1">
        <v>-1.1599999999999999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2.4500000000000002</v>
      </c>
      <c r="D815" s="1">
        <v>0</v>
      </c>
      <c r="E815" s="1">
        <v>0.32</v>
      </c>
      <c r="F815" s="1">
        <v>8.16</v>
      </c>
      <c r="G815" s="1">
        <v>89.07</v>
      </c>
      <c r="H815" s="1">
        <v>819</v>
      </c>
      <c r="I815" s="1">
        <v>589178.43000000005</v>
      </c>
      <c r="J815" s="1">
        <v>-347</v>
      </c>
      <c r="K815" s="1">
        <v>-266</v>
      </c>
      <c r="L815" s="1">
        <v>37</v>
      </c>
      <c r="M815" s="1">
        <v>-268</v>
      </c>
      <c r="N815" s="1">
        <v>-202</v>
      </c>
      <c r="O815" s="1">
        <v>52478</v>
      </c>
      <c r="P815" s="1">
        <v>-2</v>
      </c>
      <c r="Q815" s="1">
        <v>66.099999999999994</v>
      </c>
      <c r="R815" s="1">
        <v>65.599999999999994</v>
      </c>
      <c r="S815" s="1">
        <v>66.3</v>
      </c>
      <c r="T815" s="1">
        <v>64.8</v>
      </c>
      <c r="U815" s="1">
        <v>63.1</v>
      </c>
      <c r="V815" s="1">
        <v>-0.6804579999999999</v>
      </c>
      <c r="W815" s="1">
        <v>-6.1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</v>
      </c>
      <c r="D816" s="1">
        <v>0.2</v>
      </c>
      <c r="E816" s="1">
        <v>1.75</v>
      </c>
      <c r="F816" s="1">
        <v>8.36</v>
      </c>
      <c r="G816" s="1">
        <v>83.990000000000009</v>
      </c>
      <c r="H816" s="1">
        <v>820</v>
      </c>
      <c r="I816" s="1">
        <v>1418883.45</v>
      </c>
      <c r="J816" s="1">
        <v>-97.998999999999995</v>
      </c>
      <c r="K816" s="1">
        <v>274.00099999999998</v>
      </c>
      <c r="L816" s="1">
        <v>44.003999999999998</v>
      </c>
      <c r="M816" s="1">
        <v>40.000999999999998</v>
      </c>
      <c r="N816" s="1">
        <v>-80</v>
      </c>
      <c r="O816" s="1">
        <v>119172</v>
      </c>
      <c r="P816" s="1">
        <v>0.2</v>
      </c>
      <c r="Q816" s="1">
        <v>23.65</v>
      </c>
      <c r="R816" s="1">
        <v>24.05</v>
      </c>
      <c r="S816" s="1">
        <v>24.1</v>
      </c>
      <c r="T816" s="1">
        <v>23.8</v>
      </c>
      <c r="U816" s="1">
        <v>23.65</v>
      </c>
      <c r="V816" s="1">
        <v>4.3925679000000002E-2</v>
      </c>
      <c r="W816" s="1">
        <v>-0.21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2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11.6</v>
      </c>
      <c r="S817" s="1">
        <v>11.55</v>
      </c>
      <c r="T817" s="1">
        <v>11.6</v>
      </c>
      <c r="U817" s="1">
        <v>11.6</v>
      </c>
      <c r="V817" s="1">
        <v>2.31E-4</v>
      </c>
      <c r="W817" s="1">
        <v>0.43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1.76</v>
      </c>
      <c r="D818" s="1">
        <v>0</v>
      </c>
      <c r="E818" s="1">
        <v>0.21</v>
      </c>
      <c r="F818" s="1">
        <v>27</v>
      </c>
      <c r="G818" s="1">
        <v>71.03</v>
      </c>
      <c r="H818" s="1">
        <v>822</v>
      </c>
      <c r="I818" s="1">
        <v>954393.58</v>
      </c>
      <c r="J818" s="1">
        <v>45.828000000000003</v>
      </c>
      <c r="K818" s="1">
        <v>90</v>
      </c>
      <c r="L818" s="1">
        <v>183.17400000000001</v>
      </c>
      <c r="M818" s="1">
        <v>-59.988999999999997</v>
      </c>
      <c r="N818" s="1">
        <v>-26.271000000000001</v>
      </c>
      <c r="O818" s="1">
        <v>67791</v>
      </c>
      <c r="P818" s="1">
        <v>0.3</v>
      </c>
      <c r="Q818" s="1">
        <v>48.5</v>
      </c>
      <c r="R818" s="1">
        <v>48.8</v>
      </c>
      <c r="S818" s="1">
        <v>50.5</v>
      </c>
      <c r="T818" s="1">
        <v>50.6</v>
      </c>
      <c r="U818" s="1">
        <v>50.4</v>
      </c>
      <c r="V818" s="1">
        <v>0.115054432</v>
      </c>
      <c r="W818" s="1">
        <v>5.99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29.31</v>
      </c>
      <c r="D819" s="1">
        <v>11.04</v>
      </c>
      <c r="E819" s="1">
        <v>0.2</v>
      </c>
      <c r="F819" s="1">
        <v>18.809999999999999</v>
      </c>
      <c r="G819" s="1">
        <v>40.64</v>
      </c>
      <c r="H819" s="1">
        <v>823</v>
      </c>
      <c r="I819" s="1">
        <v>2203543.21</v>
      </c>
      <c r="J819" s="1">
        <v>-212.803</v>
      </c>
      <c r="K819" s="1">
        <v>918.35</v>
      </c>
      <c r="L819" s="1">
        <v>538.26199999999994</v>
      </c>
      <c r="M819" s="1">
        <v>347.96100000000001</v>
      </c>
      <c r="N819" s="1">
        <v>104.52800000000001</v>
      </c>
      <c r="O819" s="1">
        <v>89552</v>
      </c>
      <c r="P819" s="1">
        <v>1.9</v>
      </c>
      <c r="Q819" s="1">
        <v>166</v>
      </c>
      <c r="R819" s="1">
        <v>166</v>
      </c>
      <c r="S819" s="1">
        <v>167.5</v>
      </c>
      <c r="T819" s="1">
        <v>166.5</v>
      </c>
      <c r="U819" s="1">
        <v>164</v>
      </c>
      <c r="V819" s="1">
        <v>2.8235778549999999</v>
      </c>
      <c r="W819" s="1">
        <v>-1.8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0.16</v>
      </c>
      <c r="D820" s="1">
        <v>0</v>
      </c>
      <c r="E820" s="1">
        <v>0</v>
      </c>
      <c r="F820" s="1">
        <v>30.04</v>
      </c>
      <c r="G820" s="1">
        <v>69.8</v>
      </c>
      <c r="H820" s="1">
        <v>824</v>
      </c>
      <c r="I820" s="1">
        <v>391498.26</v>
      </c>
      <c r="J820" s="1">
        <v>0</v>
      </c>
      <c r="K820" s="1">
        <v>0</v>
      </c>
      <c r="L820" s="1">
        <v>-2</v>
      </c>
      <c r="M820" s="1">
        <v>-2</v>
      </c>
      <c r="N820" s="1">
        <v>-1</v>
      </c>
      <c r="O820" s="1">
        <v>27327</v>
      </c>
      <c r="P820" s="1">
        <v>0</v>
      </c>
      <c r="Q820" s="1">
        <v>21.35</v>
      </c>
      <c r="R820" s="1">
        <v>20.85</v>
      </c>
      <c r="S820" s="1">
        <v>20.8</v>
      </c>
      <c r="T820" s="1">
        <v>20.75</v>
      </c>
      <c r="U820" s="1">
        <v>20.7</v>
      </c>
      <c r="V820" s="1">
        <v>-1.0380000000000001E-3</v>
      </c>
      <c r="W820" s="1">
        <v>-2.82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10.56</v>
      </c>
      <c r="D821" s="1">
        <v>0</v>
      </c>
      <c r="E821" s="1">
        <v>0.37</v>
      </c>
      <c r="F821" s="1">
        <v>15.31</v>
      </c>
      <c r="G821" s="1">
        <v>73.759999999999991</v>
      </c>
      <c r="H821" s="1">
        <v>825</v>
      </c>
      <c r="I821" s="1">
        <v>1344177.09</v>
      </c>
      <c r="J821" s="1">
        <v>5</v>
      </c>
      <c r="K821" s="1">
        <v>-29.2</v>
      </c>
      <c r="L821" s="1">
        <v>-20.962</v>
      </c>
      <c r="M821" s="1">
        <v>19.8</v>
      </c>
      <c r="N821" s="1">
        <v>-6.45</v>
      </c>
      <c r="O821" s="1">
        <v>99147</v>
      </c>
      <c r="P821" s="1">
        <v>0</v>
      </c>
      <c r="Q821" s="1">
        <v>30.35</v>
      </c>
      <c r="R821" s="1">
        <v>29.7</v>
      </c>
      <c r="S821" s="1">
        <v>29.75</v>
      </c>
      <c r="T821" s="1">
        <v>29.65</v>
      </c>
      <c r="U821" s="1">
        <v>29.85</v>
      </c>
      <c r="V821" s="1">
        <v>-9.4457200000000012E-3</v>
      </c>
      <c r="W821" s="1">
        <v>5.66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5.54</v>
      </c>
      <c r="D822" s="1">
        <v>0</v>
      </c>
      <c r="E822" s="1">
        <v>0.11</v>
      </c>
      <c r="F822" s="1">
        <v>9.65</v>
      </c>
      <c r="G822" s="1">
        <v>84.7</v>
      </c>
      <c r="H822" s="1">
        <v>826</v>
      </c>
      <c r="I822" s="1">
        <v>1216622.3899999999</v>
      </c>
      <c r="J822" s="1">
        <v>-10</v>
      </c>
      <c r="K822" s="1">
        <v>5</v>
      </c>
      <c r="L822" s="1">
        <v>-8</v>
      </c>
      <c r="M822" s="1">
        <v>-7</v>
      </c>
      <c r="N822" s="1">
        <v>-26</v>
      </c>
      <c r="O822" s="1">
        <v>103048</v>
      </c>
      <c r="P822" s="1">
        <v>0</v>
      </c>
      <c r="Q822" s="1">
        <v>14.35</v>
      </c>
      <c r="R822" s="1">
        <v>14.35</v>
      </c>
      <c r="S822" s="1">
        <v>14.3</v>
      </c>
      <c r="T822" s="1">
        <v>14.3</v>
      </c>
      <c r="U822" s="1">
        <v>14.3</v>
      </c>
      <c r="V822" s="1">
        <v>-6.5804999999999995E-3</v>
      </c>
      <c r="W822" s="1">
        <v>1.42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0.14000000000000001</v>
      </c>
      <c r="D823" s="1">
        <v>0</v>
      </c>
      <c r="E823" s="1">
        <v>0.02</v>
      </c>
      <c r="F823" s="1">
        <v>8.75</v>
      </c>
      <c r="G823" s="1">
        <v>91.09</v>
      </c>
      <c r="H823" s="1">
        <v>827</v>
      </c>
      <c r="I823" s="1">
        <v>352793.87</v>
      </c>
      <c r="J823" s="1">
        <v>0</v>
      </c>
      <c r="K823" s="1">
        <v>1</v>
      </c>
      <c r="L823" s="1">
        <v>0</v>
      </c>
      <c r="M823" s="1">
        <v>1</v>
      </c>
      <c r="N823" s="1">
        <v>3</v>
      </c>
      <c r="O823" s="1">
        <v>32136</v>
      </c>
      <c r="P823" s="1">
        <v>0</v>
      </c>
      <c r="Q823" s="1">
        <v>36.799999999999997</v>
      </c>
      <c r="R823" s="1">
        <v>36.299999999999997</v>
      </c>
      <c r="S823" s="1">
        <v>36.299999999999997</v>
      </c>
      <c r="T823" s="1">
        <v>36.1</v>
      </c>
      <c r="U823" s="1">
        <v>38.25</v>
      </c>
      <c r="V823" s="1">
        <v>1.8715000000000001E-3</v>
      </c>
      <c r="W823" s="1">
        <v>1.86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13.64</v>
      </c>
      <c r="D824" s="1">
        <v>0.01</v>
      </c>
      <c r="E824" s="1">
        <v>0.49</v>
      </c>
      <c r="F824" s="1">
        <v>38.99</v>
      </c>
      <c r="G824" s="1">
        <v>46.87</v>
      </c>
      <c r="H824" s="1">
        <v>828</v>
      </c>
      <c r="I824" s="1">
        <v>468641.34</v>
      </c>
      <c r="J824" s="1">
        <v>-3</v>
      </c>
      <c r="K824" s="1">
        <v>8</v>
      </c>
      <c r="L824" s="1">
        <v>15</v>
      </c>
      <c r="M824" s="1">
        <v>7</v>
      </c>
      <c r="N824" s="1">
        <v>-15</v>
      </c>
      <c r="O824" s="1">
        <v>21965</v>
      </c>
      <c r="P824" s="1">
        <v>0.1</v>
      </c>
      <c r="Q824" s="1">
        <v>241.5</v>
      </c>
      <c r="R824" s="1">
        <v>244.5</v>
      </c>
      <c r="S824" s="1">
        <v>244.5</v>
      </c>
      <c r="T824" s="1">
        <v>241</v>
      </c>
      <c r="U824" s="1">
        <v>238.5</v>
      </c>
      <c r="V824" s="1">
        <v>3.0085000000000001E-2</v>
      </c>
      <c r="W824" s="1">
        <v>-0.83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1.31</v>
      </c>
      <c r="D825" s="1">
        <v>0</v>
      </c>
      <c r="E825" s="1">
        <v>0.12</v>
      </c>
      <c r="F825" s="1">
        <v>21.26</v>
      </c>
      <c r="G825" s="1">
        <v>77.31</v>
      </c>
      <c r="H825" s="1">
        <v>829</v>
      </c>
      <c r="I825" s="1">
        <v>684669.76</v>
      </c>
      <c r="J825" s="1">
        <v>79</v>
      </c>
      <c r="K825" s="1">
        <v>54</v>
      </c>
      <c r="L825" s="1">
        <v>-6</v>
      </c>
      <c r="M825" s="1">
        <v>-19</v>
      </c>
      <c r="N825" s="1">
        <v>31</v>
      </c>
      <c r="O825" s="1">
        <v>52932</v>
      </c>
      <c r="P825" s="1">
        <v>0.3</v>
      </c>
      <c r="Q825" s="1">
        <v>22.85</v>
      </c>
      <c r="R825" s="1">
        <v>22.65</v>
      </c>
      <c r="S825" s="1">
        <v>22.7</v>
      </c>
      <c r="T825" s="1">
        <v>22.2</v>
      </c>
      <c r="U825" s="1">
        <v>22.45</v>
      </c>
      <c r="V825" s="1">
        <v>3.1661999999999996E-2</v>
      </c>
      <c r="W825" s="1">
        <v>0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7.15</v>
      </c>
      <c r="D826" s="1">
        <v>0.57999999999999996</v>
      </c>
      <c r="E826" s="1">
        <v>0.28000000000000003</v>
      </c>
      <c r="F826" s="1">
        <v>17.38</v>
      </c>
      <c r="G826" s="1">
        <v>74.61</v>
      </c>
      <c r="H826" s="1">
        <v>830</v>
      </c>
      <c r="I826" s="1">
        <v>876758.62</v>
      </c>
      <c r="J826" s="1">
        <v>-242.05199999999999</v>
      </c>
      <c r="K826" s="1">
        <v>-502.45600000000002</v>
      </c>
      <c r="L826" s="1">
        <v>-18.661000000000001</v>
      </c>
      <c r="M826" s="1">
        <v>-1099.2919999999999</v>
      </c>
      <c r="N826" s="1">
        <v>-285.33699999999999</v>
      </c>
      <c r="O826" s="1">
        <v>65415</v>
      </c>
      <c r="P826" s="1">
        <v>-3.3</v>
      </c>
      <c r="Q826" s="1">
        <v>202.5</v>
      </c>
      <c r="R826" s="1">
        <v>201</v>
      </c>
      <c r="S826" s="1">
        <v>221</v>
      </c>
      <c r="T826" s="1">
        <v>219.5</v>
      </c>
      <c r="U826" s="1">
        <v>211</v>
      </c>
      <c r="V826" s="1">
        <v>-4.5563396799999998</v>
      </c>
      <c r="W826" s="1">
        <v>7.11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4.21</v>
      </c>
      <c r="D827" s="1">
        <v>7.0000000000000007E-2</v>
      </c>
      <c r="E827" s="1">
        <v>0.94</v>
      </c>
      <c r="F827" s="1">
        <v>34.33</v>
      </c>
      <c r="G827" s="1">
        <v>60.45</v>
      </c>
      <c r="H827" s="1">
        <v>831</v>
      </c>
      <c r="I827" s="1">
        <v>1513276</v>
      </c>
      <c r="J827" s="1">
        <v>131</v>
      </c>
      <c r="K827" s="1">
        <v>27.001000000000001</v>
      </c>
      <c r="L827" s="1">
        <v>-174.37899999999999</v>
      </c>
      <c r="M827" s="1">
        <v>-1867.425</v>
      </c>
      <c r="N827" s="1">
        <v>-247.14599999999999</v>
      </c>
      <c r="O827" s="1">
        <v>91478</v>
      </c>
      <c r="P827" s="1">
        <v>-2.2999999999999998</v>
      </c>
      <c r="Q827" s="1">
        <v>40.25</v>
      </c>
      <c r="R827" s="1">
        <v>40.6</v>
      </c>
      <c r="S827" s="1">
        <v>42.55</v>
      </c>
      <c r="T827" s="1">
        <v>38.35</v>
      </c>
      <c r="U827" s="1">
        <v>38.6</v>
      </c>
      <c r="V827" s="1">
        <v>-0.82206420200000008</v>
      </c>
      <c r="W827" s="1">
        <v>-1.78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1.59</v>
      </c>
      <c r="D828" s="1">
        <v>0</v>
      </c>
      <c r="E828" s="1">
        <v>0</v>
      </c>
      <c r="F828" s="1">
        <v>53.45</v>
      </c>
      <c r="G828" s="1">
        <v>44.959999999999994</v>
      </c>
      <c r="H828" s="1">
        <v>832</v>
      </c>
      <c r="I828" s="1">
        <v>291859.46000000002</v>
      </c>
      <c r="J828" s="1">
        <v>46</v>
      </c>
      <c r="K828" s="1">
        <v>21</v>
      </c>
      <c r="L828" s="1">
        <v>-31</v>
      </c>
      <c r="M828" s="1">
        <v>-224</v>
      </c>
      <c r="N828" s="1">
        <v>144</v>
      </c>
      <c r="O828" s="1">
        <v>13122</v>
      </c>
      <c r="P828" s="1">
        <v>-0.3</v>
      </c>
      <c r="Q828" s="1">
        <v>27.6</v>
      </c>
      <c r="R828" s="1">
        <v>28.6</v>
      </c>
      <c r="S828" s="1">
        <v>29</v>
      </c>
      <c r="T828" s="1">
        <v>27.7</v>
      </c>
      <c r="U828" s="1">
        <v>27.55</v>
      </c>
      <c r="V828" s="1">
        <v>-1.2664000000000002E-2</v>
      </c>
      <c r="W828" s="1">
        <v>9.76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42.11</v>
      </c>
      <c r="D829" s="1">
        <v>1.83</v>
      </c>
      <c r="E829" s="1">
        <v>1.94</v>
      </c>
      <c r="F829" s="1">
        <v>40.19</v>
      </c>
      <c r="G829" s="1">
        <v>13.930000000000007</v>
      </c>
      <c r="H829" s="1">
        <v>833</v>
      </c>
      <c r="I829" s="1">
        <v>1173408.42</v>
      </c>
      <c r="J829" s="1">
        <v>221</v>
      </c>
      <c r="K829" s="1">
        <v>46</v>
      </c>
      <c r="L829" s="1">
        <v>130</v>
      </c>
      <c r="M829" s="1">
        <v>24</v>
      </c>
      <c r="N829" s="1">
        <v>-42</v>
      </c>
      <c r="O829" s="1">
        <v>16346</v>
      </c>
      <c r="P829" s="1">
        <v>2.2999999999999998</v>
      </c>
      <c r="Q829" s="1">
        <v>51.3</v>
      </c>
      <c r="R829" s="1">
        <v>51.1</v>
      </c>
      <c r="S829" s="1">
        <v>51.1</v>
      </c>
      <c r="T829" s="1">
        <v>50.4</v>
      </c>
      <c r="U829" s="1">
        <v>50</v>
      </c>
      <c r="V829" s="1">
        <v>0.19440499999999999</v>
      </c>
      <c r="W829" s="1">
        <v>-0.6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6.38</v>
      </c>
      <c r="D830" s="1">
        <v>0</v>
      </c>
      <c r="E830" s="1">
        <v>0</v>
      </c>
      <c r="F830" s="1">
        <v>12.07</v>
      </c>
      <c r="G830" s="1">
        <v>81.55</v>
      </c>
      <c r="H830" s="1">
        <v>834</v>
      </c>
      <c r="I830" s="1">
        <v>1141313.82</v>
      </c>
      <c r="J830" s="1">
        <v>50</v>
      </c>
      <c r="K830" s="1">
        <v>24</v>
      </c>
      <c r="L830" s="1">
        <v>13</v>
      </c>
      <c r="M830" s="1">
        <v>-1</v>
      </c>
      <c r="N830" s="1">
        <v>1</v>
      </c>
      <c r="O830" s="1">
        <v>93074</v>
      </c>
      <c r="P830" s="1">
        <v>0.1</v>
      </c>
      <c r="Q830" s="1">
        <v>15.45</v>
      </c>
      <c r="R830" s="1">
        <v>15.4</v>
      </c>
      <c r="S830" s="1">
        <v>15.3</v>
      </c>
      <c r="T830" s="1">
        <v>15.2</v>
      </c>
      <c r="U830" s="1">
        <v>15</v>
      </c>
      <c r="V830" s="1">
        <v>1.3408E-2</v>
      </c>
      <c r="W830" s="1">
        <v>-2.2799999999999998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2.64</v>
      </c>
      <c r="D831" s="1">
        <v>0.01</v>
      </c>
      <c r="E831" s="1">
        <v>0.04</v>
      </c>
      <c r="F831" s="1">
        <v>58.01</v>
      </c>
      <c r="G831" s="1">
        <v>39.300000000000004</v>
      </c>
      <c r="H831" s="1">
        <v>835</v>
      </c>
      <c r="I831" s="1">
        <v>450000</v>
      </c>
      <c r="J831" s="1">
        <v>-2.0110000000000001</v>
      </c>
      <c r="K831" s="1">
        <v>-10.129</v>
      </c>
      <c r="L831" s="1">
        <v>-2</v>
      </c>
      <c r="M831" s="1">
        <v>-9.4890000000000008</v>
      </c>
      <c r="N831" s="1">
        <v>-5.2560000000000002</v>
      </c>
      <c r="O831" s="1">
        <v>17685</v>
      </c>
      <c r="P831" s="1">
        <v>-0.2</v>
      </c>
      <c r="Q831" s="1">
        <v>40.35</v>
      </c>
      <c r="R831" s="1">
        <v>40.299999999999997</v>
      </c>
      <c r="S831" s="1">
        <v>40.6</v>
      </c>
      <c r="T831" s="1">
        <v>40.35</v>
      </c>
      <c r="U831" s="1">
        <v>40.35</v>
      </c>
      <c r="V831" s="1">
        <v>-1.1655033E-2</v>
      </c>
      <c r="W831" s="1">
        <v>1.38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31.4</v>
      </c>
      <c r="R832" s="1">
        <v>31.9</v>
      </c>
      <c r="S832" s="1">
        <v>31.4</v>
      </c>
      <c r="T832" s="1">
        <v>31.35</v>
      </c>
      <c r="U832" s="1">
        <v>32.1</v>
      </c>
      <c r="V832" s="1">
        <v>0</v>
      </c>
      <c r="W832" s="1">
        <v>-0.93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36.270000000000003</v>
      </c>
      <c r="D833" s="1">
        <v>0</v>
      </c>
      <c r="E833" s="1">
        <v>0.35</v>
      </c>
      <c r="F833" s="1">
        <v>36.44</v>
      </c>
      <c r="G833" s="1">
        <v>26.939999999999998</v>
      </c>
      <c r="H833" s="1">
        <v>837</v>
      </c>
      <c r="I833" s="1">
        <v>1841918.48</v>
      </c>
      <c r="J833" s="1">
        <v>83</v>
      </c>
      <c r="K833" s="1">
        <v>128</v>
      </c>
      <c r="L833" s="1">
        <v>-19</v>
      </c>
      <c r="M833" s="1">
        <v>-32</v>
      </c>
      <c r="N833" s="1">
        <v>-41</v>
      </c>
      <c r="O833" s="1">
        <v>49621</v>
      </c>
      <c r="P833" s="1">
        <v>0.2</v>
      </c>
      <c r="Q833" s="1">
        <v>33.1</v>
      </c>
      <c r="R833" s="1">
        <v>33.65</v>
      </c>
      <c r="S833" s="1">
        <v>33.75</v>
      </c>
      <c r="T833" s="1">
        <v>33.25</v>
      </c>
      <c r="U833" s="1">
        <v>32.799999999999997</v>
      </c>
      <c r="V833" s="1">
        <v>4.0044499999999997E-2</v>
      </c>
      <c r="W833" s="1">
        <v>0.92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0</v>
      </c>
      <c r="N834" s="1">
        <v>0</v>
      </c>
      <c r="O834" s="1">
        <v>60081</v>
      </c>
      <c r="P834" s="1">
        <v>0</v>
      </c>
      <c r="Q834" s="1">
        <v>28.3</v>
      </c>
      <c r="R834" s="1">
        <v>28.1</v>
      </c>
      <c r="S834" s="1">
        <v>28.1</v>
      </c>
      <c r="T834" s="1">
        <v>28.3</v>
      </c>
      <c r="U834" s="1">
        <v>28.05</v>
      </c>
      <c r="V834" s="1">
        <v>2.81E-4</v>
      </c>
      <c r="W834" s="1">
        <v>-0.88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</v>
      </c>
      <c r="O835" s="1">
        <v>35312</v>
      </c>
      <c r="P835" s="1">
        <v>0</v>
      </c>
      <c r="Q835" s="1">
        <v>13.75</v>
      </c>
      <c r="R835" s="1">
        <v>13.7</v>
      </c>
      <c r="S835" s="1">
        <v>13.65</v>
      </c>
      <c r="T835" s="1">
        <v>13.6</v>
      </c>
      <c r="U835" s="1">
        <v>13.35</v>
      </c>
      <c r="V835" s="1">
        <v>1.3349999999999999E-4</v>
      </c>
      <c r="W835" s="1">
        <v>-3.26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10.39</v>
      </c>
      <c r="D837" s="1">
        <v>0.19</v>
      </c>
      <c r="E837" s="1">
        <v>0.23</v>
      </c>
      <c r="F837" s="1">
        <v>15.55</v>
      </c>
      <c r="G837" s="1">
        <v>73.64</v>
      </c>
      <c r="H837" s="1">
        <v>841</v>
      </c>
      <c r="I837" s="1">
        <v>1317989.94</v>
      </c>
      <c r="J837" s="1">
        <v>115.366</v>
      </c>
      <c r="K837" s="1">
        <v>-1E-3</v>
      </c>
      <c r="L837" s="1">
        <v>-193.21199999999999</v>
      </c>
      <c r="M837" s="1">
        <v>-58.094999999999999</v>
      </c>
      <c r="N837" s="1">
        <v>-609.49</v>
      </c>
      <c r="O837" s="1">
        <v>97057</v>
      </c>
      <c r="P837" s="1">
        <v>-0.8</v>
      </c>
      <c r="Q837" s="1">
        <v>40.450000000000003</v>
      </c>
      <c r="R837" s="1">
        <v>40.15</v>
      </c>
      <c r="S837" s="1">
        <v>42.95</v>
      </c>
      <c r="T837" s="1">
        <v>42.75</v>
      </c>
      <c r="U837" s="1">
        <v>38.5</v>
      </c>
      <c r="V837" s="1">
        <v>-0.29580867100000002</v>
      </c>
      <c r="W837" s="1">
        <v>-2.5299999999999998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8.89</v>
      </c>
      <c r="G838" s="1">
        <v>84.08</v>
      </c>
      <c r="H838" s="1">
        <v>842</v>
      </c>
      <c r="I838" s="1">
        <v>392973.71</v>
      </c>
      <c r="J838" s="1">
        <v>-2</v>
      </c>
      <c r="K838" s="1">
        <v>-3</v>
      </c>
      <c r="L838" s="1">
        <v>-5</v>
      </c>
      <c r="M838" s="1">
        <v>-1</v>
      </c>
      <c r="N838" s="1">
        <v>-3</v>
      </c>
      <c r="O838" s="1">
        <v>33041</v>
      </c>
      <c r="P838" s="1">
        <v>0</v>
      </c>
      <c r="Q838" s="1">
        <v>28.15</v>
      </c>
      <c r="R838" s="1">
        <v>28.2</v>
      </c>
      <c r="S838" s="1">
        <v>27.95</v>
      </c>
      <c r="T838" s="1">
        <v>28.2</v>
      </c>
      <c r="U838" s="1">
        <v>28.2</v>
      </c>
      <c r="V838" s="1">
        <v>-3.9344999999999996E-3</v>
      </c>
      <c r="W838" s="1">
        <v>1.08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2.25</v>
      </c>
      <c r="D839" s="1">
        <v>0</v>
      </c>
      <c r="E839" s="1">
        <v>0.03</v>
      </c>
      <c r="F839" s="1">
        <v>44.87</v>
      </c>
      <c r="G839" s="1">
        <v>52.85</v>
      </c>
      <c r="H839" s="1">
        <v>843</v>
      </c>
      <c r="I839" s="1">
        <v>750975</v>
      </c>
      <c r="J839" s="1">
        <v>8</v>
      </c>
      <c r="K839" s="1">
        <v>8</v>
      </c>
      <c r="L839" s="1">
        <v>-7</v>
      </c>
      <c r="M839" s="1">
        <v>-4</v>
      </c>
      <c r="N839" s="1">
        <v>-28</v>
      </c>
      <c r="O839" s="1">
        <v>39689</v>
      </c>
      <c r="P839" s="1">
        <v>-0.1</v>
      </c>
      <c r="Q839" s="1">
        <v>27.1</v>
      </c>
      <c r="R839" s="1">
        <v>27.2</v>
      </c>
      <c r="S839" s="1">
        <v>27.45</v>
      </c>
      <c r="T839" s="1">
        <v>27.2</v>
      </c>
      <c r="U839" s="1">
        <v>27</v>
      </c>
      <c r="V839" s="1">
        <v>-6.2254999999999993E-3</v>
      </c>
      <c r="W839" s="1">
        <v>-0.37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17.64</v>
      </c>
      <c r="D840" s="1">
        <v>15.37</v>
      </c>
      <c r="E840" s="1">
        <v>0.1</v>
      </c>
      <c r="F840" s="1">
        <v>27.18</v>
      </c>
      <c r="G840" s="1">
        <v>39.71</v>
      </c>
      <c r="H840" s="1">
        <v>844</v>
      </c>
      <c r="I840" s="1">
        <v>1408168.3</v>
      </c>
      <c r="J840" s="1">
        <v>-486.21699999999998</v>
      </c>
      <c r="K840" s="1">
        <v>68.927999999999997</v>
      </c>
      <c r="L840" s="1">
        <v>103.72199999999999</v>
      </c>
      <c r="M840" s="1">
        <v>-702.904</v>
      </c>
      <c r="N840" s="1">
        <v>-380.61700000000002</v>
      </c>
      <c r="O840" s="1">
        <v>55918</v>
      </c>
      <c r="P840" s="1">
        <v>-2.5</v>
      </c>
      <c r="Q840" s="1">
        <v>589</v>
      </c>
      <c r="R840" s="1">
        <v>592</v>
      </c>
      <c r="S840" s="1">
        <v>594</v>
      </c>
      <c r="T840" s="1">
        <v>570</v>
      </c>
      <c r="U840" s="1">
        <v>579</v>
      </c>
      <c r="V840" s="1">
        <v>-8.0499809199999994</v>
      </c>
      <c r="W840" s="1">
        <v>-4.3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63.79</v>
      </c>
      <c r="D841" s="1">
        <v>14.93</v>
      </c>
      <c r="E841" s="1">
        <v>2.94</v>
      </c>
      <c r="F841" s="1">
        <v>2.62</v>
      </c>
      <c r="G841" s="1">
        <v>15.719999999999999</v>
      </c>
      <c r="H841" s="1">
        <v>845</v>
      </c>
      <c r="I841" s="1">
        <v>741383.28</v>
      </c>
      <c r="J841" s="1">
        <v>318.928</v>
      </c>
      <c r="K841" s="1">
        <v>169.88399999999999</v>
      </c>
      <c r="L841" s="1">
        <v>219.691</v>
      </c>
      <c r="M841" s="1">
        <v>362.18400000000003</v>
      </c>
      <c r="N841" s="1">
        <v>-421.03</v>
      </c>
      <c r="O841" s="1">
        <v>11655</v>
      </c>
      <c r="P841" s="1">
        <v>5.6</v>
      </c>
      <c r="Q841" s="1">
        <v>2955</v>
      </c>
      <c r="R841" s="1">
        <v>3000</v>
      </c>
      <c r="S841" s="1">
        <v>3045</v>
      </c>
      <c r="T841" s="1">
        <v>3240</v>
      </c>
      <c r="U841" s="1">
        <v>3200</v>
      </c>
      <c r="V841" s="1">
        <v>19.472234950000001</v>
      </c>
      <c r="W841" s="1">
        <v>12.08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1.1200000000000001</v>
      </c>
      <c r="D842" s="1">
        <v>0</v>
      </c>
      <c r="E842" s="1">
        <v>0.28000000000000003</v>
      </c>
      <c r="F842" s="1">
        <v>49.72</v>
      </c>
      <c r="G842" s="1">
        <v>48.88</v>
      </c>
      <c r="H842" s="1">
        <v>846</v>
      </c>
      <c r="I842" s="1">
        <v>734980.57</v>
      </c>
      <c r="J842" s="1">
        <v>-19</v>
      </c>
      <c r="K842" s="1">
        <v>28</v>
      </c>
      <c r="L842" s="1">
        <v>-1</v>
      </c>
      <c r="M842" s="1">
        <v>-21</v>
      </c>
      <c r="N842" s="1">
        <v>4</v>
      </c>
      <c r="O842" s="1">
        <v>35926</v>
      </c>
      <c r="P842" s="1">
        <v>0</v>
      </c>
      <c r="Q842" s="1">
        <v>35.85</v>
      </c>
      <c r="R842" s="1">
        <v>36.15</v>
      </c>
      <c r="S842" s="1">
        <v>36.6</v>
      </c>
      <c r="T842" s="1">
        <v>36.65</v>
      </c>
      <c r="U842" s="1">
        <v>36</v>
      </c>
      <c r="V842" s="1">
        <v>-3.3120000000000003E-3</v>
      </c>
      <c r="W842" s="1">
        <v>-0.69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1</v>
      </c>
      <c r="L843" s="1">
        <v>2</v>
      </c>
      <c r="M843" s="1">
        <v>0</v>
      </c>
      <c r="N843" s="1">
        <v>2</v>
      </c>
      <c r="O843" s="1">
        <v>12058</v>
      </c>
      <c r="P843" s="1">
        <v>0</v>
      </c>
      <c r="Q843" s="1">
        <v>27.8</v>
      </c>
      <c r="R843" s="1">
        <v>27.8</v>
      </c>
      <c r="S843" s="1">
        <v>27.7</v>
      </c>
      <c r="T843" s="1">
        <v>27.8</v>
      </c>
      <c r="U843" s="1">
        <v>27.55</v>
      </c>
      <c r="V843" s="1">
        <v>1.6609999999999999E-3</v>
      </c>
      <c r="W843" s="1">
        <v>-1.43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45.53</v>
      </c>
      <c r="D844" s="1">
        <v>6.7</v>
      </c>
      <c r="E844" s="1">
        <v>1.68</v>
      </c>
      <c r="F844" s="1">
        <v>3.1</v>
      </c>
      <c r="G844" s="1">
        <v>42.989999999999995</v>
      </c>
      <c r="H844" s="1">
        <v>848</v>
      </c>
      <c r="I844" s="1">
        <v>1633090.91</v>
      </c>
      <c r="J844" s="1">
        <v>46.975000000000001</v>
      </c>
      <c r="K844" s="1">
        <v>62.697000000000003</v>
      </c>
      <c r="L844" s="1">
        <v>262.47800000000001</v>
      </c>
      <c r="M844" s="1">
        <v>-226.28700000000001</v>
      </c>
      <c r="N844" s="1">
        <v>-126.12</v>
      </c>
      <c r="O844" s="1">
        <v>70207</v>
      </c>
      <c r="P844" s="1">
        <v>0</v>
      </c>
      <c r="Q844" s="1">
        <v>256</v>
      </c>
      <c r="R844" s="1">
        <v>257</v>
      </c>
      <c r="S844" s="1">
        <v>263.5</v>
      </c>
      <c r="T844" s="1">
        <v>261</v>
      </c>
      <c r="U844" s="1">
        <v>257</v>
      </c>
      <c r="V844" s="1">
        <v>5.8279350000000014E-2</v>
      </c>
      <c r="W844" s="1">
        <v>2.59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2.17</v>
      </c>
      <c r="D845" s="1">
        <v>0</v>
      </c>
      <c r="E845" s="1">
        <v>0.32</v>
      </c>
      <c r="F845" s="1">
        <v>40.35</v>
      </c>
      <c r="G845" s="1">
        <v>57.16</v>
      </c>
      <c r="H845" s="1">
        <v>849</v>
      </c>
      <c r="I845" s="1">
        <v>586916</v>
      </c>
      <c r="J845" s="1">
        <v>49</v>
      </c>
      <c r="K845" s="1">
        <v>-6</v>
      </c>
      <c r="L845" s="1">
        <v>-7</v>
      </c>
      <c r="M845" s="1">
        <v>-113</v>
      </c>
      <c r="N845" s="1">
        <v>-69</v>
      </c>
      <c r="O845" s="1">
        <v>33548</v>
      </c>
      <c r="P845" s="1">
        <v>-0.4</v>
      </c>
      <c r="Q845" s="1">
        <v>26.3</v>
      </c>
      <c r="R845" s="1">
        <v>26.1</v>
      </c>
      <c r="S845" s="1">
        <v>25.7</v>
      </c>
      <c r="T845" s="1">
        <v>25.4</v>
      </c>
      <c r="U845" s="1">
        <v>25.4</v>
      </c>
      <c r="V845" s="1">
        <v>-3.6706000000000003E-2</v>
      </c>
      <c r="W845" s="1">
        <v>-4.1500000000000004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2.09</v>
      </c>
      <c r="D846" s="1">
        <v>0</v>
      </c>
      <c r="E846" s="1">
        <v>0.43</v>
      </c>
      <c r="F846" s="1">
        <v>50.47</v>
      </c>
      <c r="G846" s="1">
        <v>47.01</v>
      </c>
      <c r="H846" s="1">
        <v>850</v>
      </c>
      <c r="I846" s="1">
        <v>929199.5</v>
      </c>
      <c r="J846" s="1">
        <v>-45</v>
      </c>
      <c r="K846" s="1">
        <v>-307</v>
      </c>
      <c r="L846" s="1">
        <v>293</v>
      </c>
      <c r="M846" s="1">
        <v>-91</v>
      </c>
      <c r="N846" s="1">
        <v>-192</v>
      </c>
      <c r="O846" s="1">
        <v>43682</v>
      </c>
      <c r="P846" s="1">
        <v>-0.8</v>
      </c>
      <c r="Q846" s="1">
        <v>46.2</v>
      </c>
      <c r="R846" s="1">
        <v>46.15</v>
      </c>
      <c r="S846" s="1">
        <v>46.65</v>
      </c>
      <c r="T846" s="1">
        <v>45.95</v>
      </c>
      <c r="U846" s="1">
        <v>45.3</v>
      </c>
      <c r="V846" s="1">
        <v>-0.15457649999999998</v>
      </c>
      <c r="W846" s="1">
        <v>-5.33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-4</v>
      </c>
      <c r="K847" s="1">
        <v>5</v>
      </c>
      <c r="L847" s="1">
        <v>-18</v>
      </c>
      <c r="M847" s="1">
        <v>-5</v>
      </c>
      <c r="N847" s="1">
        <v>3</v>
      </c>
      <c r="O847" s="1">
        <v>23321</v>
      </c>
      <c r="P847" s="1">
        <v>-0.1</v>
      </c>
      <c r="Q847" s="1">
        <v>26.5</v>
      </c>
      <c r="R847" s="1">
        <v>25.95</v>
      </c>
      <c r="S847" s="1">
        <v>25.55</v>
      </c>
      <c r="T847" s="1">
        <v>25.45</v>
      </c>
      <c r="U847" s="1">
        <v>25.65</v>
      </c>
      <c r="V847" s="1">
        <v>-4.8645000000000008E-3</v>
      </c>
      <c r="W847" s="1">
        <v>-2.1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35.42</v>
      </c>
      <c r="D848" s="1">
        <v>0</v>
      </c>
      <c r="E848" s="1">
        <v>2.9</v>
      </c>
      <c r="F848" s="1">
        <v>19.510000000000002</v>
      </c>
      <c r="G848" s="1">
        <v>42.17</v>
      </c>
      <c r="H848" s="1">
        <v>852</v>
      </c>
      <c r="I848" s="1">
        <v>4066637.59</v>
      </c>
      <c r="J848" s="1">
        <v>179.63200000000001</v>
      </c>
      <c r="K848" s="1">
        <v>81.659000000000006</v>
      </c>
      <c r="L848" s="1">
        <v>169.01900000000001</v>
      </c>
      <c r="M848" s="1">
        <v>-117.15</v>
      </c>
      <c r="N848" s="1">
        <v>133.93700000000001</v>
      </c>
      <c r="O848" s="1">
        <v>171490</v>
      </c>
      <c r="P848" s="1">
        <v>0.3</v>
      </c>
      <c r="Q848" s="1">
        <v>33.35</v>
      </c>
      <c r="R848" s="1">
        <v>33.25</v>
      </c>
      <c r="S848" s="1">
        <v>33.5</v>
      </c>
      <c r="T848" s="1">
        <v>32.85</v>
      </c>
      <c r="U848" s="1">
        <v>33.1</v>
      </c>
      <c r="V848" s="1">
        <v>0.14952962650000001</v>
      </c>
      <c r="W848" s="1">
        <v>1.07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53.81</v>
      </c>
      <c r="D849" s="1">
        <v>9.9600000000000009</v>
      </c>
      <c r="E849" s="1">
        <v>1.66</v>
      </c>
      <c r="F849" s="1">
        <v>53.53</v>
      </c>
      <c r="G849" s="1">
        <v>-18.960000000000008</v>
      </c>
      <c r="H849" s="1">
        <v>853</v>
      </c>
      <c r="I849" s="1">
        <v>502039.23</v>
      </c>
      <c r="J849" s="1">
        <v>-79.900999999999996</v>
      </c>
      <c r="K849" s="1">
        <v>-64.316999999999993</v>
      </c>
      <c r="L849" s="1">
        <v>-50.252000000000002</v>
      </c>
      <c r="M849" s="1">
        <v>-212.73699999999999</v>
      </c>
      <c r="N849" s="1">
        <v>-55.151000000000003</v>
      </c>
      <c r="O849" s="1">
        <v>-9519</v>
      </c>
      <c r="P849" s="1">
        <v>4.9000000000000004</v>
      </c>
      <c r="Q849" s="1">
        <v>211.5</v>
      </c>
      <c r="R849" s="1">
        <v>211.5</v>
      </c>
      <c r="S849" s="1">
        <v>217</v>
      </c>
      <c r="T849" s="1">
        <v>213</v>
      </c>
      <c r="U849" s="1">
        <v>212</v>
      </c>
      <c r="V849" s="1">
        <v>-0.98411784000000002</v>
      </c>
      <c r="W849" s="1">
        <v>2.17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9.2100000000000009</v>
      </c>
      <c r="D850" s="1">
        <v>0</v>
      </c>
      <c r="E850" s="1">
        <v>0.2</v>
      </c>
      <c r="F850" s="1">
        <v>27.95</v>
      </c>
      <c r="G850" s="1">
        <v>62.64</v>
      </c>
      <c r="H850" s="1">
        <v>854</v>
      </c>
      <c r="I850" s="1">
        <v>630482.29</v>
      </c>
      <c r="J850" s="1">
        <v>-52.302</v>
      </c>
      <c r="K850" s="1">
        <v>-25.004000000000001</v>
      </c>
      <c r="L850" s="1">
        <v>-26.102</v>
      </c>
      <c r="M850" s="1">
        <v>-10</v>
      </c>
      <c r="N850" s="1">
        <v>13.333</v>
      </c>
      <c r="O850" s="1">
        <v>39493</v>
      </c>
      <c r="P850" s="1">
        <v>-0.3</v>
      </c>
      <c r="Q850" s="1">
        <v>97.6</v>
      </c>
      <c r="R850" s="1">
        <v>97.5</v>
      </c>
      <c r="S850" s="1">
        <v>97.5</v>
      </c>
      <c r="T850" s="1">
        <v>98.3</v>
      </c>
      <c r="U850" s="1">
        <v>99.5</v>
      </c>
      <c r="V850" s="1">
        <v>-9.7438767000000009E-2</v>
      </c>
      <c r="W850" s="1">
        <v>2.0499999999999998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13.74</v>
      </c>
      <c r="D851" s="1">
        <v>8.26</v>
      </c>
      <c r="E851" s="1">
        <v>3.4</v>
      </c>
      <c r="F851" s="1">
        <v>12.76</v>
      </c>
      <c r="G851" s="1">
        <v>61.84</v>
      </c>
      <c r="H851" s="1">
        <v>855</v>
      </c>
      <c r="I851" s="1">
        <v>883844.03</v>
      </c>
      <c r="J851" s="1">
        <v>-273.53800000000001</v>
      </c>
      <c r="K851" s="1">
        <v>216.86600000000001</v>
      </c>
      <c r="L851" s="1">
        <v>-128.78100000000001</v>
      </c>
      <c r="M851" s="1">
        <v>-958.05799999999999</v>
      </c>
      <c r="N851" s="1">
        <v>-44.78</v>
      </c>
      <c r="O851" s="1">
        <v>54657</v>
      </c>
      <c r="P851" s="1">
        <v>-2.2000000000000002</v>
      </c>
      <c r="Q851" s="1">
        <v>366</v>
      </c>
      <c r="R851" s="1">
        <v>374</v>
      </c>
      <c r="S851" s="1">
        <v>366</v>
      </c>
      <c r="T851" s="1">
        <v>360</v>
      </c>
      <c r="U851" s="1">
        <v>363.5</v>
      </c>
      <c r="V851" s="1">
        <v>-4.2731928000000003</v>
      </c>
      <c r="W851" s="1">
        <v>-2.68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8.2200000000000006</v>
      </c>
      <c r="D852" s="1">
        <v>0.04</v>
      </c>
      <c r="E852" s="1">
        <v>0.06</v>
      </c>
      <c r="F852" s="1">
        <v>6.27</v>
      </c>
      <c r="G852" s="1">
        <v>85.41</v>
      </c>
      <c r="H852" s="1">
        <v>856</v>
      </c>
      <c r="I852" s="1">
        <v>43171963.990000002</v>
      </c>
      <c r="J852" s="1">
        <v>3849.9989999999998</v>
      </c>
      <c r="K852" s="1">
        <v>1337</v>
      </c>
      <c r="L852" s="1">
        <v>813</v>
      </c>
      <c r="M852" s="1">
        <v>1217</v>
      </c>
      <c r="N852" s="1">
        <v>2204</v>
      </c>
      <c r="O852" s="1">
        <v>3687317</v>
      </c>
      <c r="P852" s="1">
        <v>0.3</v>
      </c>
      <c r="Q852" s="1">
        <v>7.04</v>
      </c>
      <c r="R852" s="1">
        <v>7.08</v>
      </c>
      <c r="S852" s="1">
        <v>7.11</v>
      </c>
      <c r="T852" s="1">
        <v>7.15</v>
      </c>
      <c r="U852" s="1">
        <v>7.18</v>
      </c>
      <c r="V852" s="1">
        <v>0.66876652960000005</v>
      </c>
      <c r="W852" s="1">
        <v>3.61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2.0449999999999999</v>
      </c>
      <c r="O853" s="1">
        <v>16501</v>
      </c>
      <c r="P853" s="1">
        <v>0</v>
      </c>
      <c r="Q853" s="1">
        <v>45.9</v>
      </c>
      <c r="R853" s="1">
        <v>45.65</v>
      </c>
      <c r="S853" s="1">
        <v>45.3</v>
      </c>
      <c r="T853" s="1">
        <v>44.05</v>
      </c>
      <c r="U853" s="1">
        <v>44.75</v>
      </c>
      <c r="V853" s="1">
        <v>9.1513750000000007E-4</v>
      </c>
      <c r="W853" s="1">
        <v>-2.5099999999999998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1.25</v>
      </c>
      <c r="D854" s="1">
        <v>0</v>
      </c>
      <c r="E854" s="1">
        <v>0.05</v>
      </c>
      <c r="F854" s="1">
        <v>44.8</v>
      </c>
      <c r="G854" s="1">
        <v>53.900000000000006</v>
      </c>
      <c r="H854" s="1">
        <v>858</v>
      </c>
      <c r="I854" s="1">
        <v>795740</v>
      </c>
      <c r="J854" s="1">
        <v>7</v>
      </c>
      <c r="K854" s="1">
        <v>-6</v>
      </c>
      <c r="L854" s="1">
        <v>-2</v>
      </c>
      <c r="M854" s="1">
        <v>-11</v>
      </c>
      <c r="N854" s="1">
        <v>-6</v>
      </c>
      <c r="O854" s="1">
        <v>42890</v>
      </c>
      <c r="P854" s="1">
        <v>0</v>
      </c>
      <c r="Q854" s="1">
        <v>22.8</v>
      </c>
      <c r="R854" s="1">
        <v>22.9</v>
      </c>
      <c r="S854" s="1">
        <v>23</v>
      </c>
      <c r="T854" s="1">
        <v>22.95</v>
      </c>
      <c r="U854" s="1">
        <v>22.7</v>
      </c>
      <c r="V854" s="1">
        <v>-4.1244999999999997E-3</v>
      </c>
      <c r="W854" s="1">
        <v>0.44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0.28999999999999998</v>
      </c>
      <c r="D855" s="1">
        <v>0</v>
      </c>
      <c r="E855" s="1">
        <v>0.15</v>
      </c>
      <c r="F855" s="1">
        <v>3.4</v>
      </c>
      <c r="G855" s="1">
        <v>96.16</v>
      </c>
      <c r="H855" s="1">
        <v>859</v>
      </c>
      <c r="I855" s="1">
        <v>764951.18</v>
      </c>
      <c r="J855" s="1">
        <v>11</v>
      </c>
      <c r="K855" s="1">
        <v>9</v>
      </c>
      <c r="L855" s="1">
        <v>5</v>
      </c>
      <c r="M855" s="1">
        <v>13</v>
      </c>
      <c r="N855" s="1">
        <v>5</v>
      </c>
      <c r="O855" s="1">
        <v>73558</v>
      </c>
      <c r="P855" s="1">
        <v>0.1</v>
      </c>
      <c r="Q855" s="1">
        <v>13.7</v>
      </c>
      <c r="R855" s="1">
        <v>13.45</v>
      </c>
      <c r="S855" s="1">
        <v>13.65</v>
      </c>
      <c r="T855" s="1">
        <v>13.4</v>
      </c>
      <c r="U855" s="1">
        <v>13.5</v>
      </c>
      <c r="V855" s="1">
        <v>5.8170000000000001E-3</v>
      </c>
      <c r="W855" s="1">
        <v>-0.74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4.62</v>
      </c>
      <c r="D856" s="1">
        <v>0</v>
      </c>
      <c r="E856" s="1">
        <v>1.17</v>
      </c>
      <c r="F856" s="1">
        <v>14.51</v>
      </c>
      <c r="G856" s="1">
        <v>79.7</v>
      </c>
      <c r="H856" s="1">
        <v>860</v>
      </c>
      <c r="I856" s="1">
        <v>300595.71999999997</v>
      </c>
      <c r="J856" s="1">
        <v>30.501999999999999</v>
      </c>
      <c r="K856" s="1">
        <v>18.722000000000001</v>
      </c>
      <c r="L856" s="1">
        <v>28.556999999999999</v>
      </c>
      <c r="M856" s="1">
        <v>-53.332999999999998</v>
      </c>
      <c r="N856" s="1">
        <v>-45.247</v>
      </c>
      <c r="O856" s="1">
        <v>23957</v>
      </c>
      <c r="P856" s="1">
        <v>-0.1</v>
      </c>
      <c r="Q856" s="1">
        <v>84.5</v>
      </c>
      <c r="R856" s="1">
        <v>85.1</v>
      </c>
      <c r="S856" s="1">
        <v>86.4</v>
      </c>
      <c r="T856" s="1">
        <v>84.5</v>
      </c>
      <c r="U856" s="1">
        <v>83.2</v>
      </c>
      <c r="V856" s="1">
        <v>-1.6332029000000012E-2</v>
      </c>
      <c r="W856" s="1">
        <v>-0.95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11.41</v>
      </c>
      <c r="D857" s="1">
        <v>0</v>
      </c>
      <c r="E857" s="1">
        <v>0.52</v>
      </c>
      <c r="F857" s="1">
        <v>9.06</v>
      </c>
      <c r="G857" s="1">
        <v>79.009999999999991</v>
      </c>
      <c r="H857" s="1">
        <v>861</v>
      </c>
      <c r="I857" s="1">
        <v>774129.91</v>
      </c>
      <c r="J857" s="1">
        <v>140</v>
      </c>
      <c r="K857" s="1">
        <v>154</v>
      </c>
      <c r="L857" s="1">
        <v>77</v>
      </c>
      <c r="M857" s="1">
        <v>111</v>
      </c>
      <c r="N857" s="1">
        <v>-74</v>
      </c>
      <c r="O857" s="1">
        <v>61164</v>
      </c>
      <c r="P857" s="1">
        <v>0.7</v>
      </c>
      <c r="Q857" s="1">
        <v>53.6</v>
      </c>
      <c r="R857" s="1">
        <v>54.4</v>
      </c>
      <c r="S857" s="1">
        <v>54.5</v>
      </c>
      <c r="T857" s="1">
        <v>55.6</v>
      </c>
      <c r="U857" s="1">
        <v>55</v>
      </c>
      <c r="V857" s="1">
        <v>0.22179699999999997</v>
      </c>
      <c r="W857" s="1">
        <v>3.77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4.01</v>
      </c>
      <c r="D858" s="1">
        <v>0.31</v>
      </c>
      <c r="E858" s="1">
        <v>4.62</v>
      </c>
      <c r="F858" s="1">
        <v>53.95</v>
      </c>
      <c r="G858" s="1">
        <v>37.11</v>
      </c>
      <c r="H858" s="1">
        <v>862</v>
      </c>
      <c r="I858" s="1">
        <v>918834.2</v>
      </c>
      <c r="J858" s="1">
        <v>51.268999999999998</v>
      </c>
      <c r="K858" s="1">
        <v>35.96</v>
      </c>
      <c r="L858" s="1">
        <v>5.9</v>
      </c>
      <c r="M858" s="1">
        <v>15.492000000000001</v>
      </c>
      <c r="N858" s="1">
        <v>-10.01</v>
      </c>
      <c r="O858" s="1">
        <v>34098</v>
      </c>
      <c r="P858" s="1">
        <v>0.3</v>
      </c>
      <c r="Q858" s="1">
        <v>82.8</v>
      </c>
      <c r="R858" s="1">
        <v>82.8</v>
      </c>
      <c r="S858" s="1">
        <v>82.9</v>
      </c>
      <c r="T858" s="1">
        <v>80.3</v>
      </c>
      <c r="U858" s="1">
        <v>80.400000000000006</v>
      </c>
      <c r="V858" s="1">
        <v>8.1508747999999992E-2</v>
      </c>
      <c r="W858" s="1">
        <v>-1.83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2.82</v>
      </c>
      <c r="D859" s="1">
        <v>0.09</v>
      </c>
      <c r="E859" s="1">
        <v>2.52</v>
      </c>
      <c r="F859" s="1">
        <v>27.34</v>
      </c>
      <c r="G859" s="1">
        <v>67.23</v>
      </c>
      <c r="H859" s="1">
        <v>863</v>
      </c>
      <c r="I859" s="1">
        <v>384906.94</v>
      </c>
      <c r="J859" s="1">
        <v>-199.66900000000001</v>
      </c>
      <c r="K859" s="1">
        <v>161.23400000000001</v>
      </c>
      <c r="L859" s="1">
        <v>-252.44200000000001</v>
      </c>
      <c r="M859" s="1">
        <v>60.34</v>
      </c>
      <c r="N859" s="1">
        <v>3.18</v>
      </c>
      <c r="O859" s="1">
        <v>25877</v>
      </c>
      <c r="P859" s="1">
        <v>-0.9</v>
      </c>
      <c r="Q859" s="1">
        <v>465</v>
      </c>
      <c r="R859" s="1">
        <v>485</v>
      </c>
      <c r="S859" s="1">
        <v>477.5</v>
      </c>
      <c r="T859" s="1">
        <v>484.5</v>
      </c>
      <c r="U859" s="1">
        <v>488</v>
      </c>
      <c r="V859" s="1">
        <v>-1.0440208000000002</v>
      </c>
      <c r="W859" s="1">
        <v>10.029999999999999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5.58</v>
      </c>
      <c r="D860" s="1">
        <v>0</v>
      </c>
      <c r="E860" s="1">
        <v>0.23</v>
      </c>
      <c r="F860" s="1">
        <v>42.82</v>
      </c>
      <c r="G860" s="1">
        <v>51.37</v>
      </c>
      <c r="H860" s="1">
        <v>864</v>
      </c>
      <c r="I860" s="1">
        <v>1526304.08</v>
      </c>
      <c r="J860" s="1">
        <v>-222.851</v>
      </c>
      <c r="K860" s="1">
        <v>-53.530999999999999</v>
      </c>
      <c r="L860" s="1">
        <v>-418.04</v>
      </c>
      <c r="M860" s="1">
        <v>225.749</v>
      </c>
      <c r="N860" s="1">
        <v>22</v>
      </c>
      <c r="O860" s="1">
        <v>78406</v>
      </c>
      <c r="P860" s="1">
        <v>-0.6</v>
      </c>
      <c r="Q860" s="1">
        <v>31.8</v>
      </c>
      <c r="R860" s="1">
        <v>33</v>
      </c>
      <c r="S860" s="1">
        <v>33.25</v>
      </c>
      <c r="T860" s="1">
        <v>33</v>
      </c>
      <c r="U860" s="1">
        <v>32.450000000000003</v>
      </c>
      <c r="V860" s="1">
        <v>-0.14589397799999998</v>
      </c>
      <c r="W860" s="1">
        <v>-0.31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4.55</v>
      </c>
      <c r="D861" s="1">
        <v>0</v>
      </c>
      <c r="E861" s="1">
        <v>0.69</v>
      </c>
      <c r="F861" s="1">
        <v>35.32</v>
      </c>
      <c r="G861" s="1">
        <v>59.44</v>
      </c>
      <c r="H861" s="1">
        <v>865</v>
      </c>
      <c r="I861" s="1">
        <v>2281027.35</v>
      </c>
      <c r="J861" s="1">
        <v>310.70499999999998</v>
      </c>
      <c r="K861" s="1">
        <v>246.01599999999999</v>
      </c>
      <c r="L861" s="1">
        <v>-5.9770000000000003</v>
      </c>
      <c r="M861" s="1">
        <v>-261</v>
      </c>
      <c r="N861" s="1">
        <v>-11</v>
      </c>
      <c r="O861" s="1">
        <v>135584</v>
      </c>
      <c r="P861" s="1">
        <v>0.2</v>
      </c>
      <c r="Q861" s="1">
        <v>67.8</v>
      </c>
      <c r="R861" s="1">
        <v>70</v>
      </c>
      <c r="S861" s="1">
        <v>69.7</v>
      </c>
      <c r="T861" s="1">
        <v>69.599999999999994</v>
      </c>
      <c r="U861" s="1">
        <v>68.7</v>
      </c>
      <c r="V861" s="1">
        <v>0.18949022099999999</v>
      </c>
      <c r="W861" s="1">
        <v>2.38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28.36</v>
      </c>
      <c r="D862" s="1">
        <v>9.75</v>
      </c>
      <c r="E862" s="1">
        <v>7.2</v>
      </c>
      <c r="F862" s="1">
        <v>4.26</v>
      </c>
      <c r="G862" s="1">
        <v>50.43</v>
      </c>
      <c r="H862" s="1">
        <v>866</v>
      </c>
      <c r="I862" s="1">
        <v>18790568.329999998</v>
      </c>
      <c r="J862" s="1">
        <v>882.02099999999996</v>
      </c>
      <c r="K862" s="1">
        <v>1102.538</v>
      </c>
      <c r="L862" s="1">
        <v>615.22699999999998</v>
      </c>
      <c r="M862" s="1">
        <v>-437.91500000000002</v>
      </c>
      <c r="N862" s="1">
        <v>1724.0550000000001</v>
      </c>
      <c r="O862" s="1">
        <v>947608</v>
      </c>
      <c r="P862" s="1">
        <v>0.4</v>
      </c>
      <c r="Q862" s="1">
        <v>72.900000000000006</v>
      </c>
      <c r="R862" s="1">
        <v>74.2</v>
      </c>
      <c r="S862" s="1">
        <v>74.599999999999994</v>
      </c>
      <c r="T862" s="1">
        <v>73.5</v>
      </c>
      <c r="U862" s="1">
        <v>72.2</v>
      </c>
      <c r="V862" s="1">
        <v>2.8429360320000003</v>
      </c>
      <c r="W862" s="1">
        <v>1.83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24.12</v>
      </c>
      <c r="D863" s="1">
        <v>0.54</v>
      </c>
      <c r="E863" s="1">
        <v>0.64</v>
      </c>
      <c r="F863" s="1">
        <v>32.770000000000003</v>
      </c>
      <c r="G863" s="1">
        <v>41.929999999999993</v>
      </c>
      <c r="H863" s="1">
        <v>867</v>
      </c>
      <c r="I863" s="1">
        <v>8232159.7999999998</v>
      </c>
      <c r="J863" s="1">
        <v>-291.00400000000002</v>
      </c>
      <c r="K863" s="1">
        <v>-413.65</v>
      </c>
      <c r="L863" s="1">
        <v>231.89500000000001</v>
      </c>
      <c r="M863" s="1">
        <v>324.83499999999998</v>
      </c>
      <c r="N863" s="1">
        <v>181.31100000000001</v>
      </c>
      <c r="O863" s="1">
        <v>345174</v>
      </c>
      <c r="P863" s="1">
        <v>0</v>
      </c>
      <c r="Q863" s="1">
        <v>27.75</v>
      </c>
      <c r="R863" s="1">
        <v>27.65</v>
      </c>
      <c r="S863" s="1">
        <v>27.75</v>
      </c>
      <c r="T863" s="1">
        <v>27.9</v>
      </c>
      <c r="U863" s="1">
        <v>28</v>
      </c>
      <c r="V863" s="1">
        <v>1.0619072500000021E-2</v>
      </c>
      <c r="W863" s="1">
        <v>1.08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17.66</v>
      </c>
      <c r="D864" s="1">
        <v>0.45</v>
      </c>
      <c r="E864" s="1">
        <v>0.84</v>
      </c>
      <c r="F864" s="1">
        <v>25.85</v>
      </c>
      <c r="G864" s="1">
        <v>55.2</v>
      </c>
      <c r="H864" s="1">
        <v>868</v>
      </c>
      <c r="I864" s="1">
        <v>4030699.7</v>
      </c>
      <c r="J864" s="1">
        <v>-1461.298</v>
      </c>
      <c r="K864" s="1">
        <v>-1341.9459999999999</v>
      </c>
      <c r="L864" s="1">
        <v>498.55700000000002</v>
      </c>
      <c r="M864" s="1">
        <v>-1638.58</v>
      </c>
      <c r="N864" s="1">
        <v>-2235.136</v>
      </c>
      <c r="O864" s="1">
        <v>222495</v>
      </c>
      <c r="P864" s="1">
        <v>-2.8</v>
      </c>
      <c r="Q864" s="1">
        <v>53.5</v>
      </c>
      <c r="R864" s="1">
        <v>51.8</v>
      </c>
      <c r="S864" s="1">
        <v>51.9</v>
      </c>
      <c r="T864" s="1">
        <v>49.65</v>
      </c>
      <c r="U864" s="1">
        <v>49</v>
      </c>
      <c r="V864" s="1">
        <v>-3.1269429849999999</v>
      </c>
      <c r="W864" s="1">
        <v>-9.59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10.47</v>
      </c>
      <c r="D865" s="1">
        <v>0</v>
      </c>
      <c r="E865" s="1">
        <v>0.19</v>
      </c>
      <c r="F865" s="1">
        <v>15.61</v>
      </c>
      <c r="G865" s="1">
        <v>73.73</v>
      </c>
      <c r="H865" s="1">
        <v>869</v>
      </c>
      <c r="I865" s="1">
        <v>2664229.83</v>
      </c>
      <c r="J865" s="1">
        <v>70</v>
      </c>
      <c r="K865" s="1">
        <v>13</v>
      </c>
      <c r="L865" s="1">
        <v>39</v>
      </c>
      <c r="M865" s="1">
        <v>27</v>
      </c>
      <c r="N865" s="1">
        <v>-82</v>
      </c>
      <c r="O865" s="1">
        <v>196434</v>
      </c>
      <c r="P865" s="1">
        <v>0</v>
      </c>
      <c r="Q865" s="1">
        <v>44.8</v>
      </c>
      <c r="R865" s="1">
        <v>44.8</v>
      </c>
      <c r="S865" s="1">
        <v>44.9</v>
      </c>
      <c r="T865" s="1">
        <v>45.2</v>
      </c>
      <c r="U865" s="1">
        <v>45</v>
      </c>
      <c r="V865" s="1">
        <v>2.9998999999999998E-2</v>
      </c>
      <c r="W865" s="1">
        <v>0.56000000000000005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11.4</v>
      </c>
      <c r="D866" s="1">
        <v>0.05</v>
      </c>
      <c r="E866" s="1">
        <v>3.17</v>
      </c>
      <c r="F866" s="1">
        <v>16.86</v>
      </c>
      <c r="G866" s="1">
        <v>68.52</v>
      </c>
      <c r="H866" s="1">
        <v>870</v>
      </c>
      <c r="I866" s="1">
        <v>12065567.890000001</v>
      </c>
      <c r="J866" s="1">
        <v>1896.2380000000001</v>
      </c>
      <c r="K866" s="1">
        <v>686</v>
      </c>
      <c r="L866" s="1">
        <v>180.51300000000001</v>
      </c>
      <c r="M866" s="1">
        <v>1180.7539999999999</v>
      </c>
      <c r="N866" s="1">
        <v>3953.02</v>
      </c>
      <c r="O866" s="1">
        <v>826733</v>
      </c>
      <c r="P866" s="1">
        <v>1</v>
      </c>
      <c r="Q866" s="1">
        <v>38.700000000000003</v>
      </c>
      <c r="R866" s="1">
        <v>38.799999999999997</v>
      </c>
      <c r="S866" s="1">
        <v>39.1</v>
      </c>
      <c r="T866" s="1">
        <v>38.85</v>
      </c>
      <c r="U866" s="1">
        <v>39.5</v>
      </c>
      <c r="V866" s="1">
        <v>3.0907585180000008</v>
      </c>
      <c r="W866" s="1">
        <v>3.67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9.1999999999999993</v>
      </c>
      <c r="D867" s="1">
        <v>0.03</v>
      </c>
      <c r="E867" s="1">
        <v>0.63</v>
      </c>
      <c r="F867" s="1">
        <v>10.87</v>
      </c>
      <c r="G867" s="1">
        <v>79.27000000000001</v>
      </c>
      <c r="H867" s="1">
        <v>871</v>
      </c>
      <c r="I867" s="1">
        <v>3332157.47</v>
      </c>
      <c r="J867" s="1">
        <v>394.25299999999999</v>
      </c>
      <c r="K867" s="1">
        <v>98</v>
      </c>
      <c r="L867" s="1">
        <v>-55.1</v>
      </c>
      <c r="M867" s="1">
        <v>-497.447</v>
      </c>
      <c r="N867" s="1">
        <v>39.713000000000001</v>
      </c>
      <c r="O867" s="1">
        <v>264140</v>
      </c>
      <c r="P867" s="1">
        <v>0</v>
      </c>
      <c r="Q867" s="1">
        <v>71.7</v>
      </c>
      <c r="R867" s="1">
        <v>71.5</v>
      </c>
      <c r="S867" s="1">
        <v>70.400000000000006</v>
      </c>
      <c r="T867" s="1">
        <v>69.099999999999994</v>
      </c>
      <c r="U867" s="1">
        <v>69.2</v>
      </c>
      <c r="V867" s="1">
        <v>-2.2954799999999752E-3</v>
      </c>
      <c r="W867" s="1">
        <v>-2.12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9</v>
      </c>
      <c r="D868" s="1">
        <v>1.91</v>
      </c>
      <c r="E868" s="1">
        <v>1.04</v>
      </c>
      <c r="F868" s="1">
        <v>20.239999999999998</v>
      </c>
      <c r="G868" s="1">
        <v>67.81</v>
      </c>
      <c r="H868" s="1">
        <v>872</v>
      </c>
      <c r="I868" s="1">
        <v>985601.26</v>
      </c>
      <c r="J868" s="1">
        <v>217.97</v>
      </c>
      <c r="K868" s="1">
        <v>29</v>
      </c>
      <c r="L868" s="1">
        <v>1265.1880000000001</v>
      </c>
      <c r="M868" s="1">
        <v>485</v>
      </c>
      <c r="N868" s="1">
        <v>249</v>
      </c>
      <c r="O868" s="1">
        <v>66834</v>
      </c>
      <c r="P868" s="1">
        <v>3.4</v>
      </c>
      <c r="Q868" s="1">
        <v>90</v>
      </c>
      <c r="R868" s="1">
        <v>89.8</v>
      </c>
      <c r="S868" s="1">
        <v>94.3</v>
      </c>
      <c r="T868" s="1">
        <v>93.8</v>
      </c>
      <c r="U868" s="1">
        <v>95</v>
      </c>
      <c r="V868" s="1">
        <v>2.106767284</v>
      </c>
      <c r="W868" s="1">
        <v>7.71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1.94</v>
      </c>
      <c r="D869" s="1">
        <v>0</v>
      </c>
      <c r="E869" s="1">
        <v>0.2</v>
      </c>
      <c r="F869" s="1">
        <v>60.25</v>
      </c>
      <c r="G869" s="1">
        <v>37.61</v>
      </c>
      <c r="H869" s="1">
        <v>873</v>
      </c>
      <c r="I869" s="1">
        <v>1005694.5</v>
      </c>
      <c r="J869" s="1">
        <v>53</v>
      </c>
      <c r="K869" s="1">
        <v>46</v>
      </c>
      <c r="L869" s="1">
        <v>162</v>
      </c>
      <c r="M869" s="1">
        <v>-6.6340000000000003</v>
      </c>
      <c r="N869" s="1">
        <v>60</v>
      </c>
      <c r="O869" s="1">
        <v>37824</v>
      </c>
      <c r="P869" s="1">
        <v>0.8</v>
      </c>
      <c r="Q869" s="1">
        <v>27.2</v>
      </c>
      <c r="R869" s="1">
        <v>26.65</v>
      </c>
      <c r="S869" s="1">
        <v>26.35</v>
      </c>
      <c r="T869" s="1">
        <v>25.7</v>
      </c>
      <c r="U869" s="1">
        <v>25.25</v>
      </c>
      <c r="V869" s="1">
        <v>8.2807062000000001E-2</v>
      </c>
      <c r="W869" s="1">
        <v>-5.78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1.6</v>
      </c>
      <c r="D870" s="1">
        <v>0</v>
      </c>
      <c r="E870" s="1">
        <v>0</v>
      </c>
      <c r="F870" s="1">
        <v>6.53</v>
      </c>
      <c r="G870" s="1">
        <v>91.87</v>
      </c>
      <c r="H870" s="1">
        <v>874</v>
      </c>
      <c r="I870" s="1">
        <v>2872507.34</v>
      </c>
      <c r="J870" s="1">
        <v>106</v>
      </c>
      <c r="K870" s="1">
        <v>36</v>
      </c>
      <c r="L870" s="1">
        <v>-17</v>
      </c>
      <c r="M870" s="1">
        <v>3</v>
      </c>
      <c r="N870" s="1">
        <v>-29</v>
      </c>
      <c r="O870" s="1">
        <v>263897</v>
      </c>
      <c r="P870" s="1">
        <v>0</v>
      </c>
      <c r="Q870" s="1">
        <v>9.51</v>
      </c>
      <c r="R870" s="1">
        <v>9.65</v>
      </c>
      <c r="S870" s="1">
        <v>9.65</v>
      </c>
      <c r="T870" s="1">
        <v>9.5500000000000007</v>
      </c>
      <c r="U870" s="1">
        <v>9.42</v>
      </c>
      <c r="V870" s="1">
        <v>9.4688000000000012E-3</v>
      </c>
      <c r="W870" s="1">
        <v>0.11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75.790000000000006</v>
      </c>
      <c r="D871" s="1">
        <v>4.79</v>
      </c>
      <c r="E871" s="1">
        <v>0.53</v>
      </c>
      <c r="F871" s="1">
        <v>15.67</v>
      </c>
      <c r="G871" s="1">
        <v>3.2199999999999847</v>
      </c>
      <c r="H871" s="1">
        <v>875</v>
      </c>
      <c r="I871" s="1">
        <v>43801991.869999997</v>
      </c>
      <c r="J871" s="1">
        <v>2569.6179999999999</v>
      </c>
      <c r="K871" s="1">
        <v>-1584.355</v>
      </c>
      <c r="L871" s="1">
        <v>670.7</v>
      </c>
      <c r="M871" s="1">
        <v>1131.4659999999999</v>
      </c>
      <c r="N871" s="1">
        <v>-608.35400000000004</v>
      </c>
      <c r="O871" s="1">
        <v>141042</v>
      </c>
      <c r="P871" s="1">
        <v>1.5</v>
      </c>
      <c r="Q871" s="1">
        <v>118.5</v>
      </c>
      <c r="R871" s="1">
        <v>117.5</v>
      </c>
      <c r="S871" s="1">
        <v>117.5</v>
      </c>
      <c r="T871" s="1">
        <v>118</v>
      </c>
      <c r="U871" s="1">
        <v>117.5</v>
      </c>
      <c r="V871" s="1">
        <v>2.5917666349999999</v>
      </c>
      <c r="W871" s="1">
        <v>0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1.86</v>
      </c>
      <c r="D872" s="1">
        <v>0</v>
      </c>
      <c r="E872" s="1">
        <v>0.24</v>
      </c>
      <c r="F872" s="1">
        <v>27.01</v>
      </c>
      <c r="G872" s="1">
        <v>70.89</v>
      </c>
      <c r="H872" s="1">
        <v>876</v>
      </c>
      <c r="I872" s="1">
        <v>2462421.46</v>
      </c>
      <c r="J872" s="1">
        <v>320.19400000000002</v>
      </c>
      <c r="K872" s="1">
        <v>117</v>
      </c>
      <c r="L872" s="1">
        <v>-46</v>
      </c>
      <c r="M872" s="1">
        <v>87</v>
      </c>
      <c r="N872" s="1">
        <v>-58</v>
      </c>
      <c r="O872" s="1">
        <v>174561</v>
      </c>
      <c r="P872" s="1">
        <v>0.2</v>
      </c>
      <c r="Q872" s="1">
        <v>33.299999999999997</v>
      </c>
      <c r="R872" s="1">
        <v>33.700000000000003</v>
      </c>
      <c r="S872" s="1">
        <v>33.700000000000003</v>
      </c>
      <c r="T872" s="1">
        <v>33.9</v>
      </c>
      <c r="U872" s="1">
        <v>33.450000000000003</v>
      </c>
      <c r="V872" s="1">
        <v>0.14064360199999998</v>
      </c>
      <c r="W872" s="1">
        <v>2.29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7</v>
      </c>
      <c r="K873" s="1">
        <v>0</v>
      </c>
      <c r="L873" s="1">
        <v>-2</v>
      </c>
      <c r="M873" s="1">
        <v>-1</v>
      </c>
      <c r="N873" s="1">
        <v>0</v>
      </c>
      <c r="O873" s="1">
        <v>56935</v>
      </c>
      <c r="P873" s="1">
        <v>0</v>
      </c>
      <c r="Q873" s="1">
        <v>25</v>
      </c>
      <c r="R873" s="1">
        <v>24.95</v>
      </c>
      <c r="S873" s="1">
        <v>25.1</v>
      </c>
      <c r="T873" s="1">
        <v>24.95</v>
      </c>
      <c r="U873" s="1">
        <v>24.55</v>
      </c>
      <c r="V873" s="1">
        <v>9.9850000000000004E-4</v>
      </c>
      <c r="W873" s="1">
        <v>1.03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12.92</v>
      </c>
      <c r="D874" s="1">
        <v>0</v>
      </c>
      <c r="E874" s="1">
        <v>0.56000000000000005</v>
      </c>
      <c r="F874" s="1">
        <v>12.48</v>
      </c>
      <c r="G874" s="1">
        <v>74.039999999999992</v>
      </c>
      <c r="H874" s="1">
        <v>878</v>
      </c>
      <c r="I874" s="1">
        <v>7547839.5999999996</v>
      </c>
      <c r="J874" s="1">
        <v>337.12099999999998</v>
      </c>
      <c r="K874" s="1">
        <v>18.713000000000001</v>
      </c>
      <c r="L874" s="1">
        <v>616.01199999999994</v>
      </c>
      <c r="M874" s="1">
        <v>41.741999999999997</v>
      </c>
      <c r="N874" s="1">
        <v>-342.62099999999998</v>
      </c>
      <c r="O874" s="1">
        <v>558842</v>
      </c>
      <c r="P874" s="1">
        <v>0.1</v>
      </c>
      <c r="Q874" s="1">
        <v>43.65</v>
      </c>
      <c r="R874" s="1">
        <v>43.2</v>
      </c>
      <c r="S874" s="1">
        <v>43.65</v>
      </c>
      <c r="T874" s="1">
        <v>43.15</v>
      </c>
      <c r="U874" s="1">
        <v>42.65</v>
      </c>
      <c r="V874" s="1">
        <v>0.29601038699999999</v>
      </c>
      <c r="W874" s="1">
        <v>-2.29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5.08</v>
      </c>
      <c r="D875" s="1">
        <v>0.01</v>
      </c>
      <c r="E875" s="1">
        <v>0.24</v>
      </c>
      <c r="F875" s="1">
        <v>24.08</v>
      </c>
      <c r="G875" s="1">
        <v>70.59</v>
      </c>
      <c r="H875" s="1">
        <v>879</v>
      </c>
      <c r="I875" s="1">
        <v>423734.43</v>
      </c>
      <c r="J875" s="1">
        <v>19.001000000000001</v>
      </c>
      <c r="K875" s="1">
        <v>101.001</v>
      </c>
      <c r="L875" s="1">
        <v>100.539</v>
      </c>
      <c r="M875" s="1">
        <v>-258.19499999999999</v>
      </c>
      <c r="N875" s="1">
        <v>-3.0009999999999999</v>
      </c>
      <c r="O875" s="1">
        <v>29911</v>
      </c>
      <c r="P875" s="1">
        <v>-0.1</v>
      </c>
      <c r="Q875" s="1">
        <v>34.5</v>
      </c>
      <c r="R875" s="1">
        <v>34.799999999999997</v>
      </c>
      <c r="S875" s="1">
        <v>34.85</v>
      </c>
      <c r="T875" s="1">
        <v>34.6</v>
      </c>
      <c r="U875" s="1">
        <v>35.35</v>
      </c>
      <c r="V875" s="1">
        <v>-1.3654788999999999E-2</v>
      </c>
      <c r="W875" s="1">
        <v>3.21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5.03</v>
      </c>
      <c r="D876" s="1">
        <v>0</v>
      </c>
      <c r="E876" s="1">
        <v>0.28000000000000003</v>
      </c>
      <c r="F876" s="1">
        <v>11.54</v>
      </c>
      <c r="G876" s="1">
        <v>83.15</v>
      </c>
      <c r="H876" s="1">
        <v>880</v>
      </c>
      <c r="I876" s="1">
        <v>1556167.4</v>
      </c>
      <c r="J876" s="1">
        <v>41.84</v>
      </c>
      <c r="K876" s="1">
        <v>-2.9969999999999999</v>
      </c>
      <c r="L876" s="1">
        <v>-7.3739999999999997</v>
      </c>
      <c r="M876" s="1">
        <v>-32.700000000000003</v>
      </c>
      <c r="N876" s="1">
        <v>-72.957999999999998</v>
      </c>
      <c r="O876" s="1">
        <v>129395</v>
      </c>
      <c r="P876" s="1">
        <v>-0.1</v>
      </c>
      <c r="Q876" s="1">
        <v>87.5</v>
      </c>
      <c r="R876" s="1">
        <v>87.5</v>
      </c>
      <c r="S876" s="1">
        <v>87.5</v>
      </c>
      <c r="T876" s="1">
        <v>87.3</v>
      </c>
      <c r="U876" s="1">
        <v>86.7</v>
      </c>
      <c r="V876" s="1">
        <v>-6.4266310999999993E-2</v>
      </c>
      <c r="W876" s="1">
        <v>-0.23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21.51</v>
      </c>
      <c r="D877" s="1">
        <v>1.56</v>
      </c>
      <c r="E877" s="1">
        <v>0.42</v>
      </c>
      <c r="F877" s="1">
        <v>12.07</v>
      </c>
      <c r="G877" s="1">
        <v>64.44</v>
      </c>
      <c r="H877" s="1">
        <v>881</v>
      </c>
      <c r="I877" s="1">
        <v>2486499.59</v>
      </c>
      <c r="J877" s="1">
        <v>374.483</v>
      </c>
      <c r="K877" s="1">
        <v>862.1</v>
      </c>
      <c r="L877" s="1">
        <v>-22.3</v>
      </c>
      <c r="M877" s="1">
        <v>-127</v>
      </c>
      <c r="N877" s="1">
        <v>-189</v>
      </c>
      <c r="O877" s="1">
        <v>160230</v>
      </c>
      <c r="P877" s="1">
        <v>0.6</v>
      </c>
      <c r="Q877" s="1">
        <v>83.9</v>
      </c>
      <c r="R877" s="1">
        <v>86.3</v>
      </c>
      <c r="S877" s="1">
        <v>85.8</v>
      </c>
      <c r="T877" s="1">
        <v>84.9</v>
      </c>
      <c r="U877" s="1">
        <v>84.7</v>
      </c>
      <c r="V877" s="1">
        <v>0.77114413700000006</v>
      </c>
      <c r="W877" s="1">
        <v>1.68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3.63</v>
      </c>
      <c r="D878" s="1">
        <v>0</v>
      </c>
      <c r="E878" s="1">
        <v>0.71</v>
      </c>
      <c r="F878" s="1">
        <v>27.85</v>
      </c>
      <c r="G878" s="1">
        <v>67.81</v>
      </c>
      <c r="H878" s="1">
        <v>882</v>
      </c>
      <c r="I878" s="1">
        <v>1009115.57</v>
      </c>
      <c r="J878" s="1">
        <v>5</v>
      </c>
      <c r="K878" s="1">
        <v>56.921999999999997</v>
      </c>
      <c r="L878" s="1">
        <v>-43.067999999999998</v>
      </c>
      <c r="M878" s="1">
        <v>-29.643999999999998</v>
      </c>
      <c r="N878" s="1">
        <v>-27</v>
      </c>
      <c r="O878" s="1">
        <v>68428</v>
      </c>
      <c r="P878" s="1">
        <v>-0.1</v>
      </c>
      <c r="Q878" s="1">
        <v>27.6</v>
      </c>
      <c r="R878" s="1">
        <v>28.1</v>
      </c>
      <c r="S878" s="1">
        <v>27.95</v>
      </c>
      <c r="T878" s="1">
        <v>27.7</v>
      </c>
      <c r="U878" s="1">
        <v>27.7</v>
      </c>
      <c r="V878" s="1">
        <v>-1.0352811999999999E-2</v>
      </c>
      <c r="W878" s="1">
        <v>0.54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18.34</v>
      </c>
      <c r="D879" s="1">
        <v>0.22</v>
      </c>
      <c r="E879" s="1">
        <v>0</v>
      </c>
      <c r="F879" s="1">
        <v>12.42</v>
      </c>
      <c r="G879" s="1">
        <v>69.02000000000001</v>
      </c>
      <c r="H879" s="1">
        <v>883</v>
      </c>
      <c r="I879" s="1">
        <v>692983.36</v>
      </c>
      <c r="J879" s="1">
        <v>-5</v>
      </c>
      <c r="K879" s="1">
        <v>-40</v>
      </c>
      <c r="L879" s="1">
        <v>-408</v>
      </c>
      <c r="M879" s="1">
        <v>-81</v>
      </c>
      <c r="N879" s="1">
        <v>-476.75</v>
      </c>
      <c r="O879" s="1">
        <v>47830</v>
      </c>
      <c r="P879" s="1">
        <v>-2.1</v>
      </c>
      <c r="Q879" s="1">
        <v>103.5</v>
      </c>
      <c r="R879" s="1">
        <v>103</v>
      </c>
      <c r="S879" s="1">
        <v>103.5</v>
      </c>
      <c r="T879" s="1">
        <v>102.5</v>
      </c>
      <c r="U879" s="1">
        <v>102.5</v>
      </c>
      <c r="V879" s="1">
        <v>-1.0403487499999999</v>
      </c>
      <c r="W879" s="1">
        <v>-0.97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0.7</v>
      </c>
      <c r="D880" s="1">
        <v>7.0000000000000007E-2</v>
      </c>
      <c r="E880" s="1">
        <v>0.11</v>
      </c>
      <c r="F880" s="1">
        <v>17.850000000000001</v>
      </c>
      <c r="G880" s="1">
        <v>81.27</v>
      </c>
      <c r="H880" s="1">
        <v>884</v>
      </c>
      <c r="I880" s="1">
        <v>1986188.79</v>
      </c>
      <c r="J880" s="1">
        <v>81</v>
      </c>
      <c r="K880" s="1">
        <v>125</v>
      </c>
      <c r="L880" s="1">
        <v>112</v>
      </c>
      <c r="M880" s="1">
        <v>-183.072</v>
      </c>
      <c r="N880" s="1">
        <v>-95</v>
      </c>
      <c r="O880" s="1">
        <v>161418</v>
      </c>
      <c r="P880" s="1">
        <v>0</v>
      </c>
      <c r="Q880" s="1">
        <v>21.95</v>
      </c>
      <c r="R880" s="1">
        <v>23.95</v>
      </c>
      <c r="S880" s="1">
        <v>22.75</v>
      </c>
      <c r="T880" s="1">
        <v>22.4</v>
      </c>
      <c r="U880" s="1">
        <v>21.9</v>
      </c>
      <c r="V880" s="1">
        <v>1.1383872000000001E-2</v>
      </c>
      <c r="W880" s="1">
        <v>0.23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</v>
      </c>
      <c r="D881" s="1">
        <v>0</v>
      </c>
      <c r="E881" s="1">
        <v>0.19</v>
      </c>
      <c r="F881" s="1">
        <v>24.18</v>
      </c>
      <c r="G881" s="1">
        <v>75.23</v>
      </c>
      <c r="H881" s="1">
        <v>885</v>
      </c>
      <c r="I881" s="1">
        <v>889366.81</v>
      </c>
      <c r="J881" s="1">
        <v>-1</v>
      </c>
      <c r="K881" s="1">
        <v>-2</v>
      </c>
      <c r="L881" s="1">
        <v>-5</v>
      </c>
      <c r="M881" s="1">
        <v>-5</v>
      </c>
      <c r="N881" s="1">
        <v>1</v>
      </c>
      <c r="O881" s="1">
        <v>66907</v>
      </c>
      <c r="P881" s="1">
        <v>0</v>
      </c>
      <c r="Q881" s="1">
        <v>13.25</v>
      </c>
      <c r="R881" s="1">
        <v>13.55</v>
      </c>
      <c r="S881" s="1">
        <v>13.6</v>
      </c>
      <c r="T881" s="1">
        <v>13.4</v>
      </c>
      <c r="U881" s="1">
        <v>13.8</v>
      </c>
      <c r="V881" s="1">
        <v>-1.6154999999999997E-3</v>
      </c>
      <c r="W881" s="1">
        <v>1.47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9</v>
      </c>
      <c r="K882" s="1">
        <v>-1</v>
      </c>
      <c r="L882" s="1">
        <v>-2</v>
      </c>
      <c r="M882" s="1">
        <v>34</v>
      </c>
      <c r="N882" s="1">
        <v>-45</v>
      </c>
      <c r="O882" s="1">
        <v>47239</v>
      </c>
      <c r="P882" s="1">
        <v>0</v>
      </c>
      <c r="Q882" s="1">
        <v>25.25</v>
      </c>
      <c r="R882" s="1">
        <v>25.45</v>
      </c>
      <c r="S882" s="1">
        <v>25.4</v>
      </c>
      <c r="T882" s="1">
        <v>25.5</v>
      </c>
      <c r="U882" s="1">
        <v>26.75</v>
      </c>
      <c r="V882" s="1">
        <v>-1.8575E-3</v>
      </c>
      <c r="W882" s="1">
        <v>7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2.97</v>
      </c>
      <c r="D883" s="1">
        <v>0</v>
      </c>
      <c r="E883" s="1">
        <v>0.08</v>
      </c>
      <c r="F883" s="1">
        <v>26.48</v>
      </c>
      <c r="G883" s="1">
        <v>70.47</v>
      </c>
      <c r="H883" s="1">
        <v>887</v>
      </c>
      <c r="I883" s="1">
        <v>2111381.37</v>
      </c>
      <c r="J883" s="1">
        <v>379</v>
      </c>
      <c r="K883" s="1">
        <v>586</v>
      </c>
      <c r="L883" s="1">
        <v>-109</v>
      </c>
      <c r="M883" s="1">
        <v>114</v>
      </c>
      <c r="N883" s="1">
        <v>-153</v>
      </c>
      <c r="O883" s="1">
        <v>148789</v>
      </c>
      <c r="P883" s="1">
        <v>0.5</v>
      </c>
      <c r="Q883" s="1">
        <v>26.05</v>
      </c>
      <c r="R883" s="1">
        <v>27.5</v>
      </c>
      <c r="S883" s="1">
        <v>27.85</v>
      </c>
      <c r="T883" s="1">
        <v>28.25</v>
      </c>
      <c r="U883" s="1">
        <v>28.1</v>
      </c>
      <c r="V883" s="1">
        <v>0.21873500000000001</v>
      </c>
      <c r="W883" s="1">
        <v>9.77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5.27</v>
      </c>
      <c r="D884" s="1">
        <v>0</v>
      </c>
      <c r="E884" s="1">
        <v>0.11</v>
      </c>
      <c r="F884" s="1">
        <v>10.57</v>
      </c>
      <c r="G884" s="1">
        <v>84.05</v>
      </c>
      <c r="H884" s="1">
        <v>888</v>
      </c>
      <c r="I884" s="1">
        <v>4014148.97</v>
      </c>
      <c r="J884" s="1">
        <v>171.93</v>
      </c>
      <c r="K884" s="1">
        <v>649.78899999999999</v>
      </c>
      <c r="L884" s="1">
        <v>-30.334</v>
      </c>
      <c r="M884" s="1">
        <v>-16.088000000000001</v>
      </c>
      <c r="N884" s="1">
        <v>46.015000000000001</v>
      </c>
      <c r="O884" s="1">
        <v>337389</v>
      </c>
      <c r="P884" s="1">
        <v>0.2</v>
      </c>
      <c r="Q884" s="1">
        <v>37.4</v>
      </c>
      <c r="R884" s="1">
        <v>37.75</v>
      </c>
      <c r="S884" s="1">
        <v>37.700000000000003</v>
      </c>
      <c r="T884" s="1">
        <v>37.25</v>
      </c>
      <c r="U884" s="1">
        <v>37</v>
      </c>
      <c r="V884" s="1">
        <v>0.30919401949999997</v>
      </c>
      <c r="W884" s="1">
        <v>-0.8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1.46</v>
      </c>
      <c r="D885" s="1">
        <v>0</v>
      </c>
      <c r="E885" s="1">
        <v>0.52</v>
      </c>
      <c r="F885" s="1">
        <v>43.53</v>
      </c>
      <c r="G885" s="1">
        <v>54.49</v>
      </c>
      <c r="H885" s="1">
        <v>889</v>
      </c>
      <c r="I885" s="1">
        <v>445660</v>
      </c>
      <c r="J885" s="1">
        <v>120.349</v>
      </c>
      <c r="K885" s="1">
        <v>-41.145000000000003</v>
      </c>
      <c r="L885" s="1">
        <v>33.26</v>
      </c>
      <c r="M885" s="1">
        <v>11</v>
      </c>
      <c r="N885" s="1">
        <v>-2.0790000000000002</v>
      </c>
      <c r="O885" s="1">
        <v>24284</v>
      </c>
      <c r="P885" s="1">
        <v>0.5</v>
      </c>
      <c r="Q885" s="1">
        <v>60.4</v>
      </c>
      <c r="R885" s="1">
        <v>60.1</v>
      </c>
      <c r="S885" s="1">
        <v>60.7</v>
      </c>
      <c r="T885" s="1">
        <v>60.5</v>
      </c>
      <c r="U885" s="1">
        <v>59.6</v>
      </c>
      <c r="V885" s="1">
        <v>7.3567386999999998E-2</v>
      </c>
      <c r="W885" s="1">
        <v>2.41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7.39</v>
      </c>
      <c r="D886" s="1">
        <v>0.08</v>
      </c>
      <c r="E886" s="1">
        <v>0.42</v>
      </c>
      <c r="F886" s="1">
        <v>29.01</v>
      </c>
      <c r="G886" s="1">
        <v>63.1</v>
      </c>
      <c r="H886" s="1">
        <v>890</v>
      </c>
      <c r="I886" s="1">
        <v>1075086.3400000001</v>
      </c>
      <c r="J886" s="1">
        <v>24.062999999999999</v>
      </c>
      <c r="K886" s="1">
        <v>28.763999999999999</v>
      </c>
      <c r="L886" s="1">
        <v>51.613999999999997</v>
      </c>
      <c r="M886" s="1">
        <v>22.472000000000001</v>
      </c>
      <c r="N886" s="1">
        <v>37.563000000000002</v>
      </c>
      <c r="O886" s="1">
        <v>67838</v>
      </c>
      <c r="P886" s="1">
        <v>0.2</v>
      </c>
      <c r="Q886" s="1">
        <v>90.3</v>
      </c>
      <c r="R886" s="1">
        <v>90.4</v>
      </c>
      <c r="S886" s="1">
        <v>90.2</v>
      </c>
      <c r="T886" s="1">
        <v>89</v>
      </c>
      <c r="U886" s="1">
        <v>89.2</v>
      </c>
      <c r="V886" s="1">
        <v>0.147793649</v>
      </c>
      <c r="W886" s="1">
        <v>-0.45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11.778</v>
      </c>
      <c r="K887" s="1">
        <v>-2</v>
      </c>
      <c r="L887" s="1">
        <v>0.374</v>
      </c>
      <c r="M887" s="1">
        <v>-7.2320000000000002</v>
      </c>
      <c r="N887" s="1">
        <v>1.617</v>
      </c>
      <c r="O887" s="1">
        <v>69901</v>
      </c>
      <c r="P887" s="1">
        <v>0</v>
      </c>
      <c r="Q887" s="1">
        <v>40.200000000000003</v>
      </c>
      <c r="R887" s="1">
        <v>40.65</v>
      </c>
      <c r="S887" s="1">
        <v>40.549999999999997</v>
      </c>
      <c r="T887" s="1">
        <v>39.950000000000003</v>
      </c>
      <c r="U887" s="1">
        <v>39.4</v>
      </c>
      <c r="V887" s="1">
        <v>1.8213270000000002E-3</v>
      </c>
      <c r="W887" s="1">
        <v>0.13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2.06</v>
      </c>
      <c r="D888" s="1">
        <v>0</v>
      </c>
      <c r="E888" s="1">
        <v>2.1800000000000002</v>
      </c>
      <c r="F888" s="1">
        <v>10.59</v>
      </c>
      <c r="G888" s="1">
        <v>85.17</v>
      </c>
      <c r="H888" s="1">
        <v>892</v>
      </c>
      <c r="I888" s="1">
        <v>849291.45</v>
      </c>
      <c r="J888" s="1">
        <v>100.002</v>
      </c>
      <c r="K888" s="1">
        <v>-55</v>
      </c>
      <c r="L888" s="1">
        <v>-38</v>
      </c>
      <c r="M888" s="1">
        <v>-4.8159999999999998</v>
      </c>
      <c r="N888" s="1">
        <v>-55.033000000000001</v>
      </c>
      <c r="O888" s="1">
        <v>72334</v>
      </c>
      <c r="P888" s="1">
        <v>-0.1</v>
      </c>
      <c r="Q888" s="1">
        <v>23.8</v>
      </c>
      <c r="R888" s="1">
        <v>24.8</v>
      </c>
      <c r="S888" s="1">
        <v>24.3</v>
      </c>
      <c r="T888" s="1">
        <v>24.3</v>
      </c>
      <c r="U888" s="1">
        <v>23.65</v>
      </c>
      <c r="V888" s="1">
        <v>-1.3259116499999999E-2</v>
      </c>
      <c r="W888" s="1">
        <v>-0.21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6.84</v>
      </c>
      <c r="D889" s="1">
        <v>0.05</v>
      </c>
      <c r="E889" s="1">
        <v>0.08</v>
      </c>
      <c r="F889" s="1">
        <v>15.25</v>
      </c>
      <c r="G889" s="1">
        <v>77.78</v>
      </c>
      <c r="H889" s="1">
        <v>893</v>
      </c>
      <c r="I889" s="1">
        <v>6914211.4000000004</v>
      </c>
      <c r="J889" s="1">
        <v>243.72399999999999</v>
      </c>
      <c r="K889" s="1">
        <v>578.05899999999997</v>
      </c>
      <c r="L889" s="1">
        <v>155</v>
      </c>
      <c r="M889" s="1">
        <v>-346.36500000000001</v>
      </c>
      <c r="N889" s="1">
        <v>-223.12799999999999</v>
      </c>
      <c r="O889" s="1">
        <v>537787</v>
      </c>
      <c r="P889" s="1">
        <v>0.1</v>
      </c>
      <c r="Q889" s="1">
        <v>45.25</v>
      </c>
      <c r="R889" s="1">
        <v>45.75</v>
      </c>
      <c r="S889" s="1">
        <v>46</v>
      </c>
      <c r="T889" s="1">
        <v>45.5</v>
      </c>
      <c r="U889" s="1">
        <v>45.25</v>
      </c>
      <c r="V889" s="1">
        <v>0.18748560749999996</v>
      </c>
      <c r="W889" s="1">
        <v>0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16.66</v>
      </c>
      <c r="D890" s="1">
        <v>1.22</v>
      </c>
      <c r="E890" s="1">
        <v>0.36</v>
      </c>
      <c r="F890" s="1">
        <v>16.54</v>
      </c>
      <c r="G890" s="1">
        <v>65.22</v>
      </c>
      <c r="H890" s="1">
        <v>894</v>
      </c>
      <c r="I890" s="1">
        <v>726000</v>
      </c>
      <c r="J890" s="1">
        <v>22.007000000000001</v>
      </c>
      <c r="K890" s="1">
        <v>-6</v>
      </c>
      <c r="L890" s="1">
        <v>-9.109</v>
      </c>
      <c r="M890" s="1">
        <v>-14</v>
      </c>
      <c r="N890" s="1">
        <v>15.742000000000001</v>
      </c>
      <c r="O890" s="1">
        <v>47350</v>
      </c>
      <c r="P890" s="1">
        <v>0</v>
      </c>
      <c r="Q890" s="1">
        <v>83.3</v>
      </c>
      <c r="R890" s="1">
        <v>82.8</v>
      </c>
      <c r="S890" s="1">
        <v>83.3</v>
      </c>
      <c r="T890" s="1">
        <v>83.5</v>
      </c>
      <c r="U890" s="1">
        <v>83.4</v>
      </c>
      <c r="V890" s="1">
        <v>7.2148620000000016E-3</v>
      </c>
      <c r="W890" s="1">
        <v>-0.12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-18</v>
      </c>
      <c r="K891" s="1">
        <v>0</v>
      </c>
      <c r="L891" s="1">
        <v>-1</v>
      </c>
      <c r="M891" s="1">
        <v>0</v>
      </c>
      <c r="N891" s="1">
        <v>-2</v>
      </c>
      <c r="O891" s="1">
        <v>41298</v>
      </c>
      <c r="P891" s="1">
        <v>-0.1</v>
      </c>
      <c r="Q891" s="1">
        <v>13.9</v>
      </c>
      <c r="R891" s="1">
        <v>13.95</v>
      </c>
      <c r="S891" s="1">
        <v>13.95</v>
      </c>
      <c r="T891" s="1">
        <v>13.95</v>
      </c>
      <c r="U891" s="1">
        <v>13.95</v>
      </c>
      <c r="V891" s="1">
        <v>-2.9204999999999999E-3</v>
      </c>
      <c r="W891" s="1">
        <v>0.36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5.05</v>
      </c>
      <c r="D892" s="1">
        <v>0</v>
      </c>
      <c r="E892" s="1">
        <v>0.63</v>
      </c>
      <c r="F892" s="1">
        <v>8.11</v>
      </c>
      <c r="G892" s="1">
        <v>86.210000000000008</v>
      </c>
      <c r="H892" s="1">
        <v>896</v>
      </c>
      <c r="I892" s="1">
        <v>5601624.7400000002</v>
      </c>
      <c r="J892" s="1">
        <v>99.152000000000001</v>
      </c>
      <c r="K892" s="1">
        <v>668.99300000000005</v>
      </c>
      <c r="L892" s="1">
        <v>551.94399999999996</v>
      </c>
      <c r="M892" s="1">
        <v>-2332.2420000000002</v>
      </c>
      <c r="N892" s="1">
        <v>-412.65499999999997</v>
      </c>
      <c r="O892" s="1">
        <v>482916</v>
      </c>
      <c r="P892" s="1">
        <v>-0.3</v>
      </c>
      <c r="Q892" s="1">
        <v>50.6</v>
      </c>
      <c r="R892" s="1">
        <v>55.6</v>
      </c>
      <c r="S892" s="1">
        <v>57.2</v>
      </c>
      <c r="T892" s="1">
        <v>56.1</v>
      </c>
      <c r="U892" s="1">
        <v>56.6</v>
      </c>
      <c r="V892" s="1">
        <v>-0.80410750400000008</v>
      </c>
      <c r="W892" s="1">
        <v>12.97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18.5</v>
      </c>
      <c r="D893" s="1">
        <v>0.12</v>
      </c>
      <c r="E893" s="1">
        <v>0.01</v>
      </c>
      <c r="F893" s="1">
        <v>9.59</v>
      </c>
      <c r="G893" s="1">
        <v>71.78</v>
      </c>
      <c r="H893" s="1">
        <v>897</v>
      </c>
      <c r="I893" s="1">
        <v>881116</v>
      </c>
      <c r="J893" s="1">
        <v>-29</v>
      </c>
      <c r="K893" s="1">
        <v>-121</v>
      </c>
      <c r="L893" s="1">
        <v>329</v>
      </c>
      <c r="M893" s="1">
        <v>-255.62</v>
      </c>
      <c r="N893" s="1">
        <v>1478.893</v>
      </c>
      <c r="O893" s="1">
        <v>63247</v>
      </c>
      <c r="P893" s="1">
        <v>2.2000000000000002</v>
      </c>
      <c r="Q893" s="1">
        <v>69.099999999999994</v>
      </c>
      <c r="R893" s="1">
        <v>68.5</v>
      </c>
      <c r="S893" s="1">
        <v>71.8</v>
      </c>
      <c r="T893" s="1">
        <v>78.900000000000006</v>
      </c>
      <c r="U893" s="1">
        <v>79.2</v>
      </c>
      <c r="V893" s="1">
        <v>1.1028970760000001</v>
      </c>
      <c r="W893" s="1">
        <v>14.95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2.09</v>
      </c>
      <c r="D894" s="1">
        <v>0</v>
      </c>
      <c r="E894" s="1">
        <v>0.69</v>
      </c>
      <c r="F894" s="1">
        <v>27.01</v>
      </c>
      <c r="G894" s="1">
        <v>70.209999999999994</v>
      </c>
      <c r="H894" s="1">
        <v>898</v>
      </c>
      <c r="I894" s="1">
        <v>1093758.51</v>
      </c>
      <c r="J894" s="1">
        <v>91</v>
      </c>
      <c r="K894" s="1">
        <v>71.001000000000005</v>
      </c>
      <c r="L894" s="1">
        <v>31</v>
      </c>
      <c r="M894" s="1">
        <v>54</v>
      </c>
      <c r="N894" s="1">
        <v>-205.96199999999999</v>
      </c>
      <c r="O894" s="1">
        <v>76793</v>
      </c>
      <c r="P894" s="1">
        <v>0.1</v>
      </c>
      <c r="Q894" s="1">
        <v>27.4</v>
      </c>
      <c r="R894" s="1">
        <v>27.2</v>
      </c>
      <c r="S894" s="1">
        <v>27.05</v>
      </c>
      <c r="T894" s="1">
        <v>27.25</v>
      </c>
      <c r="U894" s="1">
        <v>26.65</v>
      </c>
      <c r="V894" s="1">
        <v>1.2457899000000007E-2</v>
      </c>
      <c r="W894" s="1">
        <v>-0.93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4749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-1</v>
      </c>
      <c r="K895" s="1">
        <v>0</v>
      </c>
      <c r="L895" s="1">
        <v>0</v>
      </c>
      <c r="M895" s="1">
        <v>0</v>
      </c>
      <c r="N895" s="1">
        <v>-1</v>
      </c>
      <c r="O895" s="1">
        <v>20093</v>
      </c>
      <c r="P895" s="1">
        <v>0</v>
      </c>
      <c r="Q895" s="1">
        <v>22.5</v>
      </c>
      <c r="R895" s="1">
        <v>22.8</v>
      </c>
      <c r="S895" s="1">
        <v>22.75</v>
      </c>
      <c r="T895" s="1">
        <v>22.95</v>
      </c>
      <c r="U895" s="1">
        <v>22</v>
      </c>
      <c r="V895" s="1">
        <v>-4.4499999999999997E-4</v>
      </c>
      <c r="W895" s="1">
        <v>-3.72</v>
      </c>
      <c r="X895" s="1" t="s">
        <v>4749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12.73</v>
      </c>
      <c r="D896" s="1">
        <v>0.1</v>
      </c>
      <c r="E896" s="1">
        <v>4.1900000000000004</v>
      </c>
      <c r="F896" s="1">
        <v>14.81</v>
      </c>
      <c r="G896" s="1">
        <v>68.17</v>
      </c>
      <c r="H896" s="1">
        <v>900</v>
      </c>
      <c r="I896" s="1">
        <v>605535.93999999994</v>
      </c>
      <c r="J896" s="1">
        <v>12</v>
      </c>
      <c r="K896" s="1">
        <v>37</v>
      </c>
      <c r="L896" s="1">
        <v>-1</v>
      </c>
      <c r="M896" s="1">
        <v>8</v>
      </c>
      <c r="N896" s="1">
        <v>7</v>
      </c>
      <c r="O896" s="1">
        <v>41279</v>
      </c>
      <c r="P896" s="1">
        <v>0.2</v>
      </c>
      <c r="Q896" s="1">
        <v>32.549999999999997</v>
      </c>
      <c r="R896" s="1">
        <v>32.75</v>
      </c>
      <c r="S896" s="1">
        <v>32.75</v>
      </c>
      <c r="T896" s="1">
        <v>32.200000000000003</v>
      </c>
      <c r="U896" s="1">
        <v>32.200000000000003</v>
      </c>
      <c r="V896" s="1">
        <v>2.0525999999999999E-2</v>
      </c>
      <c r="W896" s="1">
        <v>-0.16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60.08</v>
      </c>
      <c r="D897" s="1">
        <v>0</v>
      </c>
      <c r="E897" s="1">
        <v>0.79</v>
      </c>
      <c r="F897" s="1">
        <v>35.53</v>
      </c>
      <c r="G897" s="1">
        <v>3.5999999999999943</v>
      </c>
      <c r="H897" s="1">
        <v>901</v>
      </c>
      <c r="I897" s="1">
        <v>794923.5</v>
      </c>
      <c r="J897" s="1">
        <v>11</v>
      </c>
      <c r="K897" s="1">
        <v>-1</v>
      </c>
      <c r="L897" s="1">
        <v>-13</v>
      </c>
      <c r="M897" s="1">
        <v>6.9379999999999997</v>
      </c>
      <c r="N897" s="1">
        <v>-58.85</v>
      </c>
      <c r="O897" s="1">
        <v>2862</v>
      </c>
      <c r="P897" s="1">
        <v>-1.9</v>
      </c>
      <c r="Q897" s="1">
        <v>200.5</v>
      </c>
      <c r="R897" s="1">
        <v>198.5</v>
      </c>
      <c r="S897" s="1">
        <v>199</v>
      </c>
      <c r="T897" s="1">
        <v>199</v>
      </c>
      <c r="U897" s="1">
        <v>192.5</v>
      </c>
      <c r="V897" s="1">
        <v>-0.10527963</v>
      </c>
      <c r="W897" s="1">
        <v>-3.51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2.12</v>
      </c>
      <c r="D898" s="1">
        <v>0.13</v>
      </c>
      <c r="E898" s="1">
        <v>0.41</v>
      </c>
      <c r="F898" s="1">
        <v>38.5</v>
      </c>
      <c r="G898" s="1">
        <v>58.84</v>
      </c>
      <c r="H898" s="1">
        <v>902</v>
      </c>
      <c r="I898" s="1">
        <v>330000</v>
      </c>
      <c r="J898" s="1">
        <v>34.817</v>
      </c>
      <c r="K898" s="1">
        <v>2.9889999999999999</v>
      </c>
      <c r="L898" s="1">
        <v>56.987000000000002</v>
      </c>
      <c r="M898" s="1">
        <v>-19.695</v>
      </c>
      <c r="N898" s="1">
        <v>-13.367000000000001</v>
      </c>
      <c r="O898" s="1">
        <v>19417</v>
      </c>
      <c r="P898" s="1">
        <v>0.3</v>
      </c>
      <c r="Q898" s="1">
        <v>99</v>
      </c>
      <c r="R898" s="1">
        <v>98.3</v>
      </c>
      <c r="S898" s="1">
        <v>100</v>
      </c>
      <c r="T898" s="1">
        <v>99</v>
      </c>
      <c r="U898" s="1">
        <v>99.6</v>
      </c>
      <c r="V898" s="1">
        <v>6.1582434999999984E-2</v>
      </c>
      <c r="W898" s="1">
        <v>2.15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-3</v>
      </c>
      <c r="O899" s="1">
        <v>26568</v>
      </c>
      <c r="P899" s="1">
        <v>0</v>
      </c>
      <c r="Q899" s="1">
        <v>39.5</v>
      </c>
      <c r="R899" s="1">
        <v>39.4</v>
      </c>
      <c r="S899" s="1">
        <v>39.1</v>
      </c>
      <c r="T899" s="1">
        <v>39.049999999999997</v>
      </c>
      <c r="U899" s="1">
        <v>38.75</v>
      </c>
      <c r="V899" s="1">
        <v>-1.1624999999999999E-3</v>
      </c>
      <c r="W899" s="1">
        <v>-1.65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6.83</v>
      </c>
      <c r="D901" s="1">
        <v>0.22</v>
      </c>
      <c r="E901" s="1">
        <v>1.29</v>
      </c>
      <c r="F901" s="1">
        <v>17.309999999999999</v>
      </c>
      <c r="G901" s="1">
        <v>74.349999999999994</v>
      </c>
      <c r="H901" s="1">
        <v>905</v>
      </c>
      <c r="I901" s="1">
        <v>4295077.5</v>
      </c>
      <c r="J901" s="1">
        <v>281</v>
      </c>
      <c r="K901" s="1">
        <v>-32.337000000000003</v>
      </c>
      <c r="L901" s="1">
        <v>152</v>
      </c>
      <c r="M901" s="1">
        <v>16</v>
      </c>
      <c r="N901" s="1">
        <v>-208.25299999999999</v>
      </c>
      <c r="O901" s="1">
        <v>319339</v>
      </c>
      <c r="P901" s="1">
        <v>0.1</v>
      </c>
      <c r="Q901" s="1">
        <v>32.450000000000003</v>
      </c>
      <c r="R901" s="1">
        <v>32.4</v>
      </c>
      <c r="S901" s="1">
        <v>32.450000000000003</v>
      </c>
      <c r="T901" s="1">
        <v>32.4</v>
      </c>
      <c r="U901" s="1">
        <v>32.299999999999997</v>
      </c>
      <c r="V901" s="1">
        <v>6.7949593000000003E-2</v>
      </c>
      <c r="W901" s="1">
        <v>0.78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7.22</v>
      </c>
      <c r="D902" s="1">
        <v>1.52</v>
      </c>
      <c r="E902" s="1">
        <v>0.68</v>
      </c>
      <c r="F902" s="1">
        <v>24.2</v>
      </c>
      <c r="G902" s="1">
        <v>66.38</v>
      </c>
      <c r="H902" s="1">
        <v>906</v>
      </c>
      <c r="I902" s="1">
        <v>2529349.7999999998</v>
      </c>
      <c r="J902" s="1">
        <v>150.64599999999999</v>
      </c>
      <c r="K902" s="1">
        <v>-50.5</v>
      </c>
      <c r="L902" s="1">
        <v>-586.745</v>
      </c>
      <c r="M902" s="1">
        <v>-601.22699999999998</v>
      </c>
      <c r="N902" s="1">
        <v>-496.72</v>
      </c>
      <c r="O902" s="1">
        <v>167898</v>
      </c>
      <c r="P902" s="1">
        <v>-0.9</v>
      </c>
      <c r="Q902" s="1">
        <v>87.6</v>
      </c>
      <c r="R902" s="1">
        <v>87.2</v>
      </c>
      <c r="S902" s="1">
        <v>85.8</v>
      </c>
      <c r="T902" s="1">
        <v>84</v>
      </c>
      <c r="U902" s="1">
        <v>81.7</v>
      </c>
      <c r="V902" s="1">
        <v>-1.3263482339999999</v>
      </c>
      <c r="W902" s="1">
        <v>-5.33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73.08</v>
      </c>
      <c r="D903" s="1">
        <v>0</v>
      </c>
      <c r="E903" s="1">
        <v>0.05</v>
      </c>
      <c r="F903" s="1">
        <v>0.47</v>
      </c>
      <c r="G903" s="1">
        <v>26.400000000000006</v>
      </c>
      <c r="H903" s="1">
        <v>907</v>
      </c>
      <c r="I903" s="1">
        <v>640340.01</v>
      </c>
      <c r="J903" s="1">
        <v>13</v>
      </c>
      <c r="K903" s="1">
        <v>15</v>
      </c>
      <c r="L903" s="1">
        <v>2.3620000000000001</v>
      </c>
      <c r="M903" s="1">
        <v>2</v>
      </c>
      <c r="N903" s="1">
        <v>9</v>
      </c>
      <c r="O903" s="1">
        <v>16905</v>
      </c>
      <c r="P903" s="1">
        <v>0.2</v>
      </c>
      <c r="Q903" s="1">
        <v>39.9</v>
      </c>
      <c r="R903" s="1">
        <v>39.549999999999997</v>
      </c>
      <c r="S903" s="1">
        <v>39.75</v>
      </c>
      <c r="T903" s="1">
        <v>39.5</v>
      </c>
      <c r="U903" s="1">
        <v>39.85</v>
      </c>
      <c r="V903" s="1">
        <v>1.6434894999999998E-2</v>
      </c>
      <c r="W903" s="1">
        <v>-0.38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-1.0940000000000001</v>
      </c>
      <c r="K905" s="1">
        <v>6.0000000000000001E-3</v>
      </c>
      <c r="L905" s="1">
        <v>9</v>
      </c>
      <c r="M905" s="1">
        <v>6</v>
      </c>
      <c r="N905" s="1">
        <v>-9</v>
      </c>
      <c r="O905" s="1">
        <v>36716</v>
      </c>
      <c r="P905" s="1">
        <v>0</v>
      </c>
      <c r="Q905" s="1">
        <v>34.700000000000003</v>
      </c>
      <c r="R905" s="1">
        <v>34.9</v>
      </c>
      <c r="S905" s="1">
        <v>35</v>
      </c>
      <c r="T905" s="1">
        <v>33.9</v>
      </c>
      <c r="U905" s="1">
        <v>33.75</v>
      </c>
      <c r="V905" s="1">
        <v>1.7689759999999996E-3</v>
      </c>
      <c r="W905" s="1">
        <v>-3.02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</v>
      </c>
      <c r="D906" s="1">
        <v>0</v>
      </c>
      <c r="E906" s="1">
        <v>0</v>
      </c>
      <c r="F906" s="1">
        <v>21.73</v>
      </c>
      <c r="G906" s="1">
        <v>39.269999999999996</v>
      </c>
      <c r="H906" s="1">
        <v>910</v>
      </c>
      <c r="I906" s="1">
        <v>357200</v>
      </c>
      <c r="J906" s="1">
        <v>2</v>
      </c>
      <c r="K906" s="1">
        <v>-13</v>
      </c>
      <c r="L906" s="1">
        <v>4</v>
      </c>
      <c r="M906" s="1">
        <v>-8</v>
      </c>
      <c r="N906" s="1">
        <v>-1</v>
      </c>
      <c r="O906" s="1">
        <v>14027</v>
      </c>
      <c r="P906" s="1">
        <v>-0.1</v>
      </c>
      <c r="Q906" s="1">
        <v>14.35</v>
      </c>
      <c r="R906" s="1">
        <v>14.35</v>
      </c>
      <c r="S906" s="1">
        <v>13.8</v>
      </c>
      <c r="T906" s="1">
        <v>14</v>
      </c>
      <c r="U906" s="1">
        <v>13.65</v>
      </c>
      <c r="V906" s="1">
        <v>-2.2829999999999999E-3</v>
      </c>
      <c r="W906" s="1">
        <v>-9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1.72</v>
      </c>
      <c r="D907" s="1">
        <v>0</v>
      </c>
      <c r="E907" s="1">
        <v>0.51</v>
      </c>
      <c r="F907" s="1">
        <v>6.8</v>
      </c>
      <c r="G907" s="1">
        <v>90.97</v>
      </c>
      <c r="H907" s="1">
        <v>911</v>
      </c>
      <c r="I907" s="1">
        <v>1409088.93</v>
      </c>
      <c r="J907" s="1">
        <v>-43</v>
      </c>
      <c r="K907" s="1">
        <v>-94</v>
      </c>
      <c r="L907" s="1">
        <v>-83</v>
      </c>
      <c r="M907" s="1">
        <v>-74.290000000000006</v>
      </c>
      <c r="N907" s="1">
        <v>-9</v>
      </c>
      <c r="O907" s="1">
        <v>128185</v>
      </c>
      <c r="P907" s="1">
        <v>-0.2</v>
      </c>
      <c r="Q907" s="1">
        <v>24.7</v>
      </c>
      <c r="R907" s="1">
        <v>24.95</v>
      </c>
      <c r="S907" s="1">
        <v>24.7</v>
      </c>
      <c r="T907" s="1">
        <v>24.55</v>
      </c>
      <c r="U907" s="1">
        <v>24.45</v>
      </c>
      <c r="V907" s="1">
        <v>-7.5013695000000005E-2</v>
      </c>
      <c r="W907" s="1">
        <v>1.24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4.28</v>
      </c>
      <c r="D908" s="1">
        <v>0</v>
      </c>
      <c r="E908" s="1">
        <v>0.1</v>
      </c>
      <c r="F908" s="1">
        <v>34.1</v>
      </c>
      <c r="G908" s="1">
        <v>61.519999999999996</v>
      </c>
      <c r="H908" s="1">
        <v>912</v>
      </c>
      <c r="I908" s="1">
        <v>20910.392</v>
      </c>
      <c r="J908" s="1">
        <v>-187.369</v>
      </c>
      <c r="K908" s="1">
        <v>669</v>
      </c>
      <c r="L908" s="1">
        <v>428.87299999999999</v>
      </c>
      <c r="M908" s="1">
        <v>132.994</v>
      </c>
      <c r="N908" s="1">
        <v>-314.31</v>
      </c>
      <c r="O908" s="1">
        <v>1286</v>
      </c>
      <c r="P908" s="1">
        <v>56.7</v>
      </c>
      <c r="Q908" s="1">
        <v>15.75</v>
      </c>
      <c r="R908" s="1">
        <v>15.65</v>
      </c>
      <c r="S908" s="1">
        <v>15.55</v>
      </c>
      <c r="T908" s="1">
        <v>15.4</v>
      </c>
      <c r="U908" s="1">
        <v>15.15</v>
      </c>
      <c r="V908" s="1">
        <v>0.11474074499999999</v>
      </c>
      <c r="W908" s="1">
        <v>2.02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4748</v>
      </c>
      <c r="C909" s="1">
        <v>1.6</v>
      </c>
      <c r="D909" s="1">
        <v>0</v>
      </c>
      <c r="E909" s="1">
        <v>0.59</v>
      </c>
      <c r="F909" s="1">
        <v>31.94</v>
      </c>
      <c r="G909" s="1">
        <v>65.87</v>
      </c>
      <c r="H909" s="1">
        <v>913</v>
      </c>
      <c r="I909" s="1">
        <v>254049.25</v>
      </c>
      <c r="J909" s="1">
        <v>0</v>
      </c>
      <c r="K909" s="1">
        <v>-12</v>
      </c>
      <c r="L909" s="1">
        <v>-6</v>
      </c>
      <c r="M909" s="1">
        <v>0</v>
      </c>
      <c r="N909" s="1">
        <v>-10</v>
      </c>
      <c r="O909" s="1">
        <v>16734</v>
      </c>
      <c r="P909" s="1">
        <v>-0.2</v>
      </c>
      <c r="Q909" s="1">
        <v>41.8</v>
      </c>
      <c r="R909" s="1">
        <v>41.35</v>
      </c>
      <c r="S909" s="1">
        <v>41.15</v>
      </c>
      <c r="T909" s="1">
        <v>41.65</v>
      </c>
      <c r="U909" s="1">
        <v>40.5</v>
      </c>
      <c r="V909" s="1">
        <v>-1.1481E-2</v>
      </c>
      <c r="W909" s="1">
        <v>-3.91</v>
      </c>
      <c r="X909" s="1" t="s">
        <v>4748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1.04</v>
      </c>
      <c r="D910" s="1">
        <v>0</v>
      </c>
      <c r="E910" s="1">
        <v>0</v>
      </c>
      <c r="F910" s="1">
        <v>16.760000000000002</v>
      </c>
      <c r="G910" s="1">
        <v>82.2</v>
      </c>
      <c r="H910" s="1">
        <v>914</v>
      </c>
      <c r="I910" s="1">
        <v>537198.89</v>
      </c>
      <c r="J910" s="1">
        <v>2</v>
      </c>
      <c r="K910" s="1">
        <v>2.9790000000000001</v>
      </c>
      <c r="L910" s="1">
        <v>-6.992</v>
      </c>
      <c r="M910" s="1">
        <v>-9</v>
      </c>
      <c r="N910" s="1">
        <v>-11</v>
      </c>
      <c r="O910" s="1">
        <v>44158</v>
      </c>
      <c r="P910" s="1">
        <v>0</v>
      </c>
      <c r="Q910" s="1">
        <v>30.3</v>
      </c>
      <c r="R910" s="1">
        <v>30.5</v>
      </c>
      <c r="S910" s="1">
        <v>30.35</v>
      </c>
      <c r="T910" s="1">
        <v>29.7</v>
      </c>
      <c r="U910" s="1">
        <v>29.65</v>
      </c>
      <c r="V910" s="1">
        <v>-6.5419769999999992E-3</v>
      </c>
      <c r="W910" s="1">
        <v>-1.82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6.64</v>
      </c>
      <c r="D911" s="1">
        <v>0.43</v>
      </c>
      <c r="E911" s="1">
        <v>1.1399999999999999</v>
      </c>
      <c r="F911" s="1">
        <v>33.26</v>
      </c>
      <c r="G911" s="1">
        <v>58.53</v>
      </c>
      <c r="H911" s="1">
        <v>915</v>
      </c>
      <c r="I911" s="1">
        <v>1456788.4</v>
      </c>
      <c r="J911" s="1">
        <v>775.17700000000002</v>
      </c>
      <c r="K911" s="1">
        <v>-91.165999999999997</v>
      </c>
      <c r="L911" s="1">
        <v>729.03800000000001</v>
      </c>
      <c r="M911" s="1">
        <v>-776.78700000000003</v>
      </c>
      <c r="N911" s="1">
        <v>-922.72699999999998</v>
      </c>
      <c r="O911" s="1">
        <v>85266</v>
      </c>
      <c r="P911" s="1">
        <v>-0.3</v>
      </c>
      <c r="Q911" s="1">
        <v>115.5</v>
      </c>
      <c r="R911" s="1">
        <v>114</v>
      </c>
      <c r="S911" s="1">
        <v>112.5</v>
      </c>
      <c r="T911" s="1">
        <v>111</v>
      </c>
      <c r="U911" s="1">
        <v>106.5</v>
      </c>
      <c r="V911" s="1">
        <v>-0.23336987999999984</v>
      </c>
      <c r="W911" s="1">
        <v>-4.91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0.53</v>
      </c>
      <c r="F912" s="1">
        <v>8.9499999999999993</v>
      </c>
      <c r="G912" s="1">
        <v>85.75</v>
      </c>
      <c r="H912" s="1">
        <v>916</v>
      </c>
      <c r="I912" s="1">
        <v>482901.43</v>
      </c>
      <c r="J912" s="1">
        <v>37.201000000000001</v>
      </c>
      <c r="K912" s="1">
        <v>7.5999999999999998E-2</v>
      </c>
      <c r="L912" s="1">
        <v>19.521000000000001</v>
      </c>
      <c r="M912" s="1">
        <v>-6</v>
      </c>
      <c r="N912" s="1">
        <v>4.9729999999999999</v>
      </c>
      <c r="O912" s="1">
        <v>41409</v>
      </c>
      <c r="P912" s="1">
        <v>0.1</v>
      </c>
      <c r="Q912" s="1">
        <v>119</v>
      </c>
      <c r="R912" s="1">
        <v>120</v>
      </c>
      <c r="S912" s="1">
        <v>120</v>
      </c>
      <c r="T912" s="1">
        <v>120</v>
      </c>
      <c r="U912" s="1">
        <v>120</v>
      </c>
      <c r="V912" s="1">
        <v>6.6553189999999998E-2</v>
      </c>
      <c r="W912" s="1">
        <v>3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23.55</v>
      </c>
      <c r="D913" s="1">
        <v>0.35</v>
      </c>
      <c r="E913" s="1">
        <v>0.84</v>
      </c>
      <c r="F913" s="1">
        <v>9.7100000000000009</v>
      </c>
      <c r="G913" s="1">
        <v>65.55</v>
      </c>
      <c r="H913" s="1">
        <v>917</v>
      </c>
      <c r="I913" s="1">
        <v>1649671.36</v>
      </c>
      <c r="J913" s="1">
        <v>200.38</v>
      </c>
      <c r="K913" s="1">
        <v>-620.34699999999998</v>
      </c>
      <c r="L913" s="1">
        <v>1.581</v>
      </c>
      <c r="M913" s="1">
        <v>-319</v>
      </c>
      <c r="N913" s="1">
        <v>-641</v>
      </c>
      <c r="O913" s="1">
        <v>108136</v>
      </c>
      <c r="P913" s="1">
        <v>-1.3</v>
      </c>
      <c r="Q913" s="1">
        <v>63</v>
      </c>
      <c r="R913" s="1">
        <v>64.2</v>
      </c>
      <c r="S913" s="1">
        <v>64.2</v>
      </c>
      <c r="T913" s="1">
        <v>65</v>
      </c>
      <c r="U913" s="1">
        <v>63.5</v>
      </c>
      <c r="V913" s="1">
        <v>-0.8853933719999999</v>
      </c>
      <c r="W913" s="1">
        <v>3.59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11.03</v>
      </c>
      <c r="D914" s="1">
        <v>0</v>
      </c>
      <c r="E914" s="1">
        <v>0.21</v>
      </c>
      <c r="F914" s="1">
        <v>6.92</v>
      </c>
      <c r="G914" s="1">
        <v>81.84</v>
      </c>
      <c r="H914" s="1">
        <v>918</v>
      </c>
      <c r="I914" s="1">
        <v>3172316.07</v>
      </c>
      <c r="J914" s="1">
        <v>-237.21600000000001</v>
      </c>
      <c r="K914" s="1">
        <v>-2626</v>
      </c>
      <c r="L914" s="1">
        <v>-2108.027</v>
      </c>
      <c r="M914" s="1">
        <v>894.65599999999995</v>
      </c>
      <c r="N914" s="1">
        <v>1.615</v>
      </c>
      <c r="O914" s="1">
        <v>259622</v>
      </c>
      <c r="P914" s="1">
        <v>-1.6</v>
      </c>
      <c r="Q914" s="1">
        <v>21.35</v>
      </c>
      <c r="R914" s="1">
        <v>21.55</v>
      </c>
      <c r="S914" s="1">
        <v>19.75</v>
      </c>
      <c r="T914" s="1">
        <v>19.600000000000001</v>
      </c>
      <c r="U914" s="1">
        <v>19</v>
      </c>
      <c r="V914" s="1">
        <v>-0.85722452250000014</v>
      </c>
      <c r="W914" s="1">
        <v>-2.31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5.5</v>
      </c>
      <c r="D915" s="1">
        <v>0</v>
      </c>
      <c r="E915" s="1">
        <v>0.17</v>
      </c>
      <c r="F915" s="1">
        <v>7.85</v>
      </c>
      <c r="G915" s="1">
        <v>86.48</v>
      </c>
      <c r="H915" s="1">
        <v>919</v>
      </c>
      <c r="I915" s="1">
        <v>1086401.33</v>
      </c>
      <c r="J915" s="1">
        <v>74</v>
      </c>
      <c r="K915" s="1">
        <v>-13</v>
      </c>
      <c r="L915" s="1">
        <v>155.983</v>
      </c>
      <c r="M915" s="1">
        <v>2.9860000000000002</v>
      </c>
      <c r="N915" s="1">
        <v>-24.888000000000002</v>
      </c>
      <c r="O915" s="1">
        <v>93952</v>
      </c>
      <c r="P915" s="1">
        <v>0.2</v>
      </c>
      <c r="Q915" s="1">
        <v>29</v>
      </c>
      <c r="R915" s="1">
        <v>28.7</v>
      </c>
      <c r="S915" s="1">
        <v>29.15</v>
      </c>
      <c r="T915" s="1">
        <v>29.35</v>
      </c>
      <c r="U915" s="1">
        <v>28.55</v>
      </c>
      <c r="V915" s="1">
        <v>5.6968911499999997E-2</v>
      </c>
      <c r="W915" s="1">
        <v>0.18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15.85</v>
      </c>
      <c r="D916" s="1">
        <v>0</v>
      </c>
      <c r="E916" s="1">
        <v>0.59</v>
      </c>
      <c r="F916" s="1">
        <v>8.94</v>
      </c>
      <c r="G916" s="1">
        <v>74.62</v>
      </c>
      <c r="H916" s="1">
        <v>920</v>
      </c>
      <c r="I916" s="1">
        <v>574574.68999999994</v>
      </c>
      <c r="J916" s="1">
        <v>0.27700000000000002</v>
      </c>
      <c r="K916" s="1">
        <v>9.343</v>
      </c>
      <c r="L916" s="1">
        <v>7</v>
      </c>
      <c r="M916" s="1">
        <v>-28.016999999999999</v>
      </c>
      <c r="N916" s="1">
        <v>-7</v>
      </c>
      <c r="O916" s="1">
        <v>42875</v>
      </c>
      <c r="P916" s="1">
        <v>0</v>
      </c>
      <c r="Q916" s="1">
        <v>33.549999999999997</v>
      </c>
      <c r="R916" s="1">
        <v>34.15</v>
      </c>
      <c r="S916" s="1">
        <v>33.700000000000003</v>
      </c>
      <c r="T916" s="1">
        <v>33.25</v>
      </c>
      <c r="U916" s="1">
        <v>32.5</v>
      </c>
      <c r="V916" s="1">
        <v>-5.9480844999999999E-3</v>
      </c>
      <c r="W916" s="1">
        <v>-4.2699999999999996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4.1100000000000003</v>
      </c>
      <c r="D917" s="1">
        <v>0</v>
      </c>
      <c r="E917" s="1">
        <v>0.55000000000000004</v>
      </c>
      <c r="F917" s="1">
        <v>41.68</v>
      </c>
      <c r="G917" s="1">
        <v>53.66</v>
      </c>
      <c r="H917" s="1">
        <v>921</v>
      </c>
      <c r="I917" s="1">
        <v>745743.55</v>
      </c>
      <c r="J917" s="1">
        <v>21</v>
      </c>
      <c r="K917" s="1">
        <v>-43</v>
      </c>
      <c r="L917" s="1">
        <v>-19</v>
      </c>
      <c r="M917" s="1">
        <v>-55</v>
      </c>
      <c r="N917" s="1">
        <v>-135</v>
      </c>
      <c r="O917" s="1">
        <v>40017</v>
      </c>
      <c r="P917" s="1">
        <v>-0.6</v>
      </c>
      <c r="Q917" s="1">
        <v>22.4</v>
      </c>
      <c r="R917" s="1">
        <v>22.4</v>
      </c>
      <c r="S917" s="1">
        <v>22.3</v>
      </c>
      <c r="T917" s="1">
        <v>22.15</v>
      </c>
      <c r="U917" s="1">
        <v>21.7</v>
      </c>
      <c r="V917" s="1">
        <v>-5.06425E-2</v>
      </c>
      <c r="W917" s="1">
        <v>-2.25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11.11</v>
      </c>
      <c r="D918" s="1">
        <v>0.01</v>
      </c>
      <c r="E918" s="1">
        <v>0.01</v>
      </c>
      <c r="F918" s="1">
        <v>12.65</v>
      </c>
      <c r="G918" s="1">
        <v>76.22</v>
      </c>
      <c r="H918" s="1">
        <v>922</v>
      </c>
      <c r="I918" s="1">
        <v>2294393.7400000002</v>
      </c>
      <c r="J918" s="1">
        <v>86</v>
      </c>
      <c r="K918" s="1">
        <v>65.450999999999993</v>
      </c>
      <c r="L918" s="1">
        <v>-6</v>
      </c>
      <c r="M918" s="1">
        <v>-65</v>
      </c>
      <c r="N918" s="1">
        <v>-64</v>
      </c>
      <c r="O918" s="1">
        <v>174879</v>
      </c>
      <c r="P918" s="1">
        <v>0</v>
      </c>
      <c r="Q918" s="1">
        <v>82.9</v>
      </c>
      <c r="R918" s="1">
        <v>83.1</v>
      </c>
      <c r="S918" s="1">
        <v>82.7</v>
      </c>
      <c r="T918" s="1">
        <v>81.7</v>
      </c>
      <c r="U918" s="1">
        <v>81</v>
      </c>
      <c r="V918" s="1">
        <v>1.5776780999999993E-2</v>
      </c>
      <c r="W918" s="1">
        <v>-1.22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1.1000000000000001</v>
      </c>
      <c r="D919" s="1">
        <v>0</v>
      </c>
      <c r="E919" s="1">
        <v>0.27</v>
      </c>
      <c r="F919" s="1">
        <v>48.32</v>
      </c>
      <c r="G919" s="1">
        <v>50.31</v>
      </c>
      <c r="H919" s="1">
        <v>923</v>
      </c>
      <c r="I919" s="1">
        <v>419478.4</v>
      </c>
      <c r="J919" s="1">
        <v>30</v>
      </c>
      <c r="K919" s="1">
        <v>4</v>
      </c>
      <c r="L919" s="1">
        <v>45.113999999999997</v>
      </c>
      <c r="M919" s="1">
        <v>-8</v>
      </c>
      <c r="N919" s="1">
        <v>-32.503999999999998</v>
      </c>
      <c r="O919" s="1">
        <v>21104</v>
      </c>
      <c r="P919" s="1">
        <v>0.2</v>
      </c>
      <c r="Q919" s="1">
        <v>85.1</v>
      </c>
      <c r="R919" s="1">
        <v>85.2</v>
      </c>
      <c r="S919" s="1">
        <v>86.2</v>
      </c>
      <c r="T919" s="1">
        <v>85.5</v>
      </c>
      <c r="U919" s="1">
        <v>84.4</v>
      </c>
      <c r="V919" s="1">
        <v>3.3552892000000001E-2</v>
      </c>
      <c r="W919" s="1">
        <v>-0.24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29.45</v>
      </c>
      <c r="G920" s="1">
        <v>70.45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16767</v>
      </c>
      <c r="P920" s="1">
        <v>0</v>
      </c>
      <c r="Q920" s="1">
        <v>19.95</v>
      </c>
      <c r="R920" s="1">
        <v>20.25</v>
      </c>
      <c r="S920" s="1">
        <v>20.25</v>
      </c>
      <c r="T920" s="1">
        <v>20.3</v>
      </c>
      <c r="U920" s="1">
        <v>22.3</v>
      </c>
      <c r="V920" s="1">
        <v>0</v>
      </c>
      <c r="W920" s="1">
        <v>11.5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0.47</v>
      </c>
      <c r="D921" s="1">
        <v>0</v>
      </c>
      <c r="E921" s="1">
        <v>0</v>
      </c>
      <c r="F921" s="1">
        <v>48.36</v>
      </c>
      <c r="G921" s="1">
        <v>51.17</v>
      </c>
      <c r="H921" s="1">
        <v>925</v>
      </c>
      <c r="I921" s="1">
        <v>532214</v>
      </c>
      <c r="J921" s="1">
        <v>-12.238</v>
      </c>
      <c r="K921" s="1">
        <v>291</v>
      </c>
      <c r="L921" s="1">
        <v>-116.604</v>
      </c>
      <c r="M921" s="1">
        <v>-64.349000000000004</v>
      </c>
      <c r="N921" s="1">
        <v>66.183000000000007</v>
      </c>
      <c r="O921" s="1">
        <v>27233</v>
      </c>
      <c r="P921" s="1">
        <v>0.6</v>
      </c>
      <c r="Q921" s="1">
        <v>26.7</v>
      </c>
      <c r="R921" s="1">
        <v>29.35</v>
      </c>
      <c r="S921" s="1">
        <v>28.85</v>
      </c>
      <c r="T921" s="1">
        <v>27.3</v>
      </c>
      <c r="U921" s="1">
        <v>25.1</v>
      </c>
      <c r="V921" s="1">
        <v>4.754535599999999E-2</v>
      </c>
      <c r="W921" s="1">
        <v>-8.89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62.89</v>
      </c>
      <c r="D922" s="1">
        <v>0</v>
      </c>
      <c r="E922" s="1">
        <v>0.57999999999999996</v>
      </c>
      <c r="F922" s="1">
        <v>8.6</v>
      </c>
      <c r="G922" s="1">
        <v>27.930000000000007</v>
      </c>
      <c r="H922" s="1">
        <v>926</v>
      </c>
      <c r="I922" s="1">
        <v>614775.17000000004</v>
      </c>
      <c r="J922" s="1">
        <v>4.4139999999999997</v>
      </c>
      <c r="K922" s="1">
        <v>8.1539999999999999</v>
      </c>
      <c r="L922" s="1">
        <v>8.9510000000000005</v>
      </c>
      <c r="M922" s="1">
        <v>22.975000000000001</v>
      </c>
      <c r="N922" s="1">
        <v>-38.482999999999997</v>
      </c>
      <c r="O922" s="1">
        <v>17171</v>
      </c>
      <c r="P922" s="1">
        <v>0</v>
      </c>
      <c r="Q922" s="1">
        <v>63.6</v>
      </c>
      <c r="R922" s="1">
        <v>64</v>
      </c>
      <c r="S922" s="1">
        <v>64.099999999999994</v>
      </c>
      <c r="T922" s="1">
        <v>64.400000000000006</v>
      </c>
      <c r="U922" s="1">
        <v>62.3</v>
      </c>
      <c r="V922" s="1">
        <v>4.5844460000000024E-3</v>
      </c>
      <c r="W922" s="1">
        <v>-1.1100000000000001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64.650000000000006</v>
      </c>
      <c r="G923" s="1">
        <v>34.929999999999993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12283</v>
      </c>
      <c r="P923" s="1">
        <v>0</v>
      </c>
      <c r="Q923" s="1">
        <v>36.299999999999997</v>
      </c>
      <c r="R923" s="1">
        <v>36.450000000000003</v>
      </c>
      <c r="S923" s="1">
        <v>36.4</v>
      </c>
      <c r="T923" s="1">
        <v>36</v>
      </c>
      <c r="U923" s="1">
        <v>36.299999999999997</v>
      </c>
      <c r="V923" s="1">
        <v>0</v>
      </c>
      <c r="W923" s="1">
        <v>0.28000000000000003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24.6</v>
      </c>
      <c r="R924" s="1">
        <v>24.5</v>
      </c>
      <c r="S924" s="1">
        <v>25</v>
      </c>
      <c r="T924" s="1">
        <v>24.5</v>
      </c>
      <c r="U924" s="1">
        <v>24.35</v>
      </c>
      <c r="V924" s="1">
        <v>0</v>
      </c>
      <c r="W924" s="1">
        <v>6.33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2E-3</v>
      </c>
      <c r="N925" s="1">
        <v>0</v>
      </c>
      <c r="O925" s="1">
        <v>65603</v>
      </c>
      <c r="P925" s="1">
        <v>0</v>
      </c>
      <c r="Q925" s="1">
        <v>99.3</v>
      </c>
      <c r="R925" s="1">
        <v>99.7</v>
      </c>
      <c r="S925" s="1">
        <v>99.8</v>
      </c>
      <c r="T925" s="1">
        <v>99.4</v>
      </c>
      <c r="U925" s="1">
        <v>99.4</v>
      </c>
      <c r="V925" s="1">
        <v>1.9879999999999999E-6</v>
      </c>
      <c r="W925" s="1">
        <v>0.3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2.0299999999999998</v>
      </c>
      <c r="D926" s="1">
        <v>0</v>
      </c>
      <c r="E926" s="1">
        <v>0.12</v>
      </c>
      <c r="F926" s="1">
        <v>23.21</v>
      </c>
      <c r="G926" s="1">
        <v>74.64</v>
      </c>
      <c r="H926" s="1">
        <v>930</v>
      </c>
      <c r="I926" s="1">
        <v>1873000.08</v>
      </c>
      <c r="J926" s="1">
        <v>-5</v>
      </c>
      <c r="K926" s="1">
        <v>95</v>
      </c>
      <c r="L926" s="1">
        <v>109</v>
      </c>
      <c r="M926" s="1">
        <v>9</v>
      </c>
      <c r="N926" s="1">
        <v>41</v>
      </c>
      <c r="O926" s="1">
        <v>139801</v>
      </c>
      <c r="P926" s="1">
        <v>0.2</v>
      </c>
      <c r="Q926" s="1">
        <v>16.600000000000001</v>
      </c>
      <c r="R926" s="1">
        <v>16.649999999999999</v>
      </c>
      <c r="S926" s="1">
        <v>17.100000000000001</v>
      </c>
      <c r="T926" s="1">
        <v>17</v>
      </c>
      <c r="U926" s="1">
        <v>17.05</v>
      </c>
      <c r="V926" s="1">
        <v>4.2146999999999997E-2</v>
      </c>
      <c r="W926" s="1">
        <v>4.5999999999999996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1.31</v>
      </c>
      <c r="D927" s="1">
        <v>0</v>
      </c>
      <c r="E927" s="1">
        <v>0.01</v>
      </c>
      <c r="F927" s="1">
        <v>21.99</v>
      </c>
      <c r="G927" s="1">
        <v>76.69</v>
      </c>
      <c r="H927" s="1">
        <v>931</v>
      </c>
      <c r="I927" s="1">
        <v>675000</v>
      </c>
      <c r="J927" s="1">
        <v>11</v>
      </c>
      <c r="K927" s="1">
        <v>1</v>
      </c>
      <c r="L927" s="1">
        <v>0</v>
      </c>
      <c r="M927" s="1">
        <v>-3</v>
      </c>
      <c r="N927" s="1">
        <v>-2</v>
      </c>
      <c r="O927" s="1">
        <v>51766</v>
      </c>
      <c r="P927" s="1">
        <v>0</v>
      </c>
      <c r="Q927" s="1">
        <v>19.399999999999999</v>
      </c>
      <c r="R927" s="1">
        <v>19.25</v>
      </c>
      <c r="S927" s="1">
        <v>19.25</v>
      </c>
      <c r="T927" s="1">
        <v>19.5</v>
      </c>
      <c r="U927" s="1">
        <v>19.25</v>
      </c>
      <c r="V927" s="1">
        <v>1.3564999999999998E-3</v>
      </c>
      <c r="W927" s="1">
        <v>-2.5299999999999998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0</v>
      </c>
      <c r="O928" s="1">
        <v>32690</v>
      </c>
      <c r="P928" s="1">
        <v>0</v>
      </c>
      <c r="Q928" s="1">
        <v>8.11</v>
      </c>
      <c r="R928" s="1">
        <v>8.5</v>
      </c>
      <c r="S928" s="1">
        <v>8.4499999999999993</v>
      </c>
      <c r="T928" s="1">
        <v>8.4499999999999993</v>
      </c>
      <c r="U928" s="1">
        <v>8.59</v>
      </c>
      <c r="V928" s="1">
        <v>5.0000000000000707E-7</v>
      </c>
      <c r="W928" s="1">
        <v>6.44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6</v>
      </c>
      <c r="K929" s="1">
        <v>-1</v>
      </c>
      <c r="L929" s="1">
        <v>2</v>
      </c>
      <c r="M929" s="1">
        <v>-5</v>
      </c>
      <c r="N929" s="1">
        <v>-6</v>
      </c>
      <c r="O929" s="1">
        <v>39478</v>
      </c>
      <c r="P929" s="1">
        <v>0</v>
      </c>
      <c r="Q929" s="1">
        <v>35.1</v>
      </c>
      <c r="R929" s="1">
        <v>35.1</v>
      </c>
      <c r="S929" s="1">
        <v>35.799999999999997</v>
      </c>
      <c r="T929" s="1">
        <v>38.299999999999997</v>
      </c>
      <c r="U929" s="1">
        <v>36.4</v>
      </c>
      <c r="V929" s="1">
        <v>-1.6279999999999995E-3</v>
      </c>
      <c r="W929" s="1">
        <v>3.41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6.5</v>
      </c>
      <c r="D930" s="1">
        <v>0</v>
      </c>
      <c r="E930" s="1">
        <v>0.04</v>
      </c>
      <c r="F930" s="1">
        <v>14.53</v>
      </c>
      <c r="G930" s="1">
        <v>78.930000000000007</v>
      </c>
      <c r="H930" s="1">
        <v>934</v>
      </c>
      <c r="I930" s="1">
        <v>6549896.0499999998</v>
      </c>
      <c r="J930" s="1">
        <v>280.38299999999998</v>
      </c>
      <c r="K930" s="1">
        <v>-162</v>
      </c>
      <c r="L930" s="1">
        <v>14</v>
      </c>
      <c r="M930" s="1">
        <v>292.04500000000002</v>
      </c>
      <c r="N930" s="1">
        <v>94</v>
      </c>
      <c r="O930" s="1">
        <v>516983</v>
      </c>
      <c r="P930" s="1">
        <v>0.1</v>
      </c>
      <c r="Q930" s="1">
        <v>16.3</v>
      </c>
      <c r="R930" s="1">
        <v>16.149999999999999</v>
      </c>
      <c r="S930" s="1">
        <v>16.3</v>
      </c>
      <c r="T930" s="1">
        <v>16.45</v>
      </c>
      <c r="U930" s="1">
        <v>16.45</v>
      </c>
      <c r="V930" s="1">
        <v>8.5325831500000004E-2</v>
      </c>
      <c r="W930" s="1">
        <v>2.17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2.76</v>
      </c>
      <c r="D931" s="1">
        <v>1.31</v>
      </c>
      <c r="E931" s="1">
        <v>0.73</v>
      </c>
      <c r="F931" s="1">
        <v>26.53</v>
      </c>
      <c r="G931" s="1">
        <v>68.67</v>
      </c>
      <c r="H931" s="1">
        <v>935</v>
      </c>
      <c r="I931" s="1">
        <v>1226920.1200000001</v>
      </c>
      <c r="J931" s="1">
        <v>-159</v>
      </c>
      <c r="K931" s="1">
        <v>-4</v>
      </c>
      <c r="L931" s="1">
        <v>49</v>
      </c>
      <c r="M931" s="1">
        <v>-26</v>
      </c>
      <c r="N931" s="1">
        <v>-42</v>
      </c>
      <c r="O931" s="1">
        <v>84253</v>
      </c>
      <c r="P931" s="1">
        <v>-0.2</v>
      </c>
      <c r="Q931" s="1">
        <v>25</v>
      </c>
      <c r="R931" s="1">
        <v>24.2</v>
      </c>
      <c r="S931" s="1">
        <v>25.05</v>
      </c>
      <c r="T931" s="1">
        <v>25.1</v>
      </c>
      <c r="U931" s="1">
        <v>24.25</v>
      </c>
      <c r="V931" s="1">
        <v>-4.5154500000000007E-2</v>
      </c>
      <c r="W931" s="1">
        <v>-1.02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0.09</v>
      </c>
      <c r="D932" s="1">
        <v>0</v>
      </c>
      <c r="E932" s="1">
        <v>0</v>
      </c>
      <c r="F932" s="1">
        <v>10.99</v>
      </c>
      <c r="G932" s="1">
        <v>88.92</v>
      </c>
      <c r="H932" s="1">
        <v>936</v>
      </c>
      <c r="I932" s="1">
        <v>459918.3</v>
      </c>
      <c r="J932" s="1">
        <v>0</v>
      </c>
      <c r="K932" s="1">
        <v>-7</v>
      </c>
      <c r="L932" s="1">
        <v>1</v>
      </c>
      <c r="M932" s="1">
        <v>-1</v>
      </c>
      <c r="N932" s="1">
        <v>13</v>
      </c>
      <c r="O932" s="1">
        <v>40896</v>
      </c>
      <c r="P932" s="1">
        <v>0</v>
      </c>
      <c r="Q932" s="1">
        <v>9.33</v>
      </c>
      <c r="R932" s="1">
        <v>9.39</v>
      </c>
      <c r="S932" s="1">
        <v>9.3000000000000007</v>
      </c>
      <c r="T932" s="1">
        <v>9.3800000000000008</v>
      </c>
      <c r="U932" s="1">
        <v>9.9</v>
      </c>
      <c r="V932" s="1">
        <v>6.2890000000000016E-4</v>
      </c>
      <c r="W932" s="1">
        <v>6.57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0</v>
      </c>
      <c r="K933" s="1">
        <v>0</v>
      </c>
      <c r="L933" s="1">
        <v>-2</v>
      </c>
      <c r="M933" s="1">
        <v>-1</v>
      </c>
      <c r="N933" s="1">
        <v>0</v>
      </c>
      <c r="O933" s="1">
        <v>43404</v>
      </c>
      <c r="P933" s="1">
        <v>0</v>
      </c>
      <c r="Q933" s="1">
        <v>9.8800000000000008</v>
      </c>
      <c r="R933" s="1">
        <v>9.8000000000000007</v>
      </c>
      <c r="S933" s="1">
        <v>9.93</v>
      </c>
      <c r="T933" s="1">
        <v>9.86</v>
      </c>
      <c r="U933" s="1">
        <v>9.86</v>
      </c>
      <c r="V933" s="1">
        <v>-2.9720000000000001E-4</v>
      </c>
      <c r="W933" s="1">
        <v>-0.2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-3.0000000000000001E-3</v>
      </c>
      <c r="M934" s="1">
        <v>0</v>
      </c>
      <c r="N934" s="1">
        <v>0</v>
      </c>
      <c r="O934" s="1">
        <v>24970</v>
      </c>
      <c r="P934" s="1">
        <v>0</v>
      </c>
      <c r="Q934" s="1">
        <v>14.95</v>
      </c>
      <c r="R934" s="1">
        <v>16.399999999999999</v>
      </c>
      <c r="S934" s="1">
        <v>15.85</v>
      </c>
      <c r="T934" s="1">
        <v>15.6</v>
      </c>
      <c r="U934" s="1">
        <v>15.3</v>
      </c>
      <c r="V934" s="1">
        <v>-4.7550000000000004E-7</v>
      </c>
      <c r="W934" s="1">
        <v>2.34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29.32</v>
      </c>
      <c r="G935" s="1">
        <v>54.489999999999995</v>
      </c>
      <c r="H935" s="1">
        <v>939</v>
      </c>
      <c r="I935" s="1">
        <v>8456149.4900000002</v>
      </c>
      <c r="J935" s="1">
        <v>66</v>
      </c>
      <c r="K935" s="1">
        <v>154</v>
      </c>
      <c r="L935" s="1">
        <v>25</v>
      </c>
      <c r="M935" s="1">
        <v>19</v>
      </c>
      <c r="N935" s="1">
        <v>-12</v>
      </c>
      <c r="O935" s="1">
        <v>460776</v>
      </c>
      <c r="P935" s="1">
        <v>0.1</v>
      </c>
      <c r="Q935" s="1">
        <v>3.51</v>
      </c>
      <c r="R935" s="1">
        <v>3.59</v>
      </c>
      <c r="S935" s="1">
        <v>3.62</v>
      </c>
      <c r="T935" s="1">
        <v>3.56</v>
      </c>
      <c r="U935" s="1">
        <v>3.63</v>
      </c>
      <c r="V935" s="1">
        <v>8.990999999999999E-3</v>
      </c>
      <c r="W935" s="1">
        <v>3.42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78.599999999999994</v>
      </c>
      <c r="R936" s="1">
        <v>77.400000000000006</v>
      </c>
      <c r="S936" s="1">
        <v>78</v>
      </c>
      <c r="T936" s="1">
        <v>77</v>
      </c>
      <c r="U936" s="1">
        <v>78.099999999999994</v>
      </c>
      <c r="V936" s="1">
        <v>0</v>
      </c>
      <c r="W936" s="1">
        <v>-1.88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3.16</v>
      </c>
      <c r="D937" s="1">
        <v>0</v>
      </c>
      <c r="E937" s="1">
        <v>0.01</v>
      </c>
      <c r="F937" s="1">
        <v>13.32</v>
      </c>
      <c r="G937" s="1">
        <v>83.509999999999991</v>
      </c>
      <c r="H937" s="1">
        <v>941</v>
      </c>
      <c r="I937" s="1">
        <v>839713.99</v>
      </c>
      <c r="J937" s="1">
        <v>7</v>
      </c>
      <c r="K937" s="1">
        <v>0</v>
      </c>
      <c r="L937" s="1">
        <v>-1</v>
      </c>
      <c r="M937" s="1">
        <v>5</v>
      </c>
      <c r="N937" s="1">
        <v>0</v>
      </c>
      <c r="O937" s="1">
        <v>70125</v>
      </c>
      <c r="P937" s="1">
        <v>0</v>
      </c>
      <c r="Q937" s="1">
        <v>39.35</v>
      </c>
      <c r="R937" s="1">
        <v>39.25</v>
      </c>
      <c r="S937" s="1">
        <v>39.35</v>
      </c>
      <c r="T937" s="1">
        <v>39.299999999999997</v>
      </c>
      <c r="U937" s="1">
        <v>39.450000000000003</v>
      </c>
      <c r="V937" s="1">
        <v>4.326E-3</v>
      </c>
      <c r="W937" s="1">
        <v>0.25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20</v>
      </c>
      <c r="R938" s="1">
        <v>20.3</v>
      </c>
      <c r="S938" s="1">
        <v>21.1</v>
      </c>
      <c r="T938" s="1">
        <v>21.1</v>
      </c>
      <c r="U938" s="1">
        <v>21.8</v>
      </c>
      <c r="V938" s="1">
        <v>0</v>
      </c>
      <c r="W938" s="1">
        <v>-0.46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1</v>
      </c>
      <c r="M939" s="1">
        <v>1</v>
      </c>
      <c r="N939" s="1">
        <v>0</v>
      </c>
      <c r="O939" s="1">
        <v>22918</v>
      </c>
      <c r="P939" s="1">
        <v>0</v>
      </c>
      <c r="Q939" s="1">
        <v>32.15</v>
      </c>
      <c r="R939" s="1">
        <v>31.85</v>
      </c>
      <c r="S939" s="1">
        <v>32</v>
      </c>
      <c r="T939" s="1">
        <v>32.450000000000003</v>
      </c>
      <c r="U939" s="1">
        <v>32.4</v>
      </c>
      <c r="V939" s="1">
        <v>6.445E-4</v>
      </c>
      <c r="W939" s="1">
        <v>1.41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5.45</v>
      </c>
      <c r="D940" s="1">
        <v>0.01</v>
      </c>
      <c r="E940" s="1">
        <v>0.51</v>
      </c>
      <c r="F940" s="1">
        <v>9.69</v>
      </c>
      <c r="G940" s="1">
        <v>84.34</v>
      </c>
      <c r="H940" s="1">
        <v>944</v>
      </c>
      <c r="I940" s="1">
        <v>1726771.98</v>
      </c>
      <c r="J940" s="1">
        <v>19</v>
      </c>
      <c r="K940" s="1">
        <v>27</v>
      </c>
      <c r="L940" s="1">
        <v>13.1</v>
      </c>
      <c r="M940" s="1">
        <v>3</v>
      </c>
      <c r="N940" s="1">
        <v>3</v>
      </c>
      <c r="O940" s="1">
        <v>145636</v>
      </c>
      <c r="P940" s="1">
        <v>0</v>
      </c>
      <c r="Q940" s="1">
        <v>20.2</v>
      </c>
      <c r="R940" s="1">
        <v>20.05</v>
      </c>
      <c r="S940" s="1">
        <v>20.149999999999999</v>
      </c>
      <c r="T940" s="1">
        <v>20.100000000000001</v>
      </c>
      <c r="U940" s="1">
        <v>20.25</v>
      </c>
      <c r="V940" s="1">
        <v>1.3101649999999999E-2</v>
      </c>
      <c r="W940" s="1">
        <v>1.76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0</v>
      </c>
      <c r="O942" s="1">
        <v>47624</v>
      </c>
      <c r="P942" s="1">
        <v>0</v>
      </c>
      <c r="Q942" s="1">
        <v>21.55</v>
      </c>
      <c r="R942" s="1">
        <v>21.35</v>
      </c>
      <c r="S942" s="1">
        <v>21.35</v>
      </c>
      <c r="T942" s="1">
        <v>21.25</v>
      </c>
      <c r="U942" s="1">
        <v>21.25</v>
      </c>
      <c r="V942" s="1">
        <v>-2.1249999999999999E-4</v>
      </c>
      <c r="W942" s="1">
        <v>0.47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1.32</v>
      </c>
      <c r="D943" s="1">
        <v>0</v>
      </c>
      <c r="E943" s="1">
        <v>0.65</v>
      </c>
      <c r="F943" s="1">
        <v>43.29</v>
      </c>
      <c r="G943" s="1">
        <v>54.74</v>
      </c>
      <c r="H943" s="1">
        <v>947</v>
      </c>
      <c r="I943" s="1">
        <v>505890</v>
      </c>
      <c r="J943" s="1">
        <v>7</v>
      </c>
      <c r="K943" s="1">
        <v>1E-3</v>
      </c>
      <c r="L943" s="1">
        <v>2</v>
      </c>
      <c r="M943" s="1">
        <v>11.999000000000001</v>
      </c>
      <c r="N943" s="1">
        <v>10</v>
      </c>
      <c r="O943" s="1">
        <v>27692</v>
      </c>
      <c r="P943" s="1">
        <v>0.1</v>
      </c>
      <c r="Q943" s="1">
        <v>24.1</v>
      </c>
      <c r="R943" s="1">
        <v>24.1</v>
      </c>
      <c r="S943" s="1">
        <v>24</v>
      </c>
      <c r="T943" s="1">
        <v>22.75</v>
      </c>
      <c r="U943" s="1">
        <v>22.85</v>
      </c>
      <c r="V943" s="1">
        <v>7.1820135000000007E-3</v>
      </c>
      <c r="W943" s="1">
        <v>-4.3899999999999997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10</v>
      </c>
      <c r="K944" s="1">
        <v>-1</v>
      </c>
      <c r="L944" s="1">
        <v>-1</v>
      </c>
      <c r="M944" s="1">
        <v>-2</v>
      </c>
      <c r="N944" s="1">
        <v>-3</v>
      </c>
      <c r="O944" s="1">
        <v>37822</v>
      </c>
      <c r="P944" s="1">
        <v>0</v>
      </c>
      <c r="Q944" s="1">
        <v>30.5</v>
      </c>
      <c r="R944" s="1">
        <v>30.35</v>
      </c>
      <c r="S944" s="1">
        <v>30.4</v>
      </c>
      <c r="T944" s="1">
        <v>30.2</v>
      </c>
      <c r="U944" s="1">
        <v>30.4</v>
      </c>
      <c r="V944" s="1">
        <v>9.2649999999999981E-4</v>
      </c>
      <c r="W944" s="1">
        <v>2.5299999999999998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2.5299999999999998</v>
      </c>
      <c r="D945" s="1">
        <v>0.02</v>
      </c>
      <c r="E945" s="1">
        <v>0.35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4.3040000000000003</v>
      </c>
      <c r="K945" s="1">
        <v>13</v>
      </c>
      <c r="L945" s="1">
        <v>-11</v>
      </c>
      <c r="M945" s="1">
        <v>24</v>
      </c>
      <c r="N945" s="1">
        <v>0</v>
      </c>
      <c r="O945" s="1">
        <v>58797</v>
      </c>
      <c r="P945" s="1">
        <v>0.1</v>
      </c>
      <c r="Q945" s="1">
        <v>114</v>
      </c>
      <c r="R945" s="1">
        <v>115.5</v>
      </c>
      <c r="S945" s="1">
        <v>114.5</v>
      </c>
      <c r="T945" s="1">
        <v>114.5</v>
      </c>
      <c r="U945" s="1">
        <v>114</v>
      </c>
      <c r="V945" s="1">
        <v>3.480656E-2</v>
      </c>
      <c r="W945" s="1">
        <v>1.33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64.52</v>
      </c>
      <c r="D946" s="1">
        <v>0</v>
      </c>
      <c r="E946" s="1">
        <v>0.04</v>
      </c>
      <c r="F946" s="1">
        <v>38.130000000000003</v>
      </c>
      <c r="G946" s="1">
        <v>-2.6899999999999977</v>
      </c>
      <c r="H946" s="1">
        <v>950</v>
      </c>
      <c r="I946" s="1">
        <v>382938</v>
      </c>
      <c r="J946" s="1">
        <v>18</v>
      </c>
      <c r="K946" s="1">
        <v>15</v>
      </c>
      <c r="L946" s="1">
        <v>-9</v>
      </c>
      <c r="M946" s="1">
        <v>13</v>
      </c>
      <c r="N946" s="1">
        <v>0</v>
      </c>
      <c r="O946" s="1">
        <v>-1030</v>
      </c>
      <c r="P946" s="1">
        <v>-3.6</v>
      </c>
      <c r="Q946" s="1">
        <v>129</v>
      </c>
      <c r="R946" s="1">
        <v>130.5</v>
      </c>
      <c r="S946" s="1">
        <v>129</v>
      </c>
      <c r="T946" s="1">
        <v>128.5</v>
      </c>
      <c r="U946" s="1">
        <v>129.5</v>
      </c>
      <c r="V946" s="1">
        <v>4.7890000000000002E-2</v>
      </c>
      <c r="W946" s="1">
        <v>1.57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2.33</v>
      </c>
      <c r="D947" s="1">
        <v>0.03</v>
      </c>
      <c r="E947" s="1">
        <v>0</v>
      </c>
      <c r="F947" s="1">
        <v>21.64</v>
      </c>
      <c r="G947" s="1">
        <v>76</v>
      </c>
      <c r="H947" s="1">
        <v>951</v>
      </c>
      <c r="I947" s="1">
        <v>581116.86</v>
      </c>
      <c r="J947" s="1">
        <v>6</v>
      </c>
      <c r="K947" s="1">
        <v>0</v>
      </c>
      <c r="L947" s="1">
        <v>5</v>
      </c>
      <c r="M947" s="1">
        <v>0</v>
      </c>
      <c r="N947" s="1">
        <v>0</v>
      </c>
      <c r="O947" s="1">
        <v>44165</v>
      </c>
      <c r="P947" s="1">
        <v>0</v>
      </c>
      <c r="Q947" s="1">
        <v>36.799999999999997</v>
      </c>
      <c r="R947" s="1">
        <v>36.75</v>
      </c>
      <c r="S947" s="1">
        <v>36.799999999999997</v>
      </c>
      <c r="T947" s="1">
        <v>36.85</v>
      </c>
      <c r="U947" s="1">
        <v>36.799999999999997</v>
      </c>
      <c r="V947" s="1">
        <v>4.0479999999999995E-3</v>
      </c>
      <c r="W947" s="1">
        <v>0.14000000000000001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1.66</v>
      </c>
      <c r="D948" s="1">
        <v>0</v>
      </c>
      <c r="E948" s="1">
        <v>0.11</v>
      </c>
      <c r="F948" s="1">
        <v>19.72</v>
      </c>
      <c r="G948" s="1">
        <v>78.510000000000005</v>
      </c>
      <c r="H948" s="1">
        <v>952</v>
      </c>
      <c r="I948" s="1">
        <v>603133.26</v>
      </c>
      <c r="J948" s="1">
        <v>51</v>
      </c>
      <c r="K948" s="1">
        <v>-59</v>
      </c>
      <c r="L948" s="1">
        <v>-4</v>
      </c>
      <c r="M948" s="1">
        <v>-36</v>
      </c>
      <c r="N948" s="1">
        <v>-43</v>
      </c>
      <c r="O948" s="1">
        <v>47352</v>
      </c>
      <c r="P948" s="1">
        <v>-0.2</v>
      </c>
      <c r="Q948" s="1">
        <v>53.4</v>
      </c>
      <c r="R948" s="1">
        <v>52.8</v>
      </c>
      <c r="S948" s="1">
        <v>52</v>
      </c>
      <c r="T948" s="1">
        <v>50.7</v>
      </c>
      <c r="U948" s="1">
        <v>50.3</v>
      </c>
      <c r="V948" s="1">
        <v>-4.5878999999999996E-2</v>
      </c>
      <c r="W948" s="1">
        <v>-4.55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2.4300000000000002</v>
      </c>
      <c r="D949" s="1">
        <v>0.1</v>
      </c>
      <c r="E949" s="1">
        <v>0.02</v>
      </c>
      <c r="F949" s="1">
        <v>60.44</v>
      </c>
      <c r="G949" s="1">
        <v>37.010000000000005</v>
      </c>
      <c r="H949" s="1">
        <v>953</v>
      </c>
      <c r="I949" s="1">
        <v>1770120</v>
      </c>
      <c r="J949" s="1">
        <v>-92</v>
      </c>
      <c r="K949" s="1">
        <v>-41</v>
      </c>
      <c r="L949" s="1">
        <v>-39</v>
      </c>
      <c r="M949" s="1">
        <v>-94</v>
      </c>
      <c r="N949" s="1">
        <v>-94</v>
      </c>
      <c r="O949" s="1">
        <v>65512</v>
      </c>
      <c r="P949" s="1">
        <v>-0.5</v>
      </c>
      <c r="Q949" s="1">
        <v>79.400000000000006</v>
      </c>
      <c r="R949" s="1">
        <v>79.400000000000006</v>
      </c>
      <c r="S949" s="1">
        <v>79.400000000000006</v>
      </c>
      <c r="T949" s="1">
        <v>79</v>
      </c>
      <c r="U949" s="1">
        <v>78.8</v>
      </c>
      <c r="V949" s="1">
        <v>-0.28490000000000004</v>
      </c>
      <c r="W949" s="1">
        <v>-0.76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3.7</v>
      </c>
      <c r="D950" s="1">
        <v>0</v>
      </c>
      <c r="E950" s="1">
        <v>0.41</v>
      </c>
      <c r="F950" s="1">
        <v>18.41</v>
      </c>
      <c r="G950" s="1">
        <v>77.48</v>
      </c>
      <c r="H950" s="1">
        <v>954</v>
      </c>
      <c r="I950" s="1">
        <v>1080106.8899999999</v>
      </c>
      <c r="J950" s="1">
        <v>121</v>
      </c>
      <c r="K950" s="1">
        <v>27</v>
      </c>
      <c r="L950" s="1">
        <v>19</v>
      </c>
      <c r="M950" s="1">
        <v>-117</v>
      </c>
      <c r="N950" s="1">
        <v>-98</v>
      </c>
      <c r="O950" s="1">
        <v>83687</v>
      </c>
      <c r="P950" s="1">
        <v>-0.1</v>
      </c>
      <c r="Q950" s="1">
        <v>14.85</v>
      </c>
      <c r="R950" s="1">
        <v>15</v>
      </c>
      <c r="S950" s="1">
        <v>15.05</v>
      </c>
      <c r="T950" s="1">
        <v>15.4</v>
      </c>
      <c r="U950" s="1">
        <v>15.7</v>
      </c>
      <c r="V950" s="1">
        <v>-8.5260000000000006E-3</v>
      </c>
      <c r="W950" s="1">
        <v>6.08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1</v>
      </c>
      <c r="K951" s="1">
        <v>1</v>
      </c>
      <c r="L951" s="1">
        <v>8</v>
      </c>
      <c r="M951" s="1">
        <v>4</v>
      </c>
      <c r="N951" s="1">
        <v>-4</v>
      </c>
      <c r="O951" s="1">
        <v>64948</v>
      </c>
      <c r="P951" s="1">
        <v>0</v>
      </c>
      <c r="Q951" s="1">
        <v>19.399999999999999</v>
      </c>
      <c r="R951" s="1">
        <v>19.850000000000001</v>
      </c>
      <c r="S951" s="1">
        <v>19.8</v>
      </c>
      <c r="T951" s="1">
        <v>19.600000000000001</v>
      </c>
      <c r="U951" s="1">
        <v>18.8</v>
      </c>
      <c r="V951" s="1">
        <v>2.0085000000000003E-3</v>
      </c>
      <c r="W951" s="1">
        <v>-1.57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2.2599999999999998</v>
      </c>
      <c r="D952" s="1">
        <v>0</v>
      </c>
      <c r="E952" s="1">
        <v>0.03</v>
      </c>
      <c r="F952" s="1">
        <v>43.37</v>
      </c>
      <c r="G952" s="1">
        <v>54.34</v>
      </c>
      <c r="H952" s="1">
        <v>956</v>
      </c>
      <c r="I952" s="1">
        <v>640000</v>
      </c>
      <c r="J952" s="1">
        <v>-61</v>
      </c>
      <c r="K952" s="1">
        <v>9.609</v>
      </c>
      <c r="L952" s="1">
        <v>4.0880000000000001</v>
      </c>
      <c r="M952" s="1">
        <v>-17.018000000000001</v>
      </c>
      <c r="N952" s="1">
        <v>-4.0010000000000003</v>
      </c>
      <c r="O952" s="1">
        <v>34778</v>
      </c>
      <c r="P952" s="1">
        <v>-0.2</v>
      </c>
      <c r="Q952" s="1">
        <v>43.55</v>
      </c>
      <c r="R952" s="1">
        <v>44.1</v>
      </c>
      <c r="S952" s="1">
        <v>44.55</v>
      </c>
      <c r="T952" s="1">
        <v>43.7</v>
      </c>
      <c r="U952" s="1">
        <v>43.65</v>
      </c>
      <c r="V952" s="1">
        <v>-2.9690029499999999E-2</v>
      </c>
      <c r="W952" s="1">
        <v>-1.47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7.46</v>
      </c>
      <c r="D953" s="1">
        <v>0.72</v>
      </c>
      <c r="E953" s="1">
        <v>0.04</v>
      </c>
      <c r="F953" s="1">
        <v>13.44</v>
      </c>
      <c r="G953" s="1">
        <v>78.34</v>
      </c>
      <c r="H953" s="1">
        <v>957</v>
      </c>
      <c r="I953" s="1">
        <v>2548264.61</v>
      </c>
      <c r="J953" s="1">
        <v>193</v>
      </c>
      <c r="K953" s="1">
        <v>25</v>
      </c>
      <c r="L953" s="1">
        <v>32.049999999999997</v>
      </c>
      <c r="M953" s="1">
        <v>10</v>
      </c>
      <c r="N953" s="1">
        <v>-69</v>
      </c>
      <c r="O953" s="1">
        <v>199631</v>
      </c>
      <c r="P953" s="1">
        <v>0.1</v>
      </c>
      <c r="Q953" s="1">
        <v>17.7</v>
      </c>
      <c r="R953" s="1">
        <v>17.649999999999999</v>
      </c>
      <c r="S953" s="1">
        <v>17.600000000000001</v>
      </c>
      <c r="T953" s="1">
        <v>17.600000000000001</v>
      </c>
      <c r="U953" s="1">
        <v>17.350000000000001</v>
      </c>
      <c r="V953" s="1">
        <v>3.40028E-2</v>
      </c>
      <c r="W953" s="1">
        <v>0.87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4</v>
      </c>
      <c r="K954" s="1">
        <v>12</v>
      </c>
      <c r="L954" s="1">
        <v>3</v>
      </c>
      <c r="M954" s="1">
        <v>5</v>
      </c>
      <c r="N954" s="1">
        <v>-4</v>
      </c>
      <c r="O954" s="1">
        <v>52225</v>
      </c>
      <c r="P954" s="1">
        <v>0</v>
      </c>
      <c r="Q954" s="1">
        <v>36.1</v>
      </c>
      <c r="R954" s="1">
        <v>35.450000000000003</v>
      </c>
      <c r="S954" s="1">
        <v>35.450000000000003</v>
      </c>
      <c r="T954" s="1">
        <v>35.4</v>
      </c>
      <c r="U954" s="1">
        <v>34.549999999999997</v>
      </c>
      <c r="V954" s="1">
        <v>7.1495000000000005E-3</v>
      </c>
      <c r="W954" s="1">
        <v>-3.49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3</v>
      </c>
      <c r="K955" s="1">
        <v>-1.605</v>
      </c>
      <c r="L955" s="1">
        <v>0.92700000000000005</v>
      </c>
      <c r="M955" s="1">
        <v>2.7610000000000001</v>
      </c>
      <c r="N955" s="1">
        <v>1.6919999999999999</v>
      </c>
      <c r="O955" s="1">
        <v>49027</v>
      </c>
      <c r="P955" s="1">
        <v>0</v>
      </c>
      <c r="Q955" s="1">
        <v>31.1</v>
      </c>
      <c r="R955" s="1">
        <v>30.85</v>
      </c>
      <c r="S955" s="1">
        <v>31</v>
      </c>
      <c r="T955" s="1">
        <v>30.8</v>
      </c>
      <c r="U955" s="1">
        <v>30.6</v>
      </c>
      <c r="V955" s="1">
        <v>2.0933674999999998E-3</v>
      </c>
      <c r="W955" s="1">
        <v>0.16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16.690000000000001</v>
      </c>
      <c r="D956" s="1">
        <v>0</v>
      </c>
      <c r="E956" s="1">
        <v>0.01</v>
      </c>
      <c r="F956" s="1">
        <v>12.06</v>
      </c>
      <c r="G956" s="1">
        <v>71.239999999999995</v>
      </c>
      <c r="H956" s="1">
        <v>960</v>
      </c>
      <c r="I956" s="1">
        <v>845490.96</v>
      </c>
      <c r="J956" s="1">
        <v>38</v>
      </c>
      <c r="K956" s="1">
        <v>0</v>
      </c>
      <c r="L956" s="1">
        <v>-2</v>
      </c>
      <c r="M956" s="1">
        <v>-1</v>
      </c>
      <c r="N956" s="1">
        <v>-5</v>
      </c>
      <c r="O956" s="1">
        <v>60233</v>
      </c>
      <c r="P956" s="1">
        <v>0</v>
      </c>
      <c r="Q956" s="1">
        <v>9.7200000000000006</v>
      </c>
      <c r="R956" s="1">
        <v>9.51</v>
      </c>
      <c r="S956" s="1">
        <v>9.51</v>
      </c>
      <c r="T956" s="1">
        <v>9.59</v>
      </c>
      <c r="U956" s="1">
        <v>9.4499999999999993</v>
      </c>
      <c r="V956" s="1">
        <v>2.9350000000000005E-3</v>
      </c>
      <c r="W956" s="1">
        <v>-2.38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6.96</v>
      </c>
      <c r="R957" s="1">
        <v>6.94</v>
      </c>
      <c r="S957" s="1">
        <v>6.89</v>
      </c>
      <c r="T957" s="1">
        <v>6.94</v>
      </c>
      <c r="U957" s="1">
        <v>6.89</v>
      </c>
      <c r="V957" s="1">
        <v>0</v>
      </c>
      <c r="W957" s="1">
        <v>-2.13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12.84</v>
      </c>
      <c r="D958" s="1">
        <v>0.45</v>
      </c>
      <c r="E958" s="1">
        <v>0.27</v>
      </c>
      <c r="F958" s="1">
        <v>37.25</v>
      </c>
      <c r="G958" s="1">
        <v>49.19</v>
      </c>
      <c r="H958" s="1">
        <v>962</v>
      </c>
      <c r="I958" s="1">
        <v>5049151.05</v>
      </c>
      <c r="J958" s="1">
        <v>150</v>
      </c>
      <c r="K958" s="1">
        <v>196</v>
      </c>
      <c r="L958" s="1">
        <v>96.991</v>
      </c>
      <c r="M958" s="1">
        <v>-955.43</v>
      </c>
      <c r="N958" s="1">
        <v>-707</v>
      </c>
      <c r="O958" s="1">
        <v>248368</v>
      </c>
      <c r="P958" s="1">
        <v>-0.5</v>
      </c>
      <c r="Q958" s="1">
        <v>19.7</v>
      </c>
      <c r="R958" s="1">
        <v>19.649999999999999</v>
      </c>
      <c r="S958" s="1">
        <v>19.649999999999999</v>
      </c>
      <c r="T958" s="1">
        <v>19.899999999999999</v>
      </c>
      <c r="U958" s="1">
        <v>19.55</v>
      </c>
      <c r="V958" s="1">
        <v>-0.24122633849999997</v>
      </c>
      <c r="W958" s="1">
        <v>-0.26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1.63</v>
      </c>
      <c r="D959" s="1">
        <v>0</v>
      </c>
      <c r="E959" s="1">
        <v>0.85</v>
      </c>
      <c r="F959" s="1">
        <v>10.98</v>
      </c>
      <c r="G959" s="1">
        <v>86.539999999999992</v>
      </c>
      <c r="H959" s="1">
        <v>963</v>
      </c>
      <c r="I959" s="1">
        <v>1584341.1</v>
      </c>
      <c r="J959" s="1">
        <v>-298</v>
      </c>
      <c r="K959" s="1">
        <v>-942</v>
      </c>
      <c r="L959" s="1">
        <v>-200</v>
      </c>
      <c r="M959" s="1">
        <v>369</v>
      </c>
      <c r="N959" s="1">
        <v>-473.5</v>
      </c>
      <c r="O959" s="1">
        <v>137109</v>
      </c>
      <c r="P959" s="1">
        <v>-1.1000000000000001</v>
      </c>
      <c r="Q959" s="1">
        <v>24.5</v>
      </c>
      <c r="R959" s="1">
        <v>24.55</v>
      </c>
      <c r="S959" s="1">
        <v>24.15</v>
      </c>
      <c r="T959" s="1">
        <v>26.55</v>
      </c>
      <c r="U959" s="1">
        <v>26.8</v>
      </c>
      <c r="V959" s="1">
        <v>-0.38149950000000005</v>
      </c>
      <c r="W959" s="1">
        <v>18.059999999999999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1</v>
      </c>
      <c r="M960" s="1">
        <v>0</v>
      </c>
      <c r="N960" s="1">
        <v>0</v>
      </c>
      <c r="O960" s="1">
        <v>69370</v>
      </c>
      <c r="P960" s="1">
        <v>0</v>
      </c>
      <c r="Q960" s="1">
        <v>9.9499999999999993</v>
      </c>
      <c r="R960" s="1">
        <v>9.92</v>
      </c>
      <c r="S960" s="1">
        <v>9.8800000000000008</v>
      </c>
      <c r="T960" s="1">
        <v>9.86</v>
      </c>
      <c r="U960" s="1">
        <v>9.7200000000000006</v>
      </c>
      <c r="V960" s="1">
        <v>9.8800000000000003E-5</v>
      </c>
      <c r="W960" s="1">
        <v>-2.31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0</v>
      </c>
      <c r="L961" s="1">
        <v>3</v>
      </c>
      <c r="M961" s="1">
        <v>0</v>
      </c>
      <c r="N961" s="1">
        <v>-4.7E-2</v>
      </c>
      <c r="O961" s="1">
        <v>41659</v>
      </c>
      <c r="P961" s="1">
        <v>0</v>
      </c>
      <c r="Q961" s="1">
        <v>33.299999999999997</v>
      </c>
      <c r="R961" s="1">
        <v>32.950000000000003</v>
      </c>
      <c r="S961" s="1">
        <v>33.15</v>
      </c>
      <c r="T961" s="1">
        <v>33.25</v>
      </c>
      <c r="U961" s="1">
        <v>34.6</v>
      </c>
      <c r="V961" s="1">
        <v>9.7823799999999998E-4</v>
      </c>
      <c r="W961" s="1">
        <v>4.6900000000000004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13.7</v>
      </c>
      <c r="D962" s="1">
        <v>0.4</v>
      </c>
      <c r="E962" s="1">
        <v>0.42</v>
      </c>
      <c r="F962" s="1">
        <v>21.32</v>
      </c>
      <c r="G962" s="1">
        <v>64.16</v>
      </c>
      <c r="H962" s="1">
        <v>966</v>
      </c>
      <c r="I962" s="1">
        <v>908200</v>
      </c>
      <c r="J962" s="1">
        <v>48</v>
      </c>
      <c r="K962" s="1">
        <v>-17</v>
      </c>
      <c r="L962" s="1">
        <v>22</v>
      </c>
      <c r="M962" s="1">
        <v>-4</v>
      </c>
      <c r="N962" s="1">
        <v>89.641999999999996</v>
      </c>
      <c r="O962" s="1">
        <v>58270</v>
      </c>
      <c r="P962" s="1">
        <v>0.2</v>
      </c>
      <c r="Q962" s="1">
        <v>168</v>
      </c>
      <c r="R962" s="1">
        <v>166</v>
      </c>
      <c r="S962" s="1">
        <v>167</v>
      </c>
      <c r="T962" s="1">
        <v>168</v>
      </c>
      <c r="U962" s="1">
        <v>172.5</v>
      </c>
      <c r="V962" s="1">
        <v>0.23707244999999999</v>
      </c>
      <c r="W962" s="1">
        <v>4.2300000000000004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0.57999999999999996</v>
      </c>
      <c r="D963" s="1">
        <v>0</v>
      </c>
      <c r="E963" s="1">
        <v>0.08</v>
      </c>
      <c r="F963" s="1">
        <v>12.53</v>
      </c>
      <c r="G963" s="1">
        <v>86.81</v>
      </c>
      <c r="H963" s="1">
        <v>967</v>
      </c>
      <c r="I963" s="1">
        <v>575364.01</v>
      </c>
      <c r="J963" s="1">
        <v>-1</v>
      </c>
      <c r="K963" s="1">
        <v>1</v>
      </c>
      <c r="L963" s="1">
        <v>-1</v>
      </c>
      <c r="M963" s="1">
        <v>0</v>
      </c>
      <c r="N963" s="1">
        <v>3</v>
      </c>
      <c r="O963" s="1">
        <v>49947</v>
      </c>
      <c r="P963" s="1">
        <v>0</v>
      </c>
      <c r="Q963" s="1">
        <v>17.95</v>
      </c>
      <c r="R963" s="1">
        <v>17.95</v>
      </c>
      <c r="S963" s="1">
        <v>17.95</v>
      </c>
      <c r="T963" s="1">
        <v>17.95</v>
      </c>
      <c r="U963" s="1">
        <v>18</v>
      </c>
      <c r="V963" s="1">
        <v>3.6049999999999998E-4</v>
      </c>
      <c r="W963" s="1">
        <v>0.56000000000000005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2.56</v>
      </c>
      <c r="D964" s="1">
        <v>0</v>
      </c>
      <c r="E964" s="1">
        <v>0.03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3</v>
      </c>
      <c r="K964" s="1">
        <v>-4.1079999999999997</v>
      </c>
      <c r="L964" s="1">
        <v>0</v>
      </c>
      <c r="M964" s="1">
        <v>2</v>
      </c>
      <c r="N964" s="1">
        <v>0</v>
      </c>
      <c r="O964" s="1">
        <v>83673</v>
      </c>
      <c r="P964" s="1">
        <v>0</v>
      </c>
      <c r="Q964" s="1">
        <v>31.1</v>
      </c>
      <c r="R964" s="1">
        <v>31.25</v>
      </c>
      <c r="S964" s="1">
        <v>31.3</v>
      </c>
      <c r="T964" s="1">
        <v>31</v>
      </c>
      <c r="U964" s="1">
        <v>31</v>
      </c>
      <c r="V964" s="1">
        <v>2.6925000000000012E-4</v>
      </c>
      <c r="W964" s="1">
        <v>0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2.66</v>
      </c>
      <c r="D965" s="1">
        <v>0</v>
      </c>
      <c r="E965" s="1">
        <v>0.03</v>
      </c>
      <c r="F965" s="1">
        <v>12.23</v>
      </c>
      <c r="G965" s="1">
        <v>85.08</v>
      </c>
      <c r="H965" s="1">
        <v>969</v>
      </c>
      <c r="I965" s="1">
        <v>676470.68</v>
      </c>
      <c r="J965" s="1">
        <v>47.902000000000001</v>
      </c>
      <c r="K965" s="1">
        <v>-2.0870000000000002</v>
      </c>
      <c r="L965" s="1">
        <v>31.004000000000001</v>
      </c>
      <c r="M965" s="1">
        <v>-33</v>
      </c>
      <c r="N965" s="1">
        <v>15.62</v>
      </c>
      <c r="O965" s="1">
        <v>57554</v>
      </c>
      <c r="P965" s="1">
        <v>0.1</v>
      </c>
      <c r="Q965" s="1">
        <v>31.4</v>
      </c>
      <c r="R965" s="1">
        <v>30.95</v>
      </c>
      <c r="S965" s="1">
        <v>31.2</v>
      </c>
      <c r="T965" s="1">
        <v>30.8</v>
      </c>
      <c r="U965" s="1">
        <v>30.1</v>
      </c>
      <c r="V965" s="1">
        <v>1.8606169499999999E-2</v>
      </c>
      <c r="W965" s="1">
        <v>-4.1399999999999997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4.26</v>
      </c>
      <c r="D966" s="1">
        <v>0</v>
      </c>
      <c r="E966" s="1">
        <v>1.9</v>
      </c>
      <c r="F966" s="1">
        <v>14.88</v>
      </c>
      <c r="G966" s="1">
        <v>78.960000000000008</v>
      </c>
      <c r="H966" s="1">
        <v>970</v>
      </c>
      <c r="I966" s="1">
        <v>322854</v>
      </c>
      <c r="J966" s="1">
        <v>258</v>
      </c>
      <c r="K966" s="1">
        <v>-110.783</v>
      </c>
      <c r="L966" s="1">
        <v>121.99</v>
      </c>
      <c r="M966" s="1">
        <v>-89.245000000000005</v>
      </c>
      <c r="N966" s="1">
        <v>-93.248999999999995</v>
      </c>
      <c r="O966" s="1">
        <v>25493</v>
      </c>
      <c r="P966" s="1">
        <v>0.3</v>
      </c>
      <c r="Q966" s="1">
        <v>64.900000000000006</v>
      </c>
      <c r="R966" s="1">
        <v>63.8</v>
      </c>
      <c r="S966" s="1">
        <v>63.6</v>
      </c>
      <c r="T966" s="1">
        <v>62.3</v>
      </c>
      <c r="U966" s="1">
        <v>56.1</v>
      </c>
      <c r="V966" s="1">
        <v>6.6435762000000009E-2</v>
      </c>
      <c r="W966" s="1">
        <v>-13.82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6.71</v>
      </c>
      <c r="D967" s="1">
        <v>0</v>
      </c>
      <c r="E967" s="1">
        <v>0.45</v>
      </c>
      <c r="F967" s="1">
        <v>6.9</v>
      </c>
      <c r="G967" s="1">
        <v>85.94</v>
      </c>
      <c r="H967" s="1">
        <v>971</v>
      </c>
      <c r="I967" s="1">
        <v>569700</v>
      </c>
      <c r="J967" s="1">
        <v>98</v>
      </c>
      <c r="K967" s="1">
        <v>19</v>
      </c>
      <c r="L967" s="1">
        <v>3</v>
      </c>
      <c r="M967" s="1">
        <v>-80</v>
      </c>
      <c r="N967" s="1">
        <v>34</v>
      </c>
      <c r="O967" s="1">
        <v>48960</v>
      </c>
      <c r="P967" s="1">
        <v>0.2</v>
      </c>
      <c r="Q967" s="1">
        <v>38.15</v>
      </c>
      <c r="R967" s="1">
        <v>37.9</v>
      </c>
      <c r="S967" s="1">
        <v>38.799999999999997</v>
      </c>
      <c r="T967" s="1">
        <v>38.4</v>
      </c>
      <c r="U967" s="1">
        <v>38.799999999999997</v>
      </c>
      <c r="V967" s="1">
        <v>2.8223999999999996E-2</v>
      </c>
      <c r="W967" s="1">
        <v>3.74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34.020000000000003</v>
      </c>
      <c r="D968" s="1">
        <v>0</v>
      </c>
      <c r="E968" s="1">
        <v>0.05</v>
      </c>
      <c r="F968" s="1">
        <v>70.64</v>
      </c>
      <c r="G968" s="1">
        <v>-4.710000000000008</v>
      </c>
      <c r="H968" s="1">
        <v>972</v>
      </c>
      <c r="I968" s="1">
        <v>770000</v>
      </c>
      <c r="J968" s="1">
        <v>0</v>
      </c>
      <c r="K968" s="1">
        <v>1</v>
      </c>
      <c r="L968" s="1">
        <v>-4</v>
      </c>
      <c r="M968" s="1">
        <v>0</v>
      </c>
      <c r="N968" s="1">
        <v>-2</v>
      </c>
      <c r="O968" s="1">
        <v>-3627</v>
      </c>
      <c r="P968" s="1">
        <v>0.1</v>
      </c>
      <c r="Q968" s="1">
        <v>29.6</v>
      </c>
      <c r="R968" s="1">
        <v>30.1</v>
      </c>
      <c r="S968" s="1">
        <v>30.1</v>
      </c>
      <c r="T968" s="1">
        <v>29.65</v>
      </c>
      <c r="U968" s="1">
        <v>29.7</v>
      </c>
      <c r="V968" s="1">
        <v>-1.4970000000000001E-3</v>
      </c>
      <c r="W968" s="1">
        <v>1.54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6.73</v>
      </c>
      <c r="D969" s="1">
        <v>0.01</v>
      </c>
      <c r="E969" s="1">
        <v>0.02</v>
      </c>
      <c r="F969" s="1">
        <v>20.98</v>
      </c>
      <c r="G969" s="1">
        <v>72.259999999999991</v>
      </c>
      <c r="H969" s="1">
        <v>973</v>
      </c>
      <c r="I969" s="1">
        <v>547889.71</v>
      </c>
      <c r="J969" s="1">
        <v>-0.61</v>
      </c>
      <c r="K969" s="1">
        <v>1</v>
      </c>
      <c r="L969" s="1">
        <v>-9.6240000000000006</v>
      </c>
      <c r="M969" s="1">
        <v>-10</v>
      </c>
      <c r="N969" s="1">
        <v>-33</v>
      </c>
      <c r="O969" s="1">
        <v>39591</v>
      </c>
      <c r="P969" s="1">
        <v>-0.1</v>
      </c>
      <c r="Q969" s="1">
        <v>86.6</v>
      </c>
      <c r="R969" s="1">
        <v>86.8</v>
      </c>
      <c r="S969" s="1">
        <v>86.8</v>
      </c>
      <c r="T969" s="1">
        <v>88.1</v>
      </c>
      <c r="U969" s="1">
        <v>86.5</v>
      </c>
      <c r="V969" s="1">
        <v>-4.5368891999999994E-2</v>
      </c>
      <c r="W969" s="1">
        <v>0.12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0.36</v>
      </c>
      <c r="F970" s="1">
        <v>19.059999999999999</v>
      </c>
      <c r="G970" s="1">
        <v>78.34</v>
      </c>
      <c r="H970" s="1">
        <v>974</v>
      </c>
      <c r="I970" s="1">
        <v>378387.83</v>
      </c>
      <c r="J970" s="1">
        <v>7</v>
      </c>
      <c r="K970" s="1">
        <v>3</v>
      </c>
      <c r="L970" s="1">
        <v>18</v>
      </c>
      <c r="M970" s="1">
        <v>41</v>
      </c>
      <c r="N970" s="1">
        <v>20</v>
      </c>
      <c r="O970" s="1">
        <v>29643</v>
      </c>
      <c r="P970" s="1">
        <v>0.3</v>
      </c>
      <c r="Q970" s="1">
        <v>32.25</v>
      </c>
      <c r="R970" s="1">
        <v>32.049999999999997</v>
      </c>
      <c r="S970" s="1">
        <v>33.25</v>
      </c>
      <c r="T970" s="1">
        <v>33.35</v>
      </c>
      <c r="U970" s="1">
        <v>32.299999999999997</v>
      </c>
      <c r="V970" s="1">
        <v>2.9337499999999999E-2</v>
      </c>
      <c r="W970" s="1">
        <v>2.38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49.98</v>
      </c>
      <c r="D971" s="1">
        <v>1.46</v>
      </c>
      <c r="E971" s="1">
        <v>0.15</v>
      </c>
      <c r="F971" s="1">
        <v>10.96</v>
      </c>
      <c r="G971" s="1">
        <v>37.450000000000003</v>
      </c>
      <c r="H971" s="1">
        <v>975</v>
      </c>
      <c r="I971" s="1">
        <v>1152224.98</v>
      </c>
      <c r="J971" s="1">
        <v>8.5519999999999996</v>
      </c>
      <c r="K971" s="1">
        <v>100</v>
      </c>
      <c r="L971" s="1">
        <v>132.02799999999999</v>
      </c>
      <c r="M971" s="1">
        <v>17.100000000000001</v>
      </c>
      <c r="N971" s="1">
        <v>-102</v>
      </c>
      <c r="O971" s="1">
        <v>43151</v>
      </c>
      <c r="P971" s="1">
        <v>0.4</v>
      </c>
      <c r="Q971" s="1">
        <v>122</v>
      </c>
      <c r="R971" s="1">
        <v>124</v>
      </c>
      <c r="S971" s="1">
        <v>131.5</v>
      </c>
      <c r="T971" s="1">
        <v>132</v>
      </c>
      <c r="U971" s="1">
        <v>129</v>
      </c>
      <c r="V971" s="1">
        <v>0.19904226000000003</v>
      </c>
      <c r="W971" s="1">
        <v>7.05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46.76</v>
      </c>
      <c r="D972" s="1">
        <v>0.04</v>
      </c>
      <c r="E972" s="1">
        <v>0.15</v>
      </c>
      <c r="F972" s="1">
        <v>41.47</v>
      </c>
      <c r="G972" s="1">
        <v>11.580000000000013</v>
      </c>
      <c r="H972" s="1">
        <v>976</v>
      </c>
      <c r="I972" s="1">
        <v>1160000</v>
      </c>
      <c r="J972" s="1">
        <v>23</v>
      </c>
      <c r="K972" s="1">
        <v>-4</v>
      </c>
      <c r="L972" s="1">
        <v>16</v>
      </c>
      <c r="M972" s="1">
        <v>-240</v>
      </c>
      <c r="N972" s="1">
        <v>-613</v>
      </c>
      <c r="O972" s="1">
        <v>13433</v>
      </c>
      <c r="P972" s="1">
        <v>-6.1</v>
      </c>
      <c r="Q972" s="1">
        <v>35.450000000000003</v>
      </c>
      <c r="R972" s="1">
        <v>35.700000000000003</v>
      </c>
      <c r="S972" s="1">
        <v>36.200000000000003</v>
      </c>
      <c r="T972" s="1">
        <v>35.65</v>
      </c>
      <c r="U972" s="1">
        <v>32.1</v>
      </c>
      <c r="V972" s="1">
        <v>-0.26981549999999999</v>
      </c>
      <c r="W972" s="1">
        <v>-9.07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7672</v>
      </c>
      <c r="P973" s="1">
        <v>0</v>
      </c>
      <c r="Q973" s="1">
        <v>26.9</v>
      </c>
      <c r="R973" s="1">
        <v>26.75</v>
      </c>
      <c r="S973" s="1">
        <v>26.95</v>
      </c>
      <c r="T973" s="1">
        <v>26.8</v>
      </c>
      <c r="U973" s="1">
        <v>26.5</v>
      </c>
      <c r="V973" s="1">
        <v>0</v>
      </c>
      <c r="W973" s="1">
        <v>-2.0299999999999998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-3.0569999999999999</v>
      </c>
      <c r="L974" s="1">
        <v>-1</v>
      </c>
      <c r="M974" s="1">
        <v>-1</v>
      </c>
      <c r="N974" s="1">
        <v>2</v>
      </c>
      <c r="O974" s="1">
        <v>49199</v>
      </c>
      <c r="P974" s="1">
        <v>0</v>
      </c>
      <c r="Q974" s="1">
        <v>56.8</v>
      </c>
      <c r="R974" s="1">
        <v>56.8</v>
      </c>
      <c r="S974" s="1">
        <v>56.8</v>
      </c>
      <c r="T974" s="1">
        <v>55.2</v>
      </c>
      <c r="U974" s="1">
        <v>56.2</v>
      </c>
      <c r="V974" s="1">
        <v>-1.164376E-3</v>
      </c>
      <c r="W974" s="1">
        <v>-0.53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29.4</v>
      </c>
      <c r="R975" s="1">
        <v>29.4</v>
      </c>
      <c r="S975" s="1">
        <v>29.8</v>
      </c>
      <c r="T975" s="1">
        <v>29.7</v>
      </c>
      <c r="U975" s="1">
        <v>29.6</v>
      </c>
      <c r="V975" s="1">
        <v>0</v>
      </c>
      <c r="W975" s="1">
        <v>0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34.869999999999997</v>
      </c>
      <c r="D976" s="1">
        <v>0</v>
      </c>
      <c r="E976" s="1">
        <v>0.19</v>
      </c>
      <c r="F976" s="1">
        <v>19.18</v>
      </c>
      <c r="G976" s="1">
        <v>45.760000000000005</v>
      </c>
      <c r="H976" s="1">
        <v>980</v>
      </c>
      <c r="I976" s="1">
        <v>419718.40000000002</v>
      </c>
      <c r="J976" s="1">
        <v>6</v>
      </c>
      <c r="K976" s="1">
        <v>0</v>
      </c>
      <c r="L976" s="1">
        <v>14</v>
      </c>
      <c r="M976" s="1">
        <v>-66</v>
      </c>
      <c r="N976" s="1">
        <v>-8</v>
      </c>
      <c r="O976" s="1">
        <v>19206</v>
      </c>
      <c r="P976" s="1">
        <v>-0.3</v>
      </c>
      <c r="Q976" s="1">
        <v>110.5</v>
      </c>
      <c r="R976" s="1">
        <v>110</v>
      </c>
      <c r="S976" s="1">
        <v>110</v>
      </c>
      <c r="T976" s="1">
        <v>105</v>
      </c>
      <c r="U976" s="1">
        <v>106</v>
      </c>
      <c r="V976" s="1">
        <v>-5.5750000000000001E-2</v>
      </c>
      <c r="W976" s="1">
        <v>-4.07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84</v>
      </c>
      <c r="D977" s="1">
        <v>0</v>
      </c>
      <c r="E977" s="1">
        <v>0.06</v>
      </c>
      <c r="F977" s="1">
        <v>40.049999999999997</v>
      </c>
      <c r="G977" s="1">
        <v>-24.11</v>
      </c>
      <c r="H977" s="1">
        <v>981</v>
      </c>
      <c r="I977" s="1">
        <v>680972.4</v>
      </c>
      <c r="J977" s="1">
        <v>5</v>
      </c>
      <c r="K977" s="1">
        <v>7</v>
      </c>
      <c r="L977" s="1">
        <v>10</v>
      </c>
      <c r="M977" s="1">
        <v>-7</v>
      </c>
      <c r="N977" s="1">
        <v>9</v>
      </c>
      <c r="O977" s="1">
        <v>-16418</v>
      </c>
      <c r="P977" s="1">
        <v>-0.1</v>
      </c>
      <c r="Q977" s="1">
        <v>35</v>
      </c>
      <c r="R977" s="1">
        <v>35</v>
      </c>
      <c r="S977" s="1">
        <v>35.15</v>
      </c>
      <c r="T977" s="1">
        <v>35.049999999999997</v>
      </c>
      <c r="U977" s="1">
        <v>35.15</v>
      </c>
      <c r="V977" s="1">
        <v>8.4250000000000002E-3</v>
      </c>
      <c r="W977" s="1">
        <v>0.43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0.6</v>
      </c>
      <c r="D978" s="1">
        <v>0</v>
      </c>
      <c r="E978" s="1">
        <v>0.05</v>
      </c>
      <c r="F978" s="1">
        <v>18.87</v>
      </c>
      <c r="G978" s="1">
        <v>80.48</v>
      </c>
      <c r="H978" s="1">
        <v>982</v>
      </c>
      <c r="I978" s="1">
        <v>585216.18999999994</v>
      </c>
      <c r="J978" s="1">
        <v>24</v>
      </c>
      <c r="K978" s="1">
        <v>-2</v>
      </c>
      <c r="L978" s="1">
        <v>-17</v>
      </c>
      <c r="M978" s="1">
        <v>16</v>
      </c>
      <c r="N978" s="1">
        <v>67</v>
      </c>
      <c r="O978" s="1">
        <v>47098</v>
      </c>
      <c r="P978" s="1">
        <v>0.2</v>
      </c>
      <c r="Q978" s="1">
        <v>29.4</v>
      </c>
      <c r="R978" s="1">
        <v>28.85</v>
      </c>
      <c r="S978" s="1">
        <v>28.8</v>
      </c>
      <c r="T978" s="1">
        <v>28.65</v>
      </c>
      <c r="U978" s="1">
        <v>29.25</v>
      </c>
      <c r="V978" s="1">
        <v>2.5764499999999999E-2</v>
      </c>
      <c r="W978" s="1">
        <v>1.92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6</v>
      </c>
      <c r="K979" s="1">
        <v>0</v>
      </c>
      <c r="L979" s="1">
        <v>-2</v>
      </c>
      <c r="M979" s="1">
        <v>-1</v>
      </c>
      <c r="N979" s="1">
        <v>-3</v>
      </c>
      <c r="O979" s="1">
        <v>60713</v>
      </c>
      <c r="P979" s="1">
        <v>0</v>
      </c>
      <c r="Q979" s="1">
        <v>15.5</v>
      </c>
      <c r="R979" s="1">
        <v>15.5</v>
      </c>
      <c r="S979" s="1">
        <v>15.65</v>
      </c>
      <c r="T979" s="1">
        <v>15.6</v>
      </c>
      <c r="U979" s="1">
        <v>15.35</v>
      </c>
      <c r="V979" s="1">
        <v>5.0000000000004265E-7</v>
      </c>
      <c r="W979" s="1">
        <v>0.99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2.13</v>
      </c>
      <c r="D980" s="1">
        <v>0</v>
      </c>
      <c r="E980" s="1">
        <v>0.18</v>
      </c>
      <c r="F980" s="1">
        <v>44.87</v>
      </c>
      <c r="G980" s="1">
        <v>52.82</v>
      </c>
      <c r="H980" s="1">
        <v>984</v>
      </c>
      <c r="I980" s="1">
        <v>549500</v>
      </c>
      <c r="J980" s="1">
        <v>60</v>
      </c>
      <c r="K980" s="1">
        <v>80.77</v>
      </c>
      <c r="L980" s="1">
        <v>-97.11</v>
      </c>
      <c r="M980" s="1">
        <v>-7.64</v>
      </c>
      <c r="N980" s="1">
        <v>24.9</v>
      </c>
      <c r="O980" s="1">
        <v>29025</v>
      </c>
      <c r="P980" s="1">
        <v>0.2</v>
      </c>
      <c r="Q980" s="1">
        <v>45.25</v>
      </c>
      <c r="R980" s="1">
        <v>46.4</v>
      </c>
      <c r="S980" s="1">
        <v>45.95</v>
      </c>
      <c r="T980" s="1">
        <v>45.85</v>
      </c>
      <c r="U980" s="1">
        <v>45.4</v>
      </c>
      <c r="V980" s="1">
        <v>2.7806894999999995E-2</v>
      </c>
      <c r="W980" s="1">
        <v>0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</v>
      </c>
      <c r="D981" s="1">
        <v>0</v>
      </c>
      <c r="E981" s="1">
        <v>0.06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48.097000000000001</v>
      </c>
      <c r="K981" s="1">
        <v>37.960999999999999</v>
      </c>
      <c r="L981" s="1">
        <v>-39.880000000000003</v>
      </c>
      <c r="M981" s="1">
        <v>33.622</v>
      </c>
      <c r="N981" s="1">
        <v>-51.021000000000001</v>
      </c>
      <c r="O981" s="1">
        <v>164725</v>
      </c>
      <c r="P981" s="1">
        <v>0</v>
      </c>
      <c r="Q981" s="1">
        <v>24.45</v>
      </c>
      <c r="R981" s="1">
        <v>24.2</v>
      </c>
      <c r="S981" s="1">
        <v>24.2</v>
      </c>
      <c r="T981" s="1">
        <v>24.15</v>
      </c>
      <c r="U981" s="1">
        <v>23.75</v>
      </c>
      <c r="V981" s="1">
        <v>7.2975439999999978E-3</v>
      </c>
      <c r="W981" s="1">
        <v>-2.66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1.02</v>
      </c>
      <c r="D982" s="1">
        <v>0</v>
      </c>
      <c r="E982" s="1">
        <v>0.18</v>
      </c>
      <c r="F982" s="1">
        <v>28.17</v>
      </c>
      <c r="G982" s="1">
        <v>70.63</v>
      </c>
      <c r="H982" s="1">
        <v>986</v>
      </c>
      <c r="I982" s="1">
        <v>823958.46</v>
      </c>
      <c r="J982" s="1">
        <v>48</v>
      </c>
      <c r="K982" s="1">
        <v>-55</v>
      </c>
      <c r="L982" s="1">
        <v>4</v>
      </c>
      <c r="M982" s="1">
        <v>46</v>
      </c>
      <c r="N982" s="1">
        <v>-2</v>
      </c>
      <c r="O982" s="1">
        <v>58196</v>
      </c>
      <c r="P982" s="1">
        <v>0.1</v>
      </c>
      <c r="Q982" s="1">
        <v>51.1</v>
      </c>
      <c r="R982" s="1">
        <v>50.6</v>
      </c>
      <c r="S982" s="1">
        <v>51.1</v>
      </c>
      <c r="T982" s="1">
        <v>51.3</v>
      </c>
      <c r="U982" s="1">
        <v>51.5</v>
      </c>
      <c r="V982" s="1">
        <v>2.1309999999999999E-2</v>
      </c>
      <c r="W982" s="1">
        <v>1.98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</v>
      </c>
      <c r="R983" s="1">
        <v>53</v>
      </c>
      <c r="S983" s="1">
        <v>53.4</v>
      </c>
      <c r="T983" s="1">
        <v>52.7</v>
      </c>
      <c r="U983" s="1">
        <v>52.6</v>
      </c>
      <c r="V983" s="1">
        <v>0</v>
      </c>
      <c r="W983" s="1">
        <v>-0.19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0.94599999999999995</v>
      </c>
      <c r="K984" s="1">
        <v>-0.13200000000000001</v>
      </c>
      <c r="L984" s="1">
        <v>-1</v>
      </c>
      <c r="M984" s="1">
        <v>2</v>
      </c>
      <c r="N984" s="1">
        <v>0</v>
      </c>
      <c r="O984" s="1">
        <v>10923</v>
      </c>
      <c r="P984" s="1">
        <v>0</v>
      </c>
      <c r="Q984" s="1">
        <v>70.900000000000006</v>
      </c>
      <c r="R984" s="1">
        <v>70.7</v>
      </c>
      <c r="S984" s="1">
        <v>70.900000000000006</v>
      </c>
      <c r="T984" s="1">
        <v>70.5</v>
      </c>
      <c r="U984" s="1">
        <v>70.900000000000006</v>
      </c>
      <c r="V984" s="1">
        <v>1.2783899999999999E-3</v>
      </c>
      <c r="W984" s="1">
        <v>-0.42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3.92</v>
      </c>
      <c r="D985" s="1">
        <v>6.11</v>
      </c>
      <c r="E985" s="1">
        <v>0.72</v>
      </c>
      <c r="F985" s="1">
        <v>19.920000000000002</v>
      </c>
      <c r="G985" s="1">
        <v>69.33</v>
      </c>
      <c r="H985" s="1">
        <v>989</v>
      </c>
      <c r="I985" s="1">
        <v>390000</v>
      </c>
      <c r="J985" s="1">
        <v>2</v>
      </c>
      <c r="K985" s="1">
        <v>-5</v>
      </c>
      <c r="L985" s="1">
        <v>11</v>
      </c>
      <c r="M985" s="1">
        <v>-66.849999999999994</v>
      </c>
      <c r="N985" s="1">
        <v>-48.920999999999999</v>
      </c>
      <c r="O985" s="1">
        <v>27039</v>
      </c>
      <c r="P985" s="1">
        <v>-0.4</v>
      </c>
      <c r="Q985" s="1">
        <v>154.5</v>
      </c>
      <c r="R985" s="1">
        <v>152.5</v>
      </c>
      <c r="S985" s="1">
        <v>155</v>
      </c>
      <c r="T985" s="1">
        <v>152</v>
      </c>
      <c r="U985" s="1">
        <v>151.5</v>
      </c>
      <c r="V985" s="1">
        <v>-0.16321231499999997</v>
      </c>
      <c r="W985" s="1">
        <v>-0.98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0.38</v>
      </c>
      <c r="D986" s="1">
        <v>0</v>
      </c>
      <c r="E986" s="1">
        <v>0.05</v>
      </c>
      <c r="F986" s="1">
        <v>34.299999999999997</v>
      </c>
      <c r="G986" s="1">
        <v>65.27000000000001</v>
      </c>
      <c r="H986" s="1">
        <v>990</v>
      </c>
      <c r="I986" s="1">
        <v>1198018.48</v>
      </c>
      <c r="J986" s="1">
        <v>8</v>
      </c>
      <c r="K986" s="1">
        <v>7</v>
      </c>
      <c r="L986" s="1">
        <v>8</v>
      </c>
      <c r="M986" s="1">
        <v>22</v>
      </c>
      <c r="N986" s="1">
        <v>4</v>
      </c>
      <c r="O986" s="1">
        <v>78195</v>
      </c>
      <c r="P986" s="1">
        <v>0.1</v>
      </c>
      <c r="Q986" s="1">
        <v>62.5</v>
      </c>
      <c r="R986" s="1">
        <v>61.9</v>
      </c>
      <c r="S986" s="1">
        <v>61.9</v>
      </c>
      <c r="T986" s="1">
        <v>61.3</v>
      </c>
      <c r="U986" s="1">
        <v>61</v>
      </c>
      <c r="V986" s="1">
        <v>3.0210999999999998E-2</v>
      </c>
      <c r="W986" s="1">
        <v>-2.87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-1</v>
      </c>
      <c r="K987" s="1">
        <v>-1</v>
      </c>
      <c r="L987" s="1">
        <v>1</v>
      </c>
      <c r="M987" s="1">
        <v>-1</v>
      </c>
      <c r="N987" s="1">
        <v>6</v>
      </c>
      <c r="O987" s="1">
        <v>37892</v>
      </c>
      <c r="P987" s="1">
        <v>0</v>
      </c>
      <c r="Q987" s="1">
        <v>90.9</v>
      </c>
      <c r="R987" s="1">
        <v>90.8</v>
      </c>
      <c r="S987" s="1">
        <v>90.9</v>
      </c>
      <c r="T987" s="1">
        <v>90.9</v>
      </c>
      <c r="U987" s="1">
        <v>92.1</v>
      </c>
      <c r="V987" s="1">
        <v>3.7089999999999992E-3</v>
      </c>
      <c r="W987" s="1">
        <v>1.99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27.42</v>
      </c>
      <c r="D988" s="1">
        <v>0</v>
      </c>
      <c r="E988" s="1">
        <v>0.21</v>
      </c>
      <c r="F988" s="1">
        <v>13</v>
      </c>
      <c r="G988" s="1">
        <v>59.37</v>
      </c>
      <c r="H988" s="1">
        <v>992</v>
      </c>
      <c r="I988" s="1">
        <v>338990</v>
      </c>
      <c r="J988" s="1">
        <v>-31</v>
      </c>
      <c r="K988" s="1">
        <v>3.911</v>
      </c>
      <c r="L988" s="1">
        <v>70</v>
      </c>
      <c r="M988" s="1">
        <v>-504.20800000000003</v>
      </c>
      <c r="N988" s="1">
        <v>-112</v>
      </c>
      <c r="O988" s="1">
        <v>20126</v>
      </c>
      <c r="P988" s="1">
        <v>-2.8</v>
      </c>
      <c r="Q988" s="1">
        <v>71.7</v>
      </c>
      <c r="R988" s="1">
        <v>71.8</v>
      </c>
      <c r="S988" s="1">
        <v>73.400000000000006</v>
      </c>
      <c r="T988" s="1">
        <v>69.2</v>
      </c>
      <c r="U988" s="1">
        <v>68.5</v>
      </c>
      <c r="V988" s="1">
        <v>-0.39367083800000008</v>
      </c>
      <c r="W988" s="1">
        <v>-3.39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6.51</v>
      </c>
      <c r="R989" s="1">
        <v>6.38</v>
      </c>
      <c r="S989" s="1">
        <v>6.54</v>
      </c>
      <c r="T989" s="1">
        <v>6.4</v>
      </c>
      <c r="U989" s="1">
        <v>6.28</v>
      </c>
      <c r="V989" s="1">
        <v>0</v>
      </c>
      <c r="W989" s="1">
        <v>-6.27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47.9</v>
      </c>
      <c r="D990" s="1">
        <v>0</v>
      </c>
      <c r="E990" s="1">
        <v>0</v>
      </c>
      <c r="F990" s="1">
        <v>42.63</v>
      </c>
      <c r="G990" s="1">
        <v>9.4699999999999989</v>
      </c>
      <c r="H990" s="1">
        <v>994</v>
      </c>
      <c r="I990" s="1">
        <v>723332</v>
      </c>
      <c r="J990" s="1">
        <v>0</v>
      </c>
      <c r="K990" s="1">
        <v>-115</v>
      </c>
      <c r="L990" s="1">
        <v>-41</v>
      </c>
      <c r="M990" s="1">
        <v>-13</v>
      </c>
      <c r="N990" s="1">
        <v>-10</v>
      </c>
      <c r="O990" s="1">
        <v>6850</v>
      </c>
      <c r="P990" s="1">
        <v>-2.6</v>
      </c>
      <c r="Q990" s="1">
        <v>12.75</v>
      </c>
      <c r="R990" s="1">
        <v>12.85</v>
      </c>
      <c r="S990" s="1">
        <v>12.9</v>
      </c>
      <c r="T990" s="1">
        <v>12.85</v>
      </c>
      <c r="U990" s="1">
        <v>12.75</v>
      </c>
      <c r="V990" s="1">
        <v>-2.3012000000000001E-2</v>
      </c>
      <c r="W990" s="1">
        <v>0.39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31.26</v>
      </c>
      <c r="D991" s="1">
        <v>0</v>
      </c>
      <c r="E991" s="1">
        <v>0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-58</v>
      </c>
      <c r="K991" s="1">
        <v>12</v>
      </c>
      <c r="L991" s="1">
        <v>16</v>
      </c>
      <c r="M991" s="1">
        <v>10</v>
      </c>
      <c r="N991" s="1">
        <v>13</v>
      </c>
      <c r="O991" s="1">
        <v>26736</v>
      </c>
      <c r="P991" s="1">
        <v>0</v>
      </c>
      <c r="Q991" s="1">
        <v>26.85</v>
      </c>
      <c r="R991" s="1">
        <v>27</v>
      </c>
      <c r="S991" s="1">
        <v>27.4</v>
      </c>
      <c r="T991" s="1">
        <v>28.15</v>
      </c>
      <c r="U991" s="1">
        <v>28.35</v>
      </c>
      <c r="V991" s="1">
        <v>-1.4485000000000019E-3</v>
      </c>
      <c r="W991" s="1">
        <v>1.07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</v>
      </c>
      <c r="D992" s="1">
        <v>0</v>
      </c>
      <c r="E992" s="1">
        <v>0</v>
      </c>
      <c r="F992" s="1">
        <v>11.33</v>
      </c>
      <c r="G992" s="1">
        <v>87.87</v>
      </c>
      <c r="H992" s="1">
        <v>996</v>
      </c>
      <c r="I992" s="1">
        <v>3790753.71</v>
      </c>
      <c r="J992" s="1">
        <v>1</v>
      </c>
      <c r="K992" s="1">
        <v>-6</v>
      </c>
      <c r="L992" s="1">
        <v>-26</v>
      </c>
      <c r="M992" s="1">
        <v>-4</v>
      </c>
      <c r="N992" s="1">
        <v>-7</v>
      </c>
      <c r="O992" s="1">
        <v>333094</v>
      </c>
      <c r="P992" s="1">
        <v>0</v>
      </c>
      <c r="Q992" s="1">
        <v>12.3</v>
      </c>
      <c r="R992" s="1">
        <v>12.3</v>
      </c>
      <c r="S992" s="1">
        <v>12.3</v>
      </c>
      <c r="T992" s="1">
        <v>12.25</v>
      </c>
      <c r="U992" s="1">
        <v>12.3</v>
      </c>
      <c r="V992" s="1">
        <v>-5.1640000000000002E-3</v>
      </c>
      <c r="W992" s="1">
        <v>0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1.1599999999999999</v>
      </c>
      <c r="D993" s="1">
        <v>0</v>
      </c>
      <c r="E993" s="1">
        <v>1.31</v>
      </c>
      <c r="F993" s="1">
        <v>25.46</v>
      </c>
      <c r="G993" s="1">
        <v>72.069999999999993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0</v>
      </c>
      <c r="O993" s="1">
        <v>44003</v>
      </c>
      <c r="P993" s="1">
        <v>0</v>
      </c>
      <c r="Q993" s="1">
        <v>15.95</v>
      </c>
      <c r="R993" s="1">
        <v>15.8</v>
      </c>
      <c r="S993" s="1">
        <v>15.8</v>
      </c>
      <c r="T993" s="1">
        <v>15.75</v>
      </c>
      <c r="U993" s="1">
        <v>15.9</v>
      </c>
      <c r="V993" s="1">
        <v>-6.3299999999999999E-4</v>
      </c>
      <c r="W993" s="1">
        <v>-0.63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0.3</v>
      </c>
      <c r="N994" s="1">
        <v>0</v>
      </c>
      <c r="O994" s="1">
        <v>44546</v>
      </c>
      <c r="P994" s="1">
        <v>0</v>
      </c>
      <c r="Q994" s="1">
        <v>3.5</v>
      </c>
      <c r="R994" s="1">
        <v>3.35</v>
      </c>
      <c r="S994" s="1">
        <v>3.37</v>
      </c>
      <c r="T994" s="1">
        <v>3.1</v>
      </c>
      <c r="U994" s="1">
        <v>3.1</v>
      </c>
      <c r="V994" s="1">
        <v>9.299999999999999E-6</v>
      </c>
      <c r="W994" s="1">
        <v>-12.92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2.25</v>
      </c>
      <c r="D995" s="1">
        <v>0</v>
      </c>
      <c r="E995" s="1">
        <v>0.36</v>
      </c>
      <c r="F995" s="1">
        <v>16.170000000000002</v>
      </c>
      <c r="G995" s="1">
        <v>81.22</v>
      </c>
      <c r="H995" s="1">
        <v>999</v>
      </c>
      <c r="I995" s="1">
        <v>1396835.1</v>
      </c>
      <c r="J995" s="1">
        <v>195</v>
      </c>
      <c r="K995" s="1">
        <v>48</v>
      </c>
      <c r="L995" s="1">
        <v>-214</v>
      </c>
      <c r="M995" s="1">
        <v>-90</v>
      </c>
      <c r="N995" s="1">
        <v>-136</v>
      </c>
      <c r="O995" s="1">
        <v>113451</v>
      </c>
      <c r="P995" s="1">
        <v>-0.2</v>
      </c>
      <c r="Q995" s="1">
        <v>13.85</v>
      </c>
      <c r="R995" s="1">
        <v>13.75</v>
      </c>
      <c r="S995" s="1">
        <v>13.5</v>
      </c>
      <c r="T995" s="1">
        <v>13.7</v>
      </c>
      <c r="U995" s="1">
        <v>13.5</v>
      </c>
      <c r="V995" s="1">
        <v>-2.5972499999999999E-2</v>
      </c>
      <c r="W995" s="1">
        <v>-0.74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0.45</v>
      </c>
      <c r="D996" s="1">
        <v>7.0000000000000007E-2</v>
      </c>
      <c r="E996" s="1">
        <v>7.0000000000000007E-2</v>
      </c>
      <c r="F996" s="1">
        <v>8.6</v>
      </c>
      <c r="G996" s="1">
        <v>90.81</v>
      </c>
      <c r="H996" s="1">
        <v>1000</v>
      </c>
      <c r="I996" s="1">
        <v>849044.46</v>
      </c>
      <c r="J996" s="1">
        <v>-1</v>
      </c>
      <c r="K996" s="1">
        <v>-1</v>
      </c>
      <c r="L996" s="1">
        <v>-3</v>
      </c>
      <c r="M996" s="1">
        <v>-2</v>
      </c>
      <c r="N996" s="1">
        <v>-4</v>
      </c>
      <c r="O996" s="1">
        <v>77102</v>
      </c>
      <c r="P996" s="1">
        <v>0</v>
      </c>
      <c r="Q996" s="1">
        <v>12.75</v>
      </c>
      <c r="R996" s="1">
        <v>12.7</v>
      </c>
      <c r="S996" s="1">
        <v>13</v>
      </c>
      <c r="T996" s="1">
        <v>12.85</v>
      </c>
      <c r="U996" s="1">
        <v>12.75</v>
      </c>
      <c r="V996" s="1">
        <v>-1.4115E-3</v>
      </c>
      <c r="W996" s="1">
        <v>0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3.63</v>
      </c>
      <c r="D997" s="1">
        <v>0.01</v>
      </c>
      <c r="E997" s="1">
        <v>0.53</v>
      </c>
      <c r="F997" s="1">
        <v>31.14</v>
      </c>
      <c r="G997" s="1">
        <v>64.69</v>
      </c>
      <c r="H997" s="1">
        <v>1001</v>
      </c>
      <c r="I997" s="1">
        <v>1037562.61</v>
      </c>
      <c r="J997" s="1">
        <v>-4</v>
      </c>
      <c r="K997" s="1">
        <v>-3</v>
      </c>
      <c r="L997" s="1">
        <v>-4</v>
      </c>
      <c r="M997" s="1">
        <v>-8</v>
      </c>
      <c r="N997" s="1">
        <v>-5</v>
      </c>
      <c r="O997" s="1">
        <v>67120</v>
      </c>
      <c r="P997" s="1">
        <v>0</v>
      </c>
      <c r="Q997" s="1">
        <v>14.4</v>
      </c>
      <c r="R997" s="1">
        <v>14.45</v>
      </c>
      <c r="S997" s="1">
        <v>14.5</v>
      </c>
      <c r="T997" s="1">
        <v>14.45</v>
      </c>
      <c r="U997" s="1">
        <v>14.4</v>
      </c>
      <c r="V997" s="1">
        <v>-3.4654999999999994E-3</v>
      </c>
      <c r="W997" s="1">
        <v>0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1.54</v>
      </c>
      <c r="D998" s="1">
        <v>0.01</v>
      </c>
      <c r="E998" s="1">
        <v>0.68</v>
      </c>
      <c r="F998" s="1">
        <v>9.42</v>
      </c>
      <c r="G998" s="1">
        <v>88.35</v>
      </c>
      <c r="H998" s="1">
        <v>1002</v>
      </c>
      <c r="I998" s="1">
        <v>749863.04</v>
      </c>
      <c r="J998" s="1">
        <v>46.418999999999997</v>
      </c>
      <c r="K998" s="1">
        <v>-4</v>
      </c>
      <c r="L998" s="1">
        <v>49.05</v>
      </c>
      <c r="M998" s="1">
        <v>15.109</v>
      </c>
      <c r="N998" s="1">
        <v>-4.0670000000000002</v>
      </c>
      <c r="O998" s="1">
        <v>66250</v>
      </c>
      <c r="P998" s="1">
        <v>0.2</v>
      </c>
      <c r="Q998" s="1">
        <v>79.599999999999994</v>
      </c>
      <c r="R998" s="1">
        <v>79.5</v>
      </c>
      <c r="S998" s="1">
        <v>79.900000000000006</v>
      </c>
      <c r="T998" s="1">
        <v>79.900000000000006</v>
      </c>
      <c r="U998" s="1">
        <v>80.2</v>
      </c>
      <c r="V998" s="1">
        <v>8.1770831000000002E-2</v>
      </c>
      <c r="W998" s="1">
        <v>2.82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5</v>
      </c>
      <c r="K999" s="1">
        <v>-1</v>
      </c>
      <c r="L999" s="1">
        <v>0</v>
      </c>
      <c r="M999" s="1">
        <v>-3</v>
      </c>
      <c r="N999" s="1">
        <v>4</v>
      </c>
      <c r="O999" s="1">
        <v>75997</v>
      </c>
      <c r="P999" s="1">
        <v>0</v>
      </c>
      <c r="Q999" s="1">
        <v>33.75</v>
      </c>
      <c r="R999" s="1">
        <v>33.950000000000003</v>
      </c>
      <c r="S999" s="1">
        <v>33.9</v>
      </c>
      <c r="T999" s="1">
        <v>33.9</v>
      </c>
      <c r="U999" s="1">
        <v>34.1</v>
      </c>
      <c r="V999" s="1">
        <v>1.6950000000000003E-3</v>
      </c>
      <c r="W999" s="1">
        <v>1.49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21.33</v>
      </c>
      <c r="D1000" s="1">
        <v>0</v>
      </c>
      <c r="E1000" s="1">
        <v>0</v>
      </c>
      <c r="F1000" s="1">
        <v>42.24</v>
      </c>
      <c r="G1000" s="1">
        <v>36.43</v>
      </c>
      <c r="H1000" s="1">
        <v>1004</v>
      </c>
      <c r="I1000" s="1">
        <v>2057615</v>
      </c>
      <c r="J1000" s="1">
        <v>105</v>
      </c>
      <c r="K1000" s="1">
        <v>3</v>
      </c>
      <c r="L1000" s="1">
        <v>35</v>
      </c>
      <c r="M1000" s="1">
        <v>-44</v>
      </c>
      <c r="N1000" s="1">
        <v>-78</v>
      </c>
      <c r="O1000" s="1">
        <v>74959</v>
      </c>
      <c r="P1000" s="1">
        <v>0</v>
      </c>
      <c r="Q1000" s="1">
        <v>35.75</v>
      </c>
      <c r="R1000" s="1">
        <v>35.9</v>
      </c>
      <c r="S1000" s="1">
        <v>36.049999999999997</v>
      </c>
      <c r="T1000" s="1">
        <v>35.799999999999997</v>
      </c>
      <c r="U1000" s="1">
        <v>35.6</v>
      </c>
      <c r="V1000" s="1">
        <v>7.7119999999999984E-3</v>
      </c>
      <c r="W1000" s="1">
        <v>0.42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14.39</v>
      </c>
      <c r="D1001" s="1">
        <v>0</v>
      </c>
      <c r="E1001" s="1">
        <v>0.35</v>
      </c>
      <c r="F1001" s="1">
        <v>6.72</v>
      </c>
      <c r="G1001" s="1">
        <v>78.539999999999992</v>
      </c>
      <c r="H1001" s="1">
        <v>1005</v>
      </c>
      <c r="I1001" s="1">
        <v>544630</v>
      </c>
      <c r="J1001" s="1">
        <v>-7.8520000000000003</v>
      </c>
      <c r="K1001" s="1">
        <v>1</v>
      </c>
      <c r="L1001" s="1">
        <v>3.9910000000000001</v>
      </c>
      <c r="M1001" s="1">
        <v>1.984</v>
      </c>
      <c r="N1001" s="1">
        <v>-4</v>
      </c>
      <c r="O1001" s="1">
        <v>42775</v>
      </c>
      <c r="P1001" s="1">
        <v>0</v>
      </c>
      <c r="Q1001" s="1">
        <v>190</v>
      </c>
      <c r="R1001" s="1">
        <v>191.5</v>
      </c>
      <c r="S1001" s="1">
        <v>193</v>
      </c>
      <c r="T1001" s="1">
        <v>197.5</v>
      </c>
      <c r="U1001" s="1">
        <v>194.5</v>
      </c>
      <c r="V1001" s="1">
        <v>-9.1627700000000006E-3</v>
      </c>
      <c r="W1001" s="1">
        <v>1.83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0</v>
      </c>
      <c r="K1002" s="1">
        <v>-5.2809999999999997</v>
      </c>
      <c r="L1002" s="1">
        <v>-3</v>
      </c>
      <c r="M1002" s="1">
        <v>-2</v>
      </c>
      <c r="N1002" s="1">
        <v>-1</v>
      </c>
      <c r="O1002" s="1">
        <v>49069</v>
      </c>
      <c r="P1002" s="1">
        <v>0</v>
      </c>
      <c r="Q1002" s="1">
        <v>15.6</v>
      </c>
      <c r="R1002" s="1">
        <v>15.85</v>
      </c>
      <c r="S1002" s="1">
        <v>15.7</v>
      </c>
      <c r="T1002" s="1">
        <v>15.25</v>
      </c>
      <c r="U1002" s="1">
        <v>15.25</v>
      </c>
      <c r="V1002" s="1">
        <v>-1.7655384999999998E-3</v>
      </c>
      <c r="W1002" s="1">
        <v>0.33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-3.2869999999999999</v>
      </c>
      <c r="K1003" s="1">
        <v>1.0409999999999999</v>
      </c>
      <c r="L1003" s="1">
        <v>0.81</v>
      </c>
      <c r="M1003" s="1">
        <v>10.909000000000001</v>
      </c>
      <c r="N1003" s="1">
        <v>-3</v>
      </c>
      <c r="O1003" s="1">
        <v>28018</v>
      </c>
      <c r="P1003" s="1">
        <v>0</v>
      </c>
      <c r="Q1003" s="1">
        <v>35.75</v>
      </c>
      <c r="R1003" s="1">
        <v>35.700000000000003</v>
      </c>
      <c r="S1003" s="1">
        <v>35.049999999999997</v>
      </c>
      <c r="T1003" s="1">
        <v>35.35</v>
      </c>
      <c r="U1003" s="1">
        <v>35.6</v>
      </c>
      <c r="V1003" s="1">
        <v>2.2687710000000006E-3</v>
      </c>
      <c r="W1003" s="1">
        <v>-0.14000000000000001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9.91</v>
      </c>
      <c r="D1004" s="1">
        <v>0.81</v>
      </c>
      <c r="E1004" s="1">
        <v>0.01</v>
      </c>
      <c r="F1004" s="1">
        <v>29.94</v>
      </c>
      <c r="G1004" s="1">
        <v>59.33</v>
      </c>
      <c r="H1004" s="1">
        <v>1008</v>
      </c>
      <c r="I1004" s="1">
        <v>953744.69</v>
      </c>
      <c r="J1004" s="1">
        <v>59</v>
      </c>
      <c r="K1004" s="1">
        <v>0.95299999999999996</v>
      </c>
      <c r="L1004" s="1">
        <v>153.535</v>
      </c>
      <c r="M1004" s="1">
        <v>-58.947000000000003</v>
      </c>
      <c r="N1004" s="1">
        <v>-58.390999999999998</v>
      </c>
      <c r="O1004" s="1">
        <v>56586</v>
      </c>
      <c r="P1004" s="1">
        <v>0.2</v>
      </c>
      <c r="Q1004" s="1">
        <v>144</v>
      </c>
      <c r="R1004" s="1">
        <v>143.5</v>
      </c>
      <c r="S1004" s="1">
        <v>147.5</v>
      </c>
      <c r="T1004" s="1">
        <v>146</v>
      </c>
      <c r="U1004" s="1">
        <v>143</v>
      </c>
      <c r="V1004" s="1">
        <v>0.14322992999999995</v>
      </c>
      <c r="W1004" s="1">
        <v>0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21.9</v>
      </c>
      <c r="D1005" s="1">
        <v>0</v>
      </c>
      <c r="E1005" s="1">
        <v>0.06</v>
      </c>
      <c r="F1005" s="1">
        <v>38.58</v>
      </c>
      <c r="G1005" s="1">
        <v>39.460000000000008</v>
      </c>
      <c r="H1005" s="1">
        <v>1009</v>
      </c>
      <c r="I1005" s="1">
        <v>608021.93999999994</v>
      </c>
      <c r="J1005" s="1">
        <v>18</v>
      </c>
      <c r="K1005" s="1">
        <v>2</v>
      </c>
      <c r="L1005" s="1">
        <v>2</v>
      </c>
      <c r="M1005" s="1">
        <v>-1</v>
      </c>
      <c r="N1005" s="1">
        <v>-1</v>
      </c>
      <c r="O1005" s="1">
        <v>23993</v>
      </c>
      <c r="P1005" s="1">
        <v>0.1</v>
      </c>
      <c r="Q1005" s="1">
        <v>80.8</v>
      </c>
      <c r="R1005" s="1">
        <v>79.900000000000006</v>
      </c>
      <c r="S1005" s="1">
        <v>80</v>
      </c>
      <c r="T1005" s="1">
        <v>79.599999999999994</v>
      </c>
      <c r="U1005" s="1">
        <v>78.5</v>
      </c>
      <c r="V1005" s="1">
        <v>1.6160999999999998E-2</v>
      </c>
      <c r="W1005" s="1">
        <v>-0.76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1.98</v>
      </c>
      <c r="D1006" s="1">
        <v>0.12</v>
      </c>
      <c r="E1006" s="1">
        <v>0.11</v>
      </c>
      <c r="F1006" s="1">
        <v>25.3</v>
      </c>
      <c r="G1006" s="1">
        <v>72.489999999999995</v>
      </c>
      <c r="H1006" s="1">
        <v>1010</v>
      </c>
      <c r="I1006" s="1">
        <v>1190292.69</v>
      </c>
      <c r="J1006" s="1">
        <v>-5</v>
      </c>
      <c r="K1006" s="1">
        <v>141.001</v>
      </c>
      <c r="L1006" s="1">
        <v>12</v>
      </c>
      <c r="M1006" s="1">
        <v>59.36</v>
      </c>
      <c r="N1006" s="1">
        <v>-98.697999999999993</v>
      </c>
      <c r="O1006" s="1">
        <v>86284</v>
      </c>
      <c r="P1006" s="1">
        <v>0.1</v>
      </c>
      <c r="Q1006" s="1">
        <v>77.5</v>
      </c>
      <c r="R1006" s="1">
        <v>77.900000000000006</v>
      </c>
      <c r="S1006" s="1">
        <v>77.3</v>
      </c>
      <c r="T1006" s="1">
        <v>76.599999999999994</v>
      </c>
      <c r="U1006" s="1">
        <v>75.2</v>
      </c>
      <c r="V1006" s="1">
        <v>8.6489643000000033E-2</v>
      </c>
      <c r="W1006" s="1">
        <v>-0.79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1.49</v>
      </c>
      <c r="D1007" s="1">
        <v>0</v>
      </c>
      <c r="E1007" s="1">
        <v>0.06</v>
      </c>
      <c r="F1007" s="1">
        <v>18.53</v>
      </c>
      <c r="G1007" s="1">
        <v>79.92</v>
      </c>
      <c r="H1007" s="1">
        <v>1011</v>
      </c>
      <c r="I1007" s="1">
        <v>328415.84000000003</v>
      </c>
      <c r="J1007" s="1">
        <v>-1</v>
      </c>
      <c r="K1007" s="1">
        <v>-7</v>
      </c>
      <c r="L1007" s="1">
        <v>-3</v>
      </c>
      <c r="M1007" s="1">
        <v>-2</v>
      </c>
      <c r="N1007" s="1">
        <v>-2</v>
      </c>
      <c r="O1007" s="1">
        <v>26247</v>
      </c>
      <c r="P1007" s="1">
        <v>-0.1</v>
      </c>
      <c r="Q1007" s="1">
        <v>34.799999999999997</v>
      </c>
      <c r="R1007" s="1">
        <v>34.549999999999997</v>
      </c>
      <c r="S1007" s="1">
        <v>34.6</v>
      </c>
      <c r="T1007" s="1">
        <v>34.450000000000003</v>
      </c>
      <c r="U1007" s="1">
        <v>35</v>
      </c>
      <c r="V1007" s="1">
        <v>-5.1935000000000002E-3</v>
      </c>
      <c r="W1007" s="1">
        <v>0.72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6.39</v>
      </c>
      <c r="D1008" s="1">
        <v>0.27</v>
      </c>
      <c r="E1008" s="1">
        <v>0.72</v>
      </c>
      <c r="F1008" s="1">
        <v>19.75</v>
      </c>
      <c r="G1008" s="1">
        <v>72.87</v>
      </c>
      <c r="H1008" s="1">
        <v>1012</v>
      </c>
      <c r="I1008" s="1">
        <v>4534511.79</v>
      </c>
      <c r="J1008" s="1">
        <v>560.79700000000003</v>
      </c>
      <c r="K1008" s="1">
        <v>138.88200000000001</v>
      </c>
      <c r="L1008" s="1">
        <v>2582.6660000000002</v>
      </c>
      <c r="M1008" s="1">
        <v>-368.65800000000002</v>
      </c>
      <c r="N1008" s="1">
        <v>291.017</v>
      </c>
      <c r="O1008" s="1">
        <v>330430</v>
      </c>
      <c r="P1008" s="1">
        <v>1</v>
      </c>
      <c r="Q1008" s="1">
        <v>198</v>
      </c>
      <c r="R1008" s="1">
        <v>217.5</v>
      </c>
      <c r="S1008" s="1">
        <v>226.5</v>
      </c>
      <c r="T1008" s="1">
        <v>230.5</v>
      </c>
      <c r="U1008" s="1">
        <v>220.5</v>
      </c>
      <c r="V1008" s="1">
        <v>7.0541206949999999</v>
      </c>
      <c r="W1008" s="1">
        <v>14.25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2.12</v>
      </c>
      <c r="D1009" s="1">
        <v>0</v>
      </c>
      <c r="E1009" s="1">
        <v>0.2</v>
      </c>
      <c r="F1009" s="1">
        <v>9.15</v>
      </c>
      <c r="G1009" s="1">
        <v>88.53</v>
      </c>
      <c r="H1009" s="1">
        <v>1013</v>
      </c>
      <c r="I1009" s="1">
        <v>548893.32999999996</v>
      </c>
      <c r="J1009" s="1">
        <v>138</v>
      </c>
      <c r="K1009" s="1">
        <v>39</v>
      </c>
      <c r="L1009" s="1">
        <v>-63</v>
      </c>
      <c r="M1009" s="1">
        <v>-103</v>
      </c>
      <c r="N1009" s="1">
        <v>-166</v>
      </c>
      <c r="O1009" s="1">
        <v>48594</v>
      </c>
      <c r="P1009" s="1">
        <v>-0.3</v>
      </c>
      <c r="Q1009" s="1">
        <v>30.3</v>
      </c>
      <c r="R1009" s="1">
        <v>31.2</v>
      </c>
      <c r="S1009" s="1">
        <v>30.6</v>
      </c>
      <c r="T1009" s="1">
        <v>30.85</v>
      </c>
      <c r="U1009" s="1">
        <v>32.200000000000003</v>
      </c>
      <c r="V1009" s="1">
        <v>-5.0523500000000006E-2</v>
      </c>
      <c r="W1009" s="1">
        <v>6.45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15.16</v>
      </c>
      <c r="D1010" s="1">
        <v>0.01</v>
      </c>
      <c r="E1010" s="1">
        <v>0.03</v>
      </c>
      <c r="F1010" s="1">
        <v>25.04</v>
      </c>
      <c r="G1010" s="1">
        <v>59.760000000000005</v>
      </c>
      <c r="H1010" s="1">
        <v>1014</v>
      </c>
      <c r="I1010" s="1">
        <v>774495.47</v>
      </c>
      <c r="J1010" s="1">
        <v>1</v>
      </c>
      <c r="K1010" s="1">
        <v>4</v>
      </c>
      <c r="L1010" s="1">
        <v>-1</v>
      </c>
      <c r="M1010" s="1">
        <v>-1</v>
      </c>
      <c r="N1010" s="1">
        <v>0</v>
      </c>
      <c r="O1010" s="1">
        <v>46284</v>
      </c>
      <c r="P1010" s="1">
        <v>0</v>
      </c>
      <c r="Q1010" s="1">
        <v>24.4</v>
      </c>
      <c r="R1010" s="1">
        <v>24.5</v>
      </c>
      <c r="S1010" s="1">
        <v>24.65</v>
      </c>
      <c r="T1010" s="1">
        <v>24.45</v>
      </c>
      <c r="U1010" s="1">
        <v>24.45</v>
      </c>
      <c r="V1010" s="1">
        <v>7.3299999999999993E-4</v>
      </c>
      <c r="W1010" s="1">
        <v>0.2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4.47</v>
      </c>
      <c r="D1011" s="1">
        <v>0.88</v>
      </c>
      <c r="E1011" s="1">
        <v>1.36</v>
      </c>
      <c r="F1011" s="1">
        <v>11.04</v>
      </c>
      <c r="G1011" s="1">
        <v>82.25</v>
      </c>
      <c r="H1011" s="1">
        <v>1015</v>
      </c>
      <c r="I1011" s="1">
        <v>1202559.6299999999</v>
      </c>
      <c r="J1011" s="1">
        <v>232</v>
      </c>
      <c r="K1011" s="1">
        <v>-393</v>
      </c>
      <c r="L1011" s="1">
        <v>245</v>
      </c>
      <c r="M1011" s="1">
        <v>-275.39999999999998</v>
      </c>
      <c r="N1011" s="1">
        <v>-526.00099999999998</v>
      </c>
      <c r="O1011" s="1">
        <v>98911</v>
      </c>
      <c r="P1011" s="1">
        <v>-0.7</v>
      </c>
      <c r="Q1011" s="1">
        <v>87.3</v>
      </c>
      <c r="R1011" s="1">
        <v>85.8</v>
      </c>
      <c r="S1011" s="1">
        <v>86.4</v>
      </c>
      <c r="T1011" s="1">
        <v>86.6</v>
      </c>
      <c r="U1011" s="1">
        <v>86</v>
      </c>
      <c r="V1011" s="1">
        <v>-0.61383525999999999</v>
      </c>
      <c r="W1011" s="1">
        <v>-0.35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2.73</v>
      </c>
      <c r="D1012" s="1">
        <v>0</v>
      </c>
      <c r="E1012" s="1">
        <v>0.21</v>
      </c>
      <c r="F1012" s="1">
        <v>13.22</v>
      </c>
      <c r="G1012" s="1">
        <v>83.84</v>
      </c>
      <c r="H1012" s="1">
        <v>1016</v>
      </c>
      <c r="I1012" s="1">
        <v>400187.5</v>
      </c>
      <c r="J1012" s="1">
        <v>145</v>
      </c>
      <c r="K1012" s="1">
        <v>58</v>
      </c>
      <c r="L1012" s="1">
        <v>9</v>
      </c>
      <c r="M1012" s="1">
        <v>-65</v>
      </c>
      <c r="N1012" s="1">
        <v>-26.001000000000001</v>
      </c>
      <c r="O1012" s="1">
        <v>33552</v>
      </c>
      <c r="P1012" s="1">
        <v>0.4</v>
      </c>
      <c r="Q1012" s="1">
        <v>92.5</v>
      </c>
      <c r="R1012" s="1">
        <v>93.7</v>
      </c>
      <c r="S1012" s="1">
        <v>93.2</v>
      </c>
      <c r="T1012" s="1">
        <v>90.4</v>
      </c>
      <c r="U1012" s="1">
        <v>90.4</v>
      </c>
      <c r="V1012" s="1">
        <v>0.11459409599999998</v>
      </c>
      <c r="W1012" s="1">
        <v>0.44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-2</v>
      </c>
      <c r="M1013" s="1">
        <v>-3</v>
      </c>
      <c r="N1013" s="1">
        <v>3</v>
      </c>
      <c r="O1013" s="1">
        <v>21089</v>
      </c>
      <c r="P1013" s="1">
        <v>0</v>
      </c>
      <c r="Q1013" s="1">
        <v>43.3</v>
      </c>
      <c r="R1013" s="1">
        <v>43.3</v>
      </c>
      <c r="S1013" s="1">
        <v>43.25</v>
      </c>
      <c r="T1013" s="1">
        <v>42.75</v>
      </c>
      <c r="U1013" s="1">
        <v>42.85</v>
      </c>
      <c r="V1013" s="1">
        <v>-1.7280000000000002E-3</v>
      </c>
      <c r="W1013" s="1">
        <v>-1.38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29.8</v>
      </c>
      <c r="D1014" s="1">
        <v>0.7</v>
      </c>
      <c r="E1014" s="1">
        <v>0.4</v>
      </c>
      <c r="F1014" s="1">
        <v>28.35</v>
      </c>
      <c r="G1014" s="1">
        <v>40.75</v>
      </c>
      <c r="H1014" s="1">
        <v>1018</v>
      </c>
      <c r="I1014" s="1">
        <v>1007060</v>
      </c>
      <c r="J1014" s="1">
        <v>40</v>
      </c>
      <c r="K1014" s="1">
        <v>9</v>
      </c>
      <c r="L1014" s="1">
        <v>-21</v>
      </c>
      <c r="M1014" s="1">
        <v>17.280999999999999</v>
      </c>
      <c r="N1014" s="1">
        <v>77.718999999999994</v>
      </c>
      <c r="O1014" s="1">
        <v>41038</v>
      </c>
      <c r="P1014" s="1">
        <v>0.3</v>
      </c>
      <c r="Q1014" s="1">
        <v>127.5</v>
      </c>
      <c r="R1014" s="1">
        <v>128</v>
      </c>
      <c r="S1014" s="1">
        <v>126.5</v>
      </c>
      <c r="T1014" s="1">
        <v>124</v>
      </c>
      <c r="U1014" s="1">
        <v>122.5</v>
      </c>
      <c r="V1014" s="1">
        <v>0.152589215</v>
      </c>
      <c r="W1014" s="1">
        <v>-2.39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1.83</v>
      </c>
      <c r="D1015" s="1">
        <v>0</v>
      </c>
      <c r="E1015" s="1">
        <v>0.01</v>
      </c>
      <c r="F1015" s="1">
        <v>21.56</v>
      </c>
      <c r="G1015" s="1">
        <v>76.599999999999994</v>
      </c>
      <c r="H1015" s="1">
        <v>1019</v>
      </c>
      <c r="I1015" s="1">
        <v>321126.5</v>
      </c>
      <c r="J1015" s="1">
        <v>-5</v>
      </c>
      <c r="K1015" s="1">
        <v>-2</v>
      </c>
      <c r="L1015" s="1">
        <v>5</v>
      </c>
      <c r="M1015" s="1">
        <v>0</v>
      </c>
      <c r="N1015" s="1">
        <v>-1</v>
      </c>
      <c r="O1015" s="1">
        <v>24598</v>
      </c>
      <c r="P1015" s="1">
        <v>0</v>
      </c>
      <c r="Q1015" s="1">
        <v>68.099999999999994</v>
      </c>
      <c r="R1015" s="1">
        <v>68</v>
      </c>
      <c r="S1015" s="1">
        <v>66.599999999999994</v>
      </c>
      <c r="T1015" s="1">
        <v>67</v>
      </c>
      <c r="U1015" s="1">
        <v>66.8</v>
      </c>
      <c r="V1015" s="1">
        <v>-2.1030000000000003E-3</v>
      </c>
      <c r="W1015" s="1">
        <v>-1.91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59.86</v>
      </c>
      <c r="D1016" s="1">
        <v>3.83</v>
      </c>
      <c r="E1016" s="1">
        <v>0.72</v>
      </c>
      <c r="F1016" s="1">
        <v>46.42</v>
      </c>
      <c r="G1016" s="1">
        <v>-10.829999999999998</v>
      </c>
      <c r="H1016" s="1">
        <v>1020</v>
      </c>
      <c r="I1016" s="1">
        <v>862860.58</v>
      </c>
      <c r="J1016" s="1">
        <v>-180.15700000000001</v>
      </c>
      <c r="K1016" s="1">
        <v>-30.818000000000001</v>
      </c>
      <c r="L1016" s="1">
        <v>-636.41200000000003</v>
      </c>
      <c r="M1016" s="1">
        <v>-72.763000000000005</v>
      </c>
      <c r="N1016" s="1">
        <v>-88.352000000000004</v>
      </c>
      <c r="O1016" s="1">
        <v>-9345</v>
      </c>
      <c r="P1016" s="1">
        <v>10.8</v>
      </c>
      <c r="Q1016" s="1">
        <v>1010</v>
      </c>
      <c r="R1016" s="1">
        <v>1040</v>
      </c>
      <c r="S1016" s="1">
        <v>1045</v>
      </c>
      <c r="T1016" s="1">
        <v>1030</v>
      </c>
      <c r="U1016" s="1">
        <v>982</v>
      </c>
      <c r="V1016" s="1">
        <v>-10.407673840000001</v>
      </c>
      <c r="W1016" s="1">
        <v>3.92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3</v>
      </c>
      <c r="M1017" s="1">
        <v>1</v>
      </c>
      <c r="N1017" s="1">
        <v>0</v>
      </c>
      <c r="O1017" s="1">
        <v>47014</v>
      </c>
      <c r="P1017" s="1">
        <v>0</v>
      </c>
      <c r="Q1017" s="1">
        <v>41</v>
      </c>
      <c r="R1017" s="1">
        <v>40.9</v>
      </c>
      <c r="S1017" s="1">
        <v>40.65</v>
      </c>
      <c r="T1017" s="1">
        <v>40.35</v>
      </c>
      <c r="U1017" s="1">
        <v>41.9</v>
      </c>
      <c r="V1017" s="1">
        <v>1.6229999999999999E-3</v>
      </c>
      <c r="W1017" s="1">
        <v>2.44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19.059999999999999</v>
      </c>
      <c r="D1018" s="1">
        <v>0.46</v>
      </c>
      <c r="E1018" s="1">
        <v>0.16</v>
      </c>
      <c r="F1018" s="1">
        <v>16.72</v>
      </c>
      <c r="G1018" s="1">
        <v>63.6</v>
      </c>
      <c r="H1018" s="1">
        <v>1022</v>
      </c>
      <c r="I1018" s="1">
        <v>1205707.8</v>
      </c>
      <c r="J1018" s="1">
        <v>2</v>
      </c>
      <c r="K1018" s="1">
        <v>16</v>
      </c>
      <c r="L1018" s="1">
        <v>30</v>
      </c>
      <c r="M1018" s="1">
        <v>116</v>
      </c>
      <c r="N1018" s="1">
        <v>279.10000000000002</v>
      </c>
      <c r="O1018" s="1">
        <v>76683</v>
      </c>
      <c r="P1018" s="1">
        <v>0.6</v>
      </c>
      <c r="Q1018" s="1">
        <v>224</v>
      </c>
      <c r="R1018" s="1">
        <v>219.5</v>
      </c>
      <c r="S1018" s="1">
        <v>220</v>
      </c>
      <c r="T1018" s="1">
        <v>224.5</v>
      </c>
      <c r="U1018" s="1">
        <v>246.5</v>
      </c>
      <c r="V1018" s="1">
        <v>1.0540015</v>
      </c>
      <c r="W1018" s="1">
        <v>13.33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28.35</v>
      </c>
      <c r="T1019" s="1">
        <v>28.15</v>
      </c>
      <c r="U1019" s="1">
        <v>27.8</v>
      </c>
      <c r="V1019" s="1">
        <v>0</v>
      </c>
      <c r="W1019" s="1">
        <v>0.18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4.8600000000000003</v>
      </c>
      <c r="R1021" s="1">
        <v>4.8099999999999996</v>
      </c>
      <c r="S1021" s="1">
        <v>4.87</v>
      </c>
      <c r="T1021" s="1">
        <v>4.78</v>
      </c>
      <c r="U1021" s="1">
        <v>4.79</v>
      </c>
      <c r="V1021" s="1">
        <v>0</v>
      </c>
      <c r="W1021" s="1">
        <v>0.84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7.88</v>
      </c>
      <c r="G1022" s="1">
        <v>86.33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64052</v>
      </c>
      <c r="P1022" s="1">
        <v>0</v>
      </c>
      <c r="Q1022" s="1">
        <v>9.5</v>
      </c>
      <c r="R1022" s="1">
        <v>10.45</v>
      </c>
      <c r="S1022" s="1">
        <v>11.45</v>
      </c>
      <c r="T1022" s="1">
        <v>12.55</v>
      </c>
      <c r="U1022" s="1">
        <v>12.25</v>
      </c>
      <c r="V1022" s="1">
        <v>0</v>
      </c>
      <c r="W1022" s="1">
        <v>41.78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-6136</v>
      </c>
      <c r="P1023" s="1">
        <v>0</v>
      </c>
      <c r="Q1023" s="1">
        <v>16.45</v>
      </c>
      <c r="R1023" s="1">
        <v>16.25</v>
      </c>
      <c r="S1023" s="1">
        <v>16.399999999999999</v>
      </c>
      <c r="T1023" s="1">
        <v>16.350000000000001</v>
      </c>
      <c r="U1023" s="1">
        <v>16.25</v>
      </c>
      <c r="V1023" s="1">
        <v>0</v>
      </c>
      <c r="W1023" s="1">
        <v>-1.22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-1.0029999999999999</v>
      </c>
      <c r="K1024" s="1">
        <v>-1</v>
      </c>
      <c r="L1024" s="1">
        <v>0</v>
      </c>
      <c r="M1024" s="1">
        <v>-2</v>
      </c>
      <c r="N1024" s="1">
        <v>-3</v>
      </c>
      <c r="O1024" s="1">
        <v>60235</v>
      </c>
      <c r="P1024" s="1">
        <v>0</v>
      </c>
      <c r="Q1024" s="1">
        <v>14.6</v>
      </c>
      <c r="R1024" s="1">
        <v>14.6</v>
      </c>
      <c r="S1024" s="1">
        <v>14.6</v>
      </c>
      <c r="T1024" s="1">
        <v>14.6</v>
      </c>
      <c r="U1024" s="1">
        <v>14.8</v>
      </c>
      <c r="V1024" s="1">
        <v>-1.028438E-3</v>
      </c>
      <c r="W1024" s="1">
        <v>0.68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18.55</v>
      </c>
      <c r="D1025" s="1">
        <v>4.0199999999999996</v>
      </c>
      <c r="E1025" s="1">
        <v>0.54</v>
      </c>
      <c r="F1025" s="1">
        <v>32.94</v>
      </c>
      <c r="G1025" s="1">
        <v>43.95</v>
      </c>
      <c r="H1025" s="1">
        <v>1029</v>
      </c>
      <c r="I1025" s="1">
        <v>32585008.100000001</v>
      </c>
      <c r="J1025" s="1">
        <v>1479.473</v>
      </c>
      <c r="K1025" s="1">
        <v>683.66800000000001</v>
      </c>
      <c r="L1025" s="1">
        <v>1152.7370000000001</v>
      </c>
      <c r="M1025" s="1">
        <v>1370.7349999999999</v>
      </c>
      <c r="N1025" s="1">
        <v>515.97299999999996</v>
      </c>
      <c r="O1025" s="1">
        <v>1432111</v>
      </c>
      <c r="P1025" s="1">
        <v>0.4</v>
      </c>
      <c r="Q1025" s="1">
        <v>77.8</v>
      </c>
      <c r="R1025" s="1">
        <v>78.099999999999994</v>
      </c>
      <c r="S1025" s="1">
        <v>78.3</v>
      </c>
      <c r="T1025" s="1">
        <v>78.7</v>
      </c>
      <c r="U1025" s="1">
        <v>78.5</v>
      </c>
      <c r="V1025" s="1">
        <v>4.071375022999999</v>
      </c>
      <c r="W1025" s="1">
        <v>2.08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0</v>
      </c>
      <c r="M1026" s="1">
        <v>0</v>
      </c>
      <c r="N1026" s="1">
        <v>-1</v>
      </c>
      <c r="O1026" s="1">
        <v>16289</v>
      </c>
      <c r="P1026" s="1">
        <v>0</v>
      </c>
      <c r="Q1026" s="1">
        <v>72.2</v>
      </c>
      <c r="R1026" s="1">
        <v>73.2</v>
      </c>
      <c r="S1026" s="1">
        <v>73.2</v>
      </c>
      <c r="T1026" s="1">
        <v>71.599999999999994</v>
      </c>
      <c r="U1026" s="1">
        <v>72.099999999999994</v>
      </c>
      <c r="V1026" s="1">
        <v>-1.4430000000000001E-3</v>
      </c>
      <c r="W1026" s="1">
        <v>-0.14000000000000001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19.91</v>
      </c>
      <c r="D1027" s="1">
        <v>0.62</v>
      </c>
      <c r="E1027" s="1">
        <v>0.01</v>
      </c>
      <c r="F1027" s="1">
        <v>4.2300000000000004</v>
      </c>
      <c r="G1027" s="1">
        <v>75.22999999999999</v>
      </c>
      <c r="H1027" s="1">
        <v>1031</v>
      </c>
      <c r="I1027" s="1">
        <v>3984282.77</v>
      </c>
      <c r="J1027" s="1">
        <v>-1214.174</v>
      </c>
      <c r="K1027" s="1">
        <v>-1006.599</v>
      </c>
      <c r="L1027" s="1">
        <v>473.36700000000002</v>
      </c>
      <c r="M1027" s="1">
        <v>-3300.12</v>
      </c>
      <c r="N1027" s="1">
        <v>-853.40899999999999</v>
      </c>
      <c r="O1027" s="1">
        <v>299738</v>
      </c>
      <c r="P1027" s="1">
        <v>-2</v>
      </c>
      <c r="Q1027" s="1">
        <v>33.9</v>
      </c>
      <c r="R1027" s="1">
        <v>33.450000000000003</v>
      </c>
      <c r="S1027" s="1">
        <v>33.299999999999997</v>
      </c>
      <c r="T1027" s="1">
        <v>32.9</v>
      </c>
      <c r="U1027" s="1">
        <v>32.700000000000003</v>
      </c>
      <c r="V1027" s="1">
        <v>-1.9554853634999998</v>
      </c>
      <c r="W1027" s="1">
        <v>-4.53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6</v>
      </c>
      <c r="N1028" s="1">
        <v>0</v>
      </c>
      <c r="O1028" s="1">
        <v>108871</v>
      </c>
      <c r="P1028" s="1">
        <v>0</v>
      </c>
      <c r="Q1028" s="1">
        <v>36.5</v>
      </c>
      <c r="R1028" s="1">
        <v>35.700000000000003</v>
      </c>
      <c r="S1028" s="1">
        <v>35.450000000000003</v>
      </c>
      <c r="T1028" s="1">
        <v>35.549999999999997</v>
      </c>
      <c r="U1028" s="1">
        <v>35.549999999999997</v>
      </c>
      <c r="V1028" s="1">
        <v>2.4875000000000001E-3</v>
      </c>
      <c r="W1028" s="1">
        <v>-1.25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3.87</v>
      </c>
      <c r="D1029" s="1">
        <v>0</v>
      </c>
      <c r="E1029" s="1">
        <v>0.77</v>
      </c>
      <c r="F1029" s="1">
        <v>13.26</v>
      </c>
      <c r="G1029" s="1">
        <v>82.1</v>
      </c>
      <c r="H1029" s="1">
        <v>1033</v>
      </c>
      <c r="I1029" s="1">
        <v>782169.07</v>
      </c>
      <c r="J1029" s="1">
        <v>579.93100000000004</v>
      </c>
      <c r="K1029" s="1">
        <v>-714.09199999999998</v>
      </c>
      <c r="L1029" s="1">
        <v>-741.26499999999999</v>
      </c>
      <c r="M1029" s="1">
        <v>166.53299999999999</v>
      </c>
      <c r="N1029" s="1">
        <v>-286.40699999999998</v>
      </c>
      <c r="O1029" s="1">
        <v>64216</v>
      </c>
      <c r="P1029" s="1">
        <v>-1.5</v>
      </c>
      <c r="Q1029" s="1">
        <v>97.6</v>
      </c>
      <c r="R1029" s="1">
        <v>97.2</v>
      </c>
      <c r="S1029" s="1">
        <v>95</v>
      </c>
      <c r="T1029" s="1">
        <v>93.8</v>
      </c>
      <c r="U1029" s="1">
        <v>89.7</v>
      </c>
      <c r="V1029" s="1">
        <v>-0.93298564299999998</v>
      </c>
      <c r="W1029" s="1">
        <v>-3.96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3.95</v>
      </c>
      <c r="D1030" s="1">
        <v>0</v>
      </c>
      <c r="E1030" s="1">
        <v>0.5</v>
      </c>
      <c r="F1030" s="1">
        <v>10.97</v>
      </c>
      <c r="G1030" s="1">
        <v>84.58</v>
      </c>
      <c r="H1030" s="1">
        <v>1034</v>
      </c>
      <c r="I1030" s="1">
        <v>933568.64</v>
      </c>
      <c r="J1030" s="1">
        <v>-7</v>
      </c>
      <c r="K1030" s="1">
        <v>-167.001</v>
      </c>
      <c r="L1030" s="1">
        <v>-18</v>
      </c>
      <c r="M1030" s="1">
        <v>5</v>
      </c>
      <c r="N1030" s="1">
        <v>66.001999999999995</v>
      </c>
      <c r="O1030" s="1">
        <v>78961</v>
      </c>
      <c r="P1030" s="1">
        <v>-0.2</v>
      </c>
      <c r="Q1030" s="1">
        <v>23.4</v>
      </c>
      <c r="R1030" s="1">
        <v>23.4</v>
      </c>
      <c r="S1030" s="1">
        <v>23.15</v>
      </c>
      <c r="T1030" s="1">
        <v>22.8</v>
      </c>
      <c r="U1030" s="1">
        <v>23.1</v>
      </c>
      <c r="V1030" s="1">
        <v>-2.8496772E-2</v>
      </c>
      <c r="W1030" s="1">
        <v>-1.49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0.56999999999999995</v>
      </c>
      <c r="D1031" s="1">
        <v>0</v>
      </c>
      <c r="E1031" s="1">
        <v>0.02</v>
      </c>
      <c r="F1031" s="1">
        <v>24.94</v>
      </c>
      <c r="G1031" s="1">
        <v>74.47</v>
      </c>
      <c r="H1031" s="1">
        <v>1035</v>
      </c>
      <c r="I1031" s="1">
        <v>556600</v>
      </c>
      <c r="J1031" s="1">
        <v>1</v>
      </c>
      <c r="K1031" s="1">
        <v>9</v>
      </c>
      <c r="L1031" s="1">
        <v>-1</v>
      </c>
      <c r="M1031" s="1">
        <v>-2</v>
      </c>
      <c r="N1031" s="1">
        <v>-1</v>
      </c>
      <c r="O1031" s="1">
        <v>41450</v>
      </c>
      <c r="P1031" s="1">
        <v>0</v>
      </c>
      <c r="Q1031" s="1">
        <v>56.4</v>
      </c>
      <c r="R1031" s="1">
        <v>57.2</v>
      </c>
      <c r="S1031" s="1">
        <v>57.4</v>
      </c>
      <c r="T1031" s="1">
        <v>56.9</v>
      </c>
      <c r="U1031" s="1">
        <v>59</v>
      </c>
      <c r="V1031" s="1">
        <v>3.4100000000000007E-3</v>
      </c>
      <c r="W1031" s="1">
        <v>5.36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28.09</v>
      </c>
      <c r="D1032" s="1">
        <v>0</v>
      </c>
      <c r="E1032" s="1">
        <v>0.12</v>
      </c>
      <c r="F1032" s="1">
        <v>34.869999999999997</v>
      </c>
      <c r="G1032" s="1">
        <v>36.92</v>
      </c>
      <c r="H1032" s="1">
        <v>1036</v>
      </c>
      <c r="I1032" s="1">
        <v>621927.75</v>
      </c>
      <c r="J1032" s="1">
        <v>2</v>
      </c>
      <c r="K1032" s="1">
        <v>9</v>
      </c>
      <c r="L1032" s="1">
        <v>10</v>
      </c>
      <c r="M1032" s="1">
        <v>15</v>
      </c>
      <c r="N1032" s="1">
        <v>-2.2000000000000002</v>
      </c>
      <c r="O1032" s="1">
        <v>22962</v>
      </c>
      <c r="P1032" s="1">
        <v>0.1</v>
      </c>
      <c r="Q1032" s="1">
        <v>79.900000000000006</v>
      </c>
      <c r="R1032" s="1">
        <v>79.900000000000006</v>
      </c>
      <c r="S1032" s="1">
        <v>79.900000000000006</v>
      </c>
      <c r="T1032" s="1">
        <v>78</v>
      </c>
      <c r="U1032" s="1">
        <v>77</v>
      </c>
      <c r="V1032" s="1">
        <v>2.6785E-2</v>
      </c>
      <c r="W1032" s="1">
        <v>-1.79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45.54</v>
      </c>
      <c r="D1033" s="1">
        <v>12.77</v>
      </c>
      <c r="E1033" s="1">
        <v>1.21</v>
      </c>
      <c r="F1033" s="1">
        <v>2.63</v>
      </c>
      <c r="G1033" s="1">
        <v>37.849999999999994</v>
      </c>
      <c r="H1033" s="1">
        <v>1037</v>
      </c>
      <c r="I1033" s="1">
        <v>4630748.24</v>
      </c>
      <c r="J1033" s="1">
        <v>1641.1859999999999</v>
      </c>
      <c r="K1033" s="1">
        <v>-2501.761</v>
      </c>
      <c r="L1033" s="1">
        <v>1107.1780000000001</v>
      </c>
      <c r="M1033" s="1">
        <v>-1034.2380000000001</v>
      </c>
      <c r="N1033" s="1">
        <v>107.786</v>
      </c>
      <c r="O1033" s="1">
        <v>175274</v>
      </c>
      <c r="P1033" s="1">
        <v>-0.4</v>
      </c>
      <c r="Q1033" s="1">
        <v>64.599999999999994</v>
      </c>
      <c r="R1033" s="1">
        <v>63.4</v>
      </c>
      <c r="S1033" s="1">
        <v>64.3</v>
      </c>
      <c r="T1033" s="1">
        <v>64</v>
      </c>
      <c r="U1033" s="1">
        <v>64.3</v>
      </c>
      <c r="V1033" s="1">
        <v>-0.40660078599999999</v>
      </c>
      <c r="W1033" s="1">
        <v>1.58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1.61</v>
      </c>
      <c r="D1034" s="1">
        <v>0.01</v>
      </c>
      <c r="E1034" s="1">
        <v>0.1</v>
      </c>
      <c r="F1034" s="1">
        <v>14.1</v>
      </c>
      <c r="G1034" s="1">
        <v>84.18</v>
      </c>
      <c r="H1034" s="1">
        <v>1038</v>
      </c>
      <c r="I1034" s="1">
        <v>938743.3</v>
      </c>
      <c r="J1034" s="1">
        <v>99</v>
      </c>
      <c r="K1034" s="1">
        <v>-1</v>
      </c>
      <c r="L1034" s="1">
        <v>-27</v>
      </c>
      <c r="M1034" s="1">
        <v>-90</v>
      </c>
      <c r="N1034" s="1">
        <v>52</v>
      </c>
      <c r="O1034" s="1">
        <v>79023</v>
      </c>
      <c r="P1034" s="1">
        <v>0</v>
      </c>
      <c r="Q1034" s="1">
        <v>35.450000000000003</v>
      </c>
      <c r="R1034" s="1">
        <v>34.9</v>
      </c>
      <c r="S1034" s="1">
        <v>35.1</v>
      </c>
      <c r="T1034" s="1">
        <v>34.5</v>
      </c>
      <c r="U1034" s="1">
        <v>34.85</v>
      </c>
      <c r="V1034" s="1">
        <v>1.2341499999999998E-2</v>
      </c>
      <c r="W1034" s="1">
        <v>-1.27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5.34</v>
      </c>
      <c r="D1035" s="1">
        <v>5.27</v>
      </c>
      <c r="E1035" s="1">
        <v>1.06</v>
      </c>
      <c r="F1035" s="1">
        <v>52.5</v>
      </c>
      <c r="G1035" s="1">
        <v>35.83</v>
      </c>
      <c r="H1035" s="1">
        <v>1039</v>
      </c>
      <c r="I1035" s="1">
        <v>4197652.68</v>
      </c>
      <c r="J1035" s="1">
        <v>72.201999999999998</v>
      </c>
      <c r="K1035" s="1">
        <v>819.24300000000005</v>
      </c>
      <c r="L1035" s="1">
        <v>866.005</v>
      </c>
      <c r="M1035" s="1">
        <v>-315.43299999999999</v>
      </c>
      <c r="N1035" s="1">
        <v>923.37</v>
      </c>
      <c r="O1035" s="1">
        <v>150402</v>
      </c>
      <c r="P1035" s="1">
        <v>1.6</v>
      </c>
      <c r="Q1035" s="1">
        <v>128.5</v>
      </c>
      <c r="R1035" s="1">
        <v>130.5</v>
      </c>
      <c r="S1035" s="1">
        <v>131</v>
      </c>
      <c r="T1035" s="1">
        <v>129.5</v>
      </c>
      <c r="U1035" s="1">
        <v>131</v>
      </c>
      <c r="V1035" s="1">
        <v>3.0974871999999998</v>
      </c>
      <c r="W1035" s="1">
        <v>2.75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36.950000000000003</v>
      </c>
      <c r="D1036" s="1">
        <v>0</v>
      </c>
      <c r="E1036" s="1">
        <v>0</v>
      </c>
      <c r="F1036" s="1">
        <v>19.25</v>
      </c>
      <c r="G1036" s="1">
        <v>43.8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6</v>
      </c>
      <c r="N1036" s="1">
        <v>0</v>
      </c>
      <c r="O1036" s="1">
        <v>16278</v>
      </c>
      <c r="P1036" s="1">
        <v>0</v>
      </c>
      <c r="Q1036" s="1">
        <v>12.8</v>
      </c>
      <c r="R1036" s="1">
        <v>12.85</v>
      </c>
      <c r="S1036" s="1">
        <v>12.8</v>
      </c>
      <c r="T1036" s="1">
        <v>12.8</v>
      </c>
      <c r="U1036" s="1">
        <v>12.55</v>
      </c>
      <c r="V1036" s="1">
        <v>7.6800000000000013E-4</v>
      </c>
      <c r="W1036" s="1">
        <v>-1.95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16.91</v>
      </c>
      <c r="D1037" s="1">
        <v>0.09</v>
      </c>
      <c r="E1037" s="1">
        <v>0.62</v>
      </c>
      <c r="F1037" s="1">
        <v>1.57</v>
      </c>
      <c r="G1037" s="1">
        <v>80.81</v>
      </c>
      <c r="H1037" s="1">
        <v>1041</v>
      </c>
      <c r="I1037" s="1">
        <v>1899379.88</v>
      </c>
      <c r="J1037" s="1">
        <v>89</v>
      </c>
      <c r="K1037" s="1">
        <v>-142.012</v>
      </c>
      <c r="L1037" s="1">
        <v>-35</v>
      </c>
      <c r="M1037" s="1">
        <v>-82</v>
      </c>
      <c r="N1037" s="1">
        <v>-150.095</v>
      </c>
      <c r="O1037" s="1">
        <v>153489</v>
      </c>
      <c r="P1037" s="1">
        <v>-0.2</v>
      </c>
      <c r="Q1037" s="1">
        <v>49.65</v>
      </c>
      <c r="R1037" s="1">
        <v>48</v>
      </c>
      <c r="S1037" s="1">
        <v>48.05</v>
      </c>
      <c r="T1037" s="1">
        <v>47.15</v>
      </c>
      <c r="U1037" s="1">
        <v>46.55</v>
      </c>
      <c r="V1037" s="1">
        <v>-0.14932698249999998</v>
      </c>
      <c r="W1037" s="1">
        <v>-4.22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3.74</v>
      </c>
      <c r="D1038" s="1">
        <v>0.03</v>
      </c>
      <c r="E1038" s="1">
        <v>0.15</v>
      </c>
      <c r="F1038" s="1">
        <v>44.41</v>
      </c>
      <c r="G1038" s="1">
        <v>51.67</v>
      </c>
      <c r="H1038" s="1">
        <v>1042</v>
      </c>
      <c r="I1038" s="1">
        <v>800000</v>
      </c>
      <c r="J1038" s="1">
        <v>-9</v>
      </c>
      <c r="K1038" s="1">
        <v>-2</v>
      </c>
      <c r="L1038" s="1">
        <v>0</v>
      </c>
      <c r="M1038" s="1">
        <v>-48</v>
      </c>
      <c r="N1038" s="1">
        <v>-62</v>
      </c>
      <c r="O1038" s="1">
        <v>41336</v>
      </c>
      <c r="P1038" s="1">
        <v>-0.3</v>
      </c>
      <c r="Q1038" s="1">
        <v>27.3</v>
      </c>
      <c r="R1038" s="1">
        <v>27.45</v>
      </c>
      <c r="S1038" s="1">
        <v>27.6</v>
      </c>
      <c r="T1038" s="1">
        <v>27.25</v>
      </c>
      <c r="U1038" s="1">
        <v>28.5</v>
      </c>
      <c r="V1038" s="1">
        <v>-3.3756000000000001E-2</v>
      </c>
      <c r="W1038" s="1">
        <v>4.97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1.84</v>
      </c>
      <c r="D1039" s="1">
        <v>0.66</v>
      </c>
      <c r="E1039" s="1">
        <v>1.33</v>
      </c>
      <c r="F1039" s="1">
        <v>3.02</v>
      </c>
      <c r="G1039" s="1">
        <v>93.15</v>
      </c>
      <c r="H1039" s="1">
        <v>1043</v>
      </c>
      <c r="I1039" s="1">
        <v>644907.61</v>
      </c>
      <c r="J1039" s="1">
        <v>126</v>
      </c>
      <c r="K1039" s="1">
        <v>-37</v>
      </c>
      <c r="L1039" s="1">
        <v>32.256999999999998</v>
      </c>
      <c r="M1039" s="1">
        <v>-91.777000000000001</v>
      </c>
      <c r="N1039" s="1">
        <v>-186.89500000000001</v>
      </c>
      <c r="O1039" s="1">
        <v>60073</v>
      </c>
      <c r="P1039" s="1">
        <v>-0.3</v>
      </c>
      <c r="Q1039" s="1">
        <v>30.5</v>
      </c>
      <c r="R1039" s="1">
        <v>30.25</v>
      </c>
      <c r="S1039" s="1">
        <v>30.2</v>
      </c>
      <c r="T1039" s="1">
        <v>29.5</v>
      </c>
      <c r="U1039" s="1">
        <v>28.65</v>
      </c>
      <c r="V1039" s="1">
        <v>-4.3640518499999996E-2</v>
      </c>
      <c r="W1039" s="1">
        <v>-4.0199999999999996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4.21</v>
      </c>
      <c r="D1040" s="1">
        <v>0.55000000000000004</v>
      </c>
      <c r="E1040" s="1">
        <v>0.52</v>
      </c>
      <c r="F1040" s="1">
        <v>56.98</v>
      </c>
      <c r="G1040" s="1">
        <v>37.74</v>
      </c>
      <c r="H1040" s="1">
        <v>1044</v>
      </c>
      <c r="I1040" s="1">
        <v>802836.75</v>
      </c>
      <c r="J1040" s="1">
        <v>33.091000000000001</v>
      </c>
      <c r="K1040" s="1">
        <v>-151.00399999999999</v>
      </c>
      <c r="L1040" s="1">
        <v>12</v>
      </c>
      <c r="M1040" s="1">
        <v>-46</v>
      </c>
      <c r="N1040" s="1">
        <v>-55.75</v>
      </c>
      <c r="O1040" s="1">
        <v>30299</v>
      </c>
      <c r="P1040" s="1">
        <v>-0.7</v>
      </c>
      <c r="Q1040" s="1">
        <v>54.4</v>
      </c>
      <c r="R1040" s="1">
        <v>53.3</v>
      </c>
      <c r="S1040" s="1">
        <v>53.6</v>
      </c>
      <c r="T1040" s="1">
        <v>54.3</v>
      </c>
      <c r="U1040" s="1">
        <v>53.1</v>
      </c>
      <c r="V1040" s="1">
        <v>-0.110632878</v>
      </c>
      <c r="W1040" s="1">
        <v>1.1399999999999999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1.62</v>
      </c>
      <c r="D1041" s="1">
        <v>0</v>
      </c>
      <c r="E1041" s="1">
        <v>0.18</v>
      </c>
      <c r="F1041" s="1">
        <v>27.17</v>
      </c>
      <c r="G1041" s="1">
        <v>71.03</v>
      </c>
      <c r="H1041" s="1">
        <v>1045</v>
      </c>
      <c r="I1041" s="1">
        <v>2250000</v>
      </c>
      <c r="J1041" s="1">
        <v>-23.027000000000001</v>
      </c>
      <c r="K1041" s="1">
        <v>-132</v>
      </c>
      <c r="L1041" s="1">
        <v>15</v>
      </c>
      <c r="M1041" s="1">
        <v>-197.376</v>
      </c>
      <c r="N1041" s="1">
        <v>74.863</v>
      </c>
      <c r="O1041" s="1">
        <v>159818</v>
      </c>
      <c r="P1041" s="1">
        <v>-0.2</v>
      </c>
      <c r="Q1041" s="1">
        <v>28.45</v>
      </c>
      <c r="R1041" s="1">
        <v>28.15</v>
      </c>
      <c r="S1041" s="1">
        <v>28.3</v>
      </c>
      <c r="T1041" s="1">
        <v>26.4</v>
      </c>
      <c r="U1041" s="1">
        <v>26.45</v>
      </c>
      <c r="V1041" s="1">
        <v>-7.1770181999999988E-2</v>
      </c>
      <c r="W1041" s="1">
        <v>-6.21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26.85</v>
      </c>
      <c r="D1042" s="1">
        <v>0</v>
      </c>
      <c r="E1042" s="1">
        <v>0.37</v>
      </c>
      <c r="F1042" s="1">
        <v>18.22</v>
      </c>
      <c r="G1042" s="1">
        <v>54.56</v>
      </c>
      <c r="H1042" s="1">
        <v>1046</v>
      </c>
      <c r="I1042" s="1">
        <v>1288640.9099999999</v>
      </c>
      <c r="J1042" s="1">
        <v>5</v>
      </c>
      <c r="K1042" s="1">
        <v>-2</v>
      </c>
      <c r="L1042" s="1">
        <v>5</v>
      </c>
      <c r="M1042" s="1">
        <v>8</v>
      </c>
      <c r="N1042" s="1">
        <v>-18</v>
      </c>
      <c r="O1042" s="1">
        <v>70308</v>
      </c>
      <c r="P1042" s="1">
        <v>0</v>
      </c>
      <c r="Q1042" s="1">
        <v>48.4</v>
      </c>
      <c r="R1042" s="1">
        <v>48.3</v>
      </c>
      <c r="S1042" s="1">
        <v>48.55</v>
      </c>
      <c r="T1042" s="1">
        <v>48.4</v>
      </c>
      <c r="U1042" s="1">
        <v>48.25</v>
      </c>
      <c r="V1042" s="1">
        <v>-9.315000000000009E-4</v>
      </c>
      <c r="W1042" s="1">
        <v>0.21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34.950000000000003</v>
      </c>
      <c r="D1043" s="1">
        <v>2.0099999999999998</v>
      </c>
      <c r="E1043" s="1">
        <v>4.34</v>
      </c>
      <c r="F1043" s="1">
        <v>6.1</v>
      </c>
      <c r="G1043" s="1">
        <v>52.6</v>
      </c>
      <c r="H1043" s="1">
        <v>1047</v>
      </c>
      <c r="I1043" s="1">
        <v>26645803.530000001</v>
      </c>
      <c r="J1043" s="1">
        <v>2495.1219999999998</v>
      </c>
      <c r="K1043" s="1">
        <v>2525.1579999999999</v>
      </c>
      <c r="L1043" s="1">
        <v>1228.5340000000001</v>
      </c>
      <c r="M1043" s="1">
        <v>2100.9</v>
      </c>
      <c r="N1043" s="1">
        <v>1093.82</v>
      </c>
      <c r="O1043" s="1">
        <v>1401569</v>
      </c>
      <c r="P1043" s="1">
        <v>0.7</v>
      </c>
      <c r="Q1043" s="1">
        <v>77.5</v>
      </c>
      <c r="R1043" s="1">
        <v>78</v>
      </c>
      <c r="S1043" s="1">
        <v>78</v>
      </c>
      <c r="T1043" s="1">
        <v>78</v>
      </c>
      <c r="U1043" s="1">
        <v>78.3</v>
      </c>
      <c r="V1043" s="1">
        <v>7.3567623700000011</v>
      </c>
      <c r="W1043" s="1">
        <v>2.09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2.23</v>
      </c>
      <c r="D1044" s="1">
        <v>0</v>
      </c>
      <c r="E1044" s="1">
        <v>0.16</v>
      </c>
      <c r="F1044" s="1">
        <v>9.1199999999999992</v>
      </c>
      <c r="G1044" s="1">
        <v>88.49</v>
      </c>
      <c r="H1044" s="1">
        <v>1048</v>
      </c>
      <c r="I1044" s="1">
        <v>982008.68</v>
      </c>
      <c r="J1044" s="1">
        <v>-1</v>
      </c>
      <c r="K1044" s="1">
        <v>-1</v>
      </c>
      <c r="L1044" s="1">
        <v>-17</v>
      </c>
      <c r="M1044" s="1">
        <v>4</v>
      </c>
      <c r="N1044" s="1">
        <v>-3</v>
      </c>
      <c r="O1044" s="1">
        <v>86898</v>
      </c>
      <c r="P1044" s="1">
        <v>0</v>
      </c>
      <c r="Q1044" s="1">
        <v>16.95</v>
      </c>
      <c r="R1044" s="1">
        <v>17.05</v>
      </c>
      <c r="S1044" s="1">
        <v>16.899999999999999</v>
      </c>
      <c r="T1044" s="1">
        <v>16.850000000000001</v>
      </c>
      <c r="U1044" s="1">
        <v>16.850000000000001</v>
      </c>
      <c r="V1044" s="1">
        <v>-3.0444999999999995E-3</v>
      </c>
      <c r="W1044" s="1">
        <v>0.3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13.02</v>
      </c>
      <c r="D1045" s="1">
        <v>0.11</v>
      </c>
      <c r="E1045" s="1">
        <v>0.33</v>
      </c>
      <c r="F1045" s="1">
        <v>15.2</v>
      </c>
      <c r="G1045" s="1">
        <v>71.34</v>
      </c>
      <c r="H1045" s="1">
        <v>1049</v>
      </c>
      <c r="I1045" s="1">
        <v>1423676.13</v>
      </c>
      <c r="J1045" s="1">
        <v>-197.05</v>
      </c>
      <c r="K1045" s="1">
        <v>-32.631999999999998</v>
      </c>
      <c r="L1045" s="1">
        <v>7.0019999999999998</v>
      </c>
      <c r="M1045" s="1">
        <v>-107</v>
      </c>
      <c r="N1045" s="1">
        <v>42</v>
      </c>
      <c r="O1045" s="1">
        <v>101565</v>
      </c>
      <c r="P1045" s="1">
        <v>-0.3</v>
      </c>
      <c r="Q1045" s="1">
        <v>42.5</v>
      </c>
      <c r="R1045" s="1">
        <v>42.5</v>
      </c>
      <c r="S1045" s="1">
        <v>42.5</v>
      </c>
      <c r="T1045" s="1">
        <v>42.4</v>
      </c>
      <c r="U1045" s="1">
        <v>42.65</v>
      </c>
      <c r="V1045" s="1">
        <v>-0.12209400000000001</v>
      </c>
      <c r="W1045" s="1">
        <v>0.35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13.2</v>
      </c>
      <c r="R1046" s="1">
        <v>13.15</v>
      </c>
      <c r="S1046" s="1">
        <v>13.25</v>
      </c>
      <c r="T1046" s="1">
        <v>12.8</v>
      </c>
      <c r="U1046" s="1">
        <v>12.2</v>
      </c>
      <c r="V1046" s="1">
        <v>0</v>
      </c>
      <c r="W1046" s="1">
        <v>-7.58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 t="s">
        <v>5740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5740</v>
      </c>
      <c r="Y1047" s="1"/>
    </row>
    <row r="1048" spans="1:25" x14ac:dyDescent="0.25">
      <c r="A1048" s="1" t="s">
        <v>1046</v>
      </c>
      <c r="B1048" s="1" t="s">
        <v>2768</v>
      </c>
      <c r="C1048" s="1">
        <v>4.34</v>
      </c>
      <c r="D1048" s="1">
        <v>0</v>
      </c>
      <c r="E1048" s="1">
        <v>0.53</v>
      </c>
      <c r="F1048" s="1">
        <v>51.91</v>
      </c>
      <c r="G1048" s="1">
        <v>43.220000000000006</v>
      </c>
      <c r="H1048" s="1">
        <v>1052</v>
      </c>
      <c r="I1048" s="1">
        <v>300218</v>
      </c>
      <c r="J1048" s="1">
        <v>21</v>
      </c>
      <c r="K1048" s="1">
        <v>8</v>
      </c>
      <c r="L1048" s="1">
        <v>-19</v>
      </c>
      <c r="M1048" s="1">
        <v>-1</v>
      </c>
      <c r="N1048" s="1">
        <v>1</v>
      </c>
      <c r="O1048" s="1">
        <v>12975</v>
      </c>
      <c r="P1048" s="1">
        <v>0.1</v>
      </c>
      <c r="Q1048" s="1">
        <v>70.3</v>
      </c>
      <c r="R1048" s="1">
        <v>70.2</v>
      </c>
      <c r="S1048" s="1">
        <v>69.099999999999994</v>
      </c>
      <c r="T1048" s="1">
        <v>66.900000000000006</v>
      </c>
      <c r="U1048" s="1">
        <v>66.400000000000006</v>
      </c>
      <c r="V1048" s="1">
        <v>7.2450000000000023E-3</v>
      </c>
      <c r="W1048" s="1">
        <v>-4.18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/>
      <c r="D1049" s="1"/>
      <c r="E1049" s="1"/>
      <c r="F1049" s="1">
        <v>15.5</v>
      </c>
      <c r="G1049" s="1">
        <v>84.5</v>
      </c>
      <c r="H1049" s="1">
        <v>1053</v>
      </c>
      <c r="I1049" s="1">
        <v>83762.25</v>
      </c>
      <c r="J1049" s="1">
        <v>10</v>
      </c>
      <c r="K1049" s="1">
        <v>0</v>
      </c>
      <c r="L1049" s="1">
        <v>-2</v>
      </c>
      <c r="M1049" s="1"/>
      <c r="N1049" s="1"/>
      <c r="O1049" s="1">
        <v>7078</v>
      </c>
      <c r="P1049" s="1">
        <v>0.1</v>
      </c>
      <c r="Q1049" s="1">
        <v>28.15</v>
      </c>
      <c r="R1049" s="1">
        <v>28.75</v>
      </c>
      <c r="S1049" s="1">
        <v>28.75</v>
      </c>
      <c r="T1049" s="1"/>
      <c r="U1049" s="1"/>
      <c r="V1049" s="1">
        <v>2.2399999999999998E-3</v>
      </c>
      <c r="W1049" s="1"/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0.73</v>
      </c>
      <c r="D1050" s="1">
        <v>0</v>
      </c>
      <c r="E1050" s="1">
        <v>0</v>
      </c>
      <c r="F1050" s="1">
        <v>0.6</v>
      </c>
      <c r="G1050" s="1">
        <v>98.67</v>
      </c>
      <c r="H1050" s="1">
        <v>1054</v>
      </c>
      <c r="I1050" s="1">
        <v>467597.5</v>
      </c>
      <c r="J1050" s="1">
        <v>7</v>
      </c>
      <c r="K1050" s="1">
        <v>4</v>
      </c>
      <c r="L1050" s="1">
        <v>10</v>
      </c>
      <c r="M1050" s="1">
        <v>3</v>
      </c>
      <c r="N1050" s="1">
        <v>10</v>
      </c>
      <c r="O1050" s="1">
        <v>46138</v>
      </c>
      <c r="P1050" s="1">
        <v>0.1</v>
      </c>
      <c r="Q1050" s="1">
        <v>10.050000000000001</v>
      </c>
      <c r="R1050" s="1">
        <v>10</v>
      </c>
      <c r="S1050" s="1">
        <v>9.9</v>
      </c>
      <c r="T1050" s="1">
        <v>9.16</v>
      </c>
      <c r="U1050" s="1">
        <v>9</v>
      </c>
      <c r="V1050" s="1">
        <v>3.2683000000000005E-3</v>
      </c>
      <c r="W1050" s="1">
        <v>-9.09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6.78</v>
      </c>
      <c r="D1051" s="1">
        <v>0</v>
      </c>
      <c r="E1051" s="1">
        <v>0.2</v>
      </c>
      <c r="F1051" s="1">
        <v>34.32</v>
      </c>
      <c r="G1051" s="1">
        <v>58.7</v>
      </c>
      <c r="H1051" s="1">
        <v>1055</v>
      </c>
      <c r="I1051" s="1">
        <v>1088158.1599999999</v>
      </c>
      <c r="J1051" s="1">
        <v>25</v>
      </c>
      <c r="K1051" s="1">
        <v>3.4409999999999998</v>
      </c>
      <c r="L1051" s="1">
        <v>0.92</v>
      </c>
      <c r="M1051" s="1">
        <v>-3.1E-2</v>
      </c>
      <c r="N1051" s="1">
        <v>-17.071999999999999</v>
      </c>
      <c r="O1051" s="1">
        <v>63875</v>
      </c>
      <c r="P1051" s="1">
        <v>0</v>
      </c>
      <c r="Q1051" s="1">
        <v>50.7</v>
      </c>
      <c r="R1051" s="1">
        <v>51</v>
      </c>
      <c r="S1051" s="1">
        <v>50.7</v>
      </c>
      <c r="T1051" s="1">
        <v>50.2</v>
      </c>
      <c r="U1051" s="1">
        <v>50</v>
      </c>
      <c r="V1051" s="1">
        <v>6.3447880000000005E-3</v>
      </c>
      <c r="W1051" s="1">
        <v>0.3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7.65</v>
      </c>
      <c r="D1052" s="1">
        <v>0.14000000000000001</v>
      </c>
      <c r="E1052" s="1">
        <v>0.78</v>
      </c>
      <c r="F1052" s="1">
        <v>28.11</v>
      </c>
      <c r="G1052" s="1">
        <v>63.32</v>
      </c>
      <c r="H1052" s="1">
        <v>1056</v>
      </c>
      <c r="I1052" s="1">
        <v>728277.39</v>
      </c>
      <c r="J1052" s="1">
        <v>159.11799999999999</v>
      </c>
      <c r="K1052" s="1">
        <v>-94.906000000000006</v>
      </c>
      <c r="L1052" s="1">
        <v>99.537000000000006</v>
      </c>
      <c r="M1052" s="1">
        <v>182.21299999999999</v>
      </c>
      <c r="N1052" s="1">
        <v>-29.920999999999999</v>
      </c>
      <c r="O1052" s="1">
        <v>46115</v>
      </c>
      <c r="P1052" s="1">
        <v>0.7</v>
      </c>
      <c r="Q1052" s="1">
        <v>115.5</v>
      </c>
      <c r="R1052" s="1">
        <v>116.5</v>
      </c>
      <c r="S1052" s="1">
        <v>121.5</v>
      </c>
      <c r="T1052" s="1">
        <v>122</v>
      </c>
      <c r="U1052" s="1">
        <v>121</v>
      </c>
      <c r="V1052" s="1">
        <v>0.38024870499999996</v>
      </c>
      <c r="W1052" s="1">
        <v>7.08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7.25</v>
      </c>
      <c r="D1053" s="1">
        <v>0</v>
      </c>
      <c r="E1053" s="1">
        <v>0.35</v>
      </c>
      <c r="F1053" s="1">
        <v>20.170000000000002</v>
      </c>
      <c r="G1053" s="1">
        <v>72.22999999999999</v>
      </c>
      <c r="H1053" s="1">
        <v>1057</v>
      </c>
      <c r="I1053" s="1">
        <v>1004082.36</v>
      </c>
      <c r="J1053" s="1">
        <v>10</v>
      </c>
      <c r="K1053" s="1">
        <v>15</v>
      </c>
      <c r="L1053" s="1">
        <v>21</v>
      </c>
      <c r="M1053" s="1">
        <v>23</v>
      </c>
      <c r="N1053" s="1">
        <v>3</v>
      </c>
      <c r="O1053" s="1">
        <v>72525</v>
      </c>
      <c r="P1053" s="1">
        <v>0.1</v>
      </c>
      <c r="Q1053" s="1">
        <v>14.9</v>
      </c>
      <c r="R1053" s="1">
        <v>14.7</v>
      </c>
      <c r="S1053" s="1">
        <v>14.7</v>
      </c>
      <c r="T1053" s="1">
        <v>14.65</v>
      </c>
      <c r="U1053" s="1">
        <v>14.7</v>
      </c>
      <c r="V1053" s="1">
        <v>1.0592499999999999E-2</v>
      </c>
      <c r="W1053" s="1">
        <v>-1.34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61.75</v>
      </c>
      <c r="D1054" s="1">
        <v>7.02</v>
      </c>
      <c r="E1054" s="1">
        <v>0.54</v>
      </c>
      <c r="F1054" s="1">
        <v>32.76</v>
      </c>
      <c r="G1054" s="1">
        <v>-2.0699999999999932</v>
      </c>
      <c r="H1054" s="1">
        <v>1058</v>
      </c>
      <c r="I1054" s="1">
        <v>9470491.6099999994</v>
      </c>
      <c r="J1054" s="1">
        <v>481.55700000000002</v>
      </c>
      <c r="K1054" s="1">
        <v>1150.173</v>
      </c>
      <c r="L1054" s="1">
        <v>1981.2560000000001</v>
      </c>
      <c r="M1054" s="1">
        <v>1142.211</v>
      </c>
      <c r="N1054" s="1">
        <v>39.375</v>
      </c>
      <c r="O1054" s="1">
        <v>-19604</v>
      </c>
      <c r="P1054" s="1">
        <v>-24.5</v>
      </c>
      <c r="Q1054" s="1">
        <v>102.5</v>
      </c>
      <c r="R1054" s="1">
        <v>101.5</v>
      </c>
      <c r="S1054" s="1">
        <v>103</v>
      </c>
      <c r="T1054" s="1">
        <v>103.5</v>
      </c>
      <c r="U1054" s="1">
        <v>102</v>
      </c>
      <c r="V1054" s="1">
        <v>4.9240660850000006</v>
      </c>
      <c r="W1054" s="1">
        <v>2.41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15.46</v>
      </c>
      <c r="D1055" s="1">
        <v>0.08</v>
      </c>
      <c r="E1055" s="1">
        <v>2.67</v>
      </c>
      <c r="F1055" s="1">
        <v>2.84</v>
      </c>
      <c r="G1055" s="1">
        <v>78.95</v>
      </c>
      <c r="H1055" s="1">
        <v>1059</v>
      </c>
      <c r="I1055" s="1">
        <v>5723727.3300000001</v>
      </c>
      <c r="J1055" s="1">
        <v>-965</v>
      </c>
      <c r="K1055" s="1">
        <v>1159</v>
      </c>
      <c r="L1055" s="1">
        <v>-568</v>
      </c>
      <c r="M1055" s="1">
        <v>-297</v>
      </c>
      <c r="N1055" s="1">
        <v>-519</v>
      </c>
      <c r="O1055" s="1">
        <v>451888</v>
      </c>
      <c r="P1055" s="1">
        <v>-0.3</v>
      </c>
      <c r="Q1055" s="1">
        <v>12.45</v>
      </c>
      <c r="R1055" s="1">
        <v>12.55</v>
      </c>
      <c r="S1055" s="1">
        <v>12.45</v>
      </c>
      <c r="T1055" s="1">
        <v>12.35</v>
      </c>
      <c r="U1055" s="1">
        <v>12.4</v>
      </c>
      <c r="V1055" s="1">
        <v>-0.1464395</v>
      </c>
      <c r="W1055" s="1">
        <v>0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19.309999999999999</v>
      </c>
      <c r="D1056" s="1">
        <v>9.1199999999999992</v>
      </c>
      <c r="E1056" s="1">
        <v>2.0099999999999998</v>
      </c>
      <c r="F1056" s="1">
        <v>1.03</v>
      </c>
      <c r="G1056" s="1">
        <v>68.53</v>
      </c>
      <c r="H1056" s="1">
        <v>1060</v>
      </c>
      <c r="I1056" s="1">
        <v>1212544.53</v>
      </c>
      <c r="J1056" s="1">
        <v>-1314.4949999999999</v>
      </c>
      <c r="K1056" s="1">
        <v>-937.19200000000001</v>
      </c>
      <c r="L1056" s="1">
        <v>-420.43299999999999</v>
      </c>
      <c r="M1056" s="1">
        <v>-595.16399999999999</v>
      </c>
      <c r="N1056" s="1">
        <v>-148.559</v>
      </c>
      <c r="O1056" s="1">
        <v>83096</v>
      </c>
      <c r="P1056" s="1">
        <v>-4.0999999999999996</v>
      </c>
      <c r="Q1056" s="1">
        <v>259</v>
      </c>
      <c r="R1056" s="1">
        <v>255</v>
      </c>
      <c r="S1056" s="1">
        <v>254.5</v>
      </c>
      <c r="T1056" s="1">
        <v>251</v>
      </c>
      <c r="U1056" s="1">
        <v>247</v>
      </c>
      <c r="V1056" s="1">
        <v>-8.7251860049999994</v>
      </c>
      <c r="W1056" s="1">
        <v>-8.01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53.17</v>
      </c>
      <c r="D1057" s="1">
        <v>6.52</v>
      </c>
      <c r="E1057" s="1">
        <v>1.79</v>
      </c>
      <c r="F1057" s="1">
        <v>4.22</v>
      </c>
      <c r="G1057" s="1">
        <v>34.299999999999997</v>
      </c>
      <c r="H1057" s="1">
        <v>1061</v>
      </c>
      <c r="I1057" s="1">
        <v>811641.38</v>
      </c>
      <c r="J1057" s="1">
        <v>785.899</v>
      </c>
      <c r="K1057" s="1">
        <v>216.54400000000001</v>
      </c>
      <c r="L1057" s="1">
        <v>64.567999999999998</v>
      </c>
      <c r="M1057" s="1">
        <v>-93.674000000000007</v>
      </c>
      <c r="N1057" s="1">
        <v>-15.282</v>
      </c>
      <c r="O1057" s="1">
        <v>27839</v>
      </c>
      <c r="P1057" s="1">
        <v>3.4</v>
      </c>
      <c r="Q1057" s="1">
        <v>1065</v>
      </c>
      <c r="R1057" s="1">
        <v>1095</v>
      </c>
      <c r="S1057" s="1">
        <v>1080</v>
      </c>
      <c r="T1057" s="1">
        <v>1065</v>
      </c>
      <c r="U1057" s="1">
        <v>1045</v>
      </c>
      <c r="V1057" s="1">
        <v>10.280990549999999</v>
      </c>
      <c r="W1057" s="1">
        <v>5.56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19.22</v>
      </c>
      <c r="D1058" s="1">
        <v>0.67</v>
      </c>
      <c r="E1058" s="1">
        <v>5.31</v>
      </c>
      <c r="F1058" s="1">
        <v>8.01</v>
      </c>
      <c r="G1058" s="1">
        <v>66.789999999999992</v>
      </c>
      <c r="H1058" s="1">
        <v>1062</v>
      </c>
      <c r="I1058" s="1">
        <v>715486.87</v>
      </c>
      <c r="J1058" s="1">
        <v>1805.1289999999999</v>
      </c>
      <c r="K1058" s="1">
        <v>-898</v>
      </c>
      <c r="L1058" s="1">
        <v>596.29100000000005</v>
      </c>
      <c r="M1058" s="1">
        <v>500.33499999999998</v>
      </c>
      <c r="N1058" s="1">
        <v>-1398.7950000000001</v>
      </c>
      <c r="O1058" s="1">
        <v>47787</v>
      </c>
      <c r="P1058" s="1">
        <v>1.3</v>
      </c>
      <c r="Q1058" s="1">
        <v>92.2</v>
      </c>
      <c r="R1058" s="1">
        <v>94</v>
      </c>
      <c r="S1058" s="1">
        <v>92.3</v>
      </c>
      <c r="T1058" s="1">
        <v>86.4</v>
      </c>
      <c r="U1058" s="1">
        <v>87.1</v>
      </c>
      <c r="V1058" s="1">
        <v>0.58452452599999971</v>
      </c>
      <c r="W1058" s="1">
        <v>-5.22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14.23</v>
      </c>
      <c r="D1059" s="1">
        <v>0</v>
      </c>
      <c r="E1059" s="1">
        <v>4.09</v>
      </c>
      <c r="F1059" s="1">
        <v>8.56</v>
      </c>
      <c r="G1059" s="1">
        <v>73.12</v>
      </c>
      <c r="H1059" s="1">
        <v>1063</v>
      </c>
      <c r="I1059" s="1">
        <v>902831.88</v>
      </c>
      <c r="J1059" s="1">
        <v>-233.55799999999999</v>
      </c>
      <c r="K1059" s="1">
        <v>-126.764</v>
      </c>
      <c r="L1059" s="1">
        <v>233.26</v>
      </c>
      <c r="M1059" s="1">
        <v>-338.25900000000001</v>
      </c>
      <c r="N1059" s="1">
        <v>0.53700000000000003</v>
      </c>
      <c r="O1059" s="1">
        <v>66015</v>
      </c>
      <c r="P1059" s="1">
        <v>-0.7</v>
      </c>
      <c r="Q1059" s="1">
        <v>128</v>
      </c>
      <c r="R1059" s="1">
        <v>132</v>
      </c>
      <c r="S1059" s="1">
        <v>135</v>
      </c>
      <c r="T1059" s="1">
        <v>133</v>
      </c>
      <c r="U1059" s="1">
        <v>132</v>
      </c>
      <c r="V1059" s="1">
        <v>-0.60055734999999999</v>
      </c>
      <c r="W1059" s="1">
        <v>8.1999999999999993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13.15</v>
      </c>
      <c r="D1060" s="1">
        <v>0.76</v>
      </c>
      <c r="E1060" s="1">
        <v>0.32</v>
      </c>
      <c r="F1060" s="1">
        <v>3.33</v>
      </c>
      <c r="G1060" s="1">
        <v>82.44</v>
      </c>
      <c r="H1060" s="1">
        <v>1064</v>
      </c>
      <c r="I1060" s="1">
        <v>367857.43</v>
      </c>
      <c r="J1060" s="1">
        <v>6</v>
      </c>
      <c r="K1060" s="1">
        <v>-1</v>
      </c>
      <c r="L1060" s="1">
        <v>-8</v>
      </c>
      <c r="M1060" s="1">
        <v>-4</v>
      </c>
      <c r="N1060" s="1">
        <v>4</v>
      </c>
      <c r="O1060" s="1">
        <v>30326</v>
      </c>
      <c r="P1060" s="1">
        <v>0</v>
      </c>
      <c r="Q1060" s="1">
        <v>57.7</v>
      </c>
      <c r="R1060" s="1">
        <v>57.1</v>
      </c>
      <c r="S1060" s="1">
        <v>56.9</v>
      </c>
      <c r="T1060" s="1">
        <v>57.6</v>
      </c>
      <c r="U1060" s="1">
        <v>57.3</v>
      </c>
      <c r="V1060" s="1">
        <v>-1.673E-3</v>
      </c>
      <c r="W1060" s="1">
        <v>3.06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0.47699999999999998</v>
      </c>
      <c r="K1061" s="1">
        <v>3.0569999999999999</v>
      </c>
      <c r="L1061" s="1">
        <v>-5.3639999999999999</v>
      </c>
      <c r="M1061" s="1">
        <v>-0.94099999999999995</v>
      </c>
      <c r="N1061" s="1">
        <v>-0.58199999999999996</v>
      </c>
      <c r="O1061" s="1">
        <v>29211</v>
      </c>
      <c r="P1061" s="1">
        <v>0</v>
      </c>
      <c r="Q1061" s="1">
        <v>28</v>
      </c>
      <c r="R1061" s="1">
        <v>27.95</v>
      </c>
      <c r="S1061" s="1">
        <v>27.95</v>
      </c>
      <c r="T1061" s="1">
        <v>27.95</v>
      </c>
      <c r="U1061" s="1">
        <v>27.8</v>
      </c>
      <c r="V1061" s="1">
        <v>-9.3605199999999993E-4</v>
      </c>
      <c r="W1061" s="1">
        <v>-0.54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9.44</v>
      </c>
      <c r="D1062" s="1">
        <v>0</v>
      </c>
      <c r="E1062" s="1">
        <v>0.25</v>
      </c>
      <c r="F1062" s="1">
        <v>9.92</v>
      </c>
      <c r="G1062" s="1">
        <v>80.39</v>
      </c>
      <c r="H1062" s="1">
        <v>1066</v>
      </c>
      <c r="I1062" s="1">
        <v>635058.32999999996</v>
      </c>
      <c r="J1062" s="1">
        <v>40</v>
      </c>
      <c r="K1062" s="1">
        <v>301</v>
      </c>
      <c r="L1062" s="1">
        <v>127</v>
      </c>
      <c r="M1062" s="1">
        <v>-58</v>
      </c>
      <c r="N1062" s="1">
        <v>-64</v>
      </c>
      <c r="O1062" s="1">
        <v>51052</v>
      </c>
      <c r="P1062" s="1">
        <v>0.7</v>
      </c>
      <c r="Q1062" s="1">
        <v>31.65</v>
      </c>
      <c r="R1062" s="1">
        <v>31.85</v>
      </c>
      <c r="S1062" s="1">
        <v>32</v>
      </c>
      <c r="T1062" s="1">
        <v>32.200000000000003</v>
      </c>
      <c r="U1062" s="1">
        <v>32</v>
      </c>
      <c r="V1062" s="1">
        <v>0.1100125</v>
      </c>
      <c r="W1062" s="1">
        <v>4.75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8.3000000000000007</v>
      </c>
      <c r="D1063" s="1">
        <v>0</v>
      </c>
      <c r="E1063" s="1">
        <v>0.15</v>
      </c>
      <c r="F1063" s="1">
        <v>34.57</v>
      </c>
      <c r="G1063" s="1">
        <v>56.98</v>
      </c>
      <c r="H1063" s="1">
        <v>1067</v>
      </c>
      <c r="I1063" s="1">
        <v>725001.04</v>
      </c>
      <c r="J1063" s="1">
        <v>35</v>
      </c>
      <c r="K1063" s="1">
        <v>-8</v>
      </c>
      <c r="L1063" s="1">
        <v>-14</v>
      </c>
      <c r="M1063" s="1">
        <v>-6</v>
      </c>
      <c r="N1063" s="1">
        <v>-30</v>
      </c>
      <c r="O1063" s="1">
        <v>41311</v>
      </c>
      <c r="P1063" s="1">
        <v>-0.1</v>
      </c>
      <c r="Q1063" s="1">
        <v>65.8</v>
      </c>
      <c r="R1063" s="1">
        <v>65.599999999999994</v>
      </c>
      <c r="S1063" s="1">
        <v>65.8</v>
      </c>
      <c r="T1063" s="1">
        <v>66</v>
      </c>
      <c r="U1063" s="1">
        <v>65.599999999999994</v>
      </c>
      <c r="V1063" s="1">
        <v>-1.5069999999999995E-2</v>
      </c>
      <c r="W1063" s="1">
        <v>1.08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1.19</v>
      </c>
      <c r="D1064" s="1">
        <v>0</v>
      </c>
      <c r="E1064" s="1">
        <v>0.14000000000000001</v>
      </c>
      <c r="F1064" s="1">
        <v>21.4</v>
      </c>
      <c r="G1064" s="1">
        <v>77.27000000000001</v>
      </c>
      <c r="H1064" s="1">
        <v>1068</v>
      </c>
      <c r="I1064" s="1">
        <v>1406900</v>
      </c>
      <c r="J1064" s="1">
        <v>24.001000000000001</v>
      </c>
      <c r="K1064" s="1">
        <v>28</v>
      </c>
      <c r="L1064" s="1">
        <v>83</v>
      </c>
      <c r="M1064" s="1">
        <v>-8</v>
      </c>
      <c r="N1064" s="1">
        <v>35.997999999999998</v>
      </c>
      <c r="O1064" s="1">
        <v>108711</v>
      </c>
      <c r="P1064" s="1">
        <v>0.1</v>
      </c>
      <c r="Q1064" s="1">
        <v>37.65</v>
      </c>
      <c r="R1064" s="1">
        <v>37.75</v>
      </c>
      <c r="S1064" s="1">
        <v>38</v>
      </c>
      <c r="T1064" s="1">
        <v>37</v>
      </c>
      <c r="U1064" s="1">
        <v>36.15</v>
      </c>
      <c r="V1064" s="1">
        <v>6.1199653500000006E-2</v>
      </c>
      <c r="W1064" s="1">
        <v>-3.21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19.600000000000001</v>
      </c>
      <c r="D1065" s="1">
        <v>0.2</v>
      </c>
      <c r="E1065" s="1">
        <v>0.32</v>
      </c>
      <c r="F1065" s="1">
        <v>9.42</v>
      </c>
      <c r="G1065" s="1">
        <v>70.460000000000008</v>
      </c>
      <c r="H1065" s="1">
        <v>1069</v>
      </c>
      <c r="I1065" s="1">
        <v>801898.41</v>
      </c>
      <c r="J1065" s="1">
        <v>220.81899999999999</v>
      </c>
      <c r="K1065" s="1">
        <v>-69.912999999999997</v>
      </c>
      <c r="L1065" s="1">
        <v>-1.6419999999999999</v>
      </c>
      <c r="M1065" s="1">
        <v>-230.56</v>
      </c>
      <c r="N1065" s="1">
        <v>-287.76100000000002</v>
      </c>
      <c r="O1065" s="1">
        <v>56502</v>
      </c>
      <c r="P1065" s="1">
        <v>-0.7</v>
      </c>
      <c r="Q1065" s="1">
        <v>79</v>
      </c>
      <c r="R1065" s="1">
        <v>78.2</v>
      </c>
      <c r="S1065" s="1">
        <v>77.8</v>
      </c>
      <c r="T1065" s="1">
        <v>75.900000000000006</v>
      </c>
      <c r="U1065" s="1">
        <v>75</v>
      </c>
      <c r="V1065" s="1">
        <v>-0.272318222</v>
      </c>
      <c r="W1065" s="1">
        <v>-3.85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7.89</v>
      </c>
      <c r="D1066" s="1">
        <v>8.34</v>
      </c>
      <c r="E1066" s="1">
        <v>3.4</v>
      </c>
      <c r="F1066" s="1">
        <v>12.69</v>
      </c>
      <c r="G1066" s="1">
        <v>67.680000000000007</v>
      </c>
      <c r="H1066" s="1">
        <v>1070</v>
      </c>
      <c r="I1066" s="1">
        <v>1323397.94</v>
      </c>
      <c r="J1066" s="1">
        <v>301</v>
      </c>
      <c r="K1066" s="1">
        <v>511</v>
      </c>
      <c r="L1066" s="1">
        <v>591</v>
      </c>
      <c r="M1066" s="1">
        <v>588.41300000000001</v>
      </c>
      <c r="N1066" s="1">
        <v>-852</v>
      </c>
      <c r="O1066" s="1">
        <v>89568</v>
      </c>
      <c r="P1066" s="1">
        <v>1.3</v>
      </c>
      <c r="Q1066" s="1">
        <v>176</v>
      </c>
      <c r="R1066" s="1">
        <v>178</v>
      </c>
      <c r="S1066" s="1">
        <v>185</v>
      </c>
      <c r="T1066" s="1">
        <v>181.5</v>
      </c>
      <c r="U1066" s="1">
        <v>172</v>
      </c>
      <c r="V1066" s="1">
        <v>2.1352195950000001</v>
      </c>
      <c r="W1066" s="1">
        <v>2.08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2.74</v>
      </c>
      <c r="D1067" s="1">
        <v>0</v>
      </c>
      <c r="E1067" s="1">
        <v>0</v>
      </c>
      <c r="F1067" s="1">
        <v>20.73</v>
      </c>
      <c r="G1067" s="1">
        <v>76.53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24396</v>
      </c>
      <c r="P1067" s="1">
        <v>0</v>
      </c>
      <c r="Q1067" s="1">
        <v>58.2</v>
      </c>
      <c r="R1067" s="1">
        <v>58.3</v>
      </c>
      <c r="S1067" s="1">
        <v>58.3</v>
      </c>
      <c r="T1067" s="1">
        <v>58.3</v>
      </c>
      <c r="U1067" s="1">
        <v>58.3</v>
      </c>
      <c r="V1067" s="1">
        <v>0</v>
      </c>
      <c r="W1067" s="1">
        <v>0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1.25</v>
      </c>
      <c r="D1068" s="1">
        <v>0</v>
      </c>
      <c r="E1068" s="1">
        <v>0.35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36</v>
      </c>
      <c r="K1068" s="1">
        <v>4</v>
      </c>
      <c r="L1068" s="1">
        <v>7</v>
      </c>
      <c r="M1068" s="1">
        <v>8</v>
      </c>
      <c r="N1068" s="1">
        <v>-1</v>
      </c>
      <c r="O1068" s="1">
        <v>49159</v>
      </c>
      <c r="P1068" s="1">
        <v>0.1</v>
      </c>
      <c r="Q1068" s="1">
        <v>26.1</v>
      </c>
      <c r="R1068" s="1">
        <v>26.2</v>
      </c>
      <c r="S1068" s="1">
        <v>26.2</v>
      </c>
      <c r="T1068" s="1">
        <v>26</v>
      </c>
      <c r="U1068" s="1">
        <v>25.5</v>
      </c>
      <c r="V1068" s="1">
        <v>1.4103000000000001E-2</v>
      </c>
      <c r="W1068" s="1">
        <v>-0.97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-4.5</v>
      </c>
      <c r="K1069" s="1">
        <v>-1.64</v>
      </c>
      <c r="L1069" s="1">
        <v>1</v>
      </c>
      <c r="M1069" s="1">
        <v>-1</v>
      </c>
      <c r="N1069" s="1">
        <v>2</v>
      </c>
      <c r="O1069" s="1">
        <v>106164</v>
      </c>
      <c r="P1069" s="1">
        <v>0</v>
      </c>
      <c r="Q1069" s="1">
        <v>34.25</v>
      </c>
      <c r="R1069" s="1">
        <v>34.15</v>
      </c>
      <c r="S1069" s="1">
        <v>34</v>
      </c>
      <c r="T1069" s="1">
        <v>34.049999999999997</v>
      </c>
      <c r="U1069" s="1">
        <v>34.200000000000003</v>
      </c>
      <c r="V1069" s="1">
        <v>-1.4178099999999998E-3</v>
      </c>
      <c r="W1069" s="1">
        <v>-1.87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2.64</v>
      </c>
      <c r="D1070" s="1">
        <v>0.01</v>
      </c>
      <c r="E1070" s="1">
        <v>0.3</v>
      </c>
      <c r="F1070" s="1">
        <v>29.01</v>
      </c>
      <c r="G1070" s="1">
        <v>68.039999999999992</v>
      </c>
      <c r="H1070" s="1">
        <v>1074</v>
      </c>
      <c r="I1070" s="1">
        <v>663834</v>
      </c>
      <c r="J1070" s="1">
        <v>-2</v>
      </c>
      <c r="K1070" s="1">
        <v>0.6</v>
      </c>
      <c r="L1070" s="1">
        <v>-30</v>
      </c>
      <c r="M1070" s="1">
        <v>-9</v>
      </c>
      <c r="N1070" s="1">
        <v>-5</v>
      </c>
      <c r="O1070" s="1">
        <v>45167</v>
      </c>
      <c r="P1070" s="1">
        <v>-0.1</v>
      </c>
      <c r="Q1070" s="1">
        <v>63.5</v>
      </c>
      <c r="R1070" s="1">
        <v>63.5</v>
      </c>
      <c r="S1070" s="1">
        <v>62</v>
      </c>
      <c r="T1070" s="1">
        <v>62</v>
      </c>
      <c r="U1070" s="1">
        <v>61.5</v>
      </c>
      <c r="V1070" s="1">
        <v>-2.8144000000000002E-2</v>
      </c>
      <c r="W1070" s="1">
        <v>-1.91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3.47</v>
      </c>
      <c r="D1071" s="1">
        <v>0</v>
      </c>
      <c r="E1071" s="1">
        <v>0</v>
      </c>
      <c r="F1071" s="1">
        <v>24.37</v>
      </c>
      <c r="G1071" s="1">
        <v>72.16</v>
      </c>
      <c r="H1071" s="1">
        <v>1075</v>
      </c>
      <c r="I1071" s="1">
        <v>420480.36</v>
      </c>
      <c r="J1071" s="1">
        <v>-1</v>
      </c>
      <c r="K1071" s="1">
        <v>-6</v>
      </c>
      <c r="L1071" s="1">
        <v>-1</v>
      </c>
      <c r="M1071" s="1">
        <v>-3</v>
      </c>
      <c r="N1071" s="1">
        <v>0</v>
      </c>
      <c r="O1071" s="1">
        <v>30342</v>
      </c>
      <c r="P1071" s="1">
        <v>0</v>
      </c>
      <c r="Q1071" s="1">
        <v>45.9</v>
      </c>
      <c r="R1071" s="1">
        <v>45.9</v>
      </c>
      <c r="S1071" s="1">
        <v>45.85</v>
      </c>
      <c r="T1071" s="1">
        <v>46.5</v>
      </c>
      <c r="U1071" s="1">
        <v>46.9</v>
      </c>
      <c r="V1071" s="1">
        <v>-5.0664999999999998E-3</v>
      </c>
      <c r="W1071" s="1">
        <v>2.4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3.44</v>
      </c>
      <c r="D1072" s="1">
        <v>0</v>
      </c>
      <c r="E1072" s="1">
        <v>0.17</v>
      </c>
      <c r="F1072" s="1">
        <v>17.940000000000001</v>
      </c>
      <c r="G1072" s="1">
        <v>78.45</v>
      </c>
      <c r="H1072" s="1">
        <v>1076</v>
      </c>
      <c r="I1072" s="1">
        <v>744172</v>
      </c>
      <c r="J1072" s="1">
        <v>3.9</v>
      </c>
      <c r="K1072" s="1">
        <v>-0.88700000000000001</v>
      </c>
      <c r="L1072" s="1">
        <v>-27.065999999999999</v>
      </c>
      <c r="M1072" s="1">
        <v>-34.305999999999997</v>
      </c>
      <c r="N1072" s="1">
        <v>-49.433999999999997</v>
      </c>
      <c r="O1072" s="1">
        <v>58380</v>
      </c>
      <c r="P1072" s="1">
        <v>-0.2</v>
      </c>
      <c r="Q1072" s="1">
        <v>35.049999999999997</v>
      </c>
      <c r="R1072" s="1">
        <v>36.15</v>
      </c>
      <c r="S1072" s="1">
        <v>36.299999999999997</v>
      </c>
      <c r="T1072" s="1">
        <v>36.4</v>
      </c>
      <c r="U1072" s="1">
        <v>35.35</v>
      </c>
      <c r="V1072" s="1">
        <v>-3.8740961499999997E-2</v>
      </c>
      <c r="W1072" s="1">
        <v>1.1399999999999999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5</v>
      </c>
      <c r="K1073" s="1">
        <v>0</v>
      </c>
      <c r="L1073" s="1">
        <v>1</v>
      </c>
      <c r="M1073" s="1">
        <v>-1</v>
      </c>
      <c r="N1073" s="1">
        <v>-3</v>
      </c>
      <c r="O1073" s="1">
        <v>258633</v>
      </c>
      <c r="P1073" s="1">
        <v>0</v>
      </c>
      <c r="Q1073" s="1">
        <v>55</v>
      </c>
      <c r="R1073" s="1">
        <v>54.9</v>
      </c>
      <c r="S1073" s="1">
        <v>54.4</v>
      </c>
      <c r="T1073" s="1">
        <v>54.9</v>
      </c>
      <c r="U1073" s="1">
        <v>54.9</v>
      </c>
      <c r="V1073" s="1">
        <v>1.098E-3</v>
      </c>
      <c r="W1073" s="1">
        <v>1.67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15.71</v>
      </c>
      <c r="D1074" s="1">
        <v>1.78</v>
      </c>
      <c r="E1074" s="1">
        <v>0</v>
      </c>
      <c r="F1074" s="1">
        <v>3.7</v>
      </c>
      <c r="G1074" s="1">
        <v>78.81</v>
      </c>
      <c r="H1074" s="1">
        <v>1078</v>
      </c>
      <c r="I1074" s="1">
        <v>5229496.18</v>
      </c>
      <c r="J1074" s="1">
        <v>1198</v>
      </c>
      <c r="K1074" s="1">
        <v>-111.521</v>
      </c>
      <c r="L1074" s="1">
        <v>358.71199999999999</v>
      </c>
      <c r="M1074" s="1">
        <v>-428.77199999999999</v>
      </c>
      <c r="N1074" s="1">
        <v>-328.52699999999999</v>
      </c>
      <c r="O1074" s="1">
        <v>412137</v>
      </c>
      <c r="P1074" s="1">
        <v>0.2</v>
      </c>
      <c r="Q1074" s="1">
        <v>45.9</v>
      </c>
      <c r="R1074" s="1">
        <v>45.7</v>
      </c>
      <c r="S1074" s="1">
        <v>45.65</v>
      </c>
      <c r="T1074" s="1">
        <v>45.4</v>
      </c>
      <c r="U1074" s="1">
        <v>45</v>
      </c>
      <c r="V1074" s="1">
        <v>0.32016929299999985</v>
      </c>
      <c r="W1074" s="1">
        <v>-1.21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1.63</v>
      </c>
      <c r="D1075" s="1">
        <v>0</v>
      </c>
      <c r="E1075" s="1">
        <v>0.14000000000000001</v>
      </c>
      <c r="F1075" s="1">
        <v>12.92</v>
      </c>
      <c r="G1075" s="1">
        <v>85.31</v>
      </c>
      <c r="H1075" s="1">
        <v>1079</v>
      </c>
      <c r="I1075" s="1">
        <v>997087.38</v>
      </c>
      <c r="J1075" s="1">
        <v>-1</v>
      </c>
      <c r="K1075" s="1">
        <v>-18</v>
      </c>
      <c r="L1075" s="1">
        <v>-11</v>
      </c>
      <c r="M1075" s="1">
        <v>-3</v>
      </c>
      <c r="N1075" s="1">
        <v>-53</v>
      </c>
      <c r="O1075" s="1">
        <v>85062</v>
      </c>
      <c r="P1075" s="1">
        <v>-0.1</v>
      </c>
      <c r="Q1075" s="1">
        <v>19.95</v>
      </c>
      <c r="R1075" s="1">
        <v>20</v>
      </c>
      <c r="S1075" s="1">
        <v>20</v>
      </c>
      <c r="T1075" s="1">
        <v>20.05</v>
      </c>
      <c r="U1075" s="1">
        <v>22.05</v>
      </c>
      <c r="V1075" s="1">
        <v>-1.8287500000000002E-2</v>
      </c>
      <c r="W1075" s="1">
        <v>10.53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0</v>
      </c>
      <c r="K1076" s="1">
        <v>1E-3</v>
      </c>
      <c r="L1076" s="1">
        <v>0</v>
      </c>
      <c r="M1076" s="1">
        <v>0</v>
      </c>
      <c r="N1076" s="1">
        <v>4</v>
      </c>
      <c r="O1076" s="1">
        <v>102610</v>
      </c>
      <c r="P1076" s="1">
        <v>0</v>
      </c>
      <c r="Q1076" s="1">
        <v>36.700000000000003</v>
      </c>
      <c r="R1076" s="1">
        <v>36.549999999999997</v>
      </c>
      <c r="S1076" s="1">
        <v>36.549999999999997</v>
      </c>
      <c r="T1076" s="1">
        <v>36.549999999999997</v>
      </c>
      <c r="U1076" s="1">
        <v>35.200000000000003</v>
      </c>
      <c r="V1076" s="1">
        <v>1.4083655000000001E-3</v>
      </c>
      <c r="W1076" s="1">
        <v>-4.6100000000000003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55</v>
      </c>
      <c r="K1077" s="1">
        <v>29</v>
      </c>
      <c r="L1077" s="1">
        <v>3</v>
      </c>
      <c r="M1077" s="1">
        <v>19</v>
      </c>
      <c r="N1077" s="1">
        <v>28</v>
      </c>
      <c r="O1077" s="1">
        <v>154531</v>
      </c>
      <c r="P1077" s="1">
        <v>0.1</v>
      </c>
      <c r="Q1077" s="1">
        <v>13.4</v>
      </c>
      <c r="R1077" s="1">
        <v>13.25</v>
      </c>
      <c r="S1077" s="1">
        <v>13.35</v>
      </c>
      <c r="T1077" s="1">
        <v>13.35</v>
      </c>
      <c r="U1077" s="1">
        <v>13.4</v>
      </c>
      <c r="V1077" s="1">
        <v>1.7901500000000001E-2</v>
      </c>
      <c r="W1077" s="1">
        <v>0.75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7.68</v>
      </c>
      <c r="D1078" s="1">
        <v>0</v>
      </c>
      <c r="E1078" s="1">
        <v>0</v>
      </c>
      <c r="F1078" s="1">
        <v>14.83</v>
      </c>
      <c r="G1078" s="1">
        <v>77.490000000000009</v>
      </c>
      <c r="H1078" s="1">
        <v>1082</v>
      </c>
      <c r="I1078" s="1">
        <v>606391.89</v>
      </c>
      <c r="J1078" s="1">
        <v>13</v>
      </c>
      <c r="K1078" s="1">
        <v>-4</v>
      </c>
      <c r="L1078" s="1">
        <v>-2.282</v>
      </c>
      <c r="M1078" s="1">
        <v>3</v>
      </c>
      <c r="N1078" s="1">
        <v>1E-3</v>
      </c>
      <c r="O1078" s="1">
        <v>46989</v>
      </c>
      <c r="P1078" s="1">
        <v>0</v>
      </c>
      <c r="Q1078" s="1">
        <v>42.75</v>
      </c>
      <c r="R1078" s="1">
        <v>42.85</v>
      </c>
      <c r="S1078" s="1">
        <v>43.05</v>
      </c>
      <c r="T1078" s="1">
        <v>43.05</v>
      </c>
      <c r="U1078" s="1">
        <v>43.05</v>
      </c>
      <c r="V1078" s="1">
        <v>4.1530295000000005E-3</v>
      </c>
      <c r="W1078" s="1">
        <v>0.7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23.9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27.6</v>
      </c>
      <c r="R1079" s="1">
        <v>27.6</v>
      </c>
      <c r="S1079" s="1">
        <v>27.7</v>
      </c>
      <c r="T1079" s="1">
        <v>27.9</v>
      </c>
      <c r="U1079" s="1">
        <v>28</v>
      </c>
      <c r="V1079" s="1">
        <v>0</v>
      </c>
      <c r="W1079" s="1">
        <v>1.45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6.49</v>
      </c>
      <c r="D1081" s="1">
        <v>0</v>
      </c>
      <c r="E1081" s="1">
        <v>0.13</v>
      </c>
      <c r="F1081" s="1">
        <v>21.92</v>
      </c>
      <c r="G1081" s="1">
        <v>71.459999999999994</v>
      </c>
      <c r="H1081" s="1">
        <v>1085</v>
      </c>
      <c r="I1081" s="1">
        <v>306746</v>
      </c>
      <c r="J1081" s="1">
        <v>-4</v>
      </c>
      <c r="K1081" s="1">
        <v>1</v>
      </c>
      <c r="L1081" s="1">
        <v>-5</v>
      </c>
      <c r="M1081" s="1">
        <v>-2</v>
      </c>
      <c r="N1081" s="1">
        <v>5</v>
      </c>
      <c r="O1081" s="1">
        <v>21920</v>
      </c>
      <c r="P1081" s="1">
        <v>0</v>
      </c>
      <c r="Q1081" s="1">
        <v>30.75</v>
      </c>
      <c r="R1081" s="1">
        <v>30.85</v>
      </c>
      <c r="S1081" s="1">
        <v>30.95</v>
      </c>
      <c r="T1081" s="1">
        <v>30.7</v>
      </c>
      <c r="U1081" s="1">
        <v>30</v>
      </c>
      <c r="V1081" s="1">
        <v>-1.5830000000000002E-3</v>
      </c>
      <c r="W1081" s="1">
        <v>-2.6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1</v>
      </c>
      <c r="K1082" s="1">
        <v>-1</v>
      </c>
      <c r="L1082" s="1">
        <v>-1</v>
      </c>
      <c r="M1082" s="1">
        <v>-1</v>
      </c>
      <c r="N1082" s="1">
        <v>-1</v>
      </c>
      <c r="O1082" s="1">
        <v>71444</v>
      </c>
      <c r="P1082" s="1">
        <v>0</v>
      </c>
      <c r="Q1082" s="1">
        <v>14.1</v>
      </c>
      <c r="R1082" s="1">
        <v>14.1</v>
      </c>
      <c r="S1082" s="1">
        <v>13.95</v>
      </c>
      <c r="T1082" s="1">
        <v>13.85</v>
      </c>
      <c r="U1082" s="1">
        <v>13.8</v>
      </c>
      <c r="V1082" s="1">
        <v>-4.1599999999999992E-4</v>
      </c>
      <c r="W1082" s="1">
        <v>-2.13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11.15</v>
      </c>
      <c r="D1083" s="1">
        <v>0.31</v>
      </c>
      <c r="E1083" s="1">
        <v>0.87</v>
      </c>
      <c r="F1083" s="1">
        <v>19.2</v>
      </c>
      <c r="G1083" s="1">
        <v>68.47</v>
      </c>
      <c r="H1083" s="1">
        <v>1087</v>
      </c>
      <c r="I1083" s="1">
        <v>789418</v>
      </c>
      <c r="J1083" s="1">
        <v>179.9</v>
      </c>
      <c r="K1083" s="1">
        <v>-5</v>
      </c>
      <c r="L1083" s="1">
        <v>282.00099999999998</v>
      </c>
      <c r="M1083" s="1">
        <v>325.69900000000001</v>
      </c>
      <c r="N1083" s="1">
        <v>-80</v>
      </c>
      <c r="O1083" s="1">
        <v>54051</v>
      </c>
      <c r="P1083" s="1">
        <v>1.3</v>
      </c>
      <c r="Q1083" s="1">
        <v>93.3</v>
      </c>
      <c r="R1083" s="1">
        <v>92.2</v>
      </c>
      <c r="S1083" s="1">
        <v>95.7</v>
      </c>
      <c r="T1083" s="1">
        <v>98.3</v>
      </c>
      <c r="U1083" s="1">
        <v>96</v>
      </c>
      <c r="V1083" s="1">
        <v>0.67647377399999997</v>
      </c>
      <c r="W1083" s="1">
        <v>4.46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27.7</v>
      </c>
      <c r="R1084" s="1">
        <v>27.35</v>
      </c>
      <c r="S1084" s="1">
        <v>27.15</v>
      </c>
      <c r="T1084" s="1">
        <v>27.25</v>
      </c>
      <c r="U1084" s="1">
        <v>27.45</v>
      </c>
      <c r="V1084" s="1">
        <v>0</v>
      </c>
      <c r="W1084" s="1">
        <v>-0.54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6.44</v>
      </c>
      <c r="D1085" s="1">
        <v>0</v>
      </c>
      <c r="E1085" s="1">
        <v>7.0000000000000007E-2</v>
      </c>
      <c r="F1085" s="1">
        <v>7.11</v>
      </c>
      <c r="G1085" s="1">
        <v>86.38</v>
      </c>
      <c r="H1085" s="1">
        <v>1089</v>
      </c>
      <c r="I1085" s="1">
        <v>1559250</v>
      </c>
      <c r="J1085" s="1">
        <v>20.98</v>
      </c>
      <c r="K1085" s="1">
        <v>13</v>
      </c>
      <c r="L1085" s="1">
        <v>-4.0000000000000001E-3</v>
      </c>
      <c r="M1085" s="1">
        <v>-7.1</v>
      </c>
      <c r="N1085" s="1">
        <v>-2</v>
      </c>
      <c r="O1085" s="1">
        <v>134688</v>
      </c>
      <c r="P1085" s="1">
        <v>0</v>
      </c>
      <c r="Q1085" s="1">
        <v>23.1</v>
      </c>
      <c r="R1085" s="1">
        <v>23</v>
      </c>
      <c r="S1085" s="1">
        <v>23.15</v>
      </c>
      <c r="T1085" s="1">
        <v>23</v>
      </c>
      <c r="U1085" s="1">
        <v>22.9</v>
      </c>
      <c r="V1085" s="1">
        <v>5.7444540000000021E-3</v>
      </c>
      <c r="W1085" s="1">
        <v>0.44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0.98</v>
      </c>
      <c r="D1086" s="1">
        <v>0.06</v>
      </c>
      <c r="E1086" s="1">
        <v>0.13</v>
      </c>
      <c r="F1086" s="1">
        <v>46.58</v>
      </c>
      <c r="G1086" s="1">
        <v>52.25</v>
      </c>
      <c r="H1086" s="1">
        <v>1090</v>
      </c>
      <c r="I1086" s="1">
        <v>280995</v>
      </c>
      <c r="J1086" s="1">
        <v>-24.047999999999998</v>
      </c>
      <c r="K1086" s="1">
        <v>-7.1520000000000001</v>
      </c>
      <c r="L1086" s="1">
        <v>12.385999999999999</v>
      </c>
      <c r="M1086" s="1">
        <v>-13.066000000000001</v>
      </c>
      <c r="N1086" s="1">
        <v>-12.747</v>
      </c>
      <c r="O1086" s="1">
        <v>14682</v>
      </c>
      <c r="P1086" s="1">
        <v>-0.3</v>
      </c>
      <c r="Q1086" s="1">
        <v>161</v>
      </c>
      <c r="R1086" s="1">
        <v>162</v>
      </c>
      <c r="S1086" s="1">
        <v>160.5</v>
      </c>
      <c r="T1086" s="1">
        <v>161</v>
      </c>
      <c r="U1086" s="1">
        <v>159.5</v>
      </c>
      <c r="V1086" s="1">
        <v>-7.1791714999999992E-2</v>
      </c>
      <c r="W1086" s="1">
        <v>0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1.44</v>
      </c>
      <c r="D1087" s="1">
        <v>0</v>
      </c>
      <c r="E1087" s="1">
        <v>0</v>
      </c>
      <c r="F1087" s="1">
        <v>14.79</v>
      </c>
      <c r="G1087" s="1">
        <v>83.77</v>
      </c>
      <c r="H1087" s="1">
        <v>1091</v>
      </c>
      <c r="I1087" s="1">
        <v>621777.79</v>
      </c>
      <c r="J1087" s="1">
        <v>77</v>
      </c>
      <c r="K1087" s="1">
        <v>-28</v>
      </c>
      <c r="L1087" s="1">
        <v>-210.14099999999999</v>
      </c>
      <c r="M1087" s="1">
        <v>-87</v>
      </c>
      <c r="N1087" s="1">
        <v>545.00099999999998</v>
      </c>
      <c r="O1087" s="1">
        <v>52086</v>
      </c>
      <c r="P1087" s="1">
        <v>0.6</v>
      </c>
      <c r="Q1087" s="1">
        <v>28.45</v>
      </c>
      <c r="R1087" s="1">
        <v>28.35</v>
      </c>
      <c r="S1087" s="1">
        <v>27.3</v>
      </c>
      <c r="T1087" s="1">
        <v>26.3</v>
      </c>
      <c r="U1087" s="1">
        <v>28.4</v>
      </c>
      <c r="V1087" s="1">
        <v>8.8499290999999994E-2</v>
      </c>
      <c r="W1087" s="1">
        <v>0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8.99</v>
      </c>
      <c r="D1088" s="1">
        <v>1.0900000000000001</v>
      </c>
      <c r="E1088" s="1">
        <v>0.36</v>
      </c>
      <c r="F1088" s="1">
        <v>22.92</v>
      </c>
      <c r="G1088" s="1">
        <v>66.64</v>
      </c>
      <c r="H1088" s="1">
        <v>1092</v>
      </c>
      <c r="I1088" s="1">
        <v>320247.27</v>
      </c>
      <c r="J1088" s="1">
        <v>-1</v>
      </c>
      <c r="K1088" s="1">
        <v>4</v>
      </c>
      <c r="L1088" s="1">
        <v>1</v>
      </c>
      <c r="M1088" s="1">
        <v>-4</v>
      </c>
      <c r="N1088" s="1">
        <v>-41</v>
      </c>
      <c r="O1088" s="1">
        <v>21341</v>
      </c>
      <c r="P1088" s="1">
        <v>-0.2</v>
      </c>
      <c r="Q1088" s="1">
        <v>23.45</v>
      </c>
      <c r="R1088" s="1">
        <v>23.3</v>
      </c>
      <c r="S1088" s="1">
        <v>23.25</v>
      </c>
      <c r="T1088" s="1">
        <v>23.2</v>
      </c>
      <c r="U1088" s="1">
        <v>22.55</v>
      </c>
      <c r="V1088" s="1">
        <v>-9.2435E-3</v>
      </c>
      <c r="W1088" s="1">
        <v>-2.59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1</v>
      </c>
      <c r="K1089" s="1">
        <v>-3</v>
      </c>
      <c r="L1089" s="1">
        <v>1</v>
      </c>
      <c r="M1089" s="1">
        <v>0</v>
      </c>
      <c r="N1089" s="1">
        <v>0</v>
      </c>
      <c r="O1089" s="1">
        <v>12073</v>
      </c>
      <c r="P1089" s="1">
        <v>0</v>
      </c>
      <c r="Q1089" s="1">
        <v>47</v>
      </c>
      <c r="R1089" s="1">
        <v>47.05</v>
      </c>
      <c r="S1089" s="1">
        <v>47.3</v>
      </c>
      <c r="T1089" s="1">
        <v>47.5</v>
      </c>
      <c r="U1089" s="1">
        <v>47.5</v>
      </c>
      <c r="V1089" s="1">
        <v>-4.6849999999999979E-4</v>
      </c>
      <c r="W1089" s="1">
        <v>0.42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1.44</v>
      </c>
      <c r="D1090" s="1">
        <v>0.03</v>
      </c>
      <c r="E1090" s="1">
        <v>0</v>
      </c>
      <c r="F1090" s="1">
        <v>37.950000000000003</v>
      </c>
      <c r="G1090" s="1">
        <v>60.58</v>
      </c>
      <c r="H1090" s="1">
        <v>1094</v>
      </c>
      <c r="I1090" s="1">
        <v>5062204.28</v>
      </c>
      <c r="J1090" s="1">
        <v>80</v>
      </c>
      <c r="K1090" s="1">
        <v>126</v>
      </c>
      <c r="L1090" s="1">
        <v>-57.625</v>
      </c>
      <c r="M1090" s="1">
        <v>41</v>
      </c>
      <c r="N1090" s="1">
        <v>53</v>
      </c>
      <c r="O1090" s="1">
        <v>306668</v>
      </c>
      <c r="P1090" s="1">
        <v>0.1</v>
      </c>
      <c r="Q1090" s="1">
        <v>26.45</v>
      </c>
      <c r="R1090" s="1">
        <v>27.05</v>
      </c>
      <c r="S1090" s="1">
        <v>27.75</v>
      </c>
      <c r="T1090" s="1">
        <v>27.8</v>
      </c>
      <c r="U1090" s="1">
        <v>27.85</v>
      </c>
      <c r="V1090" s="1">
        <v>6.5410562500000005E-2</v>
      </c>
      <c r="W1090" s="1">
        <v>7.32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25.38</v>
      </c>
      <c r="D1091" s="1">
        <v>0.16</v>
      </c>
      <c r="E1091" s="1">
        <v>0.21</v>
      </c>
      <c r="F1091" s="1">
        <v>11.71</v>
      </c>
      <c r="G1091" s="1">
        <v>62.54</v>
      </c>
      <c r="H1091" s="1">
        <v>1095</v>
      </c>
      <c r="I1091" s="1">
        <v>643375</v>
      </c>
      <c r="J1091" s="1">
        <v>76.269000000000005</v>
      </c>
      <c r="K1091" s="1">
        <v>-69.332999999999998</v>
      </c>
      <c r="L1091" s="1">
        <v>23.998000000000001</v>
      </c>
      <c r="M1091" s="1">
        <v>64.837999999999994</v>
      </c>
      <c r="N1091" s="1">
        <v>-16.73</v>
      </c>
      <c r="O1091" s="1">
        <v>40237</v>
      </c>
      <c r="P1091" s="1">
        <v>0.2</v>
      </c>
      <c r="Q1091" s="1">
        <v>68.3</v>
      </c>
      <c r="R1091" s="1">
        <v>68.2</v>
      </c>
      <c r="S1091" s="1">
        <v>67</v>
      </c>
      <c r="T1091" s="1">
        <v>65.5</v>
      </c>
      <c r="U1091" s="1">
        <v>65</v>
      </c>
      <c r="V1091" s="1">
        <v>5.2479670999999992E-2</v>
      </c>
      <c r="W1091" s="1">
        <v>-4.55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0.27</v>
      </c>
      <c r="D1092" s="1">
        <v>0</v>
      </c>
      <c r="E1092" s="1">
        <v>0</v>
      </c>
      <c r="F1092" s="1">
        <v>14.15</v>
      </c>
      <c r="G1092" s="1">
        <v>85.58</v>
      </c>
      <c r="H1092" s="1">
        <v>1096</v>
      </c>
      <c r="I1092" s="1">
        <v>396670</v>
      </c>
      <c r="J1092" s="1">
        <v>-1</v>
      </c>
      <c r="K1092" s="1">
        <v>1</v>
      </c>
      <c r="L1092" s="1">
        <v>0</v>
      </c>
      <c r="M1092" s="1">
        <v>-2</v>
      </c>
      <c r="N1092" s="1">
        <v>-1</v>
      </c>
      <c r="O1092" s="1">
        <v>33947</v>
      </c>
      <c r="P1092" s="1">
        <v>0</v>
      </c>
      <c r="Q1092" s="1">
        <v>26.3</v>
      </c>
      <c r="R1092" s="1">
        <v>26.5</v>
      </c>
      <c r="S1092" s="1">
        <v>26.45</v>
      </c>
      <c r="T1092" s="1">
        <v>26.55</v>
      </c>
      <c r="U1092" s="1">
        <v>26.5</v>
      </c>
      <c r="V1092" s="1">
        <v>-7.9400000000000011E-4</v>
      </c>
      <c r="W1092" s="1">
        <v>0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-2</v>
      </c>
      <c r="L1093" s="1">
        <v>0</v>
      </c>
      <c r="M1093" s="1">
        <v>0</v>
      </c>
      <c r="N1093" s="1">
        <v>0</v>
      </c>
      <c r="O1093" s="1">
        <v>9315</v>
      </c>
      <c r="P1093" s="1">
        <v>0</v>
      </c>
      <c r="Q1093" s="1">
        <v>37.75</v>
      </c>
      <c r="R1093" s="1">
        <v>38.200000000000003</v>
      </c>
      <c r="S1093" s="1">
        <v>37.9</v>
      </c>
      <c r="T1093" s="1">
        <v>37.75</v>
      </c>
      <c r="U1093" s="1">
        <v>37.049999999999997</v>
      </c>
      <c r="V1093" s="1">
        <v>-7.6400000000000003E-4</v>
      </c>
      <c r="W1093" s="1">
        <v>-1.72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58.16</v>
      </c>
      <c r="D1094" s="1">
        <v>0</v>
      </c>
      <c r="E1094" s="1">
        <v>0.06</v>
      </c>
      <c r="F1094" s="1">
        <v>1.19</v>
      </c>
      <c r="G1094" s="1">
        <v>40.590000000000003</v>
      </c>
      <c r="H1094" s="1">
        <v>1098</v>
      </c>
      <c r="I1094" s="1">
        <v>703033.37</v>
      </c>
      <c r="J1094" s="1">
        <v>77</v>
      </c>
      <c r="K1094" s="1">
        <v>-289.00099999999998</v>
      </c>
      <c r="L1094" s="1">
        <v>121.001</v>
      </c>
      <c r="M1094" s="1">
        <v>-320.96899999999999</v>
      </c>
      <c r="N1094" s="1">
        <v>95.63</v>
      </c>
      <c r="O1094" s="1">
        <v>28536</v>
      </c>
      <c r="P1094" s="1">
        <v>-1.1000000000000001</v>
      </c>
      <c r="Q1094" s="1">
        <v>58.6</v>
      </c>
      <c r="R1094" s="1">
        <v>60.1</v>
      </c>
      <c r="S1094" s="1">
        <v>60.5</v>
      </c>
      <c r="T1094" s="1">
        <v>59.4</v>
      </c>
      <c r="U1094" s="1">
        <v>60.8</v>
      </c>
      <c r="V1094" s="1">
        <v>-0.18787454200000001</v>
      </c>
      <c r="W1094" s="1">
        <v>2.1800000000000002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51.43</v>
      </c>
      <c r="K1095" s="1">
        <v>-11.877000000000001</v>
      </c>
      <c r="L1095" s="1">
        <v>-18.596</v>
      </c>
      <c r="M1095" s="1">
        <v>-10.071999999999999</v>
      </c>
      <c r="N1095" s="1">
        <v>-15.545</v>
      </c>
      <c r="O1095" s="1">
        <v>72110</v>
      </c>
      <c r="P1095" s="1">
        <v>0</v>
      </c>
      <c r="Q1095" s="1">
        <v>48</v>
      </c>
      <c r="R1095" s="1">
        <v>47.3</v>
      </c>
      <c r="S1095" s="1">
        <v>47</v>
      </c>
      <c r="T1095" s="1">
        <v>47.2</v>
      </c>
      <c r="U1095" s="1">
        <v>46.5</v>
      </c>
      <c r="V1095" s="1">
        <v>-1.6539500000000021E-3</v>
      </c>
      <c r="W1095" s="1">
        <v>-1.06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1.3</v>
      </c>
      <c r="D1096" s="1">
        <v>0.01</v>
      </c>
      <c r="E1096" s="1">
        <v>0.3</v>
      </c>
      <c r="F1096" s="1">
        <v>8.32</v>
      </c>
      <c r="G1096" s="1">
        <v>90.07</v>
      </c>
      <c r="H1096" s="1">
        <v>1100</v>
      </c>
      <c r="I1096" s="1">
        <v>469558.24</v>
      </c>
      <c r="J1096" s="1">
        <v>-16</v>
      </c>
      <c r="K1096" s="1">
        <v>-19</v>
      </c>
      <c r="L1096" s="1">
        <v>-73</v>
      </c>
      <c r="M1096" s="1">
        <v>2</v>
      </c>
      <c r="N1096" s="1">
        <v>-13</v>
      </c>
      <c r="O1096" s="1">
        <v>42293</v>
      </c>
      <c r="P1096" s="1">
        <v>-0.3</v>
      </c>
      <c r="Q1096" s="1">
        <v>21</v>
      </c>
      <c r="R1096" s="1">
        <v>21</v>
      </c>
      <c r="S1096" s="1">
        <v>21.5</v>
      </c>
      <c r="T1096" s="1">
        <v>21.4</v>
      </c>
      <c r="U1096" s="1">
        <v>23.5</v>
      </c>
      <c r="V1096" s="1">
        <v>-2.5671999999999997E-2</v>
      </c>
      <c r="W1096" s="1">
        <v>11.9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12.69</v>
      </c>
      <c r="D1097" s="1">
        <v>0.26</v>
      </c>
      <c r="E1097" s="1">
        <v>0.28999999999999998</v>
      </c>
      <c r="F1097" s="1">
        <v>43.88</v>
      </c>
      <c r="G1097" s="1">
        <v>42.879999999999995</v>
      </c>
      <c r="H1097" s="1">
        <v>1101</v>
      </c>
      <c r="I1097" s="1">
        <v>1027159.11</v>
      </c>
      <c r="J1097" s="1">
        <v>-124.09699999999999</v>
      </c>
      <c r="K1097" s="1">
        <v>-47.307000000000002</v>
      </c>
      <c r="L1097" s="1">
        <v>-121.328</v>
      </c>
      <c r="M1097" s="1">
        <v>-143.09100000000001</v>
      </c>
      <c r="N1097" s="1">
        <v>-132.096</v>
      </c>
      <c r="O1097" s="1">
        <v>44045</v>
      </c>
      <c r="P1097" s="1">
        <v>-1.3</v>
      </c>
      <c r="Q1097" s="1">
        <v>94.5</v>
      </c>
      <c r="R1097" s="1">
        <v>94.3</v>
      </c>
      <c r="S1097" s="1">
        <v>93.4</v>
      </c>
      <c r="T1097" s="1">
        <v>93.3</v>
      </c>
      <c r="U1097" s="1">
        <v>92.2</v>
      </c>
      <c r="V1097" s="1">
        <v>-0.53049893299999995</v>
      </c>
      <c r="W1097" s="1">
        <v>-2.74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52.35</v>
      </c>
      <c r="D1098" s="1">
        <v>0.03</v>
      </c>
      <c r="E1098" s="1">
        <v>0.36</v>
      </c>
      <c r="F1098" s="1">
        <v>35.590000000000003</v>
      </c>
      <c r="G1098" s="1">
        <v>11.669999999999987</v>
      </c>
      <c r="H1098" s="1">
        <v>1102</v>
      </c>
      <c r="I1098" s="1">
        <v>1685289.15</v>
      </c>
      <c r="J1098" s="1">
        <v>65.036000000000001</v>
      </c>
      <c r="K1098" s="1">
        <v>-167.607</v>
      </c>
      <c r="L1098" s="1">
        <v>-32.19</v>
      </c>
      <c r="M1098" s="1">
        <v>-66.296999999999997</v>
      </c>
      <c r="N1098" s="1">
        <v>-130.66900000000001</v>
      </c>
      <c r="O1098" s="1">
        <v>19667</v>
      </c>
      <c r="P1098" s="1">
        <v>-1.7</v>
      </c>
      <c r="Q1098" s="1">
        <v>58.7</v>
      </c>
      <c r="R1098" s="1">
        <v>58.2</v>
      </c>
      <c r="S1098" s="1">
        <v>57.8</v>
      </c>
      <c r="T1098" s="1">
        <v>57.8</v>
      </c>
      <c r="U1098" s="1">
        <v>57.2</v>
      </c>
      <c r="V1098" s="1">
        <v>-0.19103929600000003</v>
      </c>
      <c r="W1098" s="1">
        <v>-0.87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3.5070000000000001</v>
      </c>
      <c r="K1099" s="1">
        <v>0</v>
      </c>
      <c r="L1099" s="1">
        <v>3</v>
      </c>
      <c r="M1099" s="1">
        <v>1.8</v>
      </c>
      <c r="N1099" s="1">
        <v>0</v>
      </c>
      <c r="O1099" s="1">
        <v>37319</v>
      </c>
      <c r="P1099" s="1">
        <v>0</v>
      </c>
      <c r="Q1099" s="1">
        <v>39</v>
      </c>
      <c r="R1099" s="1">
        <v>38.9</v>
      </c>
      <c r="S1099" s="1">
        <v>38.950000000000003</v>
      </c>
      <c r="T1099" s="1">
        <v>38.950000000000003</v>
      </c>
      <c r="U1099" s="1">
        <v>38.9</v>
      </c>
      <c r="V1099" s="1">
        <v>3.2373300000000001E-3</v>
      </c>
      <c r="W1099" s="1">
        <v>0.26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</v>
      </c>
      <c r="D1100" s="1">
        <v>0</v>
      </c>
      <c r="E1100" s="1">
        <v>0.08</v>
      </c>
      <c r="F1100" s="1">
        <v>28.21</v>
      </c>
      <c r="G1100" s="1">
        <v>49.010000000000005</v>
      </c>
      <c r="H1100" s="1">
        <v>1104</v>
      </c>
      <c r="I1100" s="1">
        <v>356773.77</v>
      </c>
      <c r="J1100" s="1">
        <v>1.05</v>
      </c>
      <c r="K1100" s="1">
        <v>0</v>
      </c>
      <c r="L1100" s="1">
        <v>0</v>
      </c>
      <c r="M1100" s="1">
        <v>-2</v>
      </c>
      <c r="N1100" s="1">
        <v>-2</v>
      </c>
      <c r="O1100" s="1">
        <v>17485</v>
      </c>
      <c r="P1100" s="1">
        <v>0</v>
      </c>
      <c r="Q1100" s="1">
        <v>18.7</v>
      </c>
      <c r="R1100" s="1">
        <v>18.600000000000001</v>
      </c>
      <c r="S1100" s="1">
        <v>18.7</v>
      </c>
      <c r="T1100" s="1">
        <v>18.55</v>
      </c>
      <c r="U1100" s="1">
        <v>18.45</v>
      </c>
      <c r="V1100" s="1">
        <v>-5.4364999999999991E-4</v>
      </c>
      <c r="W1100" s="1">
        <v>-1.34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9.58</v>
      </c>
      <c r="D1101" s="1">
        <v>3.46</v>
      </c>
      <c r="E1101" s="1">
        <v>1.44</v>
      </c>
      <c r="F1101" s="1">
        <v>16.600000000000001</v>
      </c>
      <c r="G1101" s="1">
        <v>68.92</v>
      </c>
      <c r="H1101" s="1">
        <v>1105</v>
      </c>
      <c r="I1101" s="1">
        <v>995425.79</v>
      </c>
      <c r="J1101" s="1">
        <v>514.97799999999995</v>
      </c>
      <c r="K1101" s="1">
        <v>806.37</v>
      </c>
      <c r="L1101" s="1">
        <v>-590.33900000000006</v>
      </c>
      <c r="M1101" s="1">
        <v>1164.606</v>
      </c>
      <c r="N1101" s="1">
        <v>1299.048</v>
      </c>
      <c r="O1101" s="1">
        <v>68605</v>
      </c>
      <c r="P1101" s="1">
        <v>4.7</v>
      </c>
      <c r="Q1101" s="1">
        <v>143.5</v>
      </c>
      <c r="R1101" s="1">
        <v>141.5</v>
      </c>
      <c r="S1101" s="1">
        <v>144</v>
      </c>
      <c r="T1101" s="1">
        <v>141</v>
      </c>
      <c r="U1101" s="1">
        <v>139</v>
      </c>
      <c r="V1101" s="1">
        <v>4.4776899999999999</v>
      </c>
      <c r="W1101" s="1">
        <v>1.0900000000000001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13.88</v>
      </c>
      <c r="D1102" s="1">
        <v>0.06</v>
      </c>
      <c r="E1102" s="1">
        <v>0</v>
      </c>
      <c r="F1102" s="1">
        <v>13.86</v>
      </c>
      <c r="G1102" s="1">
        <v>72.2</v>
      </c>
      <c r="H1102" s="1">
        <v>1106</v>
      </c>
      <c r="I1102" s="1">
        <v>647062.79</v>
      </c>
      <c r="J1102" s="1">
        <v>28.547000000000001</v>
      </c>
      <c r="K1102" s="1">
        <v>26.119</v>
      </c>
      <c r="L1102" s="1">
        <v>2.0339999999999998</v>
      </c>
      <c r="M1102" s="1">
        <v>13.467000000000001</v>
      </c>
      <c r="N1102" s="1">
        <v>-5.0019999999999998</v>
      </c>
      <c r="O1102" s="1">
        <v>46718</v>
      </c>
      <c r="P1102" s="1">
        <v>0.1</v>
      </c>
      <c r="Q1102" s="1">
        <v>116.5</v>
      </c>
      <c r="R1102" s="1">
        <v>119</v>
      </c>
      <c r="S1102" s="1">
        <v>118</v>
      </c>
      <c r="T1102" s="1">
        <v>117.5</v>
      </c>
      <c r="U1102" s="1">
        <v>117.5</v>
      </c>
      <c r="V1102" s="1">
        <v>7.6685360000000008E-2</v>
      </c>
      <c r="W1102" s="1">
        <v>2.17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14.54</v>
      </c>
      <c r="D1103" s="1">
        <v>6.33</v>
      </c>
      <c r="E1103" s="1">
        <v>1.24</v>
      </c>
      <c r="F1103" s="1">
        <v>35.24</v>
      </c>
      <c r="G1103" s="1">
        <v>42.650000000000006</v>
      </c>
      <c r="H1103" s="1">
        <v>1107</v>
      </c>
      <c r="I1103" s="1">
        <v>693635.18</v>
      </c>
      <c r="J1103" s="1">
        <v>260.24599999999998</v>
      </c>
      <c r="K1103" s="1">
        <v>178.101</v>
      </c>
      <c r="L1103" s="1">
        <v>-48.031999999999996</v>
      </c>
      <c r="M1103" s="1">
        <v>174.71799999999999</v>
      </c>
      <c r="N1103" s="1">
        <v>217.16900000000001</v>
      </c>
      <c r="O1103" s="1">
        <v>29584</v>
      </c>
      <c r="P1103" s="1">
        <v>2.6</v>
      </c>
      <c r="Q1103" s="1">
        <v>1310</v>
      </c>
      <c r="R1103" s="1">
        <v>1350</v>
      </c>
      <c r="S1103" s="1">
        <v>1370</v>
      </c>
      <c r="T1103" s="1">
        <v>1360</v>
      </c>
      <c r="U1103" s="1">
        <v>1390</v>
      </c>
      <c r="V1103" s="1">
        <v>10.550361600000002</v>
      </c>
      <c r="W1103" s="1">
        <v>12.55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4.75</v>
      </c>
      <c r="D1104" s="1">
        <v>0</v>
      </c>
      <c r="E1104" s="1">
        <v>7.0000000000000007E-2</v>
      </c>
      <c r="F1104" s="1">
        <v>7.72</v>
      </c>
      <c r="G1104" s="1">
        <v>87.460000000000008</v>
      </c>
      <c r="H1104" s="1">
        <v>1108</v>
      </c>
      <c r="I1104" s="1">
        <v>552761.18000000005</v>
      </c>
      <c r="J1104" s="1">
        <v>182.191</v>
      </c>
      <c r="K1104" s="1">
        <v>-50.087000000000003</v>
      </c>
      <c r="L1104" s="1">
        <v>815.02599999999995</v>
      </c>
      <c r="M1104" s="1">
        <v>-501.00099999999998</v>
      </c>
      <c r="N1104" s="1">
        <v>-26</v>
      </c>
      <c r="O1104" s="1">
        <v>48344</v>
      </c>
      <c r="P1104" s="1">
        <v>0.9</v>
      </c>
      <c r="Q1104" s="1">
        <v>31.9</v>
      </c>
      <c r="R1104" s="1">
        <v>32.200000000000003</v>
      </c>
      <c r="S1104" s="1">
        <v>34.1</v>
      </c>
      <c r="T1104" s="1">
        <v>32.5</v>
      </c>
      <c r="U1104" s="1">
        <v>31.8</v>
      </c>
      <c r="V1104" s="1">
        <v>0.14882145599999999</v>
      </c>
      <c r="W1104" s="1">
        <v>-2.15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49.38</v>
      </c>
      <c r="D1105" s="1">
        <v>9.69</v>
      </c>
      <c r="E1105" s="1">
        <v>0.56999999999999995</v>
      </c>
      <c r="F1105" s="1">
        <v>20.399999999999999</v>
      </c>
      <c r="G1105" s="1">
        <v>19.960000000000008</v>
      </c>
      <c r="H1105" s="1">
        <v>1109</v>
      </c>
      <c r="I1105" s="1">
        <v>378206.79</v>
      </c>
      <c r="J1105" s="1">
        <v>112.747</v>
      </c>
      <c r="K1105" s="1">
        <v>-17.59</v>
      </c>
      <c r="L1105" s="1">
        <v>211.541</v>
      </c>
      <c r="M1105" s="1">
        <v>-35.622999999999998</v>
      </c>
      <c r="N1105" s="1">
        <v>-12.305</v>
      </c>
      <c r="O1105" s="1">
        <v>7549</v>
      </c>
      <c r="P1105" s="1">
        <v>3.4</v>
      </c>
      <c r="Q1105" s="1">
        <v>2735</v>
      </c>
      <c r="R1105" s="1">
        <v>2730</v>
      </c>
      <c r="S1105" s="1">
        <v>2850</v>
      </c>
      <c r="T1105" s="1">
        <v>2840</v>
      </c>
      <c r="U1105" s="1">
        <v>2810</v>
      </c>
      <c r="V1105" s="1">
        <v>7.2748782499999995</v>
      </c>
      <c r="W1105" s="1">
        <v>7.05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13.5</v>
      </c>
      <c r="S1106" s="1">
        <v>13.7</v>
      </c>
      <c r="T1106" s="1">
        <v>13.5</v>
      </c>
      <c r="U1106" s="1">
        <v>13.5</v>
      </c>
      <c r="V1106" s="1">
        <v>0</v>
      </c>
      <c r="W1106" s="1">
        <v>-4.59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40.14</v>
      </c>
      <c r="G1107" s="1">
        <v>58.61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1</v>
      </c>
      <c r="N1107" s="1">
        <v>-1</v>
      </c>
      <c r="O1107" s="1">
        <v>13040</v>
      </c>
      <c r="P1107" s="1">
        <v>0</v>
      </c>
      <c r="Q1107" s="1">
        <v>181</v>
      </c>
      <c r="R1107" s="1">
        <v>182.5</v>
      </c>
      <c r="S1107" s="1">
        <v>184</v>
      </c>
      <c r="T1107" s="1">
        <v>193</v>
      </c>
      <c r="U1107" s="1">
        <v>190</v>
      </c>
      <c r="V1107" s="1">
        <v>1.8550000000000001E-3</v>
      </c>
      <c r="W1107" s="1">
        <v>4.97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 t="s">
        <v>5749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5749</v>
      </c>
      <c r="Y1108" s="1"/>
    </row>
    <row r="1109" spans="1:25" x14ac:dyDescent="0.25">
      <c r="A1109" s="1" t="s">
        <v>1107</v>
      </c>
      <c r="B1109" s="1" t="s">
        <v>2827</v>
      </c>
      <c r="C1109" s="1">
        <v>0.77</v>
      </c>
      <c r="D1109" s="1">
        <v>0.02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-6</v>
      </c>
      <c r="K1109" s="1">
        <v>-10</v>
      </c>
      <c r="L1109" s="1">
        <v>1</v>
      </c>
      <c r="M1109" s="1">
        <v>-1</v>
      </c>
      <c r="N1109" s="1">
        <v>-4</v>
      </c>
      <c r="O1109" s="1">
        <v>55692</v>
      </c>
      <c r="P1109" s="1">
        <v>0</v>
      </c>
      <c r="Q1109" s="1">
        <v>108.5</v>
      </c>
      <c r="R1109" s="1">
        <v>108</v>
      </c>
      <c r="S1109" s="1">
        <v>108</v>
      </c>
      <c r="T1109" s="1">
        <v>108.5</v>
      </c>
      <c r="U1109" s="1">
        <v>108.5</v>
      </c>
      <c r="V1109" s="1">
        <v>-2.1655000000000001E-2</v>
      </c>
      <c r="W1109" s="1">
        <v>0.46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54.75</v>
      </c>
      <c r="D1110" s="1">
        <v>0</v>
      </c>
      <c r="E1110" s="1">
        <v>0.1</v>
      </c>
      <c r="F1110" s="1">
        <v>33.79</v>
      </c>
      <c r="G1110" s="1">
        <v>11.36</v>
      </c>
      <c r="H1110" s="1">
        <v>1114</v>
      </c>
      <c r="I1110" s="1">
        <v>479288.6</v>
      </c>
      <c r="J1110" s="1">
        <v>-36</v>
      </c>
      <c r="K1110" s="1">
        <v>-101</v>
      </c>
      <c r="L1110" s="1">
        <v>75.001000000000005</v>
      </c>
      <c r="M1110" s="1">
        <v>-109</v>
      </c>
      <c r="N1110" s="1">
        <v>-79</v>
      </c>
      <c r="O1110" s="1">
        <v>5445</v>
      </c>
      <c r="P1110" s="1">
        <v>-4.5999999999999996</v>
      </c>
      <c r="Q1110" s="1">
        <v>130</v>
      </c>
      <c r="R1110" s="1">
        <v>127</v>
      </c>
      <c r="S1110" s="1">
        <v>128.5</v>
      </c>
      <c r="T1110" s="1">
        <v>128.5</v>
      </c>
      <c r="U1110" s="1">
        <v>126</v>
      </c>
      <c r="V1110" s="1">
        <v>-0.31829871500000001</v>
      </c>
      <c r="W1110" s="1">
        <v>-2.33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2.33</v>
      </c>
      <c r="D1111" s="1">
        <v>0</v>
      </c>
      <c r="E1111" s="1">
        <v>0.81</v>
      </c>
      <c r="F1111" s="1">
        <v>21.58</v>
      </c>
      <c r="G1111" s="1">
        <v>75.28</v>
      </c>
      <c r="H1111" s="1">
        <v>1115</v>
      </c>
      <c r="I1111" s="1">
        <v>1020409.26</v>
      </c>
      <c r="J1111" s="1">
        <v>21</v>
      </c>
      <c r="K1111" s="1">
        <v>-6.0110000000000001</v>
      </c>
      <c r="L1111" s="1">
        <v>69</v>
      </c>
      <c r="M1111" s="1">
        <v>3.97</v>
      </c>
      <c r="N1111" s="1">
        <v>-160.899</v>
      </c>
      <c r="O1111" s="1">
        <v>76816</v>
      </c>
      <c r="P1111" s="1">
        <v>-0.1</v>
      </c>
      <c r="Q1111" s="1">
        <v>73.3</v>
      </c>
      <c r="R1111" s="1">
        <v>72.7</v>
      </c>
      <c r="S1111" s="1">
        <v>72.7</v>
      </c>
      <c r="T1111" s="1">
        <v>72.2</v>
      </c>
      <c r="U1111" s="1">
        <v>69.5</v>
      </c>
      <c r="V1111" s="1">
        <v>-4.7772461999999995E-2</v>
      </c>
      <c r="W1111" s="1">
        <v>-4.66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22.76</v>
      </c>
      <c r="D1112" s="1">
        <v>0.14000000000000001</v>
      </c>
      <c r="E1112" s="1">
        <v>0.01</v>
      </c>
      <c r="F1112" s="1">
        <v>15.43</v>
      </c>
      <c r="G1112" s="1">
        <v>61.66</v>
      </c>
      <c r="H1112" s="1">
        <v>1116</v>
      </c>
      <c r="I1112" s="1">
        <v>558742.25</v>
      </c>
      <c r="J1112" s="1">
        <v>-187</v>
      </c>
      <c r="K1112" s="1">
        <v>-149</v>
      </c>
      <c r="L1112" s="1">
        <v>-291</v>
      </c>
      <c r="M1112" s="1">
        <v>-162</v>
      </c>
      <c r="N1112" s="1">
        <v>-138</v>
      </c>
      <c r="O1112" s="1">
        <v>34452</v>
      </c>
      <c r="P1112" s="1">
        <v>-2.7</v>
      </c>
      <c r="Q1112" s="1">
        <v>195.5</v>
      </c>
      <c r="R1112" s="1">
        <v>195</v>
      </c>
      <c r="S1112" s="1">
        <v>193.5</v>
      </c>
      <c r="T1112" s="1">
        <v>194</v>
      </c>
      <c r="U1112" s="1">
        <v>193</v>
      </c>
      <c r="V1112" s="1">
        <v>-1.7998400000000001</v>
      </c>
      <c r="W1112" s="1">
        <v>-1.53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</v>
      </c>
      <c r="F1113" s="1">
        <v>58.31</v>
      </c>
      <c r="G1113" s="1">
        <v>-20.849999999999994</v>
      </c>
      <c r="H1113" s="1">
        <v>1117</v>
      </c>
      <c r="I1113" s="1">
        <v>663852.88</v>
      </c>
      <c r="J1113" s="1">
        <v>-3.004</v>
      </c>
      <c r="K1113" s="1">
        <v>-4.149</v>
      </c>
      <c r="L1113" s="1">
        <v>1</v>
      </c>
      <c r="M1113" s="1">
        <v>1</v>
      </c>
      <c r="N1113" s="1">
        <v>0.874</v>
      </c>
      <c r="O1113" s="1">
        <v>-13841</v>
      </c>
      <c r="P1113" s="1">
        <v>0</v>
      </c>
      <c r="Q1113" s="1">
        <v>178.5</v>
      </c>
      <c r="R1113" s="1">
        <v>178.5</v>
      </c>
      <c r="S1113" s="1">
        <v>179.5</v>
      </c>
      <c r="T1113" s="1">
        <v>179</v>
      </c>
      <c r="U1113" s="1">
        <v>175.5</v>
      </c>
      <c r="V1113" s="1">
        <v>-7.6492350000000008E-3</v>
      </c>
      <c r="W1113" s="1">
        <v>-2.23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30.31</v>
      </c>
      <c r="D1114" s="1">
        <v>6.08</v>
      </c>
      <c r="E1114" s="1">
        <v>0.36</v>
      </c>
      <c r="F1114" s="1">
        <v>13.57</v>
      </c>
      <c r="G1114" s="1">
        <v>49.68</v>
      </c>
      <c r="H1114" s="1">
        <v>1118</v>
      </c>
      <c r="I1114" s="1">
        <v>883976.42</v>
      </c>
      <c r="J1114" s="1">
        <v>-430.392</v>
      </c>
      <c r="K1114" s="1">
        <v>1476.317</v>
      </c>
      <c r="L1114" s="1">
        <v>-4.07</v>
      </c>
      <c r="M1114" s="1">
        <v>-256.47800000000001</v>
      </c>
      <c r="N1114" s="1">
        <v>-178.87899999999999</v>
      </c>
      <c r="O1114" s="1">
        <v>43916</v>
      </c>
      <c r="P1114" s="1">
        <v>1.4</v>
      </c>
      <c r="Q1114" s="1">
        <v>297</v>
      </c>
      <c r="R1114" s="1">
        <v>317</v>
      </c>
      <c r="S1114" s="1">
        <v>316.5</v>
      </c>
      <c r="T1114" s="1">
        <v>310.5</v>
      </c>
      <c r="U1114" s="1">
        <v>304</v>
      </c>
      <c r="V1114" s="1">
        <v>2.0486227499999998</v>
      </c>
      <c r="W1114" s="1">
        <v>-0.98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0.54</v>
      </c>
      <c r="D1115" s="1">
        <v>0</v>
      </c>
      <c r="E1115" s="1">
        <v>0</v>
      </c>
      <c r="F1115" s="1">
        <v>15.02</v>
      </c>
      <c r="G1115" s="1">
        <v>84.44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-1</v>
      </c>
      <c r="N1115" s="1">
        <v>0</v>
      </c>
      <c r="O1115" s="1">
        <v>34558</v>
      </c>
      <c r="P1115" s="1">
        <v>0</v>
      </c>
      <c r="Q1115" s="1">
        <v>26.15</v>
      </c>
      <c r="R1115" s="1">
        <v>26.1</v>
      </c>
      <c r="S1115" s="1">
        <v>26.1</v>
      </c>
      <c r="T1115" s="1">
        <v>26.1</v>
      </c>
      <c r="U1115" s="1">
        <v>26.1</v>
      </c>
      <c r="V1115" s="1">
        <v>-7.8300000000000017E-4</v>
      </c>
      <c r="W1115" s="1">
        <v>-0.38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2.0299999999999998</v>
      </c>
      <c r="D1116" s="1">
        <v>0</v>
      </c>
      <c r="E1116" s="1">
        <v>1.1399999999999999</v>
      </c>
      <c r="F1116" s="1">
        <v>43.2</v>
      </c>
      <c r="G1116" s="1">
        <v>53.629999999999995</v>
      </c>
      <c r="H1116" s="1">
        <v>1120</v>
      </c>
      <c r="I1116" s="1">
        <v>508889.81</v>
      </c>
      <c r="J1116" s="1">
        <v>2.5000000000000001E-2</v>
      </c>
      <c r="K1116" s="1">
        <v>8.0009999999999994</v>
      </c>
      <c r="L1116" s="1">
        <v>-7.9980000000000002</v>
      </c>
      <c r="M1116" s="1">
        <v>-3.0009999999999999</v>
      </c>
      <c r="N1116" s="1">
        <v>37.000999999999998</v>
      </c>
      <c r="O1116" s="1">
        <v>27292</v>
      </c>
      <c r="P1116" s="1">
        <v>0.1</v>
      </c>
      <c r="Q1116" s="1">
        <v>120.5</v>
      </c>
      <c r="R1116" s="1">
        <v>119</v>
      </c>
      <c r="S1116" s="1">
        <v>120.5</v>
      </c>
      <c r="T1116" s="1">
        <v>119.5</v>
      </c>
      <c r="U1116" s="1">
        <v>120.5</v>
      </c>
      <c r="V1116" s="1">
        <v>4.0913735E-2</v>
      </c>
      <c r="W1116" s="1">
        <v>2.12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1345525.71</v>
      </c>
      <c r="J1117" s="1">
        <v>70</v>
      </c>
      <c r="K1117" s="1">
        <v>-44</v>
      </c>
      <c r="L1117" s="1">
        <v>-12</v>
      </c>
      <c r="M1117" s="1">
        <v>0</v>
      </c>
      <c r="N1117" s="1">
        <v>4</v>
      </c>
      <c r="O1117" s="1">
        <v>112836</v>
      </c>
      <c r="P1117" s="1">
        <v>0</v>
      </c>
      <c r="Q1117" s="1">
        <v>13</v>
      </c>
      <c r="R1117" s="1">
        <v>13.75</v>
      </c>
      <c r="S1117" s="1">
        <v>13.4</v>
      </c>
      <c r="T1117" s="1">
        <v>12.9</v>
      </c>
      <c r="U1117" s="1">
        <v>12.6</v>
      </c>
      <c r="V1117" s="1">
        <v>1.946E-3</v>
      </c>
      <c r="W1117" s="1">
        <v>5.88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0.4</v>
      </c>
      <c r="D1118" s="1">
        <v>0</v>
      </c>
      <c r="E1118" s="1">
        <v>0</v>
      </c>
      <c r="F1118" s="1">
        <v>14.53</v>
      </c>
      <c r="G1118" s="1">
        <v>85.07</v>
      </c>
      <c r="H1118" s="1">
        <v>1122</v>
      </c>
      <c r="I1118" s="1">
        <v>1598883.49</v>
      </c>
      <c r="J1118" s="1">
        <v>48</v>
      </c>
      <c r="K1118" s="1">
        <v>74</v>
      </c>
      <c r="L1118" s="1">
        <v>17</v>
      </c>
      <c r="M1118" s="1">
        <v>20</v>
      </c>
      <c r="N1118" s="1">
        <v>-2</v>
      </c>
      <c r="O1118" s="1">
        <v>136017</v>
      </c>
      <c r="P1118" s="1">
        <v>0.1</v>
      </c>
      <c r="Q1118" s="1">
        <v>10.6</v>
      </c>
      <c r="R1118" s="1">
        <v>10.5</v>
      </c>
      <c r="S1118" s="1">
        <v>10.25</v>
      </c>
      <c r="T1118" s="1">
        <v>10.4</v>
      </c>
      <c r="U1118" s="1">
        <v>10.199999999999999</v>
      </c>
      <c r="V1118" s="1">
        <v>1.6476499999999998E-2</v>
      </c>
      <c r="W1118" s="1">
        <v>-1.92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17.940000000000001</v>
      </c>
      <c r="D1119" s="1">
        <v>0.22</v>
      </c>
      <c r="E1119" s="1">
        <v>0.16</v>
      </c>
      <c r="F1119" s="1">
        <v>37.909999999999997</v>
      </c>
      <c r="G1119" s="1">
        <v>43.77</v>
      </c>
      <c r="H1119" s="1">
        <v>1123</v>
      </c>
      <c r="I1119" s="1">
        <v>1260000</v>
      </c>
      <c r="J1119" s="1">
        <v>33.508000000000003</v>
      </c>
      <c r="K1119" s="1">
        <v>0.877</v>
      </c>
      <c r="L1119" s="1">
        <v>-36</v>
      </c>
      <c r="M1119" s="1">
        <v>-93.084000000000003</v>
      </c>
      <c r="N1119" s="1">
        <v>-74</v>
      </c>
      <c r="O1119" s="1">
        <v>55150</v>
      </c>
      <c r="P1119" s="1">
        <v>-0.3</v>
      </c>
      <c r="Q1119" s="1">
        <v>129.5</v>
      </c>
      <c r="R1119" s="1">
        <v>128.5</v>
      </c>
      <c r="S1119" s="1">
        <v>127.5</v>
      </c>
      <c r="T1119" s="1">
        <v>125</v>
      </c>
      <c r="U1119" s="1">
        <v>122.5</v>
      </c>
      <c r="V1119" s="1">
        <v>-0.20838519500000002</v>
      </c>
      <c r="W1119" s="1">
        <v>-1.61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1.51</v>
      </c>
      <c r="D1120" s="1">
        <v>1.33</v>
      </c>
      <c r="E1120" s="1">
        <v>0.13</v>
      </c>
      <c r="F1120" s="1">
        <v>7.9</v>
      </c>
      <c r="G1120" s="1">
        <v>89.13</v>
      </c>
      <c r="H1120" s="1">
        <v>1124</v>
      </c>
      <c r="I1120" s="1">
        <v>1825576.75</v>
      </c>
      <c r="J1120" s="1">
        <v>115</v>
      </c>
      <c r="K1120" s="1">
        <v>43</v>
      </c>
      <c r="L1120" s="1">
        <v>-7.3520000000000003</v>
      </c>
      <c r="M1120" s="1">
        <v>-319.48399999999998</v>
      </c>
      <c r="N1120" s="1">
        <v>-178.017</v>
      </c>
      <c r="O1120" s="1">
        <v>162714</v>
      </c>
      <c r="P1120" s="1">
        <v>-0.2</v>
      </c>
      <c r="Q1120" s="1">
        <v>33.75</v>
      </c>
      <c r="R1120" s="1">
        <v>33.700000000000003</v>
      </c>
      <c r="S1120" s="1">
        <v>33.700000000000003</v>
      </c>
      <c r="T1120" s="1">
        <v>32.6</v>
      </c>
      <c r="U1120" s="1">
        <v>31.8</v>
      </c>
      <c r="V1120" s="1">
        <v>-0.10993531399999999</v>
      </c>
      <c r="W1120" s="1">
        <v>-4.79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2</v>
      </c>
      <c r="K1121" s="1">
        <v>0</v>
      </c>
      <c r="L1121" s="1">
        <v>2</v>
      </c>
      <c r="M1121" s="1">
        <v>1</v>
      </c>
      <c r="N1121" s="1">
        <v>4</v>
      </c>
      <c r="O1121" s="1">
        <v>22336</v>
      </c>
      <c r="P1121" s="1">
        <v>0</v>
      </c>
      <c r="Q1121" s="1">
        <v>23.9</v>
      </c>
      <c r="R1121" s="1">
        <v>25</v>
      </c>
      <c r="S1121" s="1">
        <v>23.85</v>
      </c>
      <c r="T1121" s="1">
        <v>23.5</v>
      </c>
      <c r="U1121" s="1">
        <v>23</v>
      </c>
      <c r="V1121" s="1">
        <v>2.1099999999999999E-3</v>
      </c>
      <c r="W1121" s="1">
        <v>-3.36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9.4700000000000006</v>
      </c>
      <c r="D1122" s="1">
        <v>0.15</v>
      </c>
      <c r="E1122" s="1">
        <v>0</v>
      </c>
      <c r="F1122" s="1">
        <v>26.2</v>
      </c>
      <c r="G1122" s="1">
        <v>64.180000000000007</v>
      </c>
      <c r="H1122" s="1">
        <v>1126</v>
      </c>
      <c r="I1122" s="1">
        <v>600598.98</v>
      </c>
      <c r="J1122" s="1">
        <v>-5</v>
      </c>
      <c r="K1122" s="1">
        <v>46</v>
      </c>
      <c r="L1122" s="1">
        <v>-19</v>
      </c>
      <c r="M1122" s="1">
        <v>-16</v>
      </c>
      <c r="N1122" s="1">
        <v>13</v>
      </c>
      <c r="O1122" s="1">
        <v>38546</v>
      </c>
      <c r="P1122" s="1">
        <v>0</v>
      </c>
      <c r="Q1122" s="1">
        <v>81.5</v>
      </c>
      <c r="R1122" s="1">
        <v>84.4</v>
      </c>
      <c r="S1122" s="1">
        <v>85.4</v>
      </c>
      <c r="T1122" s="1">
        <v>82.7</v>
      </c>
      <c r="U1122" s="1">
        <v>81</v>
      </c>
      <c r="V1122" s="1">
        <v>1.5820999999999998E-2</v>
      </c>
      <c r="W1122" s="1">
        <v>0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0.22</v>
      </c>
      <c r="D1123" s="1">
        <v>0</v>
      </c>
      <c r="E1123" s="1">
        <v>0</v>
      </c>
      <c r="F1123" s="1">
        <v>22.37</v>
      </c>
      <c r="G1123" s="1">
        <v>77.41</v>
      </c>
      <c r="H1123" s="1">
        <v>1127</v>
      </c>
      <c r="I1123" s="1">
        <v>147000</v>
      </c>
      <c r="J1123" s="1">
        <v>0</v>
      </c>
      <c r="K1123" s="1">
        <v>-2</v>
      </c>
      <c r="L1123" s="1">
        <v>-3</v>
      </c>
      <c r="M1123" s="1">
        <v>0</v>
      </c>
      <c r="N1123" s="1">
        <v>0</v>
      </c>
      <c r="O1123" s="1">
        <v>11379</v>
      </c>
      <c r="P1123" s="1">
        <v>0</v>
      </c>
      <c r="Q1123" s="1">
        <v>38.5</v>
      </c>
      <c r="R1123" s="1">
        <v>37</v>
      </c>
      <c r="S1123" s="1">
        <v>36.5</v>
      </c>
      <c r="T1123" s="1">
        <v>37.5</v>
      </c>
      <c r="U1123" s="1">
        <v>36.5</v>
      </c>
      <c r="V1123" s="1">
        <v>-1.835E-3</v>
      </c>
      <c r="W1123" s="1">
        <v>-4.7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6.64</v>
      </c>
      <c r="D1124" s="1">
        <v>0</v>
      </c>
      <c r="E1124" s="1">
        <v>0.12</v>
      </c>
      <c r="F1124" s="1">
        <v>8.9700000000000006</v>
      </c>
      <c r="G1124" s="1">
        <v>84.27</v>
      </c>
      <c r="H1124" s="1">
        <v>1128</v>
      </c>
      <c r="I1124" s="1">
        <v>1063518.32</v>
      </c>
      <c r="J1124" s="1">
        <v>4</v>
      </c>
      <c r="K1124" s="1">
        <v>-3</v>
      </c>
      <c r="L1124" s="1">
        <v>7</v>
      </c>
      <c r="M1124" s="1">
        <v>-18</v>
      </c>
      <c r="N1124" s="1">
        <v>-3</v>
      </c>
      <c r="O1124" s="1">
        <v>89623</v>
      </c>
      <c r="P1124" s="1">
        <v>0</v>
      </c>
      <c r="Q1124" s="1">
        <v>17.8</v>
      </c>
      <c r="R1124" s="1">
        <v>17.8</v>
      </c>
      <c r="S1124" s="1">
        <v>17.850000000000001</v>
      </c>
      <c r="T1124" s="1">
        <v>18</v>
      </c>
      <c r="U1124" s="1">
        <v>17.8</v>
      </c>
      <c r="V1124" s="1">
        <v>-2.3465000000000001E-3</v>
      </c>
      <c r="W1124" s="1">
        <v>0.28000000000000003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0.88</v>
      </c>
      <c r="D1125" s="1">
        <v>0</v>
      </c>
      <c r="E1125" s="1">
        <v>1.39</v>
      </c>
      <c r="F1125" s="1">
        <v>46.59</v>
      </c>
      <c r="G1125" s="1">
        <v>51.139999999999993</v>
      </c>
      <c r="H1125" s="1">
        <v>1129</v>
      </c>
      <c r="I1125" s="1">
        <v>494695.84</v>
      </c>
      <c r="J1125" s="1">
        <v>133.001</v>
      </c>
      <c r="K1125" s="1">
        <v>-33.44</v>
      </c>
      <c r="L1125" s="1">
        <v>167.98699999999999</v>
      </c>
      <c r="M1125" s="1">
        <v>-1162.808</v>
      </c>
      <c r="N1125" s="1">
        <v>-142.761</v>
      </c>
      <c r="O1125" s="1">
        <v>25299</v>
      </c>
      <c r="P1125" s="1">
        <v>-4.0999999999999996</v>
      </c>
      <c r="Q1125" s="1">
        <v>88.3</v>
      </c>
      <c r="R1125" s="1">
        <v>88.2</v>
      </c>
      <c r="S1125" s="1">
        <v>97</v>
      </c>
      <c r="T1125" s="1">
        <v>95</v>
      </c>
      <c r="U1125" s="1">
        <v>92</v>
      </c>
      <c r="V1125" s="1">
        <v>-0.98511452699999991</v>
      </c>
      <c r="W1125" s="1">
        <v>5.99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5.5</v>
      </c>
      <c r="D1126" s="1">
        <v>0.36</v>
      </c>
      <c r="E1126" s="1">
        <v>0</v>
      </c>
      <c r="F1126" s="1">
        <v>9.2100000000000009</v>
      </c>
      <c r="G1126" s="1">
        <v>84.93</v>
      </c>
      <c r="H1126" s="1">
        <v>1130</v>
      </c>
      <c r="I1126" s="1">
        <v>2263790.9</v>
      </c>
      <c r="J1126" s="1">
        <v>30</v>
      </c>
      <c r="K1126" s="1">
        <v>-1.9990000000000001</v>
      </c>
      <c r="L1126" s="1">
        <v>2</v>
      </c>
      <c r="M1126" s="1">
        <v>-7</v>
      </c>
      <c r="N1126" s="1">
        <v>-1.0009999999999999</v>
      </c>
      <c r="O1126" s="1">
        <v>192264</v>
      </c>
      <c r="P1126" s="1">
        <v>0</v>
      </c>
      <c r="Q1126" s="1">
        <v>10.75</v>
      </c>
      <c r="R1126" s="1">
        <v>10.8</v>
      </c>
      <c r="S1126" s="1">
        <v>10.8</v>
      </c>
      <c r="T1126" s="1">
        <v>10.6</v>
      </c>
      <c r="U1126" s="1">
        <v>10.65</v>
      </c>
      <c r="V1126" s="1">
        <v>2.3765015000000002E-3</v>
      </c>
      <c r="W1126" s="1">
        <v>-0.47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1.08</v>
      </c>
      <c r="D1127" s="1">
        <v>0.02</v>
      </c>
      <c r="E1127" s="1">
        <v>0</v>
      </c>
      <c r="F1127" s="1">
        <v>32.99</v>
      </c>
      <c r="G1127" s="1">
        <v>65.91</v>
      </c>
      <c r="H1127" s="1">
        <v>1131</v>
      </c>
      <c r="I1127" s="1">
        <v>1727107.24</v>
      </c>
      <c r="J1127" s="1">
        <v>54</v>
      </c>
      <c r="K1127" s="1">
        <v>62</v>
      </c>
      <c r="L1127" s="1">
        <v>45</v>
      </c>
      <c r="M1127" s="1">
        <v>-260</v>
      </c>
      <c r="N1127" s="1">
        <v>-84</v>
      </c>
      <c r="O1127" s="1">
        <v>113834</v>
      </c>
      <c r="P1127" s="1">
        <v>-0.2</v>
      </c>
      <c r="Q1127" s="1">
        <v>13.8</v>
      </c>
      <c r="R1127" s="1">
        <v>13.85</v>
      </c>
      <c r="S1127" s="1">
        <v>13.85</v>
      </c>
      <c r="T1127" s="1">
        <v>13.55</v>
      </c>
      <c r="U1127" s="1">
        <v>13.4</v>
      </c>
      <c r="V1127" s="1">
        <v>-2.42145E-2</v>
      </c>
      <c r="W1127" s="1">
        <v>-2.19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51.48</v>
      </c>
      <c r="D1128" s="1">
        <v>0.94</v>
      </c>
      <c r="E1128" s="1">
        <v>1.53</v>
      </c>
      <c r="F1128" s="1">
        <v>47.65</v>
      </c>
      <c r="G1128" s="1">
        <v>-1.5999999999999943</v>
      </c>
      <c r="H1128" s="1">
        <v>1132</v>
      </c>
      <c r="I1128" s="1">
        <v>1948939.64</v>
      </c>
      <c r="J1128" s="1">
        <v>489.13</v>
      </c>
      <c r="K1128" s="1">
        <v>28.024000000000001</v>
      </c>
      <c r="L1128" s="1">
        <v>42.01</v>
      </c>
      <c r="M1128" s="1">
        <v>-204.00200000000001</v>
      </c>
      <c r="N1128" s="1">
        <v>-117</v>
      </c>
      <c r="O1128" s="1">
        <v>-3118</v>
      </c>
      <c r="P1128" s="1">
        <v>-7.6</v>
      </c>
      <c r="Q1128" s="1">
        <v>65.5</v>
      </c>
      <c r="R1128" s="1">
        <v>65</v>
      </c>
      <c r="S1128" s="1">
        <v>65.5</v>
      </c>
      <c r="T1128" s="1">
        <v>62.6</v>
      </c>
      <c r="U1128" s="1">
        <v>61.6</v>
      </c>
      <c r="V1128" s="1">
        <v>0.16633504799999996</v>
      </c>
      <c r="W1128" s="1">
        <v>0.65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6</v>
      </c>
      <c r="K1129" s="1">
        <v>-11</v>
      </c>
      <c r="L1129" s="1">
        <v>-2</v>
      </c>
      <c r="M1129" s="1">
        <v>7</v>
      </c>
      <c r="N1129" s="1">
        <v>0</v>
      </c>
      <c r="O1129" s="1">
        <v>24160</v>
      </c>
      <c r="P1129" s="1">
        <v>0</v>
      </c>
      <c r="Q1129" s="1">
        <v>18.8</v>
      </c>
      <c r="R1129" s="1">
        <v>19.05</v>
      </c>
      <c r="S1129" s="1">
        <v>19.100000000000001</v>
      </c>
      <c r="T1129" s="1">
        <v>19.3</v>
      </c>
      <c r="U1129" s="1">
        <v>18.95</v>
      </c>
      <c r="V1129" s="1">
        <v>1.5000000000000568E-6</v>
      </c>
      <c r="W1129" s="1">
        <v>0.26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13.55</v>
      </c>
      <c r="R1130" s="1">
        <v>13.45</v>
      </c>
      <c r="S1130" s="1">
        <v>12.85</v>
      </c>
      <c r="T1130" s="1">
        <v>12.85</v>
      </c>
      <c r="U1130" s="1">
        <v>13.3</v>
      </c>
      <c r="V1130" s="1">
        <v>0</v>
      </c>
      <c r="W1130" s="1">
        <v>-2.21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21.96</v>
      </c>
      <c r="D1131" s="1">
        <v>0.94</v>
      </c>
      <c r="E1131" s="1">
        <v>0.4</v>
      </c>
      <c r="F1131" s="1">
        <v>45.04</v>
      </c>
      <c r="G1131" s="1">
        <v>31.659999999999997</v>
      </c>
      <c r="H1131" s="1">
        <v>1135</v>
      </c>
      <c r="I1131" s="1">
        <v>16389822.67</v>
      </c>
      <c r="J1131" s="1">
        <v>951.83</v>
      </c>
      <c r="K1131" s="1">
        <v>-213.85400000000001</v>
      </c>
      <c r="L1131" s="1">
        <v>-10216.620999999999</v>
      </c>
      <c r="M1131" s="1">
        <v>-13835.565000000001</v>
      </c>
      <c r="N1131" s="1">
        <v>-2705.8180000000002</v>
      </c>
      <c r="O1131" s="1">
        <v>518902</v>
      </c>
      <c r="P1131" s="1">
        <v>-5</v>
      </c>
      <c r="Q1131" s="1">
        <v>73.099999999999994</v>
      </c>
      <c r="R1131" s="1">
        <v>72.7</v>
      </c>
      <c r="S1131" s="1">
        <v>69.7</v>
      </c>
      <c r="T1131" s="1">
        <v>67.5</v>
      </c>
      <c r="U1131" s="1">
        <v>68.099999999999994</v>
      </c>
      <c r="V1131" s="1">
        <v>-17.762337398</v>
      </c>
      <c r="W1131" s="1">
        <v>-5.68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0.33</v>
      </c>
      <c r="D1132" s="1">
        <v>0</v>
      </c>
      <c r="E1132" s="1">
        <v>0</v>
      </c>
      <c r="F1132" s="1">
        <v>23.46</v>
      </c>
      <c r="G1132" s="1">
        <v>76.210000000000008</v>
      </c>
      <c r="H1132" s="1">
        <v>1136</v>
      </c>
      <c r="I1132" s="1">
        <v>289503.09999999998</v>
      </c>
      <c r="J1132" s="1">
        <v>-3</v>
      </c>
      <c r="K1132" s="1">
        <v>-6</v>
      </c>
      <c r="L1132" s="1">
        <v>-35</v>
      </c>
      <c r="M1132" s="1">
        <v>-18</v>
      </c>
      <c r="N1132" s="1">
        <v>9</v>
      </c>
      <c r="O1132" s="1">
        <v>22063</v>
      </c>
      <c r="P1132" s="1">
        <v>-0.2</v>
      </c>
      <c r="Q1132" s="1">
        <v>23.25</v>
      </c>
      <c r="R1132" s="1">
        <v>23.95</v>
      </c>
      <c r="S1132" s="1">
        <v>23.5</v>
      </c>
      <c r="T1132" s="1">
        <v>22.4</v>
      </c>
      <c r="U1132" s="1">
        <v>21.45</v>
      </c>
      <c r="V1132" s="1">
        <v>-1.2461000000000002E-2</v>
      </c>
      <c r="W1132" s="1">
        <v>-5.92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7.01</v>
      </c>
      <c r="D1133" s="1">
        <v>0</v>
      </c>
      <c r="E1133" s="1">
        <v>1.93</v>
      </c>
      <c r="F1133" s="1">
        <v>5.07</v>
      </c>
      <c r="G1133" s="1">
        <v>85.99</v>
      </c>
      <c r="H1133" s="1">
        <v>1137</v>
      </c>
      <c r="I1133" s="1">
        <v>2884407.81</v>
      </c>
      <c r="J1133" s="1">
        <v>1583.2719999999999</v>
      </c>
      <c r="K1133" s="1">
        <v>-2240</v>
      </c>
      <c r="L1133" s="1">
        <v>-1329.866</v>
      </c>
      <c r="M1133" s="1">
        <v>-443.57299999999998</v>
      </c>
      <c r="N1133" s="1">
        <v>-44.289000000000001</v>
      </c>
      <c r="O1133" s="1">
        <v>248030</v>
      </c>
      <c r="P1133" s="1">
        <v>-1</v>
      </c>
      <c r="Q1133" s="1">
        <v>43.6</v>
      </c>
      <c r="R1133" s="1">
        <v>43.95</v>
      </c>
      <c r="S1133" s="1">
        <v>42.9</v>
      </c>
      <c r="T1133" s="1">
        <v>42.6</v>
      </c>
      <c r="U1133" s="1">
        <v>42.45</v>
      </c>
      <c r="V1133" s="1">
        <v>-1.0724487005000001</v>
      </c>
      <c r="W1133" s="1">
        <v>1.8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1.1399999999999999</v>
      </c>
      <c r="D1134" s="1">
        <v>0</v>
      </c>
      <c r="E1134" s="1">
        <v>0.43</v>
      </c>
      <c r="F1134" s="1">
        <v>22.8</v>
      </c>
      <c r="G1134" s="1">
        <v>75.63</v>
      </c>
      <c r="H1134" s="1">
        <v>1138</v>
      </c>
      <c r="I1134" s="1">
        <v>750000</v>
      </c>
      <c r="J1134" s="1">
        <v>41</v>
      </c>
      <c r="K1134" s="1">
        <v>3</v>
      </c>
      <c r="L1134" s="1">
        <v>115</v>
      </c>
      <c r="M1134" s="1">
        <v>-51</v>
      </c>
      <c r="N1134" s="1">
        <v>-50</v>
      </c>
      <c r="O1134" s="1">
        <v>56723</v>
      </c>
      <c r="P1134" s="1">
        <v>0.1</v>
      </c>
      <c r="Q1134" s="1">
        <v>37.950000000000003</v>
      </c>
      <c r="R1134" s="1">
        <v>37.4</v>
      </c>
      <c r="S1134" s="1">
        <v>38.049999999999997</v>
      </c>
      <c r="T1134" s="1">
        <v>37.450000000000003</v>
      </c>
      <c r="U1134" s="1">
        <v>36.75</v>
      </c>
      <c r="V1134" s="1">
        <v>2.2964499999999999E-2</v>
      </c>
      <c r="W1134" s="1">
        <v>-3.29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0.18</v>
      </c>
      <c r="D1135" s="1">
        <v>0.01</v>
      </c>
      <c r="E1135" s="1">
        <v>0</v>
      </c>
      <c r="F1135" s="1">
        <v>6</v>
      </c>
      <c r="G1135" s="1">
        <v>93.81</v>
      </c>
      <c r="H1135" s="1">
        <v>1139</v>
      </c>
      <c r="I1135" s="1">
        <v>1661227.92</v>
      </c>
      <c r="J1135" s="1">
        <v>12</v>
      </c>
      <c r="K1135" s="1">
        <v>73</v>
      </c>
      <c r="L1135" s="1">
        <v>-5</v>
      </c>
      <c r="M1135" s="1">
        <v>0</v>
      </c>
      <c r="N1135" s="1">
        <v>3</v>
      </c>
      <c r="O1135" s="1">
        <v>155840</v>
      </c>
      <c r="P1135" s="1">
        <v>0.1</v>
      </c>
      <c r="Q1135" s="1">
        <v>8.19</v>
      </c>
      <c r="R1135" s="1">
        <v>8.4</v>
      </c>
      <c r="S1135" s="1">
        <v>8.4</v>
      </c>
      <c r="T1135" s="1">
        <v>8.35</v>
      </c>
      <c r="U1135" s="1">
        <v>8.19</v>
      </c>
      <c r="V1135" s="1">
        <v>6.9405000000000005E-3</v>
      </c>
      <c r="W1135" s="1">
        <v>1.74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2.98</v>
      </c>
      <c r="D1136" s="1">
        <v>3.34</v>
      </c>
      <c r="E1136" s="1">
        <v>0.03</v>
      </c>
      <c r="F1136" s="1">
        <v>8.24</v>
      </c>
      <c r="G1136" s="1">
        <v>85.41</v>
      </c>
      <c r="H1136" s="1">
        <v>1140</v>
      </c>
      <c r="I1136" s="1">
        <v>1030400</v>
      </c>
      <c r="J1136" s="1">
        <v>-3</v>
      </c>
      <c r="K1136" s="1">
        <v>-6</v>
      </c>
      <c r="L1136" s="1">
        <v>3</v>
      </c>
      <c r="M1136" s="1">
        <v>-1</v>
      </c>
      <c r="N1136" s="1">
        <v>-4</v>
      </c>
      <c r="O1136" s="1">
        <v>88006</v>
      </c>
      <c r="P1136" s="1">
        <v>0</v>
      </c>
      <c r="Q1136" s="1">
        <v>29.2</v>
      </c>
      <c r="R1136" s="1">
        <v>29.05</v>
      </c>
      <c r="S1136" s="1">
        <v>29</v>
      </c>
      <c r="T1136" s="1">
        <v>28.9</v>
      </c>
      <c r="U1136" s="1">
        <v>28.8</v>
      </c>
      <c r="V1136" s="1">
        <v>-3.1900000000000001E-3</v>
      </c>
      <c r="W1136" s="1">
        <v>-1.37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27.55</v>
      </c>
      <c r="R1137" s="1">
        <v>27.25</v>
      </c>
      <c r="S1137" s="1">
        <v>27.05</v>
      </c>
      <c r="T1137" s="1">
        <v>26.65</v>
      </c>
      <c r="U1137" s="1">
        <v>27.6</v>
      </c>
      <c r="V1137" s="1">
        <v>0</v>
      </c>
      <c r="W1137" s="1">
        <v>4.1500000000000004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16.420000000000002</v>
      </c>
      <c r="D1138" s="1">
        <v>8.59</v>
      </c>
      <c r="E1138" s="1">
        <v>0.85</v>
      </c>
      <c r="F1138" s="1">
        <v>7.61</v>
      </c>
      <c r="G1138" s="1">
        <v>66.53</v>
      </c>
      <c r="H1138" s="1">
        <v>1142</v>
      </c>
      <c r="I1138" s="1">
        <v>3909811.1</v>
      </c>
      <c r="J1138" s="1">
        <v>-1289.4770000000001</v>
      </c>
      <c r="K1138" s="1">
        <v>113.509</v>
      </c>
      <c r="L1138" s="1">
        <v>159.374</v>
      </c>
      <c r="M1138" s="1">
        <v>-68.956000000000003</v>
      </c>
      <c r="N1138" s="1">
        <v>-19.247</v>
      </c>
      <c r="O1138" s="1">
        <v>260120</v>
      </c>
      <c r="P1138" s="1">
        <v>-0.4</v>
      </c>
      <c r="Q1138" s="1">
        <v>70.900000000000006</v>
      </c>
      <c r="R1138" s="1">
        <v>71.7</v>
      </c>
      <c r="S1138" s="1">
        <v>72</v>
      </c>
      <c r="T1138" s="1">
        <v>71.599999999999994</v>
      </c>
      <c r="U1138" s="1">
        <v>71</v>
      </c>
      <c r="V1138" s="1">
        <v>-0.78114182600000004</v>
      </c>
      <c r="W1138" s="1">
        <v>-1.8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0.22</v>
      </c>
      <c r="D1139" s="1">
        <v>0.8</v>
      </c>
      <c r="E1139" s="1">
        <v>0.04</v>
      </c>
      <c r="F1139" s="1">
        <v>43.75</v>
      </c>
      <c r="G1139" s="1">
        <v>55.19</v>
      </c>
      <c r="H1139" s="1">
        <v>1143</v>
      </c>
      <c r="I1139" s="1">
        <v>2101568.37</v>
      </c>
      <c r="J1139" s="1">
        <v>213</v>
      </c>
      <c r="K1139" s="1">
        <v>-157</v>
      </c>
      <c r="L1139" s="1">
        <v>-17</v>
      </c>
      <c r="M1139" s="1">
        <v>-211</v>
      </c>
      <c r="N1139" s="1">
        <v>185</v>
      </c>
      <c r="O1139" s="1">
        <v>115986</v>
      </c>
      <c r="P1139" s="1">
        <v>0</v>
      </c>
      <c r="Q1139" s="1">
        <v>25.25</v>
      </c>
      <c r="R1139" s="1">
        <v>24.8</v>
      </c>
      <c r="S1139" s="1">
        <v>24.8</v>
      </c>
      <c r="T1139" s="1">
        <v>24.15</v>
      </c>
      <c r="U1139" s="1">
        <v>24.8</v>
      </c>
      <c r="V1139" s="1">
        <v>5.5540000000000051E-3</v>
      </c>
      <c r="W1139" s="1">
        <v>1.02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3</v>
      </c>
      <c r="K1140" s="1">
        <v>0</v>
      </c>
      <c r="L1140" s="1">
        <v>2E-3</v>
      </c>
      <c r="M1140" s="1">
        <v>0</v>
      </c>
      <c r="N1140" s="1">
        <v>-1</v>
      </c>
      <c r="O1140" s="1">
        <v>27115</v>
      </c>
      <c r="P1140" s="1">
        <v>0</v>
      </c>
      <c r="Q1140" s="1">
        <v>28.4</v>
      </c>
      <c r="R1140" s="1">
        <v>28.1</v>
      </c>
      <c r="S1140" s="1">
        <v>28.1</v>
      </c>
      <c r="T1140" s="1">
        <v>28.1</v>
      </c>
      <c r="U1140" s="1">
        <v>27.8</v>
      </c>
      <c r="V1140" s="1">
        <v>5.7456199999999992E-4</v>
      </c>
      <c r="W1140" s="1">
        <v>-1.77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3.41</v>
      </c>
      <c r="D1141" s="1">
        <v>0</v>
      </c>
      <c r="E1141" s="1">
        <v>5.5</v>
      </c>
      <c r="F1141" s="1">
        <v>29.87</v>
      </c>
      <c r="G1141" s="1">
        <v>61.22</v>
      </c>
      <c r="H1141" s="1">
        <v>1145</v>
      </c>
      <c r="I1141" s="1">
        <v>286342.19</v>
      </c>
      <c r="J1141" s="1">
        <v>71</v>
      </c>
      <c r="K1141" s="1">
        <v>-152</v>
      </c>
      <c r="L1141" s="1">
        <v>197</v>
      </c>
      <c r="M1141" s="1">
        <v>321</v>
      </c>
      <c r="N1141" s="1">
        <v>296</v>
      </c>
      <c r="O1141" s="1">
        <v>17530</v>
      </c>
      <c r="P1141" s="1">
        <v>4.2</v>
      </c>
      <c r="Q1141" s="1">
        <v>50.7</v>
      </c>
      <c r="R1141" s="1">
        <v>52</v>
      </c>
      <c r="S1141" s="1">
        <v>52.2</v>
      </c>
      <c r="T1141" s="1">
        <v>57.4</v>
      </c>
      <c r="U1141" s="1">
        <v>54.7</v>
      </c>
      <c r="V1141" s="1">
        <v>0.40595699999999996</v>
      </c>
      <c r="W1141" s="1">
        <v>9.4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39.33</v>
      </c>
      <c r="D1142" s="1">
        <v>4.9400000000000004</v>
      </c>
      <c r="E1142" s="1">
        <v>0.03</v>
      </c>
      <c r="F1142" s="1">
        <v>4.8099999999999996</v>
      </c>
      <c r="G1142" s="1">
        <v>50.89</v>
      </c>
      <c r="H1142" s="1">
        <v>1146</v>
      </c>
      <c r="I1142" s="1">
        <v>2616391.34</v>
      </c>
      <c r="J1142" s="1">
        <v>-119.035</v>
      </c>
      <c r="K1142" s="1">
        <v>-828.67</v>
      </c>
      <c r="L1142" s="1">
        <v>-297.85399999999998</v>
      </c>
      <c r="M1142" s="1">
        <v>-870.43600000000004</v>
      </c>
      <c r="N1142" s="1">
        <v>3262.4229999999998</v>
      </c>
      <c r="O1142" s="1">
        <v>133148</v>
      </c>
      <c r="P1142" s="1">
        <v>0.9</v>
      </c>
      <c r="Q1142" s="1">
        <v>118.5</v>
      </c>
      <c r="R1142" s="1">
        <v>119.5</v>
      </c>
      <c r="S1142" s="1">
        <v>120</v>
      </c>
      <c r="T1142" s="1">
        <v>113.5</v>
      </c>
      <c r="U1142" s="1">
        <v>121.5</v>
      </c>
      <c r="V1142" s="1">
        <v>1.4871571599999998</v>
      </c>
      <c r="W1142" s="1">
        <v>2.97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3.63</v>
      </c>
      <c r="D1143" s="1">
        <v>0</v>
      </c>
      <c r="E1143" s="1">
        <v>0.91</v>
      </c>
      <c r="F1143" s="1">
        <v>13.43</v>
      </c>
      <c r="G1143" s="1">
        <v>82.03</v>
      </c>
      <c r="H1143" s="1">
        <v>1147</v>
      </c>
      <c r="I1143" s="1">
        <v>1689589.9</v>
      </c>
      <c r="J1143" s="1">
        <v>5.1890000000000001</v>
      </c>
      <c r="K1143" s="1">
        <v>-32.201999999999998</v>
      </c>
      <c r="L1143" s="1">
        <v>-19.149999999999999</v>
      </c>
      <c r="M1143" s="1">
        <v>-87.209000000000003</v>
      </c>
      <c r="N1143" s="1">
        <v>-122.312</v>
      </c>
      <c r="O1143" s="1">
        <v>138597</v>
      </c>
      <c r="P1143" s="1">
        <v>-0.2</v>
      </c>
      <c r="Q1143" s="1">
        <v>23.5</v>
      </c>
      <c r="R1143" s="1">
        <v>23.4</v>
      </c>
      <c r="S1143" s="1">
        <v>23.95</v>
      </c>
      <c r="T1143" s="1">
        <v>23.55</v>
      </c>
      <c r="U1143" s="1">
        <v>23.55</v>
      </c>
      <c r="V1143" s="1">
        <v>-6.0244473500000006E-2</v>
      </c>
      <c r="W1143" s="1">
        <v>0.64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0</v>
      </c>
      <c r="K1144" s="1">
        <v>1</v>
      </c>
      <c r="L1144" s="1">
        <v>-2</v>
      </c>
      <c r="M1144" s="1">
        <v>0</v>
      </c>
      <c r="N1144" s="1">
        <v>0</v>
      </c>
      <c r="O1144" s="1">
        <v>40483</v>
      </c>
      <c r="P1144" s="1">
        <v>0</v>
      </c>
      <c r="Q1144" s="1">
        <v>11.3</v>
      </c>
      <c r="R1144" s="1">
        <v>11.35</v>
      </c>
      <c r="S1144" s="1">
        <v>11.25</v>
      </c>
      <c r="T1144" s="1">
        <v>11.25</v>
      </c>
      <c r="U1144" s="1">
        <v>11.15</v>
      </c>
      <c r="V1144" s="1">
        <v>-1.115E-4</v>
      </c>
      <c r="W1144" s="1">
        <v>1.36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10.45</v>
      </c>
      <c r="D1145" s="1">
        <v>3.18</v>
      </c>
      <c r="E1145" s="1">
        <v>0.09</v>
      </c>
      <c r="F1145" s="1">
        <v>8.8699999999999992</v>
      </c>
      <c r="G1145" s="1">
        <v>77.41</v>
      </c>
      <c r="H1145" s="1">
        <v>1149</v>
      </c>
      <c r="I1145" s="1">
        <v>743089.98</v>
      </c>
      <c r="J1145" s="1">
        <v>-12</v>
      </c>
      <c r="K1145" s="1">
        <v>19</v>
      </c>
      <c r="L1145" s="1">
        <v>-10</v>
      </c>
      <c r="M1145" s="1">
        <v>-91</v>
      </c>
      <c r="N1145" s="1">
        <v>-16.068000000000001</v>
      </c>
      <c r="O1145" s="1">
        <v>57523</v>
      </c>
      <c r="P1145" s="1">
        <v>-0.2</v>
      </c>
      <c r="Q1145" s="1">
        <v>102</v>
      </c>
      <c r="R1145" s="1">
        <v>102.5</v>
      </c>
      <c r="S1145" s="1">
        <v>102.5</v>
      </c>
      <c r="T1145" s="1">
        <v>104.5</v>
      </c>
      <c r="U1145" s="1">
        <v>104.5</v>
      </c>
      <c r="V1145" s="1">
        <v>-0.11490106</v>
      </c>
      <c r="W1145" s="1">
        <v>2.96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2.69</v>
      </c>
      <c r="D1146" s="1">
        <v>0</v>
      </c>
      <c r="E1146" s="1">
        <v>0.01</v>
      </c>
      <c r="F1146" s="1">
        <v>9.1999999999999993</v>
      </c>
      <c r="G1146" s="1">
        <v>88.1</v>
      </c>
      <c r="H1146" s="1">
        <v>1150</v>
      </c>
      <c r="I1146" s="1">
        <v>890851.23</v>
      </c>
      <c r="J1146" s="1">
        <v>80.802000000000007</v>
      </c>
      <c r="K1146" s="1">
        <v>10.387</v>
      </c>
      <c r="L1146" s="1">
        <v>75.843999999999994</v>
      </c>
      <c r="M1146" s="1">
        <v>30</v>
      </c>
      <c r="N1146" s="1">
        <v>-0.44500000000000001</v>
      </c>
      <c r="O1146" s="1">
        <v>78484</v>
      </c>
      <c r="P1146" s="1">
        <v>0.3</v>
      </c>
      <c r="Q1146" s="1">
        <v>33.200000000000003</v>
      </c>
      <c r="R1146" s="1">
        <v>33.1</v>
      </c>
      <c r="S1146" s="1">
        <v>33.200000000000003</v>
      </c>
      <c r="T1146" s="1">
        <v>33.15</v>
      </c>
      <c r="U1146" s="1">
        <v>33.049999999999997</v>
      </c>
      <c r="V1146" s="1">
        <v>6.5242496500000011E-2</v>
      </c>
      <c r="W1146" s="1">
        <v>0.46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13.96</v>
      </c>
      <c r="D1147" s="1">
        <v>4.3899999999999997</v>
      </c>
      <c r="E1147" s="1">
        <v>0.94</v>
      </c>
      <c r="F1147" s="1">
        <v>12.87</v>
      </c>
      <c r="G1147" s="1">
        <v>67.84</v>
      </c>
      <c r="H1147" s="1">
        <v>1151</v>
      </c>
      <c r="I1147" s="1">
        <v>2634854.86</v>
      </c>
      <c r="J1147" s="1">
        <v>355</v>
      </c>
      <c r="K1147" s="1">
        <v>69.790000000000006</v>
      </c>
      <c r="L1147" s="1">
        <v>-119.03100000000001</v>
      </c>
      <c r="M1147" s="1">
        <v>189.227</v>
      </c>
      <c r="N1147" s="1">
        <v>54.067</v>
      </c>
      <c r="O1147" s="1">
        <v>178749</v>
      </c>
      <c r="P1147" s="1">
        <v>0.3</v>
      </c>
      <c r="Q1147" s="1">
        <v>81</v>
      </c>
      <c r="R1147" s="1">
        <v>80.5</v>
      </c>
      <c r="S1147" s="1">
        <v>80.3</v>
      </c>
      <c r="T1147" s="1">
        <v>78.900000000000006</v>
      </c>
      <c r="U1147" s="1">
        <v>78.8</v>
      </c>
      <c r="V1147" s="1">
        <v>0.44005395600000002</v>
      </c>
      <c r="W1147" s="1">
        <v>-1.75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1.05</v>
      </c>
      <c r="D1148" s="1">
        <v>0.43</v>
      </c>
      <c r="E1148" s="1">
        <v>0</v>
      </c>
      <c r="F1148" s="1">
        <v>10.199999999999999</v>
      </c>
      <c r="G1148" s="1">
        <v>88.32</v>
      </c>
      <c r="H1148" s="1">
        <v>1152</v>
      </c>
      <c r="I1148" s="1">
        <v>1438000</v>
      </c>
      <c r="J1148" s="1">
        <v>218</v>
      </c>
      <c r="K1148" s="1">
        <v>-101</v>
      </c>
      <c r="L1148" s="1">
        <v>216</v>
      </c>
      <c r="M1148" s="1">
        <v>-173</v>
      </c>
      <c r="N1148" s="1">
        <v>-29</v>
      </c>
      <c r="O1148" s="1">
        <v>127004</v>
      </c>
      <c r="P1148" s="1">
        <v>0.1</v>
      </c>
      <c r="Q1148" s="1">
        <v>14.95</v>
      </c>
      <c r="R1148" s="1">
        <v>14.9</v>
      </c>
      <c r="S1148" s="1">
        <v>15.05</v>
      </c>
      <c r="T1148" s="1">
        <v>14.45</v>
      </c>
      <c r="U1148" s="1">
        <v>14.2</v>
      </c>
      <c r="V1148" s="1">
        <v>2.0933500000000004E-2</v>
      </c>
      <c r="W1148" s="1">
        <v>-3.73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0.71</v>
      </c>
      <c r="D1149" s="1">
        <v>0</v>
      </c>
      <c r="E1149" s="1">
        <v>0</v>
      </c>
      <c r="F1149" s="1">
        <v>21.64</v>
      </c>
      <c r="G1149" s="1">
        <v>77.650000000000006</v>
      </c>
      <c r="H1149" s="1">
        <v>1153</v>
      </c>
      <c r="I1149" s="1">
        <v>206878.04</v>
      </c>
      <c r="J1149" s="1">
        <v>-103</v>
      </c>
      <c r="K1149" s="1">
        <v>27</v>
      </c>
      <c r="L1149" s="1">
        <v>-38</v>
      </c>
      <c r="M1149" s="1">
        <v>-7</v>
      </c>
      <c r="N1149" s="1">
        <v>20</v>
      </c>
      <c r="O1149" s="1">
        <v>16064</v>
      </c>
      <c r="P1149" s="1">
        <v>-0.6</v>
      </c>
      <c r="Q1149" s="1">
        <v>71.3</v>
      </c>
      <c r="R1149" s="1">
        <v>69.400000000000006</v>
      </c>
      <c r="S1149" s="1">
        <v>68.5</v>
      </c>
      <c r="T1149" s="1">
        <v>67</v>
      </c>
      <c r="U1149" s="1">
        <v>65.900000000000006</v>
      </c>
      <c r="V1149" s="1">
        <v>-7.2240999999999986E-2</v>
      </c>
      <c r="W1149" s="1">
        <v>-4.49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</v>
      </c>
      <c r="D1150" s="1">
        <v>2.06</v>
      </c>
      <c r="E1150" s="1">
        <v>0.39</v>
      </c>
      <c r="F1150" s="1">
        <v>6.96</v>
      </c>
      <c r="G1150" s="1">
        <v>64.59</v>
      </c>
      <c r="H1150" s="1">
        <v>1154</v>
      </c>
      <c r="I1150" s="1">
        <v>1886995.67</v>
      </c>
      <c r="J1150" s="1">
        <v>18.919</v>
      </c>
      <c r="K1150" s="1">
        <v>-24.163</v>
      </c>
      <c r="L1150" s="1">
        <v>23</v>
      </c>
      <c r="M1150" s="1">
        <v>-130.166</v>
      </c>
      <c r="N1150" s="1">
        <v>-161</v>
      </c>
      <c r="O1150" s="1">
        <v>121881</v>
      </c>
      <c r="P1150" s="1">
        <v>-0.2</v>
      </c>
      <c r="Q1150" s="1">
        <v>178.5</v>
      </c>
      <c r="R1150" s="1">
        <v>178.5</v>
      </c>
      <c r="S1150" s="1">
        <v>181</v>
      </c>
      <c r="T1150" s="1">
        <v>181</v>
      </c>
      <c r="U1150" s="1">
        <v>179</v>
      </c>
      <c r="V1150" s="1">
        <v>-0.49152099999999999</v>
      </c>
      <c r="W1150" s="1">
        <v>2.87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17.649999999999999</v>
      </c>
      <c r="R1151" s="1">
        <v>17.649999999999999</v>
      </c>
      <c r="S1151" s="1">
        <v>17.649999999999999</v>
      </c>
      <c r="T1151" s="1">
        <v>17.55</v>
      </c>
      <c r="U1151" s="1">
        <v>17.399999999999999</v>
      </c>
      <c r="V1151" s="1">
        <v>0</v>
      </c>
      <c r="W1151" s="1">
        <v>-0.28999999999999998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18.02</v>
      </c>
      <c r="D1152" s="1">
        <v>4.5999999999999996</v>
      </c>
      <c r="E1152" s="1">
        <v>0.57999999999999996</v>
      </c>
      <c r="F1152" s="1">
        <v>8.4</v>
      </c>
      <c r="G1152" s="1">
        <v>68.400000000000006</v>
      </c>
      <c r="H1152" s="1">
        <v>1156</v>
      </c>
      <c r="I1152" s="1">
        <v>929757.52</v>
      </c>
      <c r="J1152" s="1">
        <v>-44.073</v>
      </c>
      <c r="K1152" s="1">
        <v>755.89400000000001</v>
      </c>
      <c r="L1152" s="1">
        <v>729.99099999999999</v>
      </c>
      <c r="M1152" s="1">
        <v>868.11099999999999</v>
      </c>
      <c r="N1152" s="1">
        <v>796.399</v>
      </c>
      <c r="O1152" s="1">
        <v>63595</v>
      </c>
      <c r="P1152" s="1">
        <v>4.9000000000000004</v>
      </c>
      <c r="Q1152" s="1">
        <v>122.5</v>
      </c>
      <c r="R1152" s="1">
        <v>124</v>
      </c>
      <c r="S1152" s="1">
        <v>126</v>
      </c>
      <c r="T1152" s="1">
        <v>123.5</v>
      </c>
      <c r="U1152" s="1">
        <v>122.5</v>
      </c>
      <c r="V1152" s="1">
        <v>3.8508136550000001</v>
      </c>
      <c r="W1152" s="1">
        <v>1.66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3.03</v>
      </c>
      <c r="D1153" s="1">
        <v>0.37</v>
      </c>
      <c r="E1153" s="1">
        <v>0.21</v>
      </c>
      <c r="F1153" s="1">
        <v>27.41</v>
      </c>
      <c r="G1153" s="1">
        <v>68.98</v>
      </c>
      <c r="H1153" s="1">
        <v>1157</v>
      </c>
      <c r="I1153" s="1">
        <v>1651361.44</v>
      </c>
      <c r="J1153" s="1">
        <v>150</v>
      </c>
      <c r="K1153" s="1">
        <v>17</v>
      </c>
      <c r="L1153" s="1">
        <v>58</v>
      </c>
      <c r="M1153" s="1">
        <v>4.7699999999999996</v>
      </c>
      <c r="N1153" s="1">
        <v>-28.260999999999999</v>
      </c>
      <c r="O1153" s="1">
        <v>113911</v>
      </c>
      <c r="P1153" s="1">
        <v>0.2</v>
      </c>
      <c r="Q1153" s="1">
        <v>29</v>
      </c>
      <c r="R1153" s="1">
        <v>28.95</v>
      </c>
      <c r="S1153" s="1">
        <v>28.8</v>
      </c>
      <c r="T1153" s="1">
        <v>28.7</v>
      </c>
      <c r="U1153" s="1">
        <v>28.3</v>
      </c>
      <c r="V1153" s="1">
        <v>5.8496626999999995E-2</v>
      </c>
      <c r="W1153" s="1">
        <v>-1.22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-2.0019999999999998</v>
      </c>
      <c r="K1154" s="1">
        <v>0</v>
      </c>
      <c r="L1154" s="1">
        <v>-5.9989999999999997</v>
      </c>
      <c r="M1154" s="1">
        <v>0</v>
      </c>
      <c r="N1154" s="1">
        <v>-1</v>
      </c>
      <c r="O1154" s="1">
        <v>30268</v>
      </c>
      <c r="P1154" s="1">
        <v>0</v>
      </c>
      <c r="Q1154" s="1">
        <v>18.100000000000001</v>
      </c>
      <c r="R1154" s="1">
        <v>18.05</v>
      </c>
      <c r="S1154" s="1">
        <v>18</v>
      </c>
      <c r="T1154" s="1">
        <v>17.850000000000001</v>
      </c>
      <c r="U1154" s="1">
        <v>17.8</v>
      </c>
      <c r="V1154" s="1">
        <v>-1.6201820000000002E-3</v>
      </c>
      <c r="W1154" s="1">
        <v>-1.39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6.91</v>
      </c>
      <c r="D1155" s="1">
        <v>0</v>
      </c>
      <c r="E1155" s="1">
        <v>0.89</v>
      </c>
      <c r="F1155" s="1">
        <v>22.73</v>
      </c>
      <c r="G1155" s="1">
        <v>69.47</v>
      </c>
      <c r="H1155" s="1">
        <v>1159</v>
      </c>
      <c r="I1155" s="1">
        <v>1487636.69</v>
      </c>
      <c r="J1155" s="1">
        <v>106.98699999999999</v>
      </c>
      <c r="K1155" s="1">
        <v>-12.358000000000001</v>
      </c>
      <c r="L1155" s="1">
        <v>-321.05500000000001</v>
      </c>
      <c r="M1155" s="1">
        <v>-65.629000000000005</v>
      </c>
      <c r="N1155" s="1">
        <v>-2</v>
      </c>
      <c r="O1155" s="1">
        <v>103346</v>
      </c>
      <c r="P1155" s="1">
        <v>-0.3</v>
      </c>
      <c r="Q1155" s="1">
        <v>21.7</v>
      </c>
      <c r="R1155" s="1">
        <v>21.45</v>
      </c>
      <c r="S1155" s="1">
        <v>22.5</v>
      </c>
      <c r="T1155" s="1">
        <v>22.05</v>
      </c>
      <c r="U1155" s="1">
        <v>22</v>
      </c>
      <c r="V1155" s="1">
        <v>-6.6583181500000005E-2</v>
      </c>
      <c r="W1155" s="1">
        <v>2.09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-2.3E-2</v>
      </c>
      <c r="N1156" s="1">
        <v>-5.8999999999999997E-2</v>
      </c>
      <c r="O1156" s="1">
        <v>50993</v>
      </c>
      <c r="P1156" s="1">
        <v>0</v>
      </c>
      <c r="Q1156" s="1">
        <v>29.15</v>
      </c>
      <c r="R1156" s="1">
        <v>29.3</v>
      </c>
      <c r="S1156" s="1">
        <v>31.2</v>
      </c>
      <c r="T1156" s="1">
        <v>31.15</v>
      </c>
      <c r="U1156" s="1">
        <v>30.8</v>
      </c>
      <c r="V1156" s="1">
        <v>-2.5336499999999997E-5</v>
      </c>
      <c r="W1156" s="1">
        <v>6.21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36.35</v>
      </c>
      <c r="D1157" s="1">
        <v>3.44</v>
      </c>
      <c r="E1157" s="1">
        <v>1.29</v>
      </c>
      <c r="F1157" s="1">
        <v>42.4</v>
      </c>
      <c r="G1157" s="1">
        <v>16.52000000000001</v>
      </c>
      <c r="H1157" s="1">
        <v>1161</v>
      </c>
      <c r="I1157" s="1">
        <v>1710239</v>
      </c>
      <c r="J1157" s="1">
        <v>262.00099999999998</v>
      </c>
      <c r="K1157" s="1">
        <v>241.99100000000001</v>
      </c>
      <c r="L1157" s="1">
        <v>95.652000000000001</v>
      </c>
      <c r="M1157" s="1">
        <v>141</v>
      </c>
      <c r="N1157" s="1">
        <v>46.143000000000001</v>
      </c>
      <c r="O1157" s="1">
        <v>28253</v>
      </c>
      <c r="P1157" s="1">
        <v>2.8</v>
      </c>
      <c r="Q1157" s="1">
        <v>52.8</v>
      </c>
      <c r="R1157" s="1">
        <v>53.4</v>
      </c>
      <c r="S1157" s="1">
        <v>53.2</v>
      </c>
      <c r="T1157" s="1">
        <v>52.6</v>
      </c>
      <c r="U1157" s="1">
        <v>53.3</v>
      </c>
      <c r="V1157" s="1">
        <v>0.41720680499999996</v>
      </c>
      <c r="W1157" s="1">
        <v>4.3099999999999996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0.77</v>
      </c>
      <c r="D1158" s="1">
        <v>9.5299999999999994</v>
      </c>
      <c r="E1158" s="1">
        <v>0</v>
      </c>
      <c r="F1158" s="1">
        <v>21.37</v>
      </c>
      <c r="G1158" s="1">
        <v>68.33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26</v>
      </c>
      <c r="M1158" s="1">
        <v>-2</v>
      </c>
      <c r="N1158" s="1">
        <v>99</v>
      </c>
      <c r="O1158" s="1">
        <v>40163</v>
      </c>
      <c r="P1158" s="1">
        <v>0.3</v>
      </c>
      <c r="Q1158" s="1">
        <v>14.25</v>
      </c>
      <c r="R1158" s="1">
        <v>14.05</v>
      </c>
      <c r="S1158" s="1">
        <v>14.05</v>
      </c>
      <c r="T1158" s="1">
        <v>14.15</v>
      </c>
      <c r="U1158" s="1">
        <v>14.15</v>
      </c>
      <c r="V1158" s="1">
        <v>1.7095500000000003E-2</v>
      </c>
      <c r="W1158" s="1">
        <v>0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1.05</v>
      </c>
      <c r="D1159" s="1">
        <v>0</v>
      </c>
      <c r="E1159" s="1">
        <v>0.28000000000000003</v>
      </c>
      <c r="F1159" s="1">
        <v>22.47</v>
      </c>
      <c r="G1159" s="1">
        <v>76.2</v>
      </c>
      <c r="H1159" s="1">
        <v>1163</v>
      </c>
      <c r="I1159" s="1">
        <v>710714.9</v>
      </c>
      <c r="J1159" s="1">
        <v>27</v>
      </c>
      <c r="K1159" s="1">
        <v>13</v>
      </c>
      <c r="L1159" s="1">
        <v>28</v>
      </c>
      <c r="M1159" s="1">
        <v>1</v>
      </c>
      <c r="N1159" s="1">
        <v>9</v>
      </c>
      <c r="O1159" s="1">
        <v>54156</v>
      </c>
      <c r="P1159" s="1">
        <v>0.1</v>
      </c>
      <c r="Q1159" s="1">
        <v>28.7</v>
      </c>
      <c r="R1159" s="1">
        <v>28.8</v>
      </c>
      <c r="S1159" s="1">
        <v>29.45</v>
      </c>
      <c r="T1159" s="1">
        <v>29.15</v>
      </c>
      <c r="U1159" s="1">
        <v>28.95</v>
      </c>
      <c r="V1159" s="1">
        <v>2.2636000000000003E-2</v>
      </c>
      <c r="W1159" s="1">
        <v>2.2999999999999998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0.38</v>
      </c>
      <c r="D1160" s="1">
        <v>0</v>
      </c>
      <c r="E1160" s="1">
        <v>0.27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-42</v>
      </c>
      <c r="K1160" s="1">
        <v>28.588999999999999</v>
      </c>
      <c r="L1160" s="1">
        <v>165.11199999999999</v>
      </c>
      <c r="M1160" s="1">
        <v>-66.786000000000001</v>
      </c>
      <c r="N1160" s="1">
        <v>-95.897999999999996</v>
      </c>
      <c r="O1160" s="1">
        <v>70651</v>
      </c>
      <c r="P1160" s="1">
        <v>0</v>
      </c>
      <c r="Q1160" s="1">
        <v>42.5</v>
      </c>
      <c r="R1160" s="1">
        <v>42.05</v>
      </c>
      <c r="S1160" s="1">
        <v>45</v>
      </c>
      <c r="T1160" s="1">
        <v>44.75</v>
      </c>
      <c r="U1160" s="1">
        <v>45.45</v>
      </c>
      <c r="V1160" s="1">
        <v>-5.0003015000000053E-3</v>
      </c>
      <c r="W1160" s="1">
        <v>6.94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2</v>
      </c>
      <c r="M1161" s="1">
        <v>0</v>
      </c>
      <c r="N1161" s="1">
        <v>0</v>
      </c>
      <c r="O1161" s="1">
        <v>30715</v>
      </c>
      <c r="P1161" s="1">
        <v>0</v>
      </c>
      <c r="Q1161" s="1">
        <v>16.600000000000001</v>
      </c>
      <c r="R1161" s="1">
        <v>16.7</v>
      </c>
      <c r="S1161" s="1">
        <v>16.5</v>
      </c>
      <c r="T1161" s="1">
        <v>16.25</v>
      </c>
      <c r="U1161" s="1">
        <v>16.100000000000001</v>
      </c>
      <c r="V1161" s="1">
        <v>4.9600000000000002E-4</v>
      </c>
      <c r="W1161" s="1">
        <v>-2.13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15.39</v>
      </c>
      <c r="D1162" s="1">
        <v>8.39</v>
      </c>
      <c r="E1162" s="1">
        <v>0.17</v>
      </c>
      <c r="F1162" s="1">
        <v>27.7</v>
      </c>
      <c r="G1162" s="1">
        <v>48.349999999999994</v>
      </c>
      <c r="H1162" s="1">
        <v>1166</v>
      </c>
      <c r="I1162" s="1">
        <v>5284413.5199999996</v>
      </c>
      <c r="J1162" s="1">
        <v>-112.998</v>
      </c>
      <c r="K1162" s="1">
        <v>-208.535</v>
      </c>
      <c r="L1162" s="1">
        <v>-353.63499999999999</v>
      </c>
      <c r="M1162" s="1">
        <v>-181.06800000000001</v>
      </c>
      <c r="N1162" s="1">
        <v>-488.70400000000001</v>
      </c>
      <c r="O1162" s="1">
        <v>255501</v>
      </c>
      <c r="P1162" s="1">
        <v>-0.5</v>
      </c>
      <c r="Q1162" s="1">
        <v>55.7</v>
      </c>
      <c r="R1162" s="1">
        <v>55.1</v>
      </c>
      <c r="S1162" s="1">
        <v>54.6</v>
      </c>
      <c r="T1162" s="1">
        <v>54.5</v>
      </c>
      <c r="U1162" s="1">
        <v>53.3</v>
      </c>
      <c r="V1162" s="1">
        <v>-0.73008867300000002</v>
      </c>
      <c r="W1162" s="1">
        <v>-2.56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12.26</v>
      </c>
      <c r="D1163" s="1">
        <v>1.74</v>
      </c>
      <c r="E1163" s="1">
        <v>0.38</v>
      </c>
      <c r="F1163" s="1">
        <v>10.91</v>
      </c>
      <c r="G1163" s="1">
        <v>74.710000000000008</v>
      </c>
      <c r="H1163" s="1">
        <v>1167</v>
      </c>
      <c r="I1163" s="1">
        <v>1678770.62</v>
      </c>
      <c r="J1163" s="1">
        <v>174.26599999999999</v>
      </c>
      <c r="K1163" s="1">
        <v>-4</v>
      </c>
      <c r="L1163" s="1">
        <v>297</v>
      </c>
      <c r="M1163" s="1">
        <v>-217.37299999999999</v>
      </c>
      <c r="N1163" s="1">
        <v>-109.086</v>
      </c>
      <c r="O1163" s="1">
        <v>125421</v>
      </c>
      <c r="P1163" s="1">
        <v>0.1</v>
      </c>
      <c r="Q1163" s="1">
        <v>49.65</v>
      </c>
      <c r="R1163" s="1">
        <v>49.4</v>
      </c>
      <c r="S1163" s="1">
        <v>50</v>
      </c>
      <c r="T1163" s="1">
        <v>49.1</v>
      </c>
      <c r="U1163" s="1">
        <v>48</v>
      </c>
      <c r="V1163" s="1">
        <v>7.3955645999999972E-2</v>
      </c>
      <c r="W1163" s="1">
        <v>-0.93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1.21</v>
      </c>
      <c r="D1164" s="1">
        <v>0.02</v>
      </c>
      <c r="E1164" s="1">
        <v>0.37</v>
      </c>
      <c r="F1164" s="1">
        <v>27.14</v>
      </c>
      <c r="G1164" s="1">
        <v>71.259999999999991</v>
      </c>
      <c r="H1164" s="1">
        <v>1168</v>
      </c>
      <c r="I1164" s="1">
        <v>403559.44</v>
      </c>
      <c r="J1164" s="1">
        <v>7.9960000000000004</v>
      </c>
      <c r="K1164" s="1">
        <v>-8.3680000000000003</v>
      </c>
      <c r="L1164" s="1">
        <v>5.2949999999999999</v>
      </c>
      <c r="M1164" s="1">
        <v>-27.74</v>
      </c>
      <c r="N1164" s="1">
        <v>-26.731000000000002</v>
      </c>
      <c r="O1164" s="1">
        <v>28758</v>
      </c>
      <c r="P1164" s="1">
        <v>-0.2</v>
      </c>
      <c r="Q1164" s="1">
        <v>105.5</v>
      </c>
      <c r="R1164" s="1">
        <v>104.5</v>
      </c>
      <c r="S1164" s="1">
        <v>107</v>
      </c>
      <c r="T1164" s="1">
        <v>105</v>
      </c>
      <c r="U1164" s="1">
        <v>104</v>
      </c>
      <c r="V1164" s="1">
        <v>-5.1570370000000004E-2</v>
      </c>
      <c r="W1164" s="1">
        <v>0.48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0.56999999999999995</v>
      </c>
      <c r="D1165" s="1">
        <v>0.02</v>
      </c>
      <c r="E1165" s="1">
        <v>0.01</v>
      </c>
      <c r="F1165" s="1">
        <v>10.1</v>
      </c>
      <c r="G1165" s="1">
        <v>89.3</v>
      </c>
      <c r="H1165" s="1">
        <v>1169</v>
      </c>
      <c r="I1165" s="1">
        <v>1271270.17</v>
      </c>
      <c r="J1165" s="1">
        <v>53</v>
      </c>
      <c r="K1165" s="1">
        <v>8</v>
      </c>
      <c r="L1165" s="1">
        <v>14</v>
      </c>
      <c r="M1165" s="1">
        <v>0</v>
      </c>
      <c r="N1165" s="1">
        <v>-10</v>
      </c>
      <c r="O1165" s="1">
        <v>113524</v>
      </c>
      <c r="P1165" s="1">
        <v>0.1</v>
      </c>
      <c r="Q1165" s="1">
        <v>12.75</v>
      </c>
      <c r="R1165" s="1">
        <v>12.7</v>
      </c>
      <c r="S1165" s="1">
        <v>12.65</v>
      </c>
      <c r="T1165" s="1">
        <v>12.3</v>
      </c>
      <c r="U1165" s="1">
        <v>12.25</v>
      </c>
      <c r="V1165" s="1">
        <v>8.3195000000000005E-3</v>
      </c>
      <c r="W1165" s="1">
        <v>-1.61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30.82</v>
      </c>
      <c r="D1166" s="1">
        <v>0.22</v>
      </c>
      <c r="E1166" s="1">
        <v>0.88</v>
      </c>
      <c r="F1166" s="1">
        <v>16.95</v>
      </c>
      <c r="G1166" s="1">
        <v>51.13</v>
      </c>
      <c r="H1166" s="1">
        <v>1170</v>
      </c>
      <c r="I1166" s="1">
        <v>1274743.32</v>
      </c>
      <c r="J1166" s="1">
        <v>36.052</v>
      </c>
      <c r="K1166" s="1">
        <v>131.34200000000001</v>
      </c>
      <c r="L1166" s="1">
        <v>-0.85699999999999998</v>
      </c>
      <c r="M1166" s="1">
        <v>6.8289999999999997</v>
      </c>
      <c r="N1166" s="1">
        <v>21.687999999999999</v>
      </c>
      <c r="O1166" s="1">
        <v>65178</v>
      </c>
      <c r="P1166" s="1">
        <v>0.3</v>
      </c>
      <c r="Q1166" s="1">
        <v>96.8</v>
      </c>
      <c r="R1166" s="1">
        <v>99.3</v>
      </c>
      <c r="S1166" s="1">
        <v>102</v>
      </c>
      <c r="T1166" s="1">
        <v>100</v>
      </c>
      <c r="U1166" s="1">
        <v>100</v>
      </c>
      <c r="V1166" s="1">
        <v>0.19296380199999999</v>
      </c>
      <c r="W1166" s="1">
        <v>3.95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-1</v>
      </c>
      <c r="K1167" s="1">
        <v>-2</v>
      </c>
      <c r="L1167" s="1">
        <v>-1</v>
      </c>
      <c r="M1167" s="1">
        <v>1</v>
      </c>
      <c r="N1167" s="1">
        <v>0</v>
      </c>
      <c r="O1167" s="1">
        <v>46019</v>
      </c>
      <c r="P1167" s="1">
        <v>0</v>
      </c>
      <c r="Q1167" s="1">
        <v>13.1</v>
      </c>
      <c r="R1167" s="1">
        <v>13</v>
      </c>
      <c r="S1167" s="1">
        <v>12.95</v>
      </c>
      <c r="T1167" s="1">
        <v>13.1</v>
      </c>
      <c r="U1167" s="1">
        <v>12.95</v>
      </c>
      <c r="V1167" s="1">
        <v>-3.8949999999999998E-4</v>
      </c>
      <c r="W1167" s="1">
        <v>-0.77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20.57</v>
      </c>
      <c r="D1168" s="1">
        <v>4.6399999999999997</v>
      </c>
      <c r="E1168" s="1">
        <v>1.22</v>
      </c>
      <c r="F1168" s="1">
        <v>5.22</v>
      </c>
      <c r="G1168" s="1">
        <v>68.349999999999994</v>
      </c>
      <c r="H1168" s="1">
        <v>1172</v>
      </c>
      <c r="I1168" s="1">
        <v>5862216.5099999998</v>
      </c>
      <c r="J1168" s="1">
        <v>1008.248</v>
      </c>
      <c r="K1168" s="1">
        <v>187.239</v>
      </c>
      <c r="L1168" s="1">
        <v>-218.529</v>
      </c>
      <c r="M1168" s="1">
        <v>930.34199999999998</v>
      </c>
      <c r="N1168" s="1">
        <v>1944.883</v>
      </c>
      <c r="O1168" s="1">
        <v>400682</v>
      </c>
      <c r="P1168" s="1">
        <v>1</v>
      </c>
      <c r="Q1168" s="1">
        <v>175</v>
      </c>
      <c r="R1168" s="1">
        <v>175</v>
      </c>
      <c r="S1168" s="1">
        <v>172.5</v>
      </c>
      <c r="T1168" s="1">
        <v>172.5</v>
      </c>
      <c r="U1168" s="1">
        <v>175</v>
      </c>
      <c r="V1168" s="1">
        <v>6.7235249250000004</v>
      </c>
      <c r="W1168" s="1">
        <v>1.1599999999999999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1.23</v>
      </c>
      <c r="D1169" s="1">
        <v>3.99</v>
      </c>
      <c r="E1169" s="1">
        <v>0</v>
      </c>
      <c r="F1169" s="1">
        <v>24.18</v>
      </c>
      <c r="G1169" s="1">
        <v>70.599999999999994</v>
      </c>
      <c r="H1169" s="1">
        <v>1173</v>
      </c>
      <c r="I1169" s="1">
        <v>668010</v>
      </c>
      <c r="J1169" s="1">
        <v>-19</v>
      </c>
      <c r="K1169" s="1">
        <v>-12</v>
      </c>
      <c r="L1169" s="1">
        <v>-13</v>
      </c>
      <c r="M1169" s="1">
        <v>-9</v>
      </c>
      <c r="N1169" s="1">
        <v>-10</v>
      </c>
      <c r="O1169" s="1">
        <v>47162</v>
      </c>
      <c r="P1169" s="1">
        <v>-0.1</v>
      </c>
      <c r="Q1169" s="1">
        <v>20.5</v>
      </c>
      <c r="R1169" s="1">
        <v>20.8</v>
      </c>
      <c r="S1169" s="1">
        <v>20.5</v>
      </c>
      <c r="T1169" s="1">
        <v>19.95</v>
      </c>
      <c r="U1169" s="1">
        <v>20</v>
      </c>
      <c r="V1169" s="1">
        <v>-1.28515E-2</v>
      </c>
      <c r="W1169" s="1">
        <v>-4.08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-1</v>
      </c>
      <c r="K1170" s="1">
        <v>0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25.5</v>
      </c>
      <c r="R1170" s="1">
        <v>25.5</v>
      </c>
      <c r="S1170" s="1">
        <v>25.5</v>
      </c>
      <c r="T1170" s="1">
        <v>25.45</v>
      </c>
      <c r="U1170" s="1">
        <v>25.4</v>
      </c>
      <c r="V1170" s="1">
        <v>-2.5500000000000002E-4</v>
      </c>
      <c r="W1170" s="1">
        <v>-0.78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0.92</v>
      </c>
      <c r="D1171" s="1">
        <v>0</v>
      </c>
      <c r="E1171" s="1">
        <v>0.31</v>
      </c>
      <c r="F1171" s="1">
        <v>13.1</v>
      </c>
      <c r="G1171" s="1">
        <v>85.67</v>
      </c>
      <c r="H1171" s="1">
        <v>1175</v>
      </c>
      <c r="I1171" s="1">
        <v>915861.24</v>
      </c>
      <c r="J1171" s="1">
        <v>123</v>
      </c>
      <c r="K1171" s="1">
        <v>-67</v>
      </c>
      <c r="L1171" s="1">
        <v>35</v>
      </c>
      <c r="M1171" s="1">
        <v>-40</v>
      </c>
      <c r="N1171" s="1">
        <v>46</v>
      </c>
      <c r="O1171" s="1">
        <v>78462</v>
      </c>
      <c r="P1171" s="1">
        <v>0.1</v>
      </c>
      <c r="Q1171" s="1">
        <v>11.6</v>
      </c>
      <c r="R1171" s="1">
        <v>11.55</v>
      </c>
      <c r="S1171" s="1">
        <v>11.55</v>
      </c>
      <c r="T1171" s="1">
        <v>11.3</v>
      </c>
      <c r="U1171" s="1">
        <v>11.4</v>
      </c>
      <c r="V1171" s="1">
        <v>1.1295999999999999E-2</v>
      </c>
      <c r="W1171" s="1">
        <v>-2.56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-8</v>
      </c>
      <c r="K1172" s="1">
        <v>0</v>
      </c>
      <c r="L1172" s="1">
        <v>0</v>
      </c>
      <c r="M1172" s="1">
        <v>3</v>
      </c>
      <c r="N1172" s="1">
        <v>1</v>
      </c>
      <c r="O1172" s="1">
        <v>67714</v>
      </c>
      <c r="P1172" s="1">
        <v>0</v>
      </c>
      <c r="Q1172" s="1">
        <v>34.700000000000003</v>
      </c>
      <c r="R1172" s="1">
        <v>34.9</v>
      </c>
      <c r="S1172" s="1">
        <v>35.049999999999997</v>
      </c>
      <c r="T1172" s="1">
        <v>34.799999999999997</v>
      </c>
      <c r="U1172" s="1">
        <v>34.85</v>
      </c>
      <c r="V1172" s="1">
        <v>-1.3835000000000006E-3</v>
      </c>
      <c r="W1172" s="1">
        <v>-0.14000000000000001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3.16</v>
      </c>
      <c r="D1173" s="1">
        <v>0</v>
      </c>
      <c r="E1173" s="1">
        <v>0.2</v>
      </c>
      <c r="F1173" s="1">
        <v>8.01</v>
      </c>
      <c r="G1173" s="1">
        <v>88.63</v>
      </c>
      <c r="H1173" s="1">
        <v>1177</v>
      </c>
      <c r="I1173" s="1">
        <v>961562.01</v>
      </c>
      <c r="J1173" s="1">
        <v>-38</v>
      </c>
      <c r="K1173" s="1">
        <v>-8</v>
      </c>
      <c r="L1173" s="1">
        <v>-0.95</v>
      </c>
      <c r="M1173" s="1">
        <v>4</v>
      </c>
      <c r="N1173" s="1">
        <v>0</v>
      </c>
      <c r="O1173" s="1">
        <v>85223</v>
      </c>
      <c r="P1173" s="1">
        <v>-0.1</v>
      </c>
      <c r="Q1173" s="1">
        <v>23.05</v>
      </c>
      <c r="R1173" s="1">
        <v>23.4</v>
      </c>
      <c r="S1173" s="1">
        <v>23.05</v>
      </c>
      <c r="T1173" s="1">
        <v>22.95</v>
      </c>
      <c r="U1173" s="1">
        <v>23.05</v>
      </c>
      <c r="V1173" s="1">
        <v>-9.9319749999999991E-3</v>
      </c>
      <c r="W1173" s="1">
        <v>-0.86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0.57999999999999996</v>
      </c>
      <c r="D1174" s="1">
        <v>0</v>
      </c>
      <c r="E1174" s="1">
        <v>0</v>
      </c>
      <c r="F1174" s="1">
        <v>17.11</v>
      </c>
      <c r="G1174" s="1">
        <v>82.31</v>
      </c>
      <c r="H1174" s="1">
        <v>1178</v>
      </c>
      <c r="I1174" s="1">
        <v>416088.15</v>
      </c>
      <c r="J1174" s="1">
        <v>9</v>
      </c>
      <c r="K1174" s="1">
        <v>2</v>
      </c>
      <c r="L1174" s="1">
        <v>-8</v>
      </c>
      <c r="M1174" s="1">
        <v>2</v>
      </c>
      <c r="N1174" s="1">
        <v>-3</v>
      </c>
      <c r="O1174" s="1">
        <v>34248</v>
      </c>
      <c r="P1174" s="1">
        <v>0</v>
      </c>
      <c r="Q1174" s="1">
        <v>51.1</v>
      </c>
      <c r="R1174" s="1">
        <v>50.7</v>
      </c>
      <c r="S1174" s="1">
        <v>50.6</v>
      </c>
      <c r="T1174" s="1">
        <v>50.3</v>
      </c>
      <c r="U1174" s="1">
        <v>51</v>
      </c>
      <c r="V1174" s="1">
        <v>1.0410000000000003E-3</v>
      </c>
      <c r="W1174" s="1">
        <v>0.2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1.41</v>
      </c>
      <c r="D1175" s="1">
        <v>0</v>
      </c>
      <c r="E1175" s="1">
        <v>0</v>
      </c>
      <c r="F1175" s="1">
        <v>13.13</v>
      </c>
      <c r="G1175" s="1">
        <v>85.46</v>
      </c>
      <c r="H1175" s="1">
        <v>1179</v>
      </c>
      <c r="I1175" s="1">
        <v>1923135.45</v>
      </c>
      <c r="J1175" s="1">
        <v>-2</v>
      </c>
      <c r="K1175" s="1">
        <v>11</v>
      </c>
      <c r="L1175" s="1">
        <v>12</v>
      </c>
      <c r="M1175" s="1">
        <v>-4.6779999999999999</v>
      </c>
      <c r="N1175" s="1">
        <v>-3.7829999999999999</v>
      </c>
      <c r="O1175" s="1">
        <v>164351</v>
      </c>
      <c r="P1175" s="1">
        <v>0</v>
      </c>
      <c r="Q1175" s="1">
        <v>10.85</v>
      </c>
      <c r="R1175" s="1">
        <v>10.75</v>
      </c>
      <c r="S1175" s="1">
        <v>10.75</v>
      </c>
      <c r="T1175" s="1">
        <v>10.7</v>
      </c>
      <c r="U1175" s="1">
        <v>10.65</v>
      </c>
      <c r="V1175" s="1">
        <v>1.3520645000000002E-3</v>
      </c>
      <c r="W1175" s="1">
        <v>-1.84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2.12</v>
      </c>
      <c r="D1176" s="1">
        <v>0.05</v>
      </c>
      <c r="E1176" s="1">
        <v>0.03</v>
      </c>
      <c r="F1176" s="1">
        <v>40.82</v>
      </c>
      <c r="G1176" s="1">
        <v>56.98</v>
      </c>
      <c r="H1176" s="1">
        <v>1180</v>
      </c>
      <c r="I1176" s="1">
        <v>2174281.33</v>
      </c>
      <c r="J1176" s="1">
        <v>52</v>
      </c>
      <c r="K1176" s="1">
        <v>14</v>
      </c>
      <c r="L1176" s="1">
        <v>10</v>
      </c>
      <c r="M1176" s="1">
        <v>16</v>
      </c>
      <c r="N1176" s="1">
        <v>20</v>
      </c>
      <c r="O1176" s="1">
        <v>123891</v>
      </c>
      <c r="P1176" s="1">
        <v>0.1</v>
      </c>
      <c r="Q1176" s="1">
        <v>85.2</v>
      </c>
      <c r="R1176" s="1">
        <v>85.6</v>
      </c>
      <c r="S1176" s="1">
        <v>85.8</v>
      </c>
      <c r="T1176" s="1">
        <v>86</v>
      </c>
      <c r="U1176" s="1">
        <v>86.2</v>
      </c>
      <c r="V1176" s="1">
        <v>9.5867999999999995E-2</v>
      </c>
      <c r="W1176" s="1">
        <v>1.41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2.85</v>
      </c>
      <c r="D1177" s="1">
        <v>0.5</v>
      </c>
      <c r="E1177" s="1">
        <v>0.12</v>
      </c>
      <c r="F1177" s="1">
        <v>15.79</v>
      </c>
      <c r="G1177" s="1">
        <v>80.740000000000009</v>
      </c>
      <c r="H1177" s="1">
        <v>1181</v>
      </c>
      <c r="I1177" s="1">
        <v>1134400</v>
      </c>
      <c r="J1177" s="1">
        <v>45</v>
      </c>
      <c r="K1177" s="1">
        <v>-42</v>
      </c>
      <c r="L1177" s="1">
        <v>-11</v>
      </c>
      <c r="M1177" s="1">
        <v>20</v>
      </c>
      <c r="N1177" s="1">
        <v>-33</v>
      </c>
      <c r="O1177" s="1">
        <v>91591</v>
      </c>
      <c r="P1177" s="1">
        <v>0</v>
      </c>
      <c r="Q1177" s="1">
        <v>69.3</v>
      </c>
      <c r="R1177" s="1">
        <v>68.8</v>
      </c>
      <c r="S1177" s="1">
        <v>69</v>
      </c>
      <c r="T1177" s="1">
        <v>70.099999999999994</v>
      </c>
      <c r="U1177" s="1">
        <v>68.400000000000006</v>
      </c>
      <c r="V1177" s="1">
        <v>-1.3853000000000002E-2</v>
      </c>
      <c r="W1177" s="1">
        <v>2.5499999999999998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6.53</v>
      </c>
      <c r="D1178" s="1">
        <v>0.12</v>
      </c>
      <c r="E1178" s="1">
        <v>7.0000000000000007E-2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269</v>
      </c>
      <c r="K1178" s="1">
        <v>168</v>
      </c>
      <c r="L1178" s="1">
        <v>51</v>
      </c>
      <c r="M1178" s="1">
        <v>107</v>
      </c>
      <c r="N1178" s="1">
        <v>119</v>
      </c>
      <c r="O1178" s="1">
        <v>669221</v>
      </c>
      <c r="P1178" s="1">
        <v>0.1</v>
      </c>
      <c r="Q1178" s="1">
        <v>9.02</v>
      </c>
      <c r="R1178" s="1">
        <v>9.0399999999999991</v>
      </c>
      <c r="S1178" s="1">
        <v>8.99</v>
      </c>
      <c r="T1178" s="1">
        <v>8.98</v>
      </c>
      <c r="U1178" s="1">
        <v>8.9700000000000006</v>
      </c>
      <c r="V1178" s="1">
        <v>6.4318799999999995E-2</v>
      </c>
      <c r="W1178" s="1">
        <v>0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2E-3</v>
      </c>
      <c r="K1179" s="1">
        <v>0</v>
      </c>
      <c r="L1179" s="1">
        <v>4.0000000000000001E-3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19.899999999999999</v>
      </c>
      <c r="S1179" s="1">
        <v>19.899999999999999</v>
      </c>
      <c r="T1179" s="1">
        <v>19.899999999999999</v>
      </c>
      <c r="U1179" s="1">
        <v>20</v>
      </c>
      <c r="V1179" s="1">
        <v>1.195E-6</v>
      </c>
      <c r="W1179" s="1">
        <v>-0.74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4.91</v>
      </c>
      <c r="D1180" s="1">
        <v>0.04</v>
      </c>
      <c r="E1180" s="1">
        <v>0.16</v>
      </c>
      <c r="F1180" s="1">
        <v>27.72</v>
      </c>
      <c r="G1180" s="1">
        <v>67.17</v>
      </c>
      <c r="H1180" s="1">
        <v>1184</v>
      </c>
      <c r="I1180" s="1">
        <v>2520001.0499999998</v>
      </c>
      <c r="J1180" s="1">
        <v>3</v>
      </c>
      <c r="K1180" s="1">
        <v>-17</v>
      </c>
      <c r="L1180" s="1">
        <v>20</v>
      </c>
      <c r="M1180" s="1">
        <v>-24</v>
      </c>
      <c r="N1180" s="1">
        <v>26</v>
      </c>
      <c r="O1180" s="1">
        <v>169268</v>
      </c>
      <c r="P1180" s="1">
        <v>0</v>
      </c>
      <c r="Q1180" s="1">
        <v>13.75</v>
      </c>
      <c r="R1180" s="1">
        <v>13.65</v>
      </c>
      <c r="S1180" s="1">
        <v>13.8</v>
      </c>
      <c r="T1180" s="1">
        <v>13.85</v>
      </c>
      <c r="U1180" s="1">
        <v>13.75</v>
      </c>
      <c r="V1180" s="1">
        <v>1.103E-3</v>
      </c>
      <c r="W1180" s="1">
        <v>-0.36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1</v>
      </c>
      <c r="D1181" s="1">
        <v>0</v>
      </c>
      <c r="E1181" s="1">
        <v>0.01</v>
      </c>
      <c r="F1181" s="1">
        <v>17.23</v>
      </c>
      <c r="G1181" s="1">
        <v>81.759999999999991</v>
      </c>
      <c r="H1181" s="1">
        <v>1185</v>
      </c>
      <c r="I1181" s="1">
        <v>500439.06</v>
      </c>
      <c r="J1181" s="1">
        <v>14</v>
      </c>
      <c r="K1181" s="1">
        <v>-1</v>
      </c>
      <c r="L1181" s="1">
        <v>-3</v>
      </c>
      <c r="M1181" s="1">
        <v>5</v>
      </c>
      <c r="N1181" s="1">
        <v>7</v>
      </c>
      <c r="O1181" s="1">
        <v>40916</v>
      </c>
      <c r="P1181" s="1">
        <v>0.1</v>
      </c>
      <c r="Q1181" s="1">
        <v>19.75</v>
      </c>
      <c r="R1181" s="1">
        <v>20</v>
      </c>
      <c r="S1181" s="1">
        <v>20</v>
      </c>
      <c r="T1181" s="1">
        <v>21.65</v>
      </c>
      <c r="U1181" s="1">
        <v>23.8</v>
      </c>
      <c r="V1181" s="1">
        <v>4.7134999999999998E-3</v>
      </c>
      <c r="W1181" s="1">
        <v>19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3.27</v>
      </c>
      <c r="D1182" s="1">
        <v>0</v>
      </c>
      <c r="E1182" s="1">
        <v>0.04</v>
      </c>
      <c r="F1182" s="1">
        <v>23.54</v>
      </c>
      <c r="G1182" s="1">
        <v>73.150000000000006</v>
      </c>
      <c r="H1182" s="1">
        <v>1186</v>
      </c>
      <c r="I1182" s="1">
        <v>2191971.7999999998</v>
      </c>
      <c r="J1182" s="1">
        <v>447</v>
      </c>
      <c r="K1182" s="1">
        <v>-53</v>
      </c>
      <c r="L1182" s="1">
        <v>425</v>
      </c>
      <c r="M1182" s="1">
        <v>-70.022000000000006</v>
      </c>
      <c r="N1182" s="1">
        <v>-188</v>
      </c>
      <c r="O1182" s="1">
        <v>160343</v>
      </c>
      <c r="P1182" s="1">
        <v>0.3</v>
      </c>
      <c r="Q1182" s="1">
        <v>26.5</v>
      </c>
      <c r="R1182" s="1">
        <v>26.65</v>
      </c>
      <c r="S1182" s="1">
        <v>27.55</v>
      </c>
      <c r="T1182" s="1">
        <v>28.5</v>
      </c>
      <c r="U1182" s="1">
        <v>27.2</v>
      </c>
      <c r="V1182" s="1">
        <v>0.15032572999999999</v>
      </c>
      <c r="W1182" s="1">
        <v>7.09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2</v>
      </c>
      <c r="M1183" s="1">
        <v>0</v>
      </c>
      <c r="N1183" s="1">
        <v>0</v>
      </c>
      <c r="O1183" s="1">
        <v>44094</v>
      </c>
      <c r="P1183" s="1">
        <v>0</v>
      </c>
      <c r="Q1183" s="1">
        <v>64.099999999999994</v>
      </c>
      <c r="R1183" s="1">
        <v>63.9</v>
      </c>
      <c r="S1183" s="1">
        <v>66.099999999999994</v>
      </c>
      <c r="T1183" s="1">
        <v>66.5</v>
      </c>
      <c r="U1183" s="1">
        <v>66.5</v>
      </c>
      <c r="V1183" s="1">
        <v>6.8099999999999996E-4</v>
      </c>
      <c r="W1183" s="1">
        <v>2.94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6.9</v>
      </c>
      <c r="D1184" s="1">
        <v>0</v>
      </c>
      <c r="E1184" s="1">
        <v>0.4</v>
      </c>
      <c r="F1184" s="1">
        <v>3.83</v>
      </c>
      <c r="G1184" s="1">
        <v>88.87</v>
      </c>
      <c r="H1184" s="1">
        <v>1188</v>
      </c>
      <c r="I1184" s="1">
        <v>4922801.55</v>
      </c>
      <c r="J1184" s="1">
        <v>2095</v>
      </c>
      <c r="K1184" s="1">
        <v>817</v>
      </c>
      <c r="L1184" s="1">
        <v>176</v>
      </c>
      <c r="M1184" s="1">
        <v>721</v>
      </c>
      <c r="N1184" s="1">
        <v>-1802.845</v>
      </c>
      <c r="O1184" s="1">
        <v>437489</v>
      </c>
      <c r="P1184" s="1">
        <v>0.5</v>
      </c>
      <c r="Q1184" s="1">
        <v>10.15</v>
      </c>
      <c r="R1184" s="1">
        <v>10</v>
      </c>
      <c r="S1184" s="1">
        <v>9.3800000000000008</v>
      </c>
      <c r="T1184" s="1">
        <v>9.2200000000000006</v>
      </c>
      <c r="U1184" s="1">
        <v>8.67</v>
      </c>
      <c r="V1184" s="1">
        <v>0.22102083849999998</v>
      </c>
      <c r="W1184" s="1">
        <v>-12.95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5.54</v>
      </c>
      <c r="D1185" s="1">
        <v>1</v>
      </c>
      <c r="E1185" s="1">
        <v>5.69</v>
      </c>
      <c r="F1185" s="1">
        <v>35.58</v>
      </c>
      <c r="G1185" s="1">
        <v>52.19</v>
      </c>
      <c r="H1185" s="1">
        <v>1189</v>
      </c>
      <c r="I1185" s="1">
        <v>7815962.4100000001</v>
      </c>
      <c r="J1185" s="1">
        <v>-135.74100000000001</v>
      </c>
      <c r="K1185" s="1">
        <v>-17.100999999999999</v>
      </c>
      <c r="L1185" s="1">
        <v>-45.570999999999998</v>
      </c>
      <c r="M1185" s="1">
        <v>-168.71700000000001</v>
      </c>
      <c r="N1185" s="1">
        <v>-48.895000000000003</v>
      </c>
      <c r="O1185" s="1">
        <v>407915</v>
      </c>
      <c r="P1185" s="1">
        <v>-0.1</v>
      </c>
      <c r="Q1185" s="1">
        <v>59.3</v>
      </c>
      <c r="R1185" s="1">
        <v>59.4</v>
      </c>
      <c r="S1185" s="1">
        <v>59.1</v>
      </c>
      <c r="T1185" s="1">
        <v>58.3</v>
      </c>
      <c r="U1185" s="1">
        <v>58.2</v>
      </c>
      <c r="V1185" s="1">
        <v>-0.24440376900000002</v>
      </c>
      <c r="W1185" s="1">
        <v>-2.84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-1</v>
      </c>
      <c r="L1186" s="1">
        <v>1</v>
      </c>
      <c r="M1186" s="1">
        <v>0</v>
      </c>
      <c r="N1186" s="1">
        <v>7</v>
      </c>
      <c r="O1186" s="1">
        <v>120390</v>
      </c>
      <c r="P1186" s="1">
        <v>0</v>
      </c>
      <c r="Q1186" s="1">
        <v>25.2</v>
      </c>
      <c r="R1186" s="1">
        <v>25.2</v>
      </c>
      <c r="S1186" s="1">
        <v>25.25</v>
      </c>
      <c r="T1186" s="1">
        <v>25.15</v>
      </c>
      <c r="U1186" s="1">
        <v>25</v>
      </c>
      <c r="V1186" s="1">
        <v>1.4985E-3</v>
      </c>
      <c r="W1186" s="1">
        <v>-0.6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1.43</v>
      </c>
      <c r="D1187" s="1">
        <v>0.67</v>
      </c>
      <c r="E1187" s="1">
        <v>0.05</v>
      </c>
      <c r="F1187" s="1">
        <v>19.170000000000002</v>
      </c>
      <c r="G1187" s="1">
        <v>78.680000000000007</v>
      </c>
      <c r="H1187" s="1">
        <v>1191</v>
      </c>
      <c r="I1187" s="1">
        <v>2804667.42</v>
      </c>
      <c r="J1187" s="1">
        <v>3</v>
      </c>
      <c r="K1187" s="1">
        <v>0</v>
      </c>
      <c r="L1187" s="1">
        <v>12</v>
      </c>
      <c r="M1187" s="1">
        <v>0</v>
      </c>
      <c r="N1187" s="1">
        <v>18.495999999999999</v>
      </c>
      <c r="O1187" s="1">
        <v>220671</v>
      </c>
      <c r="P1187" s="1">
        <v>0</v>
      </c>
      <c r="Q1187" s="1">
        <v>24.9</v>
      </c>
      <c r="R1187" s="1">
        <v>24.85</v>
      </c>
      <c r="S1187" s="1">
        <v>25.2</v>
      </c>
      <c r="T1187" s="1">
        <v>25.3</v>
      </c>
      <c r="U1187" s="1">
        <v>25.35</v>
      </c>
      <c r="V1187" s="1">
        <v>8.4597360000000007E-3</v>
      </c>
      <c r="W1187" s="1">
        <v>2.0099999999999998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0.52</v>
      </c>
      <c r="D1188" s="1">
        <v>0</v>
      </c>
      <c r="E1188" s="1">
        <v>0</v>
      </c>
      <c r="F1188" s="1">
        <v>56.24</v>
      </c>
      <c r="G1188" s="1">
        <v>43.239999999999995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4</v>
      </c>
      <c r="O1188" s="1">
        <v>29765</v>
      </c>
      <c r="P1188" s="1">
        <v>0</v>
      </c>
      <c r="Q1188" s="1">
        <v>19.350000000000001</v>
      </c>
      <c r="R1188" s="1">
        <v>19.350000000000001</v>
      </c>
      <c r="S1188" s="1">
        <v>19.350000000000001</v>
      </c>
      <c r="T1188" s="1">
        <v>19.600000000000001</v>
      </c>
      <c r="U1188" s="1">
        <v>19.45</v>
      </c>
      <c r="V1188" s="1">
        <v>7.7799999999999994E-4</v>
      </c>
      <c r="W1188" s="1">
        <v>0.52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55.89</v>
      </c>
      <c r="D1189" s="1">
        <v>0.52</v>
      </c>
      <c r="E1189" s="1">
        <v>0.06</v>
      </c>
      <c r="F1189" s="1">
        <v>5.01</v>
      </c>
      <c r="G1189" s="1">
        <v>38.519999999999996</v>
      </c>
      <c r="H1189" s="1">
        <v>1193</v>
      </c>
      <c r="I1189" s="1">
        <v>4200841.99</v>
      </c>
      <c r="J1189" s="1">
        <v>50</v>
      </c>
      <c r="K1189" s="1">
        <v>4</v>
      </c>
      <c r="L1189" s="1">
        <v>32</v>
      </c>
      <c r="M1189" s="1">
        <v>-1</v>
      </c>
      <c r="N1189" s="1">
        <v>-1</v>
      </c>
      <c r="O1189" s="1">
        <v>161816</v>
      </c>
      <c r="P1189" s="1">
        <v>0.1</v>
      </c>
      <c r="Q1189" s="1">
        <v>35.85</v>
      </c>
      <c r="R1189" s="1">
        <v>36</v>
      </c>
      <c r="S1189" s="1">
        <v>36.5</v>
      </c>
      <c r="T1189" s="1">
        <v>36.65</v>
      </c>
      <c r="U1189" s="1">
        <v>36.75</v>
      </c>
      <c r="V1189" s="1">
        <v>3.0310999999999998E-2</v>
      </c>
      <c r="W1189" s="1">
        <v>2.5099999999999998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79</v>
      </c>
      <c r="K1190" s="1">
        <v>7</v>
      </c>
      <c r="L1190" s="1">
        <v>86</v>
      </c>
      <c r="M1190" s="1">
        <v>-14</v>
      </c>
      <c r="N1190" s="1">
        <v>6</v>
      </c>
      <c r="O1190" s="1">
        <v>782438</v>
      </c>
      <c r="P1190" s="1">
        <v>0</v>
      </c>
      <c r="Q1190" s="1">
        <v>10.6</v>
      </c>
      <c r="R1190" s="1">
        <v>10.4</v>
      </c>
      <c r="S1190" s="1">
        <v>10.5</v>
      </c>
      <c r="T1190" s="1">
        <v>10.199999999999999</v>
      </c>
      <c r="U1190" s="1">
        <v>10.199999999999999</v>
      </c>
      <c r="V1190" s="1">
        <v>1.7315999999999998E-2</v>
      </c>
      <c r="W1190" s="1">
        <v>-3.32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5.12</v>
      </c>
      <c r="D1191" s="1">
        <v>0</v>
      </c>
      <c r="E1191" s="1">
        <v>0.18</v>
      </c>
      <c r="F1191" s="1">
        <v>10.050000000000001</v>
      </c>
      <c r="G1191" s="1">
        <v>84.65</v>
      </c>
      <c r="H1191" s="1">
        <v>1195</v>
      </c>
      <c r="I1191" s="1">
        <v>2852449.44</v>
      </c>
      <c r="J1191" s="1">
        <v>10</v>
      </c>
      <c r="K1191" s="1">
        <v>30</v>
      </c>
      <c r="L1191" s="1">
        <v>29</v>
      </c>
      <c r="M1191" s="1">
        <v>17</v>
      </c>
      <c r="N1191" s="1">
        <v>-11</v>
      </c>
      <c r="O1191" s="1">
        <v>241460</v>
      </c>
      <c r="P1191" s="1">
        <v>0</v>
      </c>
      <c r="Q1191" s="1">
        <v>19.5</v>
      </c>
      <c r="R1191" s="1">
        <v>19.5</v>
      </c>
      <c r="S1191" s="1">
        <v>19.7</v>
      </c>
      <c r="T1191" s="1">
        <v>19.7</v>
      </c>
      <c r="U1191" s="1">
        <v>19.600000000000001</v>
      </c>
      <c r="V1191" s="1">
        <v>1.4705999999999999E-2</v>
      </c>
      <c r="W1191" s="1">
        <v>0.77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10.11</v>
      </c>
      <c r="D1192" s="1">
        <v>0</v>
      </c>
      <c r="E1192" s="1">
        <v>1.25</v>
      </c>
      <c r="F1192" s="1">
        <v>10.050000000000001</v>
      </c>
      <c r="G1192" s="1">
        <v>78.59</v>
      </c>
      <c r="H1192" s="1">
        <v>1196</v>
      </c>
      <c r="I1192" s="1">
        <v>2903259.6</v>
      </c>
      <c r="J1192" s="1">
        <v>93.206999999999994</v>
      </c>
      <c r="K1192" s="1">
        <v>19.998000000000001</v>
      </c>
      <c r="L1192" s="1">
        <v>127.82599999999999</v>
      </c>
      <c r="M1192" s="1">
        <v>36</v>
      </c>
      <c r="N1192" s="1">
        <v>13.648</v>
      </c>
      <c r="O1192" s="1">
        <v>228167</v>
      </c>
      <c r="P1192" s="1">
        <v>0.1</v>
      </c>
      <c r="Q1192" s="1">
        <v>73.5</v>
      </c>
      <c r="R1192" s="1">
        <v>73.5</v>
      </c>
      <c r="S1192" s="1">
        <v>74</v>
      </c>
      <c r="T1192" s="1">
        <v>73.7</v>
      </c>
      <c r="U1192" s="1">
        <v>73.7</v>
      </c>
      <c r="V1192" s="1">
        <v>0.21438749100000001</v>
      </c>
      <c r="W1192" s="1">
        <v>0.41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22.42</v>
      </c>
      <c r="D1193" s="1">
        <v>0.26</v>
      </c>
      <c r="E1193" s="1">
        <v>0</v>
      </c>
      <c r="F1193" s="1">
        <v>7.52</v>
      </c>
      <c r="G1193" s="1">
        <v>69.8</v>
      </c>
      <c r="H1193" s="1">
        <v>1197</v>
      </c>
      <c r="I1193" s="1">
        <v>615888.78500000003</v>
      </c>
      <c r="J1193" s="1">
        <v>22.268000000000001</v>
      </c>
      <c r="K1193" s="1">
        <v>16</v>
      </c>
      <c r="L1193" s="1">
        <v>-44.540999999999997</v>
      </c>
      <c r="M1193" s="1">
        <v>-90.972999999999999</v>
      </c>
      <c r="N1193" s="1">
        <v>-135.78700000000001</v>
      </c>
      <c r="O1193" s="1">
        <v>42989</v>
      </c>
      <c r="P1193" s="1">
        <v>-0.5</v>
      </c>
      <c r="Q1193" s="1">
        <v>181.5</v>
      </c>
      <c r="R1193" s="1">
        <v>182</v>
      </c>
      <c r="S1193" s="1">
        <v>181</v>
      </c>
      <c r="T1193" s="1">
        <v>180.5</v>
      </c>
      <c r="U1193" s="1">
        <v>177</v>
      </c>
      <c r="V1193" s="1">
        <v>-0.41563204500000001</v>
      </c>
      <c r="W1193" s="1">
        <v>-2.48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0</v>
      </c>
      <c r="M1194" s="1">
        <v>1</v>
      </c>
      <c r="N1194" s="1">
        <v>0</v>
      </c>
      <c r="O1194" s="1">
        <v>21569</v>
      </c>
      <c r="P1194" s="1">
        <v>0</v>
      </c>
      <c r="Q1194" s="1">
        <v>32.5</v>
      </c>
      <c r="R1194" s="1">
        <v>32.950000000000003</v>
      </c>
      <c r="S1194" s="1">
        <v>32.15</v>
      </c>
      <c r="T1194" s="1">
        <v>32.200000000000003</v>
      </c>
      <c r="U1194" s="1">
        <v>32</v>
      </c>
      <c r="V1194" s="1">
        <v>-2.9999999999999717E-6</v>
      </c>
      <c r="W1194" s="1">
        <v>1.43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1</v>
      </c>
      <c r="N1195" s="1">
        <v>0</v>
      </c>
      <c r="O1195" s="1">
        <v>34152</v>
      </c>
      <c r="P1195" s="1">
        <v>0</v>
      </c>
      <c r="Q1195" s="1">
        <v>44.9</v>
      </c>
      <c r="R1195" s="1">
        <v>44.65</v>
      </c>
      <c r="S1195" s="1">
        <v>44.6</v>
      </c>
      <c r="T1195" s="1">
        <v>43.1</v>
      </c>
      <c r="U1195" s="1">
        <v>43.1</v>
      </c>
      <c r="V1195" s="1">
        <v>4.3100000000000001E-4</v>
      </c>
      <c r="W1195" s="1">
        <v>-2.38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53.41</v>
      </c>
      <c r="D1196" s="1">
        <v>0</v>
      </c>
      <c r="E1196" s="1">
        <v>0.25</v>
      </c>
      <c r="F1196" s="1">
        <v>16.41</v>
      </c>
      <c r="G1196" s="1">
        <v>29.930000000000007</v>
      </c>
      <c r="H1196" s="1">
        <v>1200</v>
      </c>
      <c r="I1196" s="1">
        <v>823534.02</v>
      </c>
      <c r="J1196" s="1">
        <v>55</v>
      </c>
      <c r="K1196" s="1">
        <v>51</v>
      </c>
      <c r="L1196" s="1">
        <v>-9</v>
      </c>
      <c r="M1196" s="1">
        <v>-1</v>
      </c>
      <c r="N1196" s="1">
        <v>-3</v>
      </c>
      <c r="O1196" s="1">
        <v>24648</v>
      </c>
      <c r="P1196" s="1">
        <v>0.4</v>
      </c>
      <c r="Q1196" s="1">
        <v>38.700000000000003</v>
      </c>
      <c r="R1196" s="1">
        <v>38.450000000000003</v>
      </c>
      <c r="S1196" s="1">
        <v>37</v>
      </c>
      <c r="T1196" s="1">
        <v>35.299999999999997</v>
      </c>
      <c r="U1196" s="1">
        <v>35.799999999999997</v>
      </c>
      <c r="V1196" s="1">
        <v>3.6137499999999996E-2</v>
      </c>
      <c r="W1196" s="1">
        <v>1.7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-2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33.5</v>
      </c>
      <c r="R1197" s="1">
        <v>34.799999999999997</v>
      </c>
      <c r="S1197" s="1">
        <v>34.1</v>
      </c>
      <c r="T1197" s="1">
        <v>34.1</v>
      </c>
      <c r="U1197" s="1">
        <v>33.9</v>
      </c>
      <c r="V1197" s="1">
        <v>-6.959999999999999E-4</v>
      </c>
      <c r="W1197" s="1">
        <v>1.19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-3</v>
      </c>
      <c r="K1198" s="1">
        <v>-1</v>
      </c>
      <c r="L1198" s="1">
        <v>0</v>
      </c>
      <c r="M1198" s="1">
        <v>-1.9E-2</v>
      </c>
      <c r="N1198" s="1">
        <v>-1</v>
      </c>
      <c r="O1198" s="1">
        <v>80220</v>
      </c>
      <c r="P1198" s="1">
        <v>0</v>
      </c>
      <c r="Q1198" s="1">
        <v>20.2</v>
      </c>
      <c r="R1198" s="1">
        <v>20.25</v>
      </c>
      <c r="S1198" s="1">
        <v>20.149999999999999</v>
      </c>
      <c r="T1198" s="1">
        <v>20.100000000000001</v>
      </c>
      <c r="U1198" s="1">
        <v>20.100000000000001</v>
      </c>
      <c r="V1198" s="1">
        <v>-1.0133189999999999E-3</v>
      </c>
      <c r="W1198" s="1">
        <v>-0.74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44.9</v>
      </c>
      <c r="R1199" s="1">
        <v>44.9</v>
      </c>
      <c r="S1199" s="1">
        <v>44.9</v>
      </c>
      <c r="T1199" s="1">
        <v>44.9</v>
      </c>
      <c r="U1199" s="1">
        <v>44.9</v>
      </c>
      <c r="V1199" s="1">
        <v>-4.4899999999999996E-4</v>
      </c>
      <c r="W1199" s="1">
        <v>-0.77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1.66</v>
      </c>
      <c r="D1200" s="1">
        <v>0.13</v>
      </c>
      <c r="E1200" s="1">
        <v>0.52</v>
      </c>
      <c r="F1200" s="1">
        <v>16.21</v>
      </c>
      <c r="G1200" s="1">
        <v>81.48</v>
      </c>
      <c r="H1200" s="1">
        <v>1204</v>
      </c>
      <c r="I1200" s="1">
        <v>3013770.1</v>
      </c>
      <c r="J1200" s="1">
        <v>-216</v>
      </c>
      <c r="K1200" s="1">
        <v>-55</v>
      </c>
      <c r="L1200" s="1">
        <v>37.823999999999998</v>
      </c>
      <c r="M1200" s="1">
        <v>86.015000000000001</v>
      </c>
      <c r="N1200" s="1">
        <v>-81.350999999999999</v>
      </c>
      <c r="O1200" s="1">
        <v>245562</v>
      </c>
      <c r="P1200" s="1">
        <v>-0.1</v>
      </c>
      <c r="Q1200" s="1">
        <v>49.05</v>
      </c>
      <c r="R1200" s="1">
        <v>48.25</v>
      </c>
      <c r="S1200" s="1">
        <v>48.3</v>
      </c>
      <c r="T1200" s="1">
        <v>50.7</v>
      </c>
      <c r="U1200" s="1">
        <v>51.2</v>
      </c>
      <c r="V1200" s="1">
        <v>-0.11225861499999999</v>
      </c>
      <c r="W1200" s="1">
        <v>3.23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2.97</v>
      </c>
      <c r="D1201" s="1">
        <v>0</v>
      </c>
      <c r="E1201" s="1">
        <v>2.2999999999999998</v>
      </c>
      <c r="F1201" s="1">
        <v>8.4700000000000006</v>
      </c>
      <c r="G1201" s="1">
        <v>86.26</v>
      </c>
      <c r="H1201" s="1">
        <v>1205</v>
      </c>
      <c r="I1201" s="1">
        <v>3892670.9</v>
      </c>
      <c r="J1201" s="1">
        <v>205.51900000000001</v>
      </c>
      <c r="K1201" s="1">
        <v>-153.58099999999999</v>
      </c>
      <c r="L1201" s="1">
        <v>-131</v>
      </c>
      <c r="M1201" s="1">
        <v>105.785</v>
      </c>
      <c r="N1201" s="1">
        <v>-418.41899999999998</v>
      </c>
      <c r="O1201" s="1">
        <v>335782</v>
      </c>
      <c r="P1201" s="1">
        <v>-0.1</v>
      </c>
      <c r="Q1201" s="1">
        <v>18.2</v>
      </c>
      <c r="R1201" s="1">
        <v>17.899999999999999</v>
      </c>
      <c r="S1201" s="1">
        <v>17.850000000000001</v>
      </c>
      <c r="T1201" s="1">
        <v>17.75</v>
      </c>
      <c r="U1201" s="1">
        <v>17.600000000000001</v>
      </c>
      <c r="V1201" s="1">
        <v>-6.8334947499999993E-2</v>
      </c>
      <c r="W1201" s="1">
        <v>-3.03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17.399999999999999</v>
      </c>
      <c r="D1202" s="1">
        <v>0</v>
      </c>
      <c r="E1202" s="1">
        <v>0.12</v>
      </c>
      <c r="F1202" s="1">
        <v>10.91</v>
      </c>
      <c r="G1202" s="1">
        <v>71.569999999999993</v>
      </c>
      <c r="H1202" s="1">
        <v>1206</v>
      </c>
      <c r="I1202" s="1">
        <v>1428840</v>
      </c>
      <c r="J1202" s="1">
        <v>40</v>
      </c>
      <c r="K1202" s="1">
        <v>13</v>
      </c>
      <c r="L1202" s="1">
        <v>34</v>
      </c>
      <c r="M1202" s="1">
        <v>6.423</v>
      </c>
      <c r="N1202" s="1">
        <v>19.981999999999999</v>
      </c>
      <c r="O1202" s="1">
        <v>102262</v>
      </c>
      <c r="P1202" s="1">
        <v>0.1</v>
      </c>
      <c r="Q1202" s="1">
        <v>80.2</v>
      </c>
      <c r="R1202" s="1">
        <v>80.099999999999994</v>
      </c>
      <c r="S1202" s="1">
        <v>79.599999999999994</v>
      </c>
      <c r="T1202" s="1">
        <v>79.2</v>
      </c>
      <c r="U1202" s="1">
        <v>79.2</v>
      </c>
      <c r="V1202" s="1">
        <v>9.046976000000001E-2</v>
      </c>
      <c r="W1202" s="1">
        <v>-0.75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4</v>
      </c>
      <c r="M1203" s="1">
        <v>2</v>
      </c>
      <c r="N1203" s="1">
        <v>0</v>
      </c>
      <c r="O1203" s="1">
        <v>116531</v>
      </c>
      <c r="P1203" s="1">
        <v>0</v>
      </c>
      <c r="Q1203" s="1">
        <v>7.1</v>
      </c>
      <c r="R1203" s="1">
        <v>7.05</v>
      </c>
      <c r="S1203" s="1">
        <v>7.01</v>
      </c>
      <c r="T1203" s="1">
        <v>6.96</v>
      </c>
      <c r="U1203" s="1">
        <v>6.95</v>
      </c>
      <c r="V1203" s="1">
        <v>4.1960000000000001E-4</v>
      </c>
      <c r="W1203" s="1">
        <v>-2.25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31</v>
      </c>
      <c r="K1204" s="1">
        <v>-15</v>
      </c>
      <c r="L1204" s="1">
        <v>-13</v>
      </c>
      <c r="M1204" s="1">
        <v>-10</v>
      </c>
      <c r="N1204" s="1">
        <v>3</v>
      </c>
      <c r="O1204" s="1">
        <v>47622</v>
      </c>
      <c r="P1204" s="1">
        <v>0</v>
      </c>
      <c r="Q1204" s="1">
        <v>25.3</v>
      </c>
      <c r="R1204" s="1">
        <v>25.4</v>
      </c>
      <c r="S1204" s="1">
        <v>24.65</v>
      </c>
      <c r="T1204" s="1">
        <v>24.3</v>
      </c>
      <c r="U1204" s="1">
        <v>25</v>
      </c>
      <c r="V1204" s="1">
        <v>-8.5149999999999918E-4</v>
      </c>
      <c r="W1204" s="1">
        <v>8.6999999999999993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0.18</v>
      </c>
      <c r="D1205" s="1">
        <v>0</v>
      </c>
      <c r="E1205" s="1">
        <v>0</v>
      </c>
      <c r="F1205" s="1">
        <v>51.88</v>
      </c>
      <c r="G1205" s="1">
        <v>47.94</v>
      </c>
      <c r="H1205" s="1">
        <v>1209</v>
      </c>
      <c r="I1205" s="1">
        <v>388616.58</v>
      </c>
      <c r="J1205" s="1">
        <v>63.982999999999997</v>
      </c>
      <c r="K1205" s="1">
        <v>-86.894999999999996</v>
      </c>
      <c r="L1205" s="1">
        <v>-65.403999999999996</v>
      </c>
      <c r="M1205" s="1">
        <v>-30.638999999999999</v>
      </c>
      <c r="N1205" s="1">
        <v>-6.0030000000000001</v>
      </c>
      <c r="O1205" s="1">
        <v>18630</v>
      </c>
      <c r="P1205" s="1">
        <v>-0.7</v>
      </c>
      <c r="Q1205" s="1">
        <v>45.55</v>
      </c>
      <c r="R1205" s="1">
        <v>49.15</v>
      </c>
      <c r="S1205" s="1">
        <v>46.85</v>
      </c>
      <c r="T1205" s="1">
        <v>46.55</v>
      </c>
      <c r="U1205" s="1">
        <v>47.4</v>
      </c>
      <c r="V1205" s="1">
        <v>-6.1314286499999995E-2</v>
      </c>
      <c r="W1205" s="1">
        <v>13.26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3.68</v>
      </c>
      <c r="D1206" s="1">
        <v>0.41</v>
      </c>
      <c r="E1206" s="1">
        <v>0.63</v>
      </c>
      <c r="F1206" s="1">
        <v>27.87</v>
      </c>
      <c r="G1206" s="1">
        <v>67.41</v>
      </c>
      <c r="H1206" s="1">
        <v>1210</v>
      </c>
      <c r="I1206" s="1">
        <v>737669.48</v>
      </c>
      <c r="J1206" s="1">
        <v>-452.67200000000003</v>
      </c>
      <c r="K1206" s="1">
        <v>-305.83999999999997</v>
      </c>
      <c r="L1206" s="1">
        <v>1.1479999999999999</v>
      </c>
      <c r="M1206" s="1">
        <v>-92.007000000000005</v>
      </c>
      <c r="N1206" s="1">
        <v>122</v>
      </c>
      <c r="O1206" s="1">
        <v>49726</v>
      </c>
      <c r="P1206" s="1">
        <v>-1.5</v>
      </c>
      <c r="Q1206" s="1">
        <v>69.5</v>
      </c>
      <c r="R1206" s="1">
        <v>69.099999999999994</v>
      </c>
      <c r="S1206" s="1">
        <v>68.7</v>
      </c>
      <c r="T1206" s="1">
        <v>67.3</v>
      </c>
      <c r="U1206" s="1">
        <v>68.8</v>
      </c>
      <c r="V1206" s="1">
        <v>-0.50313851500000006</v>
      </c>
      <c r="W1206" s="1">
        <v>1.47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2.76</v>
      </c>
      <c r="D1208" s="1">
        <v>0</v>
      </c>
      <c r="E1208" s="1">
        <v>0</v>
      </c>
      <c r="F1208" s="1">
        <v>18.420000000000002</v>
      </c>
      <c r="G1208" s="1">
        <v>78.819999999999993</v>
      </c>
      <c r="H1208" s="1">
        <v>1212</v>
      </c>
      <c r="I1208" s="1">
        <v>2721811.22</v>
      </c>
      <c r="J1208" s="1">
        <v>410</v>
      </c>
      <c r="K1208" s="1">
        <v>50</v>
      </c>
      <c r="L1208" s="1">
        <v>-97</v>
      </c>
      <c r="M1208" s="1">
        <v>-77</v>
      </c>
      <c r="N1208" s="1">
        <v>-185</v>
      </c>
      <c r="O1208" s="1">
        <v>214533</v>
      </c>
      <c r="P1208" s="1">
        <v>0</v>
      </c>
      <c r="Q1208" s="1">
        <v>15.95</v>
      </c>
      <c r="R1208" s="1">
        <v>15.95</v>
      </c>
      <c r="S1208" s="1">
        <v>15.85</v>
      </c>
      <c r="T1208" s="1">
        <v>15.75</v>
      </c>
      <c r="U1208" s="1">
        <v>15.45</v>
      </c>
      <c r="V1208" s="1">
        <v>1.7285500000000002E-2</v>
      </c>
      <c r="W1208" s="1">
        <v>-0.32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69.989999999999995</v>
      </c>
      <c r="D1209" s="1">
        <v>0.8</v>
      </c>
      <c r="E1209" s="1">
        <v>0.48</v>
      </c>
      <c r="F1209" s="1">
        <v>4.08</v>
      </c>
      <c r="G1209" s="1">
        <v>24.650000000000006</v>
      </c>
      <c r="H1209" s="1">
        <v>1213</v>
      </c>
      <c r="I1209" s="1">
        <v>17645724.359999999</v>
      </c>
      <c r="J1209" s="1">
        <v>561.58100000000002</v>
      </c>
      <c r="K1209" s="1">
        <v>-167.572</v>
      </c>
      <c r="L1209" s="1">
        <v>-905.57500000000005</v>
      </c>
      <c r="M1209" s="1">
        <v>-269.33499999999998</v>
      </c>
      <c r="N1209" s="1">
        <v>-3499.748</v>
      </c>
      <c r="O1209" s="1">
        <v>434967</v>
      </c>
      <c r="P1209" s="1">
        <v>-1</v>
      </c>
      <c r="Q1209" s="1">
        <v>181</v>
      </c>
      <c r="R1209" s="1">
        <v>182</v>
      </c>
      <c r="S1209" s="1">
        <v>179</v>
      </c>
      <c r="T1209" s="1">
        <v>178</v>
      </c>
      <c r="U1209" s="1">
        <v>173.5</v>
      </c>
      <c r="V1209" s="1">
        <v>-7.4609777600000005</v>
      </c>
      <c r="W1209" s="1">
        <v>-2.8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56</v>
      </c>
      <c r="D1210" s="1">
        <v>2.79</v>
      </c>
      <c r="E1210" s="1">
        <v>0.3</v>
      </c>
      <c r="F1210" s="1">
        <v>3.25</v>
      </c>
      <c r="G1210" s="1">
        <v>37.660000000000004</v>
      </c>
      <c r="H1210" s="1">
        <v>1214</v>
      </c>
      <c r="I1210" s="1">
        <v>48616031.399999999</v>
      </c>
      <c r="J1210" s="1">
        <v>2314.3240000000001</v>
      </c>
      <c r="K1210" s="1">
        <v>1225.68</v>
      </c>
      <c r="L1210" s="1">
        <v>568.58299999999997</v>
      </c>
      <c r="M1210" s="1">
        <v>-88</v>
      </c>
      <c r="N1210" s="1">
        <v>303</v>
      </c>
      <c r="O1210" s="1">
        <v>1830880</v>
      </c>
      <c r="P1210" s="1">
        <v>0.2</v>
      </c>
      <c r="Q1210" s="1">
        <v>44.65</v>
      </c>
      <c r="R1210" s="1">
        <v>44.9</v>
      </c>
      <c r="S1210" s="1">
        <v>44.85</v>
      </c>
      <c r="T1210" s="1">
        <v>44.75</v>
      </c>
      <c r="U1210" s="1">
        <v>44.75</v>
      </c>
      <c r="V1210" s="1">
        <v>1.9348979615000002</v>
      </c>
      <c r="W1210" s="1">
        <v>0.34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</v>
      </c>
      <c r="S1211" s="1">
        <v>47.5</v>
      </c>
      <c r="T1211" s="1">
        <v>47.5</v>
      </c>
      <c r="U1211" s="1">
        <v>47.45</v>
      </c>
      <c r="V1211" s="1">
        <v>0</v>
      </c>
      <c r="W1211" s="1">
        <v>-1.45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17.64</v>
      </c>
      <c r="D1212" s="1">
        <v>0.42</v>
      </c>
      <c r="E1212" s="1">
        <v>0.34</v>
      </c>
      <c r="F1212" s="1">
        <v>27.68</v>
      </c>
      <c r="G1212" s="1">
        <v>53.92</v>
      </c>
      <c r="H1212" s="1">
        <v>1216</v>
      </c>
      <c r="I1212" s="1">
        <v>147093822.18000001</v>
      </c>
      <c r="J1212" s="1">
        <v>2973.8919999999998</v>
      </c>
      <c r="K1212" s="1">
        <v>-276.89400000000001</v>
      </c>
      <c r="L1212" s="1">
        <v>87.748999999999995</v>
      </c>
      <c r="M1212" s="1">
        <v>-483.26600000000002</v>
      </c>
      <c r="N1212" s="1">
        <v>1843.1969999999999</v>
      </c>
      <c r="O1212" s="1">
        <v>7931299</v>
      </c>
      <c r="P1212" s="1">
        <v>0.1</v>
      </c>
      <c r="Q1212" s="1">
        <v>25.85</v>
      </c>
      <c r="R1212" s="1">
        <v>25.75</v>
      </c>
      <c r="S1212" s="1">
        <v>25.75</v>
      </c>
      <c r="T1212" s="1">
        <v>25.7</v>
      </c>
      <c r="U1212" s="1">
        <v>25.75</v>
      </c>
      <c r="V1212" s="1">
        <v>1.07047011</v>
      </c>
      <c r="W1212" s="1">
        <v>0.19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-2</v>
      </c>
      <c r="K1213" s="1">
        <v>7</v>
      </c>
      <c r="L1213" s="1">
        <v>-1</v>
      </c>
      <c r="M1213" s="1">
        <v>-1</v>
      </c>
      <c r="N1213" s="1">
        <v>0</v>
      </c>
      <c r="O1213" s="1">
        <v>32650</v>
      </c>
      <c r="P1213" s="1">
        <v>0</v>
      </c>
      <c r="Q1213" s="1">
        <v>32.5</v>
      </c>
      <c r="R1213" s="1">
        <v>34.1</v>
      </c>
      <c r="S1213" s="1">
        <v>34.5</v>
      </c>
      <c r="T1213" s="1">
        <v>33.9</v>
      </c>
      <c r="U1213" s="1">
        <v>34.799999999999997</v>
      </c>
      <c r="V1213" s="1">
        <v>1.0530000000000001E-3</v>
      </c>
      <c r="W1213" s="1">
        <v>10.130000000000001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51.86</v>
      </c>
      <c r="D1214" s="1">
        <v>0.14000000000000001</v>
      </c>
      <c r="E1214" s="1">
        <v>0</v>
      </c>
      <c r="F1214" s="1">
        <v>53.32</v>
      </c>
      <c r="G1214" s="1">
        <v>-5.3199999999999932</v>
      </c>
      <c r="H1214" s="1">
        <v>1218</v>
      </c>
      <c r="I1214" s="1">
        <v>2232200</v>
      </c>
      <c r="J1214" s="1">
        <v>-103</v>
      </c>
      <c r="K1214" s="1">
        <v>-62.99</v>
      </c>
      <c r="L1214" s="1">
        <v>-79</v>
      </c>
      <c r="M1214" s="1">
        <v>-156</v>
      </c>
      <c r="N1214" s="1">
        <v>-214.9</v>
      </c>
      <c r="O1214" s="1">
        <v>-11875</v>
      </c>
      <c r="P1214" s="1">
        <v>5.2</v>
      </c>
      <c r="Q1214" s="1">
        <v>183.5</v>
      </c>
      <c r="R1214" s="1">
        <v>183</v>
      </c>
      <c r="S1214" s="1">
        <v>183</v>
      </c>
      <c r="T1214" s="1">
        <v>182.5</v>
      </c>
      <c r="U1214" s="1">
        <v>181.5</v>
      </c>
      <c r="V1214" s="1">
        <v>-1.1235902</v>
      </c>
      <c r="W1214" s="1">
        <v>-0.82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29.75</v>
      </c>
      <c r="D1215" s="1">
        <v>0.38</v>
      </c>
      <c r="E1215" s="1">
        <v>0.25</v>
      </c>
      <c r="F1215" s="1">
        <v>22.74</v>
      </c>
      <c r="G1215" s="1">
        <v>46.88</v>
      </c>
      <c r="H1215" s="1">
        <v>1219</v>
      </c>
      <c r="I1215" s="1">
        <v>1034929.71</v>
      </c>
      <c r="J1215" s="1">
        <v>-24.696999999999999</v>
      </c>
      <c r="K1215" s="1">
        <v>36.256</v>
      </c>
      <c r="L1215" s="1">
        <v>-22.047999999999998</v>
      </c>
      <c r="M1215" s="1">
        <v>-21.062000000000001</v>
      </c>
      <c r="N1215" s="1">
        <v>-50.307000000000002</v>
      </c>
      <c r="O1215" s="1">
        <v>48518</v>
      </c>
      <c r="P1215" s="1">
        <v>-0.2</v>
      </c>
      <c r="Q1215" s="1">
        <v>513</v>
      </c>
      <c r="R1215" s="1">
        <v>518</v>
      </c>
      <c r="S1215" s="1">
        <v>511</v>
      </c>
      <c r="T1215" s="1">
        <v>510</v>
      </c>
      <c r="U1215" s="1">
        <v>500</v>
      </c>
      <c r="V1215" s="1">
        <v>-0.41050600999999998</v>
      </c>
      <c r="W1215" s="1">
        <v>-3.29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2.74</v>
      </c>
      <c r="D1216" s="1">
        <v>0</v>
      </c>
      <c r="E1216" s="1">
        <v>0.14000000000000001</v>
      </c>
      <c r="F1216" s="1">
        <v>5.71</v>
      </c>
      <c r="G1216" s="1">
        <v>91.41</v>
      </c>
      <c r="H1216" s="1">
        <v>1220</v>
      </c>
      <c r="I1216" s="1">
        <v>2498246.37</v>
      </c>
      <c r="J1216" s="1">
        <v>65</v>
      </c>
      <c r="K1216" s="1">
        <v>447</v>
      </c>
      <c r="L1216" s="1">
        <v>-74</v>
      </c>
      <c r="M1216" s="1">
        <v>125</v>
      </c>
      <c r="N1216" s="1">
        <v>57</v>
      </c>
      <c r="O1216" s="1">
        <v>228365</v>
      </c>
      <c r="P1216" s="1">
        <v>0.3</v>
      </c>
      <c r="Q1216" s="1">
        <v>12.9</v>
      </c>
      <c r="R1216" s="1">
        <v>13.15</v>
      </c>
      <c r="S1216" s="1">
        <v>13.3</v>
      </c>
      <c r="T1216" s="1">
        <v>13.15</v>
      </c>
      <c r="U1216" s="1">
        <v>13.1</v>
      </c>
      <c r="V1216" s="1">
        <v>8.1228000000000009E-2</v>
      </c>
      <c r="W1216" s="1">
        <v>1.55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19.899999999999999</v>
      </c>
      <c r="D1217" s="1">
        <v>0</v>
      </c>
      <c r="E1217" s="1">
        <v>0.17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2</v>
      </c>
      <c r="K1217" s="1">
        <v>3</v>
      </c>
      <c r="L1217" s="1">
        <v>-3</v>
      </c>
      <c r="M1217" s="1">
        <v>-2</v>
      </c>
      <c r="N1217" s="1">
        <v>0</v>
      </c>
      <c r="O1217" s="1">
        <v>15581</v>
      </c>
      <c r="P1217" s="1">
        <v>0</v>
      </c>
      <c r="Q1217" s="1">
        <v>78</v>
      </c>
      <c r="R1217" s="1">
        <v>75.099999999999994</v>
      </c>
      <c r="S1217" s="1">
        <v>75.7</v>
      </c>
      <c r="T1217" s="1">
        <v>76.599999999999994</v>
      </c>
      <c r="U1217" s="1">
        <v>77</v>
      </c>
      <c r="V1217" s="1">
        <v>9.9999999999994316E-6</v>
      </c>
      <c r="W1217" s="1">
        <v>-0.65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-29</v>
      </c>
      <c r="K1218" s="1">
        <v>-39</v>
      </c>
      <c r="L1218" s="1">
        <v>-49</v>
      </c>
      <c r="M1218" s="1">
        <v>5</v>
      </c>
      <c r="N1218" s="1">
        <v>2</v>
      </c>
      <c r="O1218" s="1">
        <v>-18087</v>
      </c>
      <c r="P1218" s="1">
        <v>0.6</v>
      </c>
      <c r="Q1218" s="1">
        <v>11.8</v>
      </c>
      <c r="R1218" s="1">
        <v>11.7</v>
      </c>
      <c r="S1218" s="1">
        <v>11.7</v>
      </c>
      <c r="T1218" s="1">
        <v>11.75</v>
      </c>
      <c r="U1218" s="1">
        <v>11.8</v>
      </c>
      <c r="V1218" s="1">
        <v>-1.28945E-2</v>
      </c>
      <c r="W1218" s="1">
        <v>0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16.510000000000002</v>
      </c>
      <c r="D1219" s="1">
        <v>1.91</v>
      </c>
      <c r="E1219" s="1">
        <v>0</v>
      </c>
      <c r="F1219" s="1">
        <v>3.26</v>
      </c>
      <c r="G1219" s="1">
        <v>78.319999999999993</v>
      </c>
      <c r="H1219" s="1">
        <v>1223</v>
      </c>
      <c r="I1219" s="1">
        <v>21709080.969999999</v>
      </c>
      <c r="J1219" s="1">
        <v>1402</v>
      </c>
      <c r="K1219" s="1">
        <v>218</v>
      </c>
      <c r="L1219" s="1">
        <v>439</v>
      </c>
      <c r="M1219" s="1">
        <v>-158.62100000000001</v>
      </c>
      <c r="N1219" s="1">
        <v>-39.534999999999997</v>
      </c>
      <c r="O1219" s="1">
        <v>1700255</v>
      </c>
      <c r="P1219" s="1">
        <v>0.1</v>
      </c>
      <c r="Q1219" s="1">
        <v>14.8</v>
      </c>
      <c r="R1219" s="1">
        <v>14.8</v>
      </c>
      <c r="S1219" s="1">
        <v>14.8</v>
      </c>
      <c r="T1219" s="1">
        <v>14.7</v>
      </c>
      <c r="U1219" s="1">
        <v>14.6</v>
      </c>
      <c r="V1219" s="1">
        <v>0.27564260300000004</v>
      </c>
      <c r="W1219" s="1">
        <v>-0.34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2.99</v>
      </c>
      <c r="D1220" s="1">
        <v>0</v>
      </c>
      <c r="E1220" s="1">
        <v>0</v>
      </c>
      <c r="F1220" s="1">
        <v>10.01</v>
      </c>
      <c r="G1220" s="1">
        <v>87</v>
      </c>
      <c r="H1220" s="1">
        <v>1224</v>
      </c>
      <c r="I1220" s="1">
        <v>3512515.95</v>
      </c>
      <c r="J1220" s="1">
        <v>148</v>
      </c>
      <c r="K1220" s="1">
        <v>38</v>
      </c>
      <c r="L1220" s="1">
        <v>33</v>
      </c>
      <c r="M1220" s="1">
        <v>-16</v>
      </c>
      <c r="N1220" s="1">
        <v>-18</v>
      </c>
      <c r="O1220" s="1">
        <v>305589</v>
      </c>
      <c r="P1220" s="1">
        <v>0.1</v>
      </c>
      <c r="Q1220" s="1">
        <v>10.3</v>
      </c>
      <c r="R1220" s="1">
        <v>10.25</v>
      </c>
      <c r="S1220" s="1">
        <v>10.15</v>
      </c>
      <c r="T1220" s="1">
        <v>10.050000000000001</v>
      </c>
      <c r="U1220" s="1">
        <v>10</v>
      </c>
      <c r="V1220" s="1">
        <v>1.9080499999999997E-2</v>
      </c>
      <c r="W1220" s="1">
        <v>-1.96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4.25</v>
      </c>
      <c r="D1221" s="1">
        <v>0.06</v>
      </c>
      <c r="E1221" s="1">
        <v>0</v>
      </c>
      <c r="F1221" s="1">
        <v>7.13</v>
      </c>
      <c r="G1221" s="1">
        <v>88.56</v>
      </c>
      <c r="H1221" s="1">
        <v>1225</v>
      </c>
      <c r="I1221" s="1">
        <v>5944549.8600000003</v>
      </c>
      <c r="J1221" s="1">
        <v>275</v>
      </c>
      <c r="K1221" s="1">
        <v>-78</v>
      </c>
      <c r="L1221" s="1">
        <v>-50</v>
      </c>
      <c r="M1221" s="1">
        <v>-143</v>
      </c>
      <c r="N1221" s="1">
        <v>-1623</v>
      </c>
      <c r="O1221" s="1">
        <v>526449</v>
      </c>
      <c r="P1221" s="1">
        <v>-0.3</v>
      </c>
      <c r="Q1221" s="1">
        <v>13.35</v>
      </c>
      <c r="R1221" s="1">
        <v>13.3</v>
      </c>
      <c r="S1221" s="1">
        <v>13.3</v>
      </c>
      <c r="T1221" s="1">
        <v>13.3</v>
      </c>
      <c r="U1221" s="1">
        <v>12.35</v>
      </c>
      <c r="V1221" s="1">
        <v>-0.19977099999999998</v>
      </c>
      <c r="W1221" s="1">
        <v>-7.14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18.7</v>
      </c>
      <c r="S1222" s="1">
        <v>18.8</v>
      </c>
      <c r="T1222" s="1">
        <v>18.7</v>
      </c>
      <c r="U1222" s="1">
        <v>18.7</v>
      </c>
      <c r="V1222" s="1">
        <v>0</v>
      </c>
      <c r="W1222" s="1">
        <v>0.27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14.75</v>
      </c>
      <c r="R1223" s="1">
        <v>14.75</v>
      </c>
      <c r="S1223" s="1">
        <v>14.75</v>
      </c>
      <c r="T1223" s="1">
        <v>14.75</v>
      </c>
      <c r="U1223" s="1">
        <v>14.7</v>
      </c>
      <c r="V1223" s="1">
        <v>0</v>
      </c>
      <c r="W1223" s="1">
        <v>-0.34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-6</v>
      </c>
      <c r="K1224" s="1">
        <v>-22</v>
      </c>
      <c r="L1224" s="1">
        <v>-7.5359999999999996</v>
      </c>
      <c r="M1224" s="1">
        <v>3</v>
      </c>
      <c r="N1224" s="1">
        <v>4</v>
      </c>
      <c r="O1224" s="1">
        <v>96156</v>
      </c>
      <c r="P1224" s="1">
        <v>0</v>
      </c>
      <c r="Q1224" s="1">
        <v>59.9</v>
      </c>
      <c r="R1224" s="1">
        <v>59.8</v>
      </c>
      <c r="S1224" s="1">
        <v>60</v>
      </c>
      <c r="T1224" s="1">
        <v>60.3</v>
      </c>
      <c r="U1224" s="1">
        <v>60.3</v>
      </c>
      <c r="V1224" s="1">
        <v>-1.7050599999999996E-2</v>
      </c>
      <c r="W1224" s="1">
        <v>1.69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2.86</v>
      </c>
      <c r="D1225" s="1">
        <v>0.02</v>
      </c>
      <c r="E1225" s="1">
        <v>0.06</v>
      </c>
      <c r="F1225" s="1">
        <v>56.59</v>
      </c>
      <c r="G1225" s="1">
        <v>40.47</v>
      </c>
      <c r="H1225" s="1">
        <v>1229</v>
      </c>
      <c r="I1225" s="1">
        <v>2104375.84</v>
      </c>
      <c r="J1225" s="1">
        <v>91</v>
      </c>
      <c r="K1225" s="1">
        <v>90</v>
      </c>
      <c r="L1225" s="1">
        <v>32</v>
      </c>
      <c r="M1225" s="1">
        <v>123</v>
      </c>
      <c r="N1225" s="1">
        <v>12</v>
      </c>
      <c r="O1225" s="1">
        <v>85164</v>
      </c>
      <c r="P1225" s="1">
        <v>0.4</v>
      </c>
      <c r="Q1225" s="1">
        <v>47</v>
      </c>
      <c r="R1225" s="1">
        <v>47.2</v>
      </c>
      <c r="S1225" s="1">
        <v>47.2</v>
      </c>
      <c r="T1225" s="1">
        <v>47.25</v>
      </c>
      <c r="U1225" s="1">
        <v>46.8</v>
      </c>
      <c r="V1225" s="1">
        <v>0.1640875</v>
      </c>
      <c r="W1225" s="1">
        <v>1.08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2.48</v>
      </c>
      <c r="D1226" s="1">
        <v>0</v>
      </c>
      <c r="E1226" s="1">
        <v>0</v>
      </c>
      <c r="F1226" s="1">
        <v>7.92</v>
      </c>
      <c r="G1226" s="1">
        <v>89.6</v>
      </c>
      <c r="H1226" s="1">
        <v>1230</v>
      </c>
      <c r="I1226" s="1">
        <v>3961618.41</v>
      </c>
      <c r="J1226" s="1">
        <v>511</v>
      </c>
      <c r="K1226" s="1">
        <v>24</v>
      </c>
      <c r="L1226" s="1">
        <v>-53</v>
      </c>
      <c r="M1226" s="1">
        <v>-50</v>
      </c>
      <c r="N1226" s="1">
        <v>-152</v>
      </c>
      <c r="O1226" s="1">
        <v>354961</v>
      </c>
      <c r="P1226" s="1">
        <v>0.1</v>
      </c>
      <c r="Q1226" s="1">
        <v>11.85</v>
      </c>
      <c r="R1226" s="1">
        <v>11.75</v>
      </c>
      <c r="S1226" s="1">
        <v>11.65</v>
      </c>
      <c r="T1226" s="1">
        <v>11.6</v>
      </c>
      <c r="U1226" s="1">
        <v>11.55</v>
      </c>
      <c r="V1226" s="1">
        <v>3.3842999999999991E-2</v>
      </c>
      <c r="W1226" s="1">
        <v>-0.86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0.78</v>
      </c>
      <c r="D1227" s="1">
        <v>0</v>
      </c>
      <c r="E1227" s="1">
        <v>0</v>
      </c>
      <c r="F1227" s="1">
        <v>20.49</v>
      </c>
      <c r="G1227" s="1">
        <v>78.73</v>
      </c>
      <c r="H1227" s="1">
        <v>1231</v>
      </c>
      <c r="I1227" s="1">
        <v>1164223.71</v>
      </c>
      <c r="J1227" s="1">
        <v>13</v>
      </c>
      <c r="K1227" s="1">
        <v>-14</v>
      </c>
      <c r="L1227" s="1">
        <v>26</v>
      </c>
      <c r="M1227" s="1">
        <v>-7</v>
      </c>
      <c r="N1227" s="1">
        <v>-23</v>
      </c>
      <c r="O1227" s="1">
        <v>91659</v>
      </c>
      <c r="P1227" s="1">
        <v>0</v>
      </c>
      <c r="Q1227" s="1">
        <v>39.75</v>
      </c>
      <c r="R1227" s="1">
        <v>39.9</v>
      </c>
      <c r="S1227" s="1">
        <v>40.049999999999997</v>
      </c>
      <c r="T1227" s="1">
        <v>39.75</v>
      </c>
      <c r="U1227" s="1">
        <v>39.75</v>
      </c>
      <c r="V1227" s="1">
        <v>-1.9305000000000006E-3</v>
      </c>
      <c r="W1227" s="1">
        <v>1.1499999999999999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35.700000000000003</v>
      </c>
      <c r="R1228" s="1">
        <v>38.799999999999997</v>
      </c>
      <c r="S1228" s="1">
        <v>40.15</v>
      </c>
      <c r="T1228" s="1">
        <v>39.85</v>
      </c>
      <c r="U1228" s="1">
        <v>36</v>
      </c>
      <c r="V1228" s="1">
        <v>0</v>
      </c>
      <c r="W1228" s="1">
        <v>0.7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7.61</v>
      </c>
      <c r="D1229" s="1">
        <v>0.33</v>
      </c>
      <c r="E1229" s="1">
        <v>2.62</v>
      </c>
      <c r="F1229" s="1">
        <v>8</v>
      </c>
      <c r="G1229" s="1">
        <v>81.44</v>
      </c>
      <c r="H1229" s="1">
        <v>1233</v>
      </c>
      <c r="I1229" s="1">
        <v>902791.84</v>
      </c>
      <c r="J1229" s="1">
        <v>850.12</v>
      </c>
      <c r="K1229" s="1">
        <v>-605.02</v>
      </c>
      <c r="L1229" s="1">
        <v>-195.3</v>
      </c>
      <c r="M1229" s="1">
        <v>-170.655</v>
      </c>
      <c r="N1229" s="1">
        <v>-362.98399999999998</v>
      </c>
      <c r="O1229" s="1">
        <v>73523</v>
      </c>
      <c r="P1229" s="1">
        <v>-0.7</v>
      </c>
      <c r="Q1229" s="1">
        <v>111</v>
      </c>
      <c r="R1229" s="1">
        <v>110</v>
      </c>
      <c r="S1229" s="1">
        <v>109</v>
      </c>
      <c r="T1229" s="1">
        <v>106</v>
      </c>
      <c r="U1229" s="1">
        <v>105</v>
      </c>
      <c r="V1229" s="1">
        <v>-0.49679329999999988</v>
      </c>
      <c r="W1229" s="1">
        <v>-1.87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4.7300000000000004</v>
      </c>
      <c r="D1230" s="1">
        <v>0.49</v>
      </c>
      <c r="E1230" s="1">
        <v>0.27</v>
      </c>
      <c r="F1230" s="1">
        <v>13.22</v>
      </c>
      <c r="G1230" s="1">
        <v>81.289999999999992</v>
      </c>
      <c r="H1230" s="1">
        <v>1234</v>
      </c>
      <c r="I1230" s="1">
        <v>1598993.11</v>
      </c>
      <c r="J1230" s="1">
        <v>-17.997</v>
      </c>
      <c r="K1230" s="1">
        <v>-36</v>
      </c>
      <c r="L1230" s="1">
        <v>8</v>
      </c>
      <c r="M1230" s="1">
        <v>-34</v>
      </c>
      <c r="N1230" s="1">
        <v>-10</v>
      </c>
      <c r="O1230" s="1">
        <v>129982</v>
      </c>
      <c r="P1230" s="1">
        <v>-0.1</v>
      </c>
      <c r="Q1230" s="1">
        <v>18.600000000000001</v>
      </c>
      <c r="R1230" s="1">
        <v>18.5</v>
      </c>
      <c r="S1230" s="1">
        <v>18.600000000000001</v>
      </c>
      <c r="T1230" s="1">
        <v>18.399999999999999</v>
      </c>
      <c r="U1230" s="1">
        <v>18.25</v>
      </c>
      <c r="V1230" s="1">
        <v>-1.6600442E-2</v>
      </c>
      <c r="W1230" s="1">
        <v>-1.35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2.72</v>
      </c>
      <c r="D1231" s="1">
        <v>0.16</v>
      </c>
      <c r="E1231" s="1">
        <v>0</v>
      </c>
      <c r="F1231" s="1">
        <v>13.34</v>
      </c>
      <c r="G1231" s="1">
        <v>83.78</v>
      </c>
      <c r="H1231" s="1">
        <v>1235</v>
      </c>
      <c r="I1231" s="1">
        <v>675744.14</v>
      </c>
      <c r="J1231" s="1">
        <v>4</v>
      </c>
      <c r="K1231" s="1">
        <v>-24</v>
      </c>
      <c r="L1231" s="1">
        <v>-17</v>
      </c>
      <c r="M1231" s="1">
        <v>2</v>
      </c>
      <c r="N1231" s="1">
        <v>27</v>
      </c>
      <c r="O1231" s="1">
        <v>56614</v>
      </c>
      <c r="P1231" s="1">
        <v>0</v>
      </c>
      <c r="Q1231" s="1">
        <v>14.45</v>
      </c>
      <c r="R1231" s="1">
        <v>14.15</v>
      </c>
      <c r="S1231" s="1">
        <v>14.1</v>
      </c>
      <c r="T1231" s="1">
        <v>14</v>
      </c>
      <c r="U1231" s="1">
        <v>13.65</v>
      </c>
      <c r="V1231" s="1">
        <v>-1.2495E-3</v>
      </c>
      <c r="W1231" s="1">
        <v>-1.44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11.18</v>
      </c>
      <c r="D1232" s="1">
        <v>1.43</v>
      </c>
      <c r="E1232" s="1">
        <v>2.27</v>
      </c>
      <c r="F1232" s="1">
        <v>26.18</v>
      </c>
      <c r="G1232" s="1">
        <v>58.94</v>
      </c>
      <c r="H1232" s="1">
        <v>1236</v>
      </c>
      <c r="I1232" s="1">
        <v>1038835.51</v>
      </c>
      <c r="J1232" s="1">
        <v>18.202999999999999</v>
      </c>
      <c r="K1232" s="1">
        <v>-85.230999999999995</v>
      </c>
      <c r="L1232" s="1">
        <v>163.00700000000001</v>
      </c>
      <c r="M1232" s="1">
        <v>-79.2</v>
      </c>
      <c r="N1232" s="1">
        <v>-3.78</v>
      </c>
      <c r="O1232" s="1">
        <v>61229</v>
      </c>
      <c r="P1232" s="1">
        <v>0</v>
      </c>
      <c r="Q1232" s="1">
        <v>72.099999999999994</v>
      </c>
      <c r="R1232" s="1">
        <v>73</v>
      </c>
      <c r="S1232" s="1">
        <v>73.2</v>
      </c>
      <c r="T1232" s="1">
        <v>73.2</v>
      </c>
      <c r="U1232" s="1">
        <v>73.8</v>
      </c>
      <c r="V1232" s="1">
        <v>9.4628169999999949E-3</v>
      </c>
      <c r="W1232" s="1">
        <v>3.94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1.86</v>
      </c>
      <c r="D1233" s="1">
        <v>0.03</v>
      </c>
      <c r="E1233" s="1">
        <v>0.34</v>
      </c>
      <c r="F1233" s="1">
        <v>51.4</v>
      </c>
      <c r="G1233" s="1">
        <v>46.370000000000005</v>
      </c>
      <c r="H1233" s="1">
        <v>1237</v>
      </c>
      <c r="I1233" s="1">
        <v>1883573.36</v>
      </c>
      <c r="J1233" s="1">
        <v>1477.069</v>
      </c>
      <c r="K1233" s="1">
        <v>187.23500000000001</v>
      </c>
      <c r="L1233" s="1">
        <v>-128</v>
      </c>
      <c r="M1233" s="1">
        <v>-769.31500000000005</v>
      </c>
      <c r="N1233" s="1">
        <v>189</v>
      </c>
      <c r="O1233" s="1">
        <v>87341</v>
      </c>
      <c r="P1233" s="1">
        <v>1.1000000000000001</v>
      </c>
      <c r="Q1233" s="1">
        <v>67.900000000000006</v>
      </c>
      <c r="R1233" s="1">
        <v>67.599999999999994</v>
      </c>
      <c r="S1233" s="1">
        <v>66.900000000000006</v>
      </c>
      <c r="T1233" s="1">
        <v>65.8</v>
      </c>
      <c r="U1233" s="1">
        <v>66.2</v>
      </c>
      <c r="V1233" s="1">
        <v>0.66277744099999991</v>
      </c>
      <c r="W1233" s="1">
        <v>2.48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1.45</v>
      </c>
      <c r="D1234" s="1">
        <v>0.02</v>
      </c>
      <c r="E1234" s="1">
        <v>0.39</v>
      </c>
      <c r="F1234" s="1">
        <v>29.11</v>
      </c>
      <c r="G1234" s="1">
        <v>69.03</v>
      </c>
      <c r="H1234" s="1">
        <v>1238</v>
      </c>
      <c r="I1234" s="1">
        <v>500471</v>
      </c>
      <c r="J1234" s="1">
        <v>117.724</v>
      </c>
      <c r="K1234" s="1">
        <v>-101</v>
      </c>
      <c r="L1234" s="1">
        <v>-23.173999999999999</v>
      </c>
      <c r="M1234" s="1">
        <v>-29.774999999999999</v>
      </c>
      <c r="N1234" s="1">
        <v>3.766</v>
      </c>
      <c r="O1234" s="1">
        <v>34548</v>
      </c>
      <c r="P1234" s="1">
        <v>-0.1</v>
      </c>
      <c r="Q1234" s="1">
        <v>16.649999999999999</v>
      </c>
      <c r="R1234" s="1">
        <v>16.45</v>
      </c>
      <c r="S1234" s="1">
        <v>16.2</v>
      </c>
      <c r="T1234" s="1">
        <v>15.4</v>
      </c>
      <c r="U1234" s="1">
        <v>15.05</v>
      </c>
      <c r="V1234" s="1">
        <v>-4.7862089999999996E-3</v>
      </c>
      <c r="W1234" s="1">
        <v>-7.95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0.99</v>
      </c>
      <c r="D1235" s="1">
        <v>0</v>
      </c>
      <c r="E1235" s="1">
        <v>0.38</v>
      </c>
      <c r="F1235" s="1">
        <v>53.92</v>
      </c>
      <c r="G1235" s="1">
        <v>44.71</v>
      </c>
      <c r="H1235" s="1">
        <v>1239</v>
      </c>
      <c r="I1235" s="1">
        <v>439119.37</v>
      </c>
      <c r="J1235" s="1">
        <v>44</v>
      </c>
      <c r="K1235" s="1">
        <v>-132.19499999999999</v>
      </c>
      <c r="L1235" s="1">
        <v>-116.999</v>
      </c>
      <c r="M1235" s="1">
        <v>-67.998999999999995</v>
      </c>
      <c r="N1235" s="1">
        <v>-20</v>
      </c>
      <c r="O1235" s="1">
        <v>19633</v>
      </c>
      <c r="P1235" s="1">
        <v>-1.5</v>
      </c>
      <c r="Q1235" s="1">
        <v>33.5</v>
      </c>
      <c r="R1235" s="1">
        <v>35.25</v>
      </c>
      <c r="S1235" s="1">
        <v>34.950000000000003</v>
      </c>
      <c r="T1235" s="1">
        <v>34.1</v>
      </c>
      <c r="U1235" s="1">
        <v>33.25</v>
      </c>
      <c r="V1235" s="1">
        <v>-0.102587547</v>
      </c>
      <c r="W1235" s="1">
        <v>0.76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5.1100000000000003</v>
      </c>
      <c r="D1236" s="1">
        <v>0.18</v>
      </c>
      <c r="E1236" s="1">
        <v>0.16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5</v>
      </c>
      <c r="K1236" s="1">
        <v>-5.0000000000000001E-3</v>
      </c>
      <c r="L1236" s="1">
        <v>-1E-3</v>
      </c>
      <c r="M1236" s="1">
        <v>10.89</v>
      </c>
      <c r="N1236" s="1">
        <v>-4.1710000000000003</v>
      </c>
      <c r="O1236" s="1">
        <v>155253</v>
      </c>
      <c r="P1236" s="1">
        <v>0</v>
      </c>
      <c r="Q1236" s="1">
        <v>45.1</v>
      </c>
      <c r="R1236" s="1">
        <v>45.1</v>
      </c>
      <c r="S1236" s="1">
        <v>45.15</v>
      </c>
      <c r="T1236" s="1">
        <v>45.3</v>
      </c>
      <c r="U1236" s="1">
        <v>45.2</v>
      </c>
      <c r="V1236" s="1">
        <v>5.3001714999999991E-3</v>
      </c>
      <c r="W1236" s="1">
        <v>0.44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7.91</v>
      </c>
      <c r="D1237" s="1">
        <v>0</v>
      </c>
      <c r="E1237" s="1">
        <v>2.81</v>
      </c>
      <c r="F1237" s="1">
        <v>12.99</v>
      </c>
      <c r="G1237" s="1">
        <v>76.289999999999992</v>
      </c>
      <c r="H1237" s="1">
        <v>1241</v>
      </c>
      <c r="I1237" s="1">
        <v>29403288.510000002</v>
      </c>
      <c r="J1237" s="1">
        <v>1188</v>
      </c>
      <c r="K1237" s="1">
        <v>-2.4649999999999999</v>
      </c>
      <c r="L1237" s="1">
        <v>206.798</v>
      </c>
      <c r="M1237" s="1">
        <v>-193.346</v>
      </c>
      <c r="N1237" s="1">
        <v>-147.55099999999999</v>
      </c>
      <c r="O1237" s="1">
        <v>2243177</v>
      </c>
      <c r="P1237" s="1">
        <v>0</v>
      </c>
      <c r="Q1237" s="1">
        <v>11.45</v>
      </c>
      <c r="R1237" s="1">
        <v>11.3</v>
      </c>
      <c r="S1237" s="1">
        <v>11.3</v>
      </c>
      <c r="T1237" s="1">
        <v>11.05</v>
      </c>
      <c r="U1237" s="1">
        <v>11</v>
      </c>
      <c r="V1237" s="1">
        <v>0.12152028599999999</v>
      </c>
      <c r="W1237" s="1">
        <v>-2.65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3.48</v>
      </c>
      <c r="D1238" s="1">
        <v>7.0000000000000007E-2</v>
      </c>
      <c r="E1238" s="1">
        <v>0.33</v>
      </c>
      <c r="F1238" s="1">
        <v>37.99</v>
      </c>
      <c r="G1238" s="1">
        <v>58.129999999999995</v>
      </c>
      <c r="H1238" s="1">
        <v>1242</v>
      </c>
      <c r="I1238" s="1">
        <v>886500</v>
      </c>
      <c r="J1238" s="1">
        <v>409</v>
      </c>
      <c r="K1238" s="1">
        <v>1005</v>
      </c>
      <c r="L1238" s="1">
        <v>-946</v>
      </c>
      <c r="M1238" s="1">
        <v>-382.024</v>
      </c>
      <c r="N1238" s="1">
        <v>33</v>
      </c>
      <c r="O1238" s="1">
        <v>51532</v>
      </c>
      <c r="P1238" s="1">
        <v>0.2</v>
      </c>
      <c r="Q1238" s="1">
        <v>46.9</v>
      </c>
      <c r="R1238" s="1">
        <v>51.5</v>
      </c>
      <c r="S1238" s="1">
        <v>52.1</v>
      </c>
      <c r="T1238" s="1">
        <v>49.45</v>
      </c>
      <c r="U1238" s="1">
        <v>51.6</v>
      </c>
      <c r="V1238" s="1">
        <v>4.4647132000000068E-2</v>
      </c>
      <c r="W1238" s="1">
        <v>20.98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0.93</v>
      </c>
      <c r="D1239" s="1">
        <v>0.02</v>
      </c>
      <c r="E1239" s="1">
        <v>1.17</v>
      </c>
      <c r="F1239" s="1">
        <v>28.26</v>
      </c>
      <c r="G1239" s="1">
        <v>69.62</v>
      </c>
      <c r="H1239" s="1">
        <v>1243</v>
      </c>
      <c r="I1239" s="1">
        <v>908895.73</v>
      </c>
      <c r="J1239" s="1">
        <v>-118.227</v>
      </c>
      <c r="K1239" s="1">
        <v>100</v>
      </c>
      <c r="L1239" s="1">
        <v>34</v>
      </c>
      <c r="M1239" s="1">
        <v>-90.998999999999995</v>
      </c>
      <c r="N1239" s="1">
        <v>2</v>
      </c>
      <c r="O1239" s="1">
        <v>63277</v>
      </c>
      <c r="P1239" s="1">
        <v>-0.1</v>
      </c>
      <c r="Q1239" s="1">
        <v>29.5</v>
      </c>
      <c r="R1239" s="1">
        <v>28.75</v>
      </c>
      <c r="S1239" s="1">
        <v>28.3</v>
      </c>
      <c r="T1239" s="1">
        <v>27.5</v>
      </c>
      <c r="U1239" s="1">
        <v>27.45</v>
      </c>
      <c r="V1239" s="1">
        <v>-2.098069E-2</v>
      </c>
      <c r="W1239" s="1">
        <v>-3.51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7.6</v>
      </c>
      <c r="D1240" s="1">
        <v>0.64</v>
      </c>
      <c r="E1240" s="1">
        <v>0.26</v>
      </c>
      <c r="F1240" s="1">
        <v>28.58</v>
      </c>
      <c r="G1240" s="1">
        <v>62.92</v>
      </c>
      <c r="H1240" s="1">
        <v>1244</v>
      </c>
      <c r="I1240" s="1">
        <v>6655551.1399999997</v>
      </c>
      <c r="J1240" s="1">
        <v>415.82</v>
      </c>
      <c r="K1240" s="1">
        <v>-281.5</v>
      </c>
      <c r="L1240" s="1">
        <v>171.928</v>
      </c>
      <c r="M1240" s="1">
        <v>-1045.681</v>
      </c>
      <c r="N1240" s="1">
        <v>19.597999999999999</v>
      </c>
      <c r="O1240" s="1">
        <v>418767</v>
      </c>
      <c r="P1240" s="1">
        <v>-0.2</v>
      </c>
      <c r="Q1240" s="1">
        <v>14.1</v>
      </c>
      <c r="R1240" s="1">
        <v>13.9</v>
      </c>
      <c r="S1240" s="1">
        <v>13.9</v>
      </c>
      <c r="T1240" s="1">
        <v>13.55</v>
      </c>
      <c r="U1240" s="1">
        <v>13.4</v>
      </c>
      <c r="V1240" s="1">
        <v>-9.5663531500000024E-2</v>
      </c>
      <c r="W1240" s="1">
        <v>-3.6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38.75</v>
      </c>
      <c r="D1241" s="1">
        <v>12.4</v>
      </c>
      <c r="E1241" s="1">
        <v>0.52</v>
      </c>
      <c r="F1241" s="1">
        <v>4.63</v>
      </c>
      <c r="G1241" s="1">
        <v>43.699999999999996</v>
      </c>
      <c r="H1241" s="1">
        <v>1245</v>
      </c>
      <c r="I1241" s="1">
        <v>1849705.19</v>
      </c>
      <c r="J1241" s="1">
        <v>96</v>
      </c>
      <c r="K1241" s="1">
        <v>93.432000000000002</v>
      </c>
      <c r="L1241" s="1">
        <v>43.823</v>
      </c>
      <c r="M1241" s="1">
        <v>109</v>
      </c>
      <c r="N1241" s="1">
        <v>-38</v>
      </c>
      <c r="O1241" s="1">
        <v>80832</v>
      </c>
      <c r="P1241" s="1">
        <v>0.4</v>
      </c>
      <c r="Q1241" s="1">
        <v>343</v>
      </c>
      <c r="R1241" s="1">
        <v>344</v>
      </c>
      <c r="S1241" s="1">
        <v>342</v>
      </c>
      <c r="T1241" s="1">
        <v>343</v>
      </c>
      <c r="U1241" s="1">
        <v>339</v>
      </c>
      <c r="V1241" s="1">
        <v>1.0456107399999999</v>
      </c>
      <c r="W1241" s="1">
        <v>-0.59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4.9000000000000004</v>
      </c>
      <c r="D1242" s="1">
        <v>0</v>
      </c>
      <c r="E1242" s="1">
        <v>1.46</v>
      </c>
      <c r="F1242" s="1">
        <v>10.95</v>
      </c>
      <c r="G1242" s="1">
        <v>82.69</v>
      </c>
      <c r="H1242" s="1">
        <v>1246</v>
      </c>
      <c r="I1242" s="1">
        <v>743729.83</v>
      </c>
      <c r="J1242" s="1">
        <v>-162.27699999999999</v>
      </c>
      <c r="K1242" s="1">
        <v>662</v>
      </c>
      <c r="L1242" s="1">
        <v>-739.94600000000003</v>
      </c>
      <c r="M1242" s="1">
        <v>879.66</v>
      </c>
      <c r="N1242" s="1">
        <v>876.29600000000005</v>
      </c>
      <c r="O1242" s="1">
        <v>61499</v>
      </c>
      <c r="P1242" s="1">
        <v>2.5</v>
      </c>
      <c r="Q1242" s="1">
        <v>47</v>
      </c>
      <c r="R1242" s="1">
        <v>48.35</v>
      </c>
      <c r="S1242" s="1">
        <v>48.3</v>
      </c>
      <c r="T1242" s="1">
        <v>53.1</v>
      </c>
      <c r="U1242" s="1">
        <v>58.4</v>
      </c>
      <c r="V1242" s="1">
        <v>0.86526921600000006</v>
      </c>
      <c r="W1242" s="1">
        <v>22.56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2.63</v>
      </c>
      <c r="D1243" s="1">
        <v>0</v>
      </c>
      <c r="E1243" s="1">
        <v>1.01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-3</v>
      </c>
      <c r="K1243" s="1">
        <v>7</v>
      </c>
      <c r="L1243" s="1">
        <v>7</v>
      </c>
      <c r="M1243" s="1">
        <v>-13</v>
      </c>
      <c r="N1243" s="1">
        <v>-10</v>
      </c>
      <c r="O1243" s="1">
        <v>54378</v>
      </c>
      <c r="P1243" s="1">
        <v>0</v>
      </c>
      <c r="Q1243" s="1">
        <v>67.2</v>
      </c>
      <c r="R1243" s="1">
        <v>66.8</v>
      </c>
      <c r="S1243" s="1">
        <v>67.2</v>
      </c>
      <c r="T1243" s="1">
        <v>66.900000000000006</v>
      </c>
      <c r="U1243" s="1">
        <v>66.900000000000006</v>
      </c>
      <c r="V1243" s="1">
        <v>-8.0230000000000006E-3</v>
      </c>
      <c r="W1243" s="1">
        <v>-0.59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-0.998</v>
      </c>
      <c r="K1244" s="1">
        <v>-4.0019999999999998</v>
      </c>
      <c r="L1244" s="1">
        <v>-8</v>
      </c>
      <c r="M1244" s="1">
        <v>-1</v>
      </c>
      <c r="N1244" s="1">
        <v>0</v>
      </c>
      <c r="O1244" s="1">
        <v>49069</v>
      </c>
      <c r="P1244" s="1">
        <v>0</v>
      </c>
      <c r="Q1244" s="1">
        <v>30.8</v>
      </c>
      <c r="R1244" s="1">
        <v>30.35</v>
      </c>
      <c r="S1244" s="1">
        <v>30.55</v>
      </c>
      <c r="T1244" s="1">
        <v>30.55</v>
      </c>
      <c r="U1244" s="1">
        <v>30.75</v>
      </c>
      <c r="V1244" s="1">
        <v>-4.2714910000000005E-3</v>
      </c>
      <c r="W1244" s="1">
        <v>6.03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5.48</v>
      </c>
      <c r="D1245" s="1">
        <v>0.03</v>
      </c>
      <c r="E1245" s="1">
        <v>0.65</v>
      </c>
      <c r="F1245" s="1">
        <v>12.36</v>
      </c>
      <c r="G1245" s="1">
        <v>81.48</v>
      </c>
      <c r="H1245" s="1">
        <v>1249</v>
      </c>
      <c r="I1245" s="1">
        <v>2490111.5</v>
      </c>
      <c r="J1245" s="1">
        <v>435.346</v>
      </c>
      <c r="K1245" s="1">
        <v>-441.85700000000003</v>
      </c>
      <c r="L1245" s="1">
        <v>-90.816999999999993</v>
      </c>
      <c r="M1245" s="1">
        <v>-1627.577</v>
      </c>
      <c r="N1245" s="1">
        <v>338.98200000000003</v>
      </c>
      <c r="O1245" s="1">
        <v>202894</v>
      </c>
      <c r="P1245" s="1">
        <v>-0.7</v>
      </c>
      <c r="Q1245" s="1">
        <v>53.3</v>
      </c>
      <c r="R1245" s="1">
        <v>52.7</v>
      </c>
      <c r="S1245" s="1">
        <v>53.3</v>
      </c>
      <c r="T1245" s="1">
        <v>49.85</v>
      </c>
      <c r="U1245" s="1">
        <v>50.7</v>
      </c>
      <c r="V1245" s="1">
        <v>-0.68870794249999989</v>
      </c>
      <c r="W1245" s="1">
        <v>-3.43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5.67</v>
      </c>
      <c r="D1246" s="1">
        <v>0</v>
      </c>
      <c r="E1246" s="1">
        <v>0.88</v>
      </c>
      <c r="F1246" s="1">
        <v>10.41</v>
      </c>
      <c r="G1246" s="1">
        <v>83.039999999999992</v>
      </c>
      <c r="H1246" s="1">
        <v>1250</v>
      </c>
      <c r="I1246" s="1">
        <v>1172655.8700000001</v>
      </c>
      <c r="J1246" s="1">
        <v>279</v>
      </c>
      <c r="K1246" s="1">
        <v>304.54500000000002</v>
      </c>
      <c r="L1246" s="1">
        <v>-23.646999999999998</v>
      </c>
      <c r="M1246" s="1">
        <v>-78.991</v>
      </c>
      <c r="N1246" s="1">
        <v>34</v>
      </c>
      <c r="O1246" s="1">
        <v>97377</v>
      </c>
      <c r="P1246" s="1">
        <v>0.5</v>
      </c>
      <c r="Q1246" s="1">
        <v>26.8</v>
      </c>
      <c r="R1246" s="1">
        <v>27.65</v>
      </c>
      <c r="S1246" s="1">
        <v>28.5</v>
      </c>
      <c r="T1246" s="1">
        <v>27.85</v>
      </c>
      <c r="U1246" s="1">
        <v>27.1</v>
      </c>
      <c r="V1246" s="1">
        <v>0.139454304</v>
      </c>
      <c r="W1246" s="1">
        <v>2.46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2.65</v>
      </c>
      <c r="D1247" s="1">
        <v>0</v>
      </c>
      <c r="E1247" s="1">
        <v>0.79</v>
      </c>
      <c r="F1247" s="1">
        <v>10.77</v>
      </c>
      <c r="G1247" s="1">
        <v>85.79</v>
      </c>
      <c r="H1247" s="1">
        <v>1251</v>
      </c>
      <c r="I1247" s="1">
        <v>1080797.51</v>
      </c>
      <c r="J1247" s="1">
        <v>-76</v>
      </c>
      <c r="K1247" s="1">
        <v>132</v>
      </c>
      <c r="L1247" s="1">
        <v>74</v>
      </c>
      <c r="M1247" s="1">
        <v>-64</v>
      </c>
      <c r="N1247" s="1">
        <v>23</v>
      </c>
      <c r="O1247" s="1">
        <v>92722</v>
      </c>
      <c r="P1247" s="1">
        <v>0.1</v>
      </c>
      <c r="Q1247" s="1">
        <v>23.45</v>
      </c>
      <c r="R1247" s="1">
        <v>23.4</v>
      </c>
      <c r="S1247" s="1">
        <v>24</v>
      </c>
      <c r="T1247" s="1">
        <v>23.85</v>
      </c>
      <c r="U1247" s="1">
        <v>23.25</v>
      </c>
      <c r="V1247" s="1">
        <v>2.0909499999999994E-2</v>
      </c>
      <c r="W1247" s="1">
        <v>-0.64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4.17</v>
      </c>
      <c r="D1248" s="1">
        <v>0.55000000000000004</v>
      </c>
      <c r="E1248" s="1">
        <v>0.27</v>
      </c>
      <c r="F1248" s="1">
        <v>28.05</v>
      </c>
      <c r="G1248" s="1">
        <v>66.960000000000008</v>
      </c>
      <c r="H1248" s="1">
        <v>1252</v>
      </c>
      <c r="I1248" s="1">
        <v>1275887.3999999999</v>
      </c>
      <c r="J1248" s="1">
        <v>6</v>
      </c>
      <c r="K1248" s="1">
        <v>6</v>
      </c>
      <c r="L1248" s="1">
        <v>10.997</v>
      </c>
      <c r="M1248" s="1">
        <v>-8.0180000000000007</v>
      </c>
      <c r="N1248" s="1">
        <v>-1</v>
      </c>
      <c r="O1248" s="1">
        <v>85433</v>
      </c>
      <c r="P1248" s="1">
        <v>0</v>
      </c>
      <c r="Q1248" s="1">
        <v>34.549999999999997</v>
      </c>
      <c r="R1248" s="1">
        <v>34.6</v>
      </c>
      <c r="S1248" s="1">
        <v>34.6</v>
      </c>
      <c r="T1248" s="1">
        <v>34.4</v>
      </c>
      <c r="U1248" s="1">
        <v>34.35</v>
      </c>
      <c r="V1248" s="1">
        <v>4.8522699999999988E-3</v>
      </c>
      <c r="W1248" s="1">
        <v>-0.43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1.53</v>
      </c>
      <c r="D1249" s="1">
        <v>0.19</v>
      </c>
      <c r="E1249" s="1">
        <v>0.55000000000000004</v>
      </c>
      <c r="F1249" s="1">
        <v>10.01</v>
      </c>
      <c r="G1249" s="1">
        <v>87.72</v>
      </c>
      <c r="H1249" s="1">
        <v>1253</v>
      </c>
      <c r="I1249" s="1">
        <v>1809436.75</v>
      </c>
      <c r="J1249" s="1">
        <v>92.733000000000004</v>
      </c>
      <c r="K1249" s="1">
        <v>286.61500000000001</v>
      </c>
      <c r="L1249" s="1">
        <v>659.01700000000005</v>
      </c>
      <c r="M1249" s="1">
        <v>-287.96800000000002</v>
      </c>
      <c r="N1249" s="1">
        <v>288.00099999999998</v>
      </c>
      <c r="O1249" s="1">
        <v>158724</v>
      </c>
      <c r="P1249" s="1">
        <v>0.7</v>
      </c>
      <c r="Q1249" s="1">
        <v>28.6</v>
      </c>
      <c r="R1249" s="1">
        <v>29.15</v>
      </c>
      <c r="S1249" s="1">
        <v>29.75</v>
      </c>
      <c r="T1249" s="1">
        <v>29.5</v>
      </c>
      <c r="U1249" s="1">
        <v>30</v>
      </c>
      <c r="V1249" s="1">
        <v>0.30757720799999999</v>
      </c>
      <c r="W1249" s="1">
        <v>7.14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4</v>
      </c>
      <c r="K1250" s="1">
        <v>-2</v>
      </c>
      <c r="L1250" s="1">
        <v>0</v>
      </c>
      <c r="M1250" s="1">
        <v>30</v>
      </c>
      <c r="N1250" s="1">
        <v>-3</v>
      </c>
      <c r="O1250" s="1">
        <v>29225</v>
      </c>
      <c r="P1250" s="1">
        <v>0.1</v>
      </c>
      <c r="Q1250" s="1">
        <v>35</v>
      </c>
      <c r="R1250" s="1">
        <v>34.9</v>
      </c>
      <c r="S1250" s="1">
        <v>34.9</v>
      </c>
      <c r="T1250" s="1">
        <v>37.15</v>
      </c>
      <c r="U1250" s="1">
        <v>37.4</v>
      </c>
      <c r="V1250" s="1">
        <v>1.0725E-2</v>
      </c>
      <c r="W1250" s="1">
        <v>9.36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0.79</v>
      </c>
      <c r="D1252" s="1">
        <v>0</v>
      </c>
      <c r="E1252" s="1">
        <v>0.34</v>
      </c>
      <c r="F1252" s="1">
        <v>2.16</v>
      </c>
      <c r="G1252" s="1">
        <v>96.71</v>
      </c>
      <c r="H1252" s="1">
        <v>1256</v>
      </c>
      <c r="I1252" s="1">
        <v>1170062.94</v>
      </c>
      <c r="J1252" s="1">
        <v>84</v>
      </c>
      <c r="K1252" s="1">
        <v>-122</v>
      </c>
      <c r="L1252" s="1">
        <v>-113</v>
      </c>
      <c r="M1252" s="1">
        <v>-62</v>
      </c>
      <c r="N1252" s="1">
        <v>397</v>
      </c>
      <c r="O1252" s="1">
        <v>113157</v>
      </c>
      <c r="P1252" s="1">
        <v>0.2</v>
      </c>
      <c r="Q1252" s="1">
        <v>16.3</v>
      </c>
      <c r="R1252" s="1">
        <v>16.100000000000001</v>
      </c>
      <c r="S1252" s="1">
        <v>15.9</v>
      </c>
      <c r="T1252" s="1">
        <v>15.35</v>
      </c>
      <c r="U1252" s="1">
        <v>16.850000000000001</v>
      </c>
      <c r="V1252" s="1">
        <v>3.3460500000000004E-2</v>
      </c>
      <c r="W1252" s="1">
        <v>13.47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23.1</v>
      </c>
      <c r="D1253" s="1">
        <v>0.01</v>
      </c>
      <c r="E1253" s="1">
        <v>1.01</v>
      </c>
      <c r="F1253" s="1">
        <v>47.06</v>
      </c>
      <c r="G1253" s="1">
        <v>28.819999999999993</v>
      </c>
      <c r="H1253" s="1">
        <v>1257</v>
      </c>
      <c r="I1253" s="1">
        <v>725845.49</v>
      </c>
      <c r="J1253" s="1">
        <v>15.999000000000001</v>
      </c>
      <c r="K1253" s="1">
        <v>-3</v>
      </c>
      <c r="L1253" s="1">
        <v>1E-3</v>
      </c>
      <c r="M1253" s="1">
        <v>-1</v>
      </c>
      <c r="N1253" s="1">
        <v>-5</v>
      </c>
      <c r="O1253" s="1">
        <v>20919</v>
      </c>
      <c r="P1253" s="1">
        <v>0</v>
      </c>
      <c r="Q1253" s="1">
        <v>19.5</v>
      </c>
      <c r="R1253" s="1">
        <v>19.350000000000001</v>
      </c>
      <c r="S1253" s="1">
        <v>19.3</v>
      </c>
      <c r="T1253" s="1">
        <v>19.2</v>
      </c>
      <c r="U1253" s="1">
        <v>18.899999999999999</v>
      </c>
      <c r="V1253" s="1">
        <v>1.4024979999999999E-3</v>
      </c>
      <c r="W1253" s="1">
        <v>-1.82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</v>
      </c>
      <c r="D1254" s="1">
        <v>0</v>
      </c>
      <c r="E1254" s="1">
        <v>0.14000000000000001</v>
      </c>
      <c r="F1254" s="1">
        <v>7.71</v>
      </c>
      <c r="G1254" s="1">
        <v>86.75</v>
      </c>
      <c r="H1254" s="1">
        <v>1258</v>
      </c>
      <c r="I1254" s="1">
        <v>1155364.1200000001</v>
      </c>
      <c r="J1254" s="1">
        <v>6</v>
      </c>
      <c r="K1254" s="1">
        <v>-5</v>
      </c>
      <c r="L1254" s="1">
        <v>-1.544</v>
      </c>
      <c r="M1254" s="1">
        <v>-31.047000000000001</v>
      </c>
      <c r="N1254" s="1">
        <v>-11</v>
      </c>
      <c r="O1254" s="1">
        <v>100228</v>
      </c>
      <c r="P1254" s="1">
        <v>0</v>
      </c>
      <c r="Q1254" s="1">
        <v>19.95</v>
      </c>
      <c r="R1254" s="1">
        <v>19.899999999999999</v>
      </c>
      <c r="S1254" s="1">
        <v>19.850000000000001</v>
      </c>
      <c r="T1254" s="1">
        <v>19.7</v>
      </c>
      <c r="U1254" s="1">
        <v>19.7</v>
      </c>
      <c r="V1254" s="1">
        <v>-8.3877429999999996E-3</v>
      </c>
      <c r="W1254" s="1">
        <v>-0.76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11.14</v>
      </c>
      <c r="D1255" s="1">
        <v>8.89</v>
      </c>
      <c r="E1255" s="1">
        <v>1.61</v>
      </c>
      <c r="F1255" s="1">
        <v>7.88</v>
      </c>
      <c r="G1255" s="1">
        <v>70.48</v>
      </c>
      <c r="H1255" s="1">
        <v>1259</v>
      </c>
      <c r="I1255" s="1">
        <v>746455</v>
      </c>
      <c r="J1255" s="1">
        <v>-28.672999999999998</v>
      </c>
      <c r="K1255" s="1">
        <v>721.89</v>
      </c>
      <c r="L1255" s="1">
        <v>12.031000000000001</v>
      </c>
      <c r="M1255" s="1">
        <v>1692.88</v>
      </c>
      <c r="N1255" s="1">
        <v>-306.03199999999998</v>
      </c>
      <c r="O1255" s="1">
        <v>52610</v>
      </c>
      <c r="P1255" s="1">
        <v>4</v>
      </c>
      <c r="Q1255" s="1">
        <v>157</v>
      </c>
      <c r="R1255" s="1">
        <v>164.5</v>
      </c>
      <c r="S1255" s="1">
        <v>164.5</v>
      </c>
      <c r="T1255" s="1">
        <v>170.5</v>
      </c>
      <c r="U1255" s="1">
        <v>170</v>
      </c>
      <c r="V1255" s="1">
        <v>3.5283894350000007</v>
      </c>
      <c r="W1255" s="1">
        <v>9.68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29.87</v>
      </c>
      <c r="D1256" s="1">
        <v>0.48</v>
      </c>
      <c r="E1256" s="1">
        <v>1.04</v>
      </c>
      <c r="F1256" s="1">
        <v>26.4</v>
      </c>
      <c r="G1256" s="1">
        <v>42.21</v>
      </c>
      <c r="H1256" s="1">
        <v>1260</v>
      </c>
      <c r="I1256" s="1">
        <v>2255409.29</v>
      </c>
      <c r="J1256" s="1">
        <v>-2450.1799999999998</v>
      </c>
      <c r="K1256" s="1">
        <v>-225.76</v>
      </c>
      <c r="L1256" s="1">
        <v>-131.40100000000001</v>
      </c>
      <c r="M1256" s="1">
        <v>-537.63900000000001</v>
      </c>
      <c r="N1256" s="1">
        <v>356.25200000000001</v>
      </c>
      <c r="O1256" s="1">
        <v>95201</v>
      </c>
      <c r="P1256" s="1">
        <v>-3.1</v>
      </c>
      <c r="Q1256" s="1">
        <v>133.5</v>
      </c>
      <c r="R1256" s="1">
        <v>130.5</v>
      </c>
      <c r="S1256" s="1">
        <v>129</v>
      </c>
      <c r="T1256" s="1">
        <v>130</v>
      </c>
      <c r="U1256" s="1">
        <v>132.5</v>
      </c>
      <c r="V1256" s="1">
        <v>-3.9620111899999997</v>
      </c>
      <c r="W1256" s="1">
        <v>-3.64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1.88</v>
      </c>
      <c r="D1257" s="1">
        <v>0</v>
      </c>
      <c r="E1257" s="1">
        <v>0.33</v>
      </c>
      <c r="F1257" s="1">
        <v>23.13</v>
      </c>
      <c r="G1257" s="1">
        <v>74.66</v>
      </c>
      <c r="H1257" s="1">
        <v>1261</v>
      </c>
      <c r="I1257" s="1">
        <v>464251.66</v>
      </c>
      <c r="J1257" s="1">
        <v>16</v>
      </c>
      <c r="K1257" s="1">
        <v>-18</v>
      </c>
      <c r="L1257" s="1">
        <v>-17</v>
      </c>
      <c r="M1257" s="1">
        <v>-22</v>
      </c>
      <c r="N1257" s="1">
        <v>1</v>
      </c>
      <c r="O1257" s="1">
        <v>34661</v>
      </c>
      <c r="P1257" s="1">
        <v>-0.1</v>
      </c>
      <c r="Q1257" s="1">
        <v>18.600000000000001</v>
      </c>
      <c r="R1257" s="1">
        <v>18.600000000000001</v>
      </c>
      <c r="S1257" s="1">
        <v>18.600000000000001</v>
      </c>
      <c r="T1257" s="1">
        <v>18.7</v>
      </c>
      <c r="U1257" s="1">
        <v>18.5</v>
      </c>
      <c r="V1257" s="1">
        <v>-7.4629999999999991E-3</v>
      </c>
      <c r="W1257" s="1">
        <v>-1.07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3.23</v>
      </c>
      <c r="D1258" s="1">
        <v>0.7</v>
      </c>
      <c r="E1258" s="1">
        <v>0.25</v>
      </c>
      <c r="F1258" s="1">
        <v>11.08</v>
      </c>
      <c r="G1258" s="1">
        <v>84.74</v>
      </c>
      <c r="H1258" s="1">
        <v>1262</v>
      </c>
      <c r="I1258" s="1">
        <v>1133540.05</v>
      </c>
      <c r="J1258" s="1">
        <v>-0.91</v>
      </c>
      <c r="K1258" s="1">
        <v>-1</v>
      </c>
      <c r="L1258" s="1">
        <v>0</v>
      </c>
      <c r="M1258" s="1">
        <v>-13.981999999999999</v>
      </c>
      <c r="N1258" s="1">
        <v>-3</v>
      </c>
      <c r="O1258" s="1">
        <v>96056</v>
      </c>
      <c r="P1258" s="1">
        <v>0</v>
      </c>
      <c r="Q1258" s="1">
        <v>16.7</v>
      </c>
      <c r="R1258" s="1">
        <v>16.649999999999999</v>
      </c>
      <c r="S1258" s="1">
        <v>16.600000000000001</v>
      </c>
      <c r="T1258" s="1">
        <v>16.55</v>
      </c>
      <c r="U1258" s="1">
        <v>16.45</v>
      </c>
      <c r="V1258" s="1">
        <v>-3.1259910000000003E-3</v>
      </c>
      <c r="W1258" s="1">
        <v>-1.5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1.91</v>
      </c>
      <c r="D1259" s="1">
        <v>0.7</v>
      </c>
      <c r="E1259" s="1">
        <v>0.03</v>
      </c>
      <c r="F1259" s="1">
        <v>41.58</v>
      </c>
      <c r="G1259" s="1">
        <v>55.78</v>
      </c>
      <c r="H1259" s="1">
        <v>1263</v>
      </c>
      <c r="I1259" s="1">
        <v>3307792.15</v>
      </c>
      <c r="J1259" s="1">
        <v>19</v>
      </c>
      <c r="K1259" s="1">
        <v>-52</v>
      </c>
      <c r="L1259" s="1">
        <v>-1</v>
      </c>
      <c r="M1259" s="1">
        <v>-38</v>
      </c>
      <c r="N1259" s="1">
        <v>-78</v>
      </c>
      <c r="O1259" s="1">
        <v>184509</v>
      </c>
      <c r="P1259" s="1">
        <v>-0.1</v>
      </c>
      <c r="Q1259" s="1">
        <v>9.52</v>
      </c>
      <c r="R1259" s="1">
        <v>9.41</v>
      </c>
      <c r="S1259" s="1">
        <v>9.41</v>
      </c>
      <c r="T1259" s="1">
        <v>9.3800000000000008</v>
      </c>
      <c r="U1259" s="1">
        <v>9.3000000000000007</v>
      </c>
      <c r="V1259" s="1">
        <v>-1.3996900000000001E-2</v>
      </c>
      <c r="W1259" s="1">
        <v>-1.59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6.02</v>
      </c>
      <c r="D1260" s="1">
        <v>3</v>
      </c>
      <c r="E1260" s="1">
        <v>2.6</v>
      </c>
      <c r="F1260" s="1">
        <v>14.39</v>
      </c>
      <c r="G1260" s="1">
        <v>73.990000000000009</v>
      </c>
      <c r="H1260" s="1">
        <v>1264</v>
      </c>
      <c r="I1260" s="1">
        <v>875068.97</v>
      </c>
      <c r="J1260" s="1">
        <v>671.88</v>
      </c>
      <c r="K1260" s="1">
        <v>-266.35599999999999</v>
      </c>
      <c r="L1260" s="1">
        <v>-152.923</v>
      </c>
      <c r="M1260" s="1">
        <v>-19.797000000000001</v>
      </c>
      <c r="N1260" s="1">
        <v>29.283000000000001</v>
      </c>
      <c r="O1260" s="1">
        <v>64746</v>
      </c>
      <c r="P1260" s="1">
        <v>0.4</v>
      </c>
      <c r="Q1260" s="1">
        <v>88</v>
      </c>
      <c r="R1260" s="1">
        <v>87.6</v>
      </c>
      <c r="S1260" s="1">
        <v>87</v>
      </c>
      <c r="T1260" s="1">
        <v>85.5</v>
      </c>
      <c r="U1260" s="1">
        <v>84.5</v>
      </c>
      <c r="V1260" s="1">
        <v>0.23270123400000001</v>
      </c>
      <c r="W1260" s="1">
        <v>2.42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12.8</v>
      </c>
      <c r="R1261" s="1">
        <v>12.75</v>
      </c>
      <c r="S1261" s="1">
        <v>13.25</v>
      </c>
      <c r="T1261" s="1">
        <v>13.45</v>
      </c>
      <c r="U1261" s="1">
        <v>12.7</v>
      </c>
      <c r="V1261" s="1">
        <v>0</v>
      </c>
      <c r="W1261" s="1">
        <v>-2.31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39.24</v>
      </c>
      <c r="D1262" s="1">
        <v>2.82</v>
      </c>
      <c r="E1262" s="1">
        <v>0.48</v>
      </c>
      <c r="F1262" s="1">
        <v>27.59</v>
      </c>
      <c r="G1262" s="1">
        <v>29.870000000000005</v>
      </c>
      <c r="H1262" s="1">
        <v>1266</v>
      </c>
      <c r="I1262" s="1">
        <v>1018671.99</v>
      </c>
      <c r="J1262" s="1">
        <v>-141.988</v>
      </c>
      <c r="K1262" s="1">
        <v>-106.229</v>
      </c>
      <c r="L1262" s="1">
        <v>-112.03100000000001</v>
      </c>
      <c r="M1262" s="1">
        <v>-122.869</v>
      </c>
      <c r="N1262" s="1">
        <v>2.952</v>
      </c>
      <c r="O1262" s="1">
        <v>30428</v>
      </c>
      <c r="P1262" s="1">
        <v>-1.6</v>
      </c>
      <c r="Q1262" s="1">
        <v>228</v>
      </c>
      <c r="R1262" s="1">
        <v>228.5</v>
      </c>
      <c r="S1262" s="1">
        <v>230.5</v>
      </c>
      <c r="T1262" s="1">
        <v>222.5</v>
      </c>
      <c r="U1262" s="1">
        <v>223</v>
      </c>
      <c r="V1262" s="1">
        <v>-1.0914979250000001</v>
      </c>
      <c r="W1262" s="1">
        <v>0.45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20.64</v>
      </c>
      <c r="D1263" s="1">
        <v>8.4</v>
      </c>
      <c r="E1263" s="1">
        <v>0.61</v>
      </c>
      <c r="F1263" s="1">
        <v>9.23</v>
      </c>
      <c r="G1263" s="1">
        <v>61.120000000000005</v>
      </c>
      <c r="H1263" s="1">
        <v>1267</v>
      </c>
      <c r="I1263" s="1">
        <v>7446755.3899999997</v>
      </c>
      <c r="J1263" s="1">
        <v>457.68299999999999</v>
      </c>
      <c r="K1263" s="1">
        <v>308.77600000000001</v>
      </c>
      <c r="L1263" s="1">
        <v>380.17599999999999</v>
      </c>
      <c r="M1263" s="1">
        <v>-107.501</v>
      </c>
      <c r="N1263" s="1">
        <v>377.07499999999999</v>
      </c>
      <c r="O1263" s="1">
        <v>455146</v>
      </c>
      <c r="P1263" s="1">
        <v>0.3</v>
      </c>
      <c r="Q1263" s="1">
        <v>70</v>
      </c>
      <c r="R1263" s="1">
        <v>70.099999999999994</v>
      </c>
      <c r="S1263" s="1">
        <v>69.7</v>
      </c>
      <c r="T1263" s="1">
        <v>69.5</v>
      </c>
      <c r="U1263" s="1">
        <v>69.900000000000006</v>
      </c>
      <c r="V1263" s="1">
        <v>0.99067497799999993</v>
      </c>
      <c r="W1263" s="1">
        <v>0.43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1.02</v>
      </c>
      <c r="D1264" s="1">
        <v>0.09</v>
      </c>
      <c r="E1264" s="1">
        <v>0.62</v>
      </c>
      <c r="F1264" s="1">
        <v>8.16</v>
      </c>
      <c r="G1264" s="1">
        <v>90.11</v>
      </c>
      <c r="H1264" s="1">
        <v>1268</v>
      </c>
      <c r="I1264" s="1">
        <v>466037.57</v>
      </c>
      <c r="J1264" s="1">
        <v>86</v>
      </c>
      <c r="K1264" s="1">
        <v>-159</v>
      </c>
      <c r="L1264" s="1">
        <v>73</v>
      </c>
      <c r="M1264" s="1">
        <v>-30</v>
      </c>
      <c r="N1264" s="1">
        <v>-40</v>
      </c>
      <c r="O1264" s="1">
        <v>41995</v>
      </c>
      <c r="P1264" s="1">
        <v>-0.2</v>
      </c>
      <c r="Q1264" s="1">
        <v>33.4</v>
      </c>
      <c r="R1264" s="1">
        <v>33.049999999999997</v>
      </c>
      <c r="S1264" s="1">
        <v>34</v>
      </c>
      <c r="T1264" s="1">
        <v>32.799999999999997</v>
      </c>
      <c r="U1264" s="1">
        <v>32.1</v>
      </c>
      <c r="V1264" s="1">
        <v>-2.1685499999999996E-2</v>
      </c>
      <c r="W1264" s="1">
        <v>0.47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3.71</v>
      </c>
      <c r="D1265" s="1">
        <v>0.25</v>
      </c>
      <c r="E1265" s="1">
        <v>6.46</v>
      </c>
      <c r="F1265" s="1">
        <v>8.19</v>
      </c>
      <c r="G1265" s="1">
        <v>81.39</v>
      </c>
      <c r="H1265" s="1">
        <v>1269</v>
      </c>
      <c r="I1265" s="1">
        <v>483459.85</v>
      </c>
      <c r="J1265" s="1">
        <v>14.819000000000001</v>
      </c>
      <c r="K1265" s="1">
        <v>-426.21800000000002</v>
      </c>
      <c r="L1265" s="1">
        <v>309.49700000000001</v>
      </c>
      <c r="M1265" s="1">
        <v>219.244</v>
      </c>
      <c r="N1265" s="1">
        <v>-236.88499999999999</v>
      </c>
      <c r="O1265" s="1">
        <v>39349</v>
      </c>
      <c r="P1265" s="1">
        <v>-0.3</v>
      </c>
      <c r="Q1265" s="1">
        <v>90.8</v>
      </c>
      <c r="R1265" s="1">
        <v>91</v>
      </c>
      <c r="S1265" s="1">
        <v>90.9</v>
      </c>
      <c r="T1265" s="1">
        <v>93.5</v>
      </c>
      <c r="U1265" s="1">
        <v>92.6</v>
      </c>
      <c r="V1265" s="1">
        <v>-0.10743232500000005</v>
      </c>
      <c r="W1265" s="1">
        <v>2.21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0</v>
      </c>
      <c r="L1266" s="1">
        <v>0</v>
      </c>
      <c r="M1266" s="1">
        <v>-6</v>
      </c>
      <c r="N1266" s="1">
        <v>1</v>
      </c>
      <c r="O1266" s="1">
        <v>45692</v>
      </c>
      <c r="P1266" s="1">
        <v>0</v>
      </c>
      <c r="Q1266" s="1">
        <v>25.8</v>
      </c>
      <c r="R1266" s="1">
        <v>25.75</v>
      </c>
      <c r="S1266" s="1">
        <v>25.8</v>
      </c>
      <c r="T1266" s="1">
        <v>25.75</v>
      </c>
      <c r="U1266" s="1">
        <v>25.7</v>
      </c>
      <c r="V1266" s="1">
        <v>-1.0299999999999999E-3</v>
      </c>
      <c r="W1266" s="1">
        <v>-0.19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0.74</v>
      </c>
      <c r="D1267" s="1">
        <v>0</v>
      </c>
      <c r="E1267" s="1">
        <v>0.24</v>
      </c>
      <c r="F1267" s="1">
        <v>11.01</v>
      </c>
      <c r="G1267" s="1">
        <v>88.01</v>
      </c>
      <c r="H1267" s="1">
        <v>1271</v>
      </c>
      <c r="I1267" s="1">
        <v>1677384.63</v>
      </c>
      <c r="J1267" s="1">
        <v>33</v>
      </c>
      <c r="K1267" s="1">
        <v>14</v>
      </c>
      <c r="L1267" s="1">
        <v>9</v>
      </c>
      <c r="M1267" s="1">
        <v>8</v>
      </c>
      <c r="N1267" s="1">
        <v>0</v>
      </c>
      <c r="O1267" s="1">
        <v>147627</v>
      </c>
      <c r="P1267" s="1">
        <v>0</v>
      </c>
      <c r="Q1267" s="1">
        <v>9.67</v>
      </c>
      <c r="R1267" s="1">
        <v>9.57</v>
      </c>
      <c r="S1267" s="1">
        <v>9.52</v>
      </c>
      <c r="T1267" s="1">
        <v>9.5399999999999991</v>
      </c>
      <c r="U1267" s="1">
        <v>9.5399999999999991</v>
      </c>
      <c r="V1267" s="1">
        <v>6.1508999999999991E-3</v>
      </c>
      <c r="W1267" s="1">
        <v>-1.04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9.58</v>
      </c>
      <c r="D1268" s="1">
        <v>0</v>
      </c>
      <c r="E1268" s="1">
        <v>0.61</v>
      </c>
      <c r="F1268" s="1">
        <v>25.18</v>
      </c>
      <c r="G1268" s="1">
        <v>64.63</v>
      </c>
      <c r="H1268" s="1">
        <v>1272</v>
      </c>
      <c r="I1268" s="1">
        <v>5561776.9400000004</v>
      </c>
      <c r="J1268" s="1">
        <v>218.00200000000001</v>
      </c>
      <c r="K1268" s="1">
        <v>153.798</v>
      </c>
      <c r="L1268" s="1">
        <v>-137</v>
      </c>
      <c r="M1268" s="1">
        <v>189.898</v>
      </c>
      <c r="N1268" s="1">
        <v>24.998999999999999</v>
      </c>
      <c r="O1268" s="1">
        <v>359458</v>
      </c>
      <c r="P1268" s="1">
        <v>0.1</v>
      </c>
      <c r="Q1268" s="1">
        <v>21</v>
      </c>
      <c r="R1268" s="1">
        <v>21.35</v>
      </c>
      <c r="S1268" s="1">
        <v>21.2</v>
      </c>
      <c r="T1268" s="1">
        <v>21.05</v>
      </c>
      <c r="U1268" s="1">
        <v>21.05</v>
      </c>
      <c r="V1268" s="1">
        <v>9.4808111500000014E-2</v>
      </c>
      <c r="W1268" s="1">
        <v>1.2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1</v>
      </c>
      <c r="K1269" s="1">
        <v>-1</v>
      </c>
      <c r="L1269" s="1">
        <v>-2</v>
      </c>
      <c r="M1269" s="1">
        <v>-1</v>
      </c>
      <c r="N1269" s="1">
        <v>-1</v>
      </c>
      <c r="O1269" s="1">
        <v>64248</v>
      </c>
      <c r="P1269" s="1">
        <v>0</v>
      </c>
      <c r="Q1269" s="1">
        <v>15.55</v>
      </c>
      <c r="R1269" s="1">
        <v>15.55</v>
      </c>
      <c r="S1269" s="1">
        <v>15.7</v>
      </c>
      <c r="T1269" s="1">
        <v>15.6</v>
      </c>
      <c r="U1269" s="1">
        <v>15.55</v>
      </c>
      <c r="V1269" s="1">
        <v>-6.2549999999999997E-4</v>
      </c>
      <c r="W1269" s="1">
        <v>0.97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7.86</v>
      </c>
      <c r="D1270" s="1">
        <v>0.17</v>
      </c>
      <c r="E1270" s="1">
        <v>0.13</v>
      </c>
      <c r="F1270" s="1">
        <v>22.35</v>
      </c>
      <c r="G1270" s="1">
        <v>69.489999999999995</v>
      </c>
      <c r="H1270" s="1">
        <v>1274</v>
      </c>
      <c r="I1270" s="1">
        <v>876390.56</v>
      </c>
      <c r="J1270" s="1">
        <v>-35</v>
      </c>
      <c r="K1270" s="1">
        <v>68</v>
      </c>
      <c r="L1270" s="1">
        <v>47</v>
      </c>
      <c r="M1270" s="1">
        <v>168</v>
      </c>
      <c r="N1270" s="1">
        <v>-60</v>
      </c>
      <c r="O1270" s="1">
        <v>60900</v>
      </c>
      <c r="P1270" s="1">
        <v>0.3</v>
      </c>
      <c r="Q1270" s="1">
        <v>27.65</v>
      </c>
      <c r="R1270" s="1">
        <v>27.75</v>
      </c>
      <c r="S1270" s="1">
        <v>27.85</v>
      </c>
      <c r="T1270" s="1">
        <v>27.95</v>
      </c>
      <c r="U1270" s="1">
        <v>27.65</v>
      </c>
      <c r="V1270" s="1">
        <v>5.2647999999999993E-2</v>
      </c>
      <c r="W1270" s="1">
        <v>-1.07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14.87</v>
      </c>
      <c r="D1271" s="1">
        <v>0</v>
      </c>
      <c r="E1271" s="1">
        <v>0.28000000000000003</v>
      </c>
      <c r="F1271" s="1">
        <v>12.69</v>
      </c>
      <c r="G1271" s="1">
        <v>72.16</v>
      </c>
      <c r="H1271" s="1">
        <v>1275</v>
      </c>
      <c r="I1271" s="1">
        <v>780276.09</v>
      </c>
      <c r="J1271" s="1">
        <v>-207.88</v>
      </c>
      <c r="K1271" s="1">
        <v>147</v>
      </c>
      <c r="L1271" s="1">
        <v>-447</v>
      </c>
      <c r="M1271" s="1">
        <v>109</v>
      </c>
      <c r="N1271" s="1">
        <v>-674</v>
      </c>
      <c r="O1271" s="1">
        <v>56305</v>
      </c>
      <c r="P1271" s="1">
        <v>-1.9</v>
      </c>
      <c r="Q1271" s="1">
        <v>27.2</v>
      </c>
      <c r="R1271" s="1">
        <v>27.2</v>
      </c>
      <c r="S1271" s="1">
        <v>26.7</v>
      </c>
      <c r="T1271" s="1">
        <v>25.8</v>
      </c>
      <c r="U1271" s="1">
        <v>26</v>
      </c>
      <c r="V1271" s="1">
        <v>-0.28302635999999998</v>
      </c>
      <c r="W1271" s="1">
        <v>-1.33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2.68</v>
      </c>
      <c r="D1272" s="1">
        <v>0</v>
      </c>
      <c r="E1272" s="1">
        <v>0.49</v>
      </c>
      <c r="F1272" s="1">
        <v>12.5</v>
      </c>
      <c r="G1272" s="1">
        <v>84.33</v>
      </c>
      <c r="H1272" s="1">
        <v>1276</v>
      </c>
      <c r="I1272" s="1">
        <v>550307.88</v>
      </c>
      <c r="J1272" s="1">
        <v>11</v>
      </c>
      <c r="K1272" s="1">
        <v>-141</v>
      </c>
      <c r="L1272" s="1">
        <v>4</v>
      </c>
      <c r="M1272" s="1">
        <v>-206</v>
      </c>
      <c r="N1272" s="1">
        <v>-67</v>
      </c>
      <c r="O1272" s="1">
        <v>46407</v>
      </c>
      <c r="P1272" s="1">
        <v>-0.9</v>
      </c>
      <c r="Q1272" s="1">
        <v>33.950000000000003</v>
      </c>
      <c r="R1272" s="1">
        <v>33.450000000000003</v>
      </c>
      <c r="S1272" s="1">
        <v>34.049999999999997</v>
      </c>
      <c r="T1272" s="1">
        <v>33.35</v>
      </c>
      <c r="U1272" s="1">
        <v>33.799999999999997</v>
      </c>
      <c r="V1272" s="1">
        <v>-0.13341500000000001</v>
      </c>
      <c r="W1272" s="1">
        <v>-0.88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6.71</v>
      </c>
      <c r="D1273" s="1">
        <v>0.56000000000000005</v>
      </c>
      <c r="E1273" s="1">
        <v>0.1</v>
      </c>
      <c r="F1273" s="1">
        <v>23.06</v>
      </c>
      <c r="G1273" s="1">
        <v>69.569999999999993</v>
      </c>
      <c r="H1273" s="1">
        <v>1277</v>
      </c>
      <c r="I1273" s="1">
        <v>684891.2</v>
      </c>
      <c r="J1273" s="1">
        <v>71</v>
      </c>
      <c r="K1273" s="1">
        <v>3</v>
      </c>
      <c r="L1273" s="1">
        <v>-5</v>
      </c>
      <c r="M1273" s="1">
        <v>-57</v>
      </c>
      <c r="N1273" s="1">
        <v>-23</v>
      </c>
      <c r="O1273" s="1">
        <v>47648</v>
      </c>
      <c r="P1273" s="1">
        <v>0</v>
      </c>
      <c r="Q1273" s="1">
        <v>24.65</v>
      </c>
      <c r="R1273" s="1">
        <v>24.35</v>
      </c>
      <c r="S1273" s="1">
        <v>24.35</v>
      </c>
      <c r="T1273" s="1">
        <v>23.75</v>
      </c>
      <c r="U1273" s="1">
        <v>23.35</v>
      </c>
      <c r="V1273" s="1">
        <v>-1.8935000000000026E-3</v>
      </c>
      <c r="W1273" s="1">
        <v>-3.11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3.71</v>
      </c>
      <c r="D1274" s="1">
        <v>0</v>
      </c>
      <c r="E1274" s="1">
        <v>0.01</v>
      </c>
      <c r="F1274" s="1">
        <v>35.270000000000003</v>
      </c>
      <c r="G1274" s="1">
        <v>61.01</v>
      </c>
      <c r="H1274" s="1">
        <v>1278</v>
      </c>
      <c r="I1274" s="1">
        <v>749833.03</v>
      </c>
      <c r="J1274" s="1">
        <v>33</v>
      </c>
      <c r="K1274" s="1">
        <v>20</v>
      </c>
      <c r="L1274" s="1">
        <v>150</v>
      </c>
      <c r="M1274" s="1">
        <v>-361</v>
      </c>
      <c r="N1274" s="1">
        <v>-34</v>
      </c>
      <c r="O1274" s="1">
        <v>45747</v>
      </c>
      <c r="P1274" s="1">
        <v>-0.4</v>
      </c>
      <c r="Q1274" s="1">
        <v>36.200000000000003</v>
      </c>
      <c r="R1274" s="1">
        <v>35.549999999999997</v>
      </c>
      <c r="S1274" s="1">
        <v>36.549999999999997</v>
      </c>
      <c r="T1274" s="1">
        <v>40.15</v>
      </c>
      <c r="U1274" s="1">
        <v>40</v>
      </c>
      <c r="V1274" s="1">
        <v>-8.46605E-2</v>
      </c>
      <c r="W1274" s="1">
        <v>11.42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2.0499999999999998</v>
      </c>
      <c r="D1275" s="1">
        <v>0.01</v>
      </c>
      <c r="E1275" s="1">
        <v>0</v>
      </c>
      <c r="F1275" s="1">
        <v>23.97</v>
      </c>
      <c r="G1275" s="1">
        <v>73.97</v>
      </c>
      <c r="H1275" s="1">
        <v>1279</v>
      </c>
      <c r="I1275" s="1">
        <v>1403541.75</v>
      </c>
      <c r="J1275" s="1">
        <v>61</v>
      </c>
      <c r="K1275" s="1">
        <v>-36.468000000000004</v>
      </c>
      <c r="L1275" s="1">
        <v>16</v>
      </c>
      <c r="M1275" s="1">
        <v>-81</v>
      </c>
      <c r="N1275" s="1">
        <v>-187</v>
      </c>
      <c r="O1275" s="1">
        <v>103820</v>
      </c>
      <c r="P1275" s="1">
        <v>-0.2</v>
      </c>
      <c r="Q1275" s="1">
        <v>17.7</v>
      </c>
      <c r="R1275" s="1">
        <v>17.7</v>
      </c>
      <c r="S1275" s="1">
        <v>17.55</v>
      </c>
      <c r="T1275" s="1">
        <v>17.55</v>
      </c>
      <c r="U1275" s="1">
        <v>16.850000000000001</v>
      </c>
      <c r="V1275" s="1">
        <v>-3.8574836000000008E-2</v>
      </c>
      <c r="W1275" s="1">
        <v>-2.3199999999999998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1.46</v>
      </c>
      <c r="D1276" s="1">
        <v>0.03</v>
      </c>
      <c r="E1276" s="1">
        <v>0.11</v>
      </c>
      <c r="F1276" s="1">
        <v>11.35</v>
      </c>
      <c r="G1276" s="1">
        <v>87.05</v>
      </c>
      <c r="H1276" s="1">
        <v>1280</v>
      </c>
      <c r="I1276" s="1">
        <v>1000002.39</v>
      </c>
      <c r="J1276" s="1">
        <v>40</v>
      </c>
      <c r="K1276" s="1">
        <v>5</v>
      </c>
      <c r="L1276" s="1">
        <v>-1</v>
      </c>
      <c r="M1276" s="1">
        <v>-10</v>
      </c>
      <c r="N1276" s="1">
        <v>-17</v>
      </c>
      <c r="O1276" s="1">
        <v>87050</v>
      </c>
      <c r="P1276" s="1">
        <v>0</v>
      </c>
      <c r="Q1276" s="1">
        <v>10.4</v>
      </c>
      <c r="R1276" s="1">
        <v>10.45</v>
      </c>
      <c r="S1276" s="1">
        <v>10.45</v>
      </c>
      <c r="T1276" s="1">
        <v>10.35</v>
      </c>
      <c r="U1276" s="1">
        <v>10.35</v>
      </c>
      <c r="V1276" s="1">
        <v>1.7835000000000001E-3</v>
      </c>
      <c r="W1276" s="1">
        <v>0.98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5.98</v>
      </c>
      <c r="D1277" s="1">
        <v>0.02</v>
      </c>
      <c r="E1277" s="1">
        <v>0.03</v>
      </c>
      <c r="F1277" s="1">
        <v>7.0000000000000007E-2</v>
      </c>
      <c r="G1277" s="1">
        <v>93.9</v>
      </c>
      <c r="H1277" s="1">
        <v>1281</v>
      </c>
      <c r="I1277" s="1">
        <v>627526.23</v>
      </c>
      <c r="J1277" s="1">
        <v>-7</v>
      </c>
      <c r="K1277" s="1">
        <v>-5</v>
      </c>
      <c r="L1277" s="1">
        <v>34</v>
      </c>
      <c r="M1277" s="1">
        <v>3</v>
      </c>
      <c r="N1277" s="1">
        <v>9</v>
      </c>
      <c r="O1277" s="1">
        <v>58925</v>
      </c>
      <c r="P1277" s="1">
        <v>0.1</v>
      </c>
      <c r="Q1277" s="1">
        <v>31.9</v>
      </c>
      <c r="R1277" s="1">
        <v>31.8</v>
      </c>
      <c r="S1277" s="1">
        <v>31.95</v>
      </c>
      <c r="T1277" s="1">
        <v>32.200000000000003</v>
      </c>
      <c r="U1277" s="1">
        <v>32.450000000000003</v>
      </c>
      <c r="V1277" s="1">
        <v>1.09265E-2</v>
      </c>
      <c r="W1277" s="1">
        <v>1.41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12.1</v>
      </c>
      <c r="D1278" s="1">
        <v>0.06</v>
      </c>
      <c r="E1278" s="1">
        <v>0.2</v>
      </c>
      <c r="F1278" s="1">
        <v>31.09</v>
      </c>
      <c r="G1278" s="1">
        <v>56.55</v>
      </c>
      <c r="H1278" s="1">
        <v>1282</v>
      </c>
      <c r="I1278" s="1">
        <v>2174972.5699999998</v>
      </c>
      <c r="J1278" s="1">
        <v>-21.858000000000001</v>
      </c>
      <c r="K1278" s="1">
        <v>-68.483000000000004</v>
      </c>
      <c r="L1278" s="1">
        <v>36.9</v>
      </c>
      <c r="M1278" s="1">
        <v>-5.4530000000000003</v>
      </c>
      <c r="N1278" s="1">
        <v>-14.379</v>
      </c>
      <c r="O1278" s="1">
        <v>122995</v>
      </c>
      <c r="P1278" s="1">
        <v>-0.1</v>
      </c>
      <c r="Q1278" s="1">
        <v>59</v>
      </c>
      <c r="R1278" s="1">
        <v>58.6</v>
      </c>
      <c r="S1278" s="1">
        <v>59.2</v>
      </c>
      <c r="T1278" s="1">
        <v>58.7</v>
      </c>
      <c r="U1278" s="1">
        <v>57.7</v>
      </c>
      <c r="V1278" s="1">
        <v>-4.2680052000000003E-2</v>
      </c>
      <c r="W1278" s="1">
        <v>-0.52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4.82</v>
      </c>
      <c r="D1279" s="1">
        <v>0</v>
      </c>
      <c r="E1279" s="1">
        <v>0.1</v>
      </c>
      <c r="F1279" s="1">
        <v>18.43</v>
      </c>
      <c r="G1279" s="1">
        <v>76.650000000000006</v>
      </c>
      <c r="H1279" s="1">
        <v>1283</v>
      </c>
      <c r="I1279" s="1">
        <v>1621732.21</v>
      </c>
      <c r="J1279" s="1">
        <v>51</v>
      </c>
      <c r="K1279" s="1">
        <v>26</v>
      </c>
      <c r="L1279" s="1">
        <v>192</v>
      </c>
      <c r="M1279" s="1">
        <v>-93</v>
      </c>
      <c r="N1279" s="1">
        <v>-57</v>
      </c>
      <c r="O1279" s="1">
        <v>124306</v>
      </c>
      <c r="P1279" s="1">
        <v>0.1</v>
      </c>
      <c r="Q1279" s="1">
        <v>15.65</v>
      </c>
      <c r="R1279" s="1">
        <v>15.6</v>
      </c>
      <c r="S1279" s="1">
        <v>15.8</v>
      </c>
      <c r="T1279" s="1">
        <v>15.75</v>
      </c>
      <c r="U1279" s="1">
        <v>15.55</v>
      </c>
      <c r="V1279" s="1">
        <v>1.8862500000000004E-2</v>
      </c>
      <c r="W1279" s="1">
        <v>0.32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4.37</v>
      </c>
      <c r="D1280" s="1">
        <v>1.26</v>
      </c>
      <c r="E1280" s="1">
        <v>0.92</v>
      </c>
      <c r="F1280" s="1">
        <v>21.94</v>
      </c>
      <c r="G1280" s="1">
        <v>71.509999999999991</v>
      </c>
      <c r="H1280" s="1">
        <v>1284</v>
      </c>
      <c r="I1280" s="1">
        <v>2060698.01</v>
      </c>
      <c r="J1280" s="1">
        <v>821.57899999999995</v>
      </c>
      <c r="K1280" s="1">
        <v>-870.83199999999999</v>
      </c>
      <c r="L1280" s="1">
        <v>27.77</v>
      </c>
      <c r="M1280" s="1">
        <v>287.048</v>
      </c>
      <c r="N1280" s="1">
        <v>-30.25</v>
      </c>
      <c r="O1280" s="1">
        <v>147361</v>
      </c>
      <c r="P1280" s="1">
        <v>0.2</v>
      </c>
      <c r="Q1280" s="1">
        <v>26.35</v>
      </c>
      <c r="R1280" s="1">
        <v>25.9</v>
      </c>
      <c r="S1280" s="1">
        <v>25.3</v>
      </c>
      <c r="T1280" s="1">
        <v>24.6</v>
      </c>
      <c r="U1280" s="1">
        <v>24.1</v>
      </c>
      <c r="V1280" s="1">
        <v>6.128994650000006E-2</v>
      </c>
      <c r="W1280" s="1">
        <v>-7.13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0</v>
      </c>
      <c r="K1281" s="1">
        <v>1</v>
      </c>
      <c r="L1281" s="1">
        <v>-5</v>
      </c>
      <c r="M1281" s="1">
        <v>4</v>
      </c>
      <c r="N1281" s="1">
        <v>-0.997</v>
      </c>
      <c r="O1281" s="1">
        <v>18246</v>
      </c>
      <c r="P1281" s="1">
        <v>0</v>
      </c>
      <c r="Q1281" s="1">
        <v>22.6</v>
      </c>
      <c r="R1281" s="1">
        <v>22.5</v>
      </c>
      <c r="S1281" s="1">
        <v>22.7</v>
      </c>
      <c r="T1281" s="1">
        <v>22.2</v>
      </c>
      <c r="U1281" s="1">
        <v>22</v>
      </c>
      <c r="V1281" s="1">
        <v>-2.4134000000000004E-4</v>
      </c>
      <c r="W1281" s="1">
        <v>-1.57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1.58</v>
      </c>
      <c r="D1282" s="1">
        <v>0.32</v>
      </c>
      <c r="E1282" s="1">
        <v>0.8</v>
      </c>
      <c r="F1282" s="1">
        <v>13.91</v>
      </c>
      <c r="G1282" s="1">
        <v>83.39</v>
      </c>
      <c r="H1282" s="1">
        <v>1286</v>
      </c>
      <c r="I1282" s="1">
        <v>896700.38</v>
      </c>
      <c r="J1282" s="1">
        <v>45</v>
      </c>
      <c r="K1282" s="1">
        <v>-35.046999999999997</v>
      </c>
      <c r="L1282" s="1">
        <v>-27</v>
      </c>
      <c r="M1282" s="1">
        <v>-179.208</v>
      </c>
      <c r="N1282" s="1">
        <v>-45.43</v>
      </c>
      <c r="O1282" s="1">
        <v>74776</v>
      </c>
      <c r="P1282" s="1">
        <v>-0.3</v>
      </c>
      <c r="Q1282" s="1">
        <v>54.7</v>
      </c>
      <c r="R1282" s="1">
        <v>54.8</v>
      </c>
      <c r="S1282" s="1">
        <v>54.9</v>
      </c>
      <c r="T1282" s="1">
        <v>56.2</v>
      </c>
      <c r="U1282" s="1">
        <v>53.9</v>
      </c>
      <c r="V1282" s="1">
        <v>-0.13461542200000001</v>
      </c>
      <c r="W1282" s="1">
        <v>0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0.27</v>
      </c>
      <c r="D1283" s="1">
        <v>0</v>
      </c>
      <c r="E1283" s="1">
        <v>0.03</v>
      </c>
      <c r="F1283" s="1">
        <v>45.55</v>
      </c>
      <c r="G1283" s="1">
        <v>54.150000000000006</v>
      </c>
      <c r="H1283" s="1">
        <v>1287</v>
      </c>
      <c r="I1283" s="1">
        <v>1000000</v>
      </c>
      <c r="J1283" s="1">
        <v>0</v>
      </c>
      <c r="K1283" s="1">
        <v>1</v>
      </c>
      <c r="L1283" s="1">
        <v>-1</v>
      </c>
      <c r="M1283" s="1">
        <v>1</v>
      </c>
      <c r="N1283" s="1">
        <v>-2</v>
      </c>
      <c r="O1283" s="1">
        <v>54150</v>
      </c>
      <c r="P1283" s="1">
        <v>0</v>
      </c>
      <c r="Q1283" s="1">
        <v>21.5</v>
      </c>
      <c r="R1283" s="1">
        <v>21.55</v>
      </c>
      <c r="S1283" s="1">
        <v>21.85</v>
      </c>
      <c r="T1283" s="1">
        <v>22.15</v>
      </c>
      <c r="U1283" s="1">
        <v>22.2</v>
      </c>
      <c r="V1283" s="1">
        <v>-2.2550000000000001E-4</v>
      </c>
      <c r="W1283" s="1">
        <v>3.98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3.39</v>
      </c>
      <c r="D1285" s="1">
        <v>0</v>
      </c>
      <c r="E1285" s="1">
        <v>1.02</v>
      </c>
      <c r="F1285" s="1">
        <v>43.76</v>
      </c>
      <c r="G1285" s="1">
        <v>51.83</v>
      </c>
      <c r="H1285" s="1">
        <v>1289</v>
      </c>
      <c r="I1285" s="1">
        <v>1720000</v>
      </c>
      <c r="J1285" s="1">
        <v>-194</v>
      </c>
      <c r="K1285" s="1">
        <v>22.911000000000001</v>
      </c>
      <c r="L1285" s="1">
        <v>133</v>
      </c>
      <c r="M1285" s="1">
        <v>-23.154</v>
      </c>
      <c r="N1285" s="1">
        <v>44.95</v>
      </c>
      <c r="O1285" s="1">
        <v>89148</v>
      </c>
      <c r="P1285" s="1">
        <v>0</v>
      </c>
      <c r="Q1285" s="1">
        <v>48.4</v>
      </c>
      <c r="R1285" s="1">
        <v>48.05</v>
      </c>
      <c r="S1285" s="1">
        <v>48.3</v>
      </c>
      <c r="T1285" s="1">
        <v>47.3</v>
      </c>
      <c r="U1285" s="1">
        <v>46.35</v>
      </c>
      <c r="V1285" s="1">
        <v>-8.7657814999999983E-3</v>
      </c>
      <c r="W1285" s="1">
        <v>-3.64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1</v>
      </c>
      <c r="K1286" s="1">
        <v>0</v>
      </c>
      <c r="L1286" s="1">
        <v>0</v>
      </c>
      <c r="M1286" s="1">
        <v>0</v>
      </c>
      <c r="N1286" s="1">
        <v>-1</v>
      </c>
      <c r="O1286" s="1">
        <v>30390</v>
      </c>
      <c r="P1286" s="1">
        <v>0</v>
      </c>
      <c r="Q1286" s="1">
        <v>21.8</v>
      </c>
      <c r="R1286" s="1">
        <v>21.55</v>
      </c>
      <c r="S1286" s="1">
        <v>21.5</v>
      </c>
      <c r="T1286" s="1">
        <v>21.35</v>
      </c>
      <c r="U1286" s="1">
        <v>21.2</v>
      </c>
      <c r="V1286" s="1">
        <v>6.0000000000000146E-6</v>
      </c>
      <c r="W1286" s="1">
        <v>-2.2999999999999998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17.82</v>
      </c>
      <c r="D1287" s="1">
        <v>0.02</v>
      </c>
      <c r="E1287" s="1">
        <v>0.03</v>
      </c>
      <c r="F1287" s="1">
        <v>32.049999999999997</v>
      </c>
      <c r="G1287" s="1">
        <v>50.08</v>
      </c>
      <c r="H1287" s="1">
        <v>1291</v>
      </c>
      <c r="I1287" s="1">
        <v>1432196.06</v>
      </c>
      <c r="J1287" s="1">
        <v>-23.439</v>
      </c>
      <c r="K1287" s="1">
        <v>-1</v>
      </c>
      <c r="L1287" s="1">
        <v>9</v>
      </c>
      <c r="M1287" s="1">
        <v>-19</v>
      </c>
      <c r="N1287" s="1">
        <v>-10</v>
      </c>
      <c r="O1287" s="1">
        <v>71724</v>
      </c>
      <c r="P1287" s="1">
        <v>-0.1</v>
      </c>
      <c r="Q1287" s="1">
        <v>35.5</v>
      </c>
      <c r="R1287" s="1">
        <v>34.75</v>
      </c>
      <c r="S1287" s="1">
        <v>35.4</v>
      </c>
      <c r="T1287" s="1">
        <v>35.200000000000003</v>
      </c>
      <c r="U1287" s="1">
        <v>35.35</v>
      </c>
      <c r="V1287" s="1">
        <v>-1.5705345000000002E-2</v>
      </c>
      <c r="W1287" s="1">
        <v>-0.56000000000000005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37.93</v>
      </c>
      <c r="D1288" s="1">
        <v>10.78</v>
      </c>
      <c r="E1288" s="1">
        <v>13.09</v>
      </c>
      <c r="F1288" s="1">
        <v>3.95</v>
      </c>
      <c r="G1288" s="1">
        <v>34.25</v>
      </c>
      <c r="H1288" s="1">
        <v>1292</v>
      </c>
      <c r="I1288" s="1">
        <v>4650272.63</v>
      </c>
      <c r="J1288" s="1">
        <v>-278.55799999999999</v>
      </c>
      <c r="K1288" s="1">
        <v>784.92499999999995</v>
      </c>
      <c r="L1288" s="1">
        <v>361.47500000000002</v>
      </c>
      <c r="M1288" s="1">
        <v>-421.34100000000001</v>
      </c>
      <c r="N1288" s="1">
        <v>431.98599999999999</v>
      </c>
      <c r="O1288" s="1">
        <v>159272</v>
      </c>
      <c r="P1288" s="1">
        <v>0.6</v>
      </c>
      <c r="Q1288" s="1">
        <v>126.5</v>
      </c>
      <c r="R1288" s="1">
        <v>127</v>
      </c>
      <c r="S1288" s="1">
        <v>127.5</v>
      </c>
      <c r="T1288" s="1">
        <v>127</v>
      </c>
      <c r="U1288" s="1">
        <v>126</v>
      </c>
      <c r="V1288" s="1">
        <v>1.1145587949999998</v>
      </c>
      <c r="W1288" s="1">
        <v>0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3.51</v>
      </c>
      <c r="D1289" s="1">
        <v>0</v>
      </c>
      <c r="E1289" s="1">
        <v>0.05</v>
      </c>
      <c r="F1289" s="1">
        <v>5.97</v>
      </c>
      <c r="G1289" s="1">
        <v>90.47</v>
      </c>
      <c r="H1289" s="1">
        <v>1293</v>
      </c>
      <c r="I1289" s="1">
        <v>4077402.55</v>
      </c>
      <c r="J1289" s="1">
        <v>404.779</v>
      </c>
      <c r="K1289" s="1">
        <v>61</v>
      </c>
      <c r="L1289" s="1">
        <v>124</v>
      </c>
      <c r="M1289" s="1">
        <v>230.98400000000001</v>
      </c>
      <c r="N1289" s="1">
        <v>270.36799999999999</v>
      </c>
      <c r="O1289" s="1">
        <v>368883</v>
      </c>
      <c r="P1289" s="1">
        <v>0.3</v>
      </c>
      <c r="Q1289" s="1">
        <v>32.549999999999997</v>
      </c>
      <c r="R1289" s="1">
        <v>32.549999999999997</v>
      </c>
      <c r="S1289" s="1">
        <v>32.4</v>
      </c>
      <c r="T1289" s="1">
        <v>32.5</v>
      </c>
      <c r="U1289" s="1">
        <v>32.450000000000003</v>
      </c>
      <c r="V1289" s="1">
        <v>0.35459128049999999</v>
      </c>
      <c r="W1289" s="1">
        <v>0.78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3.84</v>
      </c>
      <c r="D1290" s="1">
        <v>0</v>
      </c>
      <c r="E1290" s="1">
        <v>0</v>
      </c>
      <c r="F1290" s="1">
        <v>8.77</v>
      </c>
      <c r="G1290" s="1">
        <v>87.39</v>
      </c>
      <c r="H1290" s="1">
        <v>1294</v>
      </c>
      <c r="I1290" s="1">
        <v>997041.97</v>
      </c>
      <c r="J1290" s="1">
        <v>229</v>
      </c>
      <c r="K1290" s="1">
        <v>95</v>
      </c>
      <c r="L1290" s="1">
        <v>-102.001</v>
      </c>
      <c r="M1290" s="1">
        <v>-26</v>
      </c>
      <c r="N1290" s="1">
        <v>-209</v>
      </c>
      <c r="O1290" s="1">
        <v>87131</v>
      </c>
      <c r="P1290" s="1">
        <v>0</v>
      </c>
      <c r="Q1290" s="1">
        <v>31.2</v>
      </c>
      <c r="R1290" s="1">
        <v>31.2</v>
      </c>
      <c r="S1290" s="1">
        <v>30.8</v>
      </c>
      <c r="T1290" s="1">
        <v>30.6</v>
      </c>
      <c r="U1290" s="1">
        <v>29.6</v>
      </c>
      <c r="V1290" s="1">
        <v>-1.4830800000002455E-4</v>
      </c>
      <c r="W1290" s="1">
        <v>-3.11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28.86</v>
      </c>
      <c r="D1291" s="1">
        <v>0.15</v>
      </c>
      <c r="E1291" s="1">
        <v>0.01</v>
      </c>
      <c r="F1291" s="1">
        <v>18.57</v>
      </c>
      <c r="G1291" s="1">
        <v>52.41</v>
      </c>
      <c r="H1291" s="1">
        <v>1295</v>
      </c>
      <c r="I1291" s="1">
        <v>1754935.73</v>
      </c>
      <c r="J1291" s="1">
        <v>342</v>
      </c>
      <c r="K1291" s="1">
        <v>209</v>
      </c>
      <c r="L1291" s="1">
        <v>439</v>
      </c>
      <c r="M1291" s="1">
        <v>8.6</v>
      </c>
      <c r="N1291" s="1">
        <v>-39</v>
      </c>
      <c r="O1291" s="1">
        <v>91976</v>
      </c>
      <c r="P1291" s="1">
        <v>1</v>
      </c>
      <c r="Q1291" s="1">
        <v>69.3</v>
      </c>
      <c r="R1291" s="1">
        <v>69.8</v>
      </c>
      <c r="S1291" s="1">
        <v>71</v>
      </c>
      <c r="T1291" s="1">
        <v>70.7</v>
      </c>
      <c r="U1291" s="1">
        <v>70.400000000000006</v>
      </c>
      <c r="V1291" s="1">
        <v>0.67320219999999986</v>
      </c>
      <c r="W1291" s="1">
        <v>2.92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8.8699999999999992</v>
      </c>
      <c r="D1292" s="1">
        <v>9.27</v>
      </c>
      <c r="E1292" s="1">
        <v>1.4</v>
      </c>
      <c r="F1292" s="1">
        <v>4.03</v>
      </c>
      <c r="G1292" s="1">
        <v>76.430000000000007</v>
      </c>
      <c r="H1292" s="1">
        <v>1296</v>
      </c>
      <c r="I1292" s="1">
        <v>5418837.2999999998</v>
      </c>
      <c r="J1292" s="1">
        <v>-2147.299</v>
      </c>
      <c r="K1292" s="1">
        <v>-1045.5989999999999</v>
      </c>
      <c r="L1292" s="1">
        <v>207.46</v>
      </c>
      <c r="M1292" s="1">
        <v>-1168.8530000000001</v>
      </c>
      <c r="N1292" s="1">
        <v>126.041</v>
      </c>
      <c r="O1292" s="1">
        <v>414162</v>
      </c>
      <c r="P1292" s="1">
        <v>-1</v>
      </c>
      <c r="Q1292" s="1">
        <v>43.5</v>
      </c>
      <c r="R1292" s="1">
        <v>43</v>
      </c>
      <c r="S1292" s="1">
        <v>43.15</v>
      </c>
      <c r="T1292" s="1">
        <v>42.4</v>
      </c>
      <c r="U1292" s="1">
        <v>42.9</v>
      </c>
      <c r="V1292" s="1">
        <v>-1.735685728</v>
      </c>
      <c r="W1292" s="1">
        <v>-4.3499999999999996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0.82</v>
      </c>
      <c r="D1293" s="1">
        <v>0.02</v>
      </c>
      <c r="E1293" s="1">
        <v>0.23</v>
      </c>
      <c r="F1293" s="1">
        <v>49.78</v>
      </c>
      <c r="G1293" s="1">
        <v>49.15</v>
      </c>
      <c r="H1293" s="1">
        <v>1297</v>
      </c>
      <c r="I1293" s="1">
        <v>1500000</v>
      </c>
      <c r="J1293" s="1">
        <v>5.8780000000000001</v>
      </c>
      <c r="K1293" s="1">
        <v>-2.4039999999999999</v>
      </c>
      <c r="L1293" s="1">
        <v>-0.28399999999999997</v>
      </c>
      <c r="M1293" s="1">
        <v>-4.5780000000000003</v>
      </c>
      <c r="N1293" s="1">
        <v>-3.1440000000000001</v>
      </c>
      <c r="O1293" s="1">
        <v>73725</v>
      </c>
      <c r="P1293" s="1">
        <v>0</v>
      </c>
      <c r="Q1293" s="1">
        <v>67.099999999999994</v>
      </c>
      <c r="R1293" s="1">
        <v>67.099999999999994</v>
      </c>
      <c r="S1293" s="1">
        <v>67.2</v>
      </c>
      <c r="T1293" s="1">
        <v>67.400000000000006</v>
      </c>
      <c r="U1293" s="1">
        <v>67.5</v>
      </c>
      <c r="V1293" s="1">
        <v>-3.0675660000000003E-3</v>
      </c>
      <c r="W1293" s="1">
        <v>0.6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2</v>
      </c>
      <c r="K1294" s="1">
        <v>0</v>
      </c>
      <c r="L1294" s="1">
        <v>2</v>
      </c>
      <c r="M1294" s="1">
        <v>0</v>
      </c>
      <c r="N1294" s="1">
        <v>0</v>
      </c>
      <c r="O1294" s="1">
        <v>135398</v>
      </c>
      <c r="P1294" s="1">
        <v>0</v>
      </c>
      <c r="Q1294" s="1">
        <v>50.9</v>
      </c>
      <c r="R1294" s="1">
        <v>50.6</v>
      </c>
      <c r="S1294" s="1">
        <v>50.5</v>
      </c>
      <c r="T1294" s="1">
        <v>51</v>
      </c>
      <c r="U1294" s="1">
        <v>50.7</v>
      </c>
      <c r="V1294" s="1">
        <v>2.0280000000000003E-3</v>
      </c>
      <c r="W1294" s="1">
        <v>-0.2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2.4</v>
      </c>
      <c r="D1295" s="1">
        <v>0.11</v>
      </c>
      <c r="E1295" s="1">
        <v>0</v>
      </c>
      <c r="F1295" s="1">
        <v>20.32</v>
      </c>
      <c r="G1295" s="1">
        <v>77.17</v>
      </c>
      <c r="H1295" s="1">
        <v>1299</v>
      </c>
      <c r="I1295" s="1">
        <v>1498675.31</v>
      </c>
      <c r="J1295" s="1">
        <v>-127</v>
      </c>
      <c r="K1295" s="1">
        <v>-419</v>
      </c>
      <c r="L1295" s="1">
        <v>-201</v>
      </c>
      <c r="M1295" s="1">
        <v>-174</v>
      </c>
      <c r="N1295" s="1">
        <v>-85</v>
      </c>
      <c r="O1295" s="1">
        <v>115653</v>
      </c>
      <c r="P1295" s="1">
        <v>-0.9</v>
      </c>
      <c r="Q1295" s="1">
        <v>17.2</v>
      </c>
      <c r="R1295" s="1">
        <v>16.5</v>
      </c>
      <c r="S1295" s="1">
        <v>16.7</v>
      </c>
      <c r="T1295" s="1">
        <v>16.8</v>
      </c>
      <c r="U1295" s="1">
        <v>16.8</v>
      </c>
      <c r="V1295" s="1">
        <v>-0.16805799999999999</v>
      </c>
      <c r="W1295" s="1">
        <v>7.35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1.99</v>
      </c>
      <c r="D1296" s="1">
        <v>0</v>
      </c>
      <c r="E1296" s="1">
        <v>0</v>
      </c>
      <c r="F1296" s="1">
        <v>24.89</v>
      </c>
      <c r="G1296" s="1">
        <v>73.12</v>
      </c>
      <c r="H1296" s="1">
        <v>1300</v>
      </c>
      <c r="I1296" s="1">
        <v>1499861.29</v>
      </c>
      <c r="J1296" s="1">
        <v>46</v>
      </c>
      <c r="K1296" s="1">
        <v>26</v>
      </c>
      <c r="L1296" s="1">
        <v>124</v>
      </c>
      <c r="M1296" s="1">
        <v>198</v>
      </c>
      <c r="N1296" s="1">
        <v>-57</v>
      </c>
      <c r="O1296" s="1">
        <v>109670</v>
      </c>
      <c r="P1296" s="1">
        <v>0.3</v>
      </c>
      <c r="Q1296" s="1">
        <v>50.4</v>
      </c>
      <c r="R1296" s="1">
        <v>50.6</v>
      </c>
      <c r="S1296" s="1">
        <v>51.1</v>
      </c>
      <c r="T1296" s="1">
        <v>51.7</v>
      </c>
      <c r="U1296" s="1">
        <v>51.9</v>
      </c>
      <c r="V1296" s="1">
        <v>0.172487</v>
      </c>
      <c r="W1296" s="1">
        <v>3.18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3.66</v>
      </c>
      <c r="D1297" s="1">
        <v>4.8099999999999996</v>
      </c>
      <c r="E1297" s="1">
        <v>3.66</v>
      </c>
      <c r="F1297" s="1">
        <v>19.91</v>
      </c>
      <c r="G1297" s="1">
        <v>67.960000000000008</v>
      </c>
      <c r="H1297" s="1">
        <v>1301</v>
      </c>
      <c r="I1297" s="1">
        <v>833239.02</v>
      </c>
      <c r="J1297" s="1">
        <v>487.05700000000002</v>
      </c>
      <c r="K1297" s="1">
        <v>-176.09</v>
      </c>
      <c r="L1297" s="1">
        <v>117.32</v>
      </c>
      <c r="M1297" s="1">
        <v>37.552</v>
      </c>
      <c r="N1297" s="1">
        <v>-575.71100000000001</v>
      </c>
      <c r="O1297" s="1">
        <v>56627</v>
      </c>
      <c r="P1297" s="1">
        <v>-0.2</v>
      </c>
      <c r="Q1297" s="1">
        <v>131.5</v>
      </c>
      <c r="R1297" s="1">
        <v>129.5</v>
      </c>
      <c r="S1297" s="1">
        <v>126.5</v>
      </c>
      <c r="T1297" s="1">
        <v>127</v>
      </c>
      <c r="U1297" s="1">
        <v>123</v>
      </c>
      <c r="V1297" s="1">
        <v>-9.9580285000000074E-2</v>
      </c>
      <c r="W1297" s="1">
        <v>-5.38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8.8800000000000008</v>
      </c>
      <c r="D1298" s="1">
        <v>0.18</v>
      </c>
      <c r="E1298" s="1">
        <v>0.71</v>
      </c>
      <c r="F1298" s="1">
        <v>30.2</v>
      </c>
      <c r="G1298" s="1">
        <v>60.03</v>
      </c>
      <c r="H1298" s="1">
        <v>1302</v>
      </c>
      <c r="I1298" s="1">
        <v>2783589.1</v>
      </c>
      <c r="J1298" s="1">
        <v>-248.06</v>
      </c>
      <c r="K1298" s="1">
        <v>-425.471</v>
      </c>
      <c r="L1298" s="1">
        <v>-185.089</v>
      </c>
      <c r="M1298" s="1">
        <v>-351.29199999999997</v>
      </c>
      <c r="N1298" s="1">
        <v>-132.602</v>
      </c>
      <c r="O1298" s="1">
        <v>167099</v>
      </c>
      <c r="P1298" s="1">
        <v>-0.8</v>
      </c>
      <c r="Q1298" s="1">
        <v>74</v>
      </c>
      <c r="R1298" s="1">
        <v>73.099999999999994</v>
      </c>
      <c r="S1298" s="1">
        <v>76.7</v>
      </c>
      <c r="T1298" s="1">
        <v>75.8</v>
      </c>
      <c r="U1298" s="1">
        <v>74.2</v>
      </c>
      <c r="V1298" s="1">
        <v>-1.001216984</v>
      </c>
      <c r="W1298" s="1">
        <v>3.78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8.67</v>
      </c>
      <c r="D1299" s="1">
        <v>0.45</v>
      </c>
      <c r="E1299" s="1">
        <v>0.53</v>
      </c>
      <c r="F1299" s="1">
        <v>9.8699999999999992</v>
      </c>
      <c r="G1299" s="1">
        <v>80.48</v>
      </c>
      <c r="H1299" s="1">
        <v>1303</v>
      </c>
      <c r="I1299" s="1">
        <v>2124314.2200000002</v>
      </c>
      <c r="J1299" s="1">
        <v>643.28700000000003</v>
      </c>
      <c r="K1299" s="1">
        <v>374.16899999999998</v>
      </c>
      <c r="L1299" s="1">
        <v>-154.74700000000001</v>
      </c>
      <c r="M1299" s="1">
        <v>-712.03599999999994</v>
      </c>
      <c r="N1299" s="1">
        <v>19.84</v>
      </c>
      <c r="O1299" s="1">
        <v>170965</v>
      </c>
      <c r="P1299" s="1">
        <v>0.1</v>
      </c>
      <c r="Q1299" s="1">
        <v>55.5</v>
      </c>
      <c r="R1299" s="1">
        <v>56.8</v>
      </c>
      <c r="S1299" s="1">
        <v>58.5</v>
      </c>
      <c r="T1299" s="1">
        <v>56.7</v>
      </c>
      <c r="U1299" s="1">
        <v>56.2</v>
      </c>
      <c r="V1299" s="1">
        <v>8.6450949999999999E-2</v>
      </c>
      <c r="W1299" s="1">
        <v>1.63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1.48</v>
      </c>
      <c r="D1300" s="1">
        <v>0</v>
      </c>
      <c r="E1300" s="1">
        <v>0</v>
      </c>
      <c r="F1300" s="1">
        <v>9.02</v>
      </c>
      <c r="G1300" s="1">
        <v>89.5</v>
      </c>
      <c r="H1300" s="1">
        <v>1304</v>
      </c>
      <c r="I1300" s="1">
        <v>1616679.92</v>
      </c>
      <c r="J1300" s="1">
        <v>216.89500000000001</v>
      </c>
      <c r="K1300" s="1">
        <v>57.896999999999998</v>
      </c>
      <c r="L1300" s="1">
        <v>57.4</v>
      </c>
      <c r="M1300" s="1">
        <v>-22.846</v>
      </c>
      <c r="N1300" s="1">
        <v>35.430999999999997</v>
      </c>
      <c r="O1300" s="1">
        <v>144693</v>
      </c>
      <c r="P1300" s="1">
        <v>0.2</v>
      </c>
      <c r="Q1300" s="1">
        <v>30.65</v>
      </c>
      <c r="R1300" s="1">
        <v>30.5</v>
      </c>
      <c r="S1300" s="1">
        <v>30.35</v>
      </c>
      <c r="T1300" s="1">
        <v>30</v>
      </c>
      <c r="U1300" s="1">
        <v>29.8</v>
      </c>
      <c r="V1300" s="1">
        <v>0.10526244050000001</v>
      </c>
      <c r="W1300" s="1">
        <v>-1.49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14.73</v>
      </c>
      <c r="D1301" s="1">
        <v>9.57</v>
      </c>
      <c r="E1301" s="1">
        <v>0.24</v>
      </c>
      <c r="F1301" s="1">
        <v>41.69</v>
      </c>
      <c r="G1301" s="1">
        <v>33.77000000000001</v>
      </c>
      <c r="H1301" s="1">
        <v>1305</v>
      </c>
      <c r="I1301" s="1">
        <v>4743030</v>
      </c>
      <c r="J1301" s="1">
        <v>764.15700000000004</v>
      </c>
      <c r="K1301" s="1">
        <v>-175.66499999999999</v>
      </c>
      <c r="L1301" s="1">
        <v>148.96199999999999</v>
      </c>
      <c r="M1301" s="1">
        <v>869.74599999999998</v>
      </c>
      <c r="N1301" s="1">
        <v>24.905000000000001</v>
      </c>
      <c r="O1301" s="1">
        <v>160172</v>
      </c>
      <c r="P1301" s="1">
        <v>1</v>
      </c>
      <c r="Q1301" s="1">
        <v>64</v>
      </c>
      <c r="R1301" s="1">
        <v>63.4</v>
      </c>
      <c r="S1301" s="1">
        <v>62.5</v>
      </c>
      <c r="T1301" s="1">
        <v>63.4</v>
      </c>
      <c r="U1301" s="1">
        <v>62</v>
      </c>
      <c r="V1301" s="1">
        <v>1.0376501840000001</v>
      </c>
      <c r="W1301" s="1">
        <v>-0.64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</v>
      </c>
      <c r="D1302" s="1">
        <v>0</v>
      </c>
      <c r="E1302" s="1">
        <v>2.2200000000000002</v>
      </c>
      <c r="F1302" s="1">
        <v>7.67</v>
      </c>
      <c r="G1302" s="1">
        <v>70.47</v>
      </c>
      <c r="H1302" s="1">
        <v>1306</v>
      </c>
      <c r="I1302" s="1">
        <v>961557.7</v>
      </c>
      <c r="J1302" s="1">
        <v>16</v>
      </c>
      <c r="K1302" s="1">
        <v>10</v>
      </c>
      <c r="L1302" s="1">
        <v>8</v>
      </c>
      <c r="M1302" s="1">
        <v>-2.004</v>
      </c>
      <c r="N1302" s="1">
        <v>-14</v>
      </c>
      <c r="O1302" s="1">
        <v>67761</v>
      </c>
      <c r="P1302" s="1">
        <v>0</v>
      </c>
      <c r="Q1302" s="1">
        <v>81.8</v>
      </c>
      <c r="R1302" s="1">
        <v>81.5</v>
      </c>
      <c r="S1302" s="1">
        <v>83</v>
      </c>
      <c r="T1302" s="1">
        <v>82.7</v>
      </c>
      <c r="U1302" s="1">
        <v>82.8</v>
      </c>
      <c r="V1302" s="1">
        <v>1.4628692000000004E-2</v>
      </c>
      <c r="W1302" s="1">
        <v>1.85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2.5099999999999998</v>
      </c>
      <c r="D1303" s="1">
        <v>0.19</v>
      </c>
      <c r="E1303" s="1">
        <v>0.87</v>
      </c>
      <c r="F1303" s="1">
        <v>20.55</v>
      </c>
      <c r="G1303" s="1">
        <v>75.88</v>
      </c>
      <c r="H1303" s="1">
        <v>1307</v>
      </c>
      <c r="I1303" s="1">
        <v>480000</v>
      </c>
      <c r="J1303" s="1">
        <v>10</v>
      </c>
      <c r="K1303" s="1">
        <v>5</v>
      </c>
      <c r="L1303" s="1">
        <v>8</v>
      </c>
      <c r="M1303" s="1">
        <v>32</v>
      </c>
      <c r="N1303" s="1">
        <v>20</v>
      </c>
      <c r="O1303" s="1">
        <v>36422</v>
      </c>
      <c r="P1303" s="1">
        <v>0.2</v>
      </c>
      <c r="Q1303" s="1">
        <v>32.5</v>
      </c>
      <c r="R1303" s="1">
        <v>33.35</v>
      </c>
      <c r="S1303" s="1">
        <v>33.4</v>
      </c>
      <c r="T1303" s="1">
        <v>33.25</v>
      </c>
      <c r="U1303" s="1">
        <v>33</v>
      </c>
      <c r="V1303" s="1">
        <v>2.4829499999999997E-2</v>
      </c>
      <c r="W1303" s="1">
        <v>3.29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11</v>
      </c>
      <c r="K1304" s="1">
        <v>1.03</v>
      </c>
      <c r="L1304" s="1">
        <v>2</v>
      </c>
      <c r="M1304" s="1">
        <v>-2</v>
      </c>
      <c r="N1304" s="1">
        <v>0</v>
      </c>
      <c r="O1304" s="1">
        <v>11991</v>
      </c>
      <c r="P1304" s="1">
        <v>0.1</v>
      </c>
      <c r="Q1304" s="1">
        <v>41.5</v>
      </c>
      <c r="R1304" s="1">
        <v>41.7</v>
      </c>
      <c r="S1304" s="1">
        <v>41.8</v>
      </c>
      <c r="T1304" s="1">
        <v>41.8</v>
      </c>
      <c r="U1304" s="1">
        <v>41.85</v>
      </c>
      <c r="V1304" s="1">
        <v>4.9945100000000006E-3</v>
      </c>
      <c r="W1304" s="1">
        <v>1.21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5.93</v>
      </c>
      <c r="D1305" s="1">
        <v>0.02</v>
      </c>
      <c r="E1305" s="1">
        <v>7.0000000000000007E-2</v>
      </c>
      <c r="F1305" s="1">
        <v>50.76</v>
      </c>
      <c r="G1305" s="1">
        <v>43.22</v>
      </c>
      <c r="H1305" s="1">
        <v>1309</v>
      </c>
      <c r="I1305" s="1">
        <v>1989892.47</v>
      </c>
      <c r="J1305" s="1">
        <v>193.881</v>
      </c>
      <c r="K1305" s="1">
        <v>-20.533000000000001</v>
      </c>
      <c r="L1305" s="1">
        <v>19.341000000000001</v>
      </c>
      <c r="M1305" s="1">
        <v>18.236999999999998</v>
      </c>
      <c r="N1305" s="1">
        <v>-72.682000000000002</v>
      </c>
      <c r="O1305" s="1">
        <v>86003</v>
      </c>
      <c r="P1305" s="1">
        <v>0.2</v>
      </c>
      <c r="Q1305" s="1">
        <v>134.5</v>
      </c>
      <c r="R1305" s="1">
        <v>134.5</v>
      </c>
      <c r="S1305" s="1">
        <v>134</v>
      </c>
      <c r="T1305" s="1">
        <v>133</v>
      </c>
      <c r="U1305" s="1">
        <v>133</v>
      </c>
      <c r="V1305" s="1">
        <v>0.18665815000000002</v>
      </c>
      <c r="W1305" s="1">
        <v>-0.75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12.63</v>
      </c>
      <c r="D1306" s="1">
        <v>0.61</v>
      </c>
      <c r="E1306" s="1">
        <v>1.29</v>
      </c>
      <c r="F1306" s="1">
        <v>33.92</v>
      </c>
      <c r="G1306" s="1">
        <v>51.55</v>
      </c>
      <c r="H1306" s="1">
        <v>1310</v>
      </c>
      <c r="I1306" s="1">
        <v>1220858.82</v>
      </c>
      <c r="J1306" s="1">
        <v>-494.14</v>
      </c>
      <c r="K1306" s="1">
        <v>-850.30799999999999</v>
      </c>
      <c r="L1306" s="1">
        <v>630.15899999999999</v>
      </c>
      <c r="M1306" s="1">
        <v>-209.75700000000001</v>
      </c>
      <c r="N1306" s="1">
        <v>-224.619</v>
      </c>
      <c r="O1306" s="1">
        <v>62935</v>
      </c>
      <c r="P1306" s="1">
        <v>-1.8</v>
      </c>
      <c r="Q1306" s="1">
        <v>94</v>
      </c>
      <c r="R1306" s="1">
        <v>85.3</v>
      </c>
      <c r="S1306" s="1">
        <v>89.4</v>
      </c>
      <c r="T1306" s="1">
        <v>88.7</v>
      </c>
      <c r="U1306" s="1">
        <v>87.2</v>
      </c>
      <c r="V1306" s="1">
        <v>-1.008364405</v>
      </c>
      <c r="W1306" s="1">
        <v>-4.07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0.42</v>
      </c>
      <c r="D1307" s="1">
        <v>0</v>
      </c>
      <c r="E1307" s="1">
        <v>0.32</v>
      </c>
      <c r="F1307" s="1">
        <v>44.48</v>
      </c>
      <c r="G1307" s="1">
        <v>54.78</v>
      </c>
      <c r="H1307" s="1">
        <v>1311</v>
      </c>
      <c r="I1307" s="1">
        <v>226353.5</v>
      </c>
      <c r="J1307" s="1">
        <v>9</v>
      </c>
      <c r="K1307" s="1">
        <v>3</v>
      </c>
      <c r="L1307" s="1">
        <v>-4</v>
      </c>
      <c r="M1307" s="1">
        <v>-71</v>
      </c>
      <c r="N1307" s="1">
        <v>-7</v>
      </c>
      <c r="O1307" s="1">
        <v>12400</v>
      </c>
      <c r="P1307" s="1">
        <v>-0.6</v>
      </c>
      <c r="Q1307" s="1">
        <v>27.95</v>
      </c>
      <c r="R1307" s="1">
        <v>27.7</v>
      </c>
      <c r="S1307" s="1">
        <v>27.6</v>
      </c>
      <c r="T1307" s="1">
        <v>27.6</v>
      </c>
      <c r="U1307" s="1">
        <v>27.25</v>
      </c>
      <c r="V1307" s="1">
        <v>-1.9261E-2</v>
      </c>
      <c r="W1307" s="1">
        <v>-1.8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</v>
      </c>
      <c r="R1308" s="1">
        <v>19</v>
      </c>
      <c r="S1308" s="1">
        <v>19.05</v>
      </c>
      <c r="T1308" s="1">
        <v>18.8</v>
      </c>
      <c r="U1308" s="1">
        <v>18.7</v>
      </c>
      <c r="V1308" s="1">
        <v>0</v>
      </c>
      <c r="W1308" s="1">
        <v>-1.06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0.41</v>
      </c>
      <c r="D1309" s="1">
        <v>0.12</v>
      </c>
      <c r="E1309" s="1">
        <v>0.15</v>
      </c>
      <c r="F1309" s="1">
        <v>18.48</v>
      </c>
      <c r="G1309" s="1">
        <v>80.84</v>
      </c>
      <c r="H1309" s="1">
        <v>1313</v>
      </c>
      <c r="I1309" s="1">
        <v>892000</v>
      </c>
      <c r="J1309" s="1">
        <v>-1</v>
      </c>
      <c r="K1309" s="1">
        <v>1</v>
      </c>
      <c r="L1309" s="1">
        <v>10</v>
      </c>
      <c r="M1309" s="1">
        <v>23.992000000000001</v>
      </c>
      <c r="N1309" s="1">
        <v>15</v>
      </c>
      <c r="O1309" s="1">
        <v>72109</v>
      </c>
      <c r="P1309" s="1">
        <v>0.1</v>
      </c>
      <c r="Q1309" s="1">
        <v>50</v>
      </c>
      <c r="R1309" s="1">
        <v>49.95</v>
      </c>
      <c r="S1309" s="1">
        <v>50.2</v>
      </c>
      <c r="T1309" s="1">
        <v>50.9</v>
      </c>
      <c r="U1309" s="1">
        <v>50.8</v>
      </c>
      <c r="V1309" s="1">
        <v>2.4851428000000002E-2</v>
      </c>
      <c r="W1309" s="1">
        <v>2.42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10.119999999999999</v>
      </c>
      <c r="D1310" s="1">
        <v>0.99</v>
      </c>
      <c r="E1310" s="1">
        <v>0.9</v>
      </c>
      <c r="F1310" s="1">
        <v>6.55</v>
      </c>
      <c r="G1310" s="1">
        <v>81.44</v>
      </c>
      <c r="H1310" s="1">
        <v>1314</v>
      </c>
      <c r="I1310" s="1">
        <v>2261682</v>
      </c>
      <c r="J1310" s="1">
        <v>-319.988</v>
      </c>
      <c r="K1310" s="1">
        <v>-97.552000000000007</v>
      </c>
      <c r="L1310" s="1">
        <v>-1183.9100000000001</v>
      </c>
      <c r="M1310" s="1">
        <v>-613.64400000000001</v>
      </c>
      <c r="N1310" s="1">
        <v>-671.05100000000004</v>
      </c>
      <c r="O1310" s="1">
        <v>184191</v>
      </c>
      <c r="P1310" s="1">
        <v>-1.6</v>
      </c>
      <c r="Q1310" s="1">
        <v>62.6</v>
      </c>
      <c r="R1310" s="1">
        <v>64.7</v>
      </c>
      <c r="S1310" s="1">
        <v>65</v>
      </c>
      <c r="T1310" s="1">
        <v>64.099999999999994</v>
      </c>
      <c r="U1310" s="1">
        <v>64.2</v>
      </c>
      <c r="V1310" s="1">
        <v>-1.8571306780000001</v>
      </c>
      <c r="W1310" s="1">
        <v>3.72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5.31</v>
      </c>
      <c r="D1311" s="1">
        <v>0.03</v>
      </c>
      <c r="E1311" s="1">
        <v>0.08</v>
      </c>
      <c r="F1311" s="1">
        <v>10.32</v>
      </c>
      <c r="G1311" s="1">
        <v>84.26</v>
      </c>
      <c r="H1311" s="1">
        <v>1315</v>
      </c>
      <c r="I1311" s="1">
        <v>809061.92</v>
      </c>
      <c r="J1311" s="1">
        <v>159</v>
      </c>
      <c r="K1311" s="1">
        <v>148.57599999999999</v>
      </c>
      <c r="L1311" s="1">
        <v>45</v>
      </c>
      <c r="M1311" s="1">
        <v>-14</v>
      </c>
      <c r="N1311" s="1">
        <v>-103.038</v>
      </c>
      <c r="O1311" s="1">
        <v>68172</v>
      </c>
      <c r="P1311" s="1">
        <v>0.3</v>
      </c>
      <c r="Q1311" s="1">
        <v>95.2</v>
      </c>
      <c r="R1311" s="1">
        <v>95.1</v>
      </c>
      <c r="S1311" s="1">
        <v>95.6</v>
      </c>
      <c r="T1311" s="1">
        <v>95.4</v>
      </c>
      <c r="U1311" s="1">
        <v>95.8</v>
      </c>
      <c r="V1311" s="1">
        <v>0.22361737200000004</v>
      </c>
      <c r="W1311" s="1">
        <v>2.2400000000000002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0.88</v>
      </c>
      <c r="D1312" s="1">
        <v>0.9</v>
      </c>
      <c r="E1312" s="1">
        <v>0.1</v>
      </c>
      <c r="F1312" s="1">
        <v>29.91</v>
      </c>
      <c r="G1312" s="1">
        <v>68.210000000000008</v>
      </c>
      <c r="H1312" s="1">
        <v>1316</v>
      </c>
      <c r="I1312" s="1">
        <v>231020.79999999999</v>
      </c>
      <c r="J1312" s="1">
        <v>-24</v>
      </c>
      <c r="K1312" s="1">
        <v>22</v>
      </c>
      <c r="L1312" s="1">
        <v>-8</v>
      </c>
      <c r="M1312" s="1">
        <v>-48</v>
      </c>
      <c r="N1312" s="1">
        <v>13</v>
      </c>
      <c r="O1312" s="1">
        <v>15758</v>
      </c>
      <c r="P1312" s="1">
        <v>-0.3</v>
      </c>
      <c r="Q1312" s="1">
        <v>78.7</v>
      </c>
      <c r="R1312" s="1">
        <v>78.7</v>
      </c>
      <c r="S1312" s="1">
        <v>77.900000000000006</v>
      </c>
      <c r="T1312" s="1">
        <v>76.8</v>
      </c>
      <c r="U1312" s="1">
        <v>76.599999999999994</v>
      </c>
      <c r="V1312" s="1">
        <v>-3.4712E-2</v>
      </c>
      <c r="W1312" s="1">
        <v>-2.42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2.14</v>
      </c>
      <c r="D1313" s="1">
        <v>3.39</v>
      </c>
      <c r="E1313" s="1">
        <v>0.05</v>
      </c>
      <c r="F1313" s="1">
        <v>13.29</v>
      </c>
      <c r="G1313" s="1">
        <v>81.13</v>
      </c>
      <c r="H1313" s="1">
        <v>1317</v>
      </c>
      <c r="I1313" s="1">
        <v>800346.6</v>
      </c>
      <c r="J1313" s="1">
        <v>182</v>
      </c>
      <c r="K1313" s="1">
        <v>122</v>
      </c>
      <c r="L1313" s="1">
        <v>127</v>
      </c>
      <c r="M1313" s="1">
        <v>187</v>
      </c>
      <c r="N1313" s="1">
        <v>-50</v>
      </c>
      <c r="O1313" s="1">
        <v>64932</v>
      </c>
      <c r="P1313" s="1">
        <v>0.9</v>
      </c>
      <c r="Q1313" s="1">
        <v>67.8</v>
      </c>
      <c r="R1313" s="1">
        <v>68.3</v>
      </c>
      <c r="S1313" s="1">
        <v>68.400000000000006</v>
      </c>
      <c r="T1313" s="1">
        <v>67.900000000000006</v>
      </c>
      <c r="U1313" s="1">
        <v>67</v>
      </c>
      <c r="V1313" s="1">
        <v>0.38706300000000005</v>
      </c>
      <c r="W1313" s="1">
        <v>-0.59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10.94</v>
      </c>
      <c r="D1314" s="1">
        <v>0.82</v>
      </c>
      <c r="E1314" s="1">
        <v>0.54</v>
      </c>
      <c r="F1314" s="1">
        <v>19.87</v>
      </c>
      <c r="G1314" s="1">
        <v>67.83</v>
      </c>
      <c r="H1314" s="1">
        <v>1318</v>
      </c>
      <c r="I1314" s="1">
        <v>1430623.24</v>
      </c>
      <c r="J1314" s="1">
        <v>-34.896999999999998</v>
      </c>
      <c r="K1314" s="1">
        <v>-45.93</v>
      </c>
      <c r="L1314" s="1">
        <v>-18</v>
      </c>
      <c r="M1314" s="1">
        <v>-21.943000000000001</v>
      </c>
      <c r="N1314" s="1">
        <v>-39.820999999999998</v>
      </c>
      <c r="O1314" s="1">
        <v>97039</v>
      </c>
      <c r="P1314" s="1">
        <v>-0.2</v>
      </c>
      <c r="Q1314" s="1">
        <v>63.4</v>
      </c>
      <c r="R1314" s="1">
        <v>63.1</v>
      </c>
      <c r="S1314" s="1">
        <v>63.4</v>
      </c>
      <c r="T1314" s="1">
        <v>64.2</v>
      </c>
      <c r="U1314" s="1">
        <v>64.099999999999994</v>
      </c>
      <c r="V1314" s="1">
        <v>-0.10213119499999999</v>
      </c>
      <c r="W1314" s="1">
        <v>1.58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2.73</v>
      </c>
      <c r="D1315" s="1">
        <v>0.02</v>
      </c>
      <c r="E1315" s="1">
        <v>0.26</v>
      </c>
      <c r="F1315" s="1">
        <v>8.81</v>
      </c>
      <c r="G1315" s="1">
        <v>88.18</v>
      </c>
      <c r="H1315" s="1">
        <v>1319</v>
      </c>
      <c r="I1315" s="1">
        <v>796799.1</v>
      </c>
      <c r="J1315" s="1">
        <v>41</v>
      </c>
      <c r="K1315" s="1">
        <v>25</v>
      </c>
      <c r="L1315" s="1">
        <v>28</v>
      </c>
      <c r="M1315" s="1">
        <v>20</v>
      </c>
      <c r="N1315" s="1">
        <v>-82</v>
      </c>
      <c r="O1315" s="1">
        <v>70262</v>
      </c>
      <c r="P1315" s="1">
        <v>0</v>
      </c>
      <c r="Q1315" s="1">
        <v>29.6</v>
      </c>
      <c r="R1315" s="1">
        <v>29.65</v>
      </c>
      <c r="S1315" s="1">
        <v>29.7</v>
      </c>
      <c r="T1315" s="1">
        <v>30.8</v>
      </c>
      <c r="U1315" s="1">
        <v>30</v>
      </c>
      <c r="V1315" s="1">
        <v>9.4245000000000023E-3</v>
      </c>
      <c r="W1315" s="1">
        <v>1.87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1.74</v>
      </c>
      <c r="D1316" s="1">
        <v>0</v>
      </c>
      <c r="E1316" s="1">
        <v>0</v>
      </c>
      <c r="F1316" s="1">
        <v>13.19</v>
      </c>
      <c r="G1316" s="1">
        <v>85.07</v>
      </c>
      <c r="H1316" s="1">
        <v>1320</v>
      </c>
      <c r="I1316" s="1">
        <v>1182016.79</v>
      </c>
      <c r="J1316" s="1">
        <v>-2</v>
      </c>
      <c r="K1316" s="1">
        <v>6</v>
      </c>
      <c r="L1316" s="1">
        <v>21</v>
      </c>
      <c r="M1316" s="1">
        <v>5</v>
      </c>
      <c r="N1316" s="1">
        <v>-12</v>
      </c>
      <c r="O1316" s="1">
        <v>100554</v>
      </c>
      <c r="P1316" s="1">
        <v>0</v>
      </c>
      <c r="Q1316" s="1">
        <v>47.35</v>
      </c>
      <c r="R1316" s="1">
        <v>47.35</v>
      </c>
      <c r="S1316" s="1">
        <v>48.4</v>
      </c>
      <c r="T1316" s="1">
        <v>48.2</v>
      </c>
      <c r="U1316" s="1">
        <v>47.45</v>
      </c>
      <c r="V1316" s="1">
        <v>8.7739999999999988E-3</v>
      </c>
      <c r="W1316" s="1">
        <v>0.53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2.09</v>
      </c>
      <c r="D1317" s="1">
        <v>1.23</v>
      </c>
      <c r="E1317" s="1">
        <v>0.5</v>
      </c>
      <c r="F1317" s="1">
        <v>11.81</v>
      </c>
      <c r="G1317" s="1">
        <v>84.37</v>
      </c>
      <c r="H1317" s="1">
        <v>1321</v>
      </c>
      <c r="I1317" s="1">
        <v>1742838.81</v>
      </c>
      <c r="J1317" s="1">
        <v>94</v>
      </c>
      <c r="K1317" s="1">
        <v>17</v>
      </c>
      <c r="L1317" s="1">
        <v>75</v>
      </c>
      <c r="M1317" s="1">
        <v>-50</v>
      </c>
      <c r="N1317" s="1">
        <v>-76</v>
      </c>
      <c r="O1317" s="1">
        <v>147043</v>
      </c>
      <c r="P1317" s="1">
        <v>0</v>
      </c>
      <c r="Q1317" s="1">
        <v>26.55</v>
      </c>
      <c r="R1317" s="1">
        <v>26.3</v>
      </c>
      <c r="S1317" s="1">
        <v>26.1</v>
      </c>
      <c r="T1317" s="1">
        <v>25.9</v>
      </c>
      <c r="U1317" s="1">
        <v>25.6</v>
      </c>
      <c r="V1317" s="1">
        <v>1.6597000000000001E-2</v>
      </c>
      <c r="W1317" s="1">
        <v>-2.1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-1</v>
      </c>
      <c r="O1318" s="1">
        <v>30912</v>
      </c>
      <c r="P1318" s="1">
        <v>0</v>
      </c>
      <c r="Q1318" s="1">
        <v>30.3</v>
      </c>
      <c r="R1318" s="1">
        <v>30.1</v>
      </c>
      <c r="S1318" s="1">
        <v>30</v>
      </c>
      <c r="T1318" s="1">
        <v>30.05</v>
      </c>
      <c r="U1318" s="1">
        <v>29.95</v>
      </c>
      <c r="V1318" s="1">
        <v>-5.9999999999999995E-4</v>
      </c>
      <c r="W1318" s="1">
        <v>-1.1599999999999999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51.7</v>
      </c>
      <c r="R1319" s="1">
        <v>52.8</v>
      </c>
      <c r="S1319" s="1">
        <v>51.3</v>
      </c>
      <c r="T1319" s="1">
        <v>51.1</v>
      </c>
      <c r="U1319" s="1">
        <v>51.3</v>
      </c>
      <c r="V1319" s="1">
        <v>-5.1699999999999999E-4</v>
      </c>
      <c r="W1319" s="1">
        <v>1.38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15.98</v>
      </c>
      <c r="D1320" s="1">
        <v>1.53</v>
      </c>
      <c r="E1320" s="1">
        <v>0.25</v>
      </c>
      <c r="F1320" s="1">
        <v>19.45</v>
      </c>
      <c r="G1320" s="1">
        <v>62.79</v>
      </c>
      <c r="H1320" s="1">
        <v>1324</v>
      </c>
      <c r="I1320" s="1">
        <v>3629572.18</v>
      </c>
      <c r="J1320" s="1">
        <v>1275.2329999999999</v>
      </c>
      <c r="K1320" s="1">
        <v>1211.0440000000001</v>
      </c>
      <c r="L1320" s="1">
        <v>-574.48299999999995</v>
      </c>
      <c r="M1320" s="1">
        <v>622.18499999999995</v>
      </c>
      <c r="N1320" s="1">
        <v>2177.8789999999999</v>
      </c>
      <c r="O1320" s="1">
        <v>227901</v>
      </c>
      <c r="P1320" s="1">
        <v>2.1</v>
      </c>
      <c r="Q1320" s="1">
        <v>83.1</v>
      </c>
      <c r="R1320" s="1">
        <v>84</v>
      </c>
      <c r="S1320" s="1">
        <v>83.1</v>
      </c>
      <c r="T1320" s="1">
        <v>83.5</v>
      </c>
      <c r="U1320" s="1">
        <v>87.2</v>
      </c>
      <c r="V1320" s="1">
        <v>4.0182351729999999</v>
      </c>
      <c r="W1320" s="1">
        <v>7.92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13.93</v>
      </c>
      <c r="D1321" s="1">
        <v>1.48</v>
      </c>
      <c r="E1321" s="1">
        <v>0.33</v>
      </c>
      <c r="F1321" s="1">
        <v>9.32</v>
      </c>
      <c r="G1321" s="1">
        <v>74.94</v>
      </c>
      <c r="H1321" s="1">
        <v>1325</v>
      </c>
      <c r="I1321" s="1">
        <v>2723033.04</v>
      </c>
      <c r="J1321" s="1">
        <v>107.372</v>
      </c>
      <c r="K1321" s="1">
        <v>-81.600999999999999</v>
      </c>
      <c r="L1321" s="1">
        <v>-104.062</v>
      </c>
      <c r="M1321" s="1">
        <v>19.704999999999998</v>
      </c>
      <c r="N1321" s="1">
        <v>92.733999999999995</v>
      </c>
      <c r="O1321" s="1">
        <v>204064</v>
      </c>
      <c r="P1321" s="1">
        <v>0</v>
      </c>
      <c r="Q1321" s="1">
        <v>103</v>
      </c>
      <c r="R1321" s="1">
        <v>102</v>
      </c>
      <c r="S1321" s="1">
        <v>103</v>
      </c>
      <c r="T1321" s="1">
        <v>102</v>
      </c>
      <c r="U1321" s="1">
        <v>102</v>
      </c>
      <c r="V1321" s="1">
        <v>3.4864059999999988E-2</v>
      </c>
      <c r="W1321" s="1">
        <v>0.49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-6</v>
      </c>
      <c r="K1322" s="1">
        <v>-4</v>
      </c>
      <c r="L1322" s="1">
        <v>-2</v>
      </c>
      <c r="M1322" s="1">
        <v>3</v>
      </c>
      <c r="N1322" s="1">
        <v>-2</v>
      </c>
      <c r="O1322" s="1">
        <v>60643</v>
      </c>
      <c r="P1322" s="1">
        <v>0</v>
      </c>
      <c r="Q1322" s="1">
        <v>24.25</v>
      </c>
      <c r="R1322" s="1">
        <v>24.1</v>
      </c>
      <c r="S1322" s="1">
        <v>24.1</v>
      </c>
      <c r="T1322" s="1">
        <v>24.05</v>
      </c>
      <c r="U1322" s="1">
        <v>24.2</v>
      </c>
      <c r="V1322" s="1">
        <v>-2.6635000000000001E-3</v>
      </c>
      <c r="W1322" s="1">
        <v>1.47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6.67</v>
      </c>
      <c r="D1323" s="1">
        <v>0.27</v>
      </c>
      <c r="E1323" s="1">
        <v>0.38</v>
      </c>
      <c r="F1323" s="1">
        <v>19.760000000000002</v>
      </c>
      <c r="G1323" s="1">
        <v>72.92</v>
      </c>
      <c r="H1323" s="1">
        <v>1327</v>
      </c>
      <c r="I1323" s="1">
        <v>928481.37</v>
      </c>
      <c r="J1323" s="1">
        <v>207.268</v>
      </c>
      <c r="K1323" s="1">
        <v>103.001</v>
      </c>
      <c r="L1323" s="1">
        <v>286</v>
      </c>
      <c r="M1323" s="1">
        <v>-146.01499999999999</v>
      </c>
      <c r="N1323" s="1">
        <v>476</v>
      </c>
      <c r="O1323" s="1">
        <v>67705</v>
      </c>
      <c r="P1323" s="1">
        <v>1.4</v>
      </c>
      <c r="Q1323" s="1">
        <v>36</v>
      </c>
      <c r="R1323" s="1">
        <v>36.15</v>
      </c>
      <c r="S1323" s="1">
        <v>36.299999999999997</v>
      </c>
      <c r="T1323" s="1">
        <v>34.950000000000003</v>
      </c>
      <c r="U1323" s="1">
        <v>34.1</v>
      </c>
      <c r="V1323" s="1">
        <v>0.32695309900000002</v>
      </c>
      <c r="W1323" s="1">
        <v>-4.21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1.27</v>
      </c>
      <c r="D1324" s="1">
        <v>0</v>
      </c>
      <c r="E1324" s="1">
        <v>0.05</v>
      </c>
      <c r="F1324" s="1">
        <v>8.9700000000000006</v>
      </c>
      <c r="G1324" s="1">
        <v>89.71</v>
      </c>
      <c r="H1324" s="1">
        <v>1328</v>
      </c>
      <c r="I1324" s="1">
        <v>971080.18</v>
      </c>
      <c r="J1324" s="1">
        <v>156.94999999999999</v>
      </c>
      <c r="K1324" s="1">
        <v>46</v>
      </c>
      <c r="L1324" s="1">
        <v>36</v>
      </c>
      <c r="M1324" s="1">
        <v>-17.765999999999998</v>
      </c>
      <c r="N1324" s="1">
        <v>38.844999999999999</v>
      </c>
      <c r="O1324" s="1">
        <v>87116</v>
      </c>
      <c r="P1324" s="1">
        <v>0.3</v>
      </c>
      <c r="Q1324" s="1">
        <v>41</v>
      </c>
      <c r="R1324" s="1">
        <v>41.2</v>
      </c>
      <c r="S1324" s="1">
        <v>41.2</v>
      </c>
      <c r="T1324" s="1">
        <v>40.9</v>
      </c>
      <c r="U1324" s="1">
        <v>40.200000000000003</v>
      </c>
      <c r="V1324" s="1">
        <v>0.10648289600000001</v>
      </c>
      <c r="W1324" s="1">
        <v>-0.5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1.32</v>
      </c>
      <c r="D1325" s="1">
        <v>0</v>
      </c>
      <c r="E1325" s="1">
        <v>0</v>
      </c>
      <c r="F1325" s="1">
        <v>10.29</v>
      </c>
      <c r="G1325" s="1">
        <v>88.39</v>
      </c>
      <c r="H1325" s="1">
        <v>1329</v>
      </c>
      <c r="I1325" s="1">
        <v>642620</v>
      </c>
      <c r="J1325" s="1">
        <v>74</v>
      </c>
      <c r="K1325" s="1">
        <v>-26</v>
      </c>
      <c r="L1325" s="1">
        <v>22</v>
      </c>
      <c r="M1325" s="1">
        <v>-36</v>
      </c>
      <c r="N1325" s="1">
        <v>-54</v>
      </c>
      <c r="O1325" s="1">
        <v>56801</v>
      </c>
      <c r="P1325" s="1">
        <v>0</v>
      </c>
      <c r="Q1325" s="1">
        <v>24</v>
      </c>
      <c r="R1325" s="1">
        <v>23.8</v>
      </c>
      <c r="S1325" s="1">
        <v>23.85</v>
      </c>
      <c r="T1325" s="1">
        <v>22.85</v>
      </c>
      <c r="U1325" s="1">
        <v>22.5</v>
      </c>
      <c r="V1325" s="1">
        <v>-3.5570000000000016E-3</v>
      </c>
      <c r="W1325" s="1">
        <v>-3.64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3.08</v>
      </c>
      <c r="D1326" s="1">
        <v>0</v>
      </c>
      <c r="E1326" s="1">
        <v>0</v>
      </c>
      <c r="F1326" s="1">
        <v>17.22</v>
      </c>
      <c r="G1326" s="1">
        <v>79.7</v>
      </c>
      <c r="H1326" s="1">
        <v>1330</v>
      </c>
      <c r="I1326" s="1">
        <v>940162.76</v>
      </c>
      <c r="J1326" s="1">
        <v>-19</v>
      </c>
      <c r="K1326" s="1">
        <v>-180</v>
      </c>
      <c r="L1326" s="1">
        <v>-43</v>
      </c>
      <c r="M1326" s="1">
        <v>-238</v>
      </c>
      <c r="N1326" s="1">
        <v>35</v>
      </c>
      <c r="O1326" s="1">
        <v>74931</v>
      </c>
      <c r="P1326" s="1">
        <v>-0.6</v>
      </c>
      <c r="Q1326" s="1">
        <v>21.8</v>
      </c>
      <c r="R1326" s="1">
        <v>21.25</v>
      </c>
      <c r="S1326" s="1">
        <v>21.4</v>
      </c>
      <c r="T1326" s="1">
        <v>21.25</v>
      </c>
      <c r="U1326" s="1">
        <v>21.35</v>
      </c>
      <c r="V1326" s="1">
        <v>-9.4696500000000003E-2</v>
      </c>
      <c r="W1326" s="1">
        <v>-2.5099999999999998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3.93</v>
      </c>
      <c r="D1327" s="1">
        <v>0.01</v>
      </c>
      <c r="E1327" s="1">
        <v>0.09</v>
      </c>
      <c r="F1327" s="1">
        <v>16.23</v>
      </c>
      <c r="G1327" s="1">
        <v>79.739999999999995</v>
      </c>
      <c r="H1327" s="1">
        <v>1331</v>
      </c>
      <c r="I1327" s="1">
        <v>1448681.86</v>
      </c>
      <c r="J1327" s="1">
        <v>76.947999999999993</v>
      </c>
      <c r="K1327" s="1">
        <v>11.997999999999999</v>
      </c>
      <c r="L1327" s="1">
        <v>-80</v>
      </c>
      <c r="M1327" s="1">
        <v>-130.001</v>
      </c>
      <c r="N1327" s="1">
        <v>-395</v>
      </c>
      <c r="O1327" s="1">
        <v>115518</v>
      </c>
      <c r="P1327" s="1">
        <v>-0.4</v>
      </c>
      <c r="Q1327" s="1">
        <v>26.2</v>
      </c>
      <c r="R1327" s="1">
        <v>26.5</v>
      </c>
      <c r="S1327" s="1">
        <v>26.9</v>
      </c>
      <c r="T1327" s="1">
        <v>27.15</v>
      </c>
      <c r="U1327" s="1">
        <v>26.55</v>
      </c>
      <c r="V1327" s="1">
        <v>-0.1383479255</v>
      </c>
      <c r="W1327" s="1">
        <v>3.71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0.63</v>
      </c>
      <c r="D1328" s="1">
        <v>0</v>
      </c>
      <c r="E1328" s="1">
        <v>0.01</v>
      </c>
      <c r="F1328" s="1">
        <v>46.14</v>
      </c>
      <c r="G1328" s="1">
        <v>53.22</v>
      </c>
      <c r="H1328" s="1">
        <v>1332</v>
      </c>
      <c r="I1328" s="1">
        <v>992755</v>
      </c>
      <c r="J1328" s="1">
        <v>-3</v>
      </c>
      <c r="K1328" s="1">
        <v>0</v>
      </c>
      <c r="L1328" s="1">
        <v>1</v>
      </c>
      <c r="M1328" s="1">
        <v>0</v>
      </c>
      <c r="N1328" s="1">
        <v>0</v>
      </c>
      <c r="O1328" s="1">
        <v>52834</v>
      </c>
      <c r="P1328" s="1">
        <v>0</v>
      </c>
      <c r="Q1328" s="1">
        <v>63.7</v>
      </c>
      <c r="R1328" s="1">
        <v>63.4</v>
      </c>
      <c r="S1328" s="1">
        <v>63.3</v>
      </c>
      <c r="T1328" s="1">
        <v>63.4</v>
      </c>
      <c r="U1328" s="1">
        <v>63.2</v>
      </c>
      <c r="V1328" s="1">
        <v>-1.2780000000000003E-3</v>
      </c>
      <c r="W1328" s="1">
        <v>-0.78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6</v>
      </c>
      <c r="K1329" s="1">
        <v>-1</v>
      </c>
      <c r="L1329" s="1">
        <v>12</v>
      </c>
      <c r="M1329" s="1">
        <v>0</v>
      </c>
      <c r="N1329" s="1">
        <v>-4</v>
      </c>
      <c r="O1329" s="1">
        <v>26212</v>
      </c>
      <c r="P1329" s="1">
        <v>0</v>
      </c>
      <c r="Q1329" s="1">
        <v>20.45</v>
      </c>
      <c r="R1329" s="1">
        <v>21.2</v>
      </c>
      <c r="S1329" s="1">
        <v>21.8</v>
      </c>
      <c r="T1329" s="1">
        <v>21.55</v>
      </c>
      <c r="U1329" s="1">
        <v>21.3</v>
      </c>
      <c r="V1329" s="1">
        <v>2.7790000000000002E-3</v>
      </c>
      <c r="W1329" s="1">
        <v>4.41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20.57</v>
      </c>
      <c r="D1330" s="1">
        <v>3.43</v>
      </c>
      <c r="E1330" s="1">
        <v>0.88</v>
      </c>
      <c r="F1330" s="1">
        <v>10.07</v>
      </c>
      <c r="G1330" s="1">
        <v>65.05</v>
      </c>
      <c r="H1330" s="1">
        <v>1334</v>
      </c>
      <c r="I1330" s="1">
        <v>942311.06</v>
      </c>
      <c r="J1330" s="1">
        <v>1471.03</v>
      </c>
      <c r="K1330" s="1">
        <v>949.84400000000005</v>
      </c>
      <c r="L1330" s="1">
        <v>691.49099999999999</v>
      </c>
      <c r="M1330" s="1">
        <v>262.49700000000001</v>
      </c>
      <c r="N1330" s="1">
        <v>2499.9879999999998</v>
      </c>
      <c r="O1330" s="1">
        <v>61297</v>
      </c>
      <c r="P1330" s="1">
        <v>9.6</v>
      </c>
      <c r="Q1330" s="1">
        <v>211.5</v>
      </c>
      <c r="R1330" s="1">
        <v>213.5</v>
      </c>
      <c r="S1330" s="1">
        <v>215</v>
      </c>
      <c r="T1330" s="1">
        <v>214</v>
      </c>
      <c r="U1330" s="1">
        <v>218</v>
      </c>
      <c r="V1330" s="1">
        <v>12.637568459999999</v>
      </c>
      <c r="W1330" s="1">
        <v>7.39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10.909000000000001</v>
      </c>
      <c r="K1331" s="1">
        <v>11.773</v>
      </c>
      <c r="L1331" s="1">
        <v>-78.251999999999995</v>
      </c>
      <c r="M1331" s="1">
        <v>-7.0090000000000003</v>
      </c>
      <c r="N1331" s="1">
        <v>6.9180000000000001</v>
      </c>
      <c r="O1331" s="1">
        <v>59386</v>
      </c>
      <c r="P1331" s="1">
        <v>-0.1</v>
      </c>
      <c r="Q1331" s="1">
        <v>52.8</v>
      </c>
      <c r="R1331" s="1">
        <v>55.9</v>
      </c>
      <c r="S1331" s="1">
        <v>56.1</v>
      </c>
      <c r="T1331" s="1">
        <v>56</v>
      </c>
      <c r="U1331" s="1">
        <v>57.2</v>
      </c>
      <c r="V1331" s="1">
        <v>-3.1526257000000002E-2</v>
      </c>
      <c r="W1331" s="1">
        <v>9.16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9.25</v>
      </c>
      <c r="R1332" s="1">
        <v>9.08</v>
      </c>
      <c r="S1332" s="1">
        <v>8.77</v>
      </c>
      <c r="T1332" s="1">
        <v>9.19</v>
      </c>
      <c r="U1332" s="1">
        <v>9.1999999999999993</v>
      </c>
      <c r="V1332" s="1">
        <v>0</v>
      </c>
      <c r="W1332" s="1">
        <v>0.55000000000000004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0.91</v>
      </c>
      <c r="D1333" s="1">
        <v>0</v>
      </c>
      <c r="E1333" s="1">
        <v>0.36</v>
      </c>
      <c r="F1333" s="1">
        <v>11.85</v>
      </c>
      <c r="G1333" s="1">
        <v>86.88</v>
      </c>
      <c r="H1333" s="1">
        <v>1337</v>
      </c>
      <c r="I1333" s="1">
        <v>1166197.8899999999</v>
      </c>
      <c r="J1333" s="1">
        <v>18</v>
      </c>
      <c r="K1333" s="1">
        <v>16</v>
      </c>
      <c r="L1333" s="1">
        <v>-23</v>
      </c>
      <c r="M1333" s="1">
        <v>-68</v>
      </c>
      <c r="N1333" s="1">
        <v>-44</v>
      </c>
      <c r="O1333" s="1">
        <v>101319</v>
      </c>
      <c r="P1333" s="1">
        <v>-0.1</v>
      </c>
      <c r="Q1333" s="1">
        <v>10.8</v>
      </c>
      <c r="R1333" s="1">
        <v>10.85</v>
      </c>
      <c r="S1333" s="1">
        <v>10.75</v>
      </c>
      <c r="T1333" s="1">
        <v>10.45</v>
      </c>
      <c r="U1333" s="1">
        <v>10.25</v>
      </c>
      <c r="V1333" s="1">
        <v>-1.0408499999999999E-2</v>
      </c>
      <c r="W1333" s="1">
        <v>-2.38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0.89</v>
      </c>
      <c r="D1334" s="1">
        <v>0.04</v>
      </c>
      <c r="E1334" s="1">
        <v>0.11</v>
      </c>
      <c r="F1334" s="1">
        <v>60.33</v>
      </c>
      <c r="G1334" s="1">
        <v>38.630000000000003</v>
      </c>
      <c r="H1334" s="1">
        <v>1338</v>
      </c>
      <c r="I1334" s="1">
        <v>761117.86</v>
      </c>
      <c r="J1334" s="1">
        <v>-7</v>
      </c>
      <c r="K1334" s="1">
        <v>-2</v>
      </c>
      <c r="L1334" s="1">
        <v>57</v>
      </c>
      <c r="M1334" s="1">
        <v>-9</v>
      </c>
      <c r="N1334" s="1">
        <v>-4</v>
      </c>
      <c r="O1334" s="1">
        <v>29402</v>
      </c>
      <c r="P1334" s="1">
        <v>0.1</v>
      </c>
      <c r="Q1334" s="1">
        <v>40.700000000000003</v>
      </c>
      <c r="R1334" s="1">
        <v>40.549999999999997</v>
      </c>
      <c r="S1334" s="1">
        <v>42.15</v>
      </c>
      <c r="T1334" s="1">
        <v>41.95</v>
      </c>
      <c r="U1334" s="1">
        <v>41.8</v>
      </c>
      <c r="V1334" s="1">
        <v>1.4917999999999997E-2</v>
      </c>
      <c r="W1334" s="1">
        <v>3.34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0</v>
      </c>
      <c r="L1335" s="1">
        <v>1</v>
      </c>
      <c r="M1335" s="1">
        <v>1</v>
      </c>
      <c r="N1335" s="1">
        <v>2</v>
      </c>
      <c r="O1335" s="1">
        <v>11437</v>
      </c>
      <c r="P1335" s="1">
        <v>0</v>
      </c>
      <c r="Q1335" s="1">
        <v>24.25</v>
      </c>
      <c r="R1335" s="1">
        <v>23.65</v>
      </c>
      <c r="S1335" s="1">
        <v>23.6</v>
      </c>
      <c r="T1335" s="1">
        <v>25.15</v>
      </c>
      <c r="U1335" s="1">
        <v>25.3</v>
      </c>
      <c r="V1335" s="1">
        <v>9.9350000000000003E-4</v>
      </c>
      <c r="W1335" s="1">
        <v>6.75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0.8</v>
      </c>
      <c r="D1336" s="1">
        <v>0</v>
      </c>
      <c r="E1336" s="1">
        <v>1.36</v>
      </c>
      <c r="F1336" s="1">
        <v>10.11</v>
      </c>
      <c r="G1336" s="1">
        <v>87.73</v>
      </c>
      <c r="H1336" s="1">
        <v>1340</v>
      </c>
      <c r="I1336" s="1">
        <v>356407</v>
      </c>
      <c r="J1336" s="1">
        <v>-2</v>
      </c>
      <c r="K1336" s="1">
        <v>0</v>
      </c>
      <c r="L1336" s="1">
        <v>-1</v>
      </c>
      <c r="M1336" s="1">
        <v>0</v>
      </c>
      <c r="N1336" s="1">
        <v>2.004</v>
      </c>
      <c r="O1336" s="1">
        <v>31268</v>
      </c>
      <c r="P1336" s="1">
        <v>0</v>
      </c>
      <c r="Q1336" s="1">
        <v>27.5</v>
      </c>
      <c r="R1336" s="1">
        <v>27.25</v>
      </c>
      <c r="S1336" s="1">
        <v>27.45</v>
      </c>
      <c r="T1336" s="1">
        <v>27.2</v>
      </c>
      <c r="U1336" s="1">
        <v>26.9</v>
      </c>
      <c r="V1336" s="1">
        <v>-2.8542400000000005E-4</v>
      </c>
      <c r="W1336" s="1">
        <v>-1.28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89.45</v>
      </c>
      <c r="D1337" s="1">
        <v>1.3</v>
      </c>
      <c r="E1337" s="1">
        <v>1.1299999999999999</v>
      </c>
      <c r="F1337" s="1">
        <v>86.34</v>
      </c>
      <c r="G1337" s="1">
        <v>-78.22</v>
      </c>
      <c r="H1337" s="1">
        <v>1341</v>
      </c>
      <c r="I1337" s="1">
        <v>863433.96</v>
      </c>
      <c r="J1337" s="1">
        <v>13.016999999999999</v>
      </c>
      <c r="K1337" s="1">
        <v>-0.14599999999999999</v>
      </c>
      <c r="L1337" s="1">
        <v>-4.0510000000000002</v>
      </c>
      <c r="M1337" s="1">
        <v>4.1130000000000004</v>
      </c>
      <c r="N1337" s="1">
        <v>8.6980000000000004</v>
      </c>
      <c r="O1337" s="1">
        <v>-67538</v>
      </c>
      <c r="P1337" s="1">
        <v>0</v>
      </c>
      <c r="Q1337" s="1">
        <v>127.5</v>
      </c>
      <c r="R1337" s="1">
        <v>125.5</v>
      </c>
      <c r="S1337" s="1">
        <v>127</v>
      </c>
      <c r="T1337" s="1">
        <v>124.5</v>
      </c>
      <c r="U1337" s="1">
        <v>120.5</v>
      </c>
      <c r="V1337" s="1">
        <v>2.6870450000000001E-2</v>
      </c>
      <c r="W1337" s="1">
        <v>-2.4300000000000002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11.7</v>
      </c>
      <c r="D1338" s="1">
        <v>0.5</v>
      </c>
      <c r="E1338" s="1">
        <v>1.35</v>
      </c>
      <c r="F1338" s="1">
        <v>25.46</v>
      </c>
      <c r="G1338" s="1">
        <v>60.99</v>
      </c>
      <c r="H1338" s="1">
        <v>1342</v>
      </c>
      <c r="I1338" s="1">
        <v>380434.88</v>
      </c>
      <c r="J1338" s="1">
        <v>233.602</v>
      </c>
      <c r="K1338" s="1">
        <v>-62.777000000000001</v>
      </c>
      <c r="L1338" s="1">
        <v>-113.879</v>
      </c>
      <c r="M1338" s="1">
        <v>-275.16500000000002</v>
      </c>
      <c r="N1338" s="1">
        <v>106.10599999999999</v>
      </c>
      <c r="O1338" s="1">
        <v>23203</v>
      </c>
      <c r="P1338" s="1">
        <v>-0.5</v>
      </c>
      <c r="Q1338" s="1">
        <v>159</v>
      </c>
      <c r="R1338" s="1">
        <v>158.5</v>
      </c>
      <c r="S1338" s="1">
        <v>157.5</v>
      </c>
      <c r="T1338" s="1">
        <v>150</v>
      </c>
      <c r="U1338" s="1">
        <v>152.5</v>
      </c>
      <c r="V1338" s="1">
        <v>-0.15836964000000001</v>
      </c>
      <c r="W1338" s="1">
        <v>1.67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2.65</v>
      </c>
      <c r="D1339" s="1">
        <v>0.02</v>
      </c>
      <c r="E1339" s="1">
        <v>0.81</v>
      </c>
      <c r="F1339" s="1">
        <v>9.3800000000000008</v>
      </c>
      <c r="G1339" s="1">
        <v>87.14</v>
      </c>
      <c r="H1339" s="1">
        <v>1343</v>
      </c>
      <c r="I1339" s="1">
        <v>796098.96</v>
      </c>
      <c r="J1339" s="1">
        <v>141</v>
      </c>
      <c r="K1339" s="1">
        <v>9</v>
      </c>
      <c r="L1339" s="1">
        <v>76</v>
      </c>
      <c r="M1339" s="1">
        <v>-294</v>
      </c>
      <c r="N1339" s="1">
        <v>-88</v>
      </c>
      <c r="O1339" s="1">
        <v>69372</v>
      </c>
      <c r="P1339" s="1">
        <v>-0.2</v>
      </c>
      <c r="Q1339" s="1">
        <v>26.35</v>
      </c>
      <c r="R1339" s="1">
        <v>26.55</v>
      </c>
      <c r="S1339" s="1">
        <v>27</v>
      </c>
      <c r="T1339" s="1">
        <v>26</v>
      </c>
      <c r="U1339" s="1">
        <v>25.3</v>
      </c>
      <c r="V1339" s="1">
        <v>-3.8641000000000002E-2</v>
      </c>
      <c r="W1339" s="1">
        <v>-3.25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11.88</v>
      </c>
      <c r="D1340" s="1">
        <v>0</v>
      </c>
      <c r="E1340" s="1">
        <v>0.31</v>
      </c>
      <c r="F1340" s="1">
        <v>17.55</v>
      </c>
      <c r="G1340" s="1">
        <v>70.259999999999991</v>
      </c>
      <c r="H1340" s="1">
        <v>1344</v>
      </c>
      <c r="I1340" s="1">
        <v>1003863.98</v>
      </c>
      <c r="J1340" s="1">
        <v>38</v>
      </c>
      <c r="K1340" s="1">
        <v>12</v>
      </c>
      <c r="L1340" s="1">
        <v>41</v>
      </c>
      <c r="M1340" s="1">
        <v>0</v>
      </c>
      <c r="N1340" s="1">
        <v>16</v>
      </c>
      <c r="O1340" s="1">
        <v>70531</v>
      </c>
      <c r="P1340" s="1">
        <v>0.2</v>
      </c>
      <c r="Q1340" s="1">
        <v>28.75</v>
      </c>
      <c r="R1340" s="1">
        <v>28.85</v>
      </c>
      <c r="S1340" s="1">
        <v>28.9</v>
      </c>
      <c r="T1340" s="1">
        <v>29.15</v>
      </c>
      <c r="U1340" s="1">
        <v>29.75</v>
      </c>
      <c r="V1340" s="1">
        <v>3.0995999999999999E-2</v>
      </c>
      <c r="W1340" s="1">
        <v>4.2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8.33</v>
      </c>
      <c r="D1341" s="1">
        <v>0.56000000000000005</v>
      </c>
      <c r="E1341" s="1">
        <v>0.71</v>
      </c>
      <c r="F1341" s="1">
        <v>25.17</v>
      </c>
      <c r="G1341" s="1">
        <v>65.22999999999999</v>
      </c>
      <c r="H1341" s="1">
        <v>1345</v>
      </c>
      <c r="I1341" s="1">
        <v>1930710.56</v>
      </c>
      <c r="J1341" s="1">
        <v>1053.912</v>
      </c>
      <c r="K1341" s="1">
        <v>-939.56</v>
      </c>
      <c r="L1341" s="1">
        <v>63.542000000000002</v>
      </c>
      <c r="M1341" s="1">
        <v>544.13300000000004</v>
      </c>
      <c r="N1341" s="1">
        <v>110.051</v>
      </c>
      <c r="O1341" s="1">
        <v>125940</v>
      </c>
      <c r="P1341" s="1">
        <v>0.7</v>
      </c>
      <c r="Q1341" s="1">
        <v>122</v>
      </c>
      <c r="R1341" s="1">
        <v>119</v>
      </c>
      <c r="S1341" s="1">
        <v>118</v>
      </c>
      <c r="T1341" s="1">
        <v>115</v>
      </c>
      <c r="U1341" s="1">
        <v>114.5</v>
      </c>
      <c r="V1341" s="1">
        <v>0.99443714500000013</v>
      </c>
      <c r="W1341" s="1">
        <v>-3.38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28.6</v>
      </c>
      <c r="T1342" s="1">
        <v>28.5</v>
      </c>
      <c r="U1342" s="1">
        <v>28.5</v>
      </c>
      <c r="V1342" s="1">
        <v>0</v>
      </c>
      <c r="W1342" s="1">
        <v>1.79</v>
      </c>
      <c r="X1342" s="1" t="s">
        <v>4752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1.94</v>
      </c>
      <c r="D1343" s="1">
        <v>0</v>
      </c>
      <c r="E1343" s="1">
        <v>2.65</v>
      </c>
      <c r="F1343" s="1">
        <v>12.05</v>
      </c>
      <c r="G1343" s="1">
        <v>83.36</v>
      </c>
      <c r="H1343" s="1">
        <v>1347</v>
      </c>
      <c r="I1343" s="1">
        <v>786416.21</v>
      </c>
      <c r="J1343" s="1">
        <v>83.82</v>
      </c>
      <c r="K1343" s="1">
        <v>69.414000000000001</v>
      </c>
      <c r="L1343" s="1">
        <v>25.341000000000001</v>
      </c>
      <c r="M1343" s="1">
        <v>342.43099999999998</v>
      </c>
      <c r="N1343" s="1">
        <v>47.804000000000002</v>
      </c>
      <c r="O1343" s="1">
        <v>65556</v>
      </c>
      <c r="P1343" s="1">
        <v>0.9</v>
      </c>
      <c r="Q1343" s="1">
        <v>49.55</v>
      </c>
      <c r="R1343" s="1">
        <v>49.2</v>
      </c>
      <c r="S1343" s="1">
        <v>47.5</v>
      </c>
      <c r="T1343" s="1">
        <v>46</v>
      </c>
      <c r="U1343" s="1">
        <v>45.55</v>
      </c>
      <c r="V1343" s="1">
        <v>0.26701445499999998</v>
      </c>
      <c r="W1343" s="1">
        <v>-7.51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42.52</v>
      </c>
      <c r="D1344" s="1">
        <v>12.58</v>
      </c>
      <c r="E1344" s="1">
        <v>2.31</v>
      </c>
      <c r="F1344" s="1">
        <v>6.56</v>
      </c>
      <c r="G1344" s="1">
        <v>36.029999999999994</v>
      </c>
      <c r="H1344" s="1">
        <v>1348</v>
      </c>
      <c r="I1344" s="1">
        <v>7591466.3399999999</v>
      </c>
      <c r="J1344" s="1">
        <v>-1139.8520000000001</v>
      </c>
      <c r="K1344" s="1">
        <v>155.05099999999999</v>
      </c>
      <c r="L1344" s="1">
        <v>-501.82</v>
      </c>
      <c r="M1344" s="1">
        <v>334.452</v>
      </c>
      <c r="N1344" s="1">
        <v>-24.54</v>
      </c>
      <c r="O1344" s="1">
        <v>273521</v>
      </c>
      <c r="P1344" s="1">
        <v>-0.4</v>
      </c>
      <c r="Q1344" s="1">
        <v>108</v>
      </c>
      <c r="R1344" s="1">
        <v>108</v>
      </c>
      <c r="S1344" s="1">
        <v>107.5</v>
      </c>
      <c r="T1344" s="1">
        <v>107.5</v>
      </c>
      <c r="U1344" s="1">
        <v>107.5</v>
      </c>
      <c r="V1344" s="1">
        <v>-1.2698861800000001</v>
      </c>
      <c r="W1344" s="1">
        <v>-0.46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0.39</v>
      </c>
      <c r="D1345" s="1">
        <v>0</v>
      </c>
      <c r="E1345" s="1">
        <v>0.03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1</v>
      </c>
      <c r="M1345" s="1">
        <v>0</v>
      </c>
      <c r="N1345" s="1">
        <v>0</v>
      </c>
      <c r="O1345" s="1">
        <v>13361</v>
      </c>
      <c r="P1345" s="1">
        <v>0</v>
      </c>
      <c r="Q1345" s="1">
        <v>19.350000000000001</v>
      </c>
      <c r="R1345" s="1">
        <v>19.399999999999999</v>
      </c>
      <c r="S1345" s="1">
        <v>19.350000000000001</v>
      </c>
      <c r="T1345" s="1">
        <v>19.350000000000001</v>
      </c>
      <c r="U1345" s="1">
        <v>19.25</v>
      </c>
      <c r="V1345" s="1">
        <v>1.9300000000000003E-4</v>
      </c>
      <c r="W1345" s="1">
        <v>-0.77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0.1</v>
      </c>
      <c r="D1346" s="1">
        <v>0</v>
      </c>
      <c r="E1346" s="1">
        <v>0</v>
      </c>
      <c r="F1346" s="1">
        <v>30.77</v>
      </c>
      <c r="G1346" s="1">
        <v>69.13</v>
      </c>
      <c r="H1346" s="1">
        <v>1350</v>
      </c>
      <c r="I1346" s="1">
        <v>487000</v>
      </c>
      <c r="J1346" s="1">
        <v>9</v>
      </c>
      <c r="K1346" s="1">
        <v>0</v>
      </c>
      <c r="L1346" s="1">
        <v>18</v>
      </c>
      <c r="M1346" s="1">
        <v>-1</v>
      </c>
      <c r="N1346" s="1">
        <v>0</v>
      </c>
      <c r="O1346" s="1">
        <v>33666</v>
      </c>
      <c r="P1346" s="1">
        <v>0.1</v>
      </c>
      <c r="Q1346" s="1">
        <v>12.1</v>
      </c>
      <c r="R1346" s="1">
        <v>12.2</v>
      </c>
      <c r="S1346" s="1">
        <v>12.1</v>
      </c>
      <c r="T1346" s="1">
        <v>11.85</v>
      </c>
      <c r="U1346" s="1">
        <v>11.85</v>
      </c>
      <c r="V1346" s="1">
        <v>3.1484999999999998E-3</v>
      </c>
      <c r="W1346" s="1">
        <v>-1.25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1.1499999999999999</v>
      </c>
      <c r="D1347" s="1">
        <v>0</v>
      </c>
      <c r="E1347" s="1">
        <v>0</v>
      </c>
      <c r="F1347" s="1">
        <v>19.12</v>
      </c>
      <c r="G1347" s="1">
        <v>79.73</v>
      </c>
      <c r="H1347" s="1">
        <v>1351</v>
      </c>
      <c r="I1347" s="1">
        <v>268065</v>
      </c>
      <c r="J1347" s="1">
        <v>-1</v>
      </c>
      <c r="K1347" s="1">
        <v>-2</v>
      </c>
      <c r="L1347" s="1">
        <v>0</v>
      </c>
      <c r="M1347" s="1">
        <v>-2</v>
      </c>
      <c r="N1347" s="1">
        <v>-1</v>
      </c>
      <c r="O1347" s="1">
        <v>21373</v>
      </c>
      <c r="P1347" s="1">
        <v>0</v>
      </c>
      <c r="Q1347" s="1">
        <v>56.1</v>
      </c>
      <c r="R1347" s="1">
        <v>56.4</v>
      </c>
      <c r="S1347" s="1">
        <v>55.7</v>
      </c>
      <c r="T1347" s="1">
        <v>56.8</v>
      </c>
      <c r="U1347" s="1">
        <v>57</v>
      </c>
      <c r="V1347" s="1">
        <v>-3.395E-3</v>
      </c>
      <c r="W1347" s="1">
        <v>3.26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2.5499999999999998</v>
      </c>
      <c r="D1348" s="1">
        <v>0</v>
      </c>
      <c r="E1348" s="1">
        <v>0.36</v>
      </c>
      <c r="F1348" s="1">
        <v>20.11</v>
      </c>
      <c r="G1348" s="1">
        <v>76.98</v>
      </c>
      <c r="H1348" s="1">
        <v>1352</v>
      </c>
      <c r="I1348" s="1">
        <v>453048.41</v>
      </c>
      <c r="J1348" s="1">
        <v>-434</v>
      </c>
      <c r="K1348" s="1">
        <v>166</v>
      </c>
      <c r="L1348" s="1">
        <v>-1038</v>
      </c>
      <c r="M1348" s="1">
        <v>-538</v>
      </c>
      <c r="N1348" s="1">
        <v>-67</v>
      </c>
      <c r="O1348" s="1">
        <v>34876</v>
      </c>
      <c r="P1348" s="1">
        <v>-5.5</v>
      </c>
      <c r="Q1348" s="1">
        <v>51.3</v>
      </c>
      <c r="R1348" s="1">
        <v>53</v>
      </c>
      <c r="S1348" s="1">
        <v>53.9</v>
      </c>
      <c r="T1348" s="1">
        <v>53.8</v>
      </c>
      <c r="U1348" s="1">
        <v>53</v>
      </c>
      <c r="V1348" s="1">
        <v>-1.0190979999999998</v>
      </c>
      <c r="W1348" s="1">
        <v>2.12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13.87</v>
      </c>
      <c r="D1349" s="1">
        <v>0.06</v>
      </c>
      <c r="E1349" s="1">
        <v>0.53</v>
      </c>
      <c r="F1349" s="1">
        <v>4.68</v>
      </c>
      <c r="G1349" s="1">
        <v>80.86</v>
      </c>
      <c r="H1349" s="1">
        <v>1353</v>
      </c>
      <c r="I1349" s="1">
        <v>3870418.75</v>
      </c>
      <c r="J1349" s="1">
        <v>547.05499999999995</v>
      </c>
      <c r="K1349" s="1">
        <v>-263.92399999999998</v>
      </c>
      <c r="L1349" s="1">
        <v>-427.99900000000002</v>
      </c>
      <c r="M1349" s="1">
        <v>-1558.3579999999999</v>
      </c>
      <c r="N1349" s="1">
        <v>-771.31500000000005</v>
      </c>
      <c r="O1349" s="1">
        <v>312962</v>
      </c>
      <c r="P1349" s="1">
        <v>-0.8</v>
      </c>
      <c r="Q1349" s="1">
        <v>28.8</v>
      </c>
      <c r="R1349" s="1">
        <v>28.45</v>
      </c>
      <c r="S1349" s="1">
        <v>28.7</v>
      </c>
      <c r="T1349" s="1">
        <v>27.6</v>
      </c>
      <c r="U1349" s="1">
        <v>27.4</v>
      </c>
      <c r="V1349" s="1">
        <v>-0.68181736900000001</v>
      </c>
      <c r="W1349" s="1">
        <v>-2.66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12.18</v>
      </c>
      <c r="D1350" s="1">
        <v>0.19</v>
      </c>
      <c r="E1350" s="1">
        <v>0.6</v>
      </c>
      <c r="F1350" s="1">
        <v>13.17</v>
      </c>
      <c r="G1350" s="1">
        <v>73.86</v>
      </c>
      <c r="H1350" s="1">
        <v>1354</v>
      </c>
      <c r="I1350" s="1">
        <v>1256184.3799999999</v>
      </c>
      <c r="J1350" s="1">
        <v>415.40199999999999</v>
      </c>
      <c r="K1350" s="1">
        <v>-165.86799999999999</v>
      </c>
      <c r="L1350" s="1">
        <v>133.221</v>
      </c>
      <c r="M1350" s="1">
        <v>73.093999999999994</v>
      </c>
      <c r="N1350" s="1">
        <v>63.558999999999997</v>
      </c>
      <c r="O1350" s="1">
        <v>92782</v>
      </c>
      <c r="P1350" s="1">
        <v>0.6</v>
      </c>
      <c r="Q1350" s="1">
        <v>94.2</v>
      </c>
      <c r="R1350" s="1">
        <v>93.6</v>
      </c>
      <c r="S1350" s="1">
        <v>94.4</v>
      </c>
      <c r="T1350" s="1">
        <v>94</v>
      </c>
      <c r="U1350" s="1">
        <v>94.8</v>
      </c>
      <c r="V1350" s="1">
        <v>0.49077915199999994</v>
      </c>
      <c r="W1350" s="1">
        <v>4.41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0.06</v>
      </c>
      <c r="D1351" s="1">
        <v>0</v>
      </c>
      <c r="E1351" s="1">
        <v>0</v>
      </c>
      <c r="F1351" s="1">
        <v>20.309999999999999</v>
      </c>
      <c r="G1351" s="1">
        <v>79.63</v>
      </c>
      <c r="H1351" s="1">
        <v>1355</v>
      </c>
      <c r="I1351" s="1">
        <v>378514.15</v>
      </c>
      <c r="J1351" s="1">
        <v>-2</v>
      </c>
      <c r="K1351" s="1">
        <v>1</v>
      </c>
      <c r="L1351" s="1">
        <v>0</v>
      </c>
      <c r="M1351" s="1">
        <v>4</v>
      </c>
      <c r="N1351" s="1">
        <v>-1</v>
      </c>
      <c r="O1351" s="1">
        <v>30141</v>
      </c>
      <c r="P1351" s="1">
        <v>0</v>
      </c>
      <c r="Q1351" s="1">
        <v>12.45</v>
      </c>
      <c r="R1351" s="1">
        <v>12.45</v>
      </c>
      <c r="S1351" s="1">
        <v>12.45</v>
      </c>
      <c r="T1351" s="1">
        <v>12.75</v>
      </c>
      <c r="U1351" s="1">
        <v>12.6</v>
      </c>
      <c r="V1351" s="1">
        <v>2.5949999999999997E-4</v>
      </c>
      <c r="W1351" s="1">
        <v>0.4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2.16</v>
      </c>
      <c r="D1353" s="1">
        <v>0</v>
      </c>
      <c r="E1353" s="1">
        <v>0</v>
      </c>
      <c r="F1353" s="1">
        <v>12.24</v>
      </c>
      <c r="G1353" s="1">
        <v>85.6</v>
      </c>
      <c r="H1353" s="1">
        <v>1357</v>
      </c>
      <c r="I1353" s="1">
        <v>682432.95</v>
      </c>
      <c r="J1353" s="1">
        <v>6</v>
      </c>
      <c r="K1353" s="1">
        <v>-7</v>
      </c>
      <c r="L1353" s="1">
        <v>-5</v>
      </c>
      <c r="M1353" s="1">
        <v>-15</v>
      </c>
      <c r="N1353" s="1">
        <v>-11</v>
      </c>
      <c r="O1353" s="1">
        <v>58416</v>
      </c>
      <c r="P1353" s="1">
        <v>-0.1</v>
      </c>
      <c r="Q1353" s="1">
        <v>25.95</v>
      </c>
      <c r="R1353" s="1">
        <v>26</v>
      </c>
      <c r="S1353" s="1">
        <v>25.8</v>
      </c>
      <c r="T1353" s="1">
        <v>25.95</v>
      </c>
      <c r="U1353" s="1">
        <v>25.95</v>
      </c>
      <c r="V1353" s="1">
        <v>-8.3000000000000001E-3</v>
      </c>
      <c r="W1353" s="1">
        <v>0.39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25.61</v>
      </c>
      <c r="D1355" s="1">
        <v>2.3199999999999998</v>
      </c>
      <c r="E1355" s="1">
        <v>0.32</v>
      </c>
      <c r="F1355" s="1">
        <v>4.97</v>
      </c>
      <c r="G1355" s="1">
        <v>66.78</v>
      </c>
      <c r="H1355" s="1">
        <v>1359</v>
      </c>
      <c r="I1355" s="1">
        <v>4567410.2</v>
      </c>
      <c r="J1355" s="1">
        <v>-454.27100000000002</v>
      </c>
      <c r="K1355" s="1">
        <v>-130.9</v>
      </c>
      <c r="L1355" s="1">
        <v>-167.24600000000001</v>
      </c>
      <c r="M1355" s="1">
        <v>272.34399999999999</v>
      </c>
      <c r="N1355" s="1">
        <v>-132.50700000000001</v>
      </c>
      <c r="O1355" s="1">
        <v>305012</v>
      </c>
      <c r="P1355" s="1">
        <v>-0.2</v>
      </c>
      <c r="Q1355" s="1">
        <v>61.5</v>
      </c>
      <c r="R1355" s="1">
        <v>61.7</v>
      </c>
      <c r="S1355" s="1">
        <v>61.4</v>
      </c>
      <c r="T1355" s="1">
        <v>60.8</v>
      </c>
      <c r="U1355" s="1">
        <v>60.2</v>
      </c>
      <c r="V1355" s="1">
        <v>-0.37701507100000003</v>
      </c>
      <c r="W1355" s="1">
        <v>-2.11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18.5</v>
      </c>
      <c r="R1356" s="1">
        <v>18.5</v>
      </c>
      <c r="S1356" s="1">
        <v>18.399999999999999</v>
      </c>
      <c r="T1356" s="1">
        <v>18.7</v>
      </c>
      <c r="U1356" s="1">
        <v>19.5</v>
      </c>
      <c r="V1356" s="1">
        <v>0</v>
      </c>
      <c r="W1356" s="1">
        <v>4.28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2.72</v>
      </c>
      <c r="D1357" s="1">
        <v>0</v>
      </c>
      <c r="E1357" s="1">
        <v>0.12</v>
      </c>
      <c r="F1357" s="1">
        <v>7.15</v>
      </c>
      <c r="G1357" s="1">
        <v>90.01</v>
      </c>
      <c r="H1357" s="1">
        <v>1361</v>
      </c>
      <c r="I1357" s="1">
        <v>1284979.8899999999</v>
      </c>
      <c r="J1357" s="1">
        <v>49</v>
      </c>
      <c r="K1357" s="1">
        <v>4</v>
      </c>
      <c r="L1357" s="1">
        <v>46</v>
      </c>
      <c r="M1357" s="1">
        <v>-5</v>
      </c>
      <c r="N1357" s="1">
        <v>-13</v>
      </c>
      <c r="O1357" s="1">
        <v>115661</v>
      </c>
      <c r="P1357" s="1">
        <v>0.1</v>
      </c>
      <c r="Q1357" s="1">
        <v>57.8</v>
      </c>
      <c r="R1357" s="1">
        <v>57.9</v>
      </c>
      <c r="S1357" s="1">
        <v>58.1</v>
      </c>
      <c r="T1357" s="1">
        <v>58.5</v>
      </c>
      <c r="U1357" s="1">
        <v>57.7</v>
      </c>
      <c r="V1357" s="1">
        <v>4.6937999999999994E-2</v>
      </c>
      <c r="W1357" s="1">
        <v>0.52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2.63</v>
      </c>
      <c r="D1358" s="1">
        <v>0</v>
      </c>
      <c r="E1358" s="1">
        <v>0.01</v>
      </c>
      <c r="F1358" s="1">
        <v>38.56</v>
      </c>
      <c r="G1358" s="1">
        <v>58.8</v>
      </c>
      <c r="H1358" s="1">
        <v>1362</v>
      </c>
      <c r="I1358" s="1">
        <v>625009.64</v>
      </c>
      <c r="J1358" s="1">
        <v>107.001</v>
      </c>
      <c r="K1358" s="1">
        <v>-2</v>
      </c>
      <c r="L1358" s="1">
        <v>-7.7119999999999997</v>
      </c>
      <c r="M1358" s="1">
        <v>12.804</v>
      </c>
      <c r="N1358" s="1">
        <v>-9.9359999999999999</v>
      </c>
      <c r="O1358" s="1">
        <v>36751</v>
      </c>
      <c r="P1358" s="1">
        <v>0.3</v>
      </c>
      <c r="Q1358" s="1">
        <v>131</v>
      </c>
      <c r="R1358" s="1">
        <v>129.5</v>
      </c>
      <c r="S1358" s="1">
        <v>125.5</v>
      </c>
      <c r="T1358" s="1">
        <v>125.5</v>
      </c>
      <c r="U1358" s="1">
        <v>124.5</v>
      </c>
      <c r="V1358" s="1">
        <v>0.13160145000000001</v>
      </c>
      <c r="W1358" s="1">
        <v>1.63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7.35</v>
      </c>
      <c r="R1359" s="1">
        <v>7.36</v>
      </c>
      <c r="S1359" s="1">
        <v>7.3</v>
      </c>
      <c r="T1359" s="1">
        <v>7.32</v>
      </c>
      <c r="U1359" s="1">
        <v>7.32</v>
      </c>
      <c r="V1359" s="1">
        <v>-7.36E-5</v>
      </c>
      <c r="W1359" s="1">
        <v>0.83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-1</v>
      </c>
      <c r="K1360" s="1">
        <v>0</v>
      </c>
      <c r="L1360" s="1">
        <v>0</v>
      </c>
      <c r="M1360" s="1">
        <v>-5</v>
      </c>
      <c r="N1360" s="1">
        <v>-1</v>
      </c>
      <c r="O1360" s="1">
        <v>92352</v>
      </c>
      <c r="P1360" s="1">
        <v>0</v>
      </c>
      <c r="Q1360" s="1">
        <v>9.98</v>
      </c>
      <c r="R1360" s="1">
        <v>9.94</v>
      </c>
      <c r="S1360" s="1">
        <v>9.9</v>
      </c>
      <c r="T1360" s="1">
        <v>9.91</v>
      </c>
      <c r="U1360" s="1">
        <v>9.9499999999999993</v>
      </c>
      <c r="V1360" s="1">
        <v>-6.9480000000000008E-4</v>
      </c>
      <c r="W1360" s="1">
        <v>0.3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1.94</v>
      </c>
      <c r="D1361" s="1">
        <v>0</v>
      </c>
      <c r="E1361" s="1">
        <v>0.33</v>
      </c>
      <c r="F1361" s="1">
        <v>14.49</v>
      </c>
      <c r="G1361" s="1">
        <v>83.24</v>
      </c>
      <c r="H1361" s="1">
        <v>1365</v>
      </c>
      <c r="I1361" s="1">
        <v>1382333.97</v>
      </c>
      <c r="J1361" s="1">
        <v>185.256</v>
      </c>
      <c r="K1361" s="1">
        <v>47.048999999999999</v>
      </c>
      <c r="L1361" s="1">
        <v>98.233999999999995</v>
      </c>
      <c r="M1361" s="1">
        <v>-92.168000000000006</v>
      </c>
      <c r="N1361" s="1">
        <v>-108.726</v>
      </c>
      <c r="O1361" s="1">
        <v>115065</v>
      </c>
      <c r="P1361" s="1">
        <v>0.1</v>
      </c>
      <c r="Q1361" s="1">
        <v>32.200000000000003</v>
      </c>
      <c r="R1361" s="1">
        <v>32.15</v>
      </c>
      <c r="S1361" s="1">
        <v>32.6</v>
      </c>
      <c r="T1361" s="1">
        <v>31.65</v>
      </c>
      <c r="U1361" s="1">
        <v>31.35</v>
      </c>
      <c r="V1361" s="1">
        <v>4.3546196499999988E-2</v>
      </c>
      <c r="W1361" s="1">
        <v>-0.48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21.91</v>
      </c>
      <c r="D1362" s="1">
        <v>0.34</v>
      </c>
      <c r="E1362" s="1">
        <v>0.39</v>
      </c>
      <c r="F1362" s="1">
        <v>7.71</v>
      </c>
      <c r="G1362" s="1">
        <v>69.650000000000006</v>
      </c>
      <c r="H1362" s="1">
        <v>1366</v>
      </c>
      <c r="I1362" s="1">
        <v>3227191.19</v>
      </c>
      <c r="J1362" s="1">
        <v>-64.474999999999994</v>
      </c>
      <c r="K1362" s="1">
        <v>-402.30500000000001</v>
      </c>
      <c r="L1362" s="1">
        <v>-95.061000000000007</v>
      </c>
      <c r="M1362" s="1">
        <v>44.319000000000003</v>
      </c>
      <c r="N1362" s="1">
        <v>-82.936000000000007</v>
      </c>
      <c r="O1362" s="1">
        <v>224774</v>
      </c>
      <c r="P1362" s="1">
        <v>-0.3</v>
      </c>
      <c r="Q1362" s="1">
        <v>84.9</v>
      </c>
      <c r="R1362" s="1">
        <v>84.2</v>
      </c>
      <c r="S1362" s="1">
        <v>85.2</v>
      </c>
      <c r="T1362" s="1">
        <v>85.3</v>
      </c>
      <c r="U1362" s="1">
        <v>85.1</v>
      </c>
      <c r="V1362" s="1">
        <v>-0.507246486</v>
      </c>
      <c r="W1362" s="1">
        <v>0.71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1.49</v>
      </c>
      <c r="D1363" s="1">
        <v>0</v>
      </c>
      <c r="E1363" s="1">
        <v>0.01</v>
      </c>
      <c r="F1363" s="1">
        <v>22.26</v>
      </c>
      <c r="G1363" s="1">
        <v>76.239999999999995</v>
      </c>
      <c r="H1363" s="1">
        <v>1367</v>
      </c>
      <c r="I1363" s="1">
        <v>721457.59</v>
      </c>
      <c r="J1363" s="1">
        <v>0</v>
      </c>
      <c r="K1363" s="1">
        <v>-3</v>
      </c>
      <c r="L1363" s="1">
        <v>1</v>
      </c>
      <c r="M1363" s="1">
        <v>6</v>
      </c>
      <c r="N1363" s="1">
        <v>3</v>
      </c>
      <c r="O1363" s="1">
        <v>55004</v>
      </c>
      <c r="P1363" s="1">
        <v>0</v>
      </c>
      <c r="Q1363" s="1">
        <v>22.4</v>
      </c>
      <c r="R1363" s="1">
        <v>22.45</v>
      </c>
      <c r="S1363" s="1">
        <v>22.4</v>
      </c>
      <c r="T1363" s="1">
        <v>22.15</v>
      </c>
      <c r="U1363" s="1">
        <v>22.05</v>
      </c>
      <c r="V1363" s="1">
        <v>1.5409999999999998E-3</v>
      </c>
      <c r="W1363" s="1">
        <v>-1.78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20.41</v>
      </c>
      <c r="D1364" s="1">
        <v>0.51</v>
      </c>
      <c r="E1364" s="1">
        <v>1.02</v>
      </c>
      <c r="F1364" s="1">
        <v>9.3000000000000007</v>
      </c>
      <c r="G1364" s="1">
        <v>68.759999999999991</v>
      </c>
      <c r="H1364" s="1">
        <v>1368</v>
      </c>
      <c r="I1364" s="1">
        <v>2090580.24</v>
      </c>
      <c r="J1364" s="1">
        <v>1528.6679999999999</v>
      </c>
      <c r="K1364" s="1">
        <v>505.33499999999998</v>
      </c>
      <c r="L1364" s="1">
        <v>654.98800000000006</v>
      </c>
      <c r="M1364" s="1">
        <v>638.14099999999996</v>
      </c>
      <c r="N1364" s="1">
        <v>-2341.3780000000002</v>
      </c>
      <c r="O1364" s="1">
        <v>143748</v>
      </c>
      <c r="P1364" s="1">
        <v>0.7</v>
      </c>
      <c r="Q1364" s="1">
        <v>148</v>
      </c>
      <c r="R1364" s="1">
        <v>148.5</v>
      </c>
      <c r="S1364" s="1">
        <v>149</v>
      </c>
      <c r="T1364" s="1">
        <v>146.5</v>
      </c>
      <c r="U1364" s="1">
        <v>138.5</v>
      </c>
      <c r="V1364" s="1">
        <v>1.6808512699999998</v>
      </c>
      <c r="W1364" s="1">
        <v>-2.46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24.25</v>
      </c>
      <c r="D1365" s="1">
        <v>8.34</v>
      </c>
      <c r="E1365" s="1">
        <v>2.3199999999999998</v>
      </c>
      <c r="F1365" s="1">
        <v>4.57</v>
      </c>
      <c r="G1365" s="1">
        <v>60.519999999999996</v>
      </c>
      <c r="H1365" s="1">
        <v>1369</v>
      </c>
      <c r="I1365" s="1">
        <v>2692915.49</v>
      </c>
      <c r="J1365" s="1">
        <v>-1803.8150000000001</v>
      </c>
      <c r="K1365" s="1">
        <v>-2333.8150000000001</v>
      </c>
      <c r="L1365" s="1">
        <v>532.85799999999995</v>
      </c>
      <c r="M1365" s="1">
        <v>-1452.857</v>
      </c>
      <c r="N1365" s="1">
        <v>-778.28399999999999</v>
      </c>
      <c r="O1365" s="1">
        <v>162975</v>
      </c>
      <c r="P1365" s="1">
        <v>-3.6</v>
      </c>
      <c r="Q1365" s="1">
        <v>115.5</v>
      </c>
      <c r="R1365" s="1">
        <v>113</v>
      </c>
      <c r="S1365" s="1">
        <v>116</v>
      </c>
      <c r="T1365" s="1">
        <v>117</v>
      </c>
      <c r="U1365" s="1">
        <v>115</v>
      </c>
      <c r="V1365" s="1">
        <v>-6.6973712850000009</v>
      </c>
      <c r="W1365" s="1">
        <v>1.32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2.2200000000000002</v>
      </c>
      <c r="D1366" s="1">
        <v>0</v>
      </c>
      <c r="E1366" s="1">
        <v>0</v>
      </c>
      <c r="F1366" s="1">
        <v>11.4</v>
      </c>
      <c r="G1366" s="1">
        <v>86.38</v>
      </c>
      <c r="H1366" s="1">
        <v>1370</v>
      </c>
      <c r="I1366" s="1">
        <v>728837.21</v>
      </c>
      <c r="J1366" s="1">
        <v>-32</v>
      </c>
      <c r="K1366" s="1">
        <v>-10.172000000000001</v>
      </c>
      <c r="L1366" s="1">
        <v>39</v>
      </c>
      <c r="M1366" s="1">
        <v>-33.146000000000001</v>
      </c>
      <c r="N1366" s="1">
        <v>3.6139999999999999</v>
      </c>
      <c r="O1366" s="1">
        <v>62957</v>
      </c>
      <c r="P1366" s="1">
        <v>-0.1</v>
      </c>
      <c r="Q1366" s="1">
        <v>40.4</v>
      </c>
      <c r="R1366" s="1">
        <v>40.15</v>
      </c>
      <c r="S1366" s="1">
        <v>40.5</v>
      </c>
      <c r="T1366" s="1">
        <v>39.950000000000003</v>
      </c>
      <c r="U1366" s="1">
        <v>39.75</v>
      </c>
      <c r="V1366" s="1">
        <v>-1.302232E-2</v>
      </c>
      <c r="W1366" s="1">
        <v>-1.1200000000000001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0.63</v>
      </c>
      <c r="D1367" s="1">
        <v>0</v>
      </c>
      <c r="E1367" s="1">
        <v>0.36</v>
      </c>
      <c r="F1367" s="1">
        <v>17.59</v>
      </c>
      <c r="G1367" s="1">
        <v>81.42</v>
      </c>
      <c r="H1367" s="1">
        <v>1371</v>
      </c>
      <c r="I1367" s="1">
        <v>314900</v>
      </c>
      <c r="J1367" s="1">
        <v>224</v>
      </c>
      <c r="K1367" s="1">
        <v>-82</v>
      </c>
      <c r="L1367" s="1">
        <v>-162</v>
      </c>
      <c r="M1367" s="1">
        <v>-23</v>
      </c>
      <c r="N1367" s="1">
        <v>-103.001</v>
      </c>
      <c r="O1367" s="1">
        <v>25639</v>
      </c>
      <c r="P1367" s="1">
        <v>-0.6</v>
      </c>
      <c r="Q1367" s="1">
        <v>49.1</v>
      </c>
      <c r="R1367" s="1">
        <v>49.1</v>
      </c>
      <c r="S1367" s="1">
        <v>49</v>
      </c>
      <c r="T1367" s="1">
        <v>49.9</v>
      </c>
      <c r="U1367" s="1">
        <v>46.95</v>
      </c>
      <c r="V1367" s="1">
        <v>-6.9493969500000016E-2</v>
      </c>
      <c r="W1367" s="1">
        <v>-5.53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8.01</v>
      </c>
      <c r="D1368" s="1">
        <v>0.06</v>
      </c>
      <c r="E1368" s="1">
        <v>0.2</v>
      </c>
      <c r="F1368" s="1">
        <v>11.64</v>
      </c>
      <c r="G1368" s="1">
        <v>80.09</v>
      </c>
      <c r="H1368" s="1">
        <v>1372</v>
      </c>
      <c r="I1368" s="1">
        <v>1194711.6599999999</v>
      </c>
      <c r="J1368" s="1">
        <v>-0.30399999999999999</v>
      </c>
      <c r="K1368" s="1">
        <v>-5.1360000000000001</v>
      </c>
      <c r="L1368" s="1">
        <v>10.92</v>
      </c>
      <c r="M1368" s="1">
        <v>-6.4509999999999996</v>
      </c>
      <c r="N1368" s="1">
        <v>-17</v>
      </c>
      <c r="O1368" s="1">
        <v>95684</v>
      </c>
      <c r="P1368" s="1">
        <v>0</v>
      </c>
      <c r="Q1368" s="1">
        <v>80.3</v>
      </c>
      <c r="R1368" s="1">
        <v>80.2</v>
      </c>
      <c r="S1368" s="1">
        <v>80.5</v>
      </c>
      <c r="T1368" s="1">
        <v>80.3</v>
      </c>
      <c r="U1368" s="1">
        <v>80.099999999999994</v>
      </c>
      <c r="V1368" s="1">
        <v>-1.4369736999999997E-2</v>
      </c>
      <c r="W1368" s="1">
        <v>-0.62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23.22</v>
      </c>
      <c r="D1369" s="1">
        <v>1.56</v>
      </c>
      <c r="E1369" s="1">
        <v>1.19</v>
      </c>
      <c r="F1369" s="1">
        <v>8.66</v>
      </c>
      <c r="G1369" s="1">
        <v>65.37</v>
      </c>
      <c r="H1369" s="1">
        <v>1373</v>
      </c>
      <c r="I1369" s="1">
        <v>2923983.53</v>
      </c>
      <c r="J1369" s="1">
        <v>44.082999999999998</v>
      </c>
      <c r="K1369" s="1">
        <v>-417.91800000000001</v>
      </c>
      <c r="L1369" s="1">
        <v>310.45999999999998</v>
      </c>
      <c r="M1369" s="1">
        <v>-617.92899999999997</v>
      </c>
      <c r="N1369" s="1">
        <v>522.00300000000004</v>
      </c>
      <c r="O1369" s="1">
        <v>191141</v>
      </c>
      <c r="P1369" s="1">
        <v>-0.1</v>
      </c>
      <c r="Q1369" s="1">
        <v>92.5</v>
      </c>
      <c r="R1369" s="1">
        <v>91.6</v>
      </c>
      <c r="S1369" s="1">
        <v>91.7</v>
      </c>
      <c r="T1369" s="1">
        <v>90.8</v>
      </c>
      <c r="U1369" s="1">
        <v>92.4</v>
      </c>
      <c r="V1369" s="1">
        <v>-0.13609305299999985</v>
      </c>
      <c r="W1369" s="1">
        <v>0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9.0299999999999994</v>
      </c>
      <c r="D1370" s="1">
        <v>1.86</v>
      </c>
      <c r="E1370" s="1">
        <v>1.07</v>
      </c>
      <c r="F1370" s="1">
        <v>18.32</v>
      </c>
      <c r="G1370" s="1">
        <v>69.72</v>
      </c>
      <c r="H1370" s="1">
        <v>1374</v>
      </c>
      <c r="I1370" s="1">
        <v>996547.07</v>
      </c>
      <c r="J1370" s="1">
        <v>211.96299999999999</v>
      </c>
      <c r="K1370" s="1">
        <v>145.64699999999999</v>
      </c>
      <c r="L1370" s="1">
        <v>228.60400000000001</v>
      </c>
      <c r="M1370" s="1">
        <v>1098.0170000000001</v>
      </c>
      <c r="N1370" s="1">
        <v>337</v>
      </c>
      <c r="O1370" s="1">
        <v>69479</v>
      </c>
      <c r="P1370" s="1">
        <v>2.9</v>
      </c>
      <c r="Q1370" s="1">
        <v>152.5</v>
      </c>
      <c r="R1370" s="1">
        <v>152</v>
      </c>
      <c r="S1370" s="1">
        <v>156.5</v>
      </c>
      <c r="T1370" s="1">
        <v>157.5</v>
      </c>
      <c r="U1370" s="1">
        <v>156</v>
      </c>
      <c r="V1370" s="1">
        <v>3.1574890500000001</v>
      </c>
      <c r="W1370" s="1">
        <v>5.41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1.68</v>
      </c>
      <c r="D1371" s="1">
        <v>0</v>
      </c>
      <c r="E1371" s="1">
        <v>0.27</v>
      </c>
      <c r="F1371" s="1">
        <v>12.57</v>
      </c>
      <c r="G1371" s="1">
        <v>85.48</v>
      </c>
      <c r="H1371" s="1">
        <v>1375</v>
      </c>
      <c r="I1371" s="1">
        <v>991729.45</v>
      </c>
      <c r="J1371" s="1">
        <v>11</v>
      </c>
      <c r="K1371" s="1">
        <v>0.93200000000000005</v>
      </c>
      <c r="L1371" s="1">
        <v>4</v>
      </c>
      <c r="M1371" s="1">
        <v>0.95499999999999996</v>
      </c>
      <c r="N1371" s="1">
        <v>-3.056</v>
      </c>
      <c r="O1371" s="1">
        <v>84773</v>
      </c>
      <c r="P1371" s="1">
        <v>0</v>
      </c>
      <c r="Q1371" s="1">
        <v>84.4</v>
      </c>
      <c r="R1371" s="1">
        <v>84.4</v>
      </c>
      <c r="S1371" s="1">
        <v>84.4</v>
      </c>
      <c r="T1371" s="1">
        <v>84.6</v>
      </c>
      <c r="U1371" s="1">
        <v>84.3</v>
      </c>
      <c r="V1371" s="1">
        <v>1.1678330000000001E-2</v>
      </c>
      <c r="W1371" s="1">
        <v>-0.24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7.92</v>
      </c>
      <c r="D1372" s="1">
        <v>0.02</v>
      </c>
      <c r="E1372" s="1">
        <v>0.01</v>
      </c>
      <c r="F1372" s="1">
        <v>19.309999999999999</v>
      </c>
      <c r="G1372" s="1">
        <v>72.740000000000009</v>
      </c>
      <c r="H1372" s="1">
        <v>1376</v>
      </c>
      <c r="I1372" s="1">
        <v>7336501.9800000004</v>
      </c>
      <c r="J1372" s="1">
        <v>1231.48</v>
      </c>
      <c r="K1372" s="1">
        <v>-1626.068</v>
      </c>
      <c r="L1372" s="1">
        <v>-487.49799999999999</v>
      </c>
      <c r="M1372" s="1">
        <v>-1020.876</v>
      </c>
      <c r="N1372" s="1">
        <v>137.53800000000001</v>
      </c>
      <c r="O1372" s="1">
        <v>533657</v>
      </c>
      <c r="P1372" s="1">
        <v>-0.3</v>
      </c>
      <c r="Q1372" s="1">
        <v>39.549999999999997</v>
      </c>
      <c r="R1372" s="1">
        <v>39.200000000000003</v>
      </c>
      <c r="S1372" s="1">
        <v>39.549999999999997</v>
      </c>
      <c r="T1372" s="1">
        <v>39</v>
      </c>
      <c r="U1372" s="1">
        <v>39.1</v>
      </c>
      <c r="V1372" s="1">
        <v>-0.68753805699999992</v>
      </c>
      <c r="W1372" s="1">
        <v>0.77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18.32</v>
      </c>
      <c r="D1373" s="1">
        <v>0.14000000000000001</v>
      </c>
      <c r="E1373" s="1">
        <v>0.16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59</v>
      </c>
      <c r="K1373" s="1">
        <v>33</v>
      </c>
      <c r="L1373" s="1">
        <v>62</v>
      </c>
      <c r="M1373" s="1">
        <v>1.0009999999999999</v>
      </c>
      <c r="N1373" s="1">
        <v>-4</v>
      </c>
      <c r="O1373" s="1">
        <v>56811</v>
      </c>
      <c r="P1373" s="1">
        <v>0.3</v>
      </c>
      <c r="Q1373" s="1">
        <v>27.9</v>
      </c>
      <c r="R1373" s="1">
        <v>27.95</v>
      </c>
      <c r="S1373" s="1">
        <v>28.55</v>
      </c>
      <c r="T1373" s="1">
        <v>28.3</v>
      </c>
      <c r="U1373" s="1">
        <v>27.9</v>
      </c>
      <c r="V1373" s="1">
        <v>4.2552782999999997E-2</v>
      </c>
      <c r="W1373" s="1">
        <v>1.0900000000000001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3.5</v>
      </c>
      <c r="D1374" s="1">
        <v>0.34</v>
      </c>
      <c r="E1374" s="1">
        <v>0.62</v>
      </c>
      <c r="F1374" s="1">
        <v>34.78</v>
      </c>
      <c r="G1374" s="1">
        <v>60.76</v>
      </c>
      <c r="H1374" s="1">
        <v>1378</v>
      </c>
      <c r="I1374" s="1">
        <v>1489803.41</v>
      </c>
      <c r="J1374" s="1">
        <v>-1496.1469999999999</v>
      </c>
      <c r="K1374" s="1">
        <v>716.45399999999995</v>
      </c>
      <c r="L1374" s="1">
        <v>-2703.402</v>
      </c>
      <c r="M1374" s="1">
        <v>-2106.002</v>
      </c>
      <c r="N1374" s="1">
        <v>190.82900000000001</v>
      </c>
      <c r="O1374" s="1">
        <v>90520</v>
      </c>
      <c r="P1374" s="1">
        <v>-6</v>
      </c>
      <c r="Q1374" s="1">
        <v>72.3</v>
      </c>
      <c r="R1374" s="1">
        <v>76.400000000000006</v>
      </c>
      <c r="S1374" s="1">
        <v>77</v>
      </c>
      <c r="T1374" s="1">
        <v>72.900000000000006</v>
      </c>
      <c r="U1374" s="1">
        <v>73.400000000000006</v>
      </c>
      <c r="V1374" s="1">
        <v>-4.011169937</v>
      </c>
      <c r="W1374" s="1">
        <v>1.24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18.43</v>
      </c>
      <c r="D1375" s="1">
        <v>10.68</v>
      </c>
      <c r="E1375" s="1">
        <v>0</v>
      </c>
      <c r="F1375" s="1">
        <v>22.77</v>
      </c>
      <c r="G1375" s="1">
        <v>48.120000000000005</v>
      </c>
      <c r="H1375" s="1">
        <v>1379</v>
      </c>
      <c r="I1375" s="1">
        <v>4180673.66</v>
      </c>
      <c r="J1375" s="1">
        <v>-838.846</v>
      </c>
      <c r="K1375" s="1">
        <v>-340.096</v>
      </c>
      <c r="L1375" s="1">
        <v>106.038</v>
      </c>
      <c r="M1375" s="1">
        <v>-2015.42</v>
      </c>
      <c r="N1375" s="1">
        <v>804.70600000000002</v>
      </c>
      <c r="O1375" s="1">
        <v>201174</v>
      </c>
      <c r="P1375" s="1">
        <v>-1.1000000000000001</v>
      </c>
      <c r="Q1375" s="1">
        <v>138.5</v>
      </c>
      <c r="R1375" s="1">
        <v>138</v>
      </c>
      <c r="S1375" s="1">
        <v>139</v>
      </c>
      <c r="T1375" s="1">
        <v>137</v>
      </c>
      <c r="U1375" s="1">
        <v>137</v>
      </c>
      <c r="V1375" s="1">
        <v>-3.1424195500000001</v>
      </c>
      <c r="W1375" s="1">
        <v>-1.44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12.45</v>
      </c>
      <c r="R1376" s="1">
        <v>12.4</v>
      </c>
      <c r="S1376" s="1">
        <v>12.85</v>
      </c>
      <c r="T1376" s="1">
        <v>12.85</v>
      </c>
      <c r="U1376" s="1">
        <v>12.85</v>
      </c>
      <c r="V1376" s="1">
        <v>0</v>
      </c>
      <c r="W1376" s="1">
        <v>-2.2799999999999998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1.37</v>
      </c>
      <c r="D1377" s="1">
        <v>0.42</v>
      </c>
      <c r="E1377" s="1">
        <v>0.12</v>
      </c>
      <c r="F1377" s="1">
        <v>18.84</v>
      </c>
      <c r="G1377" s="1">
        <v>79.25</v>
      </c>
      <c r="H1377" s="1">
        <v>1381</v>
      </c>
      <c r="I1377" s="1">
        <v>2026747.94</v>
      </c>
      <c r="J1377" s="1">
        <v>179.05199999999999</v>
      </c>
      <c r="K1377" s="1">
        <v>-495.69900000000001</v>
      </c>
      <c r="L1377" s="1">
        <v>-223.77600000000001</v>
      </c>
      <c r="M1377" s="1">
        <v>-1040.146</v>
      </c>
      <c r="N1377" s="1">
        <v>-59.286999999999999</v>
      </c>
      <c r="O1377" s="1">
        <v>160620</v>
      </c>
      <c r="P1377" s="1">
        <v>-1</v>
      </c>
      <c r="Q1377" s="1">
        <v>30.35</v>
      </c>
      <c r="R1377" s="1">
        <v>29.8</v>
      </c>
      <c r="S1377" s="1">
        <v>29.75</v>
      </c>
      <c r="T1377" s="1">
        <v>29.25</v>
      </c>
      <c r="U1377" s="1">
        <v>29.2</v>
      </c>
      <c r="V1377" s="1">
        <v>-0.48150388899999991</v>
      </c>
      <c r="W1377" s="1">
        <v>-2.67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2.89</v>
      </c>
      <c r="D1379" s="1">
        <v>3.75</v>
      </c>
      <c r="E1379" s="1">
        <v>2.98</v>
      </c>
      <c r="F1379" s="1">
        <v>7.96</v>
      </c>
      <c r="G1379" s="1">
        <v>82.42</v>
      </c>
      <c r="H1379" s="1">
        <v>1383</v>
      </c>
      <c r="I1379" s="1">
        <v>1537736.05</v>
      </c>
      <c r="J1379" s="1">
        <v>-370</v>
      </c>
      <c r="K1379" s="1">
        <v>2749.3670000000002</v>
      </c>
      <c r="L1379" s="1">
        <v>-1603.2049999999999</v>
      </c>
      <c r="M1379" s="1">
        <v>7</v>
      </c>
      <c r="N1379" s="1">
        <v>-17.77</v>
      </c>
      <c r="O1379" s="1">
        <v>126740</v>
      </c>
      <c r="P1379" s="1">
        <v>0.6</v>
      </c>
      <c r="Q1379" s="1">
        <v>65.400000000000006</v>
      </c>
      <c r="R1379" s="1">
        <v>67.5</v>
      </c>
      <c r="S1379" s="1">
        <v>66.099999999999994</v>
      </c>
      <c r="T1379" s="1">
        <v>66.3</v>
      </c>
      <c r="U1379" s="1">
        <v>67.3</v>
      </c>
      <c r="V1379" s="1">
        <v>0.54680601000000029</v>
      </c>
      <c r="W1379" s="1">
        <v>1.66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0.61</v>
      </c>
      <c r="D1380" s="1">
        <v>0</v>
      </c>
      <c r="E1380" s="1">
        <v>0.08</v>
      </c>
      <c r="F1380" s="1">
        <v>58.03</v>
      </c>
      <c r="G1380" s="1">
        <v>41.28</v>
      </c>
      <c r="H1380" s="1">
        <v>1384</v>
      </c>
      <c r="I1380" s="1">
        <v>420000</v>
      </c>
      <c r="J1380" s="1">
        <v>3.581</v>
      </c>
      <c r="K1380" s="1">
        <v>-12.869</v>
      </c>
      <c r="L1380" s="1">
        <v>2.0009999999999999</v>
      </c>
      <c r="M1380" s="1">
        <v>-1.9850000000000001</v>
      </c>
      <c r="N1380" s="1">
        <v>38</v>
      </c>
      <c r="O1380" s="1">
        <v>17338</v>
      </c>
      <c r="P1380" s="1">
        <v>0.2</v>
      </c>
      <c r="Q1380" s="1">
        <v>225</v>
      </c>
      <c r="R1380" s="1">
        <v>230.5</v>
      </c>
      <c r="S1380" s="1">
        <v>227</v>
      </c>
      <c r="T1380" s="1">
        <v>224.5</v>
      </c>
      <c r="U1380" s="1">
        <v>232</v>
      </c>
      <c r="V1380" s="1">
        <v>6.6640149999999995E-2</v>
      </c>
      <c r="W1380" s="1">
        <v>6.18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1.17</v>
      </c>
      <c r="D1381" s="1">
        <v>0.15</v>
      </c>
      <c r="E1381" s="1">
        <v>7.0000000000000007E-2</v>
      </c>
      <c r="F1381" s="1">
        <v>35.799999999999997</v>
      </c>
      <c r="G1381" s="1">
        <v>62.81</v>
      </c>
      <c r="H1381" s="1">
        <v>1385</v>
      </c>
      <c r="I1381" s="1">
        <v>469007.12</v>
      </c>
      <c r="J1381" s="1">
        <v>-29</v>
      </c>
      <c r="K1381" s="1">
        <v>29</v>
      </c>
      <c r="L1381" s="1">
        <v>44</v>
      </c>
      <c r="M1381" s="1">
        <v>-11</v>
      </c>
      <c r="N1381" s="1">
        <v>-8</v>
      </c>
      <c r="O1381" s="1">
        <v>29458</v>
      </c>
      <c r="P1381" s="1">
        <v>0.1</v>
      </c>
      <c r="Q1381" s="1">
        <v>62</v>
      </c>
      <c r="R1381" s="1">
        <v>62</v>
      </c>
      <c r="S1381" s="1">
        <v>62.2</v>
      </c>
      <c r="T1381" s="1">
        <v>60</v>
      </c>
      <c r="U1381" s="1">
        <v>59.2</v>
      </c>
      <c r="V1381" s="1">
        <v>1.6032000000000001E-2</v>
      </c>
      <c r="W1381" s="1">
        <v>-5.73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0.81</v>
      </c>
      <c r="D1382" s="1">
        <v>0</v>
      </c>
      <c r="E1382" s="1">
        <v>0.09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2</v>
      </c>
      <c r="K1382" s="1">
        <v>1</v>
      </c>
      <c r="L1382" s="1">
        <v>-1</v>
      </c>
      <c r="M1382" s="1">
        <v>1</v>
      </c>
      <c r="N1382" s="1">
        <v>1</v>
      </c>
      <c r="O1382" s="1">
        <v>16515</v>
      </c>
      <c r="P1382" s="1">
        <v>0</v>
      </c>
      <c r="Q1382" s="1">
        <v>115.5</v>
      </c>
      <c r="R1382" s="1">
        <v>115.5</v>
      </c>
      <c r="S1382" s="1">
        <v>115.5</v>
      </c>
      <c r="T1382" s="1">
        <v>115</v>
      </c>
      <c r="U1382" s="1">
        <v>113.5</v>
      </c>
      <c r="V1382" s="1">
        <v>4.5950000000000001E-3</v>
      </c>
      <c r="W1382" s="1">
        <v>-1.3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</v>
      </c>
      <c r="D1383" s="1">
        <v>0</v>
      </c>
      <c r="E1383" s="1">
        <v>0.28999999999999998</v>
      </c>
      <c r="F1383" s="1">
        <v>18.989999999999998</v>
      </c>
      <c r="G1383" s="1">
        <v>12.269999999999996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-2</v>
      </c>
      <c r="O1383" s="1">
        <v>2989</v>
      </c>
      <c r="P1383" s="1">
        <v>-0.1</v>
      </c>
      <c r="Q1383" s="1">
        <v>9.0500000000000007</v>
      </c>
      <c r="R1383" s="1">
        <v>9.08</v>
      </c>
      <c r="S1383" s="1">
        <v>9.08</v>
      </c>
      <c r="T1383" s="1">
        <v>9.07</v>
      </c>
      <c r="U1383" s="1">
        <v>8.5299999999999994</v>
      </c>
      <c r="V1383" s="1">
        <v>-1.706E-4</v>
      </c>
      <c r="W1383" s="1">
        <v>-5.75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1.06</v>
      </c>
      <c r="D1384" s="1">
        <v>0</v>
      </c>
      <c r="E1384" s="1">
        <v>0.04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5</v>
      </c>
      <c r="K1384" s="1">
        <v>1</v>
      </c>
      <c r="L1384" s="1">
        <v>1</v>
      </c>
      <c r="M1384" s="1">
        <v>-3</v>
      </c>
      <c r="N1384" s="1">
        <v>2</v>
      </c>
      <c r="O1384" s="1">
        <v>56121</v>
      </c>
      <c r="P1384" s="1">
        <v>0</v>
      </c>
      <c r="Q1384" s="1">
        <v>23.7</v>
      </c>
      <c r="R1384" s="1">
        <v>23.35</v>
      </c>
      <c r="S1384" s="1">
        <v>23.65</v>
      </c>
      <c r="T1384" s="1">
        <v>23.2</v>
      </c>
      <c r="U1384" s="1">
        <v>23.1</v>
      </c>
      <c r="V1384" s="1">
        <v>1.4210000000000002E-3</v>
      </c>
      <c r="W1384" s="1">
        <v>-2.5299999999999998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67.12</v>
      </c>
      <c r="D1385" s="1">
        <v>0.66</v>
      </c>
      <c r="E1385" s="1">
        <v>0.21</v>
      </c>
      <c r="F1385" s="1">
        <v>17.239999999999998</v>
      </c>
      <c r="G1385" s="1">
        <v>14.77000000000001</v>
      </c>
      <c r="H1385" s="1">
        <v>1389</v>
      </c>
      <c r="I1385" s="1">
        <v>877345.67</v>
      </c>
      <c r="J1385" s="1">
        <v>-10.855</v>
      </c>
      <c r="K1385" s="1">
        <v>1.95</v>
      </c>
      <c r="L1385" s="1">
        <v>-0.98299999999999998</v>
      </c>
      <c r="M1385" s="1">
        <v>8.5500000000000007</v>
      </c>
      <c r="N1385" s="1">
        <v>-16.591999999999999</v>
      </c>
      <c r="O1385" s="1">
        <v>12958</v>
      </c>
      <c r="P1385" s="1">
        <v>-0.1</v>
      </c>
      <c r="Q1385" s="1">
        <v>1440</v>
      </c>
      <c r="R1385" s="1">
        <v>1415</v>
      </c>
      <c r="S1385" s="1">
        <v>1415</v>
      </c>
      <c r="T1385" s="1">
        <v>1425</v>
      </c>
      <c r="U1385" s="1">
        <v>1395</v>
      </c>
      <c r="V1385" s="1">
        <v>-0.25224984999999994</v>
      </c>
      <c r="W1385" s="1">
        <v>0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9.2799999999999994</v>
      </c>
      <c r="D1386" s="1">
        <v>0.36</v>
      </c>
      <c r="E1386" s="1">
        <v>0.45</v>
      </c>
      <c r="F1386" s="1">
        <v>13.97</v>
      </c>
      <c r="G1386" s="1">
        <v>75.94</v>
      </c>
      <c r="H1386" s="1">
        <v>1390</v>
      </c>
      <c r="I1386" s="1">
        <v>982666.31</v>
      </c>
      <c r="J1386" s="1">
        <v>495.41899999999998</v>
      </c>
      <c r="K1386" s="1">
        <v>-42.899000000000001</v>
      </c>
      <c r="L1386" s="1">
        <v>-140.09</v>
      </c>
      <c r="M1386" s="1">
        <v>43.985999999999997</v>
      </c>
      <c r="N1386" s="1">
        <v>-126.003</v>
      </c>
      <c r="O1386" s="1">
        <v>74624</v>
      </c>
      <c r="P1386" s="1">
        <v>0.3</v>
      </c>
      <c r="Q1386" s="1">
        <v>121.5</v>
      </c>
      <c r="R1386" s="1">
        <v>121.5</v>
      </c>
      <c r="S1386" s="1">
        <v>119</v>
      </c>
      <c r="T1386" s="1">
        <v>116.5</v>
      </c>
      <c r="U1386" s="1">
        <v>115</v>
      </c>
      <c r="V1386" s="1">
        <v>0.28944493999999998</v>
      </c>
      <c r="W1386" s="1">
        <v>-1.29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15.13</v>
      </c>
      <c r="D1387" s="1">
        <v>2.81</v>
      </c>
      <c r="E1387" s="1">
        <v>0.18</v>
      </c>
      <c r="F1387" s="1">
        <v>58.72</v>
      </c>
      <c r="G1387" s="1">
        <v>23.159999999999997</v>
      </c>
      <c r="H1387" s="1">
        <v>1391</v>
      </c>
      <c r="I1387" s="1">
        <v>3990401.26</v>
      </c>
      <c r="J1387" s="1">
        <v>969.61400000000003</v>
      </c>
      <c r="K1387" s="1">
        <v>542.74800000000005</v>
      </c>
      <c r="L1387" s="1">
        <v>399.54199999999997</v>
      </c>
      <c r="M1387" s="1">
        <v>154.071</v>
      </c>
      <c r="N1387" s="1">
        <v>232.345</v>
      </c>
      <c r="O1387" s="1">
        <v>92418</v>
      </c>
      <c r="P1387" s="1">
        <v>2.5</v>
      </c>
      <c r="Q1387" s="1">
        <v>130</v>
      </c>
      <c r="R1387" s="1">
        <v>134</v>
      </c>
      <c r="S1387" s="1">
        <v>134.5</v>
      </c>
      <c r="T1387" s="1">
        <v>141.5</v>
      </c>
      <c r="U1387" s="1">
        <v>142.5</v>
      </c>
      <c r="V1387" s="1">
        <v>3.0742666000000005</v>
      </c>
      <c r="W1387" s="1">
        <v>19.25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19.29</v>
      </c>
      <c r="D1388" s="1">
        <v>6.34</v>
      </c>
      <c r="E1388" s="1">
        <v>0</v>
      </c>
      <c r="F1388" s="1">
        <v>26.68</v>
      </c>
      <c r="G1388" s="1">
        <v>47.69</v>
      </c>
      <c r="H1388" s="1">
        <v>1392</v>
      </c>
      <c r="I1388" s="1">
        <v>1241354.26</v>
      </c>
      <c r="J1388" s="1">
        <v>-153.25</v>
      </c>
      <c r="K1388" s="1">
        <v>-152.929</v>
      </c>
      <c r="L1388" s="1">
        <v>-10.255000000000001</v>
      </c>
      <c r="M1388" s="1">
        <v>-23.161000000000001</v>
      </c>
      <c r="N1388" s="1">
        <v>-263.54599999999999</v>
      </c>
      <c r="O1388" s="1">
        <v>59200</v>
      </c>
      <c r="P1388" s="1">
        <v>-1</v>
      </c>
      <c r="Q1388" s="1">
        <v>251.5</v>
      </c>
      <c r="R1388" s="1">
        <v>251.5</v>
      </c>
      <c r="S1388" s="1">
        <v>254.5</v>
      </c>
      <c r="T1388" s="1">
        <v>255</v>
      </c>
      <c r="U1388" s="1">
        <v>252.5</v>
      </c>
      <c r="V1388" s="1">
        <v>-1.5206533600000001</v>
      </c>
      <c r="W1388" s="1">
        <v>1.61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89.47</v>
      </c>
      <c r="D1389" s="1">
        <v>0.25</v>
      </c>
      <c r="E1389" s="1">
        <v>0.25</v>
      </c>
      <c r="F1389" s="1">
        <v>2.8</v>
      </c>
      <c r="G1389" s="1">
        <v>7.230000000000004</v>
      </c>
      <c r="H1389" s="1">
        <v>1393</v>
      </c>
      <c r="I1389" s="1">
        <v>958753.81</v>
      </c>
      <c r="J1389" s="1">
        <v>215.31399999999999</v>
      </c>
      <c r="K1389" s="1">
        <v>-19.146000000000001</v>
      </c>
      <c r="L1389" s="1">
        <v>-44.963000000000001</v>
      </c>
      <c r="M1389" s="1">
        <v>227.67699999999999</v>
      </c>
      <c r="N1389" s="1">
        <v>-288.512</v>
      </c>
      <c r="O1389" s="1">
        <v>6932</v>
      </c>
      <c r="P1389" s="1">
        <v>1.3</v>
      </c>
      <c r="Q1389" s="1">
        <v>319.5</v>
      </c>
      <c r="R1389" s="1">
        <v>316</v>
      </c>
      <c r="S1389" s="1">
        <v>320</v>
      </c>
      <c r="T1389" s="1">
        <v>328</v>
      </c>
      <c r="U1389" s="1">
        <v>334</v>
      </c>
      <c r="V1389" s="1">
        <v>0.26669574999999995</v>
      </c>
      <c r="W1389" s="1">
        <v>5.36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1.69</v>
      </c>
      <c r="D1390" s="1">
        <v>0.02</v>
      </c>
      <c r="E1390" s="1">
        <v>0.25</v>
      </c>
      <c r="F1390" s="1">
        <v>27.44</v>
      </c>
      <c r="G1390" s="1">
        <v>70.599999999999994</v>
      </c>
      <c r="H1390" s="1">
        <v>1394</v>
      </c>
      <c r="I1390" s="1">
        <v>733484.6</v>
      </c>
      <c r="J1390" s="1">
        <v>77.995999999999995</v>
      </c>
      <c r="K1390" s="1">
        <v>33</v>
      </c>
      <c r="L1390" s="1">
        <v>71.867000000000004</v>
      </c>
      <c r="M1390" s="1">
        <v>0</v>
      </c>
      <c r="N1390" s="1">
        <v>38</v>
      </c>
      <c r="O1390" s="1">
        <v>51784</v>
      </c>
      <c r="P1390" s="1">
        <v>0.4</v>
      </c>
      <c r="Q1390" s="1">
        <v>85.1</v>
      </c>
      <c r="R1390" s="1">
        <v>83.2</v>
      </c>
      <c r="S1390" s="1">
        <v>84.6</v>
      </c>
      <c r="T1390" s="1">
        <v>84.3</v>
      </c>
      <c r="U1390" s="1">
        <v>84.4</v>
      </c>
      <c r="V1390" s="1">
        <v>0.18670207799999999</v>
      </c>
      <c r="W1390" s="1">
        <v>1.2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9.3699999999999992</v>
      </c>
      <c r="D1391" s="1">
        <v>1.39</v>
      </c>
      <c r="E1391" s="1">
        <v>0.06</v>
      </c>
      <c r="F1391" s="1">
        <v>27.26</v>
      </c>
      <c r="G1391" s="1">
        <v>61.92</v>
      </c>
      <c r="H1391" s="1">
        <v>1395</v>
      </c>
      <c r="I1391" s="1">
        <v>422740</v>
      </c>
      <c r="J1391" s="1">
        <v>34.024000000000001</v>
      </c>
      <c r="K1391" s="1">
        <v>-4</v>
      </c>
      <c r="L1391" s="1">
        <v>20</v>
      </c>
      <c r="M1391" s="1">
        <v>-16.22</v>
      </c>
      <c r="N1391" s="1">
        <v>-80.706999999999994</v>
      </c>
      <c r="O1391" s="1">
        <v>26176</v>
      </c>
      <c r="P1391" s="1">
        <v>-0.2</v>
      </c>
      <c r="Q1391" s="1">
        <v>100.5</v>
      </c>
      <c r="R1391" s="1">
        <v>98.6</v>
      </c>
      <c r="S1391" s="1">
        <v>100</v>
      </c>
      <c r="T1391" s="1">
        <v>98.4</v>
      </c>
      <c r="U1391" s="1">
        <v>96</v>
      </c>
      <c r="V1391" s="1">
        <v>-4.3189079999999984E-2</v>
      </c>
      <c r="W1391" s="1">
        <v>-2.34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5.54</v>
      </c>
      <c r="D1392" s="1">
        <v>0</v>
      </c>
      <c r="E1392" s="1">
        <v>0.88</v>
      </c>
      <c r="F1392" s="1">
        <v>22.26</v>
      </c>
      <c r="G1392" s="1">
        <v>71.319999999999993</v>
      </c>
      <c r="H1392" s="1">
        <v>1396</v>
      </c>
      <c r="I1392" s="1">
        <v>345220</v>
      </c>
      <c r="J1392" s="1">
        <v>235</v>
      </c>
      <c r="K1392" s="1">
        <v>242</v>
      </c>
      <c r="L1392" s="1">
        <v>124</v>
      </c>
      <c r="M1392" s="1">
        <v>-93</v>
      </c>
      <c r="N1392" s="1">
        <v>-21</v>
      </c>
      <c r="O1392" s="1">
        <v>24621</v>
      </c>
      <c r="P1392" s="1">
        <v>2</v>
      </c>
      <c r="Q1392" s="1">
        <v>25.85</v>
      </c>
      <c r="R1392" s="1">
        <v>26.1</v>
      </c>
      <c r="S1392" s="1">
        <v>26.25</v>
      </c>
      <c r="T1392" s="1">
        <v>25.65</v>
      </c>
      <c r="U1392" s="1">
        <v>25.15</v>
      </c>
      <c r="V1392" s="1">
        <v>0.12732350000000001</v>
      </c>
      <c r="W1392" s="1">
        <v>-1.37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12.17</v>
      </c>
      <c r="D1393" s="1">
        <v>0</v>
      </c>
      <c r="E1393" s="1">
        <v>0.01</v>
      </c>
      <c r="F1393" s="1">
        <v>27.13</v>
      </c>
      <c r="G1393" s="1">
        <v>60.69</v>
      </c>
      <c r="H1393" s="1">
        <v>1397</v>
      </c>
      <c r="I1393" s="1">
        <v>131591.70000000001</v>
      </c>
      <c r="J1393" s="1">
        <v>-16</v>
      </c>
      <c r="K1393" s="1">
        <v>-2</v>
      </c>
      <c r="L1393" s="1">
        <v>-15</v>
      </c>
      <c r="M1393" s="1">
        <v>-38</v>
      </c>
      <c r="N1393" s="1">
        <v>-6</v>
      </c>
      <c r="O1393" s="1">
        <v>7986</v>
      </c>
      <c r="P1393" s="1">
        <v>-1</v>
      </c>
      <c r="Q1393" s="1">
        <v>68.400000000000006</v>
      </c>
      <c r="R1393" s="1">
        <v>68.3</v>
      </c>
      <c r="S1393" s="1">
        <v>63.9</v>
      </c>
      <c r="T1393" s="1">
        <v>60.5</v>
      </c>
      <c r="U1393" s="1">
        <v>56.9</v>
      </c>
      <c r="V1393" s="1">
        <v>-4.8298999999999995E-2</v>
      </c>
      <c r="W1393" s="1">
        <v>-17.89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-1</v>
      </c>
      <c r="L1394" s="1">
        <v>0</v>
      </c>
      <c r="M1394" s="1">
        <v>0</v>
      </c>
      <c r="N1394" s="1">
        <v>3</v>
      </c>
      <c r="O1394" s="1">
        <v>37489</v>
      </c>
      <c r="P1394" s="1">
        <v>0</v>
      </c>
      <c r="Q1394" s="1">
        <v>20.3</v>
      </c>
      <c r="R1394" s="1">
        <v>20.25</v>
      </c>
      <c r="S1394" s="1">
        <v>20.25</v>
      </c>
      <c r="T1394" s="1">
        <v>20.2</v>
      </c>
      <c r="U1394" s="1">
        <v>20.100000000000001</v>
      </c>
      <c r="V1394" s="1">
        <v>1.9750000000000008E-4</v>
      </c>
      <c r="W1394" s="1">
        <v>-0.74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9.85</v>
      </c>
      <c r="D1395" s="1">
        <v>0</v>
      </c>
      <c r="E1395" s="1">
        <v>0.12</v>
      </c>
      <c r="F1395" s="1">
        <v>14.41</v>
      </c>
      <c r="G1395" s="1">
        <v>75.62</v>
      </c>
      <c r="H1395" s="1">
        <v>1399</v>
      </c>
      <c r="I1395" s="1">
        <v>385090</v>
      </c>
      <c r="J1395" s="1">
        <v>184</v>
      </c>
      <c r="K1395" s="1">
        <v>259</v>
      </c>
      <c r="L1395" s="1">
        <v>584</v>
      </c>
      <c r="M1395" s="1">
        <v>75</v>
      </c>
      <c r="N1395" s="1">
        <v>32</v>
      </c>
      <c r="O1395" s="1">
        <v>29121</v>
      </c>
      <c r="P1395" s="1">
        <v>3.9</v>
      </c>
      <c r="Q1395" s="1">
        <v>75</v>
      </c>
      <c r="R1395" s="1">
        <v>77</v>
      </c>
      <c r="S1395" s="1">
        <v>80.400000000000006</v>
      </c>
      <c r="T1395" s="1">
        <v>80</v>
      </c>
      <c r="U1395" s="1">
        <v>79</v>
      </c>
      <c r="V1395" s="1">
        <v>0.89224600000000009</v>
      </c>
      <c r="W1395" s="1">
        <v>8.2200000000000006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40.49</v>
      </c>
      <c r="D1396" s="1">
        <v>0</v>
      </c>
      <c r="E1396" s="1">
        <v>7.0000000000000007E-2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-1</v>
      </c>
      <c r="N1396" s="1">
        <v>1</v>
      </c>
      <c r="O1396" s="1">
        <v>39386</v>
      </c>
      <c r="P1396" s="1">
        <v>0</v>
      </c>
      <c r="Q1396" s="1">
        <v>16.350000000000001</v>
      </c>
      <c r="R1396" s="1">
        <v>16.5</v>
      </c>
      <c r="S1396" s="1">
        <v>16.5</v>
      </c>
      <c r="T1396" s="1">
        <v>16.600000000000001</v>
      </c>
      <c r="U1396" s="1">
        <v>16.25</v>
      </c>
      <c r="V1396" s="1">
        <v>-3.5000000000000143E-6</v>
      </c>
      <c r="W1396" s="1">
        <v>-1.81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4.05</v>
      </c>
      <c r="D1397" s="1">
        <v>0</v>
      </c>
      <c r="E1397" s="1">
        <v>0.1</v>
      </c>
      <c r="F1397" s="1">
        <v>17.54</v>
      </c>
      <c r="G1397" s="1">
        <v>78.31</v>
      </c>
      <c r="H1397" s="1">
        <v>1401</v>
      </c>
      <c r="I1397" s="1">
        <v>305928.34999999998</v>
      </c>
      <c r="J1397" s="1">
        <v>13</v>
      </c>
      <c r="K1397" s="1">
        <v>-19</v>
      </c>
      <c r="L1397" s="1">
        <v>-105</v>
      </c>
      <c r="M1397" s="1">
        <v>-97</v>
      </c>
      <c r="N1397" s="1">
        <v>-20</v>
      </c>
      <c r="O1397" s="1">
        <v>23957</v>
      </c>
      <c r="P1397" s="1">
        <v>-1</v>
      </c>
      <c r="Q1397" s="1">
        <v>37.85</v>
      </c>
      <c r="R1397" s="1">
        <v>38.35</v>
      </c>
      <c r="S1397" s="1">
        <v>36.5</v>
      </c>
      <c r="T1397" s="1">
        <v>36.200000000000003</v>
      </c>
      <c r="U1397" s="1">
        <v>36.25</v>
      </c>
      <c r="V1397" s="1">
        <v>-8.3055000000000004E-2</v>
      </c>
      <c r="W1397" s="1">
        <v>-4.8600000000000003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0.95</v>
      </c>
      <c r="D1398" s="1">
        <v>0.01</v>
      </c>
      <c r="E1398" s="1">
        <v>1.08</v>
      </c>
      <c r="F1398" s="1">
        <v>43.15</v>
      </c>
      <c r="G1398" s="1">
        <v>54.81</v>
      </c>
      <c r="H1398" s="1">
        <v>1402</v>
      </c>
      <c r="I1398" s="1">
        <v>370763</v>
      </c>
      <c r="J1398" s="1">
        <v>29.597000000000001</v>
      </c>
      <c r="K1398" s="1">
        <v>42.994</v>
      </c>
      <c r="L1398" s="1">
        <v>-12</v>
      </c>
      <c r="M1398" s="1">
        <v>-4</v>
      </c>
      <c r="N1398" s="1">
        <v>1</v>
      </c>
      <c r="O1398" s="1">
        <v>20322</v>
      </c>
      <c r="P1398" s="1">
        <v>0.3</v>
      </c>
      <c r="Q1398" s="1">
        <v>96.5</v>
      </c>
      <c r="R1398" s="1">
        <v>98</v>
      </c>
      <c r="S1398" s="1">
        <v>97.8</v>
      </c>
      <c r="T1398" s="1">
        <v>97.3</v>
      </c>
      <c r="U1398" s="1">
        <v>97.5</v>
      </c>
      <c r="V1398" s="1">
        <v>5.6042225000000008E-2</v>
      </c>
      <c r="W1398" s="1">
        <v>1.46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12.39</v>
      </c>
      <c r="D1399" s="1">
        <v>0.06</v>
      </c>
      <c r="E1399" s="1">
        <v>0.11</v>
      </c>
      <c r="F1399" s="1">
        <v>12.5</v>
      </c>
      <c r="G1399" s="1">
        <v>74.94</v>
      </c>
      <c r="H1399" s="1">
        <v>1403</v>
      </c>
      <c r="I1399" s="1">
        <v>752817.11</v>
      </c>
      <c r="J1399" s="1">
        <v>138</v>
      </c>
      <c r="K1399" s="1">
        <v>-57.073</v>
      </c>
      <c r="L1399" s="1">
        <v>286.89999999999998</v>
      </c>
      <c r="M1399" s="1">
        <v>998</v>
      </c>
      <c r="N1399" s="1">
        <v>318</v>
      </c>
      <c r="O1399" s="1">
        <v>56416</v>
      </c>
      <c r="P1399" s="1">
        <v>3</v>
      </c>
      <c r="Q1399" s="1">
        <v>103</v>
      </c>
      <c r="R1399" s="1">
        <v>102</v>
      </c>
      <c r="S1399" s="1">
        <v>104</v>
      </c>
      <c r="T1399" s="1">
        <v>107</v>
      </c>
      <c r="U1399" s="1">
        <v>107</v>
      </c>
      <c r="V1399" s="1">
        <v>1.7904215399999999</v>
      </c>
      <c r="W1399" s="1">
        <v>5.94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1.52</v>
      </c>
      <c r="D1400" s="1">
        <v>0</v>
      </c>
      <c r="E1400" s="1">
        <v>0.99</v>
      </c>
      <c r="F1400" s="1">
        <v>41.78</v>
      </c>
      <c r="G1400" s="1">
        <v>55.71</v>
      </c>
      <c r="H1400" s="1">
        <v>1404</v>
      </c>
      <c r="I1400" s="1">
        <v>533184.29</v>
      </c>
      <c r="J1400" s="1">
        <v>-41</v>
      </c>
      <c r="K1400" s="1">
        <v>-7</v>
      </c>
      <c r="L1400" s="1">
        <v>9.0090000000000003</v>
      </c>
      <c r="M1400" s="1">
        <v>9.9359999999999999</v>
      </c>
      <c r="N1400" s="1">
        <v>7.3609999999999998</v>
      </c>
      <c r="O1400" s="1">
        <v>29704</v>
      </c>
      <c r="P1400" s="1">
        <v>-0.1</v>
      </c>
      <c r="Q1400" s="1">
        <v>49.85</v>
      </c>
      <c r="R1400" s="1">
        <v>48.6</v>
      </c>
      <c r="S1400" s="1">
        <v>49</v>
      </c>
      <c r="T1400" s="1">
        <v>48.15</v>
      </c>
      <c r="U1400" s="1">
        <v>47.2</v>
      </c>
      <c r="V1400" s="1">
        <v>-1.1167514000000002E-2</v>
      </c>
      <c r="W1400" s="1">
        <v>-2.88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30.05</v>
      </c>
      <c r="D1401" s="1">
        <v>0.19</v>
      </c>
      <c r="E1401" s="1">
        <v>0.25</v>
      </c>
      <c r="F1401" s="1">
        <v>12.3</v>
      </c>
      <c r="G1401" s="1">
        <v>57.209999999999994</v>
      </c>
      <c r="H1401" s="1">
        <v>1405</v>
      </c>
      <c r="I1401" s="1">
        <v>663000</v>
      </c>
      <c r="J1401" s="1">
        <v>132.26300000000001</v>
      </c>
      <c r="K1401" s="1">
        <v>-99.263000000000005</v>
      </c>
      <c r="L1401" s="1">
        <v>-108.53</v>
      </c>
      <c r="M1401" s="1">
        <v>-223.47</v>
      </c>
      <c r="N1401" s="1">
        <v>-48</v>
      </c>
      <c r="O1401" s="1">
        <v>37930</v>
      </c>
      <c r="P1401" s="1">
        <v>-0.9</v>
      </c>
      <c r="Q1401" s="1">
        <v>76.3</v>
      </c>
      <c r="R1401" s="1">
        <v>75</v>
      </c>
      <c r="S1401" s="1">
        <v>74.099999999999994</v>
      </c>
      <c r="T1401" s="1">
        <v>70.8</v>
      </c>
      <c r="U1401" s="1">
        <v>69.5</v>
      </c>
      <c r="V1401" s="1">
        <v>-0.24552807099999999</v>
      </c>
      <c r="W1401" s="1">
        <v>-6.96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14.6</v>
      </c>
      <c r="D1402" s="1">
        <v>0.01</v>
      </c>
      <c r="E1402" s="1">
        <v>0.09</v>
      </c>
      <c r="F1402" s="1">
        <v>1.19</v>
      </c>
      <c r="G1402" s="1">
        <v>84.11</v>
      </c>
      <c r="H1402" s="1">
        <v>1406</v>
      </c>
      <c r="I1402" s="1">
        <v>5386914.6600000001</v>
      </c>
      <c r="J1402" s="1">
        <v>806.75400000000002</v>
      </c>
      <c r="K1402" s="1">
        <v>-670.42200000000003</v>
      </c>
      <c r="L1402" s="1">
        <v>-144.52099999999999</v>
      </c>
      <c r="M1402" s="1">
        <v>-826.26199999999994</v>
      </c>
      <c r="N1402" s="1">
        <v>-391.25900000000001</v>
      </c>
      <c r="O1402" s="1">
        <v>453093</v>
      </c>
      <c r="P1402" s="1">
        <v>-0.3</v>
      </c>
      <c r="Q1402" s="1">
        <v>28.8</v>
      </c>
      <c r="R1402" s="1">
        <v>28.35</v>
      </c>
      <c r="S1402" s="1">
        <v>28.4</v>
      </c>
      <c r="T1402" s="1">
        <v>28</v>
      </c>
      <c r="U1402" s="1">
        <v>27.8</v>
      </c>
      <c r="V1402" s="1">
        <v>-0.33888681100000001</v>
      </c>
      <c r="W1402" s="1">
        <v>-2.2799999999999998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15.63</v>
      </c>
      <c r="D1403" s="1">
        <v>0.27</v>
      </c>
      <c r="E1403" s="1">
        <v>0.02</v>
      </c>
      <c r="F1403" s="1">
        <v>14.71</v>
      </c>
      <c r="G1403" s="1">
        <v>69.37</v>
      </c>
      <c r="H1403" s="1">
        <v>1407</v>
      </c>
      <c r="I1403" s="1">
        <v>3398938.91</v>
      </c>
      <c r="J1403" s="1">
        <v>1295</v>
      </c>
      <c r="K1403" s="1">
        <v>2.7989999999999999</v>
      </c>
      <c r="L1403" s="1">
        <v>1225.6489999999999</v>
      </c>
      <c r="M1403" s="1">
        <v>924.48199999999997</v>
      </c>
      <c r="N1403" s="1">
        <v>-1173.1669999999999</v>
      </c>
      <c r="O1403" s="1">
        <v>235784</v>
      </c>
      <c r="P1403" s="1">
        <v>1</v>
      </c>
      <c r="Q1403" s="1">
        <v>362</v>
      </c>
      <c r="R1403" s="1">
        <v>360</v>
      </c>
      <c r="S1403" s="1">
        <v>371.5</v>
      </c>
      <c r="T1403" s="1">
        <v>374.5</v>
      </c>
      <c r="U1403" s="1">
        <v>347.5</v>
      </c>
      <c r="V1403" s="1">
        <v>8.6366922000000006</v>
      </c>
      <c r="W1403" s="1">
        <v>1.91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1.1100000000000001</v>
      </c>
      <c r="D1404" s="1">
        <v>0.12</v>
      </c>
      <c r="E1404" s="1">
        <v>0.61</v>
      </c>
      <c r="F1404" s="1">
        <v>16.61</v>
      </c>
      <c r="G1404" s="1">
        <v>81.55</v>
      </c>
      <c r="H1404" s="1">
        <v>1408</v>
      </c>
      <c r="I1404" s="1">
        <v>889535.14</v>
      </c>
      <c r="J1404" s="1">
        <v>20</v>
      </c>
      <c r="K1404" s="1">
        <v>-161.68199999999999</v>
      </c>
      <c r="L1404" s="1">
        <v>119</v>
      </c>
      <c r="M1404" s="1">
        <v>25</v>
      </c>
      <c r="N1404" s="1">
        <v>-18.338000000000001</v>
      </c>
      <c r="O1404" s="1">
        <v>72542</v>
      </c>
      <c r="P1404" s="1">
        <v>0</v>
      </c>
      <c r="Q1404" s="1">
        <v>64.5</v>
      </c>
      <c r="R1404" s="1">
        <v>61.6</v>
      </c>
      <c r="S1404" s="1">
        <v>63</v>
      </c>
      <c r="T1404" s="1">
        <v>63.9</v>
      </c>
      <c r="U1404" s="1">
        <v>63.2</v>
      </c>
      <c r="V1404" s="1">
        <v>-7.3407279999999943E-3</v>
      </c>
      <c r="W1404" s="1">
        <v>-0.47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64.86</v>
      </c>
      <c r="D1405" s="1">
        <v>0.06</v>
      </c>
      <c r="E1405" s="1">
        <v>1.82</v>
      </c>
      <c r="F1405" s="1">
        <v>59.5</v>
      </c>
      <c r="G1405" s="1">
        <v>-26.239999999999995</v>
      </c>
      <c r="H1405" s="1">
        <v>1409</v>
      </c>
      <c r="I1405" s="1">
        <v>1074648</v>
      </c>
      <c r="J1405" s="1">
        <v>-183.738</v>
      </c>
      <c r="K1405" s="1">
        <v>189.77199999999999</v>
      </c>
      <c r="L1405" s="1">
        <v>48.457000000000001</v>
      </c>
      <c r="M1405" s="1">
        <v>14.151</v>
      </c>
      <c r="N1405" s="1">
        <v>-100.084</v>
      </c>
      <c r="O1405" s="1">
        <v>-28199</v>
      </c>
      <c r="P1405" s="1">
        <v>0.1</v>
      </c>
      <c r="Q1405" s="1">
        <v>125.5</v>
      </c>
      <c r="R1405" s="1">
        <v>122</v>
      </c>
      <c r="S1405" s="1">
        <v>121.5</v>
      </c>
      <c r="T1405" s="1">
        <v>119.5</v>
      </c>
      <c r="U1405" s="1">
        <v>118</v>
      </c>
      <c r="V1405" s="1">
        <v>-4.138277000000002E-2</v>
      </c>
      <c r="W1405" s="1">
        <v>-4.45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47.33</v>
      </c>
      <c r="D1406" s="1">
        <v>0.03</v>
      </c>
      <c r="E1406" s="1">
        <v>0.57999999999999996</v>
      </c>
      <c r="F1406" s="1">
        <v>23.63</v>
      </c>
      <c r="G1406" s="1">
        <v>28.430000000000007</v>
      </c>
      <c r="H1406" s="1">
        <v>1410</v>
      </c>
      <c r="I1406" s="1">
        <v>3379398</v>
      </c>
      <c r="J1406" s="1">
        <v>272.00099999999998</v>
      </c>
      <c r="K1406" s="1">
        <v>80.727999999999994</v>
      </c>
      <c r="L1406" s="1">
        <v>345.02600000000001</v>
      </c>
      <c r="M1406" s="1">
        <v>-33.116</v>
      </c>
      <c r="N1406" s="1">
        <v>0</v>
      </c>
      <c r="O1406" s="1">
        <v>96076</v>
      </c>
      <c r="P1406" s="1">
        <v>0.7</v>
      </c>
      <c r="Q1406" s="1">
        <v>58.3</v>
      </c>
      <c r="R1406" s="1">
        <v>58</v>
      </c>
      <c r="S1406" s="1">
        <v>59.2</v>
      </c>
      <c r="T1406" s="1">
        <v>59.1</v>
      </c>
      <c r="U1406" s="1">
        <v>58.8</v>
      </c>
      <c r="V1406" s="1">
        <v>0.390082659</v>
      </c>
      <c r="W1406" s="1">
        <v>2.62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1.59</v>
      </c>
      <c r="D1407" s="1">
        <v>0</v>
      </c>
      <c r="E1407" s="1">
        <v>0.17</v>
      </c>
      <c r="F1407" s="1">
        <v>21.8</v>
      </c>
      <c r="G1407" s="1">
        <v>76.44</v>
      </c>
      <c r="H1407" s="1">
        <v>1411</v>
      </c>
      <c r="I1407" s="1">
        <v>318547.92</v>
      </c>
      <c r="J1407" s="1">
        <v>24</v>
      </c>
      <c r="K1407" s="1">
        <v>11</v>
      </c>
      <c r="L1407" s="1">
        <v>-3</v>
      </c>
      <c r="M1407" s="1">
        <v>-13</v>
      </c>
      <c r="N1407" s="1">
        <v>-4</v>
      </c>
      <c r="O1407" s="1">
        <v>24350</v>
      </c>
      <c r="P1407" s="1">
        <v>0.1</v>
      </c>
      <c r="Q1407" s="1">
        <v>53</v>
      </c>
      <c r="R1407" s="1">
        <v>53</v>
      </c>
      <c r="S1407" s="1">
        <v>52.5</v>
      </c>
      <c r="T1407" s="1">
        <v>51</v>
      </c>
      <c r="U1407" s="1">
        <v>50.6</v>
      </c>
      <c r="V1407" s="1">
        <v>8.3210000000000003E-3</v>
      </c>
      <c r="W1407" s="1">
        <v>-3.07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1</v>
      </c>
      <c r="D1408" s="1">
        <v>0</v>
      </c>
      <c r="E1408" s="1">
        <v>0.42</v>
      </c>
      <c r="F1408" s="1">
        <v>45.18</v>
      </c>
      <c r="G1408" s="1">
        <v>53.4</v>
      </c>
      <c r="H1408" s="1">
        <v>1412</v>
      </c>
      <c r="I1408" s="1">
        <v>1174085</v>
      </c>
      <c r="J1408" s="1">
        <v>233.58600000000001</v>
      </c>
      <c r="K1408" s="1">
        <v>-6</v>
      </c>
      <c r="L1408" s="1">
        <v>163.274</v>
      </c>
      <c r="M1408" s="1">
        <v>-76.001000000000005</v>
      </c>
      <c r="N1408" s="1">
        <v>-77</v>
      </c>
      <c r="O1408" s="1">
        <v>62696</v>
      </c>
      <c r="P1408" s="1">
        <v>0.4</v>
      </c>
      <c r="Q1408" s="1">
        <v>24.9</v>
      </c>
      <c r="R1408" s="1">
        <v>25</v>
      </c>
      <c r="S1408" s="1">
        <v>26.55</v>
      </c>
      <c r="T1408" s="1">
        <v>26.25</v>
      </c>
      <c r="U1408" s="1">
        <v>26.4</v>
      </c>
      <c r="V1408" s="1">
        <v>5.9733898500000014E-2</v>
      </c>
      <c r="W1408" s="1">
        <v>8.1999999999999993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10.01</v>
      </c>
      <c r="D1409" s="1">
        <v>0.41</v>
      </c>
      <c r="E1409" s="1">
        <v>2.3199999999999998</v>
      </c>
      <c r="F1409" s="1">
        <v>12.3</v>
      </c>
      <c r="G1409" s="1">
        <v>74.960000000000008</v>
      </c>
      <c r="H1409" s="1">
        <v>1413</v>
      </c>
      <c r="I1409" s="1">
        <v>742717.54</v>
      </c>
      <c r="J1409" s="1">
        <v>119</v>
      </c>
      <c r="K1409" s="1">
        <v>-61.372999999999998</v>
      </c>
      <c r="L1409" s="1">
        <v>66.661000000000001</v>
      </c>
      <c r="M1409" s="1">
        <v>-283.68099999999998</v>
      </c>
      <c r="N1409" s="1">
        <v>-43.476999999999997</v>
      </c>
      <c r="O1409" s="1">
        <v>55674</v>
      </c>
      <c r="P1409" s="1">
        <v>-0.4</v>
      </c>
      <c r="Q1409" s="1">
        <v>86.5</v>
      </c>
      <c r="R1409" s="1">
        <v>86.4</v>
      </c>
      <c r="S1409" s="1">
        <v>87</v>
      </c>
      <c r="T1409" s="1">
        <v>84.4</v>
      </c>
      <c r="U1409" s="1">
        <v>83.8</v>
      </c>
      <c r="V1409" s="1">
        <v>-0.16795669199999999</v>
      </c>
      <c r="W1409" s="1">
        <v>-0.83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5</v>
      </c>
      <c r="K1410" s="1">
        <v>2</v>
      </c>
      <c r="L1410" s="1">
        <v>1</v>
      </c>
      <c r="M1410" s="1">
        <v>1</v>
      </c>
      <c r="N1410" s="1">
        <v>0</v>
      </c>
      <c r="O1410" s="1">
        <v>118055</v>
      </c>
      <c r="P1410" s="1">
        <v>0</v>
      </c>
      <c r="Q1410" s="1">
        <v>85.1</v>
      </c>
      <c r="R1410" s="1">
        <v>85</v>
      </c>
      <c r="S1410" s="1">
        <v>85</v>
      </c>
      <c r="T1410" s="1">
        <v>85</v>
      </c>
      <c r="U1410" s="1">
        <v>84.5</v>
      </c>
      <c r="V1410" s="1">
        <v>7.6550000000000003E-3</v>
      </c>
      <c r="W1410" s="1">
        <v>-0.35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4</v>
      </c>
      <c r="K1411" s="1">
        <v>3</v>
      </c>
      <c r="L1411" s="1">
        <v>0</v>
      </c>
      <c r="M1411" s="1">
        <v>0</v>
      </c>
      <c r="N1411" s="1">
        <v>0</v>
      </c>
      <c r="O1411" s="1">
        <v>22148</v>
      </c>
      <c r="P1411" s="1">
        <v>0</v>
      </c>
      <c r="Q1411" s="1">
        <v>18.2</v>
      </c>
      <c r="R1411" s="1">
        <v>18.5</v>
      </c>
      <c r="S1411" s="1">
        <v>18.5</v>
      </c>
      <c r="T1411" s="1">
        <v>18.8</v>
      </c>
      <c r="U1411" s="1">
        <v>18.8</v>
      </c>
      <c r="V1411" s="1">
        <v>1.2830000000000001E-3</v>
      </c>
      <c r="W1411" s="1">
        <v>2.73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7.2</v>
      </c>
      <c r="D1412" s="1">
        <v>0.21</v>
      </c>
      <c r="E1412" s="1">
        <v>0.08</v>
      </c>
      <c r="F1412" s="1">
        <v>20</v>
      </c>
      <c r="G1412" s="1">
        <v>72.509999999999991</v>
      </c>
      <c r="H1412" s="1">
        <v>1416</v>
      </c>
      <c r="I1412" s="1">
        <v>1106182.6399999999</v>
      </c>
      <c r="J1412" s="1">
        <v>22.315999999999999</v>
      </c>
      <c r="K1412" s="1">
        <v>0</v>
      </c>
      <c r="L1412" s="1">
        <v>81.606999999999999</v>
      </c>
      <c r="M1412" s="1">
        <v>-70.534999999999997</v>
      </c>
      <c r="N1412" s="1">
        <v>-145.57900000000001</v>
      </c>
      <c r="O1412" s="1">
        <v>80209</v>
      </c>
      <c r="P1412" s="1">
        <v>-0.1</v>
      </c>
      <c r="Q1412" s="1">
        <v>346.5</v>
      </c>
      <c r="R1412" s="1">
        <v>345</v>
      </c>
      <c r="S1412" s="1">
        <v>351</v>
      </c>
      <c r="T1412" s="1">
        <v>345</v>
      </c>
      <c r="U1412" s="1">
        <v>342</v>
      </c>
      <c r="V1412" s="1">
        <v>-0.37746042000000002</v>
      </c>
      <c r="W1412" s="1">
        <v>-0.57999999999999996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5.85</v>
      </c>
      <c r="D1413" s="1">
        <v>0</v>
      </c>
      <c r="E1413" s="1">
        <v>0.21</v>
      </c>
      <c r="F1413" s="1">
        <v>8.51</v>
      </c>
      <c r="G1413" s="1">
        <v>85.43</v>
      </c>
      <c r="H1413" s="1">
        <v>1417</v>
      </c>
      <c r="I1413" s="1">
        <v>376941</v>
      </c>
      <c r="J1413" s="1">
        <v>95</v>
      </c>
      <c r="K1413" s="1">
        <v>-5.0010000000000003</v>
      </c>
      <c r="L1413" s="1">
        <v>74.903999999999996</v>
      </c>
      <c r="M1413" s="1">
        <v>-173.429</v>
      </c>
      <c r="N1413" s="1">
        <v>109.86199999999999</v>
      </c>
      <c r="O1413" s="1">
        <v>32202</v>
      </c>
      <c r="P1413" s="1">
        <v>0.3</v>
      </c>
      <c r="Q1413" s="1">
        <v>65.099999999999994</v>
      </c>
      <c r="R1413" s="1">
        <v>65.099999999999994</v>
      </c>
      <c r="S1413" s="1">
        <v>65.900000000000006</v>
      </c>
      <c r="T1413" s="1">
        <v>63.5</v>
      </c>
      <c r="U1413" s="1">
        <v>64.2</v>
      </c>
      <c r="V1413" s="1">
        <v>6.8355073999999988E-2</v>
      </c>
      <c r="W1413" s="1">
        <v>-0.47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10.029999999999999</v>
      </c>
      <c r="D1414" s="1">
        <v>0.6</v>
      </c>
      <c r="E1414" s="1">
        <v>1.02</v>
      </c>
      <c r="F1414" s="1">
        <v>28.72</v>
      </c>
      <c r="G1414" s="1">
        <v>59.63</v>
      </c>
      <c r="H1414" s="1">
        <v>1418</v>
      </c>
      <c r="I1414" s="1">
        <v>1008308.53</v>
      </c>
      <c r="J1414" s="1">
        <v>761.35699999999997</v>
      </c>
      <c r="K1414" s="1">
        <v>-606.62800000000004</v>
      </c>
      <c r="L1414" s="1">
        <v>-225.32300000000001</v>
      </c>
      <c r="M1414" s="1">
        <v>-95.488</v>
      </c>
      <c r="N1414" s="1">
        <v>-694.14400000000001</v>
      </c>
      <c r="O1414" s="1">
        <v>60125</v>
      </c>
      <c r="P1414" s="1">
        <v>-1.4</v>
      </c>
      <c r="Q1414" s="1">
        <v>658</v>
      </c>
      <c r="R1414" s="1">
        <v>650</v>
      </c>
      <c r="S1414" s="1">
        <v>641</v>
      </c>
      <c r="T1414" s="1">
        <v>641</v>
      </c>
      <c r="U1414" s="1">
        <v>617</v>
      </c>
      <c r="V1414" s="1">
        <v>-5.2726199300000003</v>
      </c>
      <c r="W1414" s="1">
        <v>-2.99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1.42</v>
      </c>
      <c r="D1415" s="1">
        <v>0</v>
      </c>
      <c r="E1415" s="1">
        <v>0.91</v>
      </c>
      <c r="F1415" s="1">
        <v>15.99</v>
      </c>
      <c r="G1415" s="1">
        <v>81.680000000000007</v>
      </c>
      <c r="H1415" s="1">
        <v>1419</v>
      </c>
      <c r="I1415" s="1">
        <v>1237266.67</v>
      </c>
      <c r="J1415" s="1">
        <v>301.714</v>
      </c>
      <c r="K1415" s="1">
        <v>-49.180999999999997</v>
      </c>
      <c r="L1415" s="1">
        <v>20.527000000000001</v>
      </c>
      <c r="M1415" s="1">
        <v>-135.143</v>
      </c>
      <c r="N1415" s="1">
        <v>2.9239999999999999</v>
      </c>
      <c r="O1415" s="1">
        <v>101060</v>
      </c>
      <c r="P1415" s="1">
        <v>0.1</v>
      </c>
      <c r="Q1415" s="1">
        <v>37.5</v>
      </c>
      <c r="R1415" s="1">
        <v>37.5</v>
      </c>
      <c r="S1415" s="1">
        <v>37.6</v>
      </c>
      <c r="T1415" s="1">
        <v>36.700000000000003</v>
      </c>
      <c r="U1415" s="1">
        <v>36.450000000000003</v>
      </c>
      <c r="V1415" s="1">
        <v>5.3886343999999996E-2</v>
      </c>
      <c r="W1415" s="1">
        <v>-0.68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5.08</v>
      </c>
      <c r="D1416" s="1">
        <v>0</v>
      </c>
      <c r="E1416" s="1">
        <v>0</v>
      </c>
      <c r="F1416" s="1">
        <v>54.45</v>
      </c>
      <c r="G1416" s="1">
        <v>40.47</v>
      </c>
      <c r="H1416" s="1">
        <v>1420</v>
      </c>
      <c r="I1416" s="1">
        <v>216927.76</v>
      </c>
      <c r="J1416" s="1">
        <v>1</v>
      </c>
      <c r="K1416" s="1">
        <v>13</v>
      </c>
      <c r="L1416" s="1">
        <v>2</v>
      </c>
      <c r="M1416" s="1">
        <v>3</v>
      </c>
      <c r="N1416" s="1">
        <v>-5</v>
      </c>
      <c r="O1416" s="1">
        <v>8779</v>
      </c>
      <c r="P1416" s="1">
        <v>0.2</v>
      </c>
      <c r="Q1416" s="1">
        <v>55.9</v>
      </c>
      <c r="R1416" s="1">
        <v>58</v>
      </c>
      <c r="S1416" s="1">
        <v>58.6</v>
      </c>
      <c r="T1416" s="1">
        <v>52.8</v>
      </c>
      <c r="U1416" s="1">
        <v>52.6</v>
      </c>
      <c r="V1416" s="1">
        <v>8.2249999999999997E-3</v>
      </c>
      <c r="W1416" s="1">
        <v>-11.3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8.2100000000000009</v>
      </c>
      <c r="D1417" s="1">
        <v>0</v>
      </c>
      <c r="E1417" s="1">
        <v>1.71</v>
      </c>
      <c r="F1417" s="1">
        <v>11.66</v>
      </c>
      <c r="G1417" s="1">
        <v>78.42</v>
      </c>
      <c r="H1417" s="1">
        <v>1421</v>
      </c>
      <c r="I1417" s="1">
        <v>446760.08</v>
      </c>
      <c r="J1417" s="1">
        <v>-39</v>
      </c>
      <c r="K1417" s="1">
        <v>185.02</v>
      </c>
      <c r="L1417" s="1">
        <v>-325</v>
      </c>
      <c r="M1417" s="1">
        <v>-898.30200000000002</v>
      </c>
      <c r="N1417" s="1">
        <v>374.15899999999999</v>
      </c>
      <c r="O1417" s="1">
        <v>35035</v>
      </c>
      <c r="P1417" s="1">
        <v>-2</v>
      </c>
      <c r="Q1417" s="1">
        <v>99</v>
      </c>
      <c r="R1417" s="1">
        <v>101</v>
      </c>
      <c r="S1417" s="1">
        <v>99.1</v>
      </c>
      <c r="T1417" s="1">
        <v>91</v>
      </c>
      <c r="U1417" s="1">
        <v>92.9</v>
      </c>
      <c r="V1417" s="1">
        <v>-0.64367590899999994</v>
      </c>
      <c r="W1417" s="1">
        <v>-5.2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2.23</v>
      </c>
      <c r="D1418" s="1">
        <v>0</v>
      </c>
      <c r="E1418" s="1">
        <v>0</v>
      </c>
      <c r="F1418" s="1">
        <v>39.869999999999997</v>
      </c>
      <c r="G1418" s="1">
        <v>57.900000000000006</v>
      </c>
      <c r="H1418" s="1">
        <v>1422</v>
      </c>
      <c r="I1418" s="1">
        <v>431373.18</v>
      </c>
      <c r="J1418" s="1">
        <v>-8.3070000000000004</v>
      </c>
      <c r="K1418" s="1">
        <v>-6</v>
      </c>
      <c r="L1418" s="1">
        <v>-7</v>
      </c>
      <c r="M1418" s="1">
        <v>-3</v>
      </c>
      <c r="N1418" s="1">
        <v>-1</v>
      </c>
      <c r="O1418" s="1">
        <v>24977</v>
      </c>
      <c r="P1418" s="1">
        <v>-0.1</v>
      </c>
      <c r="Q1418" s="1">
        <v>69.7</v>
      </c>
      <c r="R1418" s="1">
        <v>69.599999999999994</v>
      </c>
      <c r="S1418" s="1">
        <v>69.8</v>
      </c>
      <c r="T1418" s="1">
        <v>70</v>
      </c>
      <c r="U1418" s="1">
        <v>69.8</v>
      </c>
      <c r="V1418" s="1">
        <v>-1.7649979E-2</v>
      </c>
      <c r="W1418" s="1">
        <v>0.43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23.05</v>
      </c>
      <c r="D1419" s="1">
        <v>1.08</v>
      </c>
      <c r="E1419" s="1">
        <v>0.9</v>
      </c>
      <c r="F1419" s="1">
        <v>51.53</v>
      </c>
      <c r="G1419" s="1">
        <v>23.439999999999998</v>
      </c>
      <c r="H1419" s="1">
        <v>1423</v>
      </c>
      <c r="I1419" s="1">
        <v>4352370</v>
      </c>
      <c r="J1419" s="1">
        <v>1164.086</v>
      </c>
      <c r="K1419" s="1">
        <v>30.716999999999999</v>
      </c>
      <c r="L1419" s="1">
        <v>-334.48399999999998</v>
      </c>
      <c r="M1419" s="1">
        <v>169.477</v>
      </c>
      <c r="N1419" s="1">
        <v>137.31200000000001</v>
      </c>
      <c r="O1419" s="1">
        <v>102020</v>
      </c>
      <c r="P1419" s="1">
        <v>1.1000000000000001</v>
      </c>
      <c r="Q1419" s="1">
        <v>520</v>
      </c>
      <c r="R1419" s="1">
        <v>521</v>
      </c>
      <c r="S1419" s="1">
        <v>512</v>
      </c>
      <c r="T1419" s="1">
        <v>514</v>
      </c>
      <c r="U1419" s="1">
        <v>515</v>
      </c>
      <c r="V1419" s="1">
        <v>6.0789932700000007</v>
      </c>
      <c r="W1419" s="1">
        <v>0.98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10.33</v>
      </c>
      <c r="D1420" s="1">
        <v>3.52</v>
      </c>
      <c r="E1420" s="1">
        <v>0.45</v>
      </c>
      <c r="F1420" s="1">
        <v>38.659999999999997</v>
      </c>
      <c r="G1420" s="1">
        <v>47.040000000000006</v>
      </c>
      <c r="H1420" s="1">
        <v>1424</v>
      </c>
      <c r="I1420" s="1">
        <v>780000</v>
      </c>
      <c r="J1420" s="1">
        <v>258.851</v>
      </c>
      <c r="K1420" s="1">
        <v>1044.5550000000001</v>
      </c>
      <c r="L1420" s="1">
        <v>142.98699999999999</v>
      </c>
      <c r="M1420" s="1">
        <v>-88.149000000000001</v>
      </c>
      <c r="N1420" s="1">
        <v>-57.756999999999998</v>
      </c>
      <c r="O1420" s="1">
        <v>36691</v>
      </c>
      <c r="P1420" s="1">
        <v>3.5</v>
      </c>
      <c r="Q1420" s="1">
        <v>388.5</v>
      </c>
      <c r="R1420" s="1">
        <v>414</v>
      </c>
      <c r="S1420" s="1">
        <v>410</v>
      </c>
      <c r="T1420" s="1">
        <v>404.5</v>
      </c>
      <c r="U1420" s="1">
        <v>405</v>
      </c>
      <c r="V1420" s="1">
        <v>5.3258619800000009</v>
      </c>
      <c r="W1420" s="1">
        <v>6.3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4.1100000000000003</v>
      </c>
      <c r="D1421" s="1">
        <v>0</v>
      </c>
      <c r="E1421" s="1">
        <v>0</v>
      </c>
      <c r="F1421" s="1">
        <v>8.31</v>
      </c>
      <c r="G1421" s="1">
        <v>87.58</v>
      </c>
      <c r="H1421" s="1">
        <v>1425</v>
      </c>
      <c r="I1421" s="1">
        <v>897436.2</v>
      </c>
      <c r="J1421" s="1">
        <v>73</v>
      </c>
      <c r="K1421" s="1">
        <v>-61.32</v>
      </c>
      <c r="L1421" s="1">
        <v>108.822</v>
      </c>
      <c r="M1421" s="1">
        <v>9.9450000000000003</v>
      </c>
      <c r="N1421" s="1">
        <v>-298.09199999999998</v>
      </c>
      <c r="O1421" s="1">
        <v>78597</v>
      </c>
      <c r="P1421" s="1">
        <v>-0.2</v>
      </c>
      <c r="Q1421" s="1">
        <v>57.4</v>
      </c>
      <c r="R1421" s="1">
        <v>57.8</v>
      </c>
      <c r="S1421" s="1">
        <v>55.4</v>
      </c>
      <c r="T1421" s="1">
        <v>53.4</v>
      </c>
      <c r="U1421" s="1">
        <v>54.1</v>
      </c>
      <c r="V1421" s="1">
        <v>-8.921071400000001E-2</v>
      </c>
      <c r="W1421" s="1">
        <v>-8.92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5.97</v>
      </c>
      <c r="D1422" s="1">
        <v>0</v>
      </c>
      <c r="E1422" s="1">
        <v>1.49</v>
      </c>
      <c r="F1422" s="1">
        <v>7.61</v>
      </c>
      <c r="G1422" s="1">
        <v>84.93</v>
      </c>
      <c r="H1422" s="1">
        <v>1426</v>
      </c>
      <c r="I1422" s="1">
        <v>315596.90000000002</v>
      </c>
      <c r="J1422" s="1">
        <v>35.276000000000003</v>
      </c>
      <c r="K1422" s="1">
        <v>75.802000000000007</v>
      </c>
      <c r="L1422" s="1">
        <v>-77.004999999999995</v>
      </c>
      <c r="M1422" s="1">
        <v>150.87299999999999</v>
      </c>
      <c r="N1422" s="1">
        <v>28.952999999999999</v>
      </c>
      <c r="O1422" s="1">
        <v>26804</v>
      </c>
      <c r="P1422" s="1">
        <v>0.8</v>
      </c>
      <c r="Q1422" s="1">
        <v>65.8</v>
      </c>
      <c r="R1422" s="1">
        <v>68.2</v>
      </c>
      <c r="S1422" s="1">
        <v>67.400000000000006</v>
      </c>
      <c r="T1422" s="1">
        <v>71.3</v>
      </c>
      <c r="U1422" s="1">
        <v>72</v>
      </c>
      <c r="V1422" s="1">
        <v>0.15142581100000002</v>
      </c>
      <c r="W1422" s="1">
        <v>9.76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7.0999999999999994E-2</v>
      </c>
      <c r="M1423" s="1">
        <v>-1</v>
      </c>
      <c r="N1423" s="1">
        <v>-2</v>
      </c>
      <c r="O1423" s="1">
        <v>29689</v>
      </c>
      <c r="P1423" s="1">
        <v>0</v>
      </c>
      <c r="Q1423" s="1">
        <v>27.65</v>
      </c>
      <c r="R1423" s="1">
        <v>27.85</v>
      </c>
      <c r="S1423" s="1">
        <v>27.9</v>
      </c>
      <c r="T1423" s="1">
        <v>27.9</v>
      </c>
      <c r="U1423" s="1">
        <v>27.9</v>
      </c>
      <c r="V1423" s="1">
        <v>-8.1719099999999999E-4</v>
      </c>
      <c r="W1423" s="1">
        <v>1.0900000000000001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3.012</v>
      </c>
      <c r="K1424" s="1">
        <v>8.9730000000000008</v>
      </c>
      <c r="L1424" s="1">
        <v>0.8</v>
      </c>
      <c r="M1424" s="1">
        <v>1</v>
      </c>
      <c r="N1424" s="1">
        <v>6.9610000000000003</v>
      </c>
      <c r="O1424" s="1">
        <v>42885</v>
      </c>
      <c r="P1424" s="1">
        <v>0</v>
      </c>
      <c r="Q1424" s="1">
        <v>48.35</v>
      </c>
      <c r="R1424" s="1">
        <v>49</v>
      </c>
      <c r="S1424" s="1">
        <v>48.9</v>
      </c>
      <c r="T1424" s="1">
        <v>48.95</v>
      </c>
      <c r="U1424" s="1">
        <v>47.3</v>
      </c>
      <c r="V1424" s="1">
        <v>1.0026324999999999E-2</v>
      </c>
      <c r="W1424" s="1">
        <v>-1.66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4.17</v>
      </c>
      <c r="D1425" s="1">
        <v>0.01</v>
      </c>
      <c r="E1425" s="1">
        <v>0.51</v>
      </c>
      <c r="F1425" s="1">
        <v>15.14</v>
      </c>
      <c r="G1425" s="1">
        <v>80.17</v>
      </c>
      <c r="H1425" s="1">
        <v>1429</v>
      </c>
      <c r="I1425" s="1">
        <v>726000</v>
      </c>
      <c r="J1425" s="1">
        <v>-8</v>
      </c>
      <c r="K1425" s="1">
        <v>-1</v>
      </c>
      <c r="L1425" s="1">
        <v>-7</v>
      </c>
      <c r="M1425" s="1">
        <v>-5</v>
      </c>
      <c r="N1425" s="1">
        <v>-2</v>
      </c>
      <c r="O1425" s="1">
        <v>58203</v>
      </c>
      <c r="P1425" s="1">
        <v>0</v>
      </c>
      <c r="Q1425" s="1">
        <v>71</v>
      </c>
      <c r="R1425" s="1">
        <v>70.5</v>
      </c>
      <c r="S1425" s="1">
        <v>70.900000000000006</v>
      </c>
      <c r="T1425" s="1">
        <v>71</v>
      </c>
      <c r="U1425" s="1">
        <v>70.400000000000006</v>
      </c>
      <c r="V1425" s="1">
        <v>-1.6306000000000001E-2</v>
      </c>
      <c r="W1425" s="1">
        <v>0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6.69</v>
      </c>
      <c r="D1426" s="1">
        <v>0.36</v>
      </c>
      <c r="E1426" s="1">
        <v>0.17</v>
      </c>
      <c r="F1426" s="1">
        <v>75.819999999999993</v>
      </c>
      <c r="G1426" s="1">
        <v>16.960000000000008</v>
      </c>
      <c r="H1426" s="1">
        <v>1430</v>
      </c>
      <c r="I1426" s="1">
        <v>95259596.519999996</v>
      </c>
      <c r="J1426" s="1">
        <v>1616.82</v>
      </c>
      <c r="K1426" s="1">
        <v>555.67600000000004</v>
      </c>
      <c r="L1426" s="1">
        <v>290.46300000000002</v>
      </c>
      <c r="M1426" s="1">
        <v>145.99799999999999</v>
      </c>
      <c r="N1426" s="1">
        <v>462.53399999999999</v>
      </c>
      <c r="O1426" s="1">
        <v>1615603</v>
      </c>
      <c r="P1426" s="1">
        <v>0.2</v>
      </c>
      <c r="Q1426" s="1">
        <v>81.5</v>
      </c>
      <c r="R1426" s="1">
        <v>81.5</v>
      </c>
      <c r="S1426" s="1">
        <v>81.099999999999994</v>
      </c>
      <c r="T1426" s="1">
        <v>80.599999999999994</v>
      </c>
      <c r="U1426" s="1">
        <v>80.3</v>
      </c>
      <c r="V1426" s="1">
        <v>2.4952389230000001</v>
      </c>
      <c r="W1426" s="1">
        <v>-0.74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-1</v>
      </c>
      <c r="M1427" s="1">
        <v>0</v>
      </c>
      <c r="N1427" s="1">
        <v>0</v>
      </c>
      <c r="O1427" s="1">
        <v>63360</v>
      </c>
      <c r="P1427" s="1">
        <v>0</v>
      </c>
      <c r="Q1427" s="1">
        <v>16.850000000000001</v>
      </c>
      <c r="R1427" s="1">
        <v>16.850000000000001</v>
      </c>
      <c r="S1427" s="1">
        <v>16.850000000000001</v>
      </c>
      <c r="T1427" s="1">
        <v>16.899999999999999</v>
      </c>
      <c r="U1427" s="1">
        <v>16.899999999999999</v>
      </c>
      <c r="V1427" s="1">
        <v>-3.3700000000000001E-4</v>
      </c>
      <c r="W1427" s="1">
        <v>0.3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1.04</v>
      </c>
      <c r="D1428" s="1">
        <v>0.14000000000000001</v>
      </c>
      <c r="E1428" s="1">
        <v>0.13</v>
      </c>
      <c r="F1428" s="1">
        <v>30.44</v>
      </c>
      <c r="G1428" s="1">
        <v>68.25</v>
      </c>
      <c r="H1428" s="1">
        <v>1432</v>
      </c>
      <c r="I1428" s="1">
        <v>865388.64</v>
      </c>
      <c r="J1428" s="1">
        <v>20</v>
      </c>
      <c r="K1428" s="1">
        <v>5</v>
      </c>
      <c r="L1428" s="1">
        <v>4</v>
      </c>
      <c r="M1428" s="1">
        <v>1</v>
      </c>
      <c r="N1428" s="1">
        <v>-1</v>
      </c>
      <c r="O1428" s="1">
        <v>59063</v>
      </c>
      <c r="P1428" s="1">
        <v>0</v>
      </c>
      <c r="Q1428" s="1">
        <v>33.6</v>
      </c>
      <c r="R1428" s="1">
        <v>33.6</v>
      </c>
      <c r="S1428" s="1">
        <v>33.6</v>
      </c>
      <c r="T1428" s="1">
        <v>33.6</v>
      </c>
      <c r="U1428" s="1">
        <v>33.6</v>
      </c>
      <c r="V1428" s="1">
        <v>9.7439999999999992E-3</v>
      </c>
      <c r="W1428" s="1">
        <v>0.45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1.97</v>
      </c>
      <c r="D1429" s="1">
        <v>0.04</v>
      </c>
      <c r="E1429" s="1">
        <v>0.14000000000000001</v>
      </c>
      <c r="F1429" s="1">
        <v>4.74</v>
      </c>
      <c r="G1429" s="1">
        <v>93.11</v>
      </c>
      <c r="H1429" s="1">
        <v>1433</v>
      </c>
      <c r="I1429" s="1">
        <v>1734903.26</v>
      </c>
      <c r="J1429" s="1">
        <v>69</v>
      </c>
      <c r="K1429" s="1">
        <v>91</v>
      </c>
      <c r="L1429" s="1">
        <v>-203</v>
      </c>
      <c r="M1429" s="1">
        <v>-32</v>
      </c>
      <c r="N1429" s="1">
        <v>25</v>
      </c>
      <c r="O1429" s="1">
        <v>161537</v>
      </c>
      <c r="P1429" s="1">
        <v>0</v>
      </c>
      <c r="Q1429" s="1">
        <v>36.6</v>
      </c>
      <c r="R1429" s="1">
        <v>37.950000000000003</v>
      </c>
      <c r="S1429" s="1">
        <v>37.5</v>
      </c>
      <c r="T1429" s="1">
        <v>37.15</v>
      </c>
      <c r="U1429" s="1">
        <v>37.200000000000003</v>
      </c>
      <c r="V1429" s="1">
        <v>-1.8924499999999997E-2</v>
      </c>
      <c r="W1429" s="1">
        <v>2.48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6.7</v>
      </c>
      <c r="D1430" s="1">
        <v>8.7899999999999991</v>
      </c>
      <c r="E1430" s="1">
        <v>1.29</v>
      </c>
      <c r="F1430" s="1">
        <v>36.619999999999997</v>
      </c>
      <c r="G1430" s="1">
        <v>46.600000000000009</v>
      </c>
      <c r="H1430" s="1">
        <v>1434</v>
      </c>
      <c r="I1430" s="1">
        <v>327890.21999999997</v>
      </c>
      <c r="J1430" s="1">
        <v>94.858999999999995</v>
      </c>
      <c r="K1430" s="1">
        <v>-15.2</v>
      </c>
      <c r="L1430" s="1">
        <v>29.596</v>
      </c>
      <c r="M1430" s="1">
        <v>15.824</v>
      </c>
      <c r="N1430" s="1">
        <v>-0.52300000000000002</v>
      </c>
      <c r="O1430" s="1">
        <v>15280</v>
      </c>
      <c r="P1430" s="1">
        <v>0.8</v>
      </c>
      <c r="Q1430" s="1">
        <v>522</v>
      </c>
      <c r="R1430" s="1">
        <v>524</v>
      </c>
      <c r="S1430" s="1">
        <v>523</v>
      </c>
      <c r="T1430" s="1">
        <v>523</v>
      </c>
      <c r="U1430" s="1">
        <v>521</v>
      </c>
      <c r="V1430" s="1">
        <v>0.65033774999999994</v>
      </c>
      <c r="W1430" s="1">
        <v>1.96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19.7</v>
      </c>
      <c r="R1431" s="1">
        <v>19.75</v>
      </c>
      <c r="S1431" s="1">
        <v>20</v>
      </c>
      <c r="T1431" s="1">
        <v>20</v>
      </c>
      <c r="U1431" s="1">
        <v>20</v>
      </c>
      <c r="V1431" s="1">
        <v>0</v>
      </c>
      <c r="W1431" s="1">
        <v>1.52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54.03</v>
      </c>
      <c r="D1432" s="1">
        <v>0</v>
      </c>
      <c r="E1432" s="1">
        <v>0.01</v>
      </c>
      <c r="F1432" s="1">
        <v>57.27</v>
      </c>
      <c r="G1432" s="1">
        <v>-11.310000000000002</v>
      </c>
      <c r="H1432" s="1">
        <v>1436</v>
      </c>
      <c r="I1432" s="1">
        <v>300153.82</v>
      </c>
      <c r="J1432" s="1">
        <v>3</v>
      </c>
      <c r="K1432" s="1">
        <v>2</v>
      </c>
      <c r="L1432" s="1">
        <v>-1</v>
      </c>
      <c r="M1432" s="1">
        <v>-2</v>
      </c>
      <c r="N1432" s="1">
        <v>0</v>
      </c>
      <c r="O1432" s="1">
        <v>-3395</v>
      </c>
      <c r="P1432" s="1">
        <v>-0.1</v>
      </c>
      <c r="Q1432" s="1">
        <v>50.7</v>
      </c>
      <c r="R1432" s="1">
        <v>51</v>
      </c>
      <c r="S1432" s="1">
        <v>50.4</v>
      </c>
      <c r="T1432" s="1">
        <v>50.4</v>
      </c>
      <c r="U1432" s="1">
        <v>50.2</v>
      </c>
      <c r="V1432" s="1">
        <v>1.0290000000000002E-3</v>
      </c>
      <c r="W1432" s="1">
        <v>-1.18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9.9700000000000006</v>
      </c>
      <c r="D1433" s="1">
        <v>17.23</v>
      </c>
      <c r="E1433" s="1">
        <v>0.73</v>
      </c>
      <c r="F1433" s="1">
        <v>18.61</v>
      </c>
      <c r="G1433" s="1">
        <v>53.459999999999994</v>
      </c>
      <c r="H1433" s="1">
        <v>1437</v>
      </c>
      <c r="I1433" s="1">
        <v>347840</v>
      </c>
      <c r="J1433" s="1">
        <v>77.387</v>
      </c>
      <c r="K1433" s="1">
        <v>231.02099999999999</v>
      </c>
      <c r="L1433" s="1">
        <v>-65.807000000000002</v>
      </c>
      <c r="M1433" s="1">
        <v>-194.61</v>
      </c>
      <c r="N1433" s="1">
        <v>-64.231999999999999</v>
      </c>
      <c r="O1433" s="1">
        <v>18596</v>
      </c>
      <c r="P1433" s="1">
        <v>-0.1</v>
      </c>
      <c r="Q1433" s="1">
        <v>674</v>
      </c>
      <c r="R1433" s="1">
        <v>678</v>
      </c>
      <c r="S1433" s="1">
        <v>668</v>
      </c>
      <c r="T1433" s="1">
        <v>659</v>
      </c>
      <c r="U1433" s="1">
        <v>652</v>
      </c>
      <c r="V1433" s="1">
        <v>-5.2952540000000083E-2</v>
      </c>
      <c r="W1433" s="1">
        <v>-1.21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0.98</v>
      </c>
      <c r="D1434" s="1">
        <v>0</v>
      </c>
      <c r="E1434" s="1">
        <v>0</v>
      </c>
      <c r="F1434" s="1">
        <v>37.619999999999997</v>
      </c>
      <c r="G1434" s="1">
        <v>61.400000000000006</v>
      </c>
      <c r="H1434" s="1">
        <v>1438</v>
      </c>
      <c r="I1434" s="1">
        <v>512472.12</v>
      </c>
      <c r="J1434" s="1">
        <v>-1</v>
      </c>
      <c r="K1434" s="1">
        <v>-1</v>
      </c>
      <c r="L1434" s="1">
        <v>0</v>
      </c>
      <c r="M1434" s="1">
        <v>0</v>
      </c>
      <c r="N1434" s="1">
        <v>4</v>
      </c>
      <c r="O1434" s="1">
        <v>31466</v>
      </c>
      <c r="P1434" s="1">
        <v>0</v>
      </c>
      <c r="Q1434" s="1">
        <v>82.1</v>
      </c>
      <c r="R1434" s="1">
        <v>82.4</v>
      </c>
      <c r="S1434" s="1">
        <v>81.900000000000006</v>
      </c>
      <c r="T1434" s="1">
        <v>81.099999999999994</v>
      </c>
      <c r="U1434" s="1">
        <v>80.8</v>
      </c>
      <c r="V1434" s="1">
        <v>1.5869999999999999E-3</v>
      </c>
      <c r="W1434" s="1">
        <v>-0.74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7.81</v>
      </c>
      <c r="D1435" s="1">
        <v>0</v>
      </c>
      <c r="E1435" s="1">
        <v>0.24</v>
      </c>
      <c r="F1435" s="1">
        <v>32.08</v>
      </c>
      <c r="G1435" s="1">
        <v>59.870000000000005</v>
      </c>
      <c r="H1435" s="1">
        <v>1439</v>
      </c>
      <c r="I1435" s="1">
        <v>450476.25</v>
      </c>
      <c r="J1435" s="1">
        <v>-11.044</v>
      </c>
      <c r="K1435" s="1">
        <v>32.996000000000002</v>
      </c>
      <c r="L1435" s="1">
        <v>-27.009</v>
      </c>
      <c r="M1435" s="1">
        <v>526.17100000000005</v>
      </c>
      <c r="N1435" s="1">
        <v>57.695</v>
      </c>
      <c r="O1435" s="1">
        <v>26970</v>
      </c>
      <c r="P1435" s="1">
        <v>2.1</v>
      </c>
      <c r="Q1435" s="1">
        <v>132.5</v>
      </c>
      <c r="R1435" s="1">
        <v>132.5</v>
      </c>
      <c r="S1435" s="1">
        <v>141.5</v>
      </c>
      <c r="T1435" s="1">
        <v>146.5</v>
      </c>
      <c r="U1435" s="1">
        <v>146.5</v>
      </c>
      <c r="V1435" s="1">
        <v>0.84623235500000005</v>
      </c>
      <c r="W1435" s="1">
        <v>11.41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12.39</v>
      </c>
      <c r="D1436" s="1">
        <v>0</v>
      </c>
      <c r="E1436" s="1">
        <v>0.06</v>
      </c>
      <c r="F1436" s="1">
        <v>51.57</v>
      </c>
      <c r="G1436" s="1">
        <v>35.980000000000004</v>
      </c>
      <c r="H1436" s="1">
        <v>1440</v>
      </c>
      <c r="I1436" s="1">
        <v>1290473.8400000001</v>
      </c>
      <c r="J1436" s="1">
        <v>11</v>
      </c>
      <c r="K1436" s="1">
        <v>9</v>
      </c>
      <c r="L1436" s="1">
        <v>11</v>
      </c>
      <c r="M1436" s="1">
        <v>9</v>
      </c>
      <c r="N1436" s="1">
        <v>-1</v>
      </c>
      <c r="O1436" s="1">
        <v>46431</v>
      </c>
      <c r="P1436" s="1">
        <v>0.1</v>
      </c>
      <c r="Q1436" s="1">
        <v>67.3</v>
      </c>
      <c r="R1436" s="1">
        <v>67.2</v>
      </c>
      <c r="S1436" s="1">
        <v>66.7</v>
      </c>
      <c r="T1436" s="1">
        <v>67.400000000000006</v>
      </c>
      <c r="U1436" s="1">
        <v>67.3</v>
      </c>
      <c r="V1436" s="1">
        <v>2.6180999999999999E-2</v>
      </c>
      <c r="W1436" s="1">
        <v>0.6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0.35</v>
      </c>
      <c r="D1437" s="1">
        <v>0</v>
      </c>
      <c r="E1437" s="1">
        <v>0</v>
      </c>
      <c r="F1437" s="1">
        <v>18.079999999999998</v>
      </c>
      <c r="G1437" s="1">
        <v>81.569999999999993</v>
      </c>
      <c r="H1437" s="1">
        <v>1441</v>
      </c>
      <c r="I1437" s="1">
        <v>254585.5</v>
      </c>
      <c r="J1437" s="1">
        <v>22.003</v>
      </c>
      <c r="K1437" s="1">
        <v>8.15</v>
      </c>
      <c r="L1437" s="1">
        <v>14</v>
      </c>
      <c r="M1437" s="1">
        <v>9.1620000000000008</v>
      </c>
      <c r="N1437" s="1">
        <v>-25.896999999999998</v>
      </c>
      <c r="O1437" s="1">
        <v>20767</v>
      </c>
      <c r="P1437" s="1">
        <v>0.1</v>
      </c>
      <c r="Q1437" s="1">
        <v>87</v>
      </c>
      <c r="R1437" s="1">
        <v>86.7</v>
      </c>
      <c r="S1437" s="1">
        <v>87</v>
      </c>
      <c r="T1437" s="1">
        <v>88.4</v>
      </c>
      <c r="U1437" s="1">
        <v>87.4</v>
      </c>
      <c r="V1437" s="1">
        <v>2.3853889999999996E-2</v>
      </c>
      <c r="W1437" s="1">
        <v>1.1599999999999999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0.89</v>
      </c>
      <c r="D1438" s="1">
        <v>0</v>
      </c>
      <c r="E1438" s="1">
        <v>0.61</v>
      </c>
      <c r="F1438" s="1">
        <v>17.11</v>
      </c>
      <c r="G1438" s="1">
        <v>81.39</v>
      </c>
      <c r="H1438" s="1">
        <v>1442</v>
      </c>
      <c r="I1438" s="1">
        <v>337500</v>
      </c>
      <c r="J1438" s="1">
        <v>-11</v>
      </c>
      <c r="K1438" s="1">
        <v>47</v>
      </c>
      <c r="L1438" s="1">
        <v>32.945</v>
      </c>
      <c r="M1438" s="1">
        <v>-412</v>
      </c>
      <c r="N1438" s="1">
        <v>-20.155000000000001</v>
      </c>
      <c r="O1438" s="1">
        <v>27469</v>
      </c>
      <c r="P1438" s="1">
        <v>-1.3</v>
      </c>
      <c r="Q1438" s="1">
        <v>53.8</v>
      </c>
      <c r="R1438" s="1">
        <v>54.5</v>
      </c>
      <c r="S1438" s="1">
        <v>54</v>
      </c>
      <c r="T1438" s="1">
        <v>49.5</v>
      </c>
      <c r="U1438" s="1">
        <v>44.6</v>
      </c>
      <c r="V1438" s="1">
        <v>-0.17544183000000002</v>
      </c>
      <c r="W1438" s="1">
        <v>-14.89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20.46</v>
      </c>
      <c r="D1439" s="1">
        <v>1.98</v>
      </c>
      <c r="E1439" s="1">
        <v>0.89</v>
      </c>
      <c r="F1439" s="1">
        <v>16.690000000000001</v>
      </c>
      <c r="G1439" s="1">
        <v>59.98</v>
      </c>
      <c r="H1439" s="1">
        <v>1443</v>
      </c>
      <c r="I1439" s="1">
        <v>809291.23</v>
      </c>
      <c r="J1439" s="1">
        <v>-900.79</v>
      </c>
      <c r="K1439" s="1">
        <v>1368.4749999999999</v>
      </c>
      <c r="L1439" s="1">
        <v>-586.75900000000001</v>
      </c>
      <c r="M1439" s="1">
        <v>-42.77</v>
      </c>
      <c r="N1439" s="1">
        <v>697.16200000000003</v>
      </c>
      <c r="O1439" s="1">
        <v>48541</v>
      </c>
      <c r="P1439" s="1">
        <v>1.1000000000000001</v>
      </c>
      <c r="Q1439" s="1">
        <v>416</v>
      </c>
      <c r="R1439" s="1">
        <v>420</v>
      </c>
      <c r="S1439" s="1">
        <v>411</v>
      </c>
      <c r="T1439" s="1">
        <v>410</v>
      </c>
      <c r="U1439" s="1">
        <v>409.5</v>
      </c>
      <c r="V1439" s="1">
        <v>2.2682505000000006</v>
      </c>
      <c r="W1439" s="1">
        <v>-0.12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3.32</v>
      </c>
      <c r="D1440" s="1">
        <v>0</v>
      </c>
      <c r="E1440" s="1">
        <v>0.35</v>
      </c>
      <c r="F1440" s="1">
        <v>10.34</v>
      </c>
      <c r="G1440" s="1">
        <v>85.99</v>
      </c>
      <c r="H1440" s="1">
        <v>1444</v>
      </c>
      <c r="I1440" s="1">
        <v>374451.47</v>
      </c>
      <c r="J1440" s="1">
        <v>6</v>
      </c>
      <c r="K1440" s="1">
        <v>-199.30799999999999</v>
      </c>
      <c r="L1440" s="1">
        <v>38.49</v>
      </c>
      <c r="M1440" s="1">
        <v>-5</v>
      </c>
      <c r="N1440" s="1">
        <v>-16</v>
      </c>
      <c r="O1440" s="1">
        <v>32199</v>
      </c>
      <c r="P1440" s="1">
        <v>-0.5</v>
      </c>
      <c r="Q1440" s="1">
        <v>62.8</v>
      </c>
      <c r="R1440" s="1">
        <v>59.8</v>
      </c>
      <c r="S1440" s="1">
        <v>60.5</v>
      </c>
      <c r="T1440" s="1">
        <v>60.3</v>
      </c>
      <c r="U1440" s="1">
        <v>60.1</v>
      </c>
      <c r="V1440" s="1">
        <v>-0.104762734</v>
      </c>
      <c r="W1440" s="1">
        <v>-4.75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23.12</v>
      </c>
      <c r="D1441" s="1">
        <v>0.15</v>
      </c>
      <c r="E1441" s="1">
        <v>2.29</v>
      </c>
      <c r="F1441" s="1">
        <v>15.41</v>
      </c>
      <c r="G1441" s="1">
        <v>59.03</v>
      </c>
      <c r="H1441" s="1">
        <v>1445</v>
      </c>
      <c r="I1441" s="1">
        <v>506509.11</v>
      </c>
      <c r="J1441" s="1">
        <v>406.298</v>
      </c>
      <c r="K1441" s="1">
        <v>-25.247</v>
      </c>
      <c r="L1441" s="1">
        <v>29.972000000000001</v>
      </c>
      <c r="M1441" s="1">
        <v>61.798000000000002</v>
      </c>
      <c r="N1441" s="1">
        <v>134.839</v>
      </c>
      <c r="O1441" s="1">
        <v>29899</v>
      </c>
      <c r="P1441" s="1">
        <v>2</v>
      </c>
      <c r="Q1441" s="1">
        <v>410</v>
      </c>
      <c r="R1441" s="1">
        <v>415</v>
      </c>
      <c r="S1441" s="1">
        <v>410.5</v>
      </c>
      <c r="T1441" s="1">
        <v>411</v>
      </c>
      <c r="U1441" s="1">
        <v>414.5</v>
      </c>
      <c r="V1441" s="1">
        <v>2.4969792449999999</v>
      </c>
      <c r="W1441" s="1">
        <v>4.1500000000000004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0.56000000000000005</v>
      </c>
      <c r="D1442" s="1">
        <v>0</v>
      </c>
      <c r="E1442" s="1">
        <v>0.01</v>
      </c>
      <c r="F1442" s="1">
        <v>34.39</v>
      </c>
      <c r="G1442" s="1">
        <v>65.039999999999992</v>
      </c>
      <c r="H1442" s="1">
        <v>1446</v>
      </c>
      <c r="I1442" s="1">
        <v>1630938.25</v>
      </c>
      <c r="J1442" s="1">
        <v>49.006</v>
      </c>
      <c r="K1442" s="1">
        <v>57.207000000000001</v>
      </c>
      <c r="L1442" s="1">
        <v>19</v>
      </c>
      <c r="M1442" s="1">
        <v>7</v>
      </c>
      <c r="N1442" s="1">
        <v>-2</v>
      </c>
      <c r="O1442" s="1">
        <v>106076</v>
      </c>
      <c r="P1442" s="1">
        <v>0.1</v>
      </c>
      <c r="Q1442" s="1">
        <v>59.9</v>
      </c>
      <c r="R1442" s="1">
        <v>60.2</v>
      </c>
      <c r="S1442" s="1">
        <v>59.9</v>
      </c>
      <c r="T1442" s="1">
        <v>59.7</v>
      </c>
      <c r="U1442" s="1">
        <v>60.1</v>
      </c>
      <c r="V1442" s="1">
        <v>7.8151208E-2</v>
      </c>
      <c r="W1442" s="1">
        <v>1.01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11.74</v>
      </c>
      <c r="D1443" s="1">
        <v>1.69</v>
      </c>
      <c r="E1443" s="1">
        <v>1.47</v>
      </c>
      <c r="F1443" s="1">
        <v>6.49</v>
      </c>
      <c r="G1443" s="1">
        <v>78.61</v>
      </c>
      <c r="H1443" s="1">
        <v>1447</v>
      </c>
      <c r="I1443" s="1">
        <v>381870</v>
      </c>
      <c r="J1443" s="1">
        <v>133.81899999999999</v>
      </c>
      <c r="K1443" s="1">
        <v>-154.428</v>
      </c>
      <c r="L1443" s="1">
        <v>-67.962000000000003</v>
      </c>
      <c r="M1443" s="1">
        <v>-289.41000000000003</v>
      </c>
      <c r="N1443" s="1">
        <v>21.25</v>
      </c>
      <c r="O1443" s="1">
        <v>30019</v>
      </c>
      <c r="P1443" s="1">
        <v>-1.2</v>
      </c>
      <c r="Q1443" s="1">
        <v>139.5</v>
      </c>
      <c r="R1443" s="1">
        <v>148</v>
      </c>
      <c r="S1443" s="1">
        <v>151</v>
      </c>
      <c r="T1443" s="1">
        <v>152.5</v>
      </c>
      <c r="U1443" s="1">
        <v>156</v>
      </c>
      <c r="V1443" s="1">
        <v>-0.55269880500000002</v>
      </c>
      <c r="W1443" s="1">
        <v>16.850000000000001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25.63</v>
      </c>
      <c r="D1444" s="1">
        <v>0</v>
      </c>
      <c r="E1444" s="1">
        <v>0</v>
      </c>
      <c r="F1444" s="1">
        <v>28.29</v>
      </c>
      <c r="G1444" s="1">
        <v>46.08</v>
      </c>
      <c r="H1444" s="1">
        <v>1448</v>
      </c>
      <c r="I1444" s="1">
        <v>1338653.67</v>
      </c>
      <c r="J1444" s="1">
        <v>35</v>
      </c>
      <c r="K1444" s="1">
        <v>-149</v>
      </c>
      <c r="L1444" s="1">
        <v>-37</v>
      </c>
      <c r="M1444" s="1">
        <v>-130</v>
      </c>
      <c r="N1444" s="1">
        <v>-172</v>
      </c>
      <c r="O1444" s="1">
        <v>61685</v>
      </c>
      <c r="P1444" s="1">
        <v>-0.7</v>
      </c>
      <c r="Q1444" s="1">
        <v>69.900000000000006</v>
      </c>
      <c r="R1444" s="1">
        <v>70</v>
      </c>
      <c r="S1444" s="1">
        <v>69.400000000000006</v>
      </c>
      <c r="T1444" s="1">
        <v>67.3</v>
      </c>
      <c r="U1444" s="1">
        <v>65.599999999999994</v>
      </c>
      <c r="V1444" s="1">
        <v>-0.30583500000000002</v>
      </c>
      <c r="W1444" s="1">
        <v>-5.88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-3</v>
      </c>
      <c r="M1445" s="1">
        <v>0</v>
      </c>
      <c r="N1445" s="1">
        <v>0</v>
      </c>
      <c r="O1445" s="1">
        <v>21425</v>
      </c>
      <c r="P1445" s="1">
        <v>0</v>
      </c>
      <c r="Q1445" s="1">
        <v>53.7</v>
      </c>
      <c r="R1445" s="1">
        <v>52.9</v>
      </c>
      <c r="S1445" s="1">
        <v>54.4</v>
      </c>
      <c r="T1445" s="1">
        <v>54</v>
      </c>
      <c r="U1445" s="1">
        <v>55</v>
      </c>
      <c r="V1445" s="1">
        <v>-2.1689999999999999E-3</v>
      </c>
      <c r="W1445" s="1">
        <v>2.8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6.45</v>
      </c>
      <c r="D1446" s="1">
        <v>0.15</v>
      </c>
      <c r="E1446" s="1">
        <v>0.62</v>
      </c>
      <c r="F1446" s="1">
        <v>22.46</v>
      </c>
      <c r="G1446" s="1">
        <v>70.319999999999993</v>
      </c>
      <c r="H1446" s="1">
        <v>1450</v>
      </c>
      <c r="I1446" s="1">
        <v>3283568</v>
      </c>
      <c r="J1446" s="1">
        <v>1141.0039999999999</v>
      </c>
      <c r="K1446" s="1">
        <v>393</v>
      </c>
      <c r="L1446" s="1">
        <v>64.885000000000005</v>
      </c>
      <c r="M1446" s="1">
        <v>-239.83699999999999</v>
      </c>
      <c r="N1446" s="1">
        <v>-465.68200000000002</v>
      </c>
      <c r="O1446" s="1">
        <v>230901</v>
      </c>
      <c r="P1446" s="1">
        <v>0.4</v>
      </c>
      <c r="Q1446" s="1">
        <v>73.099999999999994</v>
      </c>
      <c r="R1446" s="1">
        <v>72.900000000000006</v>
      </c>
      <c r="S1446" s="1">
        <v>72.8</v>
      </c>
      <c r="T1446" s="1">
        <v>72</v>
      </c>
      <c r="U1446" s="1">
        <v>70.7</v>
      </c>
      <c r="V1446" s="1">
        <v>0.66588738999999975</v>
      </c>
      <c r="W1446" s="1">
        <v>-0.84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5.33</v>
      </c>
      <c r="D1447" s="1">
        <v>1.82</v>
      </c>
      <c r="E1447" s="1">
        <v>0.02</v>
      </c>
      <c r="F1447" s="1">
        <v>87.48</v>
      </c>
      <c r="G1447" s="1">
        <v>5.3499999999999943</v>
      </c>
      <c r="H1447" s="1">
        <v>1451</v>
      </c>
      <c r="I1447" s="1">
        <v>380215.48</v>
      </c>
      <c r="J1447" s="1">
        <v>218</v>
      </c>
      <c r="K1447" s="1">
        <v>-172</v>
      </c>
      <c r="L1447" s="1">
        <v>425</v>
      </c>
      <c r="M1447" s="1">
        <v>-421</v>
      </c>
      <c r="N1447" s="1">
        <v>-105</v>
      </c>
      <c r="O1447" s="1">
        <v>2034</v>
      </c>
      <c r="P1447" s="1">
        <v>-2.7</v>
      </c>
      <c r="Q1447" s="1">
        <v>32.4</v>
      </c>
      <c r="R1447" s="1">
        <v>31.85</v>
      </c>
      <c r="S1447" s="1">
        <v>33.1</v>
      </c>
      <c r="T1447" s="1">
        <v>32.4</v>
      </c>
      <c r="U1447" s="1">
        <v>32</v>
      </c>
      <c r="V1447" s="1">
        <v>-1.3478999999999996E-2</v>
      </c>
      <c r="W1447" s="1">
        <v>-0.31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0.67</v>
      </c>
      <c r="D1448" s="1">
        <v>0.01</v>
      </c>
      <c r="E1448" s="1">
        <v>0.35</v>
      </c>
      <c r="F1448" s="1">
        <v>52.86</v>
      </c>
      <c r="G1448" s="1">
        <v>46.11</v>
      </c>
      <c r="H1448" s="1">
        <v>1452</v>
      </c>
      <c r="I1448" s="1">
        <v>830000</v>
      </c>
      <c r="J1448" s="1">
        <v>-3</v>
      </c>
      <c r="K1448" s="1">
        <v>55</v>
      </c>
      <c r="L1448" s="1">
        <v>8.1240000000000006</v>
      </c>
      <c r="M1448" s="1">
        <v>15.016</v>
      </c>
      <c r="N1448" s="1">
        <v>47</v>
      </c>
      <c r="O1448" s="1">
        <v>38271</v>
      </c>
      <c r="P1448" s="1">
        <v>0.3</v>
      </c>
      <c r="Q1448" s="1">
        <v>38.9</v>
      </c>
      <c r="R1448" s="1">
        <v>38.9</v>
      </c>
      <c r="S1448" s="1">
        <v>38.85</v>
      </c>
      <c r="T1448" s="1">
        <v>38.9</v>
      </c>
      <c r="U1448" s="1">
        <v>36.25</v>
      </c>
      <c r="V1448" s="1">
        <v>4.6262897999999997E-2</v>
      </c>
      <c r="W1448" s="1">
        <v>-6.09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0.37</v>
      </c>
      <c r="D1449" s="1">
        <v>0</v>
      </c>
      <c r="E1449" s="1">
        <v>0.28000000000000003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0</v>
      </c>
      <c r="K1449" s="1">
        <v>10</v>
      </c>
      <c r="L1449" s="1">
        <v>-3.5710000000000002</v>
      </c>
      <c r="M1449" s="1">
        <v>-34.947000000000003</v>
      </c>
      <c r="N1449" s="1">
        <v>-1.948</v>
      </c>
      <c r="O1449" s="1">
        <v>19027</v>
      </c>
      <c r="P1449" s="1">
        <v>-0.2</v>
      </c>
      <c r="Q1449" s="1">
        <v>97</v>
      </c>
      <c r="R1449" s="1">
        <v>89.5</v>
      </c>
      <c r="S1449" s="1">
        <v>87.5</v>
      </c>
      <c r="T1449" s="1">
        <v>84.7</v>
      </c>
      <c r="U1449" s="1">
        <v>85</v>
      </c>
      <c r="V1449" s="1">
        <v>-2.5430534000000001E-2</v>
      </c>
      <c r="W1449" s="1">
        <v>-12.37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2.4500000000000002</v>
      </c>
      <c r="D1450" s="1">
        <v>0</v>
      </c>
      <c r="E1450" s="1">
        <v>0.11</v>
      </c>
      <c r="F1450" s="1">
        <v>14.8</v>
      </c>
      <c r="G1450" s="1">
        <v>82.64</v>
      </c>
      <c r="H1450" s="1">
        <v>1454</v>
      </c>
      <c r="I1450" s="1">
        <v>937495</v>
      </c>
      <c r="J1450" s="1">
        <v>-26.045999999999999</v>
      </c>
      <c r="K1450" s="1">
        <v>-276.01</v>
      </c>
      <c r="L1450" s="1">
        <v>-25.856000000000002</v>
      </c>
      <c r="M1450" s="1">
        <v>-160.655</v>
      </c>
      <c r="N1450" s="1">
        <v>-73.994</v>
      </c>
      <c r="O1450" s="1">
        <v>77475</v>
      </c>
      <c r="P1450" s="1">
        <v>-0.7</v>
      </c>
      <c r="Q1450" s="1">
        <v>24</v>
      </c>
      <c r="R1450" s="1">
        <v>25</v>
      </c>
      <c r="S1450" s="1">
        <v>25.7</v>
      </c>
      <c r="T1450" s="1">
        <v>26.8</v>
      </c>
      <c r="U1450" s="1">
        <v>26</v>
      </c>
      <c r="V1450" s="1">
        <v>-0.14419251200000002</v>
      </c>
      <c r="W1450" s="1">
        <v>6.12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2</v>
      </c>
      <c r="K1451" s="1">
        <v>0</v>
      </c>
      <c r="L1451" s="1">
        <v>1</v>
      </c>
      <c r="M1451" s="1">
        <v>-0.16500000000000001</v>
      </c>
      <c r="N1451" s="1">
        <v>0</v>
      </c>
      <c r="O1451" s="1">
        <v>21370</v>
      </c>
      <c r="P1451" s="1">
        <v>0</v>
      </c>
      <c r="Q1451" s="1">
        <v>29</v>
      </c>
      <c r="R1451" s="1">
        <v>29</v>
      </c>
      <c r="S1451" s="1">
        <v>29</v>
      </c>
      <c r="T1451" s="1">
        <v>28.9</v>
      </c>
      <c r="U1451" s="1">
        <v>28.8</v>
      </c>
      <c r="V1451" s="1">
        <v>8.22315E-4</v>
      </c>
      <c r="W1451" s="1">
        <v>-0.69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12.43</v>
      </c>
      <c r="D1452" s="1">
        <v>0.21</v>
      </c>
      <c r="E1452" s="1">
        <v>0.08</v>
      </c>
      <c r="F1452" s="1">
        <v>55.9</v>
      </c>
      <c r="G1452" s="1">
        <v>31.379999999999995</v>
      </c>
      <c r="H1452" s="1">
        <v>1456</v>
      </c>
      <c r="I1452" s="1">
        <v>778193.7</v>
      </c>
      <c r="J1452" s="1">
        <v>-28.95</v>
      </c>
      <c r="K1452" s="1">
        <v>-25.428000000000001</v>
      </c>
      <c r="L1452" s="1">
        <v>-11.225</v>
      </c>
      <c r="M1452" s="1">
        <v>-16.818000000000001</v>
      </c>
      <c r="N1452" s="1">
        <v>-16.742000000000001</v>
      </c>
      <c r="O1452" s="1">
        <v>24420</v>
      </c>
      <c r="P1452" s="1">
        <v>-0.4</v>
      </c>
      <c r="Q1452" s="1">
        <v>325.5</v>
      </c>
      <c r="R1452" s="1">
        <v>324</v>
      </c>
      <c r="S1452" s="1">
        <v>321.5</v>
      </c>
      <c r="T1452" s="1">
        <v>321.5</v>
      </c>
      <c r="U1452" s="1">
        <v>320.5</v>
      </c>
      <c r="V1452" s="1">
        <v>-0.32043532500000005</v>
      </c>
      <c r="W1452" s="1">
        <v>-1.23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4.68</v>
      </c>
      <c r="D1453" s="1">
        <v>0</v>
      </c>
      <c r="E1453" s="1">
        <v>0.86</v>
      </c>
      <c r="F1453" s="1">
        <v>12.25</v>
      </c>
      <c r="G1453" s="1">
        <v>82.210000000000008</v>
      </c>
      <c r="H1453" s="1">
        <v>1457</v>
      </c>
      <c r="I1453" s="1">
        <v>307399.2</v>
      </c>
      <c r="J1453" s="1">
        <v>89</v>
      </c>
      <c r="K1453" s="1">
        <v>63.6</v>
      </c>
      <c r="L1453" s="1">
        <v>-1</v>
      </c>
      <c r="M1453" s="1">
        <v>-69</v>
      </c>
      <c r="N1453" s="1">
        <v>-3</v>
      </c>
      <c r="O1453" s="1">
        <v>25271</v>
      </c>
      <c r="P1453" s="1">
        <v>0.3</v>
      </c>
      <c r="Q1453" s="1">
        <v>159</v>
      </c>
      <c r="R1453" s="1">
        <v>160.5</v>
      </c>
      <c r="S1453" s="1">
        <v>161.5</v>
      </c>
      <c r="T1453" s="1">
        <v>159.5</v>
      </c>
      <c r="U1453" s="1">
        <v>157.5</v>
      </c>
      <c r="V1453" s="1">
        <v>0.12719300000000003</v>
      </c>
      <c r="W1453" s="1">
        <v>-0.32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2.89</v>
      </c>
      <c r="D1454" s="1">
        <v>0.11</v>
      </c>
      <c r="E1454" s="1">
        <v>0.32</v>
      </c>
      <c r="F1454" s="1">
        <v>49.65</v>
      </c>
      <c r="G1454" s="1">
        <v>47.03</v>
      </c>
      <c r="H1454" s="1">
        <v>1458</v>
      </c>
      <c r="I1454" s="1">
        <v>332883</v>
      </c>
      <c r="J1454" s="1">
        <v>53</v>
      </c>
      <c r="K1454" s="1">
        <v>-53</v>
      </c>
      <c r="L1454" s="1">
        <v>21</v>
      </c>
      <c r="M1454" s="1">
        <v>32</v>
      </c>
      <c r="N1454" s="1">
        <v>-31.638000000000002</v>
      </c>
      <c r="O1454" s="1">
        <v>15655</v>
      </c>
      <c r="P1454" s="1">
        <v>0.1</v>
      </c>
      <c r="Q1454" s="1">
        <v>199.5</v>
      </c>
      <c r="R1454" s="1">
        <v>198.5</v>
      </c>
      <c r="S1454" s="1">
        <v>197</v>
      </c>
      <c r="T1454" s="1">
        <v>190.5</v>
      </c>
      <c r="U1454" s="1">
        <v>180.5</v>
      </c>
      <c r="V1454" s="1">
        <v>4.5753409999999994E-2</v>
      </c>
      <c r="W1454" s="1">
        <v>-7.44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2.25</v>
      </c>
      <c r="D1455" s="1">
        <v>0</v>
      </c>
      <c r="E1455" s="1">
        <v>0</v>
      </c>
      <c r="F1455" s="1">
        <v>15.16</v>
      </c>
      <c r="G1455" s="1">
        <v>82.59</v>
      </c>
      <c r="H1455" s="1">
        <v>1459</v>
      </c>
      <c r="I1455" s="1">
        <v>369010.45</v>
      </c>
      <c r="J1455" s="1">
        <v>25.91</v>
      </c>
      <c r="K1455" s="1">
        <v>-1.143</v>
      </c>
      <c r="L1455" s="1">
        <v>28.948</v>
      </c>
      <c r="M1455" s="1">
        <v>-13.308</v>
      </c>
      <c r="N1455" s="1">
        <v>-5.57</v>
      </c>
      <c r="O1455" s="1">
        <v>30477</v>
      </c>
      <c r="P1455" s="1">
        <v>0.1</v>
      </c>
      <c r="Q1455" s="1">
        <v>51.1</v>
      </c>
      <c r="R1455" s="1">
        <v>50.8</v>
      </c>
      <c r="S1455" s="1">
        <v>50.9</v>
      </c>
      <c r="T1455" s="1">
        <v>50.7</v>
      </c>
      <c r="U1455" s="1">
        <v>49.65</v>
      </c>
      <c r="V1455" s="1">
        <v>1.7881236999999998E-2</v>
      </c>
      <c r="W1455" s="1">
        <v>-1.29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55</v>
      </c>
      <c r="D1456" s="1">
        <v>0</v>
      </c>
      <c r="E1456" s="1">
        <v>0.14000000000000001</v>
      </c>
      <c r="F1456" s="1">
        <v>1.65</v>
      </c>
      <c r="G1456" s="1">
        <v>43.21</v>
      </c>
      <c r="H1456" s="1">
        <v>1460</v>
      </c>
      <c r="I1456" s="1">
        <v>804993.45</v>
      </c>
      <c r="J1456" s="1">
        <v>12</v>
      </c>
      <c r="K1456" s="1">
        <v>0</v>
      </c>
      <c r="L1456" s="1">
        <v>3</v>
      </c>
      <c r="M1456" s="1">
        <v>11</v>
      </c>
      <c r="N1456" s="1">
        <v>3</v>
      </c>
      <c r="O1456" s="1">
        <v>34784</v>
      </c>
      <c r="P1456" s="1">
        <v>0.1</v>
      </c>
      <c r="Q1456" s="1">
        <v>15.05</v>
      </c>
      <c r="R1456" s="1">
        <v>15.1</v>
      </c>
      <c r="S1456" s="1">
        <v>15</v>
      </c>
      <c r="T1456" s="1">
        <v>15.1</v>
      </c>
      <c r="U1456" s="1">
        <v>14.75</v>
      </c>
      <c r="V1456" s="1">
        <v>4.3595000000000005E-3</v>
      </c>
      <c r="W1456" s="1">
        <v>0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51.3</v>
      </c>
      <c r="R1457" s="1">
        <v>51.2</v>
      </c>
      <c r="S1457" s="1">
        <v>51.7</v>
      </c>
      <c r="T1457" s="1">
        <v>51</v>
      </c>
      <c r="U1457" s="1">
        <v>51.5</v>
      </c>
      <c r="V1457" s="1">
        <v>0</v>
      </c>
      <c r="W1457" s="1">
        <v>0.59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25.83</v>
      </c>
      <c r="D1458" s="1">
        <v>0</v>
      </c>
      <c r="E1458" s="1">
        <v>0</v>
      </c>
      <c r="F1458" s="1">
        <v>17.59</v>
      </c>
      <c r="G1458" s="1">
        <v>56.58</v>
      </c>
      <c r="H1458" s="1">
        <v>1462</v>
      </c>
      <c r="I1458" s="1">
        <v>1357711.42</v>
      </c>
      <c r="J1458" s="1">
        <v>70</v>
      </c>
      <c r="K1458" s="1">
        <v>31</v>
      </c>
      <c r="L1458" s="1">
        <v>17</v>
      </c>
      <c r="M1458" s="1">
        <v>0.83</v>
      </c>
      <c r="N1458" s="1">
        <v>-108.444</v>
      </c>
      <c r="O1458" s="1">
        <v>76819</v>
      </c>
      <c r="P1458" s="1">
        <v>0</v>
      </c>
      <c r="Q1458" s="1">
        <v>84.7</v>
      </c>
      <c r="R1458" s="1">
        <v>85.9</v>
      </c>
      <c r="S1458" s="1">
        <v>85.3</v>
      </c>
      <c r="T1458" s="1">
        <v>86</v>
      </c>
      <c r="U1458" s="1">
        <v>84.6</v>
      </c>
      <c r="V1458" s="1">
        <v>9.3901759999999914E-3</v>
      </c>
      <c r="W1458" s="1">
        <v>0.59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2.04</v>
      </c>
      <c r="D1459" s="1">
        <v>0</v>
      </c>
      <c r="E1459" s="1">
        <v>0.18</v>
      </c>
      <c r="F1459" s="1">
        <v>67.180000000000007</v>
      </c>
      <c r="G1459" s="1">
        <v>30.599999999999994</v>
      </c>
      <c r="H1459" s="1">
        <v>1463</v>
      </c>
      <c r="I1459" s="1">
        <v>382548.7</v>
      </c>
      <c r="J1459" s="1">
        <v>32.851999999999997</v>
      </c>
      <c r="K1459" s="1">
        <v>-22.024000000000001</v>
      </c>
      <c r="L1459" s="1">
        <v>-33.85</v>
      </c>
      <c r="M1459" s="1">
        <v>-35.878999999999998</v>
      </c>
      <c r="N1459" s="1">
        <v>4.05</v>
      </c>
      <c r="O1459" s="1">
        <v>11706</v>
      </c>
      <c r="P1459" s="1">
        <v>-0.5</v>
      </c>
      <c r="Q1459" s="1">
        <v>99.1</v>
      </c>
      <c r="R1459" s="1">
        <v>98.5</v>
      </c>
      <c r="S1459" s="1">
        <v>103</v>
      </c>
      <c r="T1459" s="1">
        <v>99.6</v>
      </c>
      <c r="U1459" s="1">
        <v>101.5</v>
      </c>
      <c r="V1459" s="1">
        <v>-5.5627542000000002E-2</v>
      </c>
      <c r="W1459" s="1">
        <v>5.95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0.86</v>
      </c>
      <c r="D1460" s="1">
        <v>0</v>
      </c>
      <c r="E1460" s="1">
        <v>0.04</v>
      </c>
      <c r="F1460" s="1">
        <v>36.200000000000003</v>
      </c>
      <c r="G1460" s="1">
        <v>62.9</v>
      </c>
      <c r="H1460" s="1">
        <v>1464</v>
      </c>
      <c r="I1460" s="1">
        <v>597103.18999999994</v>
      </c>
      <c r="J1460" s="1">
        <v>-2</v>
      </c>
      <c r="K1460" s="1">
        <v>-4</v>
      </c>
      <c r="L1460" s="1">
        <v>-4</v>
      </c>
      <c r="M1460" s="1">
        <v>-11</v>
      </c>
      <c r="N1460" s="1">
        <v>-23</v>
      </c>
      <c r="O1460" s="1">
        <v>37558</v>
      </c>
      <c r="P1460" s="1">
        <v>-0.1</v>
      </c>
      <c r="Q1460" s="1">
        <v>17.350000000000001</v>
      </c>
      <c r="R1460" s="1">
        <v>17.350000000000001</v>
      </c>
      <c r="S1460" s="1">
        <v>17.2</v>
      </c>
      <c r="T1460" s="1">
        <v>17.7</v>
      </c>
      <c r="U1460" s="1">
        <v>17.899999999999999</v>
      </c>
      <c r="V1460" s="1">
        <v>-7.7929999999999996E-3</v>
      </c>
      <c r="W1460" s="1">
        <v>4.68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3.06</v>
      </c>
      <c r="D1461" s="1">
        <v>0.1</v>
      </c>
      <c r="E1461" s="1">
        <v>0.23</v>
      </c>
      <c r="F1461" s="1">
        <v>56.16</v>
      </c>
      <c r="G1461" s="1">
        <v>40.450000000000003</v>
      </c>
      <c r="H1461" s="1">
        <v>1465</v>
      </c>
      <c r="I1461" s="1">
        <v>1601788.3</v>
      </c>
      <c r="J1461" s="1">
        <v>-6</v>
      </c>
      <c r="K1461" s="1">
        <v>-74.656999999999996</v>
      </c>
      <c r="L1461" s="1">
        <v>56.444000000000003</v>
      </c>
      <c r="M1461" s="1">
        <v>94.254000000000005</v>
      </c>
      <c r="N1461" s="1">
        <v>-46</v>
      </c>
      <c r="O1461" s="1">
        <v>64792</v>
      </c>
      <c r="P1461" s="1">
        <v>0</v>
      </c>
      <c r="Q1461" s="1">
        <v>139.5</v>
      </c>
      <c r="R1461" s="1">
        <v>135</v>
      </c>
      <c r="S1461" s="1">
        <v>138.5</v>
      </c>
      <c r="T1461" s="1">
        <v>141</v>
      </c>
      <c r="U1461" s="1">
        <v>138</v>
      </c>
      <c r="V1461" s="1">
        <v>3.8436130000000013E-2</v>
      </c>
      <c r="W1461" s="1">
        <v>0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0.94</v>
      </c>
      <c r="D1462" s="1">
        <v>0.02</v>
      </c>
      <c r="E1462" s="1">
        <v>0.04</v>
      </c>
      <c r="F1462" s="1">
        <v>72.55</v>
      </c>
      <c r="G1462" s="1">
        <v>26.450000000000003</v>
      </c>
      <c r="H1462" s="1">
        <v>1466</v>
      </c>
      <c r="I1462" s="1">
        <v>1112708.8700000001</v>
      </c>
      <c r="J1462" s="1">
        <v>1</v>
      </c>
      <c r="K1462" s="1">
        <v>1</v>
      </c>
      <c r="L1462" s="1">
        <v>-3</v>
      </c>
      <c r="M1462" s="1">
        <v>5</v>
      </c>
      <c r="N1462" s="1">
        <v>0</v>
      </c>
      <c r="O1462" s="1">
        <v>29431</v>
      </c>
      <c r="P1462" s="1">
        <v>0</v>
      </c>
      <c r="Q1462" s="1">
        <v>89.4</v>
      </c>
      <c r="R1462" s="1">
        <v>90</v>
      </c>
      <c r="S1462" s="1">
        <v>90.7</v>
      </c>
      <c r="T1462" s="1">
        <v>90.8</v>
      </c>
      <c r="U1462" s="1">
        <v>90.5</v>
      </c>
      <c r="V1462" s="1">
        <v>3.6129999999999995E-3</v>
      </c>
      <c r="W1462" s="1">
        <v>3.55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18</v>
      </c>
      <c r="K1463" s="1">
        <v>-7</v>
      </c>
      <c r="L1463" s="1">
        <v>-3.0590000000000002</v>
      </c>
      <c r="M1463" s="1">
        <v>0</v>
      </c>
      <c r="N1463" s="1">
        <v>-6</v>
      </c>
      <c r="O1463" s="1">
        <v>37034</v>
      </c>
      <c r="P1463" s="1">
        <v>0</v>
      </c>
      <c r="Q1463" s="1">
        <v>49.8</v>
      </c>
      <c r="R1463" s="1">
        <v>49.5</v>
      </c>
      <c r="S1463" s="1">
        <v>49.9</v>
      </c>
      <c r="T1463" s="1">
        <v>49.9</v>
      </c>
      <c r="U1463" s="1">
        <v>49.85</v>
      </c>
      <c r="V1463" s="1">
        <v>9.8155899999999969E-4</v>
      </c>
      <c r="W1463" s="1">
        <v>0.1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13</v>
      </c>
      <c r="M1464" s="1">
        <v>1</v>
      </c>
      <c r="N1464" s="1">
        <v>-1</v>
      </c>
      <c r="O1464" s="1">
        <v>17345</v>
      </c>
      <c r="P1464" s="1">
        <v>0.1</v>
      </c>
      <c r="Q1464" s="1">
        <v>30.15</v>
      </c>
      <c r="R1464" s="1">
        <v>29.5</v>
      </c>
      <c r="S1464" s="1">
        <v>29.85</v>
      </c>
      <c r="T1464" s="1">
        <v>29.8</v>
      </c>
      <c r="U1464" s="1">
        <v>30</v>
      </c>
      <c r="V1464" s="1">
        <v>4.1735000000000001E-3</v>
      </c>
      <c r="W1464" s="1">
        <v>3.09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5.0599999999999996</v>
      </c>
      <c r="D1465" s="1">
        <v>0.63</v>
      </c>
      <c r="E1465" s="1">
        <v>0.08</v>
      </c>
      <c r="F1465" s="1">
        <v>25.19</v>
      </c>
      <c r="G1465" s="1">
        <v>69.039999999999992</v>
      </c>
      <c r="H1465" s="1">
        <v>1469</v>
      </c>
      <c r="I1465" s="1">
        <v>3048384.54</v>
      </c>
      <c r="J1465" s="1">
        <v>281.40199999999999</v>
      </c>
      <c r="K1465" s="1">
        <v>-106.742</v>
      </c>
      <c r="L1465" s="1">
        <v>-34.399000000000001</v>
      </c>
      <c r="M1465" s="1">
        <v>-85.488</v>
      </c>
      <c r="N1465" s="1">
        <v>-195.84200000000001</v>
      </c>
      <c r="O1465" s="1">
        <v>210460</v>
      </c>
      <c r="P1465" s="1">
        <v>-0.1</v>
      </c>
      <c r="Q1465" s="1">
        <v>105</v>
      </c>
      <c r="R1465" s="1">
        <v>104.5</v>
      </c>
      <c r="S1465" s="1">
        <v>104.5</v>
      </c>
      <c r="T1465" s="1">
        <v>103</v>
      </c>
      <c r="U1465" s="1">
        <v>101.5</v>
      </c>
      <c r="V1465" s="1">
        <v>-0.13885251500000001</v>
      </c>
      <c r="W1465" s="1">
        <v>-0.98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0.13</v>
      </c>
      <c r="D1466" s="1">
        <v>0</v>
      </c>
      <c r="E1466" s="1">
        <v>0.16</v>
      </c>
      <c r="F1466" s="1">
        <v>44.39</v>
      </c>
      <c r="G1466" s="1">
        <v>55.32</v>
      </c>
      <c r="H1466" s="1">
        <v>1470</v>
      </c>
      <c r="I1466" s="1">
        <v>212912.5</v>
      </c>
      <c r="J1466" s="1">
        <v>1</v>
      </c>
      <c r="K1466" s="1">
        <v>0</v>
      </c>
      <c r="L1466" s="1">
        <v>1</v>
      </c>
      <c r="M1466" s="1">
        <v>0</v>
      </c>
      <c r="N1466" s="1">
        <v>-9</v>
      </c>
      <c r="O1466" s="1">
        <v>11778</v>
      </c>
      <c r="P1466" s="1">
        <v>-0.1</v>
      </c>
      <c r="Q1466" s="1">
        <v>86.1</v>
      </c>
      <c r="R1466" s="1">
        <v>85.6</v>
      </c>
      <c r="S1466" s="1">
        <v>87.3</v>
      </c>
      <c r="T1466" s="1">
        <v>87</v>
      </c>
      <c r="U1466" s="1">
        <v>86.5</v>
      </c>
      <c r="V1466" s="1">
        <v>-6.051E-3</v>
      </c>
      <c r="W1466" s="1">
        <v>-0.35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26.36</v>
      </c>
      <c r="D1467" s="1">
        <v>1.21</v>
      </c>
      <c r="E1467" s="1">
        <v>0.56999999999999995</v>
      </c>
      <c r="F1467" s="1">
        <v>19.940000000000001</v>
      </c>
      <c r="G1467" s="1">
        <v>51.92</v>
      </c>
      <c r="H1467" s="1">
        <v>1471</v>
      </c>
      <c r="I1467" s="1">
        <v>356245.02</v>
      </c>
      <c r="J1467" s="1">
        <v>28</v>
      </c>
      <c r="K1467" s="1">
        <v>-11</v>
      </c>
      <c r="L1467" s="1">
        <v>-11</v>
      </c>
      <c r="M1467" s="1">
        <v>-19</v>
      </c>
      <c r="N1467" s="1">
        <v>-5.3109999999999999</v>
      </c>
      <c r="O1467" s="1">
        <v>18496</v>
      </c>
      <c r="P1467" s="1">
        <v>-0.1</v>
      </c>
      <c r="Q1467" s="1">
        <v>51.6</v>
      </c>
      <c r="R1467" s="1">
        <v>52</v>
      </c>
      <c r="S1467" s="1">
        <v>51.7</v>
      </c>
      <c r="T1467" s="1">
        <v>52.5</v>
      </c>
      <c r="U1467" s="1">
        <v>51.8</v>
      </c>
      <c r="V1467" s="1">
        <v>-9.6850979999999996E-3</v>
      </c>
      <c r="W1467" s="1">
        <v>1.37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27.48</v>
      </c>
      <c r="D1468" s="1">
        <v>0.16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70.412000000000006</v>
      </c>
      <c r="K1468" s="1">
        <v>154.137</v>
      </c>
      <c r="L1468" s="1">
        <v>-13.474</v>
      </c>
      <c r="M1468" s="1">
        <v>-21.971</v>
      </c>
      <c r="N1468" s="1">
        <v>-45.051000000000002</v>
      </c>
      <c r="O1468" s="1">
        <v>93777</v>
      </c>
      <c r="P1468" s="1">
        <v>0.2</v>
      </c>
      <c r="Q1468" s="1">
        <v>128</v>
      </c>
      <c r="R1468" s="1">
        <v>128.5</v>
      </c>
      <c r="S1468" s="1">
        <v>128.5</v>
      </c>
      <c r="T1468" s="1">
        <v>128.5</v>
      </c>
      <c r="U1468" s="1">
        <v>127</v>
      </c>
      <c r="V1468" s="1">
        <v>0.18543181000000003</v>
      </c>
      <c r="W1468" s="1">
        <v>-0.39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6.3</v>
      </c>
      <c r="D1469" s="1">
        <v>0</v>
      </c>
      <c r="E1469" s="1">
        <v>0.24</v>
      </c>
      <c r="F1469" s="1">
        <v>42.25</v>
      </c>
      <c r="G1469" s="1">
        <v>51.21</v>
      </c>
      <c r="H1469" s="1">
        <v>1473</v>
      </c>
      <c r="I1469" s="1">
        <v>213360.5</v>
      </c>
      <c r="J1469" s="1">
        <v>7</v>
      </c>
      <c r="K1469" s="1">
        <v>35</v>
      </c>
      <c r="L1469" s="1">
        <v>31</v>
      </c>
      <c r="M1469" s="1">
        <v>56</v>
      </c>
      <c r="N1469" s="1">
        <v>16</v>
      </c>
      <c r="O1469" s="1">
        <v>10926</v>
      </c>
      <c r="P1469" s="1">
        <v>1.3</v>
      </c>
      <c r="Q1469" s="1">
        <v>135</v>
      </c>
      <c r="R1469" s="1">
        <v>132</v>
      </c>
      <c r="S1469" s="1">
        <v>138</v>
      </c>
      <c r="T1469" s="1">
        <v>140.5</v>
      </c>
      <c r="U1469" s="1">
        <v>136</v>
      </c>
      <c r="V1469" s="1">
        <v>0.19886999999999999</v>
      </c>
      <c r="W1469" s="1">
        <v>-1.81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1.45</v>
      </c>
      <c r="D1471" s="1">
        <v>0</v>
      </c>
      <c r="E1471" s="1">
        <v>0</v>
      </c>
      <c r="F1471" s="1">
        <v>22.38</v>
      </c>
      <c r="G1471" s="1">
        <v>76.17</v>
      </c>
      <c r="H1471" s="1">
        <v>1475</v>
      </c>
      <c r="I1471" s="1">
        <v>300000</v>
      </c>
      <c r="J1471" s="1">
        <v>46</v>
      </c>
      <c r="K1471" s="1">
        <v>-15</v>
      </c>
      <c r="L1471" s="1">
        <v>0</v>
      </c>
      <c r="M1471" s="1">
        <v>-3</v>
      </c>
      <c r="N1471" s="1">
        <v>0</v>
      </c>
      <c r="O1471" s="1">
        <v>22851</v>
      </c>
      <c r="P1471" s="1">
        <v>0.1</v>
      </c>
      <c r="Q1471" s="1">
        <v>52</v>
      </c>
      <c r="R1471" s="1">
        <v>51.7</v>
      </c>
      <c r="S1471" s="1">
        <v>51.4</v>
      </c>
      <c r="T1471" s="1">
        <v>50.8</v>
      </c>
      <c r="U1471" s="1">
        <v>51</v>
      </c>
      <c r="V1471" s="1">
        <v>1.4641E-2</v>
      </c>
      <c r="W1471" s="1">
        <v>0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29.91</v>
      </c>
      <c r="D1472" s="1">
        <v>0</v>
      </c>
      <c r="E1472" s="1">
        <v>0.5</v>
      </c>
      <c r="F1472" s="1">
        <v>10.29</v>
      </c>
      <c r="G1472" s="1">
        <v>59.3</v>
      </c>
      <c r="H1472" s="1">
        <v>1476</v>
      </c>
      <c r="I1472" s="1">
        <v>817683.52</v>
      </c>
      <c r="J1472" s="1">
        <v>7</v>
      </c>
      <c r="K1472" s="1">
        <v>6</v>
      </c>
      <c r="L1472" s="1">
        <v>1</v>
      </c>
      <c r="M1472" s="1">
        <v>2</v>
      </c>
      <c r="N1472" s="1">
        <v>0</v>
      </c>
      <c r="O1472" s="1">
        <v>48489</v>
      </c>
      <c r="P1472" s="1">
        <v>0</v>
      </c>
      <c r="Q1472" s="1">
        <v>21.45</v>
      </c>
      <c r="R1472" s="1">
        <v>21.3</v>
      </c>
      <c r="S1472" s="1">
        <v>21.85</v>
      </c>
      <c r="T1472" s="1">
        <v>21.6</v>
      </c>
      <c r="U1472" s="1">
        <v>22.35</v>
      </c>
      <c r="V1472" s="1">
        <v>3.4300000000000008E-3</v>
      </c>
      <c r="W1472" s="1">
        <v>5.42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1.74</v>
      </c>
      <c r="D1473" s="1">
        <v>0</v>
      </c>
      <c r="E1473" s="1">
        <v>0.56000000000000005</v>
      </c>
      <c r="F1473" s="1">
        <v>21.13</v>
      </c>
      <c r="G1473" s="1">
        <v>76.569999999999993</v>
      </c>
      <c r="H1473" s="1">
        <v>1477</v>
      </c>
      <c r="I1473" s="1">
        <v>1569859.27</v>
      </c>
      <c r="J1473" s="1">
        <v>78</v>
      </c>
      <c r="K1473" s="1">
        <v>352</v>
      </c>
      <c r="L1473" s="1">
        <v>65</v>
      </c>
      <c r="M1473" s="1">
        <v>-106</v>
      </c>
      <c r="N1473" s="1">
        <v>95</v>
      </c>
      <c r="O1473" s="1">
        <v>120204</v>
      </c>
      <c r="P1473" s="1">
        <v>0.4</v>
      </c>
      <c r="Q1473" s="1">
        <v>17.149999999999999</v>
      </c>
      <c r="R1473" s="1">
        <v>17.7</v>
      </c>
      <c r="S1473" s="1">
        <v>17.899999999999999</v>
      </c>
      <c r="T1473" s="1">
        <v>17.600000000000001</v>
      </c>
      <c r="U1473" s="1">
        <v>17.3</v>
      </c>
      <c r="V1473" s="1">
        <v>8.5094999999999976E-2</v>
      </c>
      <c r="W1473" s="1">
        <v>3.28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18.32</v>
      </c>
      <c r="D1474" s="1">
        <v>0.11</v>
      </c>
      <c r="E1474" s="1">
        <v>0.35</v>
      </c>
      <c r="F1474" s="1">
        <v>14.78</v>
      </c>
      <c r="G1474" s="1">
        <v>66.44</v>
      </c>
      <c r="H1474" s="1">
        <v>1478</v>
      </c>
      <c r="I1474" s="1">
        <v>1658163.97</v>
      </c>
      <c r="J1474" s="1">
        <v>19.03</v>
      </c>
      <c r="K1474" s="1">
        <v>-70.775000000000006</v>
      </c>
      <c r="L1474" s="1">
        <v>-72.137</v>
      </c>
      <c r="M1474" s="1">
        <v>-174.523</v>
      </c>
      <c r="N1474" s="1">
        <v>-860.72299999999996</v>
      </c>
      <c r="O1474" s="1">
        <v>110168</v>
      </c>
      <c r="P1474" s="1">
        <v>-1.1000000000000001</v>
      </c>
      <c r="Q1474" s="1">
        <v>134</v>
      </c>
      <c r="R1474" s="1">
        <v>134</v>
      </c>
      <c r="S1474" s="1">
        <v>135</v>
      </c>
      <c r="T1474" s="1">
        <v>136.5</v>
      </c>
      <c r="U1474" s="1">
        <v>135.5</v>
      </c>
      <c r="V1474" s="1">
        <v>-1.5712268099999998</v>
      </c>
      <c r="W1474" s="1">
        <v>2.2599999999999998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3</v>
      </c>
      <c r="K1475" s="1">
        <v>3</v>
      </c>
      <c r="L1475" s="1">
        <v>1</v>
      </c>
      <c r="M1475" s="1">
        <v>2</v>
      </c>
      <c r="N1475" s="1">
        <v>-3</v>
      </c>
      <c r="O1475" s="1">
        <v>-587</v>
      </c>
      <c r="P1475" s="1">
        <v>-1</v>
      </c>
      <c r="Q1475" s="1">
        <v>30.4</v>
      </c>
      <c r="R1475" s="1">
        <v>30.4</v>
      </c>
      <c r="S1475" s="1">
        <v>30.2</v>
      </c>
      <c r="T1475" s="1">
        <v>30.3</v>
      </c>
      <c r="U1475" s="1">
        <v>30.6</v>
      </c>
      <c r="V1475" s="1">
        <v>1.8139999999999999E-3</v>
      </c>
      <c r="W1475" s="1">
        <v>1.1599999999999999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28.13</v>
      </c>
      <c r="D1476" s="1">
        <v>0</v>
      </c>
      <c r="E1476" s="1">
        <v>0.42</v>
      </c>
      <c r="F1476" s="1">
        <v>15.78</v>
      </c>
      <c r="G1476" s="1">
        <v>55.67</v>
      </c>
      <c r="H1476" s="1">
        <v>1480</v>
      </c>
      <c r="I1476" s="1">
        <v>341639</v>
      </c>
      <c r="J1476" s="1">
        <v>-1</v>
      </c>
      <c r="K1476" s="1">
        <v>29.808</v>
      </c>
      <c r="L1476" s="1">
        <v>0</v>
      </c>
      <c r="M1476" s="1">
        <v>-4.1130000000000004</v>
      </c>
      <c r="N1476" s="1">
        <v>-9</v>
      </c>
      <c r="O1476" s="1">
        <v>19019</v>
      </c>
      <c r="P1476" s="1">
        <v>0.1</v>
      </c>
      <c r="Q1476" s="1">
        <v>130</v>
      </c>
      <c r="R1476" s="1">
        <v>132.5</v>
      </c>
      <c r="S1476" s="1">
        <v>131.5</v>
      </c>
      <c r="T1476" s="1">
        <v>130</v>
      </c>
      <c r="U1476" s="1">
        <v>129.5</v>
      </c>
      <c r="V1476" s="1">
        <v>2.1193699999999999E-2</v>
      </c>
      <c r="W1476" s="1">
        <v>0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5.24</v>
      </c>
      <c r="D1477" s="1">
        <v>0.04</v>
      </c>
      <c r="E1477" s="1">
        <v>0</v>
      </c>
      <c r="F1477" s="1">
        <v>59.99</v>
      </c>
      <c r="G1477" s="1">
        <v>34.730000000000004</v>
      </c>
      <c r="H1477" s="1">
        <v>1481</v>
      </c>
      <c r="I1477" s="1">
        <v>339645.69500000001</v>
      </c>
      <c r="J1477" s="1">
        <v>33.405999999999999</v>
      </c>
      <c r="K1477" s="1">
        <v>35</v>
      </c>
      <c r="L1477" s="1">
        <v>131.04599999999999</v>
      </c>
      <c r="M1477" s="1">
        <v>13.696999999999999</v>
      </c>
      <c r="N1477" s="1">
        <v>153.77099999999999</v>
      </c>
      <c r="O1477" s="1">
        <v>11796</v>
      </c>
      <c r="P1477" s="1">
        <v>3.1</v>
      </c>
      <c r="Q1477" s="1">
        <v>126</v>
      </c>
      <c r="R1477" s="1">
        <v>126</v>
      </c>
      <c r="S1477" s="1">
        <v>127</v>
      </c>
      <c r="T1477" s="1">
        <v>126.5</v>
      </c>
      <c r="U1477" s="1">
        <v>129</v>
      </c>
      <c r="V1477" s="1">
        <v>0.46831127500000003</v>
      </c>
      <c r="W1477" s="1">
        <v>5.31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2</v>
      </c>
      <c r="K1478" s="1">
        <v>-1</v>
      </c>
      <c r="L1478" s="1">
        <v>0</v>
      </c>
      <c r="M1478" s="1">
        <v>4</v>
      </c>
      <c r="N1478" s="1">
        <v>0</v>
      </c>
      <c r="O1478" s="1">
        <v>18331</v>
      </c>
      <c r="P1478" s="1">
        <v>0</v>
      </c>
      <c r="Q1478" s="1">
        <v>39.75</v>
      </c>
      <c r="R1478" s="1">
        <v>39.549999999999997</v>
      </c>
      <c r="S1478" s="1">
        <v>39.5</v>
      </c>
      <c r="T1478" s="1">
        <v>40.9</v>
      </c>
      <c r="U1478" s="1">
        <v>40</v>
      </c>
      <c r="V1478" s="1">
        <v>2.0355E-3</v>
      </c>
      <c r="W1478" s="1">
        <v>3.49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64.62</v>
      </c>
      <c r="D1479" s="1">
        <v>0</v>
      </c>
      <c r="E1479" s="1">
        <v>0.05</v>
      </c>
      <c r="F1479" s="1">
        <v>37.56</v>
      </c>
      <c r="G1479" s="1">
        <v>-2.230000000000004</v>
      </c>
      <c r="H1479" s="1">
        <v>1483</v>
      </c>
      <c r="I1479" s="1">
        <v>342319.27</v>
      </c>
      <c r="J1479" s="1">
        <v>3</v>
      </c>
      <c r="K1479" s="1">
        <v>-1</v>
      </c>
      <c r="L1479" s="1">
        <v>1</v>
      </c>
      <c r="M1479" s="1">
        <v>0</v>
      </c>
      <c r="N1479" s="1">
        <v>-4</v>
      </c>
      <c r="O1479" s="1">
        <v>-763</v>
      </c>
      <c r="P1479" s="1">
        <v>0.1</v>
      </c>
      <c r="Q1479" s="1">
        <v>13.55</v>
      </c>
      <c r="R1479" s="1">
        <v>13.45</v>
      </c>
      <c r="S1479" s="1">
        <v>13.5</v>
      </c>
      <c r="T1479" s="1">
        <v>13.55</v>
      </c>
      <c r="U1479" s="1">
        <v>13.15</v>
      </c>
      <c r="V1479" s="1">
        <v>-1.1899999999999999E-4</v>
      </c>
      <c r="W1479" s="1">
        <v>-1.87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2</v>
      </c>
      <c r="K1480" s="1">
        <v>0</v>
      </c>
      <c r="L1480" s="1">
        <v>-1</v>
      </c>
      <c r="M1480" s="1">
        <v>0</v>
      </c>
      <c r="N1480" s="1">
        <v>0</v>
      </c>
      <c r="O1480" s="1">
        <v>14027</v>
      </c>
      <c r="P1480" s="1">
        <v>0</v>
      </c>
      <c r="Q1480" s="1">
        <v>44.2</v>
      </c>
      <c r="R1480" s="1">
        <v>44.2</v>
      </c>
      <c r="S1480" s="1">
        <v>45.5</v>
      </c>
      <c r="T1480" s="1">
        <v>46.1</v>
      </c>
      <c r="U1480" s="1">
        <v>44.65</v>
      </c>
      <c r="V1480" s="1">
        <v>4.2900000000000007E-4</v>
      </c>
      <c r="W1480" s="1">
        <v>1.02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0.92</v>
      </c>
      <c r="D1481" s="1">
        <v>0</v>
      </c>
      <c r="E1481" s="1">
        <v>0.5</v>
      </c>
      <c r="F1481" s="1">
        <v>13.9</v>
      </c>
      <c r="G1481" s="1">
        <v>84.68</v>
      </c>
      <c r="H1481" s="1">
        <v>1485</v>
      </c>
      <c r="I1481" s="1">
        <v>443404.44</v>
      </c>
      <c r="J1481" s="1">
        <v>12</v>
      </c>
      <c r="K1481" s="1">
        <v>-297.20999999999998</v>
      </c>
      <c r="L1481" s="1">
        <v>114</v>
      </c>
      <c r="M1481" s="1">
        <v>5.7949999999999999</v>
      </c>
      <c r="N1481" s="1">
        <v>-182</v>
      </c>
      <c r="O1481" s="1">
        <v>37547</v>
      </c>
      <c r="P1481" s="1">
        <v>-0.9</v>
      </c>
      <c r="Q1481" s="1">
        <v>91.9</v>
      </c>
      <c r="R1481" s="1">
        <v>97.5</v>
      </c>
      <c r="S1481" s="1">
        <v>98.5</v>
      </c>
      <c r="T1481" s="1">
        <v>98.8</v>
      </c>
      <c r="U1481" s="1">
        <v>92</v>
      </c>
      <c r="V1481" s="1">
        <v>-0.32817628999999998</v>
      </c>
      <c r="W1481" s="1">
        <v>10.050000000000001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52.4</v>
      </c>
      <c r="R1482" s="1">
        <v>52.5</v>
      </c>
      <c r="S1482" s="1">
        <v>52.6</v>
      </c>
      <c r="T1482" s="1">
        <v>52.5</v>
      </c>
      <c r="U1482" s="1">
        <v>52.5</v>
      </c>
      <c r="V1482" s="1">
        <v>0</v>
      </c>
      <c r="W1482" s="1">
        <v>0.96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0</v>
      </c>
      <c r="N1483" s="1">
        <v>1</v>
      </c>
      <c r="O1483" s="1">
        <v>11121</v>
      </c>
      <c r="P1483" s="1">
        <v>0</v>
      </c>
      <c r="Q1483" s="1">
        <v>119.5</v>
      </c>
      <c r="R1483" s="1">
        <v>120.5</v>
      </c>
      <c r="S1483" s="1">
        <v>120</v>
      </c>
      <c r="T1483" s="1">
        <v>118.5</v>
      </c>
      <c r="U1483" s="1">
        <v>119</v>
      </c>
      <c r="V1483" s="1">
        <v>-1.0000000000000001E-5</v>
      </c>
      <c r="W1483" s="1">
        <v>0.42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2</v>
      </c>
      <c r="L1484" s="1">
        <v>-1</v>
      </c>
      <c r="M1484" s="1">
        <v>1</v>
      </c>
      <c r="N1484" s="1">
        <v>0</v>
      </c>
      <c r="O1484" s="1">
        <v>20757</v>
      </c>
      <c r="P1484" s="1">
        <v>0</v>
      </c>
      <c r="Q1484" s="1">
        <v>41.5</v>
      </c>
      <c r="R1484" s="1">
        <v>42.2</v>
      </c>
      <c r="S1484" s="1">
        <v>42</v>
      </c>
      <c r="T1484" s="1">
        <v>41.9</v>
      </c>
      <c r="U1484" s="1">
        <v>41.9</v>
      </c>
      <c r="V1484" s="1">
        <v>4.2800000000000005E-4</v>
      </c>
      <c r="W1484" s="1">
        <v>-0.12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3.16</v>
      </c>
      <c r="D1485" s="1">
        <v>0</v>
      </c>
      <c r="E1485" s="1">
        <v>0</v>
      </c>
      <c r="F1485" s="1">
        <v>36.630000000000003</v>
      </c>
      <c r="G1485" s="1">
        <v>60.209999999999994</v>
      </c>
      <c r="H1485" s="1">
        <v>1489</v>
      </c>
      <c r="I1485" s="1">
        <v>373996.62</v>
      </c>
      <c r="J1485" s="1">
        <v>-3</v>
      </c>
      <c r="K1485" s="1">
        <v>-8</v>
      </c>
      <c r="L1485" s="1">
        <v>0</v>
      </c>
      <c r="M1485" s="1">
        <v>-2</v>
      </c>
      <c r="N1485" s="1">
        <v>-1</v>
      </c>
      <c r="O1485" s="1">
        <v>22518</v>
      </c>
      <c r="P1485" s="1">
        <v>-0.1</v>
      </c>
      <c r="Q1485" s="1">
        <v>46.6</v>
      </c>
      <c r="R1485" s="1">
        <v>46.35</v>
      </c>
      <c r="S1485" s="1">
        <v>46.5</v>
      </c>
      <c r="T1485" s="1">
        <v>46.9</v>
      </c>
      <c r="U1485" s="1">
        <v>46</v>
      </c>
      <c r="V1485" s="1">
        <v>-6.5039999999999994E-3</v>
      </c>
      <c r="W1485" s="1">
        <v>-0.97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15.08</v>
      </c>
      <c r="D1486" s="1">
        <v>8.91</v>
      </c>
      <c r="E1486" s="1">
        <v>1.85</v>
      </c>
      <c r="F1486" s="1">
        <v>21.9</v>
      </c>
      <c r="G1486" s="1">
        <v>52.26</v>
      </c>
      <c r="H1486" s="1">
        <v>1490</v>
      </c>
      <c r="I1486" s="1">
        <v>348658</v>
      </c>
      <c r="J1486" s="1">
        <v>27</v>
      </c>
      <c r="K1486" s="1">
        <v>-31.1</v>
      </c>
      <c r="L1486" s="1">
        <v>72.427999999999997</v>
      </c>
      <c r="M1486" s="1">
        <v>-232.52</v>
      </c>
      <c r="N1486" s="1">
        <v>-453.61799999999999</v>
      </c>
      <c r="O1486" s="1">
        <v>18221</v>
      </c>
      <c r="P1486" s="1">
        <v>-3.4</v>
      </c>
      <c r="Q1486" s="1">
        <v>944</v>
      </c>
      <c r="R1486" s="1">
        <v>940</v>
      </c>
      <c r="S1486" s="1">
        <v>992</v>
      </c>
      <c r="T1486" s="1">
        <v>984</v>
      </c>
      <c r="U1486" s="1">
        <v>926</v>
      </c>
      <c r="V1486" s="1">
        <v>-5.80747372</v>
      </c>
      <c r="W1486" s="1">
        <v>1.0900000000000001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1</v>
      </c>
      <c r="K1487" s="1">
        <v>4</v>
      </c>
      <c r="L1487" s="1">
        <v>-1</v>
      </c>
      <c r="M1487" s="1">
        <v>-3</v>
      </c>
      <c r="N1487" s="1">
        <v>1</v>
      </c>
      <c r="O1487" s="1">
        <v>27275</v>
      </c>
      <c r="P1487" s="1">
        <v>0</v>
      </c>
      <c r="Q1487" s="1">
        <v>33.35</v>
      </c>
      <c r="R1487" s="1">
        <v>33.450000000000003</v>
      </c>
      <c r="S1487" s="1">
        <v>33.549999999999997</v>
      </c>
      <c r="T1487" s="1">
        <v>33.65</v>
      </c>
      <c r="U1487" s="1">
        <v>33.75</v>
      </c>
      <c r="V1487" s="1">
        <v>6.6400000000000031E-4</v>
      </c>
      <c r="W1487" s="1">
        <v>5.63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1.45</v>
      </c>
      <c r="D1488" s="1">
        <v>0</v>
      </c>
      <c r="E1488" s="1">
        <v>0.01</v>
      </c>
      <c r="F1488" s="1">
        <v>11.06</v>
      </c>
      <c r="G1488" s="1">
        <v>87.48</v>
      </c>
      <c r="H1488" s="1">
        <v>1492</v>
      </c>
      <c r="I1488" s="1">
        <v>346015.41</v>
      </c>
      <c r="J1488" s="1">
        <v>5</v>
      </c>
      <c r="K1488" s="1">
        <v>17</v>
      </c>
      <c r="L1488" s="1">
        <v>1</v>
      </c>
      <c r="M1488" s="1">
        <v>-8</v>
      </c>
      <c r="N1488" s="1">
        <v>0</v>
      </c>
      <c r="O1488" s="1">
        <v>30269</v>
      </c>
      <c r="P1488" s="1">
        <v>0</v>
      </c>
      <c r="Q1488" s="1">
        <v>74.8</v>
      </c>
      <c r="R1488" s="1">
        <v>74</v>
      </c>
      <c r="S1488" s="1">
        <v>72.599999999999994</v>
      </c>
      <c r="T1488" s="1">
        <v>71.8</v>
      </c>
      <c r="U1488" s="1">
        <v>71.8</v>
      </c>
      <c r="V1488" s="1">
        <v>1.1301999999999998E-2</v>
      </c>
      <c r="W1488" s="1">
        <v>-1.1000000000000001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1</v>
      </c>
      <c r="M1489" s="1">
        <v>0</v>
      </c>
      <c r="N1489" s="1">
        <v>0</v>
      </c>
      <c r="O1489" s="1">
        <v>17746</v>
      </c>
      <c r="P1489" s="1">
        <v>0</v>
      </c>
      <c r="Q1489" s="1">
        <v>43.25</v>
      </c>
      <c r="R1489" s="1">
        <v>43.1</v>
      </c>
      <c r="S1489" s="1">
        <v>43.1</v>
      </c>
      <c r="T1489" s="1">
        <v>42.3</v>
      </c>
      <c r="U1489" s="1">
        <v>42.3</v>
      </c>
      <c r="V1489" s="1">
        <v>4.3100000000000001E-4</v>
      </c>
      <c r="W1489" s="1">
        <v>-2.98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</v>
      </c>
      <c r="D1490" s="1">
        <v>0</v>
      </c>
      <c r="E1490" s="1">
        <v>0.04</v>
      </c>
      <c r="F1490" s="1">
        <v>22.25</v>
      </c>
      <c r="G1490" s="1">
        <v>77.510000000000005</v>
      </c>
      <c r="H1490" s="1">
        <v>1494</v>
      </c>
      <c r="I1490" s="1">
        <v>740334.07</v>
      </c>
      <c r="J1490" s="1">
        <v>1</v>
      </c>
      <c r="K1490" s="1">
        <v>0</v>
      </c>
      <c r="L1490" s="1">
        <v>-1</v>
      </c>
      <c r="M1490" s="1">
        <v>0</v>
      </c>
      <c r="N1490" s="1">
        <v>0</v>
      </c>
      <c r="O1490" s="1">
        <v>57383</v>
      </c>
      <c r="P1490" s="1">
        <v>0</v>
      </c>
      <c r="Q1490" s="1">
        <v>122</v>
      </c>
      <c r="R1490" s="1">
        <v>122</v>
      </c>
      <c r="S1490" s="1">
        <v>121.5</v>
      </c>
      <c r="T1490" s="1">
        <v>122</v>
      </c>
      <c r="U1490" s="1">
        <v>121</v>
      </c>
      <c r="V1490" s="1">
        <v>5.0000000000000004E-6</v>
      </c>
      <c r="W1490" s="1">
        <v>-0.82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4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23.15</v>
      </c>
      <c r="R1491" s="1">
        <v>22.7</v>
      </c>
      <c r="S1491" s="1">
        <v>23.3</v>
      </c>
      <c r="T1491" s="1">
        <v>23.25</v>
      </c>
      <c r="U1491" s="1">
        <v>22.95</v>
      </c>
      <c r="V1491" s="1">
        <v>9.0799999999999995E-4</v>
      </c>
      <c r="W1491" s="1">
        <v>1.32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1</v>
      </c>
      <c r="K1492" s="1">
        <v>0</v>
      </c>
      <c r="L1492" s="1">
        <v>4</v>
      </c>
      <c r="M1492" s="1">
        <v>-4</v>
      </c>
      <c r="N1492" s="1">
        <v>0</v>
      </c>
      <c r="O1492" s="1">
        <v>21952</v>
      </c>
      <c r="P1492" s="1">
        <v>0</v>
      </c>
      <c r="Q1492" s="1">
        <v>32.299999999999997</v>
      </c>
      <c r="R1492" s="1">
        <v>32.15</v>
      </c>
      <c r="S1492" s="1">
        <v>32.5</v>
      </c>
      <c r="T1492" s="1">
        <v>31.85</v>
      </c>
      <c r="U1492" s="1">
        <v>32.1</v>
      </c>
      <c r="V1492" s="1">
        <v>3.4900000000000008E-4</v>
      </c>
      <c r="W1492" s="1">
        <v>0.31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6.03</v>
      </c>
      <c r="D1493" s="1">
        <v>0.21</v>
      </c>
      <c r="E1493" s="1">
        <v>0.13</v>
      </c>
      <c r="F1493" s="1">
        <v>19.28</v>
      </c>
      <c r="G1493" s="1">
        <v>74.349999999999994</v>
      </c>
      <c r="H1493" s="1">
        <v>1497</v>
      </c>
      <c r="I1493" s="1">
        <v>564133.02</v>
      </c>
      <c r="J1493" s="1">
        <v>267.83199999999999</v>
      </c>
      <c r="K1493" s="1">
        <v>70</v>
      </c>
      <c r="L1493" s="1">
        <v>45</v>
      </c>
      <c r="M1493" s="1">
        <v>55.34</v>
      </c>
      <c r="N1493" s="1">
        <v>-73.599000000000004</v>
      </c>
      <c r="O1493" s="1">
        <v>41943</v>
      </c>
      <c r="P1493" s="1">
        <v>0.9</v>
      </c>
      <c r="Q1493" s="1">
        <v>165</v>
      </c>
      <c r="R1493" s="1">
        <v>167.5</v>
      </c>
      <c r="S1493" s="1">
        <v>166</v>
      </c>
      <c r="T1493" s="1">
        <v>170</v>
      </c>
      <c r="U1493" s="1">
        <v>164.5</v>
      </c>
      <c r="V1493" s="1">
        <v>0.60688044500000005</v>
      </c>
      <c r="W1493" s="1">
        <v>4.1100000000000003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1</v>
      </c>
      <c r="K1494" s="1">
        <v>0</v>
      </c>
      <c r="L1494" s="1">
        <v>-1</v>
      </c>
      <c r="M1494" s="1">
        <v>-4</v>
      </c>
      <c r="N1494" s="1">
        <v>-1</v>
      </c>
      <c r="O1494" s="1">
        <v>-9511</v>
      </c>
      <c r="P1494" s="1">
        <v>0.1</v>
      </c>
      <c r="Q1494" s="1">
        <v>63.1</v>
      </c>
      <c r="R1494" s="1">
        <v>63.7</v>
      </c>
      <c r="S1494" s="1">
        <v>63.6</v>
      </c>
      <c r="T1494" s="1">
        <v>64.5</v>
      </c>
      <c r="U1494" s="1">
        <v>63.7</v>
      </c>
      <c r="V1494" s="1">
        <v>-3.222E-3</v>
      </c>
      <c r="W1494" s="1">
        <v>1.27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3.91</v>
      </c>
      <c r="D1495" s="1">
        <v>0</v>
      </c>
      <c r="E1495" s="1">
        <v>0.27</v>
      </c>
      <c r="F1495" s="1">
        <v>14.89</v>
      </c>
      <c r="G1495" s="1">
        <v>80.930000000000007</v>
      </c>
      <c r="H1495" s="1">
        <v>1499</v>
      </c>
      <c r="I1495" s="1">
        <v>447788.78</v>
      </c>
      <c r="J1495" s="1">
        <v>12</v>
      </c>
      <c r="K1495" s="1">
        <v>323</v>
      </c>
      <c r="L1495" s="1">
        <v>-584.173</v>
      </c>
      <c r="M1495" s="1">
        <v>268.47699999999998</v>
      </c>
      <c r="N1495" s="1">
        <v>164.29400000000001</v>
      </c>
      <c r="O1495" s="1">
        <v>36240</v>
      </c>
      <c r="P1495" s="1">
        <v>0.5</v>
      </c>
      <c r="Q1495" s="1">
        <v>69.900000000000006</v>
      </c>
      <c r="R1495" s="1">
        <v>76.8</v>
      </c>
      <c r="S1495" s="1">
        <v>76.5</v>
      </c>
      <c r="T1495" s="1">
        <v>78.599999999999994</v>
      </c>
      <c r="U1495" s="1">
        <v>78.599999999999994</v>
      </c>
      <c r="V1495" s="1">
        <v>0.14971766099999995</v>
      </c>
      <c r="W1495" s="1">
        <v>14.08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18.95</v>
      </c>
      <c r="D1496" s="1">
        <v>0</v>
      </c>
      <c r="E1496" s="1">
        <v>0.71</v>
      </c>
      <c r="F1496" s="1">
        <v>23.16</v>
      </c>
      <c r="G1496" s="1">
        <v>57.18</v>
      </c>
      <c r="H1496" s="1">
        <v>1500</v>
      </c>
      <c r="I1496" s="1">
        <v>832128.6</v>
      </c>
      <c r="J1496" s="1">
        <v>-6</v>
      </c>
      <c r="K1496" s="1">
        <v>2</v>
      </c>
      <c r="L1496" s="1">
        <v>9</v>
      </c>
      <c r="M1496" s="1">
        <v>-8</v>
      </c>
      <c r="N1496" s="1">
        <v>5</v>
      </c>
      <c r="O1496" s="1">
        <v>47581</v>
      </c>
      <c r="P1496" s="1">
        <v>0</v>
      </c>
      <c r="Q1496" s="1">
        <v>37.299999999999997</v>
      </c>
      <c r="R1496" s="1">
        <v>37.25</v>
      </c>
      <c r="S1496" s="1">
        <v>37.25</v>
      </c>
      <c r="T1496" s="1">
        <v>36.799999999999997</v>
      </c>
      <c r="U1496" s="1">
        <v>36.299999999999997</v>
      </c>
      <c r="V1496" s="1">
        <v>7.3050000000000035E-4</v>
      </c>
      <c r="W1496" s="1">
        <v>-2.16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26.55</v>
      </c>
      <c r="D1497" s="1">
        <v>8.34</v>
      </c>
      <c r="E1497" s="1">
        <v>0.72</v>
      </c>
      <c r="F1497" s="1">
        <v>39.54</v>
      </c>
      <c r="G1497" s="1">
        <v>24.849999999999994</v>
      </c>
      <c r="H1497" s="1">
        <v>1501</v>
      </c>
      <c r="I1497" s="1">
        <v>1748407.91</v>
      </c>
      <c r="J1497" s="1">
        <v>-79.954999999999998</v>
      </c>
      <c r="K1497" s="1">
        <v>91.135999999999996</v>
      </c>
      <c r="L1497" s="1">
        <v>291.14600000000002</v>
      </c>
      <c r="M1497" s="1">
        <v>-400.197</v>
      </c>
      <c r="N1497" s="1">
        <v>-121.29600000000001</v>
      </c>
      <c r="O1497" s="1">
        <v>43448</v>
      </c>
      <c r="P1497" s="1">
        <v>-0.5</v>
      </c>
      <c r="Q1497" s="1">
        <v>1760</v>
      </c>
      <c r="R1497" s="1">
        <v>1770</v>
      </c>
      <c r="S1497" s="1">
        <v>1805</v>
      </c>
      <c r="T1497" s="1">
        <v>1785</v>
      </c>
      <c r="U1497" s="1">
        <v>1810</v>
      </c>
      <c r="V1497" s="1">
        <v>-3.8778895499999995</v>
      </c>
      <c r="W1497" s="1">
        <v>7.1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21.82</v>
      </c>
      <c r="D1498" s="1">
        <v>2.67</v>
      </c>
      <c r="E1498" s="1">
        <v>0.56999999999999995</v>
      </c>
      <c r="F1498" s="1">
        <v>7.73</v>
      </c>
      <c r="G1498" s="1">
        <v>67.209999999999994</v>
      </c>
      <c r="H1498" s="1">
        <v>1502</v>
      </c>
      <c r="I1498" s="1">
        <v>1325735.68</v>
      </c>
      <c r="J1498" s="1">
        <v>118</v>
      </c>
      <c r="K1498" s="1">
        <v>29</v>
      </c>
      <c r="L1498" s="1">
        <v>-5</v>
      </c>
      <c r="M1498" s="1">
        <v>10</v>
      </c>
      <c r="N1498" s="1">
        <v>-79</v>
      </c>
      <c r="O1498" s="1">
        <v>89103</v>
      </c>
      <c r="P1498" s="1">
        <v>0.1</v>
      </c>
      <c r="Q1498" s="1">
        <v>209.5</v>
      </c>
      <c r="R1498" s="1">
        <v>209</v>
      </c>
      <c r="S1498" s="1">
        <v>208</v>
      </c>
      <c r="T1498" s="1">
        <v>208</v>
      </c>
      <c r="U1498" s="1">
        <v>204.5</v>
      </c>
      <c r="V1498" s="1">
        <v>0.156665</v>
      </c>
      <c r="W1498" s="1">
        <v>-1.92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-1</v>
      </c>
      <c r="K1499" s="1">
        <v>0</v>
      </c>
      <c r="L1499" s="1">
        <v>2</v>
      </c>
      <c r="M1499" s="1">
        <v>-1</v>
      </c>
      <c r="N1499" s="1">
        <v>0</v>
      </c>
      <c r="O1499" s="1">
        <v>27605</v>
      </c>
      <c r="P1499" s="1">
        <v>0</v>
      </c>
      <c r="Q1499" s="1">
        <v>39.450000000000003</v>
      </c>
      <c r="R1499" s="1">
        <v>39.5</v>
      </c>
      <c r="S1499" s="1">
        <v>39.5</v>
      </c>
      <c r="T1499" s="1">
        <v>39.65</v>
      </c>
      <c r="U1499" s="1">
        <v>39.700000000000003</v>
      </c>
      <c r="V1499" s="1">
        <v>-1.0000000000000141E-6</v>
      </c>
      <c r="W1499" s="1">
        <v>-0.5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33.450000000000003</v>
      </c>
      <c r="D1500" s="1">
        <v>0</v>
      </c>
      <c r="E1500" s="1">
        <v>0.11</v>
      </c>
      <c r="F1500" s="1">
        <v>7.61</v>
      </c>
      <c r="G1500" s="1">
        <v>58.83</v>
      </c>
      <c r="H1500" s="1">
        <v>1504</v>
      </c>
      <c r="I1500" s="1">
        <v>714347.45</v>
      </c>
      <c r="J1500" s="1">
        <v>-44</v>
      </c>
      <c r="K1500" s="1">
        <v>-1</v>
      </c>
      <c r="L1500" s="1">
        <v>-52</v>
      </c>
      <c r="M1500" s="1">
        <v>-60</v>
      </c>
      <c r="N1500" s="1">
        <v>170</v>
      </c>
      <c r="O1500" s="1">
        <v>42025</v>
      </c>
      <c r="P1500" s="1">
        <v>0</v>
      </c>
      <c r="Q1500" s="1">
        <v>88.9</v>
      </c>
      <c r="R1500" s="1">
        <v>88</v>
      </c>
      <c r="S1500" s="1">
        <v>87.5</v>
      </c>
      <c r="T1500" s="1">
        <v>86</v>
      </c>
      <c r="U1500" s="1">
        <v>85.6</v>
      </c>
      <c r="V1500" s="1">
        <v>8.4239999999999784E-3</v>
      </c>
      <c r="W1500" s="1">
        <v>-3.28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-1</v>
      </c>
      <c r="N1501" s="1">
        <v>0</v>
      </c>
      <c r="O1501" s="1">
        <v>34793</v>
      </c>
      <c r="P1501" s="1">
        <v>0</v>
      </c>
      <c r="Q1501" s="1">
        <v>26.4</v>
      </c>
      <c r="R1501" s="1">
        <v>26.4</v>
      </c>
      <c r="S1501" s="1">
        <v>26.4</v>
      </c>
      <c r="T1501" s="1">
        <v>26</v>
      </c>
      <c r="U1501" s="1">
        <v>26.2</v>
      </c>
      <c r="V1501" s="1">
        <v>3.9999999999999854E-6</v>
      </c>
      <c r="W1501" s="1">
        <v>-1.87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13.24</v>
      </c>
      <c r="D1502" s="1">
        <v>6.65</v>
      </c>
      <c r="E1502" s="1">
        <v>1.34</v>
      </c>
      <c r="F1502" s="1">
        <v>25.08</v>
      </c>
      <c r="G1502" s="1">
        <v>53.69</v>
      </c>
      <c r="H1502" s="1">
        <v>1506</v>
      </c>
      <c r="I1502" s="1">
        <v>549393.35</v>
      </c>
      <c r="J1502" s="1">
        <v>-13.512</v>
      </c>
      <c r="K1502" s="1">
        <v>181.02500000000001</v>
      </c>
      <c r="L1502" s="1">
        <v>-16</v>
      </c>
      <c r="M1502" s="1">
        <v>23.975999999999999</v>
      </c>
      <c r="N1502" s="1">
        <v>34</v>
      </c>
      <c r="O1502" s="1">
        <v>29497</v>
      </c>
      <c r="P1502" s="1">
        <v>0.7</v>
      </c>
      <c r="Q1502" s="1">
        <v>395</v>
      </c>
      <c r="R1502" s="1">
        <v>398</v>
      </c>
      <c r="S1502" s="1">
        <v>396.5</v>
      </c>
      <c r="T1502" s="1">
        <v>393</v>
      </c>
      <c r="U1502" s="1">
        <v>387.5</v>
      </c>
      <c r="V1502" s="1">
        <v>0.82964277999999991</v>
      </c>
      <c r="W1502" s="1">
        <v>-2.76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0.05</v>
      </c>
      <c r="D1503" s="1">
        <v>0</v>
      </c>
      <c r="E1503" s="1">
        <v>0</v>
      </c>
      <c r="F1503" s="1">
        <v>18.61</v>
      </c>
      <c r="G1503" s="1">
        <v>81.34</v>
      </c>
      <c r="H1503" s="1">
        <v>1507</v>
      </c>
      <c r="I1503" s="1">
        <v>210428.67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87.3</v>
      </c>
      <c r="R1503" s="1">
        <v>86.7</v>
      </c>
      <c r="S1503" s="1">
        <v>85</v>
      </c>
      <c r="T1503" s="1">
        <v>83.7</v>
      </c>
      <c r="U1503" s="1">
        <v>83.7</v>
      </c>
      <c r="V1503" s="1">
        <v>0</v>
      </c>
      <c r="W1503" s="1">
        <v>-5.85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8.25</v>
      </c>
      <c r="D1504" s="1">
        <v>0.92</v>
      </c>
      <c r="E1504" s="1">
        <v>1.36</v>
      </c>
      <c r="F1504" s="1">
        <v>16.12</v>
      </c>
      <c r="G1504" s="1">
        <v>73.349999999999994</v>
      </c>
      <c r="H1504" s="1">
        <v>1508</v>
      </c>
      <c r="I1504" s="1">
        <v>272176.61</v>
      </c>
      <c r="J1504" s="1">
        <v>-84.998999999999995</v>
      </c>
      <c r="K1504" s="1">
        <v>-7</v>
      </c>
      <c r="L1504" s="1">
        <v>131.006</v>
      </c>
      <c r="M1504" s="1">
        <v>-50.241</v>
      </c>
      <c r="N1504" s="1">
        <v>-111.196</v>
      </c>
      <c r="O1504" s="1">
        <v>19964</v>
      </c>
      <c r="P1504" s="1">
        <v>-0.6</v>
      </c>
      <c r="Q1504" s="1">
        <v>229.5</v>
      </c>
      <c r="R1504" s="1">
        <v>227.5</v>
      </c>
      <c r="S1504" s="1">
        <v>232.5</v>
      </c>
      <c r="T1504" s="1">
        <v>229.5</v>
      </c>
      <c r="U1504" s="1">
        <v>227</v>
      </c>
      <c r="V1504" s="1">
        <v>-0.27412676999999996</v>
      </c>
      <c r="W1504" s="1">
        <v>1.1100000000000001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1.58</v>
      </c>
      <c r="D1505" s="1">
        <v>0.14000000000000001</v>
      </c>
      <c r="E1505" s="1">
        <v>0.22</v>
      </c>
      <c r="F1505" s="1">
        <v>59.89</v>
      </c>
      <c r="G1505" s="1">
        <v>38.17</v>
      </c>
      <c r="H1505" s="1">
        <v>1509</v>
      </c>
      <c r="I1505" s="1">
        <v>222045.7</v>
      </c>
      <c r="J1505" s="1">
        <v>14.464</v>
      </c>
      <c r="K1505" s="1">
        <v>-16.443999999999999</v>
      </c>
      <c r="L1505" s="1">
        <v>-7.6139999999999999</v>
      </c>
      <c r="M1505" s="1">
        <v>-21.529</v>
      </c>
      <c r="N1505" s="1">
        <v>-30.829000000000001</v>
      </c>
      <c r="O1505" s="1">
        <v>8475</v>
      </c>
      <c r="P1505" s="1">
        <v>-0.7</v>
      </c>
      <c r="Q1505" s="1">
        <v>167</v>
      </c>
      <c r="R1505" s="1">
        <v>166</v>
      </c>
      <c r="S1505" s="1">
        <v>164</v>
      </c>
      <c r="T1505" s="1">
        <v>162.5</v>
      </c>
      <c r="U1505" s="1">
        <v>161</v>
      </c>
      <c r="V1505" s="1">
        <v>-0.100248435</v>
      </c>
      <c r="W1505" s="1">
        <v>-2.42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0.09</v>
      </c>
      <c r="D1506" s="1">
        <v>0</v>
      </c>
      <c r="E1506" s="1">
        <v>0</v>
      </c>
      <c r="F1506" s="1">
        <v>58.17</v>
      </c>
      <c r="G1506" s="1">
        <v>41.739999999999995</v>
      </c>
      <c r="H1506" s="1">
        <v>1510</v>
      </c>
      <c r="I1506" s="1">
        <v>273233.64</v>
      </c>
      <c r="J1506" s="1">
        <v>6</v>
      </c>
      <c r="K1506" s="1">
        <v>-2</v>
      </c>
      <c r="L1506" s="1">
        <v>-2</v>
      </c>
      <c r="M1506" s="1">
        <v>3</v>
      </c>
      <c r="N1506" s="1">
        <v>-3</v>
      </c>
      <c r="O1506" s="1">
        <v>11405</v>
      </c>
      <c r="P1506" s="1">
        <v>0</v>
      </c>
      <c r="Q1506" s="1">
        <v>52.5</v>
      </c>
      <c r="R1506" s="1">
        <v>50.4</v>
      </c>
      <c r="S1506" s="1">
        <v>49.8</v>
      </c>
      <c r="T1506" s="1">
        <v>49.7</v>
      </c>
      <c r="U1506" s="1">
        <v>49</v>
      </c>
      <c r="V1506" s="1">
        <v>1.1670000000000005E-3</v>
      </c>
      <c r="W1506" s="1">
        <v>-1.51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1.76</v>
      </c>
      <c r="D1507" s="1">
        <v>0</v>
      </c>
      <c r="E1507" s="1">
        <v>0.05</v>
      </c>
      <c r="F1507" s="1">
        <v>32.369999999999997</v>
      </c>
      <c r="G1507" s="1">
        <v>65.819999999999993</v>
      </c>
      <c r="H1507" s="1">
        <v>1511</v>
      </c>
      <c r="I1507" s="1">
        <v>663897.53</v>
      </c>
      <c r="J1507" s="1">
        <v>5</v>
      </c>
      <c r="K1507" s="1">
        <v>16</v>
      </c>
      <c r="L1507" s="1">
        <v>1</v>
      </c>
      <c r="M1507" s="1">
        <v>4</v>
      </c>
      <c r="N1507" s="1">
        <v>1</v>
      </c>
      <c r="O1507" s="1">
        <v>43698</v>
      </c>
      <c r="P1507" s="1">
        <v>0.1</v>
      </c>
      <c r="Q1507" s="1">
        <v>28.55</v>
      </c>
      <c r="R1507" s="1">
        <v>29.15</v>
      </c>
      <c r="S1507" s="1">
        <v>29.2</v>
      </c>
      <c r="T1507" s="1">
        <v>28.9</v>
      </c>
      <c r="U1507" s="1">
        <v>28.55</v>
      </c>
      <c r="V1507" s="1">
        <v>7.8250000000000004E-3</v>
      </c>
      <c r="W1507" s="1">
        <v>0.88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15</v>
      </c>
      <c r="D1508" s="1">
        <v>0.37</v>
      </c>
      <c r="E1508" s="1">
        <v>0.48</v>
      </c>
      <c r="F1508" s="1">
        <v>24.69</v>
      </c>
      <c r="G1508" s="1">
        <v>59.46</v>
      </c>
      <c r="H1508" s="1">
        <v>1512</v>
      </c>
      <c r="I1508" s="1">
        <v>278640.38</v>
      </c>
      <c r="J1508" s="1">
        <v>-5</v>
      </c>
      <c r="K1508" s="1">
        <v>-93.144000000000005</v>
      </c>
      <c r="L1508" s="1">
        <v>82.001000000000005</v>
      </c>
      <c r="M1508" s="1">
        <v>-34.31</v>
      </c>
      <c r="N1508" s="1">
        <v>-80.340999999999994</v>
      </c>
      <c r="O1508" s="1">
        <v>16568</v>
      </c>
      <c r="P1508" s="1">
        <v>-0.8</v>
      </c>
      <c r="Q1508" s="1">
        <v>281</v>
      </c>
      <c r="R1508" s="1">
        <v>275.5</v>
      </c>
      <c r="S1508" s="1">
        <v>279.5</v>
      </c>
      <c r="T1508" s="1">
        <v>279.5</v>
      </c>
      <c r="U1508" s="1">
        <v>276</v>
      </c>
      <c r="V1508" s="1">
        <v>-0.359106535</v>
      </c>
      <c r="W1508" s="1">
        <v>-0.54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6.86</v>
      </c>
      <c r="D1509" s="1">
        <v>0</v>
      </c>
      <c r="E1509" s="1">
        <v>0.14000000000000001</v>
      </c>
      <c r="F1509" s="1">
        <v>9.82</v>
      </c>
      <c r="G1509" s="1">
        <v>83.18</v>
      </c>
      <c r="H1509" s="1">
        <v>1513</v>
      </c>
      <c r="I1509" s="1">
        <v>735368.65</v>
      </c>
      <c r="J1509" s="1">
        <v>91.001000000000005</v>
      </c>
      <c r="K1509" s="1">
        <v>61</v>
      </c>
      <c r="L1509" s="1">
        <v>58.999000000000002</v>
      </c>
      <c r="M1509" s="1">
        <v>5</v>
      </c>
      <c r="N1509" s="1">
        <v>-31</v>
      </c>
      <c r="O1509" s="1">
        <v>61168</v>
      </c>
      <c r="P1509" s="1">
        <v>0.3</v>
      </c>
      <c r="Q1509" s="1">
        <v>59</v>
      </c>
      <c r="R1509" s="1">
        <v>59.5</v>
      </c>
      <c r="S1509" s="1">
        <v>59.2</v>
      </c>
      <c r="T1509" s="1">
        <v>59.4</v>
      </c>
      <c r="U1509" s="1">
        <v>58.9</v>
      </c>
      <c r="V1509" s="1">
        <v>0.10962399800000001</v>
      </c>
      <c r="W1509" s="1">
        <v>0.51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5.63</v>
      </c>
      <c r="D1510" s="1">
        <v>0.01</v>
      </c>
      <c r="E1510" s="1">
        <v>0.5</v>
      </c>
      <c r="F1510" s="1">
        <v>30.45</v>
      </c>
      <c r="G1510" s="1">
        <v>63.410000000000004</v>
      </c>
      <c r="H1510" s="1">
        <v>1514</v>
      </c>
      <c r="I1510" s="1">
        <v>733387.3</v>
      </c>
      <c r="J1510" s="1">
        <v>152.36099999999999</v>
      </c>
      <c r="K1510" s="1">
        <v>440.00200000000001</v>
      </c>
      <c r="L1510" s="1">
        <v>-86</v>
      </c>
      <c r="M1510" s="1">
        <v>-280.41000000000003</v>
      </c>
      <c r="N1510" s="1">
        <v>-571.48299999999995</v>
      </c>
      <c r="O1510" s="1">
        <v>46504</v>
      </c>
      <c r="P1510" s="1">
        <v>-0.7</v>
      </c>
      <c r="Q1510" s="1">
        <v>201</v>
      </c>
      <c r="R1510" s="1">
        <v>203</v>
      </c>
      <c r="S1510" s="1">
        <v>201.5</v>
      </c>
      <c r="T1510" s="1">
        <v>199</v>
      </c>
      <c r="U1510" s="1">
        <v>196</v>
      </c>
      <c r="V1510" s="1">
        <v>-0.65196290999999995</v>
      </c>
      <c r="W1510" s="1">
        <v>-1.26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1.35</v>
      </c>
      <c r="D1511" s="1">
        <v>0.16</v>
      </c>
      <c r="E1511" s="1">
        <v>0</v>
      </c>
      <c r="F1511" s="1">
        <v>49.88</v>
      </c>
      <c r="G1511" s="1">
        <v>48.61</v>
      </c>
      <c r="H1511" s="1">
        <v>1515</v>
      </c>
      <c r="I1511" s="1">
        <v>626337.19999999995</v>
      </c>
      <c r="J1511" s="1">
        <v>16</v>
      </c>
      <c r="K1511" s="1">
        <v>-63.552999999999997</v>
      </c>
      <c r="L1511" s="1">
        <v>-139</v>
      </c>
      <c r="M1511" s="1">
        <v>146</v>
      </c>
      <c r="N1511" s="1">
        <v>28</v>
      </c>
      <c r="O1511" s="1">
        <v>30446</v>
      </c>
      <c r="P1511" s="1">
        <v>0</v>
      </c>
      <c r="Q1511" s="1">
        <v>136.5</v>
      </c>
      <c r="R1511" s="1">
        <v>142.5</v>
      </c>
      <c r="S1511" s="1">
        <v>144.5</v>
      </c>
      <c r="T1511" s="1">
        <v>141</v>
      </c>
      <c r="U1511" s="1">
        <v>137.5</v>
      </c>
      <c r="V1511" s="1">
        <v>-2.5218024999999981E-2</v>
      </c>
      <c r="W1511" s="1">
        <v>0.73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0.47</v>
      </c>
      <c r="D1512" s="1">
        <v>0</v>
      </c>
      <c r="E1512" s="1">
        <v>0</v>
      </c>
      <c r="F1512" s="1">
        <v>14.35</v>
      </c>
      <c r="G1512" s="1">
        <v>85.18</v>
      </c>
      <c r="H1512" s="1">
        <v>1516</v>
      </c>
      <c r="I1512" s="1">
        <v>304393.14</v>
      </c>
      <c r="J1512" s="1">
        <v>5</v>
      </c>
      <c r="K1512" s="1">
        <v>0.20499999999999999</v>
      </c>
      <c r="L1512" s="1">
        <v>-0.97799999999999998</v>
      </c>
      <c r="M1512" s="1">
        <v>2</v>
      </c>
      <c r="N1512" s="1">
        <v>0.82</v>
      </c>
      <c r="O1512" s="1">
        <v>25928</v>
      </c>
      <c r="P1512" s="1">
        <v>0</v>
      </c>
      <c r="Q1512" s="1">
        <v>87.5</v>
      </c>
      <c r="R1512" s="1">
        <v>87.5</v>
      </c>
      <c r="S1512" s="1">
        <v>87.5</v>
      </c>
      <c r="T1512" s="1">
        <v>89</v>
      </c>
      <c r="U1512" s="1">
        <v>88.6</v>
      </c>
      <c r="V1512" s="1">
        <v>6.2051449999999996E-3</v>
      </c>
      <c r="W1512" s="1">
        <v>3.75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1</v>
      </c>
      <c r="K1513" s="1">
        <v>-1</v>
      </c>
      <c r="L1513" s="1">
        <v>0</v>
      </c>
      <c r="M1513" s="1">
        <v>11</v>
      </c>
      <c r="N1513" s="1">
        <v>-3</v>
      </c>
      <c r="O1513" s="1">
        <v>20544</v>
      </c>
      <c r="P1513" s="1">
        <v>0</v>
      </c>
      <c r="Q1513" s="1">
        <v>59.2</v>
      </c>
      <c r="R1513" s="1">
        <v>59.2</v>
      </c>
      <c r="S1513" s="1">
        <v>59.2</v>
      </c>
      <c r="T1513" s="1">
        <v>60.2</v>
      </c>
      <c r="U1513" s="1">
        <v>59.9</v>
      </c>
      <c r="V1513" s="1">
        <v>4.8250000000000003E-3</v>
      </c>
      <c r="W1513" s="1">
        <v>1.18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0.69</v>
      </c>
      <c r="D1514" s="1">
        <v>0</v>
      </c>
      <c r="E1514" s="1">
        <v>0</v>
      </c>
      <c r="F1514" s="1">
        <v>31.31</v>
      </c>
      <c r="G1514" s="1">
        <v>68</v>
      </c>
      <c r="H1514" s="1">
        <v>1518</v>
      </c>
      <c r="I1514" s="1">
        <v>230000</v>
      </c>
      <c r="J1514" s="1">
        <v>0</v>
      </c>
      <c r="K1514" s="1">
        <v>0</v>
      </c>
      <c r="L1514" s="1">
        <v>-5</v>
      </c>
      <c r="M1514" s="1">
        <v>0</v>
      </c>
      <c r="N1514" s="1">
        <v>0</v>
      </c>
      <c r="O1514" s="1">
        <v>15640</v>
      </c>
      <c r="P1514" s="1">
        <v>0</v>
      </c>
      <c r="Q1514" s="1">
        <v>127.5</v>
      </c>
      <c r="R1514" s="1">
        <v>127.5</v>
      </c>
      <c r="S1514" s="1">
        <v>127</v>
      </c>
      <c r="T1514" s="1">
        <v>127.5</v>
      </c>
      <c r="U1514" s="1">
        <v>128</v>
      </c>
      <c r="V1514" s="1">
        <v>-6.3499999999999997E-3</v>
      </c>
      <c r="W1514" s="1">
        <v>0.39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10.09</v>
      </c>
      <c r="D1515" s="1">
        <v>7.17</v>
      </c>
      <c r="E1515" s="1">
        <v>0.85</v>
      </c>
      <c r="F1515" s="1">
        <v>46.07</v>
      </c>
      <c r="G1515" s="1">
        <v>35.819999999999993</v>
      </c>
      <c r="H1515" s="1">
        <v>1519</v>
      </c>
      <c r="I1515" s="1">
        <v>489126.18</v>
      </c>
      <c r="J1515" s="1">
        <v>111.98</v>
      </c>
      <c r="K1515" s="1">
        <v>43.84</v>
      </c>
      <c r="L1515" s="1">
        <v>-4.1749999999999998</v>
      </c>
      <c r="M1515" s="1">
        <v>-221.05199999999999</v>
      </c>
      <c r="N1515" s="1">
        <v>-35.698999999999998</v>
      </c>
      <c r="O1515" s="1">
        <v>17520</v>
      </c>
      <c r="P1515" s="1">
        <v>-0.6</v>
      </c>
      <c r="Q1515" s="1">
        <v>500</v>
      </c>
      <c r="R1515" s="1">
        <v>527</v>
      </c>
      <c r="S1515" s="1">
        <v>511</v>
      </c>
      <c r="T1515" s="1">
        <v>504</v>
      </c>
      <c r="U1515" s="1">
        <v>497.5</v>
      </c>
      <c r="V1515" s="1">
        <v>-0.52210205500000006</v>
      </c>
      <c r="W1515" s="1">
        <v>2.16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1.29</v>
      </c>
      <c r="D1516" s="1">
        <v>0</v>
      </c>
      <c r="E1516" s="1">
        <v>0</v>
      </c>
      <c r="F1516" s="1">
        <v>34.26</v>
      </c>
      <c r="G1516" s="1">
        <v>64.45</v>
      </c>
      <c r="H1516" s="1">
        <v>1520</v>
      </c>
      <c r="I1516" s="1">
        <v>1230760.26</v>
      </c>
      <c r="J1516" s="1">
        <v>11</v>
      </c>
      <c r="K1516" s="1">
        <v>-79</v>
      </c>
      <c r="L1516" s="1">
        <v>-16</v>
      </c>
      <c r="M1516" s="1">
        <v>-6</v>
      </c>
      <c r="N1516" s="1">
        <v>-80</v>
      </c>
      <c r="O1516" s="1">
        <v>79322</v>
      </c>
      <c r="P1516" s="1">
        <v>-0.2</v>
      </c>
      <c r="Q1516" s="1">
        <v>33.1</v>
      </c>
      <c r="R1516" s="1">
        <v>34.75</v>
      </c>
      <c r="S1516" s="1">
        <v>34.299999999999997</v>
      </c>
      <c r="T1516" s="1">
        <v>35.200000000000003</v>
      </c>
      <c r="U1516" s="1">
        <v>34.299999999999997</v>
      </c>
      <c r="V1516" s="1">
        <v>-5.8851499999999994E-2</v>
      </c>
      <c r="W1516" s="1">
        <v>5.38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3.82</v>
      </c>
      <c r="D1517" s="1">
        <v>0</v>
      </c>
      <c r="E1517" s="1">
        <v>0.09</v>
      </c>
      <c r="F1517" s="1">
        <v>21.44</v>
      </c>
      <c r="G1517" s="1">
        <v>74.650000000000006</v>
      </c>
      <c r="H1517" s="1">
        <v>1521</v>
      </c>
      <c r="I1517" s="1">
        <v>1500000</v>
      </c>
      <c r="J1517" s="1">
        <v>67.484999999999999</v>
      </c>
      <c r="K1517" s="1">
        <v>12</v>
      </c>
      <c r="L1517" s="1">
        <v>82</v>
      </c>
      <c r="M1517" s="1">
        <v>23</v>
      </c>
      <c r="N1517" s="1">
        <v>5</v>
      </c>
      <c r="O1517" s="1">
        <v>111975</v>
      </c>
      <c r="P1517" s="1">
        <v>0.2</v>
      </c>
      <c r="Q1517" s="1">
        <v>50.6</v>
      </c>
      <c r="R1517" s="1">
        <v>50</v>
      </c>
      <c r="S1517" s="1">
        <v>50.7</v>
      </c>
      <c r="T1517" s="1">
        <v>50.6</v>
      </c>
      <c r="U1517" s="1">
        <v>49.9</v>
      </c>
      <c r="V1517" s="1">
        <v>9.5854410000000001E-2</v>
      </c>
      <c r="W1517" s="1">
        <v>2.57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4.09</v>
      </c>
      <c r="D1518" s="1">
        <v>0</v>
      </c>
      <c r="E1518" s="1">
        <v>0.15</v>
      </c>
      <c r="F1518" s="1">
        <v>23.5</v>
      </c>
      <c r="G1518" s="1">
        <v>72.259999999999991</v>
      </c>
      <c r="H1518" s="1">
        <v>1522</v>
      </c>
      <c r="I1518" s="1">
        <v>241890</v>
      </c>
      <c r="J1518" s="1">
        <v>5</v>
      </c>
      <c r="K1518" s="1">
        <v>8</v>
      </c>
      <c r="L1518" s="1">
        <v>4.4180000000000001</v>
      </c>
      <c r="M1518" s="1">
        <v>-3.036</v>
      </c>
      <c r="N1518" s="1">
        <v>-0.05</v>
      </c>
      <c r="O1518" s="1">
        <v>17479</v>
      </c>
      <c r="P1518" s="1">
        <v>0.1</v>
      </c>
      <c r="Q1518" s="1">
        <v>180</v>
      </c>
      <c r="R1518" s="1">
        <v>181.5</v>
      </c>
      <c r="S1518" s="1">
        <v>185</v>
      </c>
      <c r="T1518" s="1">
        <v>184.5</v>
      </c>
      <c r="U1518" s="1">
        <v>185</v>
      </c>
      <c r="V1518" s="1">
        <v>2.5999380000000002E-2</v>
      </c>
      <c r="W1518" s="1">
        <v>2.4900000000000002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-7.0000000000000001E-3</v>
      </c>
      <c r="K1519" s="1">
        <v>0</v>
      </c>
      <c r="L1519" s="1">
        <v>0</v>
      </c>
      <c r="M1519" s="1">
        <v>-0.23400000000000001</v>
      </c>
      <c r="N1519" s="1">
        <v>1.405</v>
      </c>
      <c r="O1519" s="1">
        <v>9524</v>
      </c>
      <c r="P1519" s="1">
        <v>0</v>
      </c>
      <c r="Q1519" s="1">
        <v>81.400000000000006</v>
      </c>
      <c r="R1519" s="1">
        <v>82.5</v>
      </c>
      <c r="S1519" s="1">
        <v>80.900000000000006</v>
      </c>
      <c r="T1519" s="1">
        <v>79.900000000000006</v>
      </c>
      <c r="U1519" s="1">
        <v>77.900000000000006</v>
      </c>
      <c r="V1519" s="1">
        <v>9.0183100000000007E-4</v>
      </c>
      <c r="W1519" s="1">
        <v>-4.6500000000000004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3.6</v>
      </c>
      <c r="D1520" s="1">
        <v>0</v>
      </c>
      <c r="E1520" s="1">
        <v>0.15</v>
      </c>
      <c r="F1520" s="1">
        <v>20.62</v>
      </c>
      <c r="G1520" s="1">
        <v>75.63</v>
      </c>
      <c r="H1520" s="1">
        <v>1524</v>
      </c>
      <c r="I1520" s="1">
        <v>327751.3</v>
      </c>
      <c r="J1520" s="1">
        <v>-48</v>
      </c>
      <c r="K1520" s="1">
        <v>60</v>
      </c>
      <c r="L1520" s="1">
        <v>-49.918999999999997</v>
      </c>
      <c r="M1520" s="1">
        <v>-16.870999999999999</v>
      </c>
      <c r="N1520" s="1">
        <v>8.9039999999999999</v>
      </c>
      <c r="O1520" s="1">
        <v>24788</v>
      </c>
      <c r="P1520" s="1">
        <v>-0.2</v>
      </c>
      <c r="Q1520" s="1">
        <v>140.5</v>
      </c>
      <c r="R1520" s="1">
        <v>142</v>
      </c>
      <c r="S1520" s="1">
        <v>143</v>
      </c>
      <c r="T1520" s="1">
        <v>138</v>
      </c>
      <c r="U1520" s="1">
        <v>138.5</v>
      </c>
      <c r="V1520" s="1">
        <v>-6.4574110000000004E-2</v>
      </c>
      <c r="W1520" s="1">
        <v>2.21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15.44</v>
      </c>
      <c r="D1521" s="1">
        <v>0</v>
      </c>
      <c r="E1521" s="1">
        <v>0.13</v>
      </c>
      <c r="F1521" s="1">
        <v>61.59</v>
      </c>
      <c r="G1521" s="1">
        <v>22.840000000000003</v>
      </c>
      <c r="H1521" s="1">
        <v>1525</v>
      </c>
      <c r="I1521" s="1">
        <v>660000</v>
      </c>
      <c r="J1521" s="1">
        <v>-2</v>
      </c>
      <c r="K1521" s="1">
        <v>8</v>
      </c>
      <c r="L1521" s="1">
        <v>7</v>
      </c>
      <c r="M1521" s="1">
        <v>62</v>
      </c>
      <c r="N1521" s="1">
        <v>-2</v>
      </c>
      <c r="O1521" s="1">
        <v>15074</v>
      </c>
      <c r="P1521" s="1">
        <v>0.5</v>
      </c>
      <c r="Q1521" s="1">
        <v>49.15</v>
      </c>
      <c r="R1521" s="1">
        <v>49.15</v>
      </c>
      <c r="S1521" s="1">
        <v>49.2</v>
      </c>
      <c r="T1521" s="1">
        <v>52.2</v>
      </c>
      <c r="U1521" s="1">
        <v>52.7</v>
      </c>
      <c r="V1521" s="1">
        <v>3.7703E-2</v>
      </c>
      <c r="W1521" s="1">
        <v>7.77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4.07</v>
      </c>
      <c r="D1522" s="1">
        <v>0.27</v>
      </c>
      <c r="E1522" s="1">
        <v>0.19</v>
      </c>
      <c r="F1522" s="1">
        <v>56.96</v>
      </c>
      <c r="G1522" s="1">
        <v>38.51</v>
      </c>
      <c r="H1522" s="1">
        <v>1526</v>
      </c>
      <c r="I1522" s="1">
        <v>690090</v>
      </c>
      <c r="J1522" s="1">
        <v>54.002000000000002</v>
      </c>
      <c r="K1522" s="1">
        <v>56</v>
      </c>
      <c r="L1522" s="1">
        <v>-28</v>
      </c>
      <c r="M1522" s="1">
        <v>-174</v>
      </c>
      <c r="N1522" s="1">
        <v>-145.81100000000001</v>
      </c>
      <c r="O1522" s="1">
        <v>26575</v>
      </c>
      <c r="P1522" s="1">
        <v>-0.9</v>
      </c>
      <c r="Q1522" s="1">
        <v>216.5</v>
      </c>
      <c r="R1522" s="1">
        <v>213.5</v>
      </c>
      <c r="S1522" s="1">
        <v>214</v>
      </c>
      <c r="T1522" s="1">
        <v>206.5</v>
      </c>
      <c r="U1522" s="1">
        <v>204</v>
      </c>
      <c r="V1522" s="1">
        <v>-0.48021010999999997</v>
      </c>
      <c r="W1522" s="1">
        <v>-4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4.57</v>
      </c>
      <c r="D1523" s="1">
        <v>0</v>
      </c>
      <c r="E1523" s="1">
        <v>0</v>
      </c>
      <c r="F1523" s="1">
        <v>46.52</v>
      </c>
      <c r="G1523" s="1">
        <v>48.91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10</v>
      </c>
      <c r="M1523" s="1">
        <v>10</v>
      </c>
      <c r="N1523" s="1">
        <v>0</v>
      </c>
      <c r="O1523" s="1">
        <v>12662</v>
      </c>
      <c r="P1523" s="1">
        <v>0.2</v>
      </c>
      <c r="Q1523" s="1">
        <v>250</v>
      </c>
      <c r="R1523" s="1">
        <v>250</v>
      </c>
      <c r="S1523" s="1">
        <v>250</v>
      </c>
      <c r="T1523" s="1">
        <v>251</v>
      </c>
      <c r="U1523" s="1">
        <v>251.5</v>
      </c>
      <c r="V1523" s="1">
        <v>7.51E-2</v>
      </c>
      <c r="W1523" s="1">
        <v>0.6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0.34</v>
      </c>
      <c r="D1524" s="1">
        <v>0</v>
      </c>
      <c r="E1524" s="1">
        <v>0</v>
      </c>
      <c r="F1524" s="1">
        <v>37.07</v>
      </c>
      <c r="G1524" s="1">
        <v>62.589999999999996</v>
      </c>
      <c r="H1524" s="1">
        <v>1528</v>
      </c>
      <c r="I1524" s="1">
        <v>291090</v>
      </c>
      <c r="J1524" s="1">
        <v>-9</v>
      </c>
      <c r="K1524" s="1">
        <v>-11</v>
      </c>
      <c r="L1524" s="1">
        <v>-11</v>
      </c>
      <c r="M1524" s="1">
        <v>-7</v>
      </c>
      <c r="N1524" s="1">
        <v>-2</v>
      </c>
      <c r="O1524" s="1">
        <v>18219</v>
      </c>
      <c r="P1524" s="1">
        <v>-0.2</v>
      </c>
      <c r="Q1524" s="1">
        <v>34.25</v>
      </c>
      <c r="R1524" s="1">
        <v>34.549999999999997</v>
      </c>
      <c r="S1524" s="1">
        <v>34.5</v>
      </c>
      <c r="T1524" s="1">
        <v>34.799999999999997</v>
      </c>
      <c r="U1524" s="1">
        <v>34.299999999999997</v>
      </c>
      <c r="V1524" s="1">
        <v>-1.3799999999999998E-2</v>
      </c>
      <c r="W1524" s="1">
        <v>-1.72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74.930000000000007</v>
      </c>
      <c r="D1525" s="1">
        <v>0</v>
      </c>
      <c r="E1525" s="1">
        <v>0.14000000000000001</v>
      </c>
      <c r="F1525" s="1">
        <v>2.17</v>
      </c>
      <c r="G1525" s="1">
        <v>22.759999999999991</v>
      </c>
      <c r="H1525" s="1">
        <v>1529</v>
      </c>
      <c r="I1525" s="1">
        <v>1960456.17</v>
      </c>
      <c r="J1525" s="1">
        <v>17</v>
      </c>
      <c r="K1525" s="1">
        <v>3</v>
      </c>
      <c r="L1525" s="1">
        <v>0</v>
      </c>
      <c r="M1525" s="1">
        <v>4</v>
      </c>
      <c r="N1525" s="1">
        <v>-21</v>
      </c>
      <c r="O1525" s="1">
        <v>44620</v>
      </c>
      <c r="P1525" s="1">
        <v>0</v>
      </c>
      <c r="Q1525" s="1">
        <v>66.3</v>
      </c>
      <c r="R1525" s="1">
        <v>66</v>
      </c>
      <c r="S1525" s="1">
        <v>66.2</v>
      </c>
      <c r="T1525" s="1">
        <v>65.3</v>
      </c>
      <c r="U1525" s="1">
        <v>64.599999999999994</v>
      </c>
      <c r="V1525" s="1">
        <v>2.2970000000000004E-3</v>
      </c>
      <c r="W1525" s="1">
        <v>-2.42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2.78</v>
      </c>
      <c r="D1526" s="1">
        <v>0</v>
      </c>
      <c r="E1526" s="1">
        <v>0.03</v>
      </c>
      <c r="F1526" s="1">
        <v>58.91</v>
      </c>
      <c r="G1526" s="1">
        <v>38.28</v>
      </c>
      <c r="H1526" s="1">
        <v>1530</v>
      </c>
      <c r="I1526" s="1">
        <v>815814.3</v>
      </c>
      <c r="J1526" s="1">
        <v>11</v>
      </c>
      <c r="K1526" s="1">
        <v>30.463999999999999</v>
      </c>
      <c r="L1526" s="1">
        <v>-11</v>
      </c>
      <c r="M1526" s="1">
        <v>9</v>
      </c>
      <c r="N1526" s="1">
        <v>5</v>
      </c>
      <c r="O1526" s="1">
        <v>31229</v>
      </c>
      <c r="P1526" s="1">
        <v>0.1</v>
      </c>
      <c r="Q1526" s="1">
        <v>53.7</v>
      </c>
      <c r="R1526" s="1">
        <v>54.8</v>
      </c>
      <c r="S1526" s="1">
        <v>54.6</v>
      </c>
      <c r="T1526" s="1">
        <v>54.8</v>
      </c>
      <c r="U1526" s="1">
        <v>54.5</v>
      </c>
      <c r="V1526" s="1">
        <v>2.4252271999999998E-2</v>
      </c>
      <c r="W1526" s="1">
        <v>2.64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74.05</v>
      </c>
      <c r="D1527" s="1">
        <v>1.62</v>
      </c>
      <c r="E1527" s="1">
        <v>0.16</v>
      </c>
      <c r="F1527" s="1">
        <v>54.79</v>
      </c>
      <c r="G1527" s="1">
        <v>-30.620000000000005</v>
      </c>
      <c r="H1527" s="1">
        <v>1531</v>
      </c>
      <c r="I1527" s="1">
        <v>854187.8</v>
      </c>
      <c r="J1527" s="1">
        <v>40.799999999999997</v>
      </c>
      <c r="K1527" s="1">
        <v>-79.340999999999994</v>
      </c>
      <c r="L1527" s="1">
        <v>-78.188000000000002</v>
      </c>
      <c r="M1527" s="1">
        <v>200.285</v>
      </c>
      <c r="N1527" s="1">
        <v>130.089</v>
      </c>
      <c r="O1527" s="1">
        <v>-26155</v>
      </c>
      <c r="P1527" s="1">
        <v>-0.8</v>
      </c>
      <c r="Q1527" s="1">
        <v>649</v>
      </c>
      <c r="R1527" s="1">
        <v>637</v>
      </c>
      <c r="S1527" s="1">
        <v>629</v>
      </c>
      <c r="T1527" s="1">
        <v>658</v>
      </c>
      <c r="U1527" s="1">
        <v>671</v>
      </c>
      <c r="V1527" s="1">
        <v>1.4583597999999998</v>
      </c>
      <c r="W1527" s="1">
        <v>5.5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2.57</v>
      </c>
      <c r="D1528" s="1">
        <v>0.34</v>
      </c>
      <c r="E1528" s="1">
        <v>0.43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-3</v>
      </c>
      <c r="K1528" s="1">
        <v>0.70299999999999996</v>
      </c>
      <c r="L1528" s="1">
        <v>-4</v>
      </c>
      <c r="M1528" s="1">
        <v>-2.024</v>
      </c>
      <c r="N1528" s="1">
        <v>-3.3540000000000001</v>
      </c>
      <c r="O1528" s="1">
        <v>30097</v>
      </c>
      <c r="P1528" s="1">
        <v>0</v>
      </c>
      <c r="Q1528" s="1">
        <v>314.5</v>
      </c>
      <c r="R1528" s="1">
        <v>313.5</v>
      </c>
      <c r="S1528" s="1">
        <v>312.5</v>
      </c>
      <c r="T1528" s="1">
        <v>312.5</v>
      </c>
      <c r="U1528" s="1">
        <v>311.5</v>
      </c>
      <c r="V1528" s="1">
        <v>-3.6503805E-2</v>
      </c>
      <c r="W1528" s="1">
        <v>-0.8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4.67</v>
      </c>
      <c r="D1529" s="1">
        <v>0</v>
      </c>
      <c r="E1529" s="1">
        <v>0</v>
      </c>
      <c r="F1529" s="1">
        <v>22.56</v>
      </c>
      <c r="G1529" s="1">
        <v>72.77000000000001</v>
      </c>
      <c r="H1529" s="1">
        <v>1533</v>
      </c>
      <c r="I1529" s="1">
        <v>317022.01</v>
      </c>
      <c r="J1529" s="1">
        <v>32.109000000000002</v>
      </c>
      <c r="K1529" s="1">
        <v>-20.832999999999998</v>
      </c>
      <c r="L1529" s="1">
        <v>-10</v>
      </c>
      <c r="M1529" s="1">
        <v>-22.167000000000002</v>
      </c>
      <c r="N1529" s="1">
        <v>-3.41</v>
      </c>
      <c r="O1529" s="1">
        <v>23070</v>
      </c>
      <c r="P1529" s="1">
        <v>-0.1</v>
      </c>
      <c r="Q1529" s="1">
        <v>69</v>
      </c>
      <c r="R1529" s="1">
        <v>70.5</v>
      </c>
      <c r="S1529" s="1">
        <v>69.8</v>
      </c>
      <c r="T1529" s="1">
        <v>68.7</v>
      </c>
      <c r="U1529" s="1">
        <v>66.8</v>
      </c>
      <c r="V1529" s="1">
        <v>-1.7018663999999999E-2</v>
      </c>
      <c r="W1529" s="1">
        <v>-2.34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2.4300000000000002</v>
      </c>
      <c r="D1530" s="1">
        <v>0</v>
      </c>
      <c r="E1530" s="1">
        <v>0</v>
      </c>
      <c r="F1530" s="1">
        <v>39.82</v>
      </c>
      <c r="G1530" s="1">
        <v>57.75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1</v>
      </c>
      <c r="M1530" s="1">
        <v>0</v>
      </c>
      <c r="N1530" s="1">
        <v>0</v>
      </c>
      <c r="O1530" s="1">
        <v>13891</v>
      </c>
      <c r="P1530" s="1">
        <v>0</v>
      </c>
      <c r="Q1530" s="1">
        <v>102.5</v>
      </c>
      <c r="R1530" s="1">
        <v>102.5</v>
      </c>
      <c r="S1530" s="1">
        <v>103</v>
      </c>
      <c r="T1530" s="1">
        <v>103.5</v>
      </c>
      <c r="U1530" s="1">
        <v>103</v>
      </c>
      <c r="V1530" s="1">
        <v>1.0300000000000001E-3</v>
      </c>
      <c r="W1530" s="1">
        <v>0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7.28</v>
      </c>
      <c r="D1531" s="1">
        <v>0</v>
      </c>
      <c r="E1531" s="1">
        <v>0</v>
      </c>
      <c r="F1531" s="1">
        <v>17.02</v>
      </c>
      <c r="G1531" s="1">
        <v>75.7</v>
      </c>
      <c r="H1531" s="1">
        <v>1535</v>
      </c>
      <c r="I1531" s="1">
        <v>1509218.91</v>
      </c>
      <c r="J1531" s="1">
        <v>-10</v>
      </c>
      <c r="K1531" s="1">
        <v>-211</v>
      </c>
      <c r="L1531" s="1">
        <v>-324</v>
      </c>
      <c r="M1531" s="1">
        <v>-416.21100000000001</v>
      </c>
      <c r="N1531" s="1">
        <v>-411</v>
      </c>
      <c r="O1531" s="1">
        <v>114248</v>
      </c>
      <c r="P1531" s="1">
        <v>-1.2</v>
      </c>
      <c r="Q1531" s="1">
        <v>17.850000000000001</v>
      </c>
      <c r="R1531" s="1">
        <v>17.5</v>
      </c>
      <c r="S1531" s="1">
        <v>17.3</v>
      </c>
      <c r="T1531" s="1">
        <v>18.399999999999999</v>
      </c>
      <c r="U1531" s="1">
        <v>17.45</v>
      </c>
      <c r="V1531" s="1">
        <v>-0.24306432400000003</v>
      </c>
      <c r="W1531" s="1">
        <v>-1.69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30.57</v>
      </c>
      <c r="D1532" s="1">
        <v>19.61</v>
      </c>
      <c r="E1532" s="1">
        <v>0.87</v>
      </c>
      <c r="F1532" s="1">
        <v>7.49</v>
      </c>
      <c r="G1532" s="1">
        <v>41.46</v>
      </c>
      <c r="H1532" s="1">
        <v>1536</v>
      </c>
      <c r="I1532" s="1">
        <v>1201368.76</v>
      </c>
      <c r="J1532" s="1">
        <v>-101.893</v>
      </c>
      <c r="K1532" s="1">
        <v>429.12</v>
      </c>
      <c r="L1532" s="1">
        <v>95.885000000000005</v>
      </c>
      <c r="M1532" s="1">
        <v>25.91</v>
      </c>
      <c r="N1532" s="1">
        <v>-302.904</v>
      </c>
      <c r="O1532" s="1">
        <v>49809</v>
      </c>
      <c r="P1532" s="1">
        <v>0.3</v>
      </c>
      <c r="Q1532" s="1">
        <v>285.5</v>
      </c>
      <c r="R1532" s="1">
        <v>290.5</v>
      </c>
      <c r="S1532" s="1">
        <v>288.5</v>
      </c>
      <c r="T1532" s="1">
        <v>289</v>
      </c>
      <c r="U1532" s="1">
        <v>284.5</v>
      </c>
      <c r="V1532" s="1">
        <v>0.44543533000000013</v>
      </c>
      <c r="W1532" s="1">
        <v>0.53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5.88</v>
      </c>
      <c r="D1533" s="1">
        <v>0.19</v>
      </c>
      <c r="E1533" s="1">
        <v>0.2</v>
      </c>
      <c r="F1533" s="1">
        <v>9.8800000000000008</v>
      </c>
      <c r="G1533" s="1">
        <v>83.85</v>
      </c>
      <c r="H1533" s="1">
        <v>1537</v>
      </c>
      <c r="I1533" s="1">
        <v>1421804.67</v>
      </c>
      <c r="J1533" s="1">
        <v>20.082999999999998</v>
      </c>
      <c r="K1533" s="1">
        <v>-14.54</v>
      </c>
      <c r="L1533" s="1">
        <v>-41.915999999999997</v>
      </c>
      <c r="M1533" s="1">
        <v>-27.495999999999999</v>
      </c>
      <c r="N1533" s="1">
        <v>-21.044</v>
      </c>
      <c r="O1533" s="1">
        <v>119218</v>
      </c>
      <c r="P1533" s="1">
        <v>-0.1</v>
      </c>
      <c r="Q1533" s="1">
        <v>27.15</v>
      </c>
      <c r="R1533" s="1">
        <v>27</v>
      </c>
      <c r="S1533" s="1">
        <v>26.85</v>
      </c>
      <c r="T1533" s="1">
        <v>26.7</v>
      </c>
      <c r="U1533" s="1">
        <v>26.5</v>
      </c>
      <c r="V1533" s="1">
        <v>-2.2645803500000002E-2</v>
      </c>
      <c r="W1533" s="1">
        <v>-2.93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6</v>
      </c>
      <c r="K1534" s="1">
        <v>-7</v>
      </c>
      <c r="L1534" s="1">
        <v>16</v>
      </c>
      <c r="M1534" s="1">
        <v>-26</v>
      </c>
      <c r="N1534" s="1">
        <v>-6</v>
      </c>
      <c r="O1534" s="1">
        <v>37171</v>
      </c>
      <c r="P1534" s="1">
        <v>0</v>
      </c>
      <c r="Q1534" s="1">
        <v>21.8</v>
      </c>
      <c r="R1534" s="1">
        <v>21.75</v>
      </c>
      <c r="S1534" s="1">
        <v>22</v>
      </c>
      <c r="T1534" s="1">
        <v>20.85</v>
      </c>
      <c r="U1534" s="1">
        <v>20.8</v>
      </c>
      <c r="V1534" s="1">
        <v>-3.3635000000000002E-3</v>
      </c>
      <c r="W1534" s="1">
        <v>-4.37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2.67</v>
      </c>
      <c r="D1535" s="1">
        <v>0</v>
      </c>
      <c r="E1535" s="1">
        <v>0.89</v>
      </c>
      <c r="F1535" s="1">
        <v>8.77</v>
      </c>
      <c r="G1535" s="1">
        <v>87.67</v>
      </c>
      <c r="H1535" s="1">
        <v>1539</v>
      </c>
      <c r="I1535" s="1">
        <v>985953.93</v>
      </c>
      <c r="J1535" s="1">
        <v>158</v>
      </c>
      <c r="K1535" s="1">
        <v>136</v>
      </c>
      <c r="L1535" s="1">
        <v>91</v>
      </c>
      <c r="M1535" s="1">
        <v>-18.617999999999999</v>
      </c>
      <c r="N1535" s="1">
        <v>165</v>
      </c>
      <c r="O1535" s="1">
        <v>86439</v>
      </c>
      <c r="P1535" s="1">
        <v>0.6</v>
      </c>
      <c r="Q1535" s="1">
        <v>65.7</v>
      </c>
      <c r="R1535" s="1">
        <v>64.3</v>
      </c>
      <c r="S1535" s="1">
        <v>64.7</v>
      </c>
      <c r="T1535" s="1">
        <v>63.2</v>
      </c>
      <c r="U1535" s="1">
        <v>65</v>
      </c>
      <c r="V1535" s="1">
        <v>0.34561442399999998</v>
      </c>
      <c r="W1535" s="1">
        <v>0.46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13.66</v>
      </c>
      <c r="D1536" s="1">
        <v>0.03</v>
      </c>
      <c r="E1536" s="1">
        <v>0.33</v>
      </c>
      <c r="F1536" s="1">
        <v>5.52</v>
      </c>
      <c r="G1536" s="1">
        <v>80.460000000000008</v>
      </c>
      <c r="H1536" s="1">
        <v>1540</v>
      </c>
      <c r="I1536" s="1">
        <v>1526280.33</v>
      </c>
      <c r="J1536" s="1">
        <v>50.67</v>
      </c>
      <c r="K1536" s="1">
        <v>-74</v>
      </c>
      <c r="L1536" s="1">
        <v>-223.97</v>
      </c>
      <c r="M1536" s="1">
        <v>103.08</v>
      </c>
      <c r="N1536" s="1">
        <v>-147.24100000000001</v>
      </c>
      <c r="O1536" s="1">
        <v>122805</v>
      </c>
      <c r="P1536" s="1">
        <v>-0.2</v>
      </c>
      <c r="Q1536" s="1">
        <v>51.7</v>
      </c>
      <c r="R1536" s="1">
        <v>51.2</v>
      </c>
      <c r="S1536" s="1">
        <v>50.6</v>
      </c>
      <c r="T1536" s="1">
        <v>51.1</v>
      </c>
      <c r="U1536" s="1">
        <v>50.1</v>
      </c>
      <c r="V1536" s="1">
        <v>-0.14611429100000001</v>
      </c>
      <c r="W1536" s="1">
        <v>-1.38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2</v>
      </c>
      <c r="K1537" s="1">
        <v>-1</v>
      </c>
      <c r="L1537" s="1">
        <v>1</v>
      </c>
      <c r="M1537" s="1">
        <v>-1</v>
      </c>
      <c r="N1537" s="1">
        <v>0</v>
      </c>
      <c r="O1537" s="1">
        <v>25998</v>
      </c>
      <c r="P1537" s="1">
        <v>0</v>
      </c>
      <c r="Q1537" s="1">
        <v>28.55</v>
      </c>
      <c r="R1537" s="1">
        <v>28.8</v>
      </c>
      <c r="S1537" s="1">
        <v>28.55</v>
      </c>
      <c r="T1537" s="1">
        <v>28.6</v>
      </c>
      <c r="U1537" s="1">
        <v>28.6</v>
      </c>
      <c r="V1537" s="1">
        <v>2.8249999999999998E-4</v>
      </c>
      <c r="W1537" s="1">
        <v>-0.69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1.25</v>
      </c>
      <c r="D1538" s="1">
        <v>0</v>
      </c>
      <c r="E1538" s="1">
        <v>0</v>
      </c>
      <c r="F1538" s="1">
        <v>3.32</v>
      </c>
      <c r="G1538" s="1">
        <v>95.43</v>
      </c>
      <c r="H1538" s="1">
        <v>1542</v>
      </c>
      <c r="I1538" s="1">
        <v>1426297.75</v>
      </c>
      <c r="J1538" s="1">
        <v>136</v>
      </c>
      <c r="K1538" s="1">
        <v>-87</v>
      </c>
      <c r="L1538" s="1">
        <v>-32</v>
      </c>
      <c r="M1538" s="1">
        <v>-169.048</v>
      </c>
      <c r="N1538" s="1">
        <v>-28</v>
      </c>
      <c r="O1538" s="1">
        <v>136112</v>
      </c>
      <c r="P1538" s="1">
        <v>-0.1</v>
      </c>
      <c r="Q1538" s="1">
        <v>57</v>
      </c>
      <c r="R1538" s="1">
        <v>56.1</v>
      </c>
      <c r="S1538" s="1">
        <v>56.2</v>
      </c>
      <c r="T1538" s="1">
        <v>55.2</v>
      </c>
      <c r="U1538" s="1">
        <v>53.7</v>
      </c>
      <c r="V1538" s="1">
        <v>-9.7621496000000002E-2</v>
      </c>
      <c r="W1538" s="1">
        <v>-4.62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6.41</v>
      </c>
      <c r="D1539" s="1">
        <v>0</v>
      </c>
      <c r="E1539" s="1">
        <v>0.1</v>
      </c>
      <c r="F1539" s="1">
        <v>10.08</v>
      </c>
      <c r="G1539" s="1">
        <v>83.41</v>
      </c>
      <c r="H1539" s="1">
        <v>1543</v>
      </c>
      <c r="I1539" s="1">
        <v>628737.25</v>
      </c>
      <c r="J1539" s="1">
        <v>-110</v>
      </c>
      <c r="K1539" s="1">
        <v>-9</v>
      </c>
      <c r="L1539" s="1">
        <v>727</v>
      </c>
      <c r="M1539" s="1">
        <v>54</v>
      </c>
      <c r="N1539" s="1">
        <v>281</v>
      </c>
      <c r="O1539" s="1">
        <v>52443</v>
      </c>
      <c r="P1539" s="1">
        <v>1.8</v>
      </c>
      <c r="Q1539" s="1">
        <v>20</v>
      </c>
      <c r="R1539" s="1">
        <v>22</v>
      </c>
      <c r="S1539" s="1">
        <v>24.2</v>
      </c>
      <c r="T1539" s="1">
        <v>24.2</v>
      </c>
      <c r="U1539" s="1">
        <v>24.1</v>
      </c>
      <c r="V1539" s="1">
        <v>0.23274299999999995</v>
      </c>
      <c r="W1539" s="1">
        <v>27.18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3.45</v>
      </c>
      <c r="D1540" s="1">
        <v>0</v>
      </c>
      <c r="E1540" s="1">
        <v>0</v>
      </c>
      <c r="F1540" s="1">
        <v>13.42</v>
      </c>
      <c r="G1540" s="1">
        <v>83.13</v>
      </c>
      <c r="H1540" s="1">
        <v>1544</v>
      </c>
      <c r="I1540" s="1">
        <v>628741.9</v>
      </c>
      <c r="J1540" s="1">
        <v>90</v>
      </c>
      <c r="K1540" s="1">
        <v>12</v>
      </c>
      <c r="L1540" s="1">
        <v>-30</v>
      </c>
      <c r="M1540" s="1">
        <v>-32</v>
      </c>
      <c r="N1540" s="1">
        <v>-22</v>
      </c>
      <c r="O1540" s="1">
        <v>52267</v>
      </c>
      <c r="P1540" s="1">
        <v>0</v>
      </c>
      <c r="Q1540" s="1">
        <v>35.35</v>
      </c>
      <c r="R1540" s="1">
        <v>35.6</v>
      </c>
      <c r="S1540" s="1">
        <v>35.299999999999997</v>
      </c>
      <c r="T1540" s="1">
        <v>34.9</v>
      </c>
      <c r="U1540" s="1">
        <v>33.9</v>
      </c>
      <c r="V1540" s="1">
        <v>6.8709999999999995E-3</v>
      </c>
      <c r="W1540" s="1">
        <v>-2.59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15.34</v>
      </c>
      <c r="D1541" s="1">
        <v>0</v>
      </c>
      <c r="E1541" s="1">
        <v>1.38</v>
      </c>
      <c r="F1541" s="1">
        <v>11.2</v>
      </c>
      <c r="G1541" s="1">
        <v>72.08</v>
      </c>
      <c r="H1541" s="1">
        <v>1545</v>
      </c>
      <c r="I1541" s="1">
        <v>2091196.92</v>
      </c>
      <c r="J1541" s="1">
        <v>161.97</v>
      </c>
      <c r="K1541" s="1">
        <v>37</v>
      </c>
      <c r="L1541" s="1">
        <v>10.103</v>
      </c>
      <c r="M1541" s="1">
        <v>-26.013999999999999</v>
      </c>
      <c r="N1541" s="1">
        <v>7.88</v>
      </c>
      <c r="O1541" s="1">
        <v>150733</v>
      </c>
      <c r="P1541" s="1">
        <v>0.1</v>
      </c>
      <c r="Q1541" s="1">
        <v>42.1</v>
      </c>
      <c r="R1541" s="1">
        <v>41.85</v>
      </c>
      <c r="S1541" s="1">
        <v>42</v>
      </c>
      <c r="T1541" s="1">
        <v>41.75</v>
      </c>
      <c r="U1541" s="1">
        <v>41.65</v>
      </c>
      <c r="V1541" s="1">
        <v>8.0338304999999999E-2</v>
      </c>
      <c r="W1541" s="1">
        <v>0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0.76</v>
      </c>
      <c r="D1542" s="1">
        <v>0</v>
      </c>
      <c r="E1542" s="1">
        <v>1.21</v>
      </c>
      <c r="F1542" s="1">
        <v>22.52</v>
      </c>
      <c r="G1542" s="1">
        <v>75.510000000000005</v>
      </c>
      <c r="H1542" s="1">
        <v>1546</v>
      </c>
      <c r="I1542" s="1">
        <v>688500.74</v>
      </c>
      <c r="J1542" s="1">
        <v>176</v>
      </c>
      <c r="K1542" s="1">
        <v>-315</v>
      </c>
      <c r="L1542" s="1">
        <v>-97.998000000000005</v>
      </c>
      <c r="M1542" s="1">
        <v>-96.739000000000004</v>
      </c>
      <c r="N1542" s="1">
        <v>-56.982999999999997</v>
      </c>
      <c r="O1542" s="1">
        <v>51989</v>
      </c>
      <c r="P1542" s="1">
        <v>-0.8</v>
      </c>
      <c r="Q1542" s="1">
        <v>46.75</v>
      </c>
      <c r="R1542" s="1">
        <v>47</v>
      </c>
      <c r="S1542" s="1">
        <v>46.45</v>
      </c>
      <c r="T1542" s="1">
        <v>45.2</v>
      </c>
      <c r="U1542" s="1">
        <v>44.45</v>
      </c>
      <c r="V1542" s="1">
        <v>-0.18034504250000002</v>
      </c>
      <c r="W1542" s="1">
        <v>-2.95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1</v>
      </c>
      <c r="K1543" s="1">
        <v>2</v>
      </c>
      <c r="L1543" s="1">
        <v>1</v>
      </c>
      <c r="M1543" s="1">
        <v>0</v>
      </c>
      <c r="N1543" s="1">
        <v>0</v>
      </c>
      <c r="O1543" s="1">
        <v>112335</v>
      </c>
      <c r="P1543" s="1">
        <v>0</v>
      </c>
      <c r="Q1543" s="1">
        <v>34.75</v>
      </c>
      <c r="R1543" s="1">
        <v>34.799999999999997</v>
      </c>
      <c r="S1543" s="1">
        <v>34.950000000000003</v>
      </c>
      <c r="T1543" s="1">
        <v>34.9</v>
      </c>
      <c r="U1543" s="1">
        <v>34.85</v>
      </c>
      <c r="V1543" s="1">
        <v>1.3930000000000001E-3</v>
      </c>
      <c r="W1543" s="1">
        <v>0.57999999999999996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0.69</v>
      </c>
      <c r="D1544" s="1">
        <v>0</v>
      </c>
      <c r="E1544" s="1">
        <v>0.13</v>
      </c>
      <c r="F1544" s="1">
        <v>12.27</v>
      </c>
      <c r="G1544" s="1">
        <v>86.91</v>
      </c>
      <c r="H1544" s="1">
        <v>1548</v>
      </c>
      <c r="I1544" s="1">
        <v>799071.7</v>
      </c>
      <c r="J1544" s="1">
        <v>-5</v>
      </c>
      <c r="K1544" s="1">
        <v>-1</v>
      </c>
      <c r="L1544" s="1">
        <v>-5</v>
      </c>
      <c r="M1544" s="1">
        <v>-22</v>
      </c>
      <c r="N1544" s="1">
        <v>16</v>
      </c>
      <c r="O1544" s="1">
        <v>69447</v>
      </c>
      <c r="P1544" s="1">
        <v>0</v>
      </c>
      <c r="Q1544" s="1">
        <v>26.45</v>
      </c>
      <c r="R1544" s="1">
        <v>27.8</v>
      </c>
      <c r="S1544" s="1">
        <v>27.75</v>
      </c>
      <c r="T1544" s="1">
        <v>28.35</v>
      </c>
      <c r="U1544" s="1">
        <v>28.05</v>
      </c>
      <c r="V1544" s="1">
        <v>-4.7369999999999999E-3</v>
      </c>
      <c r="W1544" s="1">
        <v>6.25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10.61</v>
      </c>
      <c r="D1545" s="1">
        <v>0.44</v>
      </c>
      <c r="E1545" s="1">
        <v>3.05</v>
      </c>
      <c r="F1545" s="1">
        <v>16.55</v>
      </c>
      <c r="G1545" s="1">
        <v>69.349999999999994</v>
      </c>
      <c r="H1545" s="1">
        <v>1549</v>
      </c>
      <c r="I1545" s="1">
        <v>1441629.45</v>
      </c>
      <c r="J1545" s="1">
        <v>341.09</v>
      </c>
      <c r="K1545" s="1">
        <v>-626.65700000000004</v>
      </c>
      <c r="L1545" s="1">
        <v>167.71700000000001</v>
      </c>
      <c r="M1545" s="1">
        <v>-495.488</v>
      </c>
      <c r="N1545" s="1">
        <v>-342.91800000000001</v>
      </c>
      <c r="O1545" s="1">
        <v>99977</v>
      </c>
      <c r="P1545" s="1">
        <v>-1</v>
      </c>
      <c r="Q1545" s="1">
        <v>47.65</v>
      </c>
      <c r="R1545" s="1">
        <v>47.1</v>
      </c>
      <c r="S1545" s="1">
        <v>47.2</v>
      </c>
      <c r="T1545" s="1">
        <v>46.7</v>
      </c>
      <c r="U1545" s="1">
        <v>45.5</v>
      </c>
      <c r="V1545" s="1">
        <v>-0.44088422400000005</v>
      </c>
      <c r="W1545" s="1">
        <v>-2.99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9.34</v>
      </c>
      <c r="D1546" s="1">
        <v>4.8600000000000003</v>
      </c>
      <c r="E1546" s="1">
        <v>1.42</v>
      </c>
      <c r="F1546" s="1">
        <v>66.97</v>
      </c>
      <c r="G1546" s="1">
        <v>17.409999999999997</v>
      </c>
      <c r="H1546" s="1">
        <v>1550</v>
      </c>
      <c r="I1546" s="1">
        <v>6461654.8700000001</v>
      </c>
      <c r="J1546" s="1">
        <v>530.17399999999998</v>
      </c>
      <c r="K1546" s="1">
        <v>-947.62900000000002</v>
      </c>
      <c r="L1546" s="1">
        <v>147.78299999999999</v>
      </c>
      <c r="M1546" s="1">
        <v>-1721.0930000000001</v>
      </c>
      <c r="N1546" s="1">
        <v>754.39499999999998</v>
      </c>
      <c r="O1546" s="1">
        <v>112497</v>
      </c>
      <c r="P1546" s="1">
        <v>-1.1000000000000001</v>
      </c>
      <c r="Q1546" s="1">
        <v>237</v>
      </c>
      <c r="R1546" s="1">
        <v>232.5</v>
      </c>
      <c r="S1546" s="1">
        <v>231</v>
      </c>
      <c r="T1546" s="1">
        <v>227.5</v>
      </c>
      <c r="U1546" s="1">
        <v>228</v>
      </c>
      <c r="V1546" s="1">
        <v>-2.8008122900000005</v>
      </c>
      <c r="W1546" s="1">
        <v>-1.94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</v>
      </c>
      <c r="R1547" s="1">
        <v>11.5</v>
      </c>
      <c r="S1547" s="1">
        <v>11.45</v>
      </c>
      <c r="T1547" s="1">
        <v>11.45</v>
      </c>
      <c r="U1547" s="1">
        <v>11.5</v>
      </c>
      <c r="V1547" s="1">
        <v>0</v>
      </c>
      <c r="W1547" s="1">
        <v>0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1.26</v>
      </c>
      <c r="D1548" s="1">
        <v>0</v>
      </c>
      <c r="E1548" s="1">
        <v>0.44</v>
      </c>
      <c r="F1548" s="1">
        <v>14.47</v>
      </c>
      <c r="G1548" s="1">
        <v>83.83</v>
      </c>
      <c r="H1548" s="1">
        <v>1552</v>
      </c>
      <c r="I1548" s="1">
        <v>561030.02</v>
      </c>
      <c r="J1548" s="1">
        <v>168.18</v>
      </c>
      <c r="K1548" s="1">
        <v>-165.84700000000001</v>
      </c>
      <c r="L1548" s="1">
        <v>-55.372</v>
      </c>
      <c r="M1548" s="1">
        <v>-223.07599999999999</v>
      </c>
      <c r="N1548" s="1">
        <v>14.71</v>
      </c>
      <c r="O1548" s="1">
        <v>47031</v>
      </c>
      <c r="P1548" s="1">
        <v>-0.6</v>
      </c>
      <c r="Q1548" s="1">
        <v>84</v>
      </c>
      <c r="R1548" s="1">
        <v>83.4</v>
      </c>
      <c r="S1548" s="1">
        <v>82.3</v>
      </c>
      <c r="T1548" s="1">
        <v>81.2</v>
      </c>
      <c r="U1548" s="1">
        <v>80.7</v>
      </c>
      <c r="V1548" s="1">
        <v>-0.21188309599999997</v>
      </c>
      <c r="W1548" s="1">
        <v>-1.71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5.5</v>
      </c>
      <c r="D1549" s="1">
        <v>0</v>
      </c>
      <c r="E1549" s="1">
        <v>0.15</v>
      </c>
      <c r="F1549" s="1">
        <v>7.72</v>
      </c>
      <c r="G1549" s="1">
        <v>86.63</v>
      </c>
      <c r="H1549" s="1">
        <v>1553</v>
      </c>
      <c r="I1549" s="1">
        <v>1182798.08</v>
      </c>
      <c r="J1549" s="1">
        <v>55</v>
      </c>
      <c r="K1549" s="1">
        <v>54.508000000000003</v>
      </c>
      <c r="L1549" s="1">
        <v>179</v>
      </c>
      <c r="M1549" s="1">
        <v>-20.224</v>
      </c>
      <c r="N1549" s="1">
        <v>-116.126</v>
      </c>
      <c r="O1549" s="1">
        <v>102466</v>
      </c>
      <c r="P1549" s="1">
        <v>0.1</v>
      </c>
      <c r="Q1549" s="1">
        <v>37.200000000000003</v>
      </c>
      <c r="R1549" s="1">
        <v>37.1</v>
      </c>
      <c r="S1549" s="1">
        <v>37.299999999999997</v>
      </c>
      <c r="T1549" s="1">
        <v>37</v>
      </c>
      <c r="U1549" s="1">
        <v>36.799999999999997</v>
      </c>
      <c r="V1549" s="1">
        <v>5.723222E-2</v>
      </c>
      <c r="W1549" s="1">
        <v>-0.94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3.24</v>
      </c>
      <c r="D1550" s="1">
        <v>9.25</v>
      </c>
      <c r="E1550" s="1">
        <v>0.42</v>
      </c>
      <c r="F1550" s="1">
        <v>28.1</v>
      </c>
      <c r="G1550" s="1">
        <v>58.989999999999995</v>
      </c>
      <c r="H1550" s="1">
        <v>1554</v>
      </c>
      <c r="I1550" s="1">
        <v>1949980.26</v>
      </c>
      <c r="J1550" s="1">
        <v>119.358</v>
      </c>
      <c r="K1550" s="1">
        <v>-195.27099999999999</v>
      </c>
      <c r="L1550" s="1">
        <v>172.88800000000001</v>
      </c>
      <c r="M1550" s="1">
        <v>186.577</v>
      </c>
      <c r="N1550" s="1">
        <v>-255.79900000000001</v>
      </c>
      <c r="O1550" s="1">
        <v>115029</v>
      </c>
      <c r="P1550" s="1">
        <v>0</v>
      </c>
      <c r="Q1550" s="1">
        <v>81.7</v>
      </c>
      <c r="R1550" s="1">
        <v>81.2</v>
      </c>
      <c r="S1550" s="1">
        <v>81.8</v>
      </c>
      <c r="T1550" s="1">
        <v>82.7</v>
      </c>
      <c r="U1550" s="1">
        <v>81.7</v>
      </c>
      <c r="V1550" s="1">
        <v>2.5689213999999991E-2</v>
      </c>
      <c r="W1550" s="1">
        <v>2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5.34</v>
      </c>
      <c r="D1551" s="1">
        <v>0</v>
      </c>
      <c r="E1551" s="1">
        <v>1.29</v>
      </c>
      <c r="F1551" s="1">
        <v>22.84</v>
      </c>
      <c r="G1551" s="1">
        <v>70.53</v>
      </c>
      <c r="H1551" s="1">
        <v>1555</v>
      </c>
      <c r="I1551" s="1">
        <v>985001.66</v>
      </c>
      <c r="J1551" s="1">
        <v>194</v>
      </c>
      <c r="K1551" s="1">
        <v>42.1</v>
      </c>
      <c r="L1551" s="1">
        <v>471</v>
      </c>
      <c r="M1551" s="1">
        <v>369</v>
      </c>
      <c r="N1551" s="1">
        <v>332</v>
      </c>
      <c r="O1551" s="1">
        <v>69472</v>
      </c>
      <c r="P1551" s="1">
        <v>2</v>
      </c>
      <c r="Q1551" s="1">
        <v>59</v>
      </c>
      <c r="R1551" s="1">
        <v>60</v>
      </c>
      <c r="S1551" s="1">
        <v>59.2</v>
      </c>
      <c r="T1551" s="1">
        <v>57.8</v>
      </c>
      <c r="U1551" s="1">
        <v>60</v>
      </c>
      <c r="V1551" s="1">
        <v>0.83103399999999994</v>
      </c>
      <c r="W1551" s="1">
        <v>5.63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4</v>
      </c>
      <c r="K1552" s="1">
        <v>-0.999</v>
      </c>
      <c r="L1552" s="1">
        <v>9</v>
      </c>
      <c r="M1552" s="1">
        <v>-7</v>
      </c>
      <c r="N1552" s="1">
        <v>-5</v>
      </c>
      <c r="O1552" s="1">
        <v>56026</v>
      </c>
      <c r="P1552" s="1">
        <v>0</v>
      </c>
      <c r="Q1552" s="1">
        <v>14.15</v>
      </c>
      <c r="R1552" s="1">
        <v>14.1</v>
      </c>
      <c r="S1552" s="1">
        <v>13.85</v>
      </c>
      <c r="T1552" s="1">
        <v>13.75</v>
      </c>
      <c r="U1552" s="1">
        <v>13.6</v>
      </c>
      <c r="V1552" s="1">
        <v>2.9140999999999906E-5</v>
      </c>
      <c r="W1552" s="1">
        <v>-2.16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6.71</v>
      </c>
      <c r="D1553" s="1">
        <v>0</v>
      </c>
      <c r="E1553" s="1">
        <v>0.01</v>
      </c>
      <c r="F1553" s="1">
        <v>18.88</v>
      </c>
      <c r="G1553" s="1">
        <v>74.400000000000006</v>
      </c>
      <c r="H1553" s="1">
        <v>1557</v>
      </c>
      <c r="I1553" s="1">
        <v>1648178.36</v>
      </c>
      <c r="J1553" s="1">
        <v>17</v>
      </c>
      <c r="K1553" s="1">
        <v>-36</v>
      </c>
      <c r="L1553" s="1">
        <v>-17</v>
      </c>
      <c r="M1553" s="1">
        <v>39</v>
      </c>
      <c r="N1553" s="1">
        <v>-1.175</v>
      </c>
      <c r="O1553" s="1">
        <v>122624</v>
      </c>
      <c r="P1553" s="1">
        <v>0</v>
      </c>
      <c r="Q1553" s="1">
        <v>17.55</v>
      </c>
      <c r="R1553" s="1">
        <v>17.8</v>
      </c>
      <c r="S1553" s="1">
        <v>17.75</v>
      </c>
      <c r="T1553" s="1">
        <v>17.45</v>
      </c>
      <c r="U1553" s="1">
        <v>17.45</v>
      </c>
      <c r="V1553" s="1">
        <v>1.5846249999999909E-4</v>
      </c>
      <c r="W1553" s="1">
        <v>0.87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3.7999999999999999E-2</v>
      </c>
      <c r="K1554" s="1">
        <v>0.35899999999999999</v>
      </c>
      <c r="L1554" s="1">
        <v>-2.1269999999999998</v>
      </c>
      <c r="M1554" s="1">
        <v>-0.625</v>
      </c>
      <c r="N1554" s="1">
        <v>-0.66100000000000003</v>
      </c>
      <c r="O1554" s="1">
        <v>25006</v>
      </c>
      <c r="P1554" s="1">
        <v>0</v>
      </c>
      <c r="Q1554" s="1">
        <v>29.2</v>
      </c>
      <c r="R1554" s="1">
        <v>29.4</v>
      </c>
      <c r="S1554" s="1">
        <v>29.45</v>
      </c>
      <c r="T1554" s="1">
        <v>29.5</v>
      </c>
      <c r="U1554" s="1">
        <v>29.3</v>
      </c>
      <c r="V1554" s="1">
        <v>-8.8780749999999985E-4</v>
      </c>
      <c r="W1554" s="1">
        <v>-0.34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</v>
      </c>
      <c r="R1555" s="1">
        <v>13.8</v>
      </c>
      <c r="S1555" s="1">
        <v>13.8</v>
      </c>
      <c r="T1555" s="1">
        <v>14</v>
      </c>
      <c r="U1555" s="1">
        <v>13.3</v>
      </c>
      <c r="V1555" s="1">
        <v>0</v>
      </c>
      <c r="W1555" s="1">
        <v>-5.34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-11</v>
      </c>
      <c r="K1556" s="1">
        <v>6</v>
      </c>
      <c r="L1556" s="1">
        <v>32</v>
      </c>
      <c r="M1556" s="1">
        <v>160</v>
      </c>
      <c r="N1556" s="1">
        <v>-108</v>
      </c>
      <c r="O1556" s="1">
        <v>55195</v>
      </c>
      <c r="P1556" s="1">
        <v>0.1</v>
      </c>
      <c r="Q1556" s="1">
        <v>36.549999999999997</v>
      </c>
      <c r="R1556" s="1">
        <v>35.299999999999997</v>
      </c>
      <c r="S1556" s="1">
        <v>34.6</v>
      </c>
      <c r="T1556" s="1">
        <v>33.299999999999997</v>
      </c>
      <c r="U1556" s="1">
        <v>33.299999999999997</v>
      </c>
      <c r="V1556" s="1">
        <v>2.6485500000000002E-2</v>
      </c>
      <c r="W1556" s="1">
        <v>-11.32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35.58</v>
      </c>
      <c r="D1557" s="1">
        <v>1.88</v>
      </c>
      <c r="E1557" s="1">
        <v>1.25</v>
      </c>
      <c r="F1557" s="1">
        <v>2.9</v>
      </c>
      <c r="G1557" s="1">
        <v>58.39</v>
      </c>
      <c r="H1557" s="1">
        <v>1561</v>
      </c>
      <c r="I1557" s="1">
        <v>11404047.15</v>
      </c>
      <c r="J1557" s="1">
        <v>-1513.607</v>
      </c>
      <c r="K1557" s="1">
        <v>-3664.1979999999999</v>
      </c>
      <c r="L1557" s="1">
        <v>859.51199999999994</v>
      </c>
      <c r="M1557" s="1">
        <v>1237.172</v>
      </c>
      <c r="N1557" s="1">
        <v>-58.929000000000002</v>
      </c>
      <c r="O1557" s="1">
        <v>665882</v>
      </c>
      <c r="P1557" s="1">
        <v>-0.5</v>
      </c>
      <c r="Q1557" s="1">
        <v>173</v>
      </c>
      <c r="R1557" s="1">
        <v>168.5</v>
      </c>
      <c r="S1557" s="1">
        <v>171</v>
      </c>
      <c r="T1557" s="1">
        <v>172.5</v>
      </c>
      <c r="U1557" s="1">
        <v>173.5</v>
      </c>
      <c r="V1557" s="1">
        <v>-5.2910683349999994</v>
      </c>
      <c r="W1557" s="1">
        <v>0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9.9600000000000009</v>
      </c>
      <c r="D1558" s="1">
        <v>0</v>
      </c>
      <c r="E1558" s="1">
        <v>0.11</v>
      </c>
      <c r="F1558" s="1">
        <v>35.39</v>
      </c>
      <c r="G1558" s="1">
        <v>54.54</v>
      </c>
      <c r="H1558" s="1">
        <v>1562</v>
      </c>
      <c r="I1558" s="1">
        <v>689422.33200000005</v>
      </c>
      <c r="J1558" s="1">
        <v>32.54</v>
      </c>
      <c r="K1558" s="1">
        <v>-64</v>
      </c>
      <c r="L1558" s="1">
        <v>806</v>
      </c>
      <c r="M1558" s="1">
        <v>-537</v>
      </c>
      <c r="N1558" s="1">
        <v>-80</v>
      </c>
      <c r="O1558" s="1">
        <v>37601</v>
      </c>
      <c r="P1558" s="1">
        <v>0.4</v>
      </c>
      <c r="Q1558" s="1">
        <v>31</v>
      </c>
      <c r="R1558" s="1">
        <v>31.1</v>
      </c>
      <c r="S1558" s="1">
        <v>32.65</v>
      </c>
      <c r="T1558" s="1">
        <v>32.25</v>
      </c>
      <c r="U1558" s="1">
        <v>32.200000000000003</v>
      </c>
      <c r="V1558" s="1">
        <v>5.439989999999998E-2</v>
      </c>
      <c r="W1558" s="1">
        <v>5.0599999999999996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2.44</v>
      </c>
      <c r="D1559" s="1">
        <v>0</v>
      </c>
      <c r="E1559" s="1">
        <v>0</v>
      </c>
      <c r="F1559" s="1">
        <v>14.55</v>
      </c>
      <c r="G1559" s="1">
        <v>83.009999999999991</v>
      </c>
      <c r="H1559" s="1">
        <v>1563</v>
      </c>
      <c r="I1559" s="1">
        <v>518542.83</v>
      </c>
      <c r="J1559" s="1">
        <v>4</v>
      </c>
      <c r="K1559" s="1">
        <v>0</v>
      </c>
      <c r="L1559" s="1">
        <v>-1</v>
      </c>
      <c r="M1559" s="1">
        <v>-4</v>
      </c>
      <c r="N1559" s="1">
        <v>-9</v>
      </c>
      <c r="O1559" s="1">
        <v>43044</v>
      </c>
      <c r="P1559" s="1">
        <v>0</v>
      </c>
      <c r="Q1559" s="1">
        <v>14.25</v>
      </c>
      <c r="R1559" s="1">
        <v>14.25</v>
      </c>
      <c r="S1559" s="1">
        <v>14.15</v>
      </c>
      <c r="T1559" s="1">
        <v>14.15</v>
      </c>
      <c r="U1559" s="1">
        <v>14</v>
      </c>
      <c r="V1559" s="1">
        <v>-1.3975000000000001E-3</v>
      </c>
      <c r="W1559" s="1">
        <v>-1.06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1.59</v>
      </c>
      <c r="D1560" s="1">
        <v>0</v>
      </c>
      <c r="E1560" s="1">
        <v>0.05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0</v>
      </c>
      <c r="K1560" s="1">
        <v>7</v>
      </c>
      <c r="L1560" s="1">
        <v>-4</v>
      </c>
      <c r="M1560" s="1">
        <v>7</v>
      </c>
      <c r="N1560" s="1">
        <v>2</v>
      </c>
      <c r="O1560" s="1">
        <v>47376</v>
      </c>
      <c r="P1560" s="1">
        <v>0</v>
      </c>
      <c r="Q1560" s="1">
        <v>26.35</v>
      </c>
      <c r="R1560" s="1">
        <v>26.8</v>
      </c>
      <c r="S1560" s="1">
        <v>27.1</v>
      </c>
      <c r="T1560" s="1">
        <v>26.95</v>
      </c>
      <c r="U1560" s="1">
        <v>26.85</v>
      </c>
      <c r="V1560" s="1">
        <v>3.2155E-3</v>
      </c>
      <c r="W1560" s="1">
        <v>2.68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0</v>
      </c>
      <c r="M1561" s="1">
        <v>0</v>
      </c>
      <c r="N1561" s="1">
        <v>0</v>
      </c>
      <c r="O1561" s="1">
        <v>68108</v>
      </c>
      <c r="P1561" s="1">
        <v>0</v>
      </c>
      <c r="Q1561" s="1">
        <v>18.850000000000001</v>
      </c>
      <c r="R1561" s="1">
        <v>19.05</v>
      </c>
      <c r="S1561" s="1">
        <v>19.05</v>
      </c>
      <c r="T1561" s="1">
        <v>19</v>
      </c>
      <c r="U1561" s="1">
        <v>18.95</v>
      </c>
      <c r="V1561" s="1">
        <v>-1.905E-4</v>
      </c>
      <c r="W1561" s="1">
        <v>0.8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4.1100000000000003</v>
      </c>
      <c r="D1562" s="1">
        <v>0.13</v>
      </c>
      <c r="E1562" s="1">
        <v>0.88</v>
      </c>
      <c r="F1562" s="1">
        <v>9.91</v>
      </c>
      <c r="G1562" s="1">
        <v>84.97</v>
      </c>
      <c r="H1562" s="1">
        <v>1566</v>
      </c>
      <c r="I1562" s="1">
        <v>3046025.92</v>
      </c>
      <c r="J1562" s="1">
        <v>222</v>
      </c>
      <c r="K1562" s="1">
        <v>38</v>
      </c>
      <c r="L1562" s="1">
        <v>221.08099999999999</v>
      </c>
      <c r="M1562" s="1">
        <v>-102.20699999999999</v>
      </c>
      <c r="N1562" s="1">
        <v>-132.001</v>
      </c>
      <c r="O1562" s="1">
        <v>258821</v>
      </c>
      <c r="P1562" s="1">
        <v>0.1</v>
      </c>
      <c r="Q1562" s="1">
        <v>33.15</v>
      </c>
      <c r="R1562" s="1">
        <v>33.049999999999997</v>
      </c>
      <c r="S1562" s="1">
        <v>33.049999999999997</v>
      </c>
      <c r="T1562" s="1">
        <v>32.549999999999997</v>
      </c>
      <c r="U1562" s="1">
        <v>32.299999999999997</v>
      </c>
      <c r="V1562" s="1">
        <v>8.3314568999999977E-2</v>
      </c>
      <c r="W1562" s="1">
        <v>-1.52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39.5</v>
      </c>
      <c r="R1563" s="1">
        <v>39.700000000000003</v>
      </c>
      <c r="S1563" s="1">
        <v>39.5</v>
      </c>
      <c r="T1563" s="1">
        <v>39.5</v>
      </c>
      <c r="U1563" s="1">
        <v>40.85</v>
      </c>
      <c r="V1563" s="1">
        <v>0</v>
      </c>
      <c r="W1563" s="1">
        <v>2.13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4753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4753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26.16</v>
      </c>
      <c r="D1565" s="1">
        <v>11.07</v>
      </c>
      <c r="E1565" s="1">
        <v>0.24</v>
      </c>
      <c r="F1565" s="1">
        <v>9.67</v>
      </c>
      <c r="G1565" s="1">
        <v>52.859999999999992</v>
      </c>
      <c r="H1565" s="1">
        <v>1569</v>
      </c>
      <c r="I1565" s="1">
        <v>861720.72</v>
      </c>
      <c r="J1565" s="1">
        <v>41.002000000000002</v>
      </c>
      <c r="K1565" s="1">
        <v>-15</v>
      </c>
      <c r="L1565" s="1">
        <v>123.747</v>
      </c>
      <c r="M1565" s="1">
        <v>5.391</v>
      </c>
      <c r="N1565" s="1">
        <v>-261.29300000000001</v>
      </c>
      <c r="O1565" s="1">
        <v>45551</v>
      </c>
      <c r="P1565" s="1">
        <v>-0.2</v>
      </c>
      <c r="Q1565" s="1">
        <v>253.5</v>
      </c>
      <c r="R1565" s="1">
        <v>256.5</v>
      </c>
      <c r="S1565" s="1">
        <v>262.5</v>
      </c>
      <c r="T1565" s="1">
        <v>263</v>
      </c>
      <c r="U1565" s="1">
        <v>256</v>
      </c>
      <c r="V1565" s="1">
        <v>-0.26443080499999999</v>
      </c>
      <c r="W1565" s="1">
        <v>1.99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1.32</v>
      </c>
      <c r="D1566" s="1">
        <v>0</v>
      </c>
      <c r="E1566" s="1">
        <v>0.1</v>
      </c>
      <c r="F1566" s="1">
        <v>17.850000000000001</v>
      </c>
      <c r="G1566" s="1">
        <v>80.72999999999999</v>
      </c>
      <c r="H1566" s="1">
        <v>1570</v>
      </c>
      <c r="I1566" s="1">
        <v>351331.93</v>
      </c>
      <c r="J1566" s="1">
        <v>-6</v>
      </c>
      <c r="K1566" s="1">
        <v>38</v>
      </c>
      <c r="L1566" s="1">
        <v>-1</v>
      </c>
      <c r="M1566" s="1">
        <v>0</v>
      </c>
      <c r="N1566" s="1">
        <v>-4</v>
      </c>
      <c r="O1566" s="1">
        <v>28363</v>
      </c>
      <c r="P1566" s="1">
        <v>0.1</v>
      </c>
      <c r="Q1566" s="1">
        <v>144.5</v>
      </c>
      <c r="R1566" s="1">
        <v>146.5</v>
      </c>
      <c r="S1566" s="1">
        <v>146.5</v>
      </c>
      <c r="T1566" s="1">
        <v>146</v>
      </c>
      <c r="U1566" s="1">
        <v>146</v>
      </c>
      <c r="V1566" s="1">
        <v>3.9695000000000001E-2</v>
      </c>
      <c r="W1566" s="1">
        <v>-1.02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0.26</v>
      </c>
      <c r="D1567" s="1">
        <v>0.97</v>
      </c>
      <c r="E1567" s="1">
        <v>0.2</v>
      </c>
      <c r="F1567" s="1">
        <v>10.1</v>
      </c>
      <c r="G1567" s="1">
        <v>88.47</v>
      </c>
      <c r="H1567" s="1">
        <v>1571</v>
      </c>
      <c r="I1567" s="1">
        <v>695141.49</v>
      </c>
      <c r="J1567" s="1">
        <v>68</v>
      </c>
      <c r="K1567" s="1">
        <v>6.0540000000000003</v>
      </c>
      <c r="L1567" s="1">
        <v>96.774000000000001</v>
      </c>
      <c r="M1567" s="1">
        <v>-23.847000000000001</v>
      </c>
      <c r="N1567" s="1">
        <v>5.88</v>
      </c>
      <c r="O1567" s="1">
        <v>61499</v>
      </c>
      <c r="P1567" s="1">
        <v>0.2</v>
      </c>
      <c r="Q1567" s="1">
        <v>82.2</v>
      </c>
      <c r="R1567" s="1">
        <v>86.2</v>
      </c>
      <c r="S1567" s="1">
        <v>91.6</v>
      </c>
      <c r="T1567" s="1">
        <v>91.9</v>
      </c>
      <c r="U1567" s="1">
        <v>89.2</v>
      </c>
      <c r="V1567" s="1">
        <v>0.13308909899999999</v>
      </c>
      <c r="W1567" s="1">
        <v>12.06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7.45</v>
      </c>
      <c r="D1568" s="1">
        <v>0</v>
      </c>
      <c r="E1568" s="1">
        <v>0.52</v>
      </c>
      <c r="F1568" s="1">
        <v>22.6</v>
      </c>
      <c r="G1568" s="1">
        <v>69.430000000000007</v>
      </c>
      <c r="H1568" s="1">
        <v>1572</v>
      </c>
      <c r="I1568" s="1">
        <v>1399830.6</v>
      </c>
      <c r="J1568" s="1">
        <v>-52.037999999999997</v>
      </c>
      <c r="K1568" s="1">
        <v>-282.55200000000002</v>
      </c>
      <c r="L1568" s="1">
        <v>472.61399999999998</v>
      </c>
      <c r="M1568" s="1">
        <v>116.331</v>
      </c>
      <c r="N1568" s="1">
        <v>14</v>
      </c>
      <c r="O1568" s="1">
        <v>97190</v>
      </c>
      <c r="P1568" s="1">
        <v>0.3</v>
      </c>
      <c r="Q1568" s="1">
        <v>38.6</v>
      </c>
      <c r="R1568" s="1">
        <v>38.15</v>
      </c>
      <c r="S1568" s="1">
        <v>39.5</v>
      </c>
      <c r="T1568" s="1">
        <v>40.799999999999997</v>
      </c>
      <c r="U1568" s="1">
        <v>40.700000000000003</v>
      </c>
      <c r="V1568" s="1">
        <v>0.11196332199999999</v>
      </c>
      <c r="W1568" s="1">
        <v>7.11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14.1</v>
      </c>
      <c r="D1569" s="1">
        <v>6.27</v>
      </c>
      <c r="E1569" s="1">
        <v>2.48</v>
      </c>
      <c r="F1569" s="1">
        <v>31.17</v>
      </c>
      <c r="G1569" s="1">
        <v>45.980000000000004</v>
      </c>
      <c r="H1569" s="1">
        <v>1573</v>
      </c>
      <c r="I1569" s="1">
        <v>1965161.23</v>
      </c>
      <c r="J1569" s="1">
        <v>1875.9369999999999</v>
      </c>
      <c r="K1569" s="1">
        <v>2365.2950000000001</v>
      </c>
      <c r="L1569" s="1">
        <v>1520.8579999999999</v>
      </c>
      <c r="M1569" s="1">
        <v>2276.6779999999999</v>
      </c>
      <c r="N1569" s="1">
        <v>3085.8960000000002</v>
      </c>
      <c r="O1569" s="1">
        <v>90358</v>
      </c>
      <c r="P1569" s="1">
        <v>12.3</v>
      </c>
      <c r="Q1569" s="1">
        <v>116.5</v>
      </c>
      <c r="R1569" s="1">
        <v>120</v>
      </c>
      <c r="S1569" s="1">
        <v>123</v>
      </c>
      <c r="T1569" s="1">
        <v>129.5</v>
      </c>
      <c r="U1569" s="1">
        <v>132</v>
      </c>
      <c r="V1569" s="1">
        <v>13.916156675</v>
      </c>
      <c r="W1569" s="1">
        <v>17.86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2.52</v>
      </c>
      <c r="D1570" s="1">
        <v>0</v>
      </c>
      <c r="E1570" s="1">
        <v>0</v>
      </c>
      <c r="F1570" s="1">
        <v>24.43</v>
      </c>
      <c r="G1570" s="1">
        <v>73.05</v>
      </c>
      <c r="H1570" s="1">
        <v>1574</v>
      </c>
      <c r="I1570" s="1">
        <v>296889.65000000002</v>
      </c>
      <c r="J1570" s="1">
        <v>-1</v>
      </c>
      <c r="K1570" s="1">
        <v>0</v>
      </c>
      <c r="L1570" s="1">
        <v>-2</v>
      </c>
      <c r="M1570" s="1">
        <v>-48</v>
      </c>
      <c r="N1570" s="1">
        <v>-5</v>
      </c>
      <c r="O1570" s="1">
        <v>21688</v>
      </c>
      <c r="P1570" s="1">
        <v>-0.3</v>
      </c>
      <c r="Q1570" s="1">
        <v>50</v>
      </c>
      <c r="R1570" s="1">
        <v>49.9</v>
      </c>
      <c r="S1570" s="1">
        <v>50.1</v>
      </c>
      <c r="T1570" s="1">
        <v>51</v>
      </c>
      <c r="U1570" s="1">
        <v>49.8</v>
      </c>
      <c r="V1570" s="1">
        <v>-2.8471999999999997E-2</v>
      </c>
      <c r="W1570" s="1">
        <v>-0.4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9.1199999999999992</v>
      </c>
      <c r="D1571" s="1">
        <v>0.02</v>
      </c>
      <c r="E1571" s="1">
        <v>0.05</v>
      </c>
      <c r="F1571" s="1">
        <v>17.11</v>
      </c>
      <c r="G1571" s="1">
        <v>73.7</v>
      </c>
      <c r="H1571" s="1">
        <v>1575</v>
      </c>
      <c r="I1571" s="1">
        <v>609217.49899999995</v>
      </c>
      <c r="J1571" s="1">
        <v>-1092</v>
      </c>
      <c r="K1571" s="1">
        <v>110</v>
      </c>
      <c r="L1571" s="1">
        <v>-1045</v>
      </c>
      <c r="M1571" s="1">
        <v>-42</v>
      </c>
      <c r="N1571" s="1">
        <v>-134</v>
      </c>
      <c r="O1571" s="1">
        <v>44899</v>
      </c>
      <c r="P1571" s="1">
        <v>-4.9000000000000004</v>
      </c>
      <c r="Q1571" s="1">
        <v>38.9</v>
      </c>
      <c r="R1571" s="1">
        <v>39.200000000000003</v>
      </c>
      <c r="S1571" s="1">
        <v>38.950000000000003</v>
      </c>
      <c r="T1571" s="1">
        <v>38.9</v>
      </c>
      <c r="U1571" s="1">
        <v>38.65</v>
      </c>
      <c r="V1571" s="1">
        <v>-0.85682449999999999</v>
      </c>
      <c r="W1571" s="1">
        <v>-1.53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0.9</v>
      </c>
      <c r="D1572" s="1">
        <v>0</v>
      </c>
      <c r="E1572" s="1">
        <v>0</v>
      </c>
      <c r="F1572" s="1">
        <v>33.47</v>
      </c>
      <c r="G1572" s="1">
        <v>65.63</v>
      </c>
      <c r="H1572" s="1">
        <v>1576</v>
      </c>
      <c r="I1572" s="1">
        <v>586655.27</v>
      </c>
      <c r="J1572" s="1">
        <v>-40</v>
      </c>
      <c r="K1572" s="1">
        <v>-17</v>
      </c>
      <c r="L1572" s="1">
        <v>-14</v>
      </c>
      <c r="M1572" s="1">
        <v>-52</v>
      </c>
      <c r="N1572" s="1">
        <v>-237</v>
      </c>
      <c r="O1572" s="1">
        <v>38502</v>
      </c>
      <c r="P1572" s="1">
        <v>-0.9</v>
      </c>
      <c r="Q1572" s="1">
        <v>20.75</v>
      </c>
      <c r="R1572" s="1">
        <v>20.7</v>
      </c>
      <c r="S1572" s="1">
        <v>20.350000000000001</v>
      </c>
      <c r="T1572" s="1">
        <v>21.15</v>
      </c>
      <c r="U1572" s="1">
        <v>22.65</v>
      </c>
      <c r="V1572" s="1">
        <v>-7.93465E-2</v>
      </c>
      <c r="W1572" s="1">
        <v>11.58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6.25</v>
      </c>
      <c r="D1573" s="1">
        <v>0</v>
      </c>
      <c r="E1573" s="1">
        <v>0.2</v>
      </c>
      <c r="F1573" s="1">
        <v>4.78</v>
      </c>
      <c r="G1573" s="1">
        <v>88.77</v>
      </c>
      <c r="H1573" s="1">
        <v>1577</v>
      </c>
      <c r="I1573" s="1">
        <v>479601.14</v>
      </c>
      <c r="J1573" s="1">
        <v>49</v>
      </c>
      <c r="K1573" s="1">
        <v>4.0179999999999998</v>
      </c>
      <c r="L1573" s="1">
        <v>-4</v>
      </c>
      <c r="M1573" s="1">
        <v>-5</v>
      </c>
      <c r="N1573" s="1">
        <v>-10</v>
      </c>
      <c r="O1573" s="1">
        <v>42574</v>
      </c>
      <c r="P1573" s="1">
        <v>0.1</v>
      </c>
      <c r="Q1573" s="1">
        <v>88</v>
      </c>
      <c r="R1573" s="1">
        <v>87.7</v>
      </c>
      <c r="S1573" s="1">
        <v>87.6</v>
      </c>
      <c r="T1573" s="1">
        <v>87</v>
      </c>
      <c r="U1573" s="1">
        <v>87.1</v>
      </c>
      <c r="V1573" s="1">
        <v>3.0079786000000004E-2</v>
      </c>
      <c r="W1573" s="1">
        <v>1.1599999999999999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0.26</v>
      </c>
      <c r="D1574" s="1">
        <v>0</v>
      </c>
      <c r="E1574" s="1">
        <v>0</v>
      </c>
      <c r="F1574" s="1">
        <v>21.48</v>
      </c>
      <c r="G1574" s="1">
        <v>78.259999999999991</v>
      </c>
      <c r="H1574" s="1">
        <v>1578</v>
      </c>
      <c r="I1574" s="1">
        <v>432006.16</v>
      </c>
      <c r="J1574" s="1">
        <v>0</v>
      </c>
      <c r="K1574" s="1">
        <v>0</v>
      </c>
      <c r="L1574" s="1">
        <v>-3</v>
      </c>
      <c r="M1574" s="1">
        <v>0</v>
      </c>
      <c r="N1574" s="1">
        <v>0</v>
      </c>
      <c r="O1574" s="1">
        <v>33809</v>
      </c>
      <c r="P1574" s="1">
        <v>0</v>
      </c>
      <c r="Q1574" s="1">
        <v>11.65</v>
      </c>
      <c r="R1574" s="1">
        <v>11.65</v>
      </c>
      <c r="S1574" s="1">
        <v>11.6</v>
      </c>
      <c r="T1574" s="1">
        <v>11.4</v>
      </c>
      <c r="U1574" s="1">
        <v>11.1</v>
      </c>
      <c r="V1574" s="1">
        <v>-3.4799999999999995E-4</v>
      </c>
      <c r="W1574" s="1">
        <v>-5.13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0.79</v>
      </c>
      <c r="D1575" s="1">
        <v>0</v>
      </c>
      <c r="E1575" s="1">
        <v>0</v>
      </c>
      <c r="F1575" s="1">
        <v>12.53</v>
      </c>
      <c r="G1575" s="1">
        <v>86.68</v>
      </c>
      <c r="H1575" s="1">
        <v>1579</v>
      </c>
      <c r="I1575" s="1">
        <v>449459.45</v>
      </c>
      <c r="J1575" s="1">
        <v>28</v>
      </c>
      <c r="K1575" s="1">
        <v>18</v>
      </c>
      <c r="L1575" s="1">
        <v>283</v>
      </c>
      <c r="M1575" s="1">
        <v>-45</v>
      </c>
      <c r="N1575" s="1">
        <v>-20</v>
      </c>
      <c r="O1575" s="1">
        <v>38959</v>
      </c>
      <c r="P1575" s="1">
        <v>0.7</v>
      </c>
      <c r="Q1575" s="1">
        <v>17.350000000000001</v>
      </c>
      <c r="R1575" s="1">
        <v>17.3</v>
      </c>
      <c r="S1575" s="1">
        <v>19</v>
      </c>
      <c r="T1575" s="1">
        <v>18</v>
      </c>
      <c r="U1575" s="1">
        <v>17.649999999999999</v>
      </c>
      <c r="V1575" s="1">
        <v>5.0111999999999997E-2</v>
      </c>
      <c r="W1575" s="1">
        <v>4.75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21.19</v>
      </c>
      <c r="D1576" s="1">
        <v>0</v>
      </c>
      <c r="E1576" s="1">
        <v>0.09</v>
      </c>
      <c r="F1576" s="1">
        <v>20.260000000000002</v>
      </c>
      <c r="G1576" s="1">
        <v>58.459999999999994</v>
      </c>
      <c r="H1576" s="1">
        <v>1580</v>
      </c>
      <c r="I1576" s="1">
        <v>1493430.66</v>
      </c>
      <c r="J1576" s="1">
        <v>-5</v>
      </c>
      <c r="K1576" s="1">
        <v>-22</v>
      </c>
      <c r="L1576" s="1">
        <v>-2</v>
      </c>
      <c r="M1576" s="1">
        <v>-28</v>
      </c>
      <c r="N1576" s="1">
        <v>0</v>
      </c>
      <c r="O1576" s="1">
        <v>87306</v>
      </c>
      <c r="P1576" s="1">
        <v>-0.1</v>
      </c>
      <c r="Q1576" s="1">
        <v>11.2</v>
      </c>
      <c r="R1576" s="1">
        <v>11.2</v>
      </c>
      <c r="S1576" s="1">
        <v>10.95</v>
      </c>
      <c r="T1576" s="1">
        <v>10.85</v>
      </c>
      <c r="U1576" s="1">
        <v>10.85</v>
      </c>
      <c r="V1576" s="1">
        <v>-6.2809999999999993E-3</v>
      </c>
      <c r="W1576" s="1">
        <v>-3.98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1.05</v>
      </c>
      <c r="D1577" s="1">
        <v>0</v>
      </c>
      <c r="E1577" s="1">
        <v>1.98</v>
      </c>
      <c r="F1577" s="1">
        <v>24.94</v>
      </c>
      <c r="G1577" s="1">
        <v>72.03</v>
      </c>
      <c r="H1577" s="1">
        <v>1581</v>
      </c>
      <c r="I1577" s="1">
        <v>680644.68</v>
      </c>
      <c r="J1577" s="1">
        <v>13</v>
      </c>
      <c r="K1577" s="1">
        <v>30.702000000000002</v>
      </c>
      <c r="L1577" s="1">
        <v>81.298000000000002</v>
      </c>
      <c r="M1577" s="1">
        <v>-14</v>
      </c>
      <c r="N1577" s="1">
        <v>42.247</v>
      </c>
      <c r="O1577" s="1">
        <v>49027</v>
      </c>
      <c r="P1577" s="1">
        <v>0.3</v>
      </c>
      <c r="Q1577" s="1">
        <v>45.4</v>
      </c>
      <c r="R1577" s="1">
        <v>45.1</v>
      </c>
      <c r="S1577" s="1">
        <v>46.25</v>
      </c>
      <c r="T1577" s="1">
        <v>46.2</v>
      </c>
      <c r="U1577" s="1">
        <v>46.6</v>
      </c>
      <c r="V1577" s="1">
        <v>7.0568029000000004E-2</v>
      </c>
      <c r="W1577" s="1">
        <v>1.3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1.81</v>
      </c>
      <c r="D1578" s="1">
        <v>0.04</v>
      </c>
      <c r="E1578" s="1">
        <v>0.33</v>
      </c>
      <c r="F1578" s="1">
        <v>50.04</v>
      </c>
      <c r="G1578" s="1">
        <v>47.78</v>
      </c>
      <c r="H1578" s="1">
        <v>1582</v>
      </c>
      <c r="I1578" s="1">
        <v>885600</v>
      </c>
      <c r="J1578" s="1">
        <v>19.135000000000002</v>
      </c>
      <c r="K1578" s="1">
        <v>8.9999999999999993E-3</v>
      </c>
      <c r="L1578" s="1">
        <v>4</v>
      </c>
      <c r="M1578" s="1">
        <v>-1.286</v>
      </c>
      <c r="N1578" s="1">
        <v>3</v>
      </c>
      <c r="O1578" s="1">
        <v>42314</v>
      </c>
      <c r="P1578" s="1">
        <v>0.1</v>
      </c>
      <c r="Q1578" s="1">
        <v>50.8</v>
      </c>
      <c r="R1578" s="1">
        <v>51.4</v>
      </c>
      <c r="S1578" s="1">
        <v>50</v>
      </c>
      <c r="T1578" s="1">
        <v>50</v>
      </c>
      <c r="U1578" s="1">
        <v>50</v>
      </c>
      <c r="V1578" s="1">
        <v>1.2582205999999999E-2</v>
      </c>
      <c r="W1578" s="1">
        <v>-0.6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4.34</v>
      </c>
      <c r="R1579" s="1">
        <v>4.2</v>
      </c>
      <c r="S1579" s="1">
        <v>4.4000000000000004</v>
      </c>
      <c r="T1579" s="1">
        <v>4.3499999999999996</v>
      </c>
      <c r="U1579" s="1">
        <v>4.26</v>
      </c>
      <c r="V1579" s="1">
        <v>0</v>
      </c>
      <c r="W1579" s="1">
        <v>-0.7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9.15</v>
      </c>
      <c r="D1580" s="1">
        <v>0.54</v>
      </c>
      <c r="E1580" s="1">
        <v>0.96</v>
      </c>
      <c r="F1580" s="1">
        <v>11.93</v>
      </c>
      <c r="G1580" s="1">
        <v>77.42</v>
      </c>
      <c r="H1580" s="1">
        <v>1584</v>
      </c>
      <c r="I1580" s="1">
        <v>789534.13</v>
      </c>
      <c r="J1580" s="1">
        <v>6</v>
      </c>
      <c r="K1580" s="1">
        <v>-29</v>
      </c>
      <c r="L1580" s="1">
        <v>-10</v>
      </c>
      <c r="M1580" s="1">
        <v>-133</v>
      </c>
      <c r="N1580" s="1">
        <v>-10</v>
      </c>
      <c r="O1580" s="1">
        <v>61126</v>
      </c>
      <c r="P1580" s="1">
        <v>-0.3</v>
      </c>
      <c r="Q1580" s="1">
        <v>37.799999999999997</v>
      </c>
      <c r="R1580" s="1">
        <v>37.1</v>
      </c>
      <c r="S1580" s="1">
        <v>37.65</v>
      </c>
      <c r="T1580" s="1">
        <v>39</v>
      </c>
      <c r="U1580" s="1">
        <v>38.200000000000003</v>
      </c>
      <c r="V1580" s="1">
        <v>-6.7946000000000006E-2</v>
      </c>
      <c r="W1580" s="1">
        <v>2.2799999999999998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1.39</v>
      </c>
      <c r="D1581" s="1">
        <v>0</v>
      </c>
      <c r="E1581" s="1">
        <v>0.14000000000000001</v>
      </c>
      <c r="F1581" s="1">
        <v>33.49</v>
      </c>
      <c r="G1581" s="1">
        <v>64.97999999999999</v>
      </c>
      <c r="H1581" s="1">
        <v>1585</v>
      </c>
      <c r="I1581" s="1">
        <v>746516.75</v>
      </c>
      <c r="J1581" s="1">
        <v>16</v>
      </c>
      <c r="K1581" s="1">
        <v>16</v>
      </c>
      <c r="L1581" s="1">
        <v>15</v>
      </c>
      <c r="M1581" s="1">
        <v>2</v>
      </c>
      <c r="N1581" s="1">
        <v>-2</v>
      </c>
      <c r="O1581" s="1">
        <v>48509</v>
      </c>
      <c r="P1581" s="1">
        <v>0.1</v>
      </c>
      <c r="Q1581" s="1">
        <v>34.15</v>
      </c>
      <c r="R1581" s="1">
        <v>34.1</v>
      </c>
      <c r="S1581" s="1">
        <v>34.200000000000003</v>
      </c>
      <c r="T1581" s="1">
        <v>33.950000000000003</v>
      </c>
      <c r="U1581" s="1">
        <v>33.950000000000003</v>
      </c>
      <c r="V1581" s="1">
        <v>1.6049999999999998E-2</v>
      </c>
      <c r="W1581" s="1">
        <v>0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60.36</v>
      </c>
      <c r="D1582" s="1">
        <v>0.74</v>
      </c>
      <c r="E1582" s="1">
        <v>0.88</v>
      </c>
      <c r="F1582" s="1">
        <v>34.65</v>
      </c>
      <c r="G1582" s="1">
        <v>3.3700000000000045</v>
      </c>
      <c r="H1582" s="1">
        <v>1586</v>
      </c>
      <c r="I1582" s="1">
        <v>4415448.51</v>
      </c>
      <c r="J1582" s="1">
        <v>-26</v>
      </c>
      <c r="K1582" s="1">
        <v>-32.289000000000001</v>
      </c>
      <c r="L1582" s="1">
        <v>-84</v>
      </c>
      <c r="M1582" s="1">
        <v>-288</v>
      </c>
      <c r="N1582" s="1">
        <v>-206</v>
      </c>
      <c r="O1582" s="1">
        <v>14880</v>
      </c>
      <c r="P1582" s="1">
        <v>-4.3</v>
      </c>
      <c r="Q1582" s="1">
        <v>12.6</v>
      </c>
      <c r="R1582" s="1">
        <v>12.45</v>
      </c>
      <c r="S1582" s="1">
        <v>12.4</v>
      </c>
      <c r="T1582" s="1">
        <v>12.55</v>
      </c>
      <c r="U1582" s="1">
        <v>12.65</v>
      </c>
      <c r="V1582" s="1">
        <v>-7.9914980499999996E-2</v>
      </c>
      <c r="W1582" s="1">
        <v>0.8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</v>
      </c>
      <c r="D1583" s="1">
        <v>0</v>
      </c>
      <c r="E1583" s="1">
        <v>0.01</v>
      </c>
      <c r="F1583" s="1">
        <v>25.11</v>
      </c>
      <c r="G1583" s="1">
        <v>74.38</v>
      </c>
      <c r="H1583" s="1">
        <v>1587</v>
      </c>
      <c r="I1583" s="1">
        <v>750000</v>
      </c>
      <c r="J1583" s="1">
        <v>-2</v>
      </c>
      <c r="K1583" s="1">
        <v>2</v>
      </c>
      <c r="L1583" s="1">
        <v>-3</v>
      </c>
      <c r="M1583" s="1">
        <v>-3</v>
      </c>
      <c r="N1583" s="1">
        <v>-3</v>
      </c>
      <c r="O1583" s="1">
        <v>55785</v>
      </c>
      <c r="P1583" s="1">
        <v>0</v>
      </c>
      <c r="Q1583" s="1">
        <v>16.399999999999999</v>
      </c>
      <c r="R1583" s="1">
        <v>16.05</v>
      </c>
      <c r="S1583" s="1">
        <v>16.100000000000001</v>
      </c>
      <c r="T1583" s="1">
        <v>16</v>
      </c>
      <c r="U1583" s="1">
        <v>15.9</v>
      </c>
      <c r="V1583" s="1">
        <v>-1.4469999999999999E-3</v>
      </c>
      <c r="W1583" s="1">
        <v>-3.05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2.4500000000000002</v>
      </c>
      <c r="D1584" s="1">
        <v>0.87</v>
      </c>
      <c r="E1584" s="1">
        <v>0.1</v>
      </c>
      <c r="F1584" s="1">
        <v>21.43</v>
      </c>
      <c r="G1584" s="1">
        <v>75.150000000000006</v>
      </c>
      <c r="H1584" s="1">
        <v>1588</v>
      </c>
      <c r="I1584" s="1">
        <v>792061.48</v>
      </c>
      <c r="J1584" s="1">
        <v>141.655</v>
      </c>
      <c r="K1584" s="1">
        <v>15.82</v>
      </c>
      <c r="L1584" s="1">
        <v>26.486000000000001</v>
      </c>
      <c r="M1584" s="1">
        <v>0.86699999999999999</v>
      </c>
      <c r="N1584" s="1">
        <v>2.5720000000000001</v>
      </c>
      <c r="O1584" s="1">
        <v>59523</v>
      </c>
      <c r="P1584" s="1">
        <v>0.3</v>
      </c>
      <c r="Q1584" s="1">
        <v>96.2</v>
      </c>
      <c r="R1584" s="1">
        <v>96.6</v>
      </c>
      <c r="S1584" s="1">
        <v>97.4</v>
      </c>
      <c r="T1584" s="1">
        <v>97.2</v>
      </c>
      <c r="U1584" s="1">
        <v>96.5</v>
      </c>
      <c r="V1584" s="1">
        <v>0.18067629800000001</v>
      </c>
      <c r="W1584" s="1">
        <v>1.69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3.68</v>
      </c>
      <c r="D1585" s="1">
        <v>0.14000000000000001</v>
      </c>
      <c r="E1585" s="1">
        <v>0.36</v>
      </c>
      <c r="F1585" s="1">
        <v>39.4</v>
      </c>
      <c r="G1585" s="1">
        <v>56.42</v>
      </c>
      <c r="H1585" s="1">
        <v>1589</v>
      </c>
      <c r="I1585" s="1">
        <v>5177398.76</v>
      </c>
      <c r="J1585" s="1">
        <v>-4426.0959999999995</v>
      </c>
      <c r="K1585" s="1">
        <v>-4389.1589999999997</v>
      </c>
      <c r="L1585" s="1">
        <v>-2580.1210000000001</v>
      </c>
      <c r="M1585" s="1">
        <v>-371.935</v>
      </c>
      <c r="N1585" s="1">
        <v>542.91999999999996</v>
      </c>
      <c r="O1585" s="1">
        <v>292109</v>
      </c>
      <c r="P1585" s="1">
        <v>-3.8</v>
      </c>
      <c r="Q1585" s="1">
        <v>15.2</v>
      </c>
      <c r="R1585" s="1">
        <v>15.1</v>
      </c>
      <c r="S1585" s="1">
        <v>15.1</v>
      </c>
      <c r="T1585" s="1">
        <v>14.95</v>
      </c>
      <c r="U1585" s="1">
        <v>14.9</v>
      </c>
      <c r="V1585" s="1">
        <v>-1.6998370744999995</v>
      </c>
      <c r="W1585" s="1">
        <v>1.02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1.03</v>
      </c>
      <c r="D1586" s="1">
        <v>0</v>
      </c>
      <c r="E1586" s="1">
        <v>0.51</v>
      </c>
      <c r="F1586" s="1">
        <v>16.2</v>
      </c>
      <c r="G1586" s="1">
        <v>82.26</v>
      </c>
      <c r="H1586" s="1">
        <v>1590</v>
      </c>
      <c r="I1586" s="1">
        <v>1091022.23</v>
      </c>
      <c r="J1586" s="1">
        <v>-11</v>
      </c>
      <c r="K1586" s="1">
        <v>-21</v>
      </c>
      <c r="L1586" s="1">
        <v>-3</v>
      </c>
      <c r="M1586" s="1">
        <v>-370</v>
      </c>
      <c r="N1586" s="1">
        <v>-22</v>
      </c>
      <c r="O1586" s="1">
        <v>89747</v>
      </c>
      <c r="P1586" s="1">
        <v>-0.5</v>
      </c>
      <c r="Q1586" s="1">
        <v>17.05</v>
      </c>
      <c r="R1586" s="1">
        <v>17.2</v>
      </c>
      <c r="S1586" s="1">
        <v>18.899999999999999</v>
      </c>
      <c r="T1586" s="1">
        <v>19</v>
      </c>
      <c r="U1586" s="1">
        <v>18.5</v>
      </c>
      <c r="V1586" s="1">
        <v>-8.0424499999999996E-2</v>
      </c>
      <c r="W1586" s="1">
        <v>8.82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28.03</v>
      </c>
      <c r="D1587" s="1">
        <v>9.7200000000000006</v>
      </c>
      <c r="E1587" s="1">
        <v>0</v>
      </c>
      <c r="F1587" s="1">
        <v>5.79</v>
      </c>
      <c r="G1587" s="1">
        <v>56.46</v>
      </c>
      <c r="H1587" s="1">
        <v>1591</v>
      </c>
      <c r="I1587" s="1">
        <v>5284964.7300000004</v>
      </c>
      <c r="J1587" s="1">
        <v>-478.53399999999999</v>
      </c>
      <c r="K1587" s="1">
        <v>-937.61699999999996</v>
      </c>
      <c r="L1587" s="1">
        <v>1117.739</v>
      </c>
      <c r="M1587" s="1">
        <v>-1721.557</v>
      </c>
      <c r="N1587" s="1">
        <v>-567.08799999999997</v>
      </c>
      <c r="O1587" s="1">
        <v>298389</v>
      </c>
      <c r="P1587" s="1">
        <v>-0.9</v>
      </c>
      <c r="Q1587" s="1">
        <v>55.2</v>
      </c>
      <c r="R1587" s="1">
        <v>54.3</v>
      </c>
      <c r="S1587" s="1">
        <v>54.9</v>
      </c>
      <c r="T1587" s="1">
        <v>54.1</v>
      </c>
      <c r="U1587" s="1">
        <v>53.6</v>
      </c>
      <c r="V1587" s="1">
        <v>-1.3949595929999998</v>
      </c>
      <c r="W1587" s="1">
        <v>-3.25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7.54</v>
      </c>
      <c r="D1588" s="1">
        <v>1.81</v>
      </c>
      <c r="E1588" s="1">
        <v>0.22</v>
      </c>
      <c r="F1588" s="1">
        <v>9.11</v>
      </c>
      <c r="G1588" s="1">
        <v>81.319999999999993</v>
      </c>
      <c r="H1588" s="1">
        <v>1592</v>
      </c>
      <c r="I1588" s="1">
        <v>1067489.19</v>
      </c>
      <c r="J1588" s="1">
        <v>86.003</v>
      </c>
      <c r="K1588" s="1">
        <v>93</v>
      </c>
      <c r="L1588" s="1">
        <v>21.998999999999999</v>
      </c>
      <c r="M1588" s="1">
        <v>45</v>
      </c>
      <c r="N1588" s="1">
        <v>127.998</v>
      </c>
      <c r="O1588" s="1">
        <v>86808</v>
      </c>
      <c r="P1588" s="1">
        <v>0.4</v>
      </c>
      <c r="Q1588" s="1">
        <v>106</v>
      </c>
      <c r="R1588" s="1">
        <v>107.5</v>
      </c>
      <c r="S1588" s="1">
        <v>106.5</v>
      </c>
      <c r="T1588" s="1">
        <v>107</v>
      </c>
      <c r="U1588" s="1">
        <v>108.5</v>
      </c>
      <c r="V1588" s="1">
        <v>0.40159494499999998</v>
      </c>
      <c r="W1588" s="1">
        <v>4.33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0.22</v>
      </c>
      <c r="D1589" s="1">
        <v>0</v>
      </c>
      <c r="E1589" s="1">
        <v>0.53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-21.001000000000001</v>
      </c>
      <c r="K1589" s="1">
        <v>-48.002000000000002</v>
      </c>
      <c r="L1589" s="1">
        <v>-70.543999999999997</v>
      </c>
      <c r="M1589" s="1">
        <v>-84.063000000000002</v>
      </c>
      <c r="N1589" s="1">
        <v>2</v>
      </c>
      <c r="O1589" s="1">
        <v>137913</v>
      </c>
      <c r="P1589" s="1">
        <v>-0.2</v>
      </c>
      <c r="Q1589" s="1">
        <v>23.45</v>
      </c>
      <c r="R1589" s="1">
        <v>23.05</v>
      </c>
      <c r="S1589" s="1">
        <v>22.9</v>
      </c>
      <c r="T1589" s="1">
        <v>22.6</v>
      </c>
      <c r="U1589" s="1">
        <v>22.4</v>
      </c>
      <c r="V1589" s="1">
        <v>-5.0694009500000005E-2</v>
      </c>
      <c r="W1589" s="1">
        <v>-2.82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5.55</v>
      </c>
      <c r="D1590" s="1">
        <v>0.14000000000000001</v>
      </c>
      <c r="E1590" s="1">
        <v>0.21</v>
      </c>
      <c r="F1590" s="1">
        <v>62.72</v>
      </c>
      <c r="G1590" s="1">
        <v>31.379999999999995</v>
      </c>
      <c r="H1590" s="1">
        <v>1594</v>
      </c>
      <c r="I1590" s="1">
        <v>4422222.2300000004</v>
      </c>
      <c r="J1590" s="1">
        <v>43.7</v>
      </c>
      <c r="K1590" s="1">
        <v>19.584</v>
      </c>
      <c r="L1590" s="1">
        <v>77.602000000000004</v>
      </c>
      <c r="M1590" s="1">
        <v>81.254999999999995</v>
      </c>
      <c r="N1590" s="1">
        <v>2.5419999999999998</v>
      </c>
      <c r="O1590" s="1">
        <v>138769</v>
      </c>
      <c r="P1590" s="1">
        <v>0.2</v>
      </c>
      <c r="Q1590" s="1">
        <v>39.1</v>
      </c>
      <c r="R1590" s="1">
        <v>39.1</v>
      </c>
      <c r="S1590" s="1">
        <v>39.1</v>
      </c>
      <c r="T1590" s="1">
        <v>39.4</v>
      </c>
      <c r="U1590" s="1">
        <v>39.1</v>
      </c>
      <c r="V1590" s="1">
        <v>8.8094818000000019E-2</v>
      </c>
      <c r="W1590" s="1">
        <v>0.51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4.82</v>
      </c>
      <c r="D1591" s="1">
        <v>0</v>
      </c>
      <c r="E1591" s="1">
        <v>0.92</v>
      </c>
      <c r="F1591" s="1">
        <v>22.53</v>
      </c>
      <c r="G1591" s="1">
        <v>71.72999999999999</v>
      </c>
      <c r="H1591" s="1">
        <v>1595</v>
      </c>
      <c r="I1591" s="1">
        <v>331156.56</v>
      </c>
      <c r="J1591" s="1">
        <v>9.5210000000000008</v>
      </c>
      <c r="K1591" s="1">
        <v>-38.036999999999999</v>
      </c>
      <c r="L1591" s="1">
        <v>-15.875</v>
      </c>
      <c r="M1591" s="1">
        <v>-35</v>
      </c>
      <c r="N1591" s="1">
        <v>-126.294</v>
      </c>
      <c r="O1591" s="1">
        <v>23754</v>
      </c>
      <c r="P1591" s="1">
        <v>-0.9</v>
      </c>
      <c r="Q1591" s="1">
        <v>73.900000000000006</v>
      </c>
      <c r="R1591" s="1">
        <v>72.5</v>
      </c>
      <c r="S1591" s="1">
        <v>72</v>
      </c>
      <c r="T1591" s="1">
        <v>71.5</v>
      </c>
      <c r="U1591" s="1">
        <v>70.5</v>
      </c>
      <c r="V1591" s="1">
        <v>-0.14603307599999998</v>
      </c>
      <c r="W1591" s="1">
        <v>-4.5999999999999996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39.96</v>
      </c>
      <c r="D1592" s="1">
        <v>0.5</v>
      </c>
      <c r="E1592" s="1">
        <v>0.56000000000000005</v>
      </c>
      <c r="F1592" s="1">
        <v>11.74</v>
      </c>
      <c r="G1592" s="1">
        <v>47.239999999999995</v>
      </c>
      <c r="H1592" s="1">
        <v>1596</v>
      </c>
      <c r="I1592" s="1">
        <v>7272401.2599999998</v>
      </c>
      <c r="J1592" s="1">
        <v>-2717.9789999999998</v>
      </c>
      <c r="K1592" s="1">
        <v>-2386.9070000000002</v>
      </c>
      <c r="L1592" s="1">
        <v>-2066.3470000000002</v>
      </c>
      <c r="M1592" s="1">
        <v>-601.846</v>
      </c>
      <c r="N1592" s="1">
        <v>-728.71299999999997</v>
      </c>
      <c r="O1592" s="1">
        <v>343548</v>
      </c>
      <c r="P1592" s="1">
        <v>-2.5</v>
      </c>
      <c r="Q1592" s="1">
        <v>37.799999999999997</v>
      </c>
      <c r="R1592" s="1">
        <v>37.35</v>
      </c>
      <c r="S1592" s="1">
        <v>37.35</v>
      </c>
      <c r="T1592" s="1">
        <v>37.4</v>
      </c>
      <c r="U1592" s="1">
        <v>37.75</v>
      </c>
      <c r="V1592" s="1">
        <v>-3.1908659924999996</v>
      </c>
      <c r="W1592" s="1">
        <v>-0.53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1.63</v>
      </c>
      <c r="D1593" s="1">
        <v>3.79</v>
      </c>
      <c r="E1593" s="1">
        <v>1.9</v>
      </c>
      <c r="F1593" s="1">
        <v>24.83</v>
      </c>
      <c r="G1593" s="1">
        <v>67.849999999999994</v>
      </c>
      <c r="H1593" s="1">
        <v>1597</v>
      </c>
      <c r="I1593" s="1">
        <v>512210</v>
      </c>
      <c r="J1593" s="1">
        <v>19.123000000000001</v>
      </c>
      <c r="K1593" s="1">
        <v>-21.498000000000001</v>
      </c>
      <c r="L1593" s="1">
        <v>-0.32600000000000001</v>
      </c>
      <c r="M1593" s="1">
        <v>223.87100000000001</v>
      </c>
      <c r="N1593" s="1">
        <v>-119.536</v>
      </c>
      <c r="O1593" s="1">
        <v>34753</v>
      </c>
      <c r="P1593" s="1">
        <v>0.3</v>
      </c>
      <c r="Q1593" s="1">
        <v>131.5</v>
      </c>
      <c r="R1593" s="1">
        <v>133</v>
      </c>
      <c r="S1593" s="1">
        <v>133</v>
      </c>
      <c r="T1593" s="1">
        <v>136.5</v>
      </c>
      <c r="U1593" s="1">
        <v>134</v>
      </c>
      <c r="V1593" s="1">
        <v>0.14152650000000003</v>
      </c>
      <c r="W1593" s="1">
        <v>3.88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15.28</v>
      </c>
      <c r="D1594" s="1">
        <v>0.82</v>
      </c>
      <c r="E1594" s="1">
        <v>0.67</v>
      </c>
      <c r="F1594" s="1">
        <v>22.9</v>
      </c>
      <c r="G1594" s="1">
        <v>60.33</v>
      </c>
      <c r="H1594" s="1">
        <v>1598</v>
      </c>
      <c r="I1594" s="1">
        <v>2800000.01</v>
      </c>
      <c r="J1594" s="1">
        <v>2044.865</v>
      </c>
      <c r="K1594" s="1">
        <v>893.80600000000004</v>
      </c>
      <c r="L1594" s="1">
        <v>269.08600000000001</v>
      </c>
      <c r="M1594" s="1">
        <v>1541.317</v>
      </c>
      <c r="N1594" s="1">
        <v>921.94600000000003</v>
      </c>
      <c r="O1594" s="1">
        <v>168924</v>
      </c>
      <c r="P1594" s="1">
        <v>3.4</v>
      </c>
      <c r="Q1594" s="1">
        <v>49.7</v>
      </c>
      <c r="R1594" s="1">
        <v>49.85</v>
      </c>
      <c r="S1594" s="1">
        <v>50</v>
      </c>
      <c r="T1594" s="1">
        <v>50.9</v>
      </c>
      <c r="U1594" s="1">
        <v>51.4</v>
      </c>
      <c r="V1594" s="1">
        <v>2.8548137929999999</v>
      </c>
      <c r="W1594" s="1">
        <v>5.22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1.43</v>
      </c>
      <c r="D1595" s="1">
        <v>0</v>
      </c>
      <c r="E1595" s="1">
        <v>1.26</v>
      </c>
      <c r="F1595" s="1">
        <v>5.47</v>
      </c>
      <c r="G1595" s="1">
        <v>91.84</v>
      </c>
      <c r="H1595" s="1">
        <v>1599</v>
      </c>
      <c r="I1595" s="1">
        <v>772505.25</v>
      </c>
      <c r="J1595" s="1">
        <v>164.536</v>
      </c>
      <c r="K1595" s="1">
        <v>13.103</v>
      </c>
      <c r="L1595" s="1">
        <v>8.9990000000000006</v>
      </c>
      <c r="M1595" s="1">
        <v>38.997</v>
      </c>
      <c r="N1595" s="1">
        <v>-122.503</v>
      </c>
      <c r="O1595" s="1">
        <v>70947</v>
      </c>
      <c r="P1595" s="1">
        <v>0.1</v>
      </c>
      <c r="Q1595" s="1">
        <v>41.3</v>
      </c>
      <c r="R1595" s="1">
        <v>41.45</v>
      </c>
      <c r="S1595" s="1">
        <v>41.5</v>
      </c>
      <c r="T1595" s="1">
        <v>41.6</v>
      </c>
      <c r="U1595" s="1">
        <v>40.799999999999997</v>
      </c>
      <c r="V1595" s="1">
        <v>4.3360674499999995E-2</v>
      </c>
      <c r="W1595" s="1">
        <v>0.74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1.3</v>
      </c>
      <c r="D1596" s="1">
        <v>0</v>
      </c>
      <c r="E1596" s="1">
        <v>0.17</v>
      </c>
      <c r="F1596" s="1">
        <v>8.2899999999999991</v>
      </c>
      <c r="G1596" s="1">
        <v>90.24</v>
      </c>
      <c r="H1596" s="1">
        <v>1600</v>
      </c>
      <c r="I1596" s="1">
        <v>717010</v>
      </c>
      <c r="J1596" s="1">
        <v>490.62900000000002</v>
      </c>
      <c r="K1596" s="1">
        <v>-154</v>
      </c>
      <c r="L1596" s="1">
        <v>-36</v>
      </c>
      <c r="M1596" s="1">
        <v>75</v>
      </c>
      <c r="N1596" s="1">
        <v>25.15</v>
      </c>
      <c r="O1596" s="1">
        <v>64703</v>
      </c>
      <c r="P1596" s="1">
        <v>0.6</v>
      </c>
      <c r="Q1596" s="1">
        <v>16.5</v>
      </c>
      <c r="R1596" s="1">
        <v>15.85</v>
      </c>
      <c r="S1596" s="1">
        <v>15.9</v>
      </c>
      <c r="T1596" s="1">
        <v>14.55</v>
      </c>
      <c r="U1596" s="1">
        <v>14.1</v>
      </c>
      <c r="V1596" s="1">
        <v>6.5279435000000011E-2</v>
      </c>
      <c r="W1596" s="1">
        <v>-6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51.08</v>
      </c>
      <c r="D1597" s="1">
        <v>0</v>
      </c>
      <c r="E1597" s="1">
        <v>0</v>
      </c>
      <c r="F1597" s="1">
        <v>55.72</v>
      </c>
      <c r="G1597" s="1">
        <v>-6.7999999999999972</v>
      </c>
      <c r="H1597" s="1">
        <v>1601</v>
      </c>
      <c r="I1597" s="1">
        <v>1070412.1499999999</v>
      </c>
      <c r="J1597" s="1">
        <v>-2</v>
      </c>
      <c r="K1597" s="1">
        <v>4</v>
      </c>
      <c r="L1597" s="1">
        <v>0</v>
      </c>
      <c r="M1597" s="1">
        <v>0</v>
      </c>
      <c r="N1597" s="1">
        <v>-8</v>
      </c>
      <c r="O1597" s="1">
        <v>-7279</v>
      </c>
      <c r="P1597" s="1">
        <v>0.1</v>
      </c>
      <c r="Q1597" s="1">
        <v>31.2</v>
      </c>
      <c r="R1597" s="1">
        <v>31.45</v>
      </c>
      <c r="S1597" s="1">
        <v>31.55</v>
      </c>
      <c r="T1597" s="1">
        <v>31.4</v>
      </c>
      <c r="U1597" s="1">
        <v>31.35</v>
      </c>
      <c r="V1597" s="1">
        <v>-1.874E-3</v>
      </c>
      <c r="W1597" s="1">
        <v>1.46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2.2200000000000002</v>
      </c>
      <c r="D1598" s="1">
        <v>0</v>
      </c>
      <c r="E1598" s="1">
        <v>0.18</v>
      </c>
      <c r="F1598" s="1">
        <v>31.88</v>
      </c>
      <c r="G1598" s="1">
        <v>65.72</v>
      </c>
      <c r="H1598" s="1">
        <v>1602</v>
      </c>
      <c r="I1598" s="1">
        <v>1212510.68</v>
      </c>
      <c r="J1598" s="1">
        <v>-89.8</v>
      </c>
      <c r="K1598" s="1">
        <v>43</v>
      </c>
      <c r="L1598" s="1">
        <v>100.999</v>
      </c>
      <c r="M1598" s="1">
        <v>-33.478999999999999</v>
      </c>
      <c r="N1598" s="1">
        <v>-126.533</v>
      </c>
      <c r="O1598" s="1">
        <v>79686</v>
      </c>
      <c r="P1598" s="1">
        <v>-0.1</v>
      </c>
      <c r="Q1598" s="1">
        <v>53.8</v>
      </c>
      <c r="R1598" s="1">
        <v>53.1</v>
      </c>
      <c r="S1598" s="1">
        <v>53.1</v>
      </c>
      <c r="T1598" s="1">
        <v>52.5</v>
      </c>
      <c r="U1598" s="1">
        <v>51.8</v>
      </c>
      <c r="V1598" s="1">
        <v>-5.4969499999999991E-2</v>
      </c>
      <c r="W1598" s="1">
        <v>-3.54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1.06</v>
      </c>
      <c r="D1599" s="1">
        <v>0</v>
      </c>
      <c r="E1599" s="1">
        <v>0.33</v>
      </c>
      <c r="F1599" s="1">
        <v>37.57</v>
      </c>
      <c r="G1599" s="1">
        <v>61.04</v>
      </c>
      <c r="H1599" s="1">
        <v>1603</v>
      </c>
      <c r="I1599" s="1">
        <v>623662.75</v>
      </c>
      <c r="J1599" s="1">
        <v>15</v>
      </c>
      <c r="K1599" s="1">
        <v>21.001000000000001</v>
      </c>
      <c r="L1599" s="1">
        <v>8</v>
      </c>
      <c r="M1599" s="1">
        <v>-36</v>
      </c>
      <c r="N1599" s="1">
        <v>-41.118000000000002</v>
      </c>
      <c r="O1599" s="1">
        <v>38068</v>
      </c>
      <c r="P1599" s="1">
        <v>-0.1</v>
      </c>
      <c r="Q1599" s="1">
        <v>15</v>
      </c>
      <c r="R1599" s="1">
        <v>15.05</v>
      </c>
      <c r="S1599" s="1">
        <v>15.5</v>
      </c>
      <c r="T1599" s="1">
        <v>15.2</v>
      </c>
      <c r="U1599" s="1">
        <v>15.05</v>
      </c>
      <c r="V1599" s="1">
        <v>-5.0096084999999993E-3</v>
      </c>
      <c r="W1599" s="1">
        <v>1.35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11.21</v>
      </c>
      <c r="D1600" s="1">
        <v>7.26</v>
      </c>
      <c r="E1600" s="1">
        <v>0.97</v>
      </c>
      <c r="F1600" s="1">
        <v>12.43</v>
      </c>
      <c r="G1600" s="1">
        <v>68.13</v>
      </c>
      <c r="H1600" s="1">
        <v>1604</v>
      </c>
      <c r="I1600" s="1">
        <v>1206069.5</v>
      </c>
      <c r="J1600" s="1">
        <v>1526.5360000000001</v>
      </c>
      <c r="K1600" s="1">
        <v>11.747</v>
      </c>
      <c r="L1600" s="1">
        <v>127.142</v>
      </c>
      <c r="M1600" s="1">
        <v>948.02099999999996</v>
      </c>
      <c r="N1600" s="1">
        <v>633.91</v>
      </c>
      <c r="O1600" s="1">
        <v>82170</v>
      </c>
      <c r="P1600" s="1">
        <v>4</v>
      </c>
      <c r="Q1600" s="1">
        <v>220</v>
      </c>
      <c r="R1600" s="1">
        <v>219.5</v>
      </c>
      <c r="S1600" s="1">
        <v>225</v>
      </c>
      <c r="T1600" s="1">
        <v>223.5</v>
      </c>
      <c r="U1600" s="1">
        <v>230</v>
      </c>
      <c r="V1600" s="1">
        <v>7.247053300000001</v>
      </c>
      <c r="W1600" s="1">
        <v>11.38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24.17</v>
      </c>
      <c r="D1601" s="1">
        <v>0.08</v>
      </c>
      <c r="E1601" s="1">
        <v>0.27</v>
      </c>
      <c r="F1601" s="1">
        <v>6.17</v>
      </c>
      <c r="G1601" s="1">
        <v>69.31</v>
      </c>
      <c r="H1601" s="1">
        <v>1605</v>
      </c>
      <c r="I1601" s="1">
        <v>2712424.88</v>
      </c>
      <c r="J1601" s="1">
        <v>61.984999999999999</v>
      </c>
      <c r="K1601" s="1">
        <v>-14</v>
      </c>
      <c r="L1601" s="1">
        <v>-58.811</v>
      </c>
      <c r="M1601" s="1">
        <v>-50.761000000000003</v>
      </c>
      <c r="N1601" s="1">
        <v>-27.725000000000001</v>
      </c>
      <c r="O1601" s="1">
        <v>187998</v>
      </c>
      <c r="P1601" s="1">
        <v>0</v>
      </c>
      <c r="Q1601" s="1">
        <v>43.55</v>
      </c>
      <c r="R1601" s="1">
        <v>43.3</v>
      </c>
      <c r="S1601" s="1">
        <v>43.2</v>
      </c>
      <c r="T1601" s="1">
        <v>43.15</v>
      </c>
      <c r="U1601" s="1">
        <v>42.9</v>
      </c>
      <c r="V1601" s="1">
        <v>-3.8271280999999997E-2</v>
      </c>
      <c r="W1601" s="1">
        <v>-0.81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3.45</v>
      </c>
      <c r="D1602" s="1">
        <v>0.22</v>
      </c>
      <c r="E1602" s="1">
        <v>0.32</v>
      </c>
      <c r="F1602" s="1">
        <v>40.25</v>
      </c>
      <c r="G1602" s="1">
        <v>55.76</v>
      </c>
      <c r="H1602" s="1">
        <v>1606</v>
      </c>
      <c r="I1602" s="1">
        <v>3206745.14</v>
      </c>
      <c r="J1602" s="1">
        <v>416</v>
      </c>
      <c r="K1602" s="1">
        <v>-524.21100000000001</v>
      </c>
      <c r="L1602" s="1">
        <v>-141</v>
      </c>
      <c r="M1602" s="1">
        <v>-163.84800000000001</v>
      </c>
      <c r="N1602" s="1">
        <v>-125.44499999999999</v>
      </c>
      <c r="O1602" s="1">
        <v>178808</v>
      </c>
      <c r="P1602" s="1">
        <v>-0.3</v>
      </c>
      <c r="Q1602" s="1">
        <v>35.200000000000003</v>
      </c>
      <c r="R1602" s="1">
        <v>34.65</v>
      </c>
      <c r="S1602" s="1">
        <v>34.6</v>
      </c>
      <c r="T1602" s="1">
        <v>34.35</v>
      </c>
      <c r="U1602" s="1">
        <v>34.15</v>
      </c>
      <c r="V1602" s="1">
        <v>-0.18311436699999997</v>
      </c>
      <c r="W1602" s="1">
        <v>-1.59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1.18</v>
      </c>
      <c r="D1603" s="1">
        <v>0</v>
      </c>
      <c r="E1603" s="1">
        <v>0.28000000000000003</v>
      </c>
      <c r="F1603" s="1">
        <v>12.6</v>
      </c>
      <c r="G1603" s="1">
        <v>85.94</v>
      </c>
      <c r="H1603" s="1">
        <v>1607</v>
      </c>
      <c r="I1603" s="1">
        <v>685735</v>
      </c>
      <c r="J1603" s="1">
        <v>205.64400000000001</v>
      </c>
      <c r="K1603" s="1">
        <v>-289.37</v>
      </c>
      <c r="L1603" s="1">
        <v>65.498999999999995</v>
      </c>
      <c r="M1603" s="1">
        <v>-129.07</v>
      </c>
      <c r="N1603" s="1">
        <v>-92.417000000000002</v>
      </c>
      <c r="O1603" s="1">
        <v>58932</v>
      </c>
      <c r="P1603" s="1">
        <v>-0.4</v>
      </c>
      <c r="Q1603" s="1">
        <v>44.75</v>
      </c>
      <c r="R1603" s="1">
        <v>43.85</v>
      </c>
      <c r="S1603" s="1">
        <v>44.1</v>
      </c>
      <c r="T1603" s="1">
        <v>43.1</v>
      </c>
      <c r="U1603" s="1">
        <v>42</v>
      </c>
      <c r="V1603" s="1">
        <v>-0.10042230599999999</v>
      </c>
      <c r="W1603" s="1">
        <v>-4.33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4.9400000000000004</v>
      </c>
      <c r="D1604" s="1">
        <v>7.0000000000000007E-2</v>
      </c>
      <c r="E1604" s="1">
        <v>0.27</v>
      </c>
      <c r="F1604" s="1">
        <v>5.87</v>
      </c>
      <c r="G1604" s="1">
        <v>88.85</v>
      </c>
      <c r="H1604" s="1">
        <v>1608</v>
      </c>
      <c r="I1604" s="1">
        <v>1412264.72</v>
      </c>
      <c r="J1604" s="1">
        <v>-13</v>
      </c>
      <c r="K1604" s="1">
        <v>104</v>
      </c>
      <c r="L1604" s="1">
        <v>-70</v>
      </c>
      <c r="M1604" s="1">
        <v>-77</v>
      </c>
      <c r="N1604" s="1">
        <v>48</v>
      </c>
      <c r="O1604" s="1">
        <v>125480</v>
      </c>
      <c r="P1604" s="1">
        <v>0</v>
      </c>
      <c r="Q1604" s="1">
        <v>42.25</v>
      </c>
      <c r="R1604" s="1">
        <v>42.75</v>
      </c>
      <c r="S1604" s="1">
        <v>40.799999999999997</v>
      </c>
      <c r="T1604" s="1">
        <v>40.200000000000003</v>
      </c>
      <c r="U1604" s="1">
        <v>40.1</v>
      </c>
      <c r="V1604" s="1">
        <v>-1.2984999999999991E-3</v>
      </c>
      <c r="W1604" s="1">
        <v>-4.5199999999999996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8.9700000000000006</v>
      </c>
      <c r="D1605" s="1">
        <v>0</v>
      </c>
      <c r="E1605" s="1">
        <v>0.12</v>
      </c>
      <c r="F1605" s="1">
        <v>29.62</v>
      </c>
      <c r="G1605" s="1">
        <v>61.29</v>
      </c>
      <c r="H1605" s="1">
        <v>1609</v>
      </c>
      <c r="I1605" s="1">
        <v>1000044.14</v>
      </c>
      <c r="J1605" s="1">
        <v>95.001999999999995</v>
      </c>
      <c r="K1605" s="1">
        <v>60</v>
      </c>
      <c r="L1605" s="1">
        <v>-205.59800000000001</v>
      </c>
      <c r="M1605" s="1">
        <v>-52.563000000000002</v>
      </c>
      <c r="N1605" s="1">
        <v>-22.026</v>
      </c>
      <c r="O1605" s="1">
        <v>61293</v>
      </c>
      <c r="P1605" s="1">
        <v>-0.2</v>
      </c>
      <c r="Q1605" s="1">
        <v>40</v>
      </c>
      <c r="R1605" s="1">
        <v>39.450000000000003</v>
      </c>
      <c r="S1605" s="1">
        <v>36.65</v>
      </c>
      <c r="T1605" s="1">
        <v>36.1</v>
      </c>
      <c r="U1605" s="1">
        <v>35.85</v>
      </c>
      <c r="V1605" s="1">
        <v>-4.0552431E-2</v>
      </c>
      <c r="W1605" s="1">
        <v>-9.01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2.64</v>
      </c>
      <c r="D1606" s="1">
        <v>0</v>
      </c>
      <c r="E1606" s="1">
        <v>0.09</v>
      </c>
      <c r="F1606" s="1">
        <v>23.21</v>
      </c>
      <c r="G1606" s="1">
        <v>74.06</v>
      </c>
      <c r="H1606" s="1">
        <v>1610</v>
      </c>
      <c r="I1606" s="1">
        <v>1490550</v>
      </c>
      <c r="J1606" s="1">
        <v>-0.70199999999999996</v>
      </c>
      <c r="K1606" s="1">
        <v>-6.9550000000000001</v>
      </c>
      <c r="L1606" s="1">
        <v>6.4569999999999999</v>
      </c>
      <c r="M1606" s="1">
        <v>-3</v>
      </c>
      <c r="N1606" s="1">
        <v>-4</v>
      </c>
      <c r="O1606" s="1">
        <v>110390</v>
      </c>
      <c r="P1606" s="1">
        <v>0</v>
      </c>
      <c r="Q1606" s="1">
        <v>29.5</v>
      </c>
      <c r="R1606" s="1">
        <v>29.25</v>
      </c>
      <c r="S1606" s="1">
        <v>29.65</v>
      </c>
      <c r="T1606" s="1">
        <v>29.45</v>
      </c>
      <c r="U1606" s="1">
        <v>29.3</v>
      </c>
      <c r="V1606" s="1">
        <v>-2.3824270000000003E-3</v>
      </c>
      <c r="W1606" s="1">
        <v>-0.51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9.07</v>
      </c>
      <c r="D1607" s="1">
        <v>0.09</v>
      </c>
      <c r="E1607" s="1">
        <v>0.36</v>
      </c>
      <c r="F1607" s="1">
        <v>32.130000000000003</v>
      </c>
      <c r="G1607" s="1">
        <v>58.349999999999994</v>
      </c>
      <c r="H1607" s="1">
        <v>1611</v>
      </c>
      <c r="I1607" s="1">
        <v>1014470</v>
      </c>
      <c r="J1607" s="1">
        <v>125.78700000000001</v>
      </c>
      <c r="K1607" s="1">
        <v>3.7040000000000002</v>
      </c>
      <c r="L1607" s="1">
        <v>-16.358000000000001</v>
      </c>
      <c r="M1607" s="1">
        <v>-5.1849999999999996</v>
      </c>
      <c r="N1607" s="1">
        <v>-41</v>
      </c>
      <c r="O1607" s="1">
        <v>59194</v>
      </c>
      <c r="P1607" s="1">
        <v>0.1</v>
      </c>
      <c r="Q1607" s="1">
        <v>169</v>
      </c>
      <c r="R1607" s="1">
        <v>168.5</v>
      </c>
      <c r="S1607" s="1">
        <v>168.5</v>
      </c>
      <c r="T1607" s="1">
        <v>167.5</v>
      </c>
      <c r="U1607" s="1">
        <v>166.5</v>
      </c>
      <c r="V1607" s="1">
        <v>0.114308165</v>
      </c>
      <c r="W1607" s="1">
        <v>-0.3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1.78</v>
      </c>
      <c r="D1608" s="1">
        <v>0.11</v>
      </c>
      <c r="E1608" s="1">
        <v>1.25</v>
      </c>
      <c r="F1608" s="1">
        <v>32.369999999999997</v>
      </c>
      <c r="G1608" s="1">
        <v>64.490000000000009</v>
      </c>
      <c r="H1608" s="1">
        <v>1612</v>
      </c>
      <c r="I1608" s="1">
        <v>1178904.93</v>
      </c>
      <c r="J1608" s="1">
        <v>-159.11699999999999</v>
      </c>
      <c r="K1608" s="1">
        <v>206.22399999999999</v>
      </c>
      <c r="L1608" s="1">
        <v>200.876</v>
      </c>
      <c r="M1608" s="1">
        <v>-191.239</v>
      </c>
      <c r="N1608" s="1">
        <v>-93.471999999999994</v>
      </c>
      <c r="O1608" s="1">
        <v>76028</v>
      </c>
      <c r="P1608" s="1">
        <v>0</v>
      </c>
      <c r="Q1608" s="1">
        <v>86.7</v>
      </c>
      <c r="R1608" s="1">
        <v>86.4</v>
      </c>
      <c r="S1608" s="1">
        <v>87.4</v>
      </c>
      <c r="T1608" s="1">
        <v>86.5</v>
      </c>
      <c r="U1608" s="1">
        <v>85</v>
      </c>
      <c r="V1608" s="1">
        <v>-2.9084214000000001E-2</v>
      </c>
      <c r="W1608" s="1">
        <v>-1.28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11.95</v>
      </c>
      <c r="D1609" s="1">
        <v>0</v>
      </c>
      <c r="E1609" s="1">
        <v>0.23</v>
      </c>
      <c r="F1609" s="1">
        <v>17.47</v>
      </c>
      <c r="G1609" s="1">
        <v>70.349999999999994</v>
      </c>
      <c r="H1609" s="1">
        <v>1613</v>
      </c>
      <c r="I1609" s="1">
        <v>1226882.6599999999</v>
      </c>
      <c r="J1609" s="1">
        <v>177.001</v>
      </c>
      <c r="K1609" s="1">
        <v>523</v>
      </c>
      <c r="L1609" s="1">
        <v>156.983</v>
      </c>
      <c r="M1609" s="1">
        <v>-33.999000000000002</v>
      </c>
      <c r="N1609" s="1">
        <v>-57.997999999999998</v>
      </c>
      <c r="O1609" s="1">
        <v>86311</v>
      </c>
      <c r="P1609" s="1">
        <v>0.9</v>
      </c>
      <c r="Q1609" s="1">
        <v>58.8</v>
      </c>
      <c r="R1609" s="1">
        <v>59.5</v>
      </c>
      <c r="S1609" s="1">
        <v>59.7</v>
      </c>
      <c r="T1609" s="1">
        <v>58.8</v>
      </c>
      <c r="U1609" s="1">
        <v>58.5</v>
      </c>
      <c r="V1609" s="1">
        <v>0.45506019699999994</v>
      </c>
      <c r="W1609" s="1">
        <v>0.86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0.43</v>
      </c>
      <c r="D1610" s="1">
        <v>0</v>
      </c>
      <c r="E1610" s="1">
        <v>0.28000000000000003</v>
      </c>
      <c r="F1610" s="1">
        <v>12.68</v>
      </c>
      <c r="G1610" s="1">
        <v>86.61</v>
      </c>
      <c r="H1610" s="1">
        <v>1614</v>
      </c>
      <c r="I1610" s="1">
        <v>916288.33</v>
      </c>
      <c r="J1610" s="1">
        <v>10</v>
      </c>
      <c r="K1610" s="1">
        <v>82</v>
      </c>
      <c r="L1610" s="1">
        <v>6</v>
      </c>
      <c r="M1610" s="1">
        <v>-14</v>
      </c>
      <c r="N1610" s="1">
        <v>-35</v>
      </c>
      <c r="O1610" s="1">
        <v>79360</v>
      </c>
      <c r="P1610" s="1">
        <v>0.1</v>
      </c>
      <c r="Q1610" s="1">
        <v>11.9</v>
      </c>
      <c r="R1610" s="1">
        <v>12</v>
      </c>
      <c r="S1610" s="1">
        <v>12</v>
      </c>
      <c r="T1610" s="1">
        <v>12</v>
      </c>
      <c r="U1610" s="1">
        <v>11.8</v>
      </c>
      <c r="V1610" s="1">
        <v>5.94E-3</v>
      </c>
      <c r="W1610" s="1">
        <v>0.43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5.04</v>
      </c>
      <c r="D1611" s="1">
        <v>0.23</v>
      </c>
      <c r="E1611" s="1">
        <v>0</v>
      </c>
      <c r="F1611" s="1">
        <v>46.68</v>
      </c>
      <c r="G1611" s="1">
        <v>48.05</v>
      </c>
      <c r="H1611" s="1">
        <v>1615</v>
      </c>
      <c r="I1611" s="1">
        <v>271008.51</v>
      </c>
      <c r="J1611" s="1">
        <v>-3</v>
      </c>
      <c r="K1611" s="1">
        <v>-7</v>
      </c>
      <c r="L1611" s="1">
        <v>-4</v>
      </c>
      <c r="M1611" s="1">
        <v>-1</v>
      </c>
      <c r="N1611" s="1">
        <v>-4</v>
      </c>
      <c r="O1611" s="1">
        <v>13022</v>
      </c>
      <c r="P1611" s="1">
        <v>-0.1</v>
      </c>
      <c r="Q1611" s="1">
        <v>154.5</v>
      </c>
      <c r="R1611" s="1">
        <v>153</v>
      </c>
      <c r="S1611" s="1">
        <v>153</v>
      </c>
      <c r="T1611" s="1">
        <v>155</v>
      </c>
      <c r="U1611" s="1">
        <v>155</v>
      </c>
      <c r="V1611" s="1">
        <v>-2.9215000000000001E-2</v>
      </c>
      <c r="W1611" s="1">
        <v>0.65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1.22</v>
      </c>
      <c r="D1612" s="1">
        <v>0</v>
      </c>
      <c r="E1612" s="1">
        <v>0</v>
      </c>
      <c r="F1612" s="1">
        <v>17.82</v>
      </c>
      <c r="G1612" s="1">
        <v>80.960000000000008</v>
      </c>
      <c r="H1612" s="1">
        <v>1616</v>
      </c>
      <c r="I1612" s="1">
        <v>463420</v>
      </c>
      <c r="J1612" s="1">
        <v>-8</v>
      </c>
      <c r="K1612" s="1">
        <v>-5</v>
      </c>
      <c r="L1612" s="1">
        <v>-2</v>
      </c>
      <c r="M1612" s="1">
        <v>-2</v>
      </c>
      <c r="N1612" s="1">
        <v>0</v>
      </c>
      <c r="O1612" s="1">
        <v>37518</v>
      </c>
      <c r="P1612" s="1">
        <v>0</v>
      </c>
      <c r="Q1612" s="1">
        <v>60.5</v>
      </c>
      <c r="R1612" s="1">
        <v>60.5</v>
      </c>
      <c r="S1612" s="1">
        <v>60.1</v>
      </c>
      <c r="T1612" s="1">
        <v>60.3</v>
      </c>
      <c r="U1612" s="1">
        <v>60.2</v>
      </c>
      <c r="V1612" s="1">
        <v>-1.0272999999999999E-2</v>
      </c>
      <c r="W1612" s="1">
        <v>0.17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1.98</v>
      </c>
      <c r="D1613" s="1">
        <v>0</v>
      </c>
      <c r="E1613" s="1">
        <v>0.36</v>
      </c>
      <c r="F1613" s="1">
        <v>14.38</v>
      </c>
      <c r="G1613" s="1">
        <v>83.28</v>
      </c>
      <c r="H1613" s="1">
        <v>1617</v>
      </c>
      <c r="I1613" s="1">
        <v>683337.65</v>
      </c>
      <c r="J1613" s="1">
        <v>66</v>
      </c>
      <c r="K1613" s="1">
        <v>21</v>
      </c>
      <c r="L1613" s="1">
        <v>38</v>
      </c>
      <c r="M1613" s="1">
        <v>4</v>
      </c>
      <c r="N1613" s="1">
        <v>-3</v>
      </c>
      <c r="O1613" s="1">
        <v>56908</v>
      </c>
      <c r="P1613" s="1">
        <v>0.2</v>
      </c>
      <c r="Q1613" s="1">
        <v>29.2</v>
      </c>
      <c r="R1613" s="1">
        <v>29.7</v>
      </c>
      <c r="S1613" s="1">
        <v>30.05</v>
      </c>
      <c r="T1613" s="1">
        <v>29.65</v>
      </c>
      <c r="U1613" s="1">
        <v>29.4</v>
      </c>
      <c r="V1613" s="1">
        <v>3.7232000000000001E-2</v>
      </c>
      <c r="W1613" s="1">
        <v>2.08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6.48</v>
      </c>
      <c r="R1614" s="1">
        <v>6.5</v>
      </c>
      <c r="S1614" s="1">
        <v>6.02</v>
      </c>
      <c r="T1614" s="1">
        <v>5.76</v>
      </c>
      <c r="U1614" s="1">
        <v>6.23</v>
      </c>
      <c r="V1614" s="1">
        <v>0</v>
      </c>
      <c r="W1614" s="1">
        <v>-1.58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43.26</v>
      </c>
      <c r="D1615" s="1">
        <v>6.57</v>
      </c>
      <c r="E1615" s="1">
        <v>3.2</v>
      </c>
      <c r="F1615" s="1">
        <v>16.829999999999998</v>
      </c>
      <c r="G1615" s="1">
        <v>30.14</v>
      </c>
      <c r="H1615" s="1">
        <v>1619</v>
      </c>
      <c r="I1615" s="1">
        <v>2014184.93</v>
      </c>
      <c r="J1615" s="1">
        <v>103.687</v>
      </c>
      <c r="K1615" s="1">
        <v>460.21</v>
      </c>
      <c r="L1615" s="1">
        <v>-2576.6439999999998</v>
      </c>
      <c r="M1615" s="1">
        <v>2501.8710000000001</v>
      </c>
      <c r="N1615" s="1">
        <v>393.04500000000002</v>
      </c>
      <c r="O1615" s="1">
        <v>60708</v>
      </c>
      <c r="P1615" s="1">
        <v>1.5</v>
      </c>
      <c r="Q1615" s="1">
        <v>488</v>
      </c>
      <c r="R1615" s="1">
        <v>497</v>
      </c>
      <c r="S1615" s="1">
        <v>470</v>
      </c>
      <c r="T1615" s="1">
        <v>485.5</v>
      </c>
      <c r="U1615" s="1">
        <v>485</v>
      </c>
      <c r="V1615" s="1">
        <v>4.7358614149999996</v>
      </c>
      <c r="W1615" s="1">
        <v>0.52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9.3800000000000008</v>
      </c>
      <c r="D1616" s="1">
        <v>0.01</v>
      </c>
      <c r="E1616" s="1">
        <v>0.16</v>
      </c>
      <c r="F1616" s="1">
        <v>39.340000000000003</v>
      </c>
      <c r="G1616" s="1">
        <v>51.11</v>
      </c>
      <c r="H1616" s="1">
        <v>1620</v>
      </c>
      <c r="I1616" s="1">
        <v>1300000</v>
      </c>
      <c r="J1616" s="1">
        <v>59.929000000000002</v>
      </c>
      <c r="K1616" s="1">
        <v>-22</v>
      </c>
      <c r="L1616" s="1">
        <v>-28.123000000000001</v>
      </c>
      <c r="M1616" s="1">
        <v>33.744</v>
      </c>
      <c r="N1616" s="1">
        <v>-15</v>
      </c>
      <c r="O1616" s="1">
        <v>66443</v>
      </c>
      <c r="P1616" s="1">
        <v>0</v>
      </c>
      <c r="Q1616" s="1">
        <v>110</v>
      </c>
      <c r="R1616" s="1">
        <v>109.5</v>
      </c>
      <c r="S1616" s="1">
        <v>109</v>
      </c>
      <c r="T1616" s="1">
        <v>110</v>
      </c>
      <c r="U1616" s="1">
        <v>108.5</v>
      </c>
      <c r="V1616" s="1">
        <v>3.2021230000000005E-2</v>
      </c>
      <c r="W1616" s="1">
        <v>1.88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0.16</v>
      </c>
      <c r="D1617" s="1">
        <v>0</v>
      </c>
      <c r="E1617" s="1">
        <v>0.17</v>
      </c>
      <c r="F1617" s="1">
        <v>39.130000000000003</v>
      </c>
      <c r="G1617" s="1">
        <v>60.54</v>
      </c>
      <c r="H1617" s="1">
        <v>1621</v>
      </c>
      <c r="I1617" s="1">
        <v>335366.92</v>
      </c>
      <c r="J1617" s="1">
        <v>0</v>
      </c>
      <c r="K1617" s="1">
        <v>2</v>
      </c>
      <c r="L1617" s="1">
        <v>0</v>
      </c>
      <c r="M1617" s="1">
        <v>-1</v>
      </c>
      <c r="N1617" s="1">
        <v>0</v>
      </c>
      <c r="O1617" s="1">
        <v>20303</v>
      </c>
      <c r="P1617" s="1">
        <v>0</v>
      </c>
      <c r="Q1617" s="1">
        <v>59.1</v>
      </c>
      <c r="R1617" s="1">
        <v>59.5</v>
      </c>
      <c r="S1617" s="1">
        <v>60.5</v>
      </c>
      <c r="T1617" s="1">
        <v>60.9</v>
      </c>
      <c r="U1617" s="1">
        <v>61.2</v>
      </c>
      <c r="V1617" s="1">
        <v>5.8100000000000003E-4</v>
      </c>
      <c r="W1617" s="1">
        <v>3.73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1.59</v>
      </c>
      <c r="D1618" s="1">
        <v>0.59</v>
      </c>
      <c r="E1618" s="1">
        <v>0</v>
      </c>
      <c r="F1618" s="1">
        <v>19.7</v>
      </c>
      <c r="G1618" s="1">
        <v>78.12</v>
      </c>
      <c r="H1618" s="1">
        <v>1622</v>
      </c>
      <c r="I1618" s="1">
        <v>1602448.8</v>
      </c>
      <c r="J1618" s="1">
        <v>9.8849999999999998</v>
      </c>
      <c r="K1618" s="1">
        <v>15.791</v>
      </c>
      <c r="L1618" s="1">
        <v>26.137</v>
      </c>
      <c r="M1618" s="1">
        <v>-22.998999999999999</v>
      </c>
      <c r="N1618" s="1">
        <v>5.149</v>
      </c>
      <c r="O1618" s="1">
        <v>125183</v>
      </c>
      <c r="P1618" s="1">
        <v>0</v>
      </c>
      <c r="Q1618" s="1">
        <v>57.6</v>
      </c>
      <c r="R1618" s="1">
        <v>58</v>
      </c>
      <c r="S1618" s="1">
        <v>59</v>
      </c>
      <c r="T1618" s="1">
        <v>58.8</v>
      </c>
      <c r="U1618" s="1">
        <v>58</v>
      </c>
      <c r="V1618" s="1">
        <v>1.9736378000000002E-2</v>
      </c>
      <c r="W1618" s="1">
        <v>0.69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14</v>
      </c>
      <c r="T1619" s="1">
        <v>14</v>
      </c>
      <c r="U1619" s="1">
        <v>13.95</v>
      </c>
      <c r="V1619" s="1">
        <v>0</v>
      </c>
      <c r="W1619" s="1">
        <v>-0.36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9.68</v>
      </c>
      <c r="D1620" s="1">
        <v>1.61</v>
      </c>
      <c r="E1620" s="1">
        <v>0.9</v>
      </c>
      <c r="F1620" s="1">
        <v>10.51</v>
      </c>
      <c r="G1620" s="1">
        <v>77.3</v>
      </c>
      <c r="H1620" s="1">
        <v>1624</v>
      </c>
      <c r="I1620" s="1">
        <v>2525880</v>
      </c>
      <c r="J1620" s="1">
        <v>969.68600000000004</v>
      </c>
      <c r="K1620" s="1">
        <v>-463.358</v>
      </c>
      <c r="L1620" s="1">
        <v>-335.577</v>
      </c>
      <c r="M1620" s="1">
        <v>-204.732</v>
      </c>
      <c r="N1620" s="1">
        <v>261.88099999999997</v>
      </c>
      <c r="O1620" s="1">
        <v>195251</v>
      </c>
      <c r="P1620" s="1">
        <v>0.1</v>
      </c>
      <c r="Q1620" s="1">
        <v>62.1</v>
      </c>
      <c r="R1620" s="1">
        <v>61.1</v>
      </c>
      <c r="S1620" s="1">
        <v>60.8</v>
      </c>
      <c r="T1620" s="1">
        <v>60.6</v>
      </c>
      <c r="U1620" s="1">
        <v>60.5</v>
      </c>
      <c r="V1620" s="1">
        <v>0.14940286500000005</v>
      </c>
      <c r="W1620" s="1">
        <v>0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1.77</v>
      </c>
      <c r="D1621" s="1">
        <v>0</v>
      </c>
      <c r="E1621" s="1">
        <v>0.02</v>
      </c>
      <c r="F1621" s="1">
        <v>34.31</v>
      </c>
      <c r="G1621" s="1">
        <v>63.9</v>
      </c>
      <c r="H1621" s="1">
        <v>1625</v>
      </c>
      <c r="I1621" s="1">
        <v>877339.18</v>
      </c>
      <c r="J1621" s="1">
        <v>-4</v>
      </c>
      <c r="K1621" s="1">
        <v>-1.4</v>
      </c>
      <c r="L1621" s="1">
        <v>0</v>
      </c>
      <c r="M1621" s="1">
        <v>-2</v>
      </c>
      <c r="N1621" s="1">
        <v>-1</v>
      </c>
      <c r="O1621" s="1">
        <v>56062</v>
      </c>
      <c r="P1621" s="1">
        <v>0</v>
      </c>
      <c r="Q1621" s="1">
        <v>39.85</v>
      </c>
      <c r="R1621" s="1">
        <v>39.700000000000003</v>
      </c>
      <c r="S1621" s="1">
        <v>39.4</v>
      </c>
      <c r="T1621" s="1">
        <v>39.549999999999997</v>
      </c>
      <c r="U1621" s="1">
        <v>39.6</v>
      </c>
      <c r="V1621" s="1">
        <v>-3.3368000000000004E-3</v>
      </c>
      <c r="W1621" s="1">
        <v>0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1</v>
      </c>
      <c r="K1622" s="1">
        <v>-1</v>
      </c>
      <c r="L1622" s="1">
        <v>0</v>
      </c>
      <c r="M1622" s="1">
        <v>-1.1000000000000001</v>
      </c>
      <c r="N1622" s="1">
        <v>-1</v>
      </c>
      <c r="O1622" s="1">
        <v>44956</v>
      </c>
      <c r="P1622" s="1">
        <v>0</v>
      </c>
      <c r="Q1622" s="1">
        <v>28.25</v>
      </c>
      <c r="R1622" s="1">
        <v>28.05</v>
      </c>
      <c r="S1622" s="1">
        <v>28.1</v>
      </c>
      <c r="T1622" s="1">
        <v>28.25</v>
      </c>
      <c r="U1622" s="1">
        <v>28.1</v>
      </c>
      <c r="V1622" s="1">
        <v>-5.897500000000001E-4</v>
      </c>
      <c r="W1622" s="1">
        <v>-0.18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6.38</v>
      </c>
      <c r="D1623" s="1">
        <v>0.03</v>
      </c>
      <c r="E1623" s="1">
        <v>0.18</v>
      </c>
      <c r="F1623" s="1">
        <v>11.87</v>
      </c>
      <c r="G1623" s="1">
        <v>81.539999999999992</v>
      </c>
      <c r="H1623" s="1">
        <v>1627</v>
      </c>
      <c r="I1623" s="1">
        <v>1137604.82</v>
      </c>
      <c r="J1623" s="1">
        <v>40</v>
      </c>
      <c r="K1623" s="1">
        <v>77</v>
      </c>
      <c r="L1623" s="1">
        <v>-2</v>
      </c>
      <c r="M1623" s="1">
        <v>-6</v>
      </c>
      <c r="N1623" s="1">
        <v>3</v>
      </c>
      <c r="O1623" s="1">
        <v>92760</v>
      </c>
      <c r="P1623" s="1">
        <v>0.1</v>
      </c>
      <c r="Q1623" s="1">
        <v>37.4</v>
      </c>
      <c r="R1623" s="1">
        <v>37.75</v>
      </c>
      <c r="S1623" s="1">
        <v>37.6</v>
      </c>
      <c r="T1623" s="1">
        <v>37.5</v>
      </c>
      <c r="U1623" s="1">
        <v>37.15</v>
      </c>
      <c r="V1623" s="1">
        <v>4.2139999999999997E-2</v>
      </c>
      <c r="W1623" s="1">
        <v>-0.27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1.84</v>
      </c>
      <c r="D1624" s="1">
        <v>0</v>
      </c>
      <c r="E1624" s="1">
        <v>0.67</v>
      </c>
      <c r="F1624" s="1">
        <v>24</v>
      </c>
      <c r="G1624" s="1">
        <v>73.489999999999995</v>
      </c>
      <c r="H1624" s="1">
        <v>1628</v>
      </c>
      <c r="I1624" s="1">
        <v>960061.28</v>
      </c>
      <c r="J1624" s="1">
        <v>140.21</v>
      </c>
      <c r="K1624" s="1">
        <v>-69</v>
      </c>
      <c r="L1624" s="1">
        <v>-61.814999999999998</v>
      </c>
      <c r="M1624" s="1">
        <v>-209.46299999999999</v>
      </c>
      <c r="N1624" s="1">
        <v>-156.149</v>
      </c>
      <c r="O1624" s="1">
        <v>70555</v>
      </c>
      <c r="P1624" s="1">
        <v>-0.5</v>
      </c>
      <c r="Q1624" s="1">
        <v>50.7</v>
      </c>
      <c r="R1624" s="1">
        <v>50.6</v>
      </c>
      <c r="S1624" s="1">
        <v>49.95</v>
      </c>
      <c r="T1624" s="1">
        <v>49.8</v>
      </c>
      <c r="U1624" s="1">
        <v>49.65</v>
      </c>
      <c r="V1624" s="1">
        <v>-0.17654467499999998</v>
      </c>
      <c r="W1624" s="1">
        <v>-1.49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1.01</v>
      </c>
      <c r="D1625" s="1">
        <v>0</v>
      </c>
      <c r="E1625" s="1">
        <v>0</v>
      </c>
      <c r="F1625" s="1">
        <v>14.06</v>
      </c>
      <c r="G1625" s="1">
        <v>84.93</v>
      </c>
      <c r="H1625" s="1">
        <v>1629</v>
      </c>
      <c r="I1625" s="1">
        <v>600416.80000000005</v>
      </c>
      <c r="J1625" s="1">
        <v>6</v>
      </c>
      <c r="K1625" s="1">
        <v>0</v>
      </c>
      <c r="L1625" s="1">
        <v>-1</v>
      </c>
      <c r="M1625" s="1">
        <v>-1</v>
      </c>
      <c r="N1625" s="1">
        <v>-1</v>
      </c>
      <c r="O1625" s="1">
        <v>50993</v>
      </c>
      <c r="P1625" s="1">
        <v>0</v>
      </c>
      <c r="Q1625" s="1">
        <v>20.55</v>
      </c>
      <c r="R1625" s="1">
        <v>20.55</v>
      </c>
      <c r="S1625" s="1">
        <v>20.55</v>
      </c>
      <c r="T1625" s="1">
        <v>20.5</v>
      </c>
      <c r="U1625" s="1">
        <v>20.6</v>
      </c>
      <c r="V1625" s="1">
        <v>6.1650000000000008E-4</v>
      </c>
      <c r="W1625" s="1">
        <v>0.49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1.61</v>
      </c>
      <c r="D1626" s="1">
        <v>0</v>
      </c>
      <c r="E1626" s="1">
        <v>0.21</v>
      </c>
      <c r="F1626" s="1">
        <v>30.04</v>
      </c>
      <c r="G1626" s="1">
        <v>68.14</v>
      </c>
      <c r="H1626" s="1">
        <v>1630</v>
      </c>
      <c r="I1626" s="1">
        <v>1260442.7</v>
      </c>
      <c r="J1626" s="1">
        <v>78</v>
      </c>
      <c r="K1626" s="1">
        <v>107</v>
      </c>
      <c r="L1626" s="1">
        <v>27</v>
      </c>
      <c r="M1626" s="1">
        <v>-7</v>
      </c>
      <c r="N1626" s="1">
        <v>-28</v>
      </c>
      <c r="O1626" s="1">
        <v>85887</v>
      </c>
      <c r="P1626" s="1">
        <v>0.2</v>
      </c>
      <c r="Q1626" s="1">
        <v>33.15</v>
      </c>
      <c r="R1626" s="1">
        <v>33.200000000000003</v>
      </c>
      <c r="S1626" s="1">
        <v>33.200000000000003</v>
      </c>
      <c r="T1626" s="1">
        <v>33</v>
      </c>
      <c r="U1626" s="1">
        <v>32.700000000000003</v>
      </c>
      <c r="V1626" s="1">
        <v>5.8878999999999994E-2</v>
      </c>
      <c r="W1626" s="1">
        <v>-1.21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54.39</v>
      </c>
      <c r="D1627" s="1">
        <v>0</v>
      </c>
      <c r="E1627" s="1">
        <v>0.14000000000000001</v>
      </c>
      <c r="F1627" s="1">
        <v>59.76</v>
      </c>
      <c r="G1627" s="1">
        <v>-14.289999999999992</v>
      </c>
      <c r="H1627" s="1">
        <v>1631</v>
      </c>
      <c r="I1627" s="1">
        <v>3309370.32</v>
      </c>
      <c r="J1627" s="1">
        <v>1.542</v>
      </c>
      <c r="K1627" s="1">
        <v>-3.6080000000000001</v>
      </c>
      <c r="L1627" s="1">
        <v>34</v>
      </c>
      <c r="M1627" s="1">
        <v>22.890999999999998</v>
      </c>
      <c r="N1627" s="1">
        <v>19.606000000000002</v>
      </c>
      <c r="O1627" s="1">
        <v>-47291</v>
      </c>
      <c r="P1627" s="1">
        <v>-0.2</v>
      </c>
      <c r="Q1627" s="1">
        <v>20.75</v>
      </c>
      <c r="R1627" s="1">
        <v>20.85</v>
      </c>
      <c r="S1627" s="1">
        <v>21.1</v>
      </c>
      <c r="T1627" s="1">
        <v>21</v>
      </c>
      <c r="U1627" s="1">
        <v>20.85</v>
      </c>
      <c r="V1627" s="1">
        <v>1.5636658000000001E-2</v>
      </c>
      <c r="W1627" s="1">
        <v>0.24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-1</v>
      </c>
      <c r="K1629" s="1">
        <v>8</v>
      </c>
      <c r="L1629" s="1">
        <v>2</v>
      </c>
      <c r="M1629" s="1">
        <v>-8</v>
      </c>
      <c r="N1629" s="1">
        <v>-3</v>
      </c>
      <c r="O1629" s="1">
        <v>25130</v>
      </c>
      <c r="P1629" s="1">
        <v>0</v>
      </c>
      <c r="Q1629" s="1">
        <v>26.3</v>
      </c>
      <c r="R1629" s="1">
        <v>26</v>
      </c>
      <c r="S1629" s="1">
        <v>25.9</v>
      </c>
      <c r="T1629" s="1">
        <v>26.05</v>
      </c>
      <c r="U1629" s="1">
        <v>25.9</v>
      </c>
      <c r="V1629" s="1">
        <v>-5.2599999999999999E-4</v>
      </c>
      <c r="W1629" s="1">
        <v>2.17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2.14</v>
      </c>
      <c r="D1630" s="1">
        <v>0.01</v>
      </c>
      <c r="E1630" s="1">
        <v>0.36</v>
      </c>
      <c r="F1630" s="1">
        <v>22.78</v>
      </c>
      <c r="G1630" s="1">
        <v>74.710000000000008</v>
      </c>
      <c r="H1630" s="1">
        <v>1634</v>
      </c>
      <c r="I1630" s="1">
        <v>365892</v>
      </c>
      <c r="J1630" s="1">
        <v>-15</v>
      </c>
      <c r="K1630" s="1">
        <v>5</v>
      </c>
      <c r="L1630" s="1">
        <v>-4</v>
      </c>
      <c r="M1630" s="1">
        <v>0</v>
      </c>
      <c r="N1630" s="1">
        <v>26</v>
      </c>
      <c r="O1630" s="1">
        <v>27336</v>
      </c>
      <c r="P1630" s="1">
        <v>0</v>
      </c>
      <c r="Q1630" s="1">
        <v>53.7</v>
      </c>
      <c r="R1630" s="1">
        <v>54.1</v>
      </c>
      <c r="S1630" s="1">
        <v>54</v>
      </c>
      <c r="T1630" s="1">
        <v>54.1</v>
      </c>
      <c r="U1630" s="1">
        <v>54.7</v>
      </c>
      <c r="V1630" s="1">
        <v>6.7120000000000001E-3</v>
      </c>
      <c r="W1630" s="1">
        <v>5.19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2.145</v>
      </c>
      <c r="K1631" s="1">
        <v>-1</v>
      </c>
      <c r="L1631" s="1">
        <v>0</v>
      </c>
      <c r="M1631" s="1">
        <v>-2</v>
      </c>
      <c r="N1631" s="1">
        <v>-1</v>
      </c>
      <c r="O1631" s="1">
        <v>86859</v>
      </c>
      <c r="P1631" s="1">
        <v>0</v>
      </c>
      <c r="Q1631" s="1">
        <v>14.1</v>
      </c>
      <c r="R1631" s="1">
        <v>14.1</v>
      </c>
      <c r="S1631" s="1">
        <v>14.2</v>
      </c>
      <c r="T1631" s="1">
        <v>14</v>
      </c>
      <c r="U1631" s="1">
        <v>14.05</v>
      </c>
      <c r="V1631" s="1">
        <v>-2.5905500000000001E-4</v>
      </c>
      <c r="W1631" s="1">
        <v>0.72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10.29</v>
      </c>
      <c r="D1632" s="1">
        <v>0</v>
      </c>
      <c r="E1632" s="1">
        <v>0.02</v>
      </c>
      <c r="F1632" s="1">
        <v>57.45</v>
      </c>
      <c r="G1632" s="1">
        <v>32.239999999999995</v>
      </c>
      <c r="H1632" s="1">
        <v>1636</v>
      </c>
      <c r="I1632" s="1">
        <v>10315000</v>
      </c>
      <c r="J1632" s="1">
        <v>38</v>
      </c>
      <c r="K1632" s="1">
        <v>-11</v>
      </c>
      <c r="L1632" s="1">
        <v>46</v>
      </c>
      <c r="M1632" s="1">
        <v>2</v>
      </c>
      <c r="N1632" s="1">
        <v>25.015999999999998</v>
      </c>
      <c r="O1632" s="1">
        <v>332556</v>
      </c>
      <c r="P1632" s="1">
        <v>0</v>
      </c>
      <c r="Q1632" s="1">
        <v>33.549999999999997</v>
      </c>
      <c r="R1632" s="1">
        <v>33.6</v>
      </c>
      <c r="S1632" s="1">
        <v>33.65</v>
      </c>
      <c r="T1632" s="1">
        <v>33.450000000000003</v>
      </c>
      <c r="U1632" s="1">
        <v>33.9</v>
      </c>
      <c r="V1632" s="1">
        <v>3.3681423999999995E-2</v>
      </c>
      <c r="W1632" s="1">
        <v>0.89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1</v>
      </c>
      <c r="K1633" s="1">
        <v>2</v>
      </c>
      <c r="L1633" s="1">
        <v>2</v>
      </c>
      <c r="M1633" s="1">
        <v>4</v>
      </c>
      <c r="N1633" s="1">
        <v>0</v>
      </c>
      <c r="O1633" s="1">
        <v>22143</v>
      </c>
      <c r="P1633" s="1">
        <v>0</v>
      </c>
      <c r="Q1633" s="1">
        <v>141</v>
      </c>
      <c r="R1633" s="1">
        <v>141</v>
      </c>
      <c r="S1633" s="1">
        <v>141.5</v>
      </c>
      <c r="T1633" s="1">
        <v>138</v>
      </c>
      <c r="U1633" s="1">
        <v>138.5</v>
      </c>
      <c r="V1633" s="1">
        <v>1.2579999999999999E-2</v>
      </c>
      <c r="W1633" s="1">
        <v>0.36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8.92</v>
      </c>
      <c r="S1634" s="1">
        <v>8.92</v>
      </c>
      <c r="T1634" s="1">
        <v>8.89</v>
      </c>
      <c r="U1634" s="1">
        <v>8.92</v>
      </c>
      <c r="V1634" s="1">
        <v>0</v>
      </c>
      <c r="W1634" s="1">
        <v>0.56000000000000005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0.65</v>
      </c>
      <c r="D1635" s="1">
        <v>0</v>
      </c>
      <c r="E1635" s="1">
        <v>0.04</v>
      </c>
      <c r="F1635" s="1">
        <v>60.45</v>
      </c>
      <c r="G1635" s="1">
        <v>38.86</v>
      </c>
      <c r="H1635" s="1">
        <v>1639</v>
      </c>
      <c r="I1635" s="1">
        <v>547207.18999999994</v>
      </c>
      <c r="J1635" s="1">
        <v>5.0000000000000001E-3</v>
      </c>
      <c r="K1635" s="1">
        <v>-6.0919999999999996</v>
      </c>
      <c r="L1635" s="1">
        <v>-11</v>
      </c>
      <c r="M1635" s="1">
        <v>-4</v>
      </c>
      <c r="N1635" s="1">
        <v>14</v>
      </c>
      <c r="O1635" s="1">
        <v>21264</v>
      </c>
      <c r="P1635" s="1">
        <v>0</v>
      </c>
      <c r="Q1635" s="1">
        <v>57.1</v>
      </c>
      <c r="R1635" s="1">
        <v>58.7</v>
      </c>
      <c r="S1635" s="1">
        <v>57.8</v>
      </c>
      <c r="T1635" s="1">
        <v>56.5</v>
      </c>
      <c r="U1635" s="1">
        <v>57.3</v>
      </c>
      <c r="V1635" s="1">
        <v>-4.1691490000000013E-3</v>
      </c>
      <c r="W1635" s="1">
        <v>3.8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6</v>
      </c>
      <c r="K1636" s="1">
        <v>7</v>
      </c>
      <c r="L1636" s="1">
        <v>7</v>
      </c>
      <c r="M1636" s="1">
        <v>-1</v>
      </c>
      <c r="N1636" s="1">
        <v>-1</v>
      </c>
      <c r="O1636" s="1">
        <v>34864</v>
      </c>
      <c r="P1636" s="1">
        <v>0.1</v>
      </c>
      <c r="Q1636" s="1">
        <v>12.6</v>
      </c>
      <c r="R1636" s="1">
        <v>12.65</v>
      </c>
      <c r="S1636" s="1">
        <v>12.9</v>
      </c>
      <c r="T1636" s="1">
        <v>12.75</v>
      </c>
      <c r="U1636" s="1">
        <v>12.7</v>
      </c>
      <c r="V1636" s="1">
        <v>2.2899999999999999E-3</v>
      </c>
      <c r="W1636" s="1">
        <v>1.6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10.24</v>
      </c>
      <c r="D1637" s="1">
        <v>2.65</v>
      </c>
      <c r="E1637" s="1">
        <v>0.16</v>
      </c>
      <c r="F1637" s="1">
        <v>10.74</v>
      </c>
      <c r="G1637" s="1">
        <v>76.210000000000008</v>
      </c>
      <c r="H1637" s="1">
        <v>1641</v>
      </c>
      <c r="I1637" s="1">
        <v>1091226.18</v>
      </c>
      <c r="J1637" s="1">
        <v>-16.538</v>
      </c>
      <c r="K1637" s="1">
        <v>-32.587000000000003</v>
      </c>
      <c r="L1637" s="1">
        <v>-3</v>
      </c>
      <c r="M1637" s="1">
        <v>4.3470000000000004</v>
      </c>
      <c r="N1637" s="1">
        <v>-22.199000000000002</v>
      </c>
      <c r="O1637" s="1">
        <v>83162</v>
      </c>
      <c r="P1637" s="1">
        <v>-0.1</v>
      </c>
      <c r="Q1637" s="1">
        <v>177</v>
      </c>
      <c r="R1637" s="1">
        <v>177</v>
      </c>
      <c r="S1637" s="1">
        <v>178</v>
      </c>
      <c r="T1637" s="1">
        <v>177.5</v>
      </c>
      <c r="U1637" s="1">
        <v>176.5</v>
      </c>
      <c r="V1637" s="1">
        <v>-0.12375655999999999</v>
      </c>
      <c r="W1637" s="1">
        <v>-0.28000000000000003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20.5</v>
      </c>
      <c r="R1638" s="1">
        <v>20.5</v>
      </c>
      <c r="S1638" s="1">
        <v>20.55</v>
      </c>
      <c r="T1638" s="1">
        <v>20.6</v>
      </c>
      <c r="U1638" s="1">
        <v>20.6</v>
      </c>
      <c r="V1638" s="1">
        <v>0</v>
      </c>
      <c r="W1638" s="1">
        <v>1.23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-3</v>
      </c>
      <c r="N1639" s="1">
        <v>3</v>
      </c>
      <c r="O1639" s="1">
        <v>16798</v>
      </c>
      <c r="P1639" s="1">
        <v>0</v>
      </c>
      <c r="Q1639" s="1">
        <v>66.2</v>
      </c>
      <c r="R1639" s="1">
        <v>65.7</v>
      </c>
      <c r="S1639" s="1">
        <v>65.3</v>
      </c>
      <c r="T1639" s="1">
        <v>65.3</v>
      </c>
      <c r="U1639" s="1">
        <v>65.2</v>
      </c>
      <c r="V1639" s="1">
        <v>-1.3219999999999994E-3</v>
      </c>
      <c r="W1639" s="1">
        <v>-1.95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68.39</v>
      </c>
      <c r="D1640" s="1">
        <v>0</v>
      </c>
      <c r="E1640" s="1">
        <v>0.26</v>
      </c>
      <c r="F1640" s="1">
        <v>33.08</v>
      </c>
      <c r="G1640" s="1">
        <v>-1.730000000000004</v>
      </c>
      <c r="H1640" s="1">
        <v>1644</v>
      </c>
      <c r="I1640" s="1">
        <v>502425</v>
      </c>
      <c r="J1640" s="1">
        <v>13.004</v>
      </c>
      <c r="K1640" s="1">
        <v>-10</v>
      </c>
      <c r="L1640" s="1">
        <v>-37.003999999999998</v>
      </c>
      <c r="M1640" s="1">
        <v>-36</v>
      </c>
      <c r="N1640" s="1">
        <v>-7</v>
      </c>
      <c r="O1640" s="1">
        <v>-869</v>
      </c>
      <c r="P1640" s="1">
        <v>8.9</v>
      </c>
      <c r="Q1640" s="1">
        <v>56.4</v>
      </c>
      <c r="R1640" s="1">
        <v>56.4</v>
      </c>
      <c r="S1640" s="1">
        <v>58.4</v>
      </c>
      <c r="T1640" s="1">
        <v>59.4</v>
      </c>
      <c r="U1640" s="1">
        <v>59.5</v>
      </c>
      <c r="V1640" s="1">
        <v>-4.5465079999999998E-2</v>
      </c>
      <c r="W1640" s="1">
        <v>6.25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32.83</v>
      </c>
      <c r="D1642" s="1">
        <v>0.01</v>
      </c>
      <c r="E1642" s="1">
        <v>0.13</v>
      </c>
      <c r="F1642" s="1">
        <v>18.57</v>
      </c>
      <c r="G1642" s="1">
        <v>48.46</v>
      </c>
      <c r="H1642" s="1">
        <v>1646</v>
      </c>
      <c r="I1642" s="1">
        <v>1857471.51</v>
      </c>
      <c r="J1642" s="1">
        <v>6.76</v>
      </c>
      <c r="K1642" s="1">
        <v>15</v>
      </c>
      <c r="L1642" s="1">
        <v>-9.3889999999999993</v>
      </c>
      <c r="M1642" s="1">
        <v>20.254000000000001</v>
      </c>
      <c r="N1642" s="1">
        <v>3.5750000000000002</v>
      </c>
      <c r="O1642" s="1">
        <v>90013</v>
      </c>
      <c r="P1642" s="1">
        <v>0</v>
      </c>
      <c r="Q1642" s="1">
        <v>10.65</v>
      </c>
      <c r="R1642" s="1">
        <v>10.65</v>
      </c>
      <c r="S1642" s="1">
        <v>10.55</v>
      </c>
      <c r="T1642" s="1">
        <v>10.55</v>
      </c>
      <c r="U1642" s="1">
        <v>10.5</v>
      </c>
      <c r="V1642" s="1">
        <v>3.8390725000000004E-3</v>
      </c>
      <c r="W1642" s="1">
        <v>-1.41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1.61</v>
      </c>
      <c r="D1643" s="1">
        <v>0</v>
      </c>
      <c r="E1643" s="1">
        <v>0.01</v>
      </c>
      <c r="F1643" s="1">
        <v>26.02</v>
      </c>
      <c r="G1643" s="1">
        <v>72.36</v>
      </c>
      <c r="H1643" s="1">
        <v>1647</v>
      </c>
      <c r="I1643" s="1">
        <v>443914.82</v>
      </c>
      <c r="J1643" s="1">
        <v>-48</v>
      </c>
      <c r="K1643" s="1">
        <v>10</v>
      </c>
      <c r="L1643" s="1">
        <v>40</v>
      </c>
      <c r="M1643" s="1">
        <v>32</v>
      </c>
      <c r="N1643" s="1">
        <v>2</v>
      </c>
      <c r="O1643" s="1">
        <v>32122</v>
      </c>
      <c r="P1643" s="1">
        <v>0.1</v>
      </c>
      <c r="Q1643" s="1">
        <v>56</v>
      </c>
      <c r="R1643" s="1">
        <v>56</v>
      </c>
      <c r="S1643" s="1">
        <v>56.5</v>
      </c>
      <c r="T1643" s="1">
        <v>57.1</v>
      </c>
      <c r="U1643" s="1">
        <v>56.9</v>
      </c>
      <c r="V1643" s="1">
        <v>2.0729999999999998E-2</v>
      </c>
      <c r="W1643" s="1">
        <v>2.71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1.01</v>
      </c>
      <c r="D1644" s="1">
        <v>0.02</v>
      </c>
      <c r="E1644" s="1">
        <v>0.13</v>
      </c>
      <c r="F1644" s="1">
        <v>56.48</v>
      </c>
      <c r="G1644" s="1">
        <v>42.36</v>
      </c>
      <c r="H1644" s="1">
        <v>1648</v>
      </c>
      <c r="I1644" s="1">
        <v>383981.4</v>
      </c>
      <c r="J1644" s="1">
        <v>5</v>
      </c>
      <c r="K1644" s="1">
        <v>-1.9830000000000001</v>
      </c>
      <c r="L1644" s="1">
        <v>-60</v>
      </c>
      <c r="M1644" s="1">
        <v>20</v>
      </c>
      <c r="N1644" s="1">
        <v>-30</v>
      </c>
      <c r="O1644" s="1">
        <v>16265</v>
      </c>
      <c r="P1644" s="1">
        <v>-0.4</v>
      </c>
      <c r="Q1644" s="1">
        <v>54.8</v>
      </c>
      <c r="R1644" s="1">
        <v>57.9</v>
      </c>
      <c r="S1644" s="1">
        <v>56.4</v>
      </c>
      <c r="T1644" s="1">
        <v>53.5</v>
      </c>
      <c r="U1644" s="1">
        <v>52.5</v>
      </c>
      <c r="V1644" s="1">
        <v>-3.7298156999999998E-2</v>
      </c>
      <c r="W1644" s="1">
        <v>0.96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2.4700000000000002</v>
      </c>
      <c r="D1645" s="1">
        <v>0</v>
      </c>
      <c r="E1645" s="1">
        <v>0.28999999999999998</v>
      </c>
      <c r="F1645" s="1">
        <v>19.489999999999998</v>
      </c>
      <c r="G1645" s="1">
        <v>77.75</v>
      </c>
      <c r="H1645" s="1">
        <v>1649</v>
      </c>
      <c r="I1645" s="1">
        <v>520816</v>
      </c>
      <c r="J1645" s="1">
        <v>62</v>
      </c>
      <c r="K1645" s="1">
        <v>15</v>
      </c>
      <c r="L1645" s="1">
        <v>-6</v>
      </c>
      <c r="M1645" s="1">
        <v>49</v>
      </c>
      <c r="N1645" s="1">
        <v>-100</v>
      </c>
      <c r="O1645" s="1">
        <v>40493</v>
      </c>
      <c r="P1645" s="1">
        <v>0</v>
      </c>
      <c r="Q1645" s="1">
        <v>89</v>
      </c>
      <c r="R1645" s="1">
        <v>89</v>
      </c>
      <c r="S1645" s="1">
        <v>89</v>
      </c>
      <c r="T1645" s="1">
        <v>90</v>
      </c>
      <c r="U1645" s="1">
        <v>89.9</v>
      </c>
      <c r="V1645" s="1">
        <v>1.7389999999999999E-2</v>
      </c>
      <c r="W1645" s="1">
        <v>2.74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0.93</v>
      </c>
      <c r="D1646" s="1">
        <v>0</v>
      </c>
      <c r="E1646" s="1">
        <v>0</v>
      </c>
      <c r="F1646" s="1">
        <v>5</v>
      </c>
      <c r="G1646" s="1">
        <v>94.07</v>
      </c>
      <c r="H1646" s="1">
        <v>1650</v>
      </c>
      <c r="I1646" s="1">
        <v>317004.5</v>
      </c>
      <c r="J1646" s="1">
        <v>-2</v>
      </c>
      <c r="K1646" s="1">
        <v>-1</v>
      </c>
      <c r="L1646" s="1">
        <v>-1</v>
      </c>
      <c r="M1646" s="1">
        <v>-1</v>
      </c>
      <c r="N1646" s="1">
        <v>0</v>
      </c>
      <c r="O1646" s="1">
        <v>29821</v>
      </c>
      <c r="P1646" s="1">
        <v>0</v>
      </c>
      <c r="Q1646" s="1">
        <v>61.2</v>
      </c>
      <c r="R1646" s="1">
        <v>61.2</v>
      </c>
      <c r="S1646" s="1">
        <v>61.2</v>
      </c>
      <c r="T1646" s="1">
        <v>61.2</v>
      </c>
      <c r="U1646" s="1">
        <v>61.4</v>
      </c>
      <c r="V1646" s="1">
        <v>-3.0599999999999998E-3</v>
      </c>
      <c r="W1646" s="1">
        <v>0.33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24.14</v>
      </c>
      <c r="D1647" s="1">
        <v>1.88</v>
      </c>
      <c r="E1647" s="1">
        <v>1.41</v>
      </c>
      <c r="F1647" s="1">
        <v>13.09</v>
      </c>
      <c r="G1647" s="1">
        <v>59.480000000000004</v>
      </c>
      <c r="H1647" s="1">
        <v>1651</v>
      </c>
      <c r="I1647" s="1">
        <v>1182608.3</v>
      </c>
      <c r="J1647" s="1">
        <v>179</v>
      </c>
      <c r="K1647" s="1">
        <v>154</v>
      </c>
      <c r="L1647" s="1">
        <v>250</v>
      </c>
      <c r="M1647" s="1">
        <v>6.6280000000000001</v>
      </c>
      <c r="N1647" s="1">
        <v>-414.31</v>
      </c>
      <c r="O1647" s="1">
        <v>70342</v>
      </c>
      <c r="P1647" s="1">
        <v>0.2</v>
      </c>
      <c r="Q1647" s="1">
        <v>178</v>
      </c>
      <c r="R1647" s="1">
        <v>180</v>
      </c>
      <c r="S1647" s="1">
        <v>179</v>
      </c>
      <c r="T1647" s="1">
        <v>177</v>
      </c>
      <c r="U1647" s="1">
        <v>172</v>
      </c>
      <c r="V1647" s="1">
        <v>0.34243835999999994</v>
      </c>
      <c r="W1647" s="1">
        <v>-1.71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35.200000000000003</v>
      </c>
      <c r="D1648" s="1">
        <v>0</v>
      </c>
      <c r="E1648" s="1">
        <v>0</v>
      </c>
      <c r="F1648" s="1">
        <v>22.77</v>
      </c>
      <c r="G1648" s="1">
        <v>42.03</v>
      </c>
      <c r="H1648" s="1">
        <v>1652</v>
      </c>
      <c r="I1648" s="1">
        <v>478510.7</v>
      </c>
      <c r="J1648" s="1">
        <v>-17.614999999999998</v>
      </c>
      <c r="K1648" s="1">
        <v>-36.006999999999998</v>
      </c>
      <c r="L1648" s="1">
        <v>-27.931000000000001</v>
      </c>
      <c r="M1648" s="1">
        <v>-54.067</v>
      </c>
      <c r="N1648" s="1">
        <v>-8.6809999999999992</v>
      </c>
      <c r="O1648" s="1">
        <v>20112</v>
      </c>
      <c r="P1648" s="1">
        <v>-0.7</v>
      </c>
      <c r="Q1648" s="1">
        <v>49.8</v>
      </c>
      <c r="R1648" s="1">
        <v>49.6</v>
      </c>
      <c r="S1648" s="1">
        <v>49</v>
      </c>
      <c r="T1648" s="1">
        <v>49</v>
      </c>
      <c r="U1648" s="1">
        <v>48.8</v>
      </c>
      <c r="V1648" s="1">
        <v>-7.1047089999999993E-2</v>
      </c>
      <c r="W1648" s="1">
        <v>-1.81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1.49</v>
      </c>
      <c r="D1649" s="1">
        <v>0</v>
      </c>
      <c r="E1649" s="1">
        <v>2.54</v>
      </c>
      <c r="F1649" s="1">
        <v>29.97</v>
      </c>
      <c r="G1649" s="1">
        <v>66</v>
      </c>
      <c r="H1649" s="1">
        <v>1653</v>
      </c>
      <c r="I1649" s="1">
        <v>380002.25</v>
      </c>
      <c r="J1649" s="1">
        <v>36.738999999999997</v>
      </c>
      <c r="K1649" s="1">
        <v>-3.2959999999999998</v>
      </c>
      <c r="L1649" s="1">
        <v>-13.161</v>
      </c>
      <c r="M1649" s="1">
        <v>-2.121</v>
      </c>
      <c r="N1649" s="1">
        <v>-1.0009999999999999</v>
      </c>
      <c r="O1649" s="1">
        <v>25080</v>
      </c>
      <c r="P1649" s="1">
        <v>0.1</v>
      </c>
      <c r="Q1649" s="1">
        <v>33.85</v>
      </c>
      <c r="R1649" s="1">
        <v>33.700000000000003</v>
      </c>
      <c r="S1649" s="1">
        <v>33.6</v>
      </c>
      <c r="T1649" s="1">
        <v>33.6</v>
      </c>
      <c r="U1649" s="1">
        <v>33.4</v>
      </c>
      <c r="V1649" s="1">
        <v>5.8563134999999973E-3</v>
      </c>
      <c r="W1649" s="1">
        <v>1.06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63.16</v>
      </c>
      <c r="D1650" s="1">
        <v>0</v>
      </c>
      <c r="E1650" s="1">
        <v>0.12</v>
      </c>
      <c r="F1650" s="1">
        <v>30.06</v>
      </c>
      <c r="G1650" s="1">
        <v>6.6600000000000108</v>
      </c>
      <c r="H1650" s="1">
        <v>1654</v>
      </c>
      <c r="I1650" s="1">
        <v>611539.38</v>
      </c>
      <c r="J1650" s="1">
        <v>9.3450000000000006</v>
      </c>
      <c r="K1650" s="1">
        <v>-11</v>
      </c>
      <c r="L1650" s="1">
        <v>20</v>
      </c>
      <c r="M1650" s="1">
        <v>43</v>
      </c>
      <c r="N1650" s="1">
        <v>-55</v>
      </c>
      <c r="O1650" s="1">
        <v>4073</v>
      </c>
      <c r="P1650" s="1">
        <v>0.2</v>
      </c>
      <c r="Q1650" s="1">
        <v>89.8</v>
      </c>
      <c r="R1650" s="1">
        <v>90</v>
      </c>
      <c r="S1650" s="1">
        <v>89.3</v>
      </c>
      <c r="T1650" s="1">
        <v>89.2</v>
      </c>
      <c r="U1650" s="1">
        <v>87</v>
      </c>
      <c r="V1650" s="1">
        <v>6.8578099999999998E-3</v>
      </c>
      <c r="W1650" s="1">
        <v>-3.33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5.61</v>
      </c>
      <c r="D1651" s="1">
        <v>0</v>
      </c>
      <c r="E1651" s="1">
        <v>0.11</v>
      </c>
      <c r="F1651" s="1">
        <v>12.04</v>
      </c>
      <c r="G1651" s="1">
        <v>82.240000000000009</v>
      </c>
      <c r="H1651" s="1">
        <v>1655</v>
      </c>
      <c r="I1651" s="1">
        <v>668000</v>
      </c>
      <c r="J1651" s="1">
        <v>2.234</v>
      </c>
      <c r="K1651" s="1">
        <v>-4</v>
      </c>
      <c r="L1651" s="1">
        <v>-1</v>
      </c>
      <c r="M1651" s="1">
        <v>-3</v>
      </c>
      <c r="N1651" s="1">
        <v>-1</v>
      </c>
      <c r="O1651" s="1">
        <v>54936</v>
      </c>
      <c r="P1651" s="1">
        <v>0</v>
      </c>
      <c r="Q1651" s="1">
        <v>11.65</v>
      </c>
      <c r="R1651" s="1">
        <v>11.65</v>
      </c>
      <c r="S1651" s="1">
        <v>11.7</v>
      </c>
      <c r="T1651" s="1">
        <v>11.65</v>
      </c>
      <c r="U1651" s="1">
        <v>11.7</v>
      </c>
      <c r="V1651" s="1">
        <v>-7.8923900000000006E-4</v>
      </c>
      <c r="W1651" s="1">
        <v>-0.43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5</v>
      </c>
      <c r="M1652" s="1">
        <v>-5</v>
      </c>
      <c r="N1652" s="1">
        <v>0</v>
      </c>
      <c r="O1652" s="1">
        <v>19623</v>
      </c>
      <c r="P1652" s="1">
        <v>0</v>
      </c>
      <c r="Q1652" s="1">
        <v>34.1</v>
      </c>
      <c r="R1652" s="1">
        <v>34</v>
      </c>
      <c r="S1652" s="1">
        <v>34</v>
      </c>
      <c r="T1652" s="1">
        <v>33.85</v>
      </c>
      <c r="U1652" s="1">
        <v>33.200000000000003</v>
      </c>
      <c r="V1652" s="1">
        <v>-3.3349999999999992E-4</v>
      </c>
      <c r="W1652" s="1">
        <v>-2.35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6.02</v>
      </c>
      <c r="D1653" s="1">
        <v>0.72</v>
      </c>
      <c r="E1653" s="1">
        <v>0.17</v>
      </c>
      <c r="F1653" s="1">
        <v>32.42</v>
      </c>
      <c r="G1653" s="1">
        <v>60.67</v>
      </c>
      <c r="H1653" s="1">
        <v>1657</v>
      </c>
      <c r="I1653" s="1">
        <v>529144.05000000005</v>
      </c>
      <c r="J1653" s="1">
        <v>61.000999999999998</v>
      </c>
      <c r="K1653" s="1">
        <v>16.768999999999998</v>
      </c>
      <c r="L1653" s="1">
        <v>30</v>
      </c>
      <c r="M1653" s="1">
        <v>53.082000000000001</v>
      </c>
      <c r="N1653" s="1">
        <v>3.0070000000000001</v>
      </c>
      <c r="O1653" s="1">
        <v>32103</v>
      </c>
      <c r="P1653" s="1">
        <v>0.5</v>
      </c>
      <c r="Q1653" s="1">
        <v>99.7</v>
      </c>
      <c r="R1653" s="1">
        <v>101.5</v>
      </c>
      <c r="S1653" s="1">
        <v>101.5</v>
      </c>
      <c r="T1653" s="1">
        <v>102</v>
      </c>
      <c r="U1653" s="1">
        <v>101.5</v>
      </c>
      <c r="V1653" s="1">
        <v>0.16548427700000001</v>
      </c>
      <c r="W1653" s="1">
        <v>3.05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0.41</v>
      </c>
      <c r="D1654" s="1">
        <v>0</v>
      </c>
      <c r="E1654" s="1">
        <v>0.83</v>
      </c>
      <c r="F1654" s="1">
        <v>13.02</v>
      </c>
      <c r="G1654" s="1">
        <v>85.74</v>
      </c>
      <c r="H1654" s="1">
        <v>1658</v>
      </c>
      <c r="I1654" s="1">
        <v>513099.47</v>
      </c>
      <c r="J1654" s="1">
        <v>-2</v>
      </c>
      <c r="K1654" s="1">
        <v>-2</v>
      </c>
      <c r="L1654" s="1">
        <v>-1</v>
      </c>
      <c r="M1654" s="1">
        <v>0</v>
      </c>
      <c r="N1654" s="1">
        <v>0</v>
      </c>
      <c r="O1654" s="1">
        <v>43993</v>
      </c>
      <c r="P1654" s="1">
        <v>0</v>
      </c>
      <c r="Q1654" s="1">
        <v>23.05</v>
      </c>
      <c r="R1654" s="1">
        <v>23.05</v>
      </c>
      <c r="S1654" s="1">
        <v>23.3</v>
      </c>
      <c r="T1654" s="1">
        <v>23.15</v>
      </c>
      <c r="U1654" s="1">
        <v>23.1</v>
      </c>
      <c r="V1654" s="1">
        <v>-1.155E-3</v>
      </c>
      <c r="W1654" s="1">
        <v>0.43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21.88</v>
      </c>
      <c r="D1655" s="1">
        <v>0.13</v>
      </c>
      <c r="E1655" s="1">
        <v>0.34</v>
      </c>
      <c r="F1655" s="1">
        <v>55.55</v>
      </c>
      <c r="G1655" s="1">
        <v>22.100000000000009</v>
      </c>
      <c r="H1655" s="1">
        <v>1659</v>
      </c>
      <c r="I1655" s="1">
        <v>2403403.86</v>
      </c>
      <c r="J1655" s="1">
        <v>245.49299999999999</v>
      </c>
      <c r="K1655" s="1">
        <v>23.45</v>
      </c>
      <c r="L1655" s="1">
        <v>-240.93199999999999</v>
      </c>
      <c r="M1655" s="1">
        <v>514.30600000000004</v>
      </c>
      <c r="N1655" s="1">
        <v>-585.86300000000006</v>
      </c>
      <c r="O1655" s="1">
        <v>53115</v>
      </c>
      <c r="P1655" s="1">
        <v>-0.1</v>
      </c>
      <c r="Q1655" s="1">
        <v>539</v>
      </c>
      <c r="R1655" s="1">
        <v>534</v>
      </c>
      <c r="S1655" s="1">
        <v>525</v>
      </c>
      <c r="T1655" s="1">
        <v>537</v>
      </c>
      <c r="U1655" s="1">
        <v>521</v>
      </c>
      <c r="V1655" s="1">
        <v>-0.10698574000000022</v>
      </c>
      <c r="W1655" s="1">
        <v>-2.25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21.35</v>
      </c>
      <c r="R1656" s="1">
        <v>20.85</v>
      </c>
      <c r="S1656" s="1">
        <v>20.6</v>
      </c>
      <c r="T1656" s="1">
        <v>20.45</v>
      </c>
      <c r="U1656" s="1">
        <v>21.6</v>
      </c>
      <c r="V1656" s="1">
        <v>0</v>
      </c>
      <c r="W1656" s="1">
        <v>4.0999999999999996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1.56</v>
      </c>
      <c r="D1657" s="1">
        <v>0</v>
      </c>
      <c r="E1657" s="1">
        <v>0.26</v>
      </c>
      <c r="F1657" s="1">
        <v>35.619999999999997</v>
      </c>
      <c r="G1657" s="1">
        <v>62.56</v>
      </c>
      <c r="H1657" s="1">
        <v>1661</v>
      </c>
      <c r="I1657" s="1">
        <v>793953.54</v>
      </c>
      <c r="J1657" s="1">
        <v>3</v>
      </c>
      <c r="K1657" s="1">
        <v>-5</v>
      </c>
      <c r="L1657" s="1">
        <v>-1</v>
      </c>
      <c r="M1657" s="1">
        <v>-4.0259999999999998</v>
      </c>
      <c r="N1657" s="1">
        <v>-5.19</v>
      </c>
      <c r="O1657" s="1">
        <v>49670</v>
      </c>
      <c r="P1657" s="1">
        <v>0</v>
      </c>
      <c r="Q1657" s="1">
        <v>122.5</v>
      </c>
      <c r="R1657" s="1">
        <v>121</v>
      </c>
      <c r="S1657" s="1">
        <v>121</v>
      </c>
      <c r="T1657" s="1">
        <v>121</v>
      </c>
      <c r="U1657" s="1">
        <v>119</v>
      </c>
      <c r="V1657" s="1">
        <v>-1.4632559999999999E-2</v>
      </c>
      <c r="W1657" s="1">
        <v>-0.83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0.25</v>
      </c>
      <c r="D1658" s="1">
        <v>0</v>
      </c>
      <c r="E1658" s="1">
        <v>0.17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5</v>
      </c>
      <c r="K1658" s="1">
        <v>1</v>
      </c>
      <c r="L1658" s="1">
        <v>1</v>
      </c>
      <c r="M1658" s="1">
        <v>0</v>
      </c>
      <c r="N1658" s="1">
        <v>1</v>
      </c>
      <c r="O1658" s="1">
        <v>79290</v>
      </c>
      <c r="P1658" s="1">
        <v>0</v>
      </c>
      <c r="Q1658" s="1">
        <v>23.35</v>
      </c>
      <c r="R1658" s="1">
        <v>23.35</v>
      </c>
      <c r="S1658" s="1">
        <v>23</v>
      </c>
      <c r="T1658" s="1">
        <v>23.1</v>
      </c>
      <c r="U1658" s="1">
        <v>23.3</v>
      </c>
      <c r="V1658" s="1">
        <v>1.864E-3</v>
      </c>
      <c r="W1658" s="1">
        <v>0.43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42.59</v>
      </c>
      <c r="D1659" s="1">
        <v>0.95</v>
      </c>
      <c r="E1659" s="1">
        <v>0.28000000000000003</v>
      </c>
      <c r="F1659" s="1">
        <v>25.56</v>
      </c>
      <c r="G1659" s="1">
        <v>30.61999999999999</v>
      </c>
      <c r="H1659" s="1">
        <v>1663</v>
      </c>
      <c r="I1659" s="1">
        <v>2930202</v>
      </c>
      <c r="J1659" s="1">
        <v>55.238999999999997</v>
      </c>
      <c r="K1659" s="1">
        <v>-48.351999999999997</v>
      </c>
      <c r="L1659" s="1">
        <v>-54.601999999999997</v>
      </c>
      <c r="M1659" s="1">
        <v>320.76600000000002</v>
      </c>
      <c r="N1659" s="1">
        <v>259.35000000000002</v>
      </c>
      <c r="O1659" s="1">
        <v>89723</v>
      </c>
      <c r="P1659" s="1">
        <v>0.6</v>
      </c>
      <c r="Q1659" s="1">
        <v>302</v>
      </c>
      <c r="R1659" s="1">
        <v>303.5</v>
      </c>
      <c r="S1659" s="1">
        <v>303</v>
      </c>
      <c r="T1659" s="1">
        <v>311.5</v>
      </c>
      <c r="U1659" s="1">
        <v>326</v>
      </c>
      <c r="V1659" s="1">
        <v>1.6992964900000003</v>
      </c>
      <c r="W1659" s="1">
        <v>8.49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54.83</v>
      </c>
      <c r="D1660" s="1">
        <v>0</v>
      </c>
      <c r="E1660" s="1">
        <v>0.02</v>
      </c>
      <c r="F1660" s="1">
        <v>22.29</v>
      </c>
      <c r="G1660" s="1">
        <v>22.86</v>
      </c>
      <c r="H1660" s="1">
        <v>1664</v>
      </c>
      <c r="I1660" s="1">
        <v>660590</v>
      </c>
      <c r="J1660" s="1">
        <v>-4</v>
      </c>
      <c r="K1660" s="1">
        <v>-1</v>
      </c>
      <c r="L1660" s="1">
        <v>-1</v>
      </c>
      <c r="M1660" s="1">
        <v>-4</v>
      </c>
      <c r="N1660" s="1">
        <v>-2</v>
      </c>
      <c r="O1660" s="1">
        <v>15101</v>
      </c>
      <c r="P1660" s="1">
        <v>-0.1</v>
      </c>
      <c r="Q1660" s="1">
        <v>42.55</v>
      </c>
      <c r="R1660" s="1">
        <v>43</v>
      </c>
      <c r="S1660" s="1">
        <v>43.1</v>
      </c>
      <c r="T1660" s="1">
        <v>42.9</v>
      </c>
      <c r="U1660" s="1">
        <v>42.25</v>
      </c>
      <c r="V1660" s="1">
        <v>-5.1240000000000001E-3</v>
      </c>
      <c r="W1660" s="1">
        <v>-2.2000000000000002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44.73</v>
      </c>
      <c r="D1661" s="1">
        <v>0.01</v>
      </c>
      <c r="E1661" s="1">
        <v>0.37</v>
      </c>
      <c r="F1661" s="1">
        <v>9.5500000000000007</v>
      </c>
      <c r="G1661" s="1">
        <v>45.34</v>
      </c>
      <c r="H1661" s="1">
        <v>1665</v>
      </c>
      <c r="I1661" s="1">
        <v>512330.08</v>
      </c>
      <c r="J1661" s="1">
        <v>49</v>
      </c>
      <c r="K1661" s="1">
        <v>24.001000000000001</v>
      </c>
      <c r="L1661" s="1">
        <v>23.01</v>
      </c>
      <c r="M1661" s="1">
        <v>-78</v>
      </c>
      <c r="N1661" s="1">
        <v>-18.123999999999999</v>
      </c>
      <c r="O1661" s="1">
        <v>23229</v>
      </c>
      <c r="P1661" s="1">
        <v>0</v>
      </c>
      <c r="Q1661" s="1">
        <v>83.8</v>
      </c>
      <c r="R1661" s="1">
        <v>83.2</v>
      </c>
      <c r="S1661" s="1">
        <v>84.9</v>
      </c>
      <c r="T1661" s="1">
        <v>85.6</v>
      </c>
      <c r="U1661" s="1">
        <v>85.1</v>
      </c>
      <c r="V1661" s="1">
        <v>-1.6252019999999903E-3</v>
      </c>
      <c r="W1661" s="1">
        <v>1.19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28.3</v>
      </c>
      <c r="R1662" s="1">
        <v>28.9</v>
      </c>
      <c r="S1662" s="1">
        <v>29.55</v>
      </c>
      <c r="T1662" s="1">
        <v>29.5</v>
      </c>
      <c r="U1662" s="1">
        <v>29.35</v>
      </c>
      <c r="V1662" s="1">
        <v>0</v>
      </c>
      <c r="W1662" s="1">
        <v>0.86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1</v>
      </c>
      <c r="K1663" s="1">
        <v>-1</v>
      </c>
      <c r="L1663" s="1">
        <v>-1</v>
      </c>
      <c r="M1663" s="1">
        <v>-1</v>
      </c>
      <c r="N1663" s="1">
        <v>4</v>
      </c>
      <c r="O1663" s="1">
        <v>49526</v>
      </c>
      <c r="P1663" s="1">
        <v>0</v>
      </c>
      <c r="Q1663" s="1">
        <v>27.05</v>
      </c>
      <c r="R1663" s="1">
        <v>26.95</v>
      </c>
      <c r="S1663" s="1">
        <v>26.95</v>
      </c>
      <c r="T1663" s="1">
        <v>27.25</v>
      </c>
      <c r="U1663" s="1">
        <v>27.05</v>
      </c>
      <c r="V1663" s="1">
        <v>5.4100000000000003E-4</v>
      </c>
      <c r="W1663" s="1">
        <v>0.19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2.73</v>
      </c>
      <c r="D1664" s="1">
        <v>0</v>
      </c>
      <c r="E1664" s="1">
        <v>0.01</v>
      </c>
      <c r="F1664" s="1">
        <v>23.67</v>
      </c>
      <c r="G1664" s="1">
        <v>73.59</v>
      </c>
      <c r="H1664" s="1">
        <v>1668</v>
      </c>
      <c r="I1664" s="1">
        <v>814835.09</v>
      </c>
      <c r="J1664" s="1">
        <v>5</v>
      </c>
      <c r="K1664" s="1">
        <v>6</v>
      </c>
      <c r="L1664" s="1">
        <v>3</v>
      </c>
      <c r="M1664" s="1">
        <v>-4</v>
      </c>
      <c r="N1664" s="1">
        <v>-8</v>
      </c>
      <c r="O1664" s="1">
        <v>59964</v>
      </c>
      <c r="P1664" s="1">
        <v>0</v>
      </c>
      <c r="Q1664" s="1">
        <v>61.3</v>
      </c>
      <c r="R1664" s="1">
        <v>61</v>
      </c>
      <c r="S1664" s="1">
        <v>61</v>
      </c>
      <c r="T1664" s="1">
        <v>60</v>
      </c>
      <c r="U1664" s="1">
        <v>59.7</v>
      </c>
      <c r="V1664" s="1">
        <v>1.3789999999999998E-3</v>
      </c>
      <c r="W1664" s="1">
        <v>-2.93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26.63</v>
      </c>
      <c r="D1665" s="1">
        <v>0</v>
      </c>
      <c r="E1665" s="1">
        <v>0</v>
      </c>
      <c r="F1665" s="1">
        <v>12.8</v>
      </c>
      <c r="G1665" s="1">
        <v>60.57</v>
      </c>
      <c r="H1665" s="1">
        <v>1669</v>
      </c>
      <c r="I1665" s="1">
        <v>340928.38</v>
      </c>
      <c r="J1665" s="1">
        <v>0</v>
      </c>
      <c r="K1665" s="1">
        <v>1</v>
      </c>
      <c r="L1665" s="1">
        <v>0</v>
      </c>
      <c r="M1665" s="1">
        <v>1</v>
      </c>
      <c r="N1665" s="1">
        <v>4</v>
      </c>
      <c r="O1665" s="1">
        <v>20650</v>
      </c>
      <c r="P1665" s="1">
        <v>0</v>
      </c>
      <c r="Q1665" s="1">
        <v>15.9</v>
      </c>
      <c r="R1665" s="1">
        <v>15.95</v>
      </c>
      <c r="S1665" s="1">
        <v>16.100000000000001</v>
      </c>
      <c r="T1665" s="1">
        <v>15.8</v>
      </c>
      <c r="U1665" s="1">
        <v>15.7</v>
      </c>
      <c r="V1665" s="1">
        <v>9.4549999999999994E-4</v>
      </c>
      <c r="W1665" s="1">
        <v>-2.48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41.85</v>
      </c>
      <c r="D1666" s="1">
        <v>0.3</v>
      </c>
      <c r="E1666" s="1">
        <v>0.65</v>
      </c>
      <c r="F1666" s="1">
        <v>22.12</v>
      </c>
      <c r="G1666" s="1">
        <v>35.08</v>
      </c>
      <c r="H1666" s="1">
        <v>1670</v>
      </c>
      <c r="I1666" s="1">
        <v>888862.76</v>
      </c>
      <c r="J1666" s="1">
        <v>92.164000000000001</v>
      </c>
      <c r="K1666" s="1">
        <v>51.768999999999998</v>
      </c>
      <c r="L1666" s="1">
        <v>-31.824999999999999</v>
      </c>
      <c r="M1666" s="1">
        <v>-221.822</v>
      </c>
      <c r="N1666" s="1">
        <v>-122.431</v>
      </c>
      <c r="O1666" s="1">
        <v>31181</v>
      </c>
      <c r="P1666" s="1">
        <v>-0.7</v>
      </c>
      <c r="Q1666" s="1">
        <v>379</v>
      </c>
      <c r="R1666" s="1">
        <v>382</v>
      </c>
      <c r="S1666" s="1">
        <v>382.5</v>
      </c>
      <c r="T1666" s="1">
        <v>374</v>
      </c>
      <c r="U1666" s="1">
        <v>366</v>
      </c>
      <c r="V1666" s="1">
        <v>-0.85238322499999997</v>
      </c>
      <c r="W1666" s="1">
        <v>-2.27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50.8</v>
      </c>
      <c r="R1668" s="1">
        <v>50.8</v>
      </c>
      <c r="S1668" s="1">
        <v>50.9</v>
      </c>
      <c r="T1668" s="1">
        <v>50.9</v>
      </c>
      <c r="U1668" s="1">
        <v>50.9</v>
      </c>
      <c r="V1668" s="1">
        <v>0</v>
      </c>
      <c r="W1668" s="1">
        <v>0.59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0</v>
      </c>
      <c r="N1669" s="1">
        <v>0</v>
      </c>
      <c r="O1669" s="1">
        <v>10967</v>
      </c>
      <c r="P1669" s="1">
        <v>0</v>
      </c>
      <c r="Q1669" s="1">
        <v>66.400000000000006</v>
      </c>
      <c r="R1669" s="1">
        <v>66.400000000000006</v>
      </c>
      <c r="S1669" s="1">
        <v>66.5</v>
      </c>
      <c r="T1669" s="1">
        <v>66.5</v>
      </c>
      <c r="U1669" s="1">
        <v>66.599999999999994</v>
      </c>
      <c r="V1669" s="1">
        <v>-6.6400000000000009E-4</v>
      </c>
      <c r="W1669" s="1">
        <v>0.76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1E-3</v>
      </c>
      <c r="M1670" s="1">
        <v>0</v>
      </c>
      <c r="N1670" s="1">
        <v>-1</v>
      </c>
      <c r="O1670" s="1">
        <v>10942</v>
      </c>
      <c r="P1670" s="1">
        <v>0</v>
      </c>
      <c r="Q1670" s="1">
        <v>17.95</v>
      </c>
      <c r="R1670" s="1">
        <v>17.95</v>
      </c>
      <c r="S1670" s="1">
        <v>17.5</v>
      </c>
      <c r="T1670" s="1">
        <v>17.5</v>
      </c>
      <c r="U1670" s="1">
        <v>17.649999999999999</v>
      </c>
      <c r="V1670" s="1">
        <v>-1.7632499999999999E-4</v>
      </c>
      <c r="W1670" s="1">
        <v>-4.08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1.85</v>
      </c>
      <c r="D1671" s="1">
        <v>0</v>
      </c>
      <c r="E1671" s="1">
        <v>0.02</v>
      </c>
      <c r="F1671" s="1">
        <v>15.28</v>
      </c>
      <c r="G1671" s="1">
        <v>82.85</v>
      </c>
      <c r="H1671" s="1">
        <v>1675</v>
      </c>
      <c r="I1671" s="1">
        <v>377524.14</v>
      </c>
      <c r="J1671" s="1">
        <v>61</v>
      </c>
      <c r="K1671" s="1">
        <v>-0.999</v>
      </c>
      <c r="L1671" s="1">
        <v>54</v>
      </c>
      <c r="M1671" s="1">
        <v>0.999</v>
      </c>
      <c r="N1671" s="1">
        <v>3</v>
      </c>
      <c r="O1671" s="1">
        <v>31278</v>
      </c>
      <c r="P1671" s="1">
        <v>0.4</v>
      </c>
      <c r="Q1671" s="1">
        <v>25.05</v>
      </c>
      <c r="R1671" s="1">
        <v>25</v>
      </c>
      <c r="S1671" s="1">
        <v>24.6</v>
      </c>
      <c r="T1671" s="1">
        <v>24.65</v>
      </c>
      <c r="U1671" s="1">
        <v>24.85</v>
      </c>
      <c r="V1671" s="1">
        <v>2.9306503500000004E-2</v>
      </c>
      <c r="W1671" s="1">
        <v>0.4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0</v>
      </c>
      <c r="L1672" s="1">
        <v>4</v>
      </c>
      <c r="M1672" s="1">
        <v>1</v>
      </c>
      <c r="N1672" s="1">
        <v>-3</v>
      </c>
      <c r="O1672" s="1">
        <v>-7795</v>
      </c>
      <c r="P1672" s="1">
        <v>0</v>
      </c>
      <c r="Q1672" s="1">
        <v>121</v>
      </c>
      <c r="R1672" s="1">
        <v>121.5</v>
      </c>
      <c r="S1672" s="1">
        <v>124</v>
      </c>
      <c r="T1672" s="1">
        <v>123</v>
      </c>
      <c r="U1672" s="1">
        <v>123</v>
      </c>
      <c r="V1672" s="1">
        <v>1.2899999999999999E-3</v>
      </c>
      <c r="W1672" s="1">
        <v>2.5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</v>
      </c>
      <c r="D1673" s="1">
        <v>0</v>
      </c>
      <c r="E1673" s="1">
        <v>0.09</v>
      </c>
      <c r="F1673" s="1">
        <v>21.48</v>
      </c>
      <c r="G1673" s="1">
        <v>77.63</v>
      </c>
      <c r="H1673" s="1">
        <v>1677</v>
      </c>
      <c r="I1673" s="1">
        <v>1194400</v>
      </c>
      <c r="J1673" s="1">
        <v>-4</v>
      </c>
      <c r="K1673" s="1">
        <v>-6</v>
      </c>
      <c r="L1673" s="1">
        <v>0</v>
      </c>
      <c r="M1673" s="1">
        <v>-5</v>
      </c>
      <c r="N1673" s="1">
        <v>-6</v>
      </c>
      <c r="O1673" s="1">
        <v>92721</v>
      </c>
      <c r="P1673" s="1">
        <v>0</v>
      </c>
      <c r="Q1673" s="1">
        <v>29.95</v>
      </c>
      <c r="R1673" s="1">
        <v>29.75</v>
      </c>
      <c r="S1673" s="1">
        <v>29.8</v>
      </c>
      <c r="T1673" s="1">
        <v>30.15</v>
      </c>
      <c r="U1673" s="1">
        <v>30.05</v>
      </c>
      <c r="V1673" s="1">
        <v>-6.2935000000000005E-3</v>
      </c>
      <c r="W1673" s="1">
        <v>0.5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</v>
      </c>
      <c r="D1674" s="1">
        <v>0</v>
      </c>
      <c r="E1674" s="1">
        <v>0.05</v>
      </c>
      <c r="F1674" s="1">
        <v>8.36</v>
      </c>
      <c r="G1674" s="1">
        <v>91.49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3</v>
      </c>
      <c r="N1674" s="1">
        <v>-3</v>
      </c>
      <c r="O1674" s="1">
        <v>31141</v>
      </c>
      <c r="P1674" s="1">
        <v>0</v>
      </c>
      <c r="Q1674" s="1">
        <v>16.649999999999999</v>
      </c>
      <c r="R1674" s="1">
        <v>16.45</v>
      </c>
      <c r="S1674" s="1">
        <v>16.5</v>
      </c>
      <c r="T1674" s="1">
        <v>16.100000000000001</v>
      </c>
      <c r="U1674" s="1">
        <v>15.45</v>
      </c>
      <c r="V1674" s="1">
        <v>-1.4699999999999989E-4</v>
      </c>
      <c r="W1674" s="1">
        <v>-6.08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4</v>
      </c>
      <c r="K1675" s="1">
        <v>-2</v>
      </c>
      <c r="L1675" s="1">
        <v>3</v>
      </c>
      <c r="M1675" s="1">
        <v>0</v>
      </c>
      <c r="N1675" s="1">
        <v>0</v>
      </c>
      <c r="O1675" s="1">
        <v>170791</v>
      </c>
      <c r="P1675" s="1">
        <v>0</v>
      </c>
      <c r="Q1675" s="1">
        <v>61.6</v>
      </c>
      <c r="R1675" s="1">
        <v>62</v>
      </c>
      <c r="S1675" s="1">
        <v>62</v>
      </c>
      <c r="T1675" s="1">
        <v>61.8</v>
      </c>
      <c r="U1675" s="1">
        <v>61.4</v>
      </c>
      <c r="V1675" s="1">
        <v>3.0839999999999999E-3</v>
      </c>
      <c r="W1675" s="1">
        <v>-0.32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3.5</v>
      </c>
      <c r="D1676" s="1">
        <v>0.38</v>
      </c>
      <c r="E1676" s="1">
        <v>1.71</v>
      </c>
      <c r="F1676" s="1">
        <v>12.14</v>
      </c>
      <c r="G1676" s="1">
        <v>82.27</v>
      </c>
      <c r="H1676" s="1">
        <v>1680</v>
      </c>
      <c r="I1676" s="1">
        <v>1507518.31</v>
      </c>
      <c r="J1676" s="1">
        <v>-1</v>
      </c>
      <c r="K1676" s="1">
        <v>0</v>
      </c>
      <c r="L1676" s="1">
        <v>42</v>
      </c>
      <c r="M1676" s="1">
        <v>-29</v>
      </c>
      <c r="N1676" s="1">
        <v>-21</v>
      </c>
      <c r="O1676" s="1">
        <v>124024</v>
      </c>
      <c r="P1676" s="1">
        <v>0</v>
      </c>
      <c r="Q1676" s="1">
        <v>51.9</v>
      </c>
      <c r="R1676" s="1">
        <v>51.6</v>
      </c>
      <c r="S1676" s="1">
        <v>51.5</v>
      </c>
      <c r="T1676" s="1">
        <v>51.6</v>
      </c>
      <c r="U1676" s="1">
        <v>51.9</v>
      </c>
      <c r="V1676" s="1">
        <v>-4.7520000000000001E-3</v>
      </c>
      <c r="W1676" s="1">
        <v>0.19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-5</v>
      </c>
      <c r="N1677" s="1">
        <v>0</v>
      </c>
      <c r="O1677" s="1">
        <v>112913</v>
      </c>
      <c r="P1677" s="1">
        <v>0</v>
      </c>
      <c r="Q1677" s="1">
        <v>69.3</v>
      </c>
      <c r="R1677" s="1">
        <v>69.3</v>
      </c>
      <c r="S1677" s="1">
        <v>68</v>
      </c>
      <c r="T1677" s="1">
        <v>68</v>
      </c>
      <c r="U1677" s="1">
        <v>68</v>
      </c>
      <c r="V1677" s="1">
        <v>-2.7200000000000002E-3</v>
      </c>
      <c r="W1677" s="1">
        <v>-0.44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13.95</v>
      </c>
      <c r="T1678" s="1">
        <v>14.2</v>
      </c>
      <c r="U1678" s="1">
        <v>14.2</v>
      </c>
      <c r="V1678" s="1">
        <v>0</v>
      </c>
      <c r="W1678" s="1">
        <v>3.65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18.75</v>
      </c>
      <c r="R1679" s="1">
        <v>19.3</v>
      </c>
      <c r="S1679" s="1">
        <v>19.5</v>
      </c>
      <c r="T1679" s="1">
        <v>19.05</v>
      </c>
      <c r="U1679" s="1">
        <v>19.55</v>
      </c>
      <c r="V1679" s="1">
        <v>0</v>
      </c>
      <c r="W1679" s="1">
        <v>6.83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4.16</v>
      </c>
      <c r="D1680" s="1">
        <v>0</v>
      </c>
      <c r="E1680" s="1">
        <v>0.27</v>
      </c>
      <c r="F1680" s="1">
        <v>20.88</v>
      </c>
      <c r="G1680" s="1">
        <v>74.69</v>
      </c>
      <c r="H1680" s="1">
        <v>1684</v>
      </c>
      <c r="I1680" s="1">
        <v>838000</v>
      </c>
      <c r="J1680" s="1">
        <v>19.96</v>
      </c>
      <c r="K1680" s="1">
        <v>30</v>
      </c>
      <c r="L1680" s="1">
        <v>-8.1000000000000003E-2</v>
      </c>
      <c r="M1680" s="1">
        <v>18</v>
      </c>
      <c r="N1680" s="1">
        <v>8.6549999999999994</v>
      </c>
      <c r="O1680" s="1">
        <v>62590</v>
      </c>
      <c r="P1680" s="1">
        <v>0.1</v>
      </c>
      <c r="Q1680" s="1">
        <v>88.4</v>
      </c>
      <c r="R1680" s="1">
        <v>88.6</v>
      </c>
      <c r="S1680" s="1">
        <v>88.1</v>
      </c>
      <c r="T1680" s="1">
        <v>88.5</v>
      </c>
      <c r="U1680" s="1">
        <v>86.7</v>
      </c>
      <c r="V1680" s="1">
        <v>6.7587164000000005E-2</v>
      </c>
      <c r="W1680" s="1">
        <v>-1.03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6.86</v>
      </c>
      <c r="D1681" s="1">
        <v>0.03</v>
      </c>
      <c r="E1681" s="1">
        <v>0.5</v>
      </c>
      <c r="F1681" s="1">
        <v>33.18</v>
      </c>
      <c r="G1681" s="1">
        <v>59.43</v>
      </c>
      <c r="H1681" s="1">
        <v>1685</v>
      </c>
      <c r="I1681" s="1">
        <v>7302820</v>
      </c>
      <c r="J1681" s="1">
        <v>-83.665000000000006</v>
      </c>
      <c r="K1681" s="1">
        <v>-137</v>
      </c>
      <c r="L1681" s="1">
        <v>293.89499999999998</v>
      </c>
      <c r="M1681" s="1">
        <v>-186</v>
      </c>
      <c r="N1681" s="1">
        <v>-1140.825</v>
      </c>
      <c r="O1681" s="1">
        <v>434007</v>
      </c>
      <c r="P1681" s="1">
        <v>-0.3</v>
      </c>
      <c r="Q1681" s="1">
        <v>41.15</v>
      </c>
      <c r="R1681" s="1">
        <v>40.799999999999997</v>
      </c>
      <c r="S1681" s="1">
        <v>41.2</v>
      </c>
      <c r="T1681" s="1">
        <v>40.65</v>
      </c>
      <c r="U1681" s="1">
        <v>39.5</v>
      </c>
      <c r="V1681" s="1">
        <v>-0.49547428249999997</v>
      </c>
      <c r="W1681" s="1">
        <v>-3.19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1.28</v>
      </c>
      <c r="D1682" s="1">
        <v>0</v>
      </c>
      <c r="E1682" s="1">
        <v>0.17</v>
      </c>
      <c r="F1682" s="1">
        <v>33.89</v>
      </c>
      <c r="G1682" s="1">
        <v>64.66</v>
      </c>
      <c r="H1682" s="1">
        <v>1686</v>
      </c>
      <c r="I1682" s="1">
        <v>3194004.54</v>
      </c>
      <c r="J1682" s="1">
        <v>-232</v>
      </c>
      <c r="K1682" s="1">
        <v>-338</v>
      </c>
      <c r="L1682" s="1">
        <v>-35</v>
      </c>
      <c r="M1682" s="1">
        <v>-95</v>
      </c>
      <c r="N1682" s="1">
        <v>-220.29599999999999</v>
      </c>
      <c r="O1682" s="1">
        <v>206524</v>
      </c>
      <c r="P1682" s="1">
        <v>-0.4</v>
      </c>
      <c r="Q1682" s="1">
        <v>57.9</v>
      </c>
      <c r="R1682" s="1">
        <v>56.7</v>
      </c>
      <c r="S1682" s="1">
        <v>57</v>
      </c>
      <c r="T1682" s="1">
        <v>56.6</v>
      </c>
      <c r="U1682" s="1">
        <v>55.6</v>
      </c>
      <c r="V1682" s="1">
        <v>-0.52217857600000006</v>
      </c>
      <c r="W1682" s="1">
        <v>-5.28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0.37</v>
      </c>
      <c r="D1683" s="1">
        <v>1.74</v>
      </c>
      <c r="E1683" s="1">
        <v>0.01</v>
      </c>
      <c r="F1683" s="1">
        <v>23.57</v>
      </c>
      <c r="G1683" s="1">
        <v>74.31</v>
      </c>
      <c r="H1683" s="1">
        <v>1687</v>
      </c>
      <c r="I1683" s="1">
        <v>508540.15</v>
      </c>
      <c r="J1683" s="1">
        <v>7</v>
      </c>
      <c r="K1683" s="1">
        <v>1</v>
      </c>
      <c r="L1683" s="1">
        <v>0</v>
      </c>
      <c r="M1683" s="1">
        <v>-4</v>
      </c>
      <c r="N1683" s="1">
        <v>-41</v>
      </c>
      <c r="O1683" s="1">
        <v>37790</v>
      </c>
      <c r="P1683" s="1">
        <v>-0.1</v>
      </c>
      <c r="Q1683" s="1">
        <v>33.299999999999997</v>
      </c>
      <c r="R1683" s="1">
        <v>33.35</v>
      </c>
      <c r="S1683" s="1">
        <v>33.4</v>
      </c>
      <c r="T1683" s="1">
        <v>33.1</v>
      </c>
      <c r="U1683" s="1">
        <v>30.85</v>
      </c>
      <c r="V1683" s="1">
        <v>-1.1308000000000002E-2</v>
      </c>
      <c r="W1683" s="1">
        <v>-7.22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-3.5000000000000003E-2</v>
      </c>
      <c r="K1684" s="1">
        <v>-0.78700000000000003</v>
      </c>
      <c r="L1684" s="1">
        <v>-1.454</v>
      </c>
      <c r="M1684" s="1">
        <v>0</v>
      </c>
      <c r="N1684" s="1">
        <v>-0.50600000000000001</v>
      </c>
      <c r="O1684" s="1">
        <v>36383</v>
      </c>
      <c r="P1684" s="1">
        <v>0</v>
      </c>
      <c r="Q1684" s="1">
        <v>20.25</v>
      </c>
      <c r="R1684" s="1">
        <v>20.399999999999999</v>
      </c>
      <c r="S1684" s="1">
        <v>20.2</v>
      </c>
      <c r="T1684" s="1">
        <v>20.25</v>
      </c>
      <c r="U1684" s="1">
        <v>20.2</v>
      </c>
      <c r="V1684" s="1">
        <v>-5.6355549999999993E-4</v>
      </c>
      <c r="W1684" s="1">
        <v>-0.74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5.7</v>
      </c>
      <c r="D1685" s="1">
        <v>0</v>
      </c>
      <c r="E1685" s="1">
        <v>0.36</v>
      </c>
      <c r="F1685" s="1">
        <v>8.0500000000000007</v>
      </c>
      <c r="G1685" s="1">
        <v>85.89</v>
      </c>
      <c r="H1685" s="1">
        <v>1689</v>
      </c>
      <c r="I1685" s="1">
        <v>818094.06</v>
      </c>
      <c r="J1685" s="1">
        <v>72</v>
      </c>
      <c r="K1685" s="1">
        <v>-38</v>
      </c>
      <c r="L1685" s="1">
        <v>57</v>
      </c>
      <c r="M1685" s="1">
        <v>22</v>
      </c>
      <c r="N1685" s="1">
        <v>-17</v>
      </c>
      <c r="O1685" s="1">
        <v>70266</v>
      </c>
      <c r="P1685" s="1">
        <v>0.1</v>
      </c>
      <c r="Q1685" s="1">
        <v>31.6</v>
      </c>
      <c r="R1685" s="1">
        <v>31.45</v>
      </c>
      <c r="S1685" s="1">
        <v>31.6</v>
      </c>
      <c r="T1685" s="1">
        <v>32</v>
      </c>
      <c r="U1685" s="1">
        <v>31.85</v>
      </c>
      <c r="V1685" s="1">
        <v>3.0438500000000004E-2</v>
      </c>
      <c r="W1685" s="1">
        <v>2.25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0.46</v>
      </c>
      <c r="D1686" s="1">
        <v>0</v>
      </c>
      <c r="E1686" s="1">
        <v>0.08</v>
      </c>
      <c r="F1686" s="1">
        <v>70.36</v>
      </c>
      <c r="G1686" s="1">
        <v>29.099999999999994</v>
      </c>
      <c r="H1686" s="1">
        <v>1690</v>
      </c>
      <c r="I1686" s="1">
        <v>1222548.6200000001</v>
      </c>
      <c r="J1686" s="1">
        <v>7.0190000000000001</v>
      </c>
      <c r="K1686" s="1">
        <v>-20.183</v>
      </c>
      <c r="L1686" s="1">
        <v>-6</v>
      </c>
      <c r="M1686" s="1">
        <v>-19.664999999999999</v>
      </c>
      <c r="N1686" s="1">
        <v>-14.106999999999999</v>
      </c>
      <c r="O1686" s="1">
        <v>35576</v>
      </c>
      <c r="P1686" s="1">
        <v>-0.1</v>
      </c>
      <c r="Q1686" s="1">
        <v>44.35</v>
      </c>
      <c r="R1686" s="1">
        <v>44.15</v>
      </c>
      <c r="S1686" s="1">
        <v>44.45</v>
      </c>
      <c r="T1686" s="1">
        <v>43.9</v>
      </c>
      <c r="U1686" s="1">
        <v>42.9</v>
      </c>
      <c r="V1686" s="1">
        <v>-2.3149705999999996E-2</v>
      </c>
      <c r="W1686" s="1">
        <v>-0.23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4755</v>
      </c>
      <c r="C1687" s="1">
        <v>30.7</v>
      </c>
      <c r="D1687" s="1">
        <v>0</v>
      </c>
      <c r="E1687" s="1">
        <v>4.3899999999999997</v>
      </c>
      <c r="F1687" s="1">
        <v>10.9</v>
      </c>
      <c r="G1687" s="1">
        <v>54.010000000000005</v>
      </c>
      <c r="H1687" s="1">
        <v>1691</v>
      </c>
      <c r="I1687" s="1">
        <v>666100.92000000004</v>
      </c>
      <c r="J1687" s="1">
        <v>150</v>
      </c>
      <c r="K1687" s="1">
        <v>153</v>
      </c>
      <c r="L1687" s="1">
        <v>26</v>
      </c>
      <c r="M1687" s="1">
        <v>134.84700000000001</v>
      </c>
      <c r="N1687" s="1">
        <v>33.847999999999999</v>
      </c>
      <c r="O1687" s="1">
        <v>35976</v>
      </c>
      <c r="P1687" s="1">
        <v>1.4</v>
      </c>
      <c r="Q1687" s="1">
        <v>85.2</v>
      </c>
      <c r="R1687" s="1">
        <v>85.9</v>
      </c>
      <c r="S1687" s="1">
        <v>85</v>
      </c>
      <c r="T1687" s="1">
        <v>86.8</v>
      </c>
      <c r="U1687" s="1">
        <v>85.8</v>
      </c>
      <c r="V1687" s="1">
        <v>0.42741578000000002</v>
      </c>
      <c r="W1687" s="1">
        <v>2.02</v>
      </c>
      <c r="X1687" s="1" t="s">
        <v>4755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0.82</v>
      </c>
      <c r="D1688" s="1">
        <v>0</v>
      </c>
      <c r="E1688" s="1">
        <v>0.01</v>
      </c>
      <c r="F1688" s="1">
        <v>11.99</v>
      </c>
      <c r="G1688" s="1">
        <v>87.18</v>
      </c>
      <c r="H1688" s="1">
        <v>1692</v>
      </c>
      <c r="I1688" s="1">
        <v>3017243.05</v>
      </c>
      <c r="J1688" s="1">
        <v>56.753</v>
      </c>
      <c r="K1688" s="1">
        <v>20.132999999999999</v>
      </c>
      <c r="L1688" s="1">
        <v>14.247</v>
      </c>
      <c r="M1688" s="1">
        <v>-2.2970000000000002</v>
      </c>
      <c r="N1688" s="1">
        <v>-5.6120000000000001</v>
      </c>
      <c r="O1688" s="1">
        <v>263043</v>
      </c>
      <c r="P1688" s="1">
        <v>0</v>
      </c>
      <c r="Q1688" s="1">
        <v>9.92</v>
      </c>
      <c r="R1688" s="1">
        <v>9.91</v>
      </c>
      <c r="S1688" s="1">
        <v>9.93</v>
      </c>
      <c r="T1688" s="1">
        <v>9.89</v>
      </c>
      <c r="U1688" s="1">
        <v>9.8000000000000007</v>
      </c>
      <c r="V1688" s="1">
        <v>8.2626556999999996E-3</v>
      </c>
      <c r="W1688" s="1">
        <v>0.62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0.5</v>
      </c>
      <c r="D1689" s="1">
        <v>0</v>
      </c>
      <c r="E1689" s="1">
        <v>0</v>
      </c>
      <c r="F1689" s="1">
        <v>16.78</v>
      </c>
      <c r="G1689" s="1">
        <v>82.72</v>
      </c>
      <c r="H1689" s="1">
        <v>1693</v>
      </c>
      <c r="I1689" s="1">
        <v>954660</v>
      </c>
      <c r="J1689" s="1">
        <v>0</v>
      </c>
      <c r="K1689" s="1">
        <v>1E-3</v>
      </c>
      <c r="L1689" s="1">
        <v>-417.00099999999998</v>
      </c>
      <c r="M1689" s="1">
        <v>1</v>
      </c>
      <c r="N1689" s="1">
        <v>0</v>
      </c>
      <c r="O1689" s="1">
        <v>78969</v>
      </c>
      <c r="P1689" s="1">
        <v>-0.5</v>
      </c>
      <c r="Q1689" s="1">
        <v>10.85</v>
      </c>
      <c r="R1689" s="1">
        <v>10.8</v>
      </c>
      <c r="S1689" s="1">
        <v>10.7</v>
      </c>
      <c r="T1689" s="1">
        <v>10.8</v>
      </c>
      <c r="U1689" s="1">
        <v>10.8</v>
      </c>
      <c r="V1689" s="1">
        <v>-4.4510998999999996E-2</v>
      </c>
      <c r="W1689" s="1">
        <v>0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10.97</v>
      </c>
      <c r="D1690" s="1">
        <v>0.84</v>
      </c>
      <c r="E1690" s="1">
        <v>0.48</v>
      </c>
      <c r="F1690" s="1">
        <v>5.97</v>
      </c>
      <c r="G1690" s="1">
        <v>81.739999999999995</v>
      </c>
      <c r="H1690" s="1">
        <v>1694</v>
      </c>
      <c r="I1690" s="1">
        <v>2480781.5699999998</v>
      </c>
      <c r="J1690" s="1">
        <v>147.85900000000001</v>
      </c>
      <c r="K1690" s="1">
        <v>1572.973</v>
      </c>
      <c r="L1690" s="1">
        <v>700.59799999999996</v>
      </c>
      <c r="M1690" s="1">
        <v>-50.091000000000001</v>
      </c>
      <c r="N1690" s="1">
        <v>789.41800000000001</v>
      </c>
      <c r="O1690" s="1">
        <v>202779</v>
      </c>
      <c r="P1690" s="1">
        <v>1.6</v>
      </c>
      <c r="Q1690" s="1">
        <v>42.2</v>
      </c>
      <c r="R1690" s="1">
        <v>42.7</v>
      </c>
      <c r="S1690" s="1">
        <v>43.05</v>
      </c>
      <c r="T1690" s="1">
        <v>42.6</v>
      </c>
      <c r="U1690" s="1">
        <v>42.3</v>
      </c>
      <c r="V1690" s="1">
        <v>1.3482484560000001</v>
      </c>
      <c r="W1690" s="1">
        <v>4.1900000000000004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2</v>
      </c>
      <c r="K1691" s="1">
        <v>0</v>
      </c>
      <c r="L1691" s="1">
        <v>6</v>
      </c>
      <c r="M1691" s="1">
        <v>-6</v>
      </c>
      <c r="N1691" s="1">
        <v>3</v>
      </c>
      <c r="O1691" s="1">
        <v>55135</v>
      </c>
      <c r="P1691" s="1">
        <v>0</v>
      </c>
      <c r="Q1691" s="1">
        <v>21.8</v>
      </c>
      <c r="R1691" s="1">
        <v>21.9</v>
      </c>
      <c r="S1691" s="1">
        <v>22.5</v>
      </c>
      <c r="T1691" s="1">
        <v>22.05</v>
      </c>
      <c r="U1691" s="1">
        <v>22.4</v>
      </c>
      <c r="V1691" s="1">
        <v>1.1349999999999997E-3</v>
      </c>
      <c r="W1691" s="1">
        <v>2.75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7.16</v>
      </c>
      <c r="D1692" s="1">
        <v>1.76</v>
      </c>
      <c r="E1692" s="1">
        <v>0.59</v>
      </c>
      <c r="F1692" s="1">
        <v>11.61</v>
      </c>
      <c r="G1692" s="1">
        <v>78.88</v>
      </c>
      <c r="H1692" s="1">
        <v>1696</v>
      </c>
      <c r="I1692" s="1">
        <v>1402002.72</v>
      </c>
      <c r="J1692" s="1">
        <v>118.28700000000001</v>
      </c>
      <c r="K1692" s="1">
        <v>91</v>
      </c>
      <c r="L1692" s="1">
        <v>150.70099999999999</v>
      </c>
      <c r="M1692" s="1">
        <v>119.925</v>
      </c>
      <c r="N1692" s="1">
        <v>-50</v>
      </c>
      <c r="O1692" s="1">
        <v>110590</v>
      </c>
      <c r="P1692" s="1">
        <v>0.4</v>
      </c>
      <c r="Q1692" s="1">
        <v>69.599999999999994</v>
      </c>
      <c r="R1692" s="1">
        <v>70.2</v>
      </c>
      <c r="S1692" s="1">
        <v>69.7</v>
      </c>
      <c r="T1692" s="1">
        <v>69.099999999999994</v>
      </c>
      <c r="U1692" s="1">
        <v>68.3</v>
      </c>
      <c r="V1692" s="1">
        <v>0.29996652400000001</v>
      </c>
      <c r="W1692" s="1">
        <v>-0.28999999999999998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8.39</v>
      </c>
      <c r="D1693" s="1">
        <v>0</v>
      </c>
      <c r="E1693" s="1">
        <v>0.1</v>
      </c>
      <c r="F1693" s="1">
        <v>21.21</v>
      </c>
      <c r="G1693" s="1">
        <v>70.3</v>
      </c>
      <c r="H1693" s="1">
        <v>1697</v>
      </c>
      <c r="I1693" s="1">
        <v>674910.32</v>
      </c>
      <c r="J1693" s="1">
        <v>28</v>
      </c>
      <c r="K1693" s="1">
        <v>17</v>
      </c>
      <c r="L1693" s="1">
        <v>-64</v>
      </c>
      <c r="M1693" s="1">
        <v>-38</v>
      </c>
      <c r="N1693" s="1">
        <v>190</v>
      </c>
      <c r="O1693" s="1">
        <v>47446</v>
      </c>
      <c r="P1693" s="1">
        <v>0.3</v>
      </c>
      <c r="Q1693" s="1">
        <v>27.4</v>
      </c>
      <c r="R1693" s="1">
        <v>26.9</v>
      </c>
      <c r="S1693" s="1">
        <v>26</v>
      </c>
      <c r="T1693" s="1">
        <v>26.55</v>
      </c>
      <c r="U1693" s="1">
        <v>29.2</v>
      </c>
      <c r="V1693" s="1">
        <v>4.0996000000000005E-2</v>
      </c>
      <c r="W1693" s="1">
        <v>12.52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</v>
      </c>
      <c r="O1694" s="1">
        <v>19238</v>
      </c>
      <c r="P1694" s="1">
        <v>0</v>
      </c>
      <c r="Q1694" s="1">
        <v>59.5</v>
      </c>
      <c r="R1694" s="1">
        <v>59.5</v>
      </c>
      <c r="S1694" s="1">
        <v>59.2</v>
      </c>
      <c r="T1694" s="1">
        <v>59.5</v>
      </c>
      <c r="U1694" s="1">
        <v>59.5</v>
      </c>
      <c r="V1694" s="1">
        <v>5.9500000000000004E-4</v>
      </c>
      <c r="W1694" s="1">
        <v>-0.17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22.34</v>
      </c>
      <c r="D1695" s="1">
        <v>0</v>
      </c>
      <c r="E1695" s="1">
        <v>0.28000000000000003</v>
      </c>
      <c r="F1695" s="1">
        <v>9.1999999999999993</v>
      </c>
      <c r="G1695" s="1">
        <v>68.180000000000007</v>
      </c>
      <c r="H1695" s="1">
        <v>1699</v>
      </c>
      <c r="I1695" s="1">
        <v>1824240.88</v>
      </c>
      <c r="J1695" s="1">
        <v>86</v>
      </c>
      <c r="K1695" s="1">
        <v>19</v>
      </c>
      <c r="L1695" s="1">
        <v>83</v>
      </c>
      <c r="M1695" s="1">
        <v>54</v>
      </c>
      <c r="N1695" s="1">
        <v>214</v>
      </c>
      <c r="O1695" s="1">
        <v>124377</v>
      </c>
      <c r="P1695" s="1">
        <v>0.4</v>
      </c>
      <c r="Q1695" s="1">
        <v>72</v>
      </c>
      <c r="R1695" s="1">
        <v>72.3</v>
      </c>
      <c r="S1695" s="1">
        <v>74.599999999999994</v>
      </c>
      <c r="T1695" s="1">
        <v>74.400000000000006</v>
      </c>
      <c r="U1695" s="1">
        <v>74.900000000000006</v>
      </c>
      <c r="V1695" s="1">
        <v>0.33803699999999998</v>
      </c>
      <c r="W1695" s="1">
        <v>4.76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12.52</v>
      </c>
      <c r="D1696" s="1">
        <v>2.0699999999999998</v>
      </c>
      <c r="E1696" s="1">
        <v>2.41</v>
      </c>
      <c r="F1696" s="1">
        <v>4.21</v>
      </c>
      <c r="G1696" s="1">
        <v>78.789999999999992</v>
      </c>
      <c r="H1696" s="1">
        <v>1700</v>
      </c>
      <c r="I1696" s="1">
        <v>893840.8</v>
      </c>
      <c r="J1696" s="1">
        <v>-178.51300000000001</v>
      </c>
      <c r="K1696" s="1">
        <v>-485.86599999999999</v>
      </c>
      <c r="L1696" s="1">
        <v>-1044.4839999999999</v>
      </c>
      <c r="M1696" s="1">
        <v>197.863</v>
      </c>
      <c r="N1696" s="1">
        <v>-68.932000000000002</v>
      </c>
      <c r="O1696" s="1">
        <v>70426</v>
      </c>
      <c r="P1696" s="1">
        <v>-2.2000000000000002</v>
      </c>
      <c r="Q1696" s="1">
        <v>221</v>
      </c>
      <c r="R1696" s="1">
        <v>218</v>
      </c>
      <c r="S1696" s="1">
        <v>220.5</v>
      </c>
      <c r="T1696" s="1">
        <v>216</v>
      </c>
      <c r="U1696" s="1">
        <v>212.5</v>
      </c>
      <c r="V1696" s="1">
        <v>-3.4758852499999997</v>
      </c>
      <c r="W1696" s="1">
        <v>0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169</v>
      </c>
      <c r="K1697" s="1">
        <v>-246</v>
      </c>
      <c r="L1697" s="1">
        <v>0</v>
      </c>
      <c r="M1697" s="1">
        <v>0</v>
      </c>
      <c r="N1697" s="1">
        <v>0</v>
      </c>
      <c r="O1697" s="1">
        <v>78073</v>
      </c>
      <c r="P1697" s="1">
        <v>-0.1</v>
      </c>
      <c r="Q1697" s="1">
        <v>5.94</v>
      </c>
      <c r="R1697" s="1">
        <v>5.89</v>
      </c>
      <c r="S1697" s="1">
        <v>5.89</v>
      </c>
      <c r="T1697" s="1">
        <v>5.88</v>
      </c>
      <c r="U1697" s="1">
        <v>5.88</v>
      </c>
      <c r="V1697" s="1">
        <v>-4.4507999999999978E-3</v>
      </c>
      <c r="W1697" s="1">
        <v>-0.84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</v>
      </c>
      <c r="L1698" s="1">
        <v>-15</v>
      </c>
      <c r="M1698" s="1">
        <v>0</v>
      </c>
      <c r="N1698" s="1">
        <v>-5</v>
      </c>
      <c r="O1698" s="1">
        <v>91651</v>
      </c>
      <c r="P1698" s="1">
        <v>0</v>
      </c>
      <c r="Q1698" s="1">
        <v>21.35</v>
      </c>
      <c r="R1698" s="1">
        <v>21.3</v>
      </c>
      <c r="S1698" s="1">
        <v>21.35</v>
      </c>
      <c r="T1698" s="1">
        <v>21.35</v>
      </c>
      <c r="U1698" s="1">
        <v>21.15</v>
      </c>
      <c r="V1698" s="1">
        <v>-4.4730000000000004E-3</v>
      </c>
      <c r="W1698" s="1">
        <v>-2.76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1.1599999999999999</v>
      </c>
      <c r="D1699" s="1">
        <v>0</v>
      </c>
      <c r="E1699" s="1">
        <v>0.49</v>
      </c>
      <c r="F1699" s="1">
        <v>0</v>
      </c>
      <c r="G1699" s="1">
        <v>98.35</v>
      </c>
      <c r="H1699" s="1">
        <v>1703</v>
      </c>
      <c r="I1699" s="1">
        <v>5205332.5190000003</v>
      </c>
      <c r="J1699" s="1">
        <v>-146</v>
      </c>
      <c r="K1699" s="1">
        <v>-123</v>
      </c>
      <c r="L1699" s="1">
        <v>1701</v>
      </c>
      <c r="M1699" s="1">
        <v>-1123</v>
      </c>
      <c r="N1699" s="1">
        <v>-26</v>
      </c>
      <c r="O1699" s="1">
        <v>511944</v>
      </c>
      <c r="P1699" s="1">
        <v>0.1</v>
      </c>
      <c r="Q1699" s="1">
        <v>2.88</v>
      </c>
      <c r="R1699" s="1">
        <v>2.9</v>
      </c>
      <c r="S1699" s="1">
        <v>2.92</v>
      </c>
      <c r="T1699" s="1">
        <v>2.85</v>
      </c>
      <c r="U1699" s="1">
        <v>2.76</v>
      </c>
      <c r="V1699" s="1">
        <v>9.1742999999999963E-3</v>
      </c>
      <c r="W1699" s="1">
        <v>-3.5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48</v>
      </c>
      <c r="K1700" s="1">
        <v>36</v>
      </c>
      <c r="L1700" s="1">
        <v>4</v>
      </c>
      <c r="M1700" s="1">
        <v>0</v>
      </c>
      <c r="N1700" s="1">
        <v>-51</v>
      </c>
      <c r="O1700" s="1">
        <v>64099</v>
      </c>
      <c r="P1700" s="1">
        <v>0.1</v>
      </c>
      <c r="Q1700" s="1">
        <v>4.66</v>
      </c>
      <c r="R1700" s="1">
        <v>4.7</v>
      </c>
      <c r="S1700" s="1">
        <v>4.72</v>
      </c>
      <c r="T1700" s="1">
        <v>4.6900000000000004</v>
      </c>
      <c r="U1700" s="1">
        <v>4.62</v>
      </c>
      <c r="V1700" s="1">
        <v>1.7613999999999998E-3</v>
      </c>
      <c r="W1700" s="1">
        <v>0.87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8</v>
      </c>
      <c r="K1701" s="1">
        <v>0</v>
      </c>
      <c r="L1701" s="1">
        <v>0</v>
      </c>
      <c r="M1701" s="1">
        <v>-3</v>
      </c>
      <c r="N1701" s="1">
        <v>0</v>
      </c>
      <c r="O1701" s="1">
        <v>3813</v>
      </c>
      <c r="P1701" s="1">
        <v>0.1</v>
      </c>
      <c r="Q1701" s="1">
        <v>7.13</v>
      </c>
      <c r="R1701" s="1">
        <v>7.12</v>
      </c>
      <c r="S1701" s="1">
        <v>7.17</v>
      </c>
      <c r="T1701" s="1">
        <v>7.2</v>
      </c>
      <c r="U1701" s="1">
        <v>7.24</v>
      </c>
      <c r="V1701" s="1">
        <v>3.5439999999999999E-4</v>
      </c>
      <c r="W1701" s="1">
        <v>2.4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2.82</v>
      </c>
      <c r="S1702" s="1">
        <v>2.8</v>
      </c>
      <c r="T1702" s="1">
        <v>2.82</v>
      </c>
      <c r="U1702" s="1">
        <v>2.8</v>
      </c>
      <c r="V1702" s="1">
        <v>0</v>
      </c>
      <c r="W1702" s="1">
        <v>0.72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5.08</v>
      </c>
      <c r="S1705" s="1">
        <v>5.08</v>
      </c>
      <c r="T1705" s="1">
        <v>5.04</v>
      </c>
      <c r="U1705" s="1">
        <v>5.07</v>
      </c>
      <c r="V1705" s="1">
        <v>0</v>
      </c>
      <c r="W1705" s="1">
        <v>0.2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1.1100000000000001</v>
      </c>
      <c r="S1706" s="1">
        <v>1.1100000000000001</v>
      </c>
      <c r="T1706" s="1">
        <v>1.1200000000000001</v>
      </c>
      <c r="U1706" s="1">
        <v>1.1000000000000001</v>
      </c>
      <c r="V1706" s="1">
        <v>0</v>
      </c>
      <c r="W1706" s="1">
        <v>-1.79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0.98</v>
      </c>
      <c r="D1707" s="1">
        <v>0</v>
      </c>
      <c r="E1707" s="1">
        <v>2.93</v>
      </c>
      <c r="F1707" s="1">
        <v>0</v>
      </c>
      <c r="G1707" s="1">
        <v>96.09</v>
      </c>
      <c r="H1707" s="1">
        <v>1711</v>
      </c>
      <c r="I1707" s="1">
        <v>1063575</v>
      </c>
      <c r="J1707" s="1">
        <v>-2</v>
      </c>
      <c r="K1707" s="1">
        <v>-1</v>
      </c>
      <c r="L1707" s="1">
        <v>-1</v>
      </c>
      <c r="M1707" s="1">
        <v>0</v>
      </c>
      <c r="N1707" s="1">
        <v>-20</v>
      </c>
      <c r="O1707" s="1">
        <v>102199</v>
      </c>
      <c r="P1707" s="1">
        <v>0</v>
      </c>
      <c r="Q1707" s="1">
        <v>2.4900000000000002</v>
      </c>
      <c r="R1707" s="1">
        <v>2.4700000000000002</v>
      </c>
      <c r="S1707" s="1">
        <v>2.4500000000000002</v>
      </c>
      <c r="T1707" s="1">
        <v>2.41</v>
      </c>
      <c r="U1707" s="1">
        <v>2.41</v>
      </c>
      <c r="V1707" s="1">
        <v>-5.8100000000000014E-4</v>
      </c>
      <c r="W1707" s="1">
        <v>-3.21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-6</v>
      </c>
      <c r="K1709" s="1">
        <v>6</v>
      </c>
      <c r="L1709" s="1">
        <v>22</v>
      </c>
      <c r="M1709" s="1">
        <v>-7</v>
      </c>
      <c r="N1709" s="1">
        <v>84</v>
      </c>
      <c r="O1709" s="1">
        <v>42776</v>
      </c>
      <c r="P1709" s="1">
        <v>0.2</v>
      </c>
      <c r="Q1709" s="1">
        <v>6.37</v>
      </c>
      <c r="R1709" s="1">
        <v>6.37</v>
      </c>
      <c r="S1709" s="1">
        <v>6.45</v>
      </c>
      <c r="T1709" s="1">
        <v>6.42</v>
      </c>
      <c r="U1709" s="1">
        <v>6.25</v>
      </c>
      <c r="V1709" s="1">
        <v>6.2196000000000005E-3</v>
      </c>
      <c r="W1709" s="1">
        <v>-0.95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39.68</v>
      </c>
      <c r="D1711" s="1">
        <v>8.4600000000000009</v>
      </c>
      <c r="E1711" s="1">
        <v>0.49</v>
      </c>
      <c r="F1711" s="1">
        <v>3.39</v>
      </c>
      <c r="G1711" s="1">
        <v>47.98</v>
      </c>
      <c r="H1711" s="1">
        <v>1715</v>
      </c>
      <c r="I1711" s="1">
        <v>1909898.72</v>
      </c>
      <c r="J1711" s="1">
        <v>333</v>
      </c>
      <c r="K1711" s="1">
        <v>6.391</v>
      </c>
      <c r="L1711" s="1">
        <v>886.50699999999995</v>
      </c>
      <c r="M1711" s="1">
        <v>358.38400000000001</v>
      </c>
      <c r="N1711" s="1">
        <v>-212.83500000000001</v>
      </c>
      <c r="O1711" s="1">
        <v>91637</v>
      </c>
      <c r="P1711" s="1">
        <v>1.5</v>
      </c>
      <c r="Q1711" s="1">
        <v>137.5</v>
      </c>
      <c r="R1711" s="1">
        <v>136.5</v>
      </c>
      <c r="S1711" s="1">
        <v>139</v>
      </c>
      <c r="T1711" s="1">
        <v>139.5</v>
      </c>
      <c r="U1711" s="1">
        <v>136.5</v>
      </c>
      <c r="V1711" s="1">
        <v>1.9082693500000001</v>
      </c>
      <c r="W1711" s="1">
        <v>-0.36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0.73</v>
      </c>
      <c r="D1712" s="1">
        <v>0</v>
      </c>
      <c r="E1712" s="1">
        <v>0.28999999999999998</v>
      </c>
      <c r="F1712" s="1">
        <v>20.89</v>
      </c>
      <c r="G1712" s="1">
        <v>78.09</v>
      </c>
      <c r="H1712" s="1">
        <v>1716</v>
      </c>
      <c r="I1712" s="1">
        <v>980496</v>
      </c>
      <c r="J1712" s="1">
        <v>0</v>
      </c>
      <c r="K1712" s="1">
        <v>1</v>
      </c>
      <c r="L1712" s="1">
        <v>17</v>
      </c>
      <c r="M1712" s="1">
        <v>1</v>
      </c>
      <c r="N1712" s="1">
        <v>-2</v>
      </c>
      <c r="O1712" s="1">
        <v>76567</v>
      </c>
      <c r="P1712" s="1">
        <v>0</v>
      </c>
      <c r="Q1712" s="1">
        <v>12.25</v>
      </c>
      <c r="R1712" s="1">
        <v>12.25</v>
      </c>
      <c r="S1712" s="1">
        <v>12.3</v>
      </c>
      <c r="T1712" s="1">
        <v>12.3</v>
      </c>
      <c r="U1712" s="1">
        <v>12.25</v>
      </c>
      <c r="V1712" s="1">
        <v>2.0915000000000005E-3</v>
      </c>
      <c r="W1712" s="1">
        <v>0.82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45.94</v>
      </c>
      <c r="D1713" s="1">
        <v>0.28000000000000003</v>
      </c>
      <c r="E1713" s="1">
        <v>0.84</v>
      </c>
      <c r="F1713" s="1">
        <v>7.67</v>
      </c>
      <c r="G1713" s="1">
        <v>45.269999999999996</v>
      </c>
      <c r="H1713" s="1">
        <v>1717</v>
      </c>
      <c r="I1713" s="1">
        <v>29467872.129999999</v>
      </c>
      <c r="J1713" s="1">
        <v>221.172</v>
      </c>
      <c r="K1713" s="1">
        <v>422.03399999999999</v>
      </c>
      <c r="L1713" s="1">
        <v>-27.047000000000001</v>
      </c>
      <c r="M1713" s="1">
        <v>-210.11</v>
      </c>
      <c r="N1713" s="1">
        <v>-20.143000000000001</v>
      </c>
      <c r="O1713" s="1">
        <v>1334011</v>
      </c>
      <c r="P1713" s="1">
        <v>0</v>
      </c>
      <c r="Q1713" s="1">
        <v>29.55</v>
      </c>
      <c r="R1713" s="1">
        <v>29.65</v>
      </c>
      <c r="S1713" s="1">
        <v>29.7</v>
      </c>
      <c r="T1713" s="1">
        <v>29.6</v>
      </c>
      <c r="U1713" s="1">
        <v>29.45</v>
      </c>
      <c r="V1713" s="1">
        <v>0.11433177449999997</v>
      </c>
      <c r="W1713" s="1">
        <v>-0.51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7</v>
      </c>
      <c r="K1714" s="1">
        <v>6</v>
      </c>
      <c r="L1714" s="1">
        <v>-1</v>
      </c>
      <c r="M1714" s="1">
        <v>-15</v>
      </c>
      <c r="N1714" s="1">
        <v>5</v>
      </c>
      <c r="O1714" s="1">
        <v>223291</v>
      </c>
      <c r="P1714" s="1">
        <v>0</v>
      </c>
      <c r="Q1714" s="1">
        <v>23.7</v>
      </c>
      <c r="R1714" s="1">
        <v>23.7</v>
      </c>
      <c r="S1714" s="1">
        <v>23.8</v>
      </c>
      <c r="T1714" s="1">
        <v>23.8</v>
      </c>
      <c r="U1714" s="1">
        <v>23.7</v>
      </c>
      <c r="V1714" s="1">
        <v>4.5800000000000013E-4</v>
      </c>
      <c r="W1714" s="1">
        <v>0.42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</v>
      </c>
      <c r="D1715" s="1">
        <v>0</v>
      </c>
      <c r="E1715" s="1">
        <v>0.06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-3</v>
      </c>
      <c r="K1715" s="1">
        <v>-7</v>
      </c>
      <c r="L1715" s="1">
        <v>-5</v>
      </c>
      <c r="M1715" s="1">
        <v>-6</v>
      </c>
      <c r="N1715" s="1">
        <v>-19</v>
      </c>
      <c r="O1715" s="1">
        <v>40797</v>
      </c>
      <c r="P1715" s="1">
        <v>-0.1</v>
      </c>
      <c r="Q1715" s="1">
        <v>52.2</v>
      </c>
      <c r="R1715" s="1">
        <v>51.8</v>
      </c>
      <c r="S1715" s="1">
        <v>52.5</v>
      </c>
      <c r="T1715" s="1">
        <v>51.9</v>
      </c>
      <c r="U1715" s="1">
        <v>51.4</v>
      </c>
      <c r="V1715" s="1">
        <v>-2.0696999999999997E-2</v>
      </c>
      <c r="W1715" s="1">
        <v>-0.39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17.010000000000002</v>
      </c>
      <c r="D1716" s="1">
        <v>0.11</v>
      </c>
      <c r="E1716" s="1">
        <v>0.2</v>
      </c>
      <c r="F1716" s="1">
        <v>48.06</v>
      </c>
      <c r="G1716" s="1">
        <v>34.620000000000005</v>
      </c>
      <c r="H1716" s="1">
        <v>1720</v>
      </c>
      <c r="I1716" s="1">
        <v>15791453.42</v>
      </c>
      <c r="J1716" s="1">
        <v>63.95</v>
      </c>
      <c r="K1716" s="1">
        <v>-109</v>
      </c>
      <c r="L1716" s="1">
        <v>186.905</v>
      </c>
      <c r="M1716" s="1">
        <v>-446.78399999999999</v>
      </c>
      <c r="N1716" s="1">
        <v>257.02100000000002</v>
      </c>
      <c r="O1716" s="1">
        <v>546700</v>
      </c>
      <c r="P1716" s="1">
        <v>0</v>
      </c>
      <c r="Q1716" s="1">
        <v>16.05</v>
      </c>
      <c r="R1716" s="1">
        <v>16</v>
      </c>
      <c r="S1716" s="1">
        <v>16</v>
      </c>
      <c r="T1716" s="1">
        <v>15.75</v>
      </c>
      <c r="U1716" s="1">
        <v>15.9</v>
      </c>
      <c r="V1716" s="1">
        <v>-6.7733659999999916E-3</v>
      </c>
      <c r="W1716" s="1">
        <v>-0.93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8.9610000000000003</v>
      </c>
      <c r="K1717" s="1">
        <v>6.7939999999999996</v>
      </c>
      <c r="L1717" s="1">
        <v>2</v>
      </c>
      <c r="M1717" s="1">
        <v>-6.0529999999999999</v>
      </c>
      <c r="N1717" s="1">
        <v>-6</v>
      </c>
      <c r="O1717" s="1">
        <v>439885</v>
      </c>
      <c r="P1717" s="1">
        <v>0</v>
      </c>
      <c r="Q1717" s="1">
        <v>32.5</v>
      </c>
      <c r="R1717" s="1">
        <v>32.5</v>
      </c>
      <c r="S1717" s="1">
        <v>32.5</v>
      </c>
      <c r="T1717" s="1">
        <v>32.450000000000003</v>
      </c>
      <c r="U1717" s="1">
        <v>32.700000000000003</v>
      </c>
      <c r="V1717" s="1">
        <v>1.8441765000000001E-3</v>
      </c>
      <c r="W1717" s="1">
        <v>0.93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15.64</v>
      </c>
      <c r="D1718" s="1">
        <v>1.9</v>
      </c>
      <c r="E1718" s="1">
        <v>0.3</v>
      </c>
      <c r="F1718" s="1">
        <v>18.059999999999999</v>
      </c>
      <c r="G1718" s="1">
        <v>64.099999999999994</v>
      </c>
      <c r="H1718" s="1">
        <v>1722</v>
      </c>
      <c r="I1718" s="1">
        <v>9874828.3100000005</v>
      </c>
      <c r="J1718" s="1">
        <v>3.6040000000000001</v>
      </c>
      <c r="K1718" s="1">
        <v>146.94800000000001</v>
      </c>
      <c r="L1718" s="1">
        <v>-96.42</v>
      </c>
      <c r="M1718" s="1">
        <v>-92.85</v>
      </c>
      <c r="N1718" s="1">
        <v>-417.31</v>
      </c>
      <c r="O1718" s="1">
        <v>632976</v>
      </c>
      <c r="P1718" s="1">
        <v>-0.1</v>
      </c>
      <c r="Q1718" s="1">
        <v>187</v>
      </c>
      <c r="R1718" s="1">
        <v>188</v>
      </c>
      <c r="S1718" s="1">
        <v>188.5</v>
      </c>
      <c r="T1718" s="1">
        <v>187</v>
      </c>
      <c r="U1718" s="1">
        <v>184</v>
      </c>
      <c r="V1718" s="1">
        <v>-0.84022987999999998</v>
      </c>
      <c r="W1718" s="1">
        <v>-3.16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17.579999999999998</v>
      </c>
      <c r="D1719" s="1">
        <v>0.01</v>
      </c>
      <c r="E1719" s="1">
        <v>7.0000000000000007E-2</v>
      </c>
      <c r="F1719" s="1">
        <v>9.92</v>
      </c>
      <c r="G1719" s="1">
        <v>72.42</v>
      </c>
      <c r="H1719" s="1">
        <v>1723</v>
      </c>
      <c r="I1719" s="1">
        <v>2211211.88</v>
      </c>
      <c r="J1719" s="1">
        <v>2</v>
      </c>
      <c r="K1719" s="1">
        <v>-37</v>
      </c>
      <c r="L1719" s="1">
        <v>-21</v>
      </c>
      <c r="M1719" s="1">
        <v>352</v>
      </c>
      <c r="N1719" s="1">
        <v>138</v>
      </c>
      <c r="O1719" s="1">
        <v>160136</v>
      </c>
      <c r="P1719" s="1">
        <v>0.3</v>
      </c>
      <c r="Q1719" s="1">
        <v>63.9</v>
      </c>
      <c r="R1719" s="1">
        <v>63.8</v>
      </c>
      <c r="S1719" s="1">
        <v>63.8</v>
      </c>
      <c r="T1719" s="1">
        <v>64.900000000000006</v>
      </c>
      <c r="U1719" s="1">
        <v>65.2</v>
      </c>
      <c r="V1719" s="1">
        <v>0.282698</v>
      </c>
      <c r="W1719" s="1">
        <v>2.19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15.54</v>
      </c>
      <c r="D1720" s="1">
        <v>0</v>
      </c>
      <c r="E1720" s="1">
        <v>0.19</v>
      </c>
      <c r="F1720" s="1">
        <v>6.35</v>
      </c>
      <c r="G1720" s="1">
        <v>77.92</v>
      </c>
      <c r="H1720" s="1">
        <v>1724</v>
      </c>
      <c r="I1720" s="1">
        <v>552185.68999999994</v>
      </c>
      <c r="J1720" s="1">
        <v>0</v>
      </c>
      <c r="K1720" s="1">
        <v>1.1000000000000001</v>
      </c>
      <c r="L1720" s="1">
        <v>-3</v>
      </c>
      <c r="M1720" s="1">
        <v>2</v>
      </c>
      <c r="N1720" s="1">
        <v>8</v>
      </c>
      <c r="O1720" s="1">
        <v>43026</v>
      </c>
      <c r="P1720" s="1">
        <v>0</v>
      </c>
      <c r="Q1720" s="1">
        <v>10.15</v>
      </c>
      <c r="R1720" s="1">
        <v>10.050000000000001</v>
      </c>
      <c r="S1720" s="1">
        <v>10.1</v>
      </c>
      <c r="T1720" s="1">
        <v>10.050000000000001</v>
      </c>
      <c r="U1720" s="1">
        <v>10.15</v>
      </c>
      <c r="V1720" s="1">
        <v>8.2055000000000008E-4</v>
      </c>
      <c r="W1720" s="1">
        <v>-0.98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37.42</v>
      </c>
      <c r="D1721" s="1">
        <v>1.44</v>
      </c>
      <c r="E1721" s="1">
        <v>0.67</v>
      </c>
      <c r="F1721" s="1">
        <v>24.2</v>
      </c>
      <c r="G1721" s="1">
        <v>36.269999999999996</v>
      </c>
      <c r="H1721" s="1">
        <v>1725</v>
      </c>
      <c r="I1721" s="1">
        <v>2989838</v>
      </c>
      <c r="J1721" s="1">
        <v>-75.462000000000003</v>
      </c>
      <c r="K1721" s="1">
        <v>-192.34200000000001</v>
      </c>
      <c r="L1721" s="1">
        <v>-255.315</v>
      </c>
      <c r="M1721" s="1">
        <v>-178.46299999999999</v>
      </c>
      <c r="N1721" s="1">
        <v>-1203.29</v>
      </c>
      <c r="O1721" s="1">
        <v>108441</v>
      </c>
      <c r="P1721" s="1">
        <v>-1.8</v>
      </c>
      <c r="Q1721" s="1">
        <v>173.5</v>
      </c>
      <c r="R1721" s="1">
        <v>170.5</v>
      </c>
      <c r="S1721" s="1">
        <v>168.5</v>
      </c>
      <c r="T1721" s="1">
        <v>167.5</v>
      </c>
      <c r="U1721" s="1">
        <v>161</v>
      </c>
      <c r="V1721" s="1">
        <v>-3.1252978800000002</v>
      </c>
      <c r="W1721" s="1">
        <v>-6.12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43.99</v>
      </c>
      <c r="D1722" s="1">
        <v>2.14</v>
      </c>
      <c r="E1722" s="1">
        <v>0.26</v>
      </c>
      <c r="F1722" s="1">
        <v>38.69</v>
      </c>
      <c r="G1722" s="1">
        <v>14.920000000000002</v>
      </c>
      <c r="H1722" s="1">
        <v>1726</v>
      </c>
      <c r="I1722" s="1">
        <v>4511970.93</v>
      </c>
      <c r="J1722" s="1">
        <v>192.17</v>
      </c>
      <c r="K1722" s="1">
        <v>215.41800000000001</v>
      </c>
      <c r="L1722" s="1">
        <v>139.21899999999999</v>
      </c>
      <c r="M1722" s="1">
        <v>126.77200000000001</v>
      </c>
      <c r="N1722" s="1">
        <v>98.875</v>
      </c>
      <c r="O1722" s="1">
        <v>67319</v>
      </c>
      <c r="P1722" s="1">
        <v>1.1000000000000001</v>
      </c>
      <c r="Q1722" s="1">
        <v>116.5</v>
      </c>
      <c r="R1722" s="1">
        <v>117.5</v>
      </c>
      <c r="S1722" s="1">
        <v>118</v>
      </c>
      <c r="T1722" s="1">
        <v>118</v>
      </c>
      <c r="U1722" s="1">
        <v>117</v>
      </c>
      <c r="V1722" s="1">
        <v>0.9065473300000001</v>
      </c>
      <c r="W1722" s="1">
        <v>1.74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2</v>
      </c>
      <c r="K1723" s="1">
        <v>0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40.15</v>
      </c>
      <c r="R1723" s="1">
        <v>40.200000000000003</v>
      </c>
      <c r="S1723" s="1">
        <v>40.200000000000003</v>
      </c>
      <c r="T1723" s="1">
        <v>40.15</v>
      </c>
      <c r="U1723" s="1">
        <v>40.200000000000003</v>
      </c>
      <c r="V1723" s="1">
        <v>8.03E-4</v>
      </c>
      <c r="W1723" s="1">
        <v>0.12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5.66</v>
      </c>
      <c r="D1724" s="1">
        <v>0.28999999999999998</v>
      </c>
      <c r="E1724" s="1">
        <v>1.6</v>
      </c>
      <c r="F1724" s="1">
        <v>20.84</v>
      </c>
      <c r="G1724" s="1">
        <v>71.61</v>
      </c>
      <c r="H1724" s="1">
        <v>1728</v>
      </c>
      <c r="I1724" s="1">
        <v>1953627.5</v>
      </c>
      <c r="J1724" s="1">
        <v>-458</v>
      </c>
      <c r="K1724" s="1">
        <v>-459</v>
      </c>
      <c r="L1724" s="1">
        <v>-275</v>
      </c>
      <c r="M1724" s="1">
        <v>1070</v>
      </c>
      <c r="N1724" s="1">
        <v>-394</v>
      </c>
      <c r="O1724" s="1">
        <v>139899</v>
      </c>
      <c r="P1724" s="1">
        <v>-0.4</v>
      </c>
      <c r="Q1724" s="1">
        <v>18.2</v>
      </c>
      <c r="R1724" s="1">
        <v>18.100000000000001</v>
      </c>
      <c r="S1724" s="1">
        <v>18.05</v>
      </c>
      <c r="T1724" s="1">
        <v>18.350000000000001</v>
      </c>
      <c r="U1724" s="1">
        <v>18.149999999999999</v>
      </c>
      <c r="V1724" s="1">
        <v>-9.1238499999999986E-2</v>
      </c>
      <c r="W1724" s="1">
        <v>-0.55000000000000004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43.47</v>
      </c>
      <c r="D1725" s="1">
        <v>0.68</v>
      </c>
      <c r="E1725" s="1">
        <v>0.2</v>
      </c>
      <c r="F1725" s="1">
        <v>18.04</v>
      </c>
      <c r="G1725" s="1">
        <v>37.61</v>
      </c>
      <c r="H1725" s="1">
        <v>1729</v>
      </c>
      <c r="I1725" s="1">
        <v>3920646.26</v>
      </c>
      <c r="J1725" s="1">
        <v>-1022.552</v>
      </c>
      <c r="K1725" s="1">
        <v>-417.00299999999999</v>
      </c>
      <c r="L1725" s="1">
        <v>-236.84399999999999</v>
      </c>
      <c r="M1725" s="1">
        <v>-219.1</v>
      </c>
      <c r="N1725" s="1">
        <v>-316.52600000000001</v>
      </c>
      <c r="O1725" s="1">
        <v>147456</v>
      </c>
      <c r="P1725" s="1">
        <v>-1.5</v>
      </c>
      <c r="Q1725" s="1">
        <v>173.5</v>
      </c>
      <c r="R1725" s="1">
        <v>171</v>
      </c>
      <c r="S1725" s="1">
        <v>171</v>
      </c>
      <c r="T1725" s="1">
        <v>170</v>
      </c>
      <c r="U1725" s="1">
        <v>168.5</v>
      </c>
      <c r="V1725" s="1">
        <v>-3.7980223999999998</v>
      </c>
      <c r="W1725" s="1">
        <v>-2.3199999999999998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12.54</v>
      </c>
      <c r="D1726" s="1">
        <v>0.1</v>
      </c>
      <c r="E1726" s="1">
        <v>0.26</v>
      </c>
      <c r="F1726" s="1">
        <v>11.04</v>
      </c>
      <c r="G1726" s="1">
        <v>76.06</v>
      </c>
      <c r="H1726" s="1">
        <v>1730</v>
      </c>
      <c r="I1726" s="1">
        <v>1884521.7</v>
      </c>
      <c r="J1726" s="1">
        <v>-207</v>
      </c>
      <c r="K1726" s="1">
        <v>-71.305999999999997</v>
      </c>
      <c r="L1726" s="1">
        <v>194</v>
      </c>
      <c r="M1726" s="1">
        <v>214.929</v>
      </c>
      <c r="N1726" s="1">
        <v>68</v>
      </c>
      <c r="O1726" s="1">
        <v>143337</v>
      </c>
      <c r="P1726" s="1">
        <v>0.1</v>
      </c>
      <c r="Q1726" s="1">
        <v>47.5</v>
      </c>
      <c r="R1726" s="1">
        <v>48</v>
      </c>
      <c r="S1726" s="1">
        <v>48.3</v>
      </c>
      <c r="T1726" s="1">
        <v>48.3</v>
      </c>
      <c r="U1726" s="1">
        <v>48.15</v>
      </c>
      <c r="V1726" s="1">
        <v>9.7702826999999992E-2</v>
      </c>
      <c r="W1726" s="1">
        <v>8.4499999999999993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17.64</v>
      </c>
      <c r="D1727" s="1">
        <v>7.0000000000000007E-2</v>
      </c>
      <c r="E1727" s="1">
        <v>0.16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0</v>
      </c>
      <c r="K1727" s="1">
        <v>1</v>
      </c>
      <c r="L1727" s="1">
        <v>2.2570000000000001</v>
      </c>
      <c r="M1727" s="1">
        <v>10</v>
      </c>
      <c r="N1727" s="1">
        <v>13</v>
      </c>
      <c r="O1727" s="1">
        <v>256208</v>
      </c>
      <c r="P1727" s="1">
        <v>0</v>
      </c>
      <c r="Q1727" s="1">
        <v>40.15</v>
      </c>
      <c r="R1727" s="1">
        <v>40.1</v>
      </c>
      <c r="S1727" s="1">
        <v>40.15</v>
      </c>
      <c r="T1727" s="1">
        <v>40.200000000000003</v>
      </c>
      <c r="U1727" s="1">
        <v>40.15</v>
      </c>
      <c r="V1727" s="1">
        <v>1.0546685499999998E-2</v>
      </c>
      <c r="W1727" s="1">
        <v>0.12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0.24</v>
      </c>
      <c r="D1728" s="1">
        <v>0</v>
      </c>
      <c r="E1728" s="1">
        <v>0.04</v>
      </c>
      <c r="F1728" s="1">
        <v>12.07</v>
      </c>
      <c r="G1728" s="1">
        <v>87.65</v>
      </c>
      <c r="H1728" s="1">
        <v>1732</v>
      </c>
      <c r="I1728" s="1">
        <v>1795040.75</v>
      </c>
      <c r="J1728" s="1">
        <v>8</v>
      </c>
      <c r="K1728" s="1">
        <v>4</v>
      </c>
      <c r="L1728" s="1">
        <v>3</v>
      </c>
      <c r="M1728" s="1">
        <v>0.99099999999999999</v>
      </c>
      <c r="N1728" s="1">
        <v>1</v>
      </c>
      <c r="O1728" s="1">
        <v>157335</v>
      </c>
      <c r="P1728" s="1">
        <v>0</v>
      </c>
      <c r="Q1728" s="1">
        <v>53.6</v>
      </c>
      <c r="R1728" s="1">
        <v>53.5</v>
      </c>
      <c r="S1728" s="1">
        <v>53.4</v>
      </c>
      <c r="T1728" s="1">
        <v>53.1</v>
      </c>
      <c r="U1728" s="1">
        <v>53.1</v>
      </c>
      <c r="V1728" s="1">
        <v>9.0872210000000012E-3</v>
      </c>
      <c r="W1728" s="1">
        <v>-1.1200000000000001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15.36</v>
      </c>
      <c r="D1729" s="1">
        <v>0.22</v>
      </c>
      <c r="E1729" s="1">
        <v>0.27</v>
      </c>
      <c r="F1729" s="1">
        <v>39.21</v>
      </c>
      <c r="G1729" s="1">
        <v>44.94</v>
      </c>
      <c r="H1729" s="1">
        <v>1733</v>
      </c>
      <c r="I1729" s="1">
        <v>1673185.34</v>
      </c>
      <c r="J1729" s="1">
        <v>249.84700000000001</v>
      </c>
      <c r="K1729" s="1">
        <v>-25</v>
      </c>
      <c r="L1729" s="1">
        <v>23</v>
      </c>
      <c r="M1729" s="1">
        <v>-18.457999999999998</v>
      </c>
      <c r="N1729" s="1">
        <v>-124.145</v>
      </c>
      <c r="O1729" s="1">
        <v>75193</v>
      </c>
      <c r="P1729" s="1">
        <v>0.1</v>
      </c>
      <c r="Q1729" s="1">
        <v>57.7</v>
      </c>
      <c r="R1729" s="1">
        <v>57.4</v>
      </c>
      <c r="S1729" s="1">
        <v>58</v>
      </c>
      <c r="T1729" s="1">
        <v>57.8</v>
      </c>
      <c r="U1729" s="1">
        <v>57.4</v>
      </c>
      <c r="V1729" s="1">
        <v>6.1223765000000013E-2</v>
      </c>
      <c r="W1729" s="1">
        <v>1.77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-3</v>
      </c>
      <c r="M1730" s="1">
        <v>2</v>
      </c>
      <c r="N1730" s="1">
        <v>-2</v>
      </c>
      <c r="O1730" s="1">
        <v>29482</v>
      </c>
      <c r="P1730" s="1">
        <v>0</v>
      </c>
      <c r="Q1730" s="1">
        <v>26.3</v>
      </c>
      <c r="R1730" s="1">
        <v>27.6</v>
      </c>
      <c r="S1730" s="1">
        <v>27.35</v>
      </c>
      <c r="T1730" s="1">
        <v>26.8</v>
      </c>
      <c r="U1730" s="1">
        <v>27.3</v>
      </c>
      <c r="V1730" s="1">
        <v>-8.1750000000000019E-4</v>
      </c>
      <c r="W1730" s="1">
        <v>1.87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0.24</v>
      </c>
      <c r="D1731" s="1">
        <v>0</v>
      </c>
      <c r="E1731" s="1">
        <v>0.05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19</v>
      </c>
      <c r="K1731" s="1">
        <v>12</v>
      </c>
      <c r="L1731" s="1">
        <v>12</v>
      </c>
      <c r="M1731" s="1">
        <v>1.966</v>
      </c>
      <c r="N1731" s="1">
        <v>-17</v>
      </c>
      <c r="O1731" s="1">
        <v>91760</v>
      </c>
      <c r="P1731" s="1">
        <v>0</v>
      </c>
      <c r="Q1731" s="1">
        <v>16.2</v>
      </c>
      <c r="R1731" s="1">
        <v>16.149999999999999</v>
      </c>
      <c r="S1731" s="1">
        <v>16.2</v>
      </c>
      <c r="T1731" s="1">
        <v>15.7</v>
      </c>
      <c r="U1731" s="1">
        <v>15.7</v>
      </c>
      <c r="V1731" s="1">
        <v>4.5996620000000009E-3</v>
      </c>
      <c r="W1731" s="1">
        <v>-0.32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2.13</v>
      </c>
      <c r="D1732" s="1">
        <v>0.02</v>
      </c>
      <c r="E1732" s="1">
        <v>0.18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39</v>
      </c>
      <c r="K1732" s="1">
        <v>-17</v>
      </c>
      <c r="L1732" s="1">
        <v>-10</v>
      </c>
      <c r="M1732" s="1">
        <v>-4.0540000000000003</v>
      </c>
      <c r="N1732" s="1">
        <v>-19</v>
      </c>
      <c r="O1732" s="1">
        <v>72126</v>
      </c>
      <c r="P1732" s="1">
        <v>0</v>
      </c>
      <c r="Q1732" s="1">
        <v>56.9</v>
      </c>
      <c r="R1732" s="1">
        <v>56.8</v>
      </c>
      <c r="S1732" s="1">
        <v>56.7</v>
      </c>
      <c r="T1732" s="1">
        <v>56.5</v>
      </c>
      <c r="U1732" s="1">
        <v>56</v>
      </c>
      <c r="V1732" s="1">
        <v>-6.0655100000000005E-3</v>
      </c>
      <c r="W1732" s="1">
        <v>-0.18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0.4</v>
      </c>
      <c r="D1733" s="1">
        <v>0</v>
      </c>
      <c r="E1733" s="1">
        <v>0.03</v>
      </c>
      <c r="F1733" s="1">
        <v>25.21</v>
      </c>
      <c r="G1733" s="1">
        <v>74.36</v>
      </c>
      <c r="H1733" s="1">
        <v>1737</v>
      </c>
      <c r="I1733" s="1">
        <v>1203693.03</v>
      </c>
      <c r="J1733" s="1">
        <v>8</v>
      </c>
      <c r="K1733" s="1">
        <v>0</v>
      </c>
      <c r="L1733" s="1">
        <v>0</v>
      </c>
      <c r="M1733" s="1">
        <v>0</v>
      </c>
      <c r="N1733" s="1">
        <v>0</v>
      </c>
      <c r="O1733" s="1">
        <v>89507</v>
      </c>
      <c r="P1733" s="1">
        <v>0</v>
      </c>
      <c r="Q1733" s="1">
        <v>38.6</v>
      </c>
      <c r="R1733" s="1">
        <v>38.6</v>
      </c>
      <c r="S1733" s="1">
        <v>38.799999999999997</v>
      </c>
      <c r="T1733" s="1">
        <v>38.65</v>
      </c>
      <c r="U1733" s="1">
        <v>38.65</v>
      </c>
      <c r="V1733" s="1">
        <v>3.088E-3</v>
      </c>
      <c r="W1733" s="1">
        <v>-1.4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16.399999999999999</v>
      </c>
      <c r="D1734" s="1">
        <v>0.04</v>
      </c>
      <c r="E1734" s="1">
        <v>0.85</v>
      </c>
      <c r="F1734" s="1">
        <v>8.84</v>
      </c>
      <c r="G1734" s="1">
        <v>73.87</v>
      </c>
      <c r="H1734" s="1">
        <v>1738</v>
      </c>
      <c r="I1734" s="1">
        <v>8019386.6500000004</v>
      </c>
      <c r="J1734" s="1">
        <v>960.9</v>
      </c>
      <c r="K1734" s="1">
        <v>2091.806</v>
      </c>
      <c r="L1734" s="1">
        <v>1980.1579999999999</v>
      </c>
      <c r="M1734" s="1">
        <v>2455.7339999999999</v>
      </c>
      <c r="N1734" s="1">
        <v>2423.9540000000002</v>
      </c>
      <c r="O1734" s="1">
        <v>592392</v>
      </c>
      <c r="P1734" s="1">
        <v>1.7</v>
      </c>
      <c r="Q1734" s="1">
        <v>41.8</v>
      </c>
      <c r="R1734" s="1">
        <v>42.15</v>
      </c>
      <c r="S1734" s="1">
        <v>42.65</v>
      </c>
      <c r="T1734" s="1">
        <v>42.65</v>
      </c>
      <c r="U1734" s="1">
        <v>42.9</v>
      </c>
      <c r="V1734" s="1">
        <v>4.2151366330000002</v>
      </c>
      <c r="W1734" s="1">
        <v>3.25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15.85</v>
      </c>
      <c r="D1735" s="1">
        <v>0.11</v>
      </c>
      <c r="E1735" s="1">
        <v>0.12</v>
      </c>
      <c r="F1735" s="1">
        <v>9.3000000000000007</v>
      </c>
      <c r="G1735" s="1">
        <v>74.62</v>
      </c>
      <c r="H1735" s="1">
        <v>1739</v>
      </c>
      <c r="I1735" s="1">
        <v>4084139.62</v>
      </c>
      <c r="J1735" s="1">
        <v>6</v>
      </c>
      <c r="K1735" s="1">
        <v>-151.381</v>
      </c>
      <c r="L1735" s="1">
        <v>-406</v>
      </c>
      <c r="M1735" s="1">
        <v>-14</v>
      </c>
      <c r="N1735" s="1">
        <v>-24.318000000000001</v>
      </c>
      <c r="O1735" s="1">
        <v>304758</v>
      </c>
      <c r="P1735" s="1">
        <v>-0.2</v>
      </c>
      <c r="Q1735" s="1">
        <v>14.15</v>
      </c>
      <c r="R1735" s="1">
        <v>14.35</v>
      </c>
      <c r="S1735" s="1">
        <v>14.3</v>
      </c>
      <c r="T1735" s="1">
        <v>14.3</v>
      </c>
      <c r="U1735" s="1">
        <v>14.4</v>
      </c>
      <c r="V1735" s="1">
        <v>-8.4435965500000001E-2</v>
      </c>
      <c r="W1735" s="1">
        <v>2.13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6.11</v>
      </c>
      <c r="D1736" s="1">
        <v>0.2</v>
      </c>
      <c r="E1736" s="1">
        <v>0.1</v>
      </c>
      <c r="F1736" s="1">
        <v>10.99</v>
      </c>
      <c r="G1736" s="1">
        <v>82.6</v>
      </c>
      <c r="H1736" s="1">
        <v>1740</v>
      </c>
      <c r="I1736" s="1">
        <v>1738389.26</v>
      </c>
      <c r="J1736" s="1">
        <v>12</v>
      </c>
      <c r="K1736" s="1">
        <v>-1</v>
      </c>
      <c r="L1736" s="1">
        <v>8</v>
      </c>
      <c r="M1736" s="1">
        <v>14</v>
      </c>
      <c r="N1736" s="1">
        <v>10.225</v>
      </c>
      <c r="O1736" s="1">
        <v>143591</v>
      </c>
      <c r="P1736" s="1">
        <v>0</v>
      </c>
      <c r="Q1736" s="1">
        <v>17.100000000000001</v>
      </c>
      <c r="R1736" s="1">
        <v>17.05</v>
      </c>
      <c r="S1736" s="1">
        <v>17.05</v>
      </c>
      <c r="T1736" s="1">
        <v>17.149999999999999</v>
      </c>
      <c r="U1736" s="1">
        <v>17.95</v>
      </c>
      <c r="V1736" s="1">
        <v>7.4818875000000002E-3</v>
      </c>
      <c r="W1736" s="1">
        <v>4.97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1</v>
      </c>
      <c r="K1737" s="1">
        <v>0</v>
      </c>
      <c r="L1737" s="1">
        <v>1</v>
      </c>
      <c r="M1737" s="1">
        <v>1.992</v>
      </c>
      <c r="N1737" s="1">
        <v>-1</v>
      </c>
      <c r="O1737" s="1">
        <v>214909</v>
      </c>
      <c r="P1737" s="1">
        <v>0</v>
      </c>
      <c r="Q1737" s="1">
        <v>66.400000000000006</v>
      </c>
      <c r="R1737" s="1">
        <v>66.400000000000006</v>
      </c>
      <c r="S1737" s="1">
        <v>66.2</v>
      </c>
      <c r="T1737" s="1">
        <v>66.3</v>
      </c>
      <c r="U1737" s="1">
        <v>67</v>
      </c>
      <c r="V1737" s="1">
        <v>1.976696E-3</v>
      </c>
      <c r="W1737" s="1">
        <v>1.52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17.61</v>
      </c>
      <c r="D1738" s="1">
        <v>0.97</v>
      </c>
      <c r="E1738" s="1">
        <v>1.47</v>
      </c>
      <c r="F1738" s="1">
        <v>8.2899999999999991</v>
      </c>
      <c r="G1738" s="1">
        <v>71.66</v>
      </c>
      <c r="H1738" s="1">
        <v>1742</v>
      </c>
      <c r="I1738" s="1">
        <v>2979639.02</v>
      </c>
      <c r="J1738" s="1">
        <v>144</v>
      </c>
      <c r="K1738" s="1">
        <v>323.78199999999998</v>
      </c>
      <c r="L1738" s="1">
        <v>-524.82500000000005</v>
      </c>
      <c r="M1738" s="1">
        <v>205.875</v>
      </c>
      <c r="N1738" s="1">
        <v>-341.82900000000001</v>
      </c>
      <c r="O1738" s="1">
        <v>213521</v>
      </c>
      <c r="P1738" s="1">
        <v>-0.1</v>
      </c>
      <c r="Q1738" s="1">
        <v>60.4</v>
      </c>
      <c r="R1738" s="1">
        <v>61.4</v>
      </c>
      <c r="S1738" s="1">
        <v>59.9</v>
      </c>
      <c r="T1738" s="1">
        <v>60</v>
      </c>
      <c r="U1738" s="1">
        <v>58.8</v>
      </c>
      <c r="V1738" s="1">
        <v>-0.10606247900000002</v>
      </c>
      <c r="W1738" s="1">
        <v>-2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24.13</v>
      </c>
      <c r="D1739" s="1">
        <v>4.9000000000000004</v>
      </c>
      <c r="E1739" s="1">
        <v>1.1100000000000001</v>
      </c>
      <c r="F1739" s="1">
        <v>5.87</v>
      </c>
      <c r="G1739" s="1">
        <v>63.99</v>
      </c>
      <c r="H1739" s="1">
        <v>1743</v>
      </c>
      <c r="I1739" s="1">
        <v>2877858.79</v>
      </c>
      <c r="J1739" s="1">
        <v>-74.356999999999999</v>
      </c>
      <c r="K1739" s="1">
        <v>21.943999999999999</v>
      </c>
      <c r="L1739" s="1">
        <v>-7</v>
      </c>
      <c r="M1739" s="1">
        <v>658.60799999999995</v>
      </c>
      <c r="N1739" s="1">
        <v>111.849</v>
      </c>
      <c r="O1739" s="1">
        <v>184154</v>
      </c>
      <c r="P1739" s="1">
        <v>0.4</v>
      </c>
      <c r="Q1739" s="1">
        <v>102.5</v>
      </c>
      <c r="R1739" s="1">
        <v>102.5</v>
      </c>
      <c r="S1739" s="1">
        <v>102.5</v>
      </c>
      <c r="T1739" s="1">
        <v>105</v>
      </c>
      <c r="U1739" s="1">
        <v>103.5</v>
      </c>
      <c r="V1739" s="1">
        <v>0.7464037899999999</v>
      </c>
      <c r="W1739" s="1">
        <v>0.98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5.54</v>
      </c>
      <c r="D1740" s="1">
        <v>0.01</v>
      </c>
      <c r="E1740" s="1">
        <v>0.21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73</v>
      </c>
      <c r="K1740" s="1">
        <v>-36.401000000000003</v>
      </c>
      <c r="L1740" s="1">
        <v>7</v>
      </c>
      <c r="M1740" s="1">
        <v>-6</v>
      </c>
      <c r="N1740" s="1">
        <v>-39</v>
      </c>
      <c r="O1740" s="1">
        <v>454487</v>
      </c>
      <c r="P1740" s="1">
        <v>0</v>
      </c>
      <c r="Q1740" s="1">
        <v>28.55</v>
      </c>
      <c r="R1740" s="1">
        <v>28.55</v>
      </c>
      <c r="S1740" s="1">
        <v>28.65</v>
      </c>
      <c r="T1740" s="1">
        <v>28.95</v>
      </c>
      <c r="U1740" s="1">
        <v>28.9</v>
      </c>
      <c r="V1740" s="1">
        <v>-5.5348549999999935E-4</v>
      </c>
      <c r="W1740" s="1">
        <v>1.4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6.03</v>
      </c>
      <c r="D1741" s="1">
        <v>0.24</v>
      </c>
      <c r="E1741" s="1">
        <v>0.08</v>
      </c>
      <c r="F1741" s="1">
        <v>37.18</v>
      </c>
      <c r="G1741" s="1">
        <v>56.47</v>
      </c>
      <c r="H1741" s="1">
        <v>1745</v>
      </c>
      <c r="I1741" s="1">
        <v>6482250.9199999999</v>
      </c>
      <c r="J1741" s="1">
        <v>265.64499999999998</v>
      </c>
      <c r="K1741" s="1">
        <v>-61.780999999999999</v>
      </c>
      <c r="L1741" s="1">
        <v>26.998000000000001</v>
      </c>
      <c r="M1741" s="1">
        <v>131.59899999999999</v>
      </c>
      <c r="N1741" s="1">
        <v>-151</v>
      </c>
      <c r="O1741" s="1">
        <v>366053</v>
      </c>
      <c r="P1741" s="1">
        <v>0.1</v>
      </c>
      <c r="Q1741" s="1">
        <v>186</v>
      </c>
      <c r="R1741" s="1">
        <v>184.5</v>
      </c>
      <c r="S1741" s="1">
        <v>185</v>
      </c>
      <c r="T1741" s="1">
        <v>186</v>
      </c>
      <c r="U1741" s="1">
        <v>183.5</v>
      </c>
      <c r="V1741" s="1">
        <v>0.39774919499999989</v>
      </c>
      <c r="W1741" s="1">
        <v>0.82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6.52</v>
      </c>
      <c r="D1742" s="1">
        <v>2.6</v>
      </c>
      <c r="E1742" s="1">
        <v>0.09</v>
      </c>
      <c r="F1742" s="1">
        <v>14.65</v>
      </c>
      <c r="G1742" s="1">
        <v>76.14</v>
      </c>
      <c r="H1742" s="1">
        <v>1746</v>
      </c>
      <c r="I1742" s="1">
        <v>831613.2</v>
      </c>
      <c r="J1742" s="1">
        <v>1</v>
      </c>
      <c r="K1742" s="1">
        <v>-43.067</v>
      </c>
      <c r="L1742" s="1">
        <v>38</v>
      </c>
      <c r="M1742" s="1">
        <v>-296.08600000000001</v>
      </c>
      <c r="N1742" s="1">
        <v>9</v>
      </c>
      <c r="O1742" s="1">
        <v>63319</v>
      </c>
      <c r="P1742" s="1">
        <v>-0.5</v>
      </c>
      <c r="Q1742" s="1">
        <v>129</v>
      </c>
      <c r="R1742" s="1">
        <v>129</v>
      </c>
      <c r="S1742" s="1">
        <v>130.5</v>
      </c>
      <c r="T1742" s="1">
        <v>134</v>
      </c>
      <c r="U1742" s="1">
        <v>132.5</v>
      </c>
      <c r="V1742" s="1">
        <v>-0.38950667</v>
      </c>
      <c r="W1742" s="1">
        <v>3.52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2.4900000000000002</v>
      </c>
      <c r="D1743" s="1">
        <v>0.14000000000000001</v>
      </c>
      <c r="E1743" s="1">
        <v>0.06</v>
      </c>
      <c r="F1743" s="1">
        <v>38.24</v>
      </c>
      <c r="G1743" s="1">
        <v>59.07</v>
      </c>
      <c r="H1743" s="1">
        <v>1747</v>
      </c>
      <c r="I1743" s="1">
        <v>1252199.6000000001</v>
      </c>
      <c r="J1743" s="1">
        <v>-3.0110000000000001</v>
      </c>
      <c r="K1743" s="1">
        <v>-15.244999999999999</v>
      </c>
      <c r="L1743" s="1">
        <v>-64.796999999999997</v>
      </c>
      <c r="M1743" s="1">
        <v>-72.260000000000005</v>
      </c>
      <c r="N1743" s="1">
        <v>-39.895000000000003</v>
      </c>
      <c r="O1743" s="1">
        <v>73967</v>
      </c>
      <c r="P1743" s="1">
        <v>-0.3</v>
      </c>
      <c r="Q1743" s="1">
        <v>88.3</v>
      </c>
      <c r="R1743" s="1">
        <v>88.7</v>
      </c>
      <c r="S1743" s="1">
        <v>91.3</v>
      </c>
      <c r="T1743" s="1">
        <v>90.5</v>
      </c>
      <c r="U1743" s="1">
        <v>91.4</v>
      </c>
      <c r="V1743" s="1">
        <v>-0.17720001900000004</v>
      </c>
      <c r="W1743" s="1">
        <v>4.46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1.7</v>
      </c>
      <c r="D1744" s="1">
        <v>0.05</v>
      </c>
      <c r="E1744" s="1">
        <v>0.04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9</v>
      </c>
      <c r="K1744" s="1">
        <v>1</v>
      </c>
      <c r="L1744" s="1">
        <v>9</v>
      </c>
      <c r="M1744" s="1">
        <v>-4</v>
      </c>
      <c r="N1744" s="1">
        <v>-11</v>
      </c>
      <c r="O1744" s="1">
        <v>78033</v>
      </c>
      <c r="P1744" s="1">
        <v>0</v>
      </c>
      <c r="Q1744" s="1">
        <v>19.399999999999999</v>
      </c>
      <c r="R1744" s="1">
        <v>19.350000000000001</v>
      </c>
      <c r="S1744" s="1">
        <v>19.399999999999999</v>
      </c>
      <c r="T1744" s="1">
        <v>19.45</v>
      </c>
      <c r="U1744" s="1">
        <v>19.55</v>
      </c>
      <c r="V1744" s="1">
        <v>7.5699999999999932E-4</v>
      </c>
      <c r="W1744" s="1">
        <v>0.77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12.86</v>
      </c>
      <c r="D1745" s="1">
        <v>0</v>
      </c>
      <c r="E1745" s="1">
        <v>1.1200000000000001</v>
      </c>
      <c r="F1745" s="1">
        <v>27.81</v>
      </c>
      <c r="G1745" s="1">
        <v>58.21</v>
      </c>
      <c r="H1745" s="1">
        <v>1749</v>
      </c>
      <c r="I1745" s="1">
        <v>28442250.859999999</v>
      </c>
      <c r="J1745" s="1">
        <v>1821.336</v>
      </c>
      <c r="K1745" s="1">
        <v>-284.01400000000001</v>
      </c>
      <c r="L1745" s="1">
        <v>413.21699999999998</v>
      </c>
      <c r="M1745" s="1">
        <v>-127.494</v>
      </c>
      <c r="N1745" s="1">
        <v>87</v>
      </c>
      <c r="O1745" s="1">
        <v>1655623</v>
      </c>
      <c r="P1745" s="1">
        <v>0.1</v>
      </c>
      <c r="Q1745" s="1">
        <v>34.5</v>
      </c>
      <c r="R1745" s="1">
        <v>34.1</v>
      </c>
      <c r="S1745" s="1">
        <v>34.450000000000003</v>
      </c>
      <c r="T1745" s="1">
        <v>34.35</v>
      </c>
      <c r="U1745" s="1">
        <v>34.15</v>
      </c>
      <c r="V1745" s="1">
        <v>0.65978171349999992</v>
      </c>
      <c r="W1745" s="1">
        <v>0.15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3.11</v>
      </c>
      <c r="D1746" s="1">
        <v>0</v>
      </c>
      <c r="E1746" s="1">
        <v>0.05</v>
      </c>
      <c r="F1746" s="1">
        <v>4.04</v>
      </c>
      <c r="G1746" s="1">
        <v>92.8</v>
      </c>
      <c r="H1746" s="1">
        <v>1750</v>
      </c>
      <c r="I1746" s="1">
        <v>3265541.5</v>
      </c>
      <c r="J1746" s="1">
        <v>246</v>
      </c>
      <c r="K1746" s="1">
        <v>24</v>
      </c>
      <c r="L1746" s="1">
        <v>-202</v>
      </c>
      <c r="M1746" s="1">
        <v>4</v>
      </c>
      <c r="N1746" s="1">
        <v>57.262999999999998</v>
      </c>
      <c r="O1746" s="1">
        <v>303042</v>
      </c>
      <c r="P1746" s="1">
        <v>0</v>
      </c>
      <c r="Q1746" s="1">
        <v>18.5</v>
      </c>
      <c r="R1746" s="1">
        <v>18.899999999999999</v>
      </c>
      <c r="S1746" s="1">
        <v>19.149999999999999</v>
      </c>
      <c r="T1746" s="1">
        <v>18.850000000000001</v>
      </c>
      <c r="U1746" s="1">
        <v>18.600000000000001</v>
      </c>
      <c r="V1746" s="1">
        <v>2.2767918000000009E-2</v>
      </c>
      <c r="W1746" s="1">
        <v>3.05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-1</v>
      </c>
      <c r="K1747" s="1">
        <v>0</v>
      </c>
      <c r="L1747" s="1">
        <v>-1</v>
      </c>
      <c r="M1747" s="1">
        <v>0</v>
      </c>
      <c r="N1747" s="1">
        <v>0</v>
      </c>
      <c r="O1747" s="1">
        <v>36777</v>
      </c>
      <c r="P1747" s="1">
        <v>0</v>
      </c>
      <c r="Q1747" s="1">
        <v>14.25</v>
      </c>
      <c r="R1747" s="1">
        <v>14.3</v>
      </c>
      <c r="S1747" s="1">
        <v>14.4</v>
      </c>
      <c r="T1747" s="1">
        <v>14.4</v>
      </c>
      <c r="U1747" s="1">
        <v>14.35</v>
      </c>
      <c r="V1747" s="1">
        <v>-2.8649999999999997E-4</v>
      </c>
      <c r="W1747" s="1">
        <v>0.7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0.21</v>
      </c>
      <c r="D1748" s="1">
        <v>0</v>
      </c>
      <c r="E1748" s="1">
        <v>0.02</v>
      </c>
      <c r="F1748" s="1">
        <v>54.33</v>
      </c>
      <c r="G1748" s="1">
        <v>45.440000000000005</v>
      </c>
      <c r="H1748" s="1">
        <v>1752</v>
      </c>
      <c r="I1748" s="1">
        <v>1677160</v>
      </c>
      <c r="J1748" s="1">
        <v>591</v>
      </c>
      <c r="K1748" s="1">
        <v>-268</v>
      </c>
      <c r="L1748" s="1">
        <v>-1125</v>
      </c>
      <c r="M1748" s="1">
        <v>-886</v>
      </c>
      <c r="N1748" s="1">
        <v>-122</v>
      </c>
      <c r="O1748" s="1">
        <v>76210</v>
      </c>
      <c r="P1748" s="1">
        <v>-2.4</v>
      </c>
      <c r="Q1748" s="1">
        <v>28.5</v>
      </c>
      <c r="R1748" s="1">
        <v>28.5</v>
      </c>
      <c r="S1748" s="1">
        <v>27.4</v>
      </c>
      <c r="T1748" s="1">
        <v>26.65</v>
      </c>
      <c r="U1748" s="1">
        <v>25.6</v>
      </c>
      <c r="V1748" s="1">
        <v>-0.48354599999999992</v>
      </c>
      <c r="W1748" s="1">
        <v>-6.23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8.25</v>
      </c>
      <c r="D1749" s="1">
        <v>1.24</v>
      </c>
      <c r="E1749" s="1">
        <v>0.17</v>
      </c>
      <c r="F1749" s="1">
        <v>14.82</v>
      </c>
      <c r="G1749" s="1">
        <v>75.52</v>
      </c>
      <c r="H1749" s="1">
        <v>1753</v>
      </c>
      <c r="I1749" s="1">
        <v>749000</v>
      </c>
      <c r="J1749" s="1">
        <v>7</v>
      </c>
      <c r="K1749" s="1">
        <v>11</v>
      </c>
      <c r="L1749" s="1">
        <v>-31</v>
      </c>
      <c r="M1749" s="1">
        <v>4</v>
      </c>
      <c r="N1749" s="1">
        <v>-43</v>
      </c>
      <c r="O1749" s="1">
        <v>56564</v>
      </c>
      <c r="P1749" s="1">
        <v>-0.1</v>
      </c>
      <c r="Q1749" s="1">
        <v>75.099999999999994</v>
      </c>
      <c r="R1749" s="1">
        <v>75.2</v>
      </c>
      <c r="S1749" s="1">
        <v>75</v>
      </c>
      <c r="T1749" s="1">
        <v>75.3</v>
      </c>
      <c r="U1749" s="1">
        <v>74.599999999999994</v>
      </c>
      <c r="V1749" s="1">
        <v>-3.8786999999999995E-2</v>
      </c>
      <c r="W1749" s="1">
        <v>-0.13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1.02</v>
      </c>
      <c r="D1750" s="1">
        <v>0</v>
      </c>
      <c r="E1750" s="1">
        <v>0.35</v>
      </c>
      <c r="F1750" s="1">
        <v>39.159999999999997</v>
      </c>
      <c r="G1750" s="1">
        <v>59.470000000000006</v>
      </c>
      <c r="H1750" s="1">
        <v>1754</v>
      </c>
      <c r="I1750" s="1">
        <v>1032082.29</v>
      </c>
      <c r="J1750" s="1">
        <v>70</v>
      </c>
      <c r="K1750" s="1">
        <v>-173.358</v>
      </c>
      <c r="L1750" s="1">
        <v>178</v>
      </c>
      <c r="M1750" s="1">
        <v>-160</v>
      </c>
      <c r="N1750" s="1">
        <v>-340</v>
      </c>
      <c r="O1750" s="1">
        <v>61378</v>
      </c>
      <c r="P1750" s="1">
        <v>-0.7</v>
      </c>
      <c r="Q1750" s="1">
        <v>24.9</v>
      </c>
      <c r="R1750" s="1">
        <v>24.25</v>
      </c>
      <c r="S1750" s="1">
        <v>23.95</v>
      </c>
      <c r="T1750" s="1">
        <v>23.35</v>
      </c>
      <c r="U1750" s="1">
        <v>23.55</v>
      </c>
      <c r="V1750" s="1">
        <v>-9.9408314999999997E-2</v>
      </c>
      <c r="W1750" s="1">
        <v>-5.61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14.63</v>
      </c>
      <c r="D1751" s="1">
        <v>2.89</v>
      </c>
      <c r="E1751" s="1">
        <v>0.93</v>
      </c>
      <c r="F1751" s="1">
        <v>18.37</v>
      </c>
      <c r="G1751" s="1">
        <v>63.18</v>
      </c>
      <c r="H1751" s="1">
        <v>1755</v>
      </c>
      <c r="I1751" s="1">
        <v>2350890.64</v>
      </c>
      <c r="J1751" s="1">
        <v>-536.73299999999995</v>
      </c>
      <c r="K1751" s="1">
        <v>-327.06799999999998</v>
      </c>
      <c r="L1751" s="1">
        <v>-1178.232</v>
      </c>
      <c r="M1751" s="1">
        <v>-606.88099999999997</v>
      </c>
      <c r="N1751" s="1">
        <v>-352.44400000000002</v>
      </c>
      <c r="O1751" s="1">
        <v>148529</v>
      </c>
      <c r="P1751" s="1">
        <v>-2</v>
      </c>
      <c r="Q1751" s="1">
        <v>141</v>
      </c>
      <c r="R1751" s="1">
        <v>140</v>
      </c>
      <c r="S1751" s="1">
        <v>147</v>
      </c>
      <c r="T1751" s="1">
        <v>151</v>
      </c>
      <c r="U1751" s="1">
        <v>159</v>
      </c>
      <c r="V1751" s="1">
        <v>-4.4234660400000001</v>
      </c>
      <c r="W1751" s="1">
        <v>13.57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0</v>
      </c>
      <c r="K1752" s="1">
        <v>-1</v>
      </c>
      <c r="L1752" s="1">
        <v>-1</v>
      </c>
      <c r="M1752" s="1">
        <v>1</v>
      </c>
      <c r="N1752" s="1">
        <v>1</v>
      </c>
      <c r="O1752" s="1">
        <v>25890</v>
      </c>
      <c r="P1752" s="1">
        <v>0</v>
      </c>
      <c r="Q1752" s="1">
        <v>26</v>
      </c>
      <c r="R1752" s="1">
        <v>26</v>
      </c>
      <c r="S1752" s="1">
        <v>26.4</v>
      </c>
      <c r="T1752" s="1">
        <v>26.05</v>
      </c>
      <c r="U1752" s="1">
        <v>26.1</v>
      </c>
      <c r="V1752" s="1">
        <v>-2.4999999999999646E-6</v>
      </c>
      <c r="W1752" s="1">
        <v>0.57999999999999996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2.31</v>
      </c>
      <c r="D1753" s="1">
        <v>0</v>
      </c>
      <c r="E1753" s="1">
        <v>2.2799999999999998</v>
      </c>
      <c r="F1753" s="1">
        <v>13.44</v>
      </c>
      <c r="G1753" s="1">
        <v>81.97</v>
      </c>
      <c r="H1753" s="1">
        <v>1757</v>
      </c>
      <c r="I1753" s="1">
        <v>902202.6</v>
      </c>
      <c r="J1753" s="1">
        <v>39</v>
      </c>
      <c r="K1753" s="1">
        <v>21</v>
      </c>
      <c r="L1753" s="1">
        <v>11</v>
      </c>
      <c r="M1753" s="1">
        <v>-53</v>
      </c>
      <c r="N1753" s="1">
        <v>-23</v>
      </c>
      <c r="O1753" s="1">
        <v>73954</v>
      </c>
      <c r="P1753" s="1">
        <v>0</v>
      </c>
      <c r="Q1753" s="1">
        <v>17.600000000000001</v>
      </c>
      <c r="R1753" s="1">
        <v>17.7</v>
      </c>
      <c r="S1753" s="1">
        <v>17.5</v>
      </c>
      <c r="T1753" s="1">
        <v>17.45</v>
      </c>
      <c r="U1753" s="1">
        <v>17.399999999999999</v>
      </c>
      <c r="V1753" s="1">
        <v>-7.4449999999999766E-4</v>
      </c>
      <c r="W1753" s="1">
        <v>0.28999999999999998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4757</v>
      </c>
      <c r="D3" s="31" t="s">
        <v>5613</v>
      </c>
    </row>
    <row r="5" spans="1:4" x14ac:dyDescent="0.25">
      <c r="A5" t="s">
        <v>1759</v>
      </c>
      <c r="B5" t="s">
        <v>1756</v>
      </c>
      <c r="C5" s="6" t="s">
        <v>4757</v>
      </c>
      <c r="D5" s="3" t="s">
        <v>5613</v>
      </c>
    </row>
    <row r="6" spans="1:4" x14ac:dyDescent="0.25">
      <c r="A6" s="5" t="s">
        <v>0</v>
      </c>
      <c r="B6" s="6" t="s">
        <v>5820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7657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5821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7658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7659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7660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7661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7662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7663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7664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7665</v>
      </c>
      <c r="C16" s="6">
        <v>12.91</v>
      </c>
      <c r="D16" s="3"/>
    </row>
    <row r="17" spans="1:4" x14ac:dyDescent="0.25">
      <c r="A17" s="5" t="s">
        <v>11</v>
      </c>
      <c r="B17" s="6" t="s">
        <v>7666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7667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7668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5494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7669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7670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7671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7672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7673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7674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7675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7676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7677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7678</v>
      </c>
      <c r="C30" s="6">
        <v>11.63</v>
      </c>
      <c r="D30" s="3">
        <v>11.63</v>
      </c>
    </row>
    <row r="31" spans="1:4" x14ac:dyDescent="0.25">
      <c r="A31" s="5" t="s">
        <v>25</v>
      </c>
      <c r="B31" s="6" t="s">
        <v>7679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7680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7681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7682</v>
      </c>
      <c r="C34" s="6"/>
      <c r="D34" s="3"/>
    </row>
    <row r="35" spans="1:4" x14ac:dyDescent="0.25">
      <c r="A35" s="5" t="s">
        <v>29</v>
      </c>
      <c r="B35" s="6" t="s">
        <v>7683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7684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5837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7685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7686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7687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7688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7689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5841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7690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7691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7692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7693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7694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7695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7696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7697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7698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7699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7700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7701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7702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7704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7705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7706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7707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7708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7709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7710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5849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7711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7713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7714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7715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7716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7717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7718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7719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7720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7721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7722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7723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5297</v>
      </c>
      <c r="C79" s="6">
        <v>8</v>
      </c>
      <c r="D79" s="3"/>
    </row>
    <row r="80" spans="1:4" x14ac:dyDescent="0.25">
      <c r="A80" s="5" t="s">
        <v>74</v>
      </c>
      <c r="B80" s="6" t="s">
        <v>4827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7724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5630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5854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7725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7726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5298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7727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7728</v>
      </c>
      <c r="C88" s="6">
        <v>22.15</v>
      </c>
      <c r="D88" s="3">
        <v>22.23</v>
      </c>
    </row>
    <row r="89" spans="1:4" x14ac:dyDescent="0.25">
      <c r="A89" s="5" t="s">
        <v>83</v>
      </c>
      <c r="B89" s="6" t="s">
        <v>5855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7729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7730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5858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7731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5860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7732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7733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7734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7735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7736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7737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7738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7739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7740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7741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5299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7742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7743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7744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7745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7746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5499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7747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4901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7748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7749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7750</v>
      </c>
      <c r="C116" s="6"/>
      <c r="D116" s="3"/>
    </row>
    <row r="117" spans="1:4" x14ac:dyDescent="0.25">
      <c r="A117" s="5" t="s">
        <v>111</v>
      </c>
      <c r="B117" s="6" t="s">
        <v>7751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7752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7753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5872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7754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7755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7756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7757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7758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7759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7760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7761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7762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7763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7764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7765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7766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7767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7768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7769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7770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7771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7772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7773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7774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4904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7775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7776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7777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7778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7779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5038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7780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7781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7782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7783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7784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7785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7786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7787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4906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7788</v>
      </c>
      <c r="C158" s="6"/>
      <c r="D158" s="3"/>
    </row>
    <row r="159" spans="1:4" x14ac:dyDescent="0.25">
      <c r="A159" s="5" t="s">
        <v>153</v>
      </c>
      <c r="B159" s="6" t="s">
        <v>7789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7790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7791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7792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7793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7794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5891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7795</v>
      </c>
      <c r="C166" s="6">
        <v>14.03</v>
      </c>
      <c r="D166" s="3"/>
    </row>
    <row r="167" spans="1:4" x14ac:dyDescent="0.25">
      <c r="A167" s="5" t="s">
        <v>161</v>
      </c>
      <c r="B167" s="6" t="s">
        <v>7796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7797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7798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7799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7800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7801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7802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7803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7804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7805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7806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7807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4861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7808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7809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7810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7811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7812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7813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7814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7815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7816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7817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7818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7819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7820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7821</v>
      </c>
      <c r="C193" s="6"/>
      <c r="D193" s="3"/>
    </row>
    <row r="194" spans="1:4" x14ac:dyDescent="0.25">
      <c r="A194" s="5" t="s">
        <v>188</v>
      </c>
      <c r="B194" s="6" t="s">
        <v>7822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7823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7824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7825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7826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7827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7828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7829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7830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7831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7832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7833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7834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7835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7836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7837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5907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4863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7838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4836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5646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7839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7840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5309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7841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7842</v>
      </c>
      <c r="C219" s="6">
        <v>41.51</v>
      </c>
      <c r="D219" s="3">
        <v>41.51</v>
      </c>
    </row>
    <row r="220" spans="1:4" x14ac:dyDescent="0.25">
      <c r="A220" s="5" t="s">
        <v>214</v>
      </c>
      <c r="B220" s="6" t="s">
        <v>5310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7843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7844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5647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7845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7846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7847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7848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7849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7850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7851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7852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7853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7854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7855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7856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7857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7858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7859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7860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7861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7862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5313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7863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5505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7864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7865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7866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7867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7868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7869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7870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7871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7872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7873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7874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7875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7876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7877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5925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5651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7878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5927</v>
      </c>
      <c r="C262" s="6">
        <v>32.659999999999997</v>
      </c>
      <c r="D262" s="3">
        <v>32.659999999999997</v>
      </c>
    </row>
    <row r="263" spans="1:4" x14ac:dyDescent="0.25">
      <c r="A263" s="5" t="s">
        <v>257</v>
      </c>
      <c r="B263" s="6" t="s">
        <v>5928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7879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7880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5929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7881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7882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5931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7883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7884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5932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7885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7886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7887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7888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7889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7890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7891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7892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7893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7894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7895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7896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5317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7897</v>
      </c>
      <c r="C286" s="6">
        <v>47.64</v>
      </c>
      <c r="D286" s="3"/>
    </row>
    <row r="287" spans="1:4" x14ac:dyDescent="0.25">
      <c r="A287" s="5" t="s">
        <v>281</v>
      </c>
      <c r="B287" s="6" t="s">
        <v>7898</v>
      </c>
      <c r="C287" s="6">
        <v>8.02</v>
      </c>
      <c r="D287" s="3"/>
    </row>
    <row r="288" spans="1:4" x14ac:dyDescent="0.25">
      <c r="A288" s="5" t="s">
        <v>282</v>
      </c>
      <c r="B288" s="6" t="s">
        <v>7899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7900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7901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5943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7902</v>
      </c>
      <c r="C292" s="6">
        <v>87.83</v>
      </c>
      <c r="D292" s="3"/>
    </row>
    <row r="293" spans="1:4" x14ac:dyDescent="0.25">
      <c r="A293" s="5" t="s">
        <v>287</v>
      </c>
      <c r="B293" s="6" t="s">
        <v>7903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7904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7905</v>
      </c>
      <c r="C295" s="6">
        <v>21.92</v>
      </c>
      <c r="D295" s="3"/>
    </row>
    <row r="296" spans="1:4" x14ac:dyDescent="0.25">
      <c r="A296" s="5" t="s">
        <v>290</v>
      </c>
      <c r="B296" s="6" t="s">
        <v>5945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5946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7906</v>
      </c>
      <c r="C298" s="6">
        <v>15.01</v>
      </c>
      <c r="D298" s="3">
        <v>15.84</v>
      </c>
    </row>
    <row r="299" spans="1:4" x14ac:dyDescent="0.25">
      <c r="A299" s="5" t="s">
        <v>293</v>
      </c>
      <c r="B299" s="6" t="s">
        <v>7907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5947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7908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7909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7910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7911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7912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7913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7914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7915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5656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7916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6535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7917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7918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7919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7920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7921</v>
      </c>
      <c r="C316" s="6">
        <v>7.77</v>
      </c>
      <c r="D316" s="3">
        <v>7.75</v>
      </c>
    </row>
    <row r="317" spans="1:4" x14ac:dyDescent="0.25">
      <c r="A317" s="5" t="s">
        <v>311</v>
      </c>
      <c r="B317" s="6" t="s">
        <v>7922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7923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7924</v>
      </c>
      <c r="C319" s="6">
        <v>6.57</v>
      </c>
      <c r="D319" s="3"/>
    </row>
    <row r="320" spans="1:4" x14ac:dyDescent="0.25">
      <c r="A320" s="5" t="s">
        <v>314</v>
      </c>
      <c r="B320" s="6" t="s">
        <v>7925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7926</v>
      </c>
      <c r="C321" s="6">
        <v>4.82</v>
      </c>
      <c r="D321" s="3">
        <v>4.8</v>
      </c>
    </row>
    <row r="322" spans="1:4" x14ac:dyDescent="0.25">
      <c r="A322" s="5" t="s">
        <v>316</v>
      </c>
      <c r="B322" s="6" t="s">
        <v>7927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7928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7929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7930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7931</v>
      </c>
      <c r="C326" s="6">
        <v>30.13</v>
      </c>
      <c r="D326" s="3"/>
    </row>
    <row r="327" spans="1:4" x14ac:dyDescent="0.25">
      <c r="A327" s="5" t="s">
        <v>321</v>
      </c>
      <c r="B327" s="6" t="s">
        <v>7932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5962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7933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7934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7935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7936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7937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7938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7939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7940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7941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7942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7943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7944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7945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7946</v>
      </c>
      <c r="C342" s="6">
        <v>24.18</v>
      </c>
      <c r="D342" s="3"/>
    </row>
    <row r="343" spans="1:4" x14ac:dyDescent="0.25">
      <c r="A343" s="5" t="s">
        <v>337</v>
      </c>
      <c r="B343" s="6" t="s">
        <v>7947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7948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7949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7950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7951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7952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7953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4919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7954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7955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7956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4865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7957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7958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7959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7960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7961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7962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7963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7964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7965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7966</v>
      </c>
      <c r="C364" s="6">
        <v>29.79</v>
      </c>
      <c r="D364" s="3">
        <v>29.44</v>
      </c>
    </row>
    <row r="365" spans="1:4" x14ac:dyDescent="0.25">
      <c r="A365" s="5" t="s">
        <v>359</v>
      </c>
      <c r="B365" s="6" t="s">
        <v>7967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7968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7969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7970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7971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7972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7973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5325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6538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7974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7975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5979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7976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7977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5981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7978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7979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5515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7980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7981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7982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7983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7984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7985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7986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7987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7988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7989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7990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7991</v>
      </c>
      <c r="C394" s="6">
        <v>5.14</v>
      </c>
      <c r="D394" s="3"/>
    </row>
    <row r="395" spans="1:4" x14ac:dyDescent="0.25">
      <c r="A395" s="5" t="s">
        <v>389</v>
      </c>
      <c r="B395" s="6" t="s">
        <v>7992</v>
      </c>
      <c r="C395" s="6">
        <v>8.48</v>
      </c>
      <c r="D395" s="3">
        <v>8.56</v>
      </c>
    </row>
    <row r="396" spans="1:4" x14ac:dyDescent="0.25">
      <c r="A396" s="5" t="s">
        <v>390</v>
      </c>
      <c r="B396" s="6" t="s">
        <v>7993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5061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7994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7995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7996</v>
      </c>
      <c r="C400" s="6">
        <v>4.8099999999999996</v>
      </c>
      <c r="D400" s="3"/>
    </row>
    <row r="401" spans="1:4" x14ac:dyDescent="0.25">
      <c r="A401" s="5" t="s">
        <v>395</v>
      </c>
      <c r="B401" s="6" t="s">
        <v>7997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5327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7998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7999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8000</v>
      </c>
      <c r="C405" s="6">
        <v>2.71</v>
      </c>
      <c r="D405" s="3"/>
    </row>
    <row r="406" spans="1:4" x14ac:dyDescent="0.25">
      <c r="A406" s="5" t="s">
        <v>400</v>
      </c>
      <c r="B406" s="6" t="s">
        <v>8001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8002</v>
      </c>
      <c r="C407" s="6"/>
      <c r="D407" s="3"/>
    </row>
    <row r="408" spans="1:4" x14ac:dyDescent="0.25">
      <c r="A408" s="5" t="s">
        <v>402</v>
      </c>
      <c r="B408" s="6" t="s">
        <v>8003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5180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8004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8005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8006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8007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8008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8009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8010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8011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8012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8013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8014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8015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8016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8017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8018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8019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8020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8021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4923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8022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8023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8024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8025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8026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8027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8028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8029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8030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8031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8032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8033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8034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5665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8035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8036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8037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8038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8039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8040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8041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8042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6011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8043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8044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8045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6542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8046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8047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8048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8049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8050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8051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8052</v>
      </c>
      <c r="C462" s="6">
        <v>3.88</v>
      </c>
      <c r="D462" s="3">
        <v>4.2699999999999996</v>
      </c>
    </row>
    <row r="463" spans="1:4" x14ac:dyDescent="0.25">
      <c r="A463" s="5" t="s">
        <v>457</v>
      </c>
      <c r="B463" s="6" t="s">
        <v>8053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8054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8055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8056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8057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8058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8059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8060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5184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5185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8061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6020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5186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8062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8063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6021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8064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8065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6022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8066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8067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8068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6025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8069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8070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8071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8072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8073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8074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8075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8076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8077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8078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8079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4868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8080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8081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8083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8084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8085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5523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8086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8087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8088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8089</v>
      </c>
      <c r="C508" s="6">
        <v>8.52</v>
      </c>
      <c r="D508" s="3">
        <v>8.52</v>
      </c>
    </row>
    <row r="509" spans="1:4" x14ac:dyDescent="0.25">
      <c r="A509" s="5" t="s">
        <v>503</v>
      </c>
      <c r="B509" s="6" t="s">
        <v>8090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8091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5261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8092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8093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8094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8095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8096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8097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8098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8099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8100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8101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8102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5671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8103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8104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8105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8106</v>
      </c>
      <c r="C527" s="6"/>
      <c r="D527" s="3"/>
    </row>
    <row r="528" spans="1:4" x14ac:dyDescent="0.25">
      <c r="A528" s="5" t="s">
        <v>522</v>
      </c>
      <c r="B528" s="6" t="s">
        <v>5525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8107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8108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8109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8110</v>
      </c>
      <c r="C532" s="6"/>
      <c r="D532" s="3"/>
    </row>
    <row r="533" spans="1:4" x14ac:dyDescent="0.25">
      <c r="A533" s="5" t="s">
        <v>527</v>
      </c>
      <c r="B533" s="6" t="s">
        <v>5526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8111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6544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8112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8113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8114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8115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8116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8117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8118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8119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8120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8121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8122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8123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8124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8125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8126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8127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5346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8128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8129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8130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8131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8132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8133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8134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8135</v>
      </c>
      <c r="C560" s="6">
        <v>18.88</v>
      </c>
      <c r="D560" s="3">
        <v>18.86</v>
      </c>
    </row>
    <row r="561" spans="1:4" x14ac:dyDescent="0.25">
      <c r="A561" s="5" t="s">
        <v>555</v>
      </c>
      <c r="B561" s="6" t="s">
        <v>8136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8137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8138</v>
      </c>
      <c r="C563" s="6">
        <v>36.44</v>
      </c>
      <c r="D563" s="3"/>
    </row>
    <row r="564" spans="1:4" x14ac:dyDescent="0.25">
      <c r="A564" s="5" t="s">
        <v>558</v>
      </c>
      <c r="B564" s="6" t="s">
        <v>8139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8140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8141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8142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5676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8143</v>
      </c>
      <c r="C569" s="6"/>
      <c r="D569" s="3"/>
    </row>
    <row r="570" spans="1:4" x14ac:dyDescent="0.25">
      <c r="A570" s="5" t="s">
        <v>564</v>
      </c>
      <c r="B570" s="6" t="s">
        <v>8144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8145</v>
      </c>
      <c r="C571" s="6"/>
      <c r="D571" s="3"/>
    </row>
    <row r="572" spans="1:4" x14ac:dyDescent="0.25">
      <c r="A572" s="5" t="s">
        <v>566</v>
      </c>
      <c r="B572" s="6" t="s">
        <v>8146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8147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8148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8149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5678</v>
      </c>
      <c r="C576" s="6">
        <v>45.8</v>
      </c>
      <c r="D576" s="3">
        <v>45.8</v>
      </c>
    </row>
    <row r="577" spans="1:4" x14ac:dyDescent="0.25">
      <c r="A577" s="5" t="s">
        <v>571</v>
      </c>
      <c r="B577" s="6" t="s">
        <v>8150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6054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4935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8151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8152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5263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8153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8154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6056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8155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8156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8157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6057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8158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8159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8160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8161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8162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8163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8164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8165</v>
      </c>
      <c r="C597" s="6">
        <v>6.19</v>
      </c>
      <c r="D597" s="3">
        <v>6.16</v>
      </c>
    </row>
    <row r="598" spans="1:4" x14ac:dyDescent="0.25">
      <c r="A598" s="5" t="s">
        <v>592</v>
      </c>
      <c r="B598" s="6" t="s">
        <v>8166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8167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8168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5353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8169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8170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8171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8172</v>
      </c>
      <c r="C605" s="6">
        <v>14.85</v>
      </c>
      <c r="D605" s="3"/>
    </row>
    <row r="606" spans="1:4" x14ac:dyDescent="0.25">
      <c r="A606" s="5" t="s">
        <v>600</v>
      </c>
      <c r="B606" s="6" t="s">
        <v>8173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5531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8174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8175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8176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6068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8177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8178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8179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8180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8181</v>
      </c>
      <c r="C616" s="6">
        <v>8.2200000000000006</v>
      </c>
      <c r="D616" s="3"/>
    </row>
    <row r="617" spans="1:4" x14ac:dyDescent="0.25">
      <c r="A617" s="5" t="s">
        <v>611</v>
      </c>
      <c r="B617" s="6" t="s">
        <v>8182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8183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6072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8184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8185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8186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8187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8188</v>
      </c>
      <c r="C624" s="6">
        <v>4.21</v>
      </c>
      <c r="D624" s="3">
        <v>3.96</v>
      </c>
    </row>
    <row r="625" spans="1:4" x14ac:dyDescent="0.25">
      <c r="A625" s="5" t="s">
        <v>619</v>
      </c>
      <c r="B625" s="6" t="s">
        <v>8189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8190</v>
      </c>
      <c r="C626" s="6">
        <v>1.96</v>
      </c>
      <c r="D626" s="3"/>
    </row>
    <row r="627" spans="1:4" x14ac:dyDescent="0.25">
      <c r="A627" s="5" t="s">
        <v>621</v>
      </c>
      <c r="B627" s="6" t="s">
        <v>8191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8192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8193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8194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8195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8196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8197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8198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8199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5196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8200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8201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8202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8203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8204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5358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8205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8206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8207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8208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8209</v>
      </c>
      <c r="C647" s="6">
        <v>33.35</v>
      </c>
      <c r="D647" s="3"/>
    </row>
    <row r="648" spans="1:4" x14ac:dyDescent="0.25">
      <c r="A648" s="5" t="s">
        <v>642</v>
      </c>
      <c r="B648" s="6" t="s">
        <v>8210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5198</v>
      </c>
      <c r="C649" s="6">
        <v>13.45</v>
      </c>
      <c r="D649" s="3">
        <v>13.38</v>
      </c>
    </row>
    <row r="650" spans="1:4" x14ac:dyDescent="0.25">
      <c r="A650" s="5" t="s">
        <v>644</v>
      </c>
      <c r="B650" s="6" t="s">
        <v>8211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8212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8213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8214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8215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8216</v>
      </c>
      <c r="C655" s="6"/>
      <c r="D655" s="3"/>
    </row>
    <row r="656" spans="1:4" x14ac:dyDescent="0.25">
      <c r="A656" s="5" t="s">
        <v>650</v>
      </c>
      <c r="B656" s="6" t="s">
        <v>8217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8218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8219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5361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8220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8221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8222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8223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8224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8225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8226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8227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5684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6088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8228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8229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4942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8230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8231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6091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8232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8233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8234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5538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8235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8236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8237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8238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8239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8240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8241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8242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8243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8244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8245</v>
      </c>
      <c r="C690" s="6">
        <v>16.510000000000002</v>
      </c>
      <c r="D690" s="3">
        <v>18.649999999999999</v>
      </c>
    </row>
    <row r="691" spans="1:4" x14ac:dyDescent="0.25">
      <c r="A691" s="5" t="s">
        <v>685</v>
      </c>
      <c r="B691" s="6" t="s">
        <v>8246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8247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6098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8248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8249</v>
      </c>
      <c r="C695" s="6">
        <v>13.62</v>
      </c>
      <c r="D695" s="3"/>
    </row>
    <row r="696" spans="1:4" x14ac:dyDescent="0.25">
      <c r="A696" s="5" t="s">
        <v>690</v>
      </c>
      <c r="B696" s="6" t="s">
        <v>8250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8251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4944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8252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8253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8254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8255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8256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6104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8257</v>
      </c>
      <c r="C705" s="6">
        <v>10.06</v>
      </c>
      <c r="D705" s="3">
        <v>9.99</v>
      </c>
    </row>
    <row r="706" spans="1:4" x14ac:dyDescent="0.25">
      <c r="A706" s="5" t="s">
        <v>700</v>
      </c>
      <c r="B706" s="6" t="s">
        <v>8258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8259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8260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6107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8261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8262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8263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8264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8265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8266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6111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5689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8267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5368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5690</v>
      </c>
      <c r="C720" s="6">
        <v>16.739999999999998</v>
      </c>
      <c r="D720" s="3"/>
    </row>
    <row r="721" spans="1:4" x14ac:dyDescent="0.25">
      <c r="A721" s="5" t="s">
        <v>715</v>
      </c>
      <c r="B721" s="6" t="s">
        <v>8268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8269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6112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8270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8271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6113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8272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8273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8274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5369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8275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8276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8277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8278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8279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8280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8281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8282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8283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8284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8285</v>
      </c>
      <c r="C741" s="6"/>
      <c r="D741" s="3"/>
    </row>
    <row r="742" spans="1:4" x14ac:dyDescent="0.25">
      <c r="A742" s="5" t="s">
        <v>736</v>
      </c>
      <c r="B742" s="6" t="s">
        <v>8286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8287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5695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8288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8289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8290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5094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8291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8292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8293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8294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6121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6549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8295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8296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6124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8297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8298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8299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8300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6127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8301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8302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8303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8304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8305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8306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8307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8308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8309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8310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8311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8312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8313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8314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8315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8316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8317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8318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8319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8320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8321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8322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8323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8324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4952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8325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8326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8327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5703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8328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8329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8330</v>
      </c>
      <c r="C794" s="6"/>
      <c r="D794" s="3"/>
    </row>
    <row r="795" spans="1:4" x14ac:dyDescent="0.25">
      <c r="A795" s="5" t="s">
        <v>789</v>
      </c>
      <c r="B795" s="6" t="s">
        <v>4953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8331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8332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6140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8333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8334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8335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8336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8337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8338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8339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8340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8341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8342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8343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8344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8345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8346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8347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8348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8349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8350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5270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8351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5382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5383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8352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5707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4956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8353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8354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8355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8356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8357</v>
      </c>
      <c r="C828" s="6">
        <v>38.79</v>
      </c>
      <c r="D828" s="3">
        <v>38.99</v>
      </c>
    </row>
    <row r="829" spans="1:4" x14ac:dyDescent="0.25">
      <c r="A829" s="5" t="s">
        <v>823</v>
      </c>
      <c r="B829" s="6" t="s">
        <v>6145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8358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8359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8360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5101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8361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8362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8363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8364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8365</v>
      </c>
      <c r="C838" s="6">
        <v>17</v>
      </c>
      <c r="D838" s="3"/>
    </row>
    <row r="839" spans="1:4" x14ac:dyDescent="0.25">
      <c r="A839" s="5" t="s">
        <v>833</v>
      </c>
      <c r="B839" s="6" t="s">
        <v>8366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8367</v>
      </c>
      <c r="C840" s="6"/>
      <c r="D840" s="3"/>
    </row>
    <row r="841" spans="1:4" x14ac:dyDescent="0.25">
      <c r="A841" s="5" t="s">
        <v>835</v>
      </c>
      <c r="B841" s="6" t="s">
        <v>8368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8369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8370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8371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5102</v>
      </c>
      <c r="C845" s="6">
        <v>2.64</v>
      </c>
      <c r="D845" s="3">
        <v>2.62</v>
      </c>
    </row>
    <row r="846" spans="1:4" x14ac:dyDescent="0.25">
      <c r="A846" s="5" t="s">
        <v>840</v>
      </c>
      <c r="B846" s="6" t="s">
        <v>8372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8373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8374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8375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8376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6154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8377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4959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8378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8379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8380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8381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8382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8383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8384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8385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8386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8387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8388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8389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8390</v>
      </c>
      <c r="C866" s="6">
        <v>4.26</v>
      </c>
      <c r="D866" s="3"/>
    </row>
    <row r="867" spans="1:4" x14ac:dyDescent="0.25">
      <c r="A867" s="5" t="s">
        <v>861</v>
      </c>
      <c r="B867" s="6" t="s">
        <v>8391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8392</v>
      </c>
      <c r="C868" s="6">
        <v>25.75</v>
      </c>
      <c r="D868" s="3">
        <v>25.85</v>
      </c>
    </row>
    <row r="869" spans="1:4" x14ac:dyDescent="0.25">
      <c r="A869" s="5" t="s">
        <v>863</v>
      </c>
      <c r="B869" s="6" t="s">
        <v>6162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8393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4962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8394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8395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8396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8397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8398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8399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8400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8401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8402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8403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6166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8404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8405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8406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8407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8408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8409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8410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8411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8412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8413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8414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8415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8416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8417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8418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8419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6172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8420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8421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8422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6173</v>
      </c>
      <c r="C903" s="6">
        <v>16.510000000000002</v>
      </c>
      <c r="D903" s="3"/>
    </row>
    <row r="904" spans="1:4" x14ac:dyDescent="0.25">
      <c r="A904" s="5" t="s">
        <v>898</v>
      </c>
      <c r="B904" s="6" t="s">
        <v>8423</v>
      </c>
      <c r="C904" s="6"/>
      <c r="D904" s="3"/>
    </row>
    <row r="905" spans="1:4" x14ac:dyDescent="0.25">
      <c r="A905" s="5" t="s">
        <v>899</v>
      </c>
      <c r="B905" s="6" t="s">
        <v>6174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8424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8425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8426</v>
      </c>
      <c r="C908" s="6"/>
      <c r="D908" s="3"/>
    </row>
    <row r="909" spans="1:4" x14ac:dyDescent="0.25">
      <c r="A909" s="5" t="s">
        <v>903</v>
      </c>
      <c r="B909" s="6" t="s">
        <v>8427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8428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8429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8430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8431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8432</v>
      </c>
      <c r="C914" s="6">
        <v>16.73</v>
      </c>
      <c r="D914" s="3">
        <v>16.760000000000002</v>
      </c>
    </row>
    <row r="915" spans="1:4" x14ac:dyDescent="0.25">
      <c r="A915" s="5" t="s">
        <v>909</v>
      </c>
      <c r="B915" s="6" t="s">
        <v>8433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8434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8435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8436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8437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8438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4875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8439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5391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8440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8441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8442</v>
      </c>
      <c r="C926" s="6">
        <v>8.85</v>
      </c>
      <c r="D926" s="3">
        <v>8.6</v>
      </c>
    </row>
    <row r="927" spans="1:4" x14ac:dyDescent="0.25">
      <c r="A927" s="5" t="s">
        <v>921</v>
      </c>
      <c r="B927" s="6" t="s">
        <v>8443</v>
      </c>
      <c r="C927" s="6">
        <v>62.5</v>
      </c>
      <c r="D927" s="3">
        <v>64.650000000000006</v>
      </c>
    </row>
    <row r="928" spans="1:4" x14ac:dyDescent="0.25">
      <c r="A928" s="5" t="s">
        <v>922</v>
      </c>
      <c r="B928" s="6" t="s">
        <v>8444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8445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8446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5107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8447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8448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8449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8450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8451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8452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8453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8454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6191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8455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8456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8457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8458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8459</v>
      </c>
      <c r="C945" s="6"/>
      <c r="D945" s="3"/>
    </row>
    <row r="946" spans="1:4" x14ac:dyDescent="0.25">
      <c r="A946" s="5" t="s">
        <v>940</v>
      </c>
      <c r="B946" s="6" t="s">
        <v>8460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8461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8462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8463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8464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8465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8466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8467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8468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8469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8470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8471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8472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8473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8474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8475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6199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5274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8476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8477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6200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8478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8479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6202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8480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8481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6205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8482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8483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8484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4969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8485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8486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8487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8488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8489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8490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8491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8492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8493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8494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8495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8496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8497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8498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8499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5558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6211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8500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4971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6213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8501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8502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8503</v>
      </c>
      <c r="C999" s="6">
        <v>16.2</v>
      </c>
      <c r="D999" s="3">
        <v>16.170000000000002</v>
      </c>
    </row>
    <row r="1000" spans="1:4" x14ac:dyDescent="0.25">
      <c r="A1000" s="5" t="s">
        <v>994</v>
      </c>
      <c r="B1000" s="6" t="s">
        <v>8504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8505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4972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8506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8507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8508</v>
      </c>
      <c r="C1005" s="6">
        <v>6.72</v>
      </c>
      <c r="D1005" s="3"/>
    </row>
    <row r="1006" spans="1:4" x14ac:dyDescent="0.25">
      <c r="A1006" s="5" t="s">
        <v>1000</v>
      </c>
      <c r="B1006" s="6" t="s">
        <v>5276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8509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8510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8511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8512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8513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8514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8515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8516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8517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8518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8519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8520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8521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5734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8522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8523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8524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8525</v>
      </c>
      <c r="C1024" s="6"/>
      <c r="D1024" s="3"/>
    </row>
    <row r="1025" spans="1:4" x14ac:dyDescent="0.25">
      <c r="A1025" s="5" t="s">
        <v>1019</v>
      </c>
      <c r="B1025" s="6" t="s">
        <v>6222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8526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8527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8528</v>
      </c>
      <c r="C1028" s="6">
        <v>40.24</v>
      </c>
      <c r="D1028" s="3"/>
    </row>
    <row r="1029" spans="1:4" x14ac:dyDescent="0.25">
      <c r="A1029" s="5" t="s">
        <v>1023</v>
      </c>
      <c r="B1029" s="6" t="s">
        <v>5561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6557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8529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8530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5407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8531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8532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6224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8533</v>
      </c>
      <c r="C1037" s="6">
        <v>2.95</v>
      </c>
      <c r="D1037" s="3">
        <v>2.63</v>
      </c>
    </row>
    <row r="1038" spans="1:4" x14ac:dyDescent="0.25">
      <c r="A1038" s="5" t="s">
        <v>1032</v>
      </c>
      <c r="B1038" s="6" t="s">
        <v>8534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8535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8536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6228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8537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8538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8539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8540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8541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8542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8543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8544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8545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8546</v>
      </c>
      <c r="C1051" s="6">
        <v>42.89</v>
      </c>
      <c r="D1051" s="3"/>
    </row>
    <row r="1052" spans="1:4" x14ac:dyDescent="0.25">
      <c r="A1052" s="5" t="s">
        <v>1046</v>
      </c>
      <c r="B1052" s="6" t="s">
        <v>8547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8548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8549</v>
      </c>
      <c r="C1054" s="6">
        <v>0.6</v>
      </c>
      <c r="D1054" s="3"/>
    </row>
    <row r="1055" spans="1:4" x14ac:dyDescent="0.25">
      <c r="A1055" s="5" t="s">
        <v>1049</v>
      </c>
      <c r="B1055" s="6" t="s">
        <v>8550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8551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8552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8553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8554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8555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8556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8557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8558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8559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8560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8561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8562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8563</v>
      </c>
      <c r="C1068" s="6">
        <v>21.4</v>
      </c>
      <c r="D1068" s="3">
        <v>21.4</v>
      </c>
    </row>
    <row r="1069" spans="1:4" x14ac:dyDescent="0.25">
      <c r="A1069" s="5" t="s">
        <v>1063</v>
      </c>
      <c r="B1069" s="6" t="s">
        <v>5411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8564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8565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8566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8567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8568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8569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8570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8571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8572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8573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8574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8575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8576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8577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8578</v>
      </c>
      <c r="C1084" s="6"/>
      <c r="D1084" s="3"/>
    </row>
    <row r="1085" spans="1:4" x14ac:dyDescent="0.25">
      <c r="A1085" s="5" t="s">
        <v>1079</v>
      </c>
      <c r="B1085" s="6" t="s">
        <v>6247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6248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8579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4979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6249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8580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8581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4845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8582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8583</v>
      </c>
      <c r="C1094" s="6">
        <v>38.04</v>
      </c>
      <c r="D1094" s="3">
        <v>37.950000000000003</v>
      </c>
    </row>
    <row r="1095" spans="1:4" x14ac:dyDescent="0.25">
      <c r="A1095" s="5" t="s">
        <v>1089</v>
      </c>
      <c r="B1095" s="6" t="s">
        <v>6251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8584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8585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8586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4828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8587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8588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8589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8590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8591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8592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8593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8594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8595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8596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8597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8598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8599</v>
      </c>
      <c r="C1112" s="6"/>
      <c r="D1112" s="3"/>
    </row>
    <row r="1113" spans="1:4" x14ac:dyDescent="0.25">
      <c r="A1113" s="5" t="s">
        <v>1107</v>
      </c>
      <c r="B1113" s="6" t="s">
        <v>8600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8601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8602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8603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4982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8604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8605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8606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8607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8608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8609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8610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8611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8612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8613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8614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6260</v>
      </c>
      <c r="C1129" s="6">
        <v>46.7</v>
      </c>
      <c r="D1129" s="3">
        <v>46.59</v>
      </c>
    </row>
    <row r="1130" spans="1:4" x14ac:dyDescent="0.25">
      <c r="A1130" s="5" t="s">
        <v>1124</v>
      </c>
      <c r="B1130" s="6" t="s">
        <v>8615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8616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8617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8618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8619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8620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8621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8622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8623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8624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8625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8626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8627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8628</v>
      </c>
      <c r="C1143" s="6">
        <v>43.75</v>
      </c>
      <c r="D1143" s="3"/>
    </row>
    <row r="1144" spans="1:4" x14ac:dyDescent="0.25">
      <c r="A1144" s="5" t="s">
        <v>1138</v>
      </c>
      <c r="B1144" s="6" t="s">
        <v>8629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8630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8631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8632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8633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8634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8635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8636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8637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8638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8639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8640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8641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5419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8642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8643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8644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8645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8646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8647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8648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8649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8650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5571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8651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8652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8653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8654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8655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8656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8657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8658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8659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8660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8661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5572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8662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8663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6280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8664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8665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8666</v>
      </c>
      <c r="C1185" s="6">
        <v>17.23</v>
      </c>
      <c r="D1185" s="3">
        <v>17.23</v>
      </c>
    </row>
    <row r="1186" spans="1:4" x14ac:dyDescent="0.25">
      <c r="A1186" s="5" t="s">
        <v>1180</v>
      </c>
      <c r="B1186" s="6" t="s">
        <v>5422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8667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8668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8669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8670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5215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6284</v>
      </c>
      <c r="C1192" s="6">
        <v>56.24</v>
      </c>
      <c r="D1192" s="3">
        <v>56.24</v>
      </c>
    </row>
    <row r="1193" spans="1:4" x14ac:dyDescent="0.25">
      <c r="A1193" s="5" t="s">
        <v>1187</v>
      </c>
      <c r="B1193" s="6" t="s">
        <v>8671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8672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8673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8674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8675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8676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8677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8678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8679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8680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8681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8682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6290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8683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5130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8684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8685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8686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8687</v>
      </c>
      <c r="C1211" s="6"/>
      <c r="D1211" s="3"/>
    </row>
    <row r="1212" spans="1:4" x14ac:dyDescent="0.25">
      <c r="A1212" s="5" t="s">
        <v>1206</v>
      </c>
      <c r="B1212" s="6" t="s">
        <v>8688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8689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8690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5131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8691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8692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8693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5764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8694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8695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8696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8697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8698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8699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8700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5428</v>
      </c>
      <c r="C1227" s="6">
        <v>38.92</v>
      </c>
      <c r="D1227" s="3">
        <v>38.92</v>
      </c>
    </row>
    <row r="1228" spans="1:4" x14ac:dyDescent="0.25">
      <c r="A1228" s="5" t="s">
        <v>1222</v>
      </c>
      <c r="B1228" s="6" t="s">
        <v>8701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8702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8703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5133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8704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8705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8706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8707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8708</v>
      </c>
      <c r="C1236" s="6">
        <v>26.16</v>
      </c>
      <c r="D1236" s="3">
        <v>26.18</v>
      </c>
    </row>
    <row r="1237" spans="1:4" x14ac:dyDescent="0.25">
      <c r="A1237" s="5" t="s">
        <v>1231</v>
      </c>
      <c r="B1237" s="6" t="s">
        <v>8709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8710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8711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8712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4989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8713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8714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8715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8716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8717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8718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8719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8720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6310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6311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8721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8722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8723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8724</v>
      </c>
      <c r="C1255" s="6"/>
      <c r="D1255" s="3"/>
    </row>
    <row r="1256" spans="1:4" x14ac:dyDescent="0.25">
      <c r="A1256" s="5" t="s">
        <v>1250</v>
      </c>
      <c r="B1256" s="6" t="s">
        <v>8725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5432</v>
      </c>
      <c r="C1257" s="6">
        <v>47.06</v>
      </c>
      <c r="D1257" s="3"/>
    </row>
    <row r="1258" spans="1:4" x14ac:dyDescent="0.25">
      <c r="A1258" s="5" t="s">
        <v>1252</v>
      </c>
      <c r="B1258" s="6" t="s">
        <v>8726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8727</v>
      </c>
      <c r="C1259" s="6">
        <v>7.88</v>
      </c>
      <c r="D1259" s="3">
        <v>7.88</v>
      </c>
    </row>
    <row r="1260" spans="1:4" x14ac:dyDescent="0.25">
      <c r="A1260" s="5" t="s">
        <v>1254</v>
      </c>
      <c r="B1260" s="6" t="s">
        <v>8728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8729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8730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8731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6315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5219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8732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5769</v>
      </c>
      <c r="C1267" s="6">
        <v>9.23</v>
      </c>
      <c r="D1267" s="3">
        <v>9.23</v>
      </c>
    </row>
    <row r="1268" spans="1:4" x14ac:dyDescent="0.25">
      <c r="A1268" s="5" t="s">
        <v>1262</v>
      </c>
      <c r="B1268" s="6" t="s">
        <v>5136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8733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8734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6562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8735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8736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8737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8738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8739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8740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6316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8741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8742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8743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8744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8745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8746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8747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8748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8749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8750</v>
      </c>
      <c r="C1288" s="6"/>
      <c r="D1288" s="3"/>
    </row>
    <row r="1289" spans="1:4" x14ac:dyDescent="0.25">
      <c r="A1289" s="5" t="s">
        <v>1283</v>
      </c>
      <c r="B1289" s="6" t="s">
        <v>8751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8752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6323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8753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8754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8755</v>
      </c>
      <c r="C1294" s="6">
        <v>8.77</v>
      </c>
      <c r="D1294" s="3"/>
    </row>
    <row r="1295" spans="1:4" x14ac:dyDescent="0.25">
      <c r="A1295" s="5" t="s">
        <v>1289</v>
      </c>
      <c r="B1295" s="6" t="s">
        <v>8756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5576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8757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8758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8759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8760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5142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6327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8761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8762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6329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8763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8764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6331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8765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8766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8767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8768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8769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8770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8771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8772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8773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8774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8775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8776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8777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8778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8779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6338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8780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8781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8782</v>
      </c>
      <c r="C1327" s="6">
        <v>19.68</v>
      </c>
      <c r="D1327" s="3">
        <v>19.760000000000002</v>
      </c>
    </row>
    <row r="1328" spans="1:4" x14ac:dyDescent="0.25">
      <c r="A1328" s="5" t="s">
        <v>1322</v>
      </c>
      <c r="B1328" s="6" t="s">
        <v>8783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8784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8785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8786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8787</v>
      </c>
      <c r="C1332" s="6">
        <v>46.14</v>
      </c>
      <c r="D1332" s="3">
        <v>46.14</v>
      </c>
    </row>
    <row r="1333" spans="1:4" x14ac:dyDescent="0.25">
      <c r="A1333" s="5" t="s">
        <v>1327</v>
      </c>
      <c r="B1333" s="6" t="s">
        <v>8788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8789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8790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8791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8792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8793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8794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8795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8796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8797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8798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8799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8800</v>
      </c>
      <c r="C1345" s="6">
        <v>25.2</v>
      </c>
      <c r="D1345" s="3">
        <v>25.17</v>
      </c>
    </row>
    <row r="1346" spans="1:4" x14ac:dyDescent="0.25">
      <c r="A1346" s="5" t="s">
        <v>1340</v>
      </c>
      <c r="B1346" s="6" t="s">
        <v>8801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8802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8803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8804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6350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8805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8806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8807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8808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8809</v>
      </c>
      <c r="C1355" s="6">
        <v>20.309999999999999</v>
      </c>
      <c r="D1355" s="3">
        <v>20.309999999999999</v>
      </c>
    </row>
    <row r="1356" spans="1:4" x14ac:dyDescent="0.25">
      <c r="A1356" s="5" t="s">
        <v>1350</v>
      </c>
      <c r="B1356" s="6" t="s">
        <v>8810</v>
      </c>
      <c r="C1356" s="6"/>
      <c r="D1356" s="3"/>
    </row>
    <row r="1357" spans="1:4" x14ac:dyDescent="0.25">
      <c r="A1357" s="5" t="s">
        <v>1351</v>
      </c>
      <c r="B1357" s="6" t="s">
        <v>8811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5579</v>
      </c>
      <c r="C1358" s="6"/>
      <c r="D1358" s="3"/>
    </row>
    <row r="1359" spans="1:4" x14ac:dyDescent="0.25">
      <c r="A1359" s="5" t="s">
        <v>1353</v>
      </c>
      <c r="B1359" s="6" t="s">
        <v>8812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8813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8814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5779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8815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8816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8817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8818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8819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8820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8821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8822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8823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8824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8825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8826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8827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5448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8828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8829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8830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8831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6360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5581</v>
      </c>
      <c r="C1382" s="6"/>
      <c r="D1382" s="3"/>
    </row>
    <row r="1383" spans="1:4" x14ac:dyDescent="0.25">
      <c r="A1383" s="5" t="s">
        <v>1377</v>
      </c>
      <c r="B1383" s="6" t="s">
        <v>8832</v>
      </c>
      <c r="C1383" s="6">
        <v>7.89</v>
      </c>
      <c r="D1383" s="3">
        <v>7.96</v>
      </c>
    </row>
    <row r="1384" spans="1:4" x14ac:dyDescent="0.25">
      <c r="A1384" s="5" t="s">
        <v>1378</v>
      </c>
      <c r="B1384" s="6" t="s">
        <v>8833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8834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8835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8836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8837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8838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8839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8840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8841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5584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8842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8843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8844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8845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8846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5587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6366</v>
      </c>
      <c r="C1400" s="6">
        <v>2</v>
      </c>
      <c r="D1400" s="3"/>
    </row>
    <row r="1401" spans="1:4" x14ac:dyDescent="0.25">
      <c r="A1401" s="5" t="s">
        <v>1395</v>
      </c>
      <c r="B1401" s="6" t="s">
        <v>8847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8848</v>
      </c>
      <c r="C1402" s="6">
        <v>43.15</v>
      </c>
      <c r="D1402" s="3">
        <v>43.15</v>
      </c>
    </row>
    <row r="1403" spans="1:4" x14ac:dyDescent="0.25">
      <c r="A1403" s="5" t="s">
        <v>1397</v>
      </c>
      <c r="B1403" s="6" t="s">
        <v>8849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8850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8851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8852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6566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8853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8854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8855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8856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6371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8857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8858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8859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8860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8861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8862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5149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8863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8864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5784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8865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8866</v>
      </c>
      <c r="C1424" s="6">
        <v>38.81</v>
      </c>
      <c r="D1424" s="3">
        <v>38.659999999999997</v>
      </c>
    </row>
    <row r="1425" spans="1:4" x14ac:dyDescent="0.25">
      <c r="A1425" s="5" t="s">
        <v>1419</v>
      </c>
      <c r="B1425" s="6" t="s">
        <v>8867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8868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8869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8870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8871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8872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8873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8874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8875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8876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8877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8878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8879</v>
      </c>
      <c r="C1437" s="6">
        <v>18.63</v>
      </c>
      <c r="D1437" s="3">
        <v>18.61</v>
      </c>
    </row>
    <row r="1438" spans="1:4" x14ac:dyDescent="0.25">
      <c r="A1438" s="5" t="s">
        <v>1432</v>
      </c>
      <c r="B1438" s="6" t="s">
        <v>8880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8881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8882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8883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8884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8885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6383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6384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8886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8887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6567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8888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8889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5786</v>
      </c>
      <c r="C1451" s="6">
        <v>87.48</v>
      </c>
      <c r="D1451" s="3">
        <v>87.48</v>
      </c>
    </row>
    <row r="1452" spans="1:4" x14ac:dyDescent="0.25">
      <c r="A1452" s="5" t="s">
        <v>1446</v>
      </c>
      <c r="B1452" s="6" t="s">
        <v>8890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8891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8892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8893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5787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8894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8895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8896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8897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8898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8899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8900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8901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8902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8903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8904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8905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6396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8906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8907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8908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8909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5789</v>
      </c>
      <c r="C1474" s="6"/>
      <c r="D1474" s="3"/>
    </row>
    <row r="1475" spans="1:4" x14ac:dyDescent="0.25">
      <c r="A1475" s="5" t="s">
        <v>1469</v>
      </c>
      <c r="B1475" s="6" t="s">
        <v>8910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8911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8912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8913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8914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8915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6402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8916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8917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6403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8918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8919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8920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8921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8922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5007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8923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8924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8925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8926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8927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8928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8929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8930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8931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8932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5156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8933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8934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8935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8936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8937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8938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8939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8940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8941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6413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8942</v>
      </c>
      <c r="C1512" s="6">
        <v>24.61</v>
      </c>
      <c r="D1512" s="3">
        <v>24.69</v>
      </c>
    </row>
    <row r="1513" spans="1:4" x14ac:dyDescent="0.25">
      <c r="A1513" s="5" t="s">
        <v>1507</v>
      </c>
      <c r="B1513" s="6" t="s">
        <v>8943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8944</v>
      </c>
      <c r="C1514" s="6">
        <v>30.45</v>
      </c>
      <c r="D1514" s="3"/>
    </row>
    <row r="1515" spans="1:4" x14ac:dyDescent="0.25">
      <c r="A1515" s="5" t="s">
        <v>1509</v>
      </c>
      <c r="B1515" s="6" t="s">
        <v>8945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8946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8947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8948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8949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8950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8951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5464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8952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8953</v>
      </c>
      <c r="C1524" s="6">
        <v>20.65</v>
      </c>
      <c r="D1524" s="3">
        <v>20.62</v>
      </c>
    </row>
    <row r="1525" spans="1:4" x14ac:dyDescent="0.25">
      <c r="A1525" s="5" t="s">
        <v>1519</v>
      </c>
      <c r="B1525" s="6" t="s">
        <v>8954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8955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8956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8957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8958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6423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8959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8960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8961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8962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8963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6427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8964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8965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8966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8967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8968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8969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8970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8971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6432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8972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8973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8974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8975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8976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8977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8978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8979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8980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8981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8982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8983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8984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8985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8986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8987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8988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8989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8990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8991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8992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8993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8994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8995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8996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8997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8998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8999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9000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9001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9002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5471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9003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9004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9005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6569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9006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9007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9008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9009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6445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9010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9011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9012</v>
      </c>
      <c r="C1589" s="6">
        <v>39.4</v>
      </c>
      <c r="D1589" s="3"/>
    </row>
    <row r="1590" spans="1:4" x14ac:dyDescent="0.25">
      <c r="A1590" s="5" t="s">
        <v>1584</v>
      </c>
      <c r="B1590" s="6" t="s">
        <v>9013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5474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9014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9015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9016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9017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5476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9018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9019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5165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5288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9020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6571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5229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9021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9022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6450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9023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9024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9025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5478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9026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9027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4855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9028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9029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9030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9031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9032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9033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9034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5166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5017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9035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9036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9037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9038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9039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9040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5596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9041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9042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5289</v>
      </c>
      <c r="C1632" s="6"/>
      <c r="D1632" s="3"/>
    </row>
    <row r="1633" spans="1:4" x14ac:dyDescent="0.25">
      <c r="A1633" s="5" t="s">
        <v>1627</v>
      </c>
      <c r="B1633" s="6" t="s">
        <v>9043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9044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5019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9045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9046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9047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9048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9049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5597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9050</v>
      </c>
      <c r="C1642" s="6">
        <v>8.82</v>
      </c>
      <c r="D1642" s="3">
        <v>8.82</v>
      </c>
    </row>
    <row r="1643" spans="1:4" x14ac:dyDescent="0.25">
      <c r="A1643" s="5" t="s">
        <v>1637</v>
      </c>
      <c r="B1643" s="6" t="s">
        <v>9051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9052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9053</v>
      </c>
      <c r="C1645" s="6"/>
      <c r="D1645" s="3"/>
    </row>
    <row r="1646" spans="1:4" x14ac:dyDescent="0.25">
      <c r="A1646" s="5" t="s">
        <v>1640</v>
      </c>
      <c r="B1646" s="6" t="s">
        <v>9054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9055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9056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5021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6471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9057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9058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9059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9060</v>
      </c>
      <c r="C1654" s="6">
        <v>30.06</v>
      </c>
      <c r="D1654" s="3"/>
    </row>
    <row r="1655" spans="1:4" x14ac:dyDescent="0.25">
      <c r="A1655" s="5" t="s">
        <v>1649</v>
      </c>
      <c r="B1655" s="6" t="s">
        <v>5168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9061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9062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9063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9064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9065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5023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9066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9067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9068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9069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6482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6483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9070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9071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6484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9072</v>
      </c>
      <c r="C1671" s="6"/>
      <c r="D1671" s="3"/>
    </row>
    <row r="1672" spans="1:4" x14ac:dyDescent="0.25">
      <c r="A1672" s="5" t="s">
        <v>1666</v>
      </c>
      <c r="B1672" s="6" t="s">
        <v>9073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5601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9074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9075</v>
      </c>
      <c r="C1675" s="6">
        <v>15.28</v>
      </c>
      <c r="D1675" s="3"/>
    </row>
    <row r="1676" spans="1:4" x14ac:dyDescent="0.25">
      <c r="A1676" s="5" t="s">
        <v>1670</v>
      </c>
      <c r="B1676" s="6" t="s">
        <v>9076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9077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6488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9078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9079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9080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9081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9082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9083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9084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9085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9086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9087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9088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9089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9090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9091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9092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5484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9093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9094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9095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9096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9097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9098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5807</v>
      </c>
      <c r="C1701" s="6"/>
      <c r="D1701" s="3"/>
    </row>
    <row r="1702" spans="1:4" x14ac:dyDescent="0.25">
      <c r="A1702" s="5" t="s">
        <v>1696</v>
      </c>
      <c r="B1702" s="6" t="s">
        <v>9099</v>
      </c>
      <c r="C1702" s="6"/>
      <c r="D1702" s="3"/>
    </row>
    <row r="1703" spans="1:4" x14ac:dyDescent="0.25">
      <c r="A1703" s="5" t="s">
        <v>1697</v>
      </c>
      <c r="B1703" s="6" t="s">
        <v>9100</v>
      </c>
      <c r="C1703" s="6"/>
      <c r="D1703" s="3"/>
    </row>
    <row r="1704" spans="1:4" x14ac:dyDescent="0.25">
      <c r="A1704" s="5" t="s">
        <v>1698</v>
      </c>
      <c r="B1704" s="6" t="s">
        <v>9101</v>
      </c>
      <c r="C1704" s="6"/>
      <c r="D1704" s="3"/>
    </row>
    <row r="1705" spans="1:4" x14ac:dyDescent="0.25">
      <c r="A1705" s="5" t="s">
        <v>1699</v>
      </c>
      <c r="B1705" s="6" t="s">
        <v>9102</v>
      </c>
      <c r="C1705" s="6"/>
      <c r="D1705" s="3"/>
    </row>
    <row r="1706" spans="1:4" x14ac:dyDescent="0.25">
      <c r="A1706" s="5" t="s">
        <v>1700</v>
      </c>
      <c r="B1706" s="6" t="s">
        <v>9103</v>
      </c>
      <c r="C1706" s="6"/>
      <c r="D1706" s="3"/>
    </row>
    <row r="1707" spans="1:4" x14ac:dyDescent="0.25">
      <c r="A1707" s="5" t="s">
        <v>1701</v>
      </c>
      <c r="B1707" s="6" t="s">
        <v>9104</v>
      </c>
      <c r="C1707" s="6"/>
      <c r="D1707" s="3"/>
    </row>
    <row r="1708" spans="1:4" x14ac:dyDescent="0.25">
      <c r="A1708" s="5" t="s">
        <v>1702</v>
      </c>
      <c r="B1708" s="6" t="s">
        <v>9105</v>
      </c>
      <c r="C1708" s="6"/>
      <c r="D1708" s="3"/>
    </row>
    <row r="1709" spans="1:4" x14ac:dyDescent="0.25">
      <c r="A1709" s="5" t="s">
        <v>1703</v>
      </c>
      <c r="B1709" s="6" t="s">
        <v>9106</v>
      </c>
      <c r="C1709" s="6"/>
      <c r="D1709" s="3"/>
    </row>
    <row r="1710" spans="1:4" x14ac:dyDescent="0.25">
      <c r="A1710" s="5" t="s">
        <v>1704</v>
      </c>
      <c r="B1710" s="6" t="s">
        <v>5607</v>
      </c>
      <c r="C1710" s="6"/>
      <c r="D1710" s="3"/>
    </row>
    <row r="1711" spans="1:4" x14ac:dyDescent="0.25">
      <c r="A1711" s="5" t="s">
        <v>1705</v>
      </c>
      <c r="B1711" s="6" t="s">
        <v>9107</v>
      </c>
      <c r="C1711" s="6"/>
      <c r="D1711" s="3"/>
    </row>
    <row r="1712" spans="1:4" x14ac:dyDescent="0.25">
      <c r="A1712" s="5" t="s">
        <v>1706</v>
      </c>
      <c r="B1712" s="6" t="s">
        <v>9108</v>
      </c>
      <c r="C1712" s="6"/>
      <c r="D1712" s="3"/>
    </row>
    <row r="1713" spans="1:4" x14ac:dyDescent="0.25">
      <c r="A1713" s="5" t="s">
        <v>1707</v>
      </c>
      <c r="B1713" s="6" t="s">
        <v>9109</v>
      </c>
      <c r="C1713" s="6"/>
      <c r="D1713" s="3"/>
    </row>
    <row r="1714" spans="1:4" x14ac:dyDescent="0.25">
      <c r="A1714" s="5" t="s">
        <v>1708</v>
      </c>
      <c r="B1714" s="6" t="s">
        <v>9110</v>
      </c>
      <c r="C1714" s="6"/>
      <c r="D1714" s="3"/>
    </row>
    <row r="1715" spans="1:4" x14ac:dyDescent="0.25">
      <c r="A1715" s="5" t="s">
        <v>1709</v>
      </c>
      <c r="B1715" s="6" t="s">
        <v>9111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6504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9112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9113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9114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9115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9116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9117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9118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9119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9120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9121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9122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5810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9123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5811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9124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9125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9126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9127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6511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9128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9129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9130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9131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9132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9133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5609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9134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9135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5813</v>
      </c>
      <c r="C1745" s="6">
        <v>37.18</v>
      </c>
      <c r="D1745" s="3"/>
    </row>
    <row r="1746" spans="1:4" x14ac:dyDescent="0.25">
      <c r="A1746" s="5" t="s">
        <v>1740</v>
      </c>
      <c r="B1746" s="6" t="s">
        <v>9136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9137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9138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9139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9140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9141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9142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9143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9144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9145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6576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9146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5817</v>
      </c>
      <c r="E3" s="9" t="s">
        <v>6520</v>
      </c>
      <c r="F3" s="9" t="s">
        <v>6578</v>
      </c>
      <c r="G3" s="9" t="s">
        <v>6584</v>
      </c>
      <c r="H3" s="9" t="s">
        <v>6648</v>
      </c>
      <c r="I3" s="31" t="s">
        <v>5818</v>
      </c>
      <c r="J3" s="31" t="s">
        <v>6522</v>
      </c>
      <c r="K3" s="31" t="s">
        <v>6579</v>
      </c>
      <c r="L3" s="31" t="s">
        <v>6585</v>
      </c>
      <c r="M3" s="31" t="s">
        <v>10298</v>
      </c>
      <c r="N3" s="31" t="s">
        <v>5819</v>
      </c>
      <c r="O3" s="31" t="s">
        <v>6523</v>
      </c>
      <c r="P3" s="31" t="s">
        <v>6580</v>
      </c>
      <c r="Q3" s="31" t="s">
        <v>6586</v>
      </c>
      <c r="R3" s="31" t="s">
        <v>10299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5817</v>
      </c>
      <c r="E5" s="10" t="s">
        <v>6520</v>
      </c>
      <c r="F5" s="10" t="s">
        <v>6578</v>
      </c>
      <c r="G5" s="10" t="s">
        <v>6584</v>
      </c>
      <c r="H5" s="10" t="s">
        <v>6648</v>
      </c>
      <c r="I5" s="3" t="s">
        <v>5818</v>
      </c>
      <c r="J5" s="3" t="s">
        <v>6522</v>
      </c>
      <c r="K5" s="3" t="s">
        <v>6579</v>
      </c>
      <c r="L5" s="3" t="s">
        <v>6585</v>
      </c>
      <c r="M5" s="3" t="s">
        <v>10298</v>
      </c>
      <c r="N5" s="3" t="s">
        <v>5819</v>
      </c>
      <c r="O5" s="3" t="s">
        <v>6523</v>
      </c>
      <c r="P5" s="3" t="s">
        <v>6580</v>
      </c>
      <c r="Q5" s="3" t="s">
        <v>6586</v>
      </c>
      <c r="R5" s="3" t="s">
        <v>10299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9147</v>
      </c>
      <c r="C6" s="3" t="s">
        <v>5232</v>
      </c>
      <c r="D6" s="10">
        <v>32.799999999999997</v>
      </c>
      <c r="E6" s="10">
        <v>32.549999999999997</v>
      </c>
      <c r="F6" s="10">
        <v>32.9</v>
      </c>
      <c r="G6" s="10">
        <v>32.9</v>
      </c>
      <c r="H6" s="10">
        <v>32.85</v>
      </c>
      <c r="I6" s="3">
        <v>-2890.5509999999999</v>
      </c>
      <c r="J6" s="3">
        <v>-1014.0359999999999</v>
      </c>
      <c r="K6" s="3">
        <v>2787.2339999999999</v>
      </c>
      <c r="L6" s="3">
        <v>46.082999999999998</v>
      </c>
      <c r="M6" s="3">
        <v>-1645.7950000000001</v>
      </c>
      <c r="N6" s="3">
        <v>152.38999999999999</v>
      </c>
      <c r="O6" s="3">
        <v>352.39100000000002</v>
      </c>
      <c r="P6" s="3">
        <v>-11</v>
      </c>
      <c r="Q6" s="3">
        <v>419</v>
      </c>
      <c r="R6" s="3">
        <v>527</v>
      </c>
      <c r="S6" s="11">
        <f>$D6*I6/100000</f>
        <v>-0.94810072799999989</v>
      </c>
      <c r="T6" s="11">
        <f>$E6*J6/100000</f>
        <v>-0.33006871799999993</v>
      </c>
      <c r="U6" s="11">
        <f>$F6*K6/100000</f>
        <v>0.91699998599999988</v>
      </c>
      <c r="V6" s="11">
        <f>$G6*L6/100000</f>
        <v>1.5161306999999999E-2</v>
      </c>
      <c r="W6" s="11">
        <f>$H6*M6/100000</f>
        <v>-0.5406436575000001</v>
      </c>
      <c r="X6" s="11">
        <f>$D6*N6/100000</f>
        <v>4.9983919999999987E-2</v>
      </c>
      <c r="Y6" s="11">
        <f>$E6*O6/100000</f>
        <v>0.1147032705</v>
      </c>
      <c r="Z6" s="11">
        <f>$F6*P6/100000</f>
        <v>-3.6189999999999998E-3</v>
      </c>
      <c r="AA6" s="11">
        <f>$G6*Q6/100000</f>
        <v>0.13785099999999997</v>
      </c>
      <c r="AB6" s="11">
        <f>$H6*R6/100000</f>
        <v>0.17311950000000001</v>
      </c>
    </row>
    <row r="7" spans="1:28" x14ac:dyDescent="0.25">
      <c r="A7" s="2" t="s">
        <v>1</v>
      </c>
      <c r="B7" s="3" t="s">
        <v>9148</v>
      </c>
      <c r="C7" s="3" t="s">
        <v>10300</v>
      </c>
      <c r="D7" s="10">
        <v>40.4</v>
      </c>
      <c r="E7" s="10">
        <v>40.4</v>
      </c>
      <c r="F7" s="10">
        <v>40.35</v>
      </c>
      <c r="G7" s="10">
        <v>40.4</v>
      </c>
      <c r="H7" s="10">
        <v>40.35</v>
      </c>
      <c r="I7" s="3">
        <v>1422.383</v>
      </c>
      <c r="J7" s="3">
        <v>190</v>
      </c>
      <c r="K7" s="3">
        <v>541.54300000000001</v>
      </c>
      <c r="L7" s="3">
        <v>1030.825</v>
      </c>
      <c r="M7" s="3">
        <v>936</v>
      </c>
      <c r="N7" s="3">
        <v>-217.655</v>
      </c>
      <c r="O7" s="3">
        <v>153.005</v>
      </c>
      <c r="P7" s="3">
        <v>-178.398</v>
      </c>
      <c r="Q7" s="3">
        <v>122.71</v>
      </c>
      <c r="R7" s="3">
        <v>-160.99100000000001</v>
      </c>
      <c r="S7" s="11">
        <f t="shared" ref="S7:S70" si="0">$D7*I7/100000</f>
        <v>0.57464273199999993</v>
      </c>
      <c r="T7" s="11">
        <f t="shared" ref="T7:T70" si="1">$E7*J7/100000</f>
        <v>7.6759999999999995E-2</v>
      </c>
      <c r="U7" s="11">
        <f t="shared" ref="U7:U70" si="2">$F7*K7/100000</f>
        <v>0.21851260050000001</v>
      </c>
      <c r="V7" s="11">
        <f t="shared" ref="V7:V70" si="3">$G7*L7/100000</f>
        <v>0.41645330000000003</v>
      </c>
      <c r="W7" s="11">
        <f t="shared" ref="W7:W70" si="4">$H7*M7/100000</f>
        <v>0.37767600000000001</v>
      </c>
      <c r="X7" s="11">
        <f t="shared" ref="X7:X70" si="5">$D7*N7/100000</f>
        <v>-8.7932620000000003E-2</v>
      </c>
      <c r="Y7" s="11">
        <f t="shared" ref="Y7:Y70" si="6">$E7*O7/100000</f>
        <v>6.1814019999999997E-2</v>
      </c>
      <c r="Z7" s="11">
        <f t="shared" ref="Z7:Z70" si="7">$F7*P7/100000</f>
        <v>-7.1983592999999998E-2</v>
      </c>
      <c r="AA7" s="11">
        <f t="shared" ref="AA7:AA70" si="8">$G7*Q7/100000</f>
        <v>4.9574839999999995E-2</v>
      </c>
      <c r="AB7" s="11">
        <f t="shared" ref="AB7:AB70" si="9">$H7*R7/100000</f>
        <v>-6.4959868500000018E-2</v>
      </c>
    </row>
    <row r="8" spans="1:28" x14ac:dyDescent="0.25">
      <c r="A8" s="2" t="s">
        <v>2</v>
      </c>
      <c r="B8" s="3" t="s">
        <v>9149</v>
      </c>
      <c r="C8" s="3" t="s">
        <v>5232</v>
      </c>
      <c r="D8" s="10">
        <v>18.399999999999999</v>
      </c>
      <c r="E8" s="10">
        <v>18.3</v>
      </c>
      <c r="F8" s="10">
        <v>18.3</v>
      </c>
      <c r="G8" s="10">
        <v>18.399999999999999</v>
      </c>
      <c r="H8" s="10">
        <v>18.3</v>
      </c>
      <c r="I8" s="3">
        <v>150.84299999999999</v>
      </c>
      <c r="J8" s="3">
        <v>52</v>
      </c>
      <c r="K8" s="3">
        <v>33</v>
      </c>
      <c r="L8" s="3">
        <v>41</v>
      </c>
      <c r="M8" s="3">
        <v>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2.7755111999999995E-2</v>
      </c>
      <c r="T8" s="11">
        <f t="shared" si="1"/>
        <v>9.5160000000000002E-3</v>
      </c>
      <c r="U8" s="11">
        <f t="shared" si="2"/>
        <v>6.0390000000000001E-3</v>
      </c>
      <c r="V8" s="11">
        <f t="shared" si="3"/>
        <v>7.5439999999999995E-3</v>
      </c>
      <c r="W8" s="11">
        <f t="shared" si="4"/>
        <v>3.6600000000000001E-4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9150</v>
      </c>
      <c r="C9" s="3" t="s">
        <v>5232</v>
      </c>
      <c r="D9" s="10">
        <v>26.35</v>
      </c>
      <c r="E9" s="10">
        <v>26.25</v>
      </c>
      <c r="F9" s="10">
        <v>26.5</v>
      </c>
      <c r="G9" s="10">
        <v>26.6</v>
      </c>
      <c r="H9" s="10">
        <v>26.75</v>
      </c>
      <c r="I9" s="3">
        <v>54</v>
      </c>
      <c r="J9" s="3">
        <v>-32</v>
      </c>
      <c r="K9" s="3">
        <v>104</v>
      </c>
      <c r="L9" s="3">
        <v>-41</v>
      </c>
      <c r="M9" s="3">
        <v>165</v>
      </c>
      <c r="N9" s="3">
        <v>-0.71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1.4229E-2</v>
      </c>
      <c r="T9" s="11">
        <f t="shared" si="1"/>
        <v>-8.3999999999999995E-3</v>
      </c>
      <c r="U9" s="11">
        <f t="shared" si="2"/>
        <v>2.7560000000000001E-2</v>
      </c>
      <c r="V9" s="11">
        <f t="shared" si="3"/>
        <v>-1.0906000000000001E-2</v>
      </c>
      <c r="W9" s="11">
        <f t="shared" si="4"/>
        <v>4.4137500000000003E-2</v>
      </c>
      <c r="X9" s="11">
        <f t="shared" si="5"/>
        <v>-1.87085E-4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5823</v>
      </c>
      <c r="C10" s="3" t="s">
        <v>5232</v>
      </c>
      <c r="D10" s="10">
        <v>13.9</v>
      </c>
      <c r="E10" s="10">
        <v>13.9</v>
      </c>
      <c r="F10" s="10">
        <v>14</v>
      </c>
      <c r="G10" s="10">
        <v>14.3</v>
      </c>
      <c r="H10" s="10">
        <v>14.3</v>
      </c>
      <c r="I10" s="3">
        <v>-40</v>
      </c>
      <c r="J10" s="3">
        <v>-93</v>
      </c>
      <c r="K10" s="3">
        <v>-37</v>
      </c>
      <c r="L10" s="3">
        <v>-22</v>
      </c>
      <c r="M10" s="3">
        <v>-50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-5.5599999999999998E-3</v>
      </c>
      <c r="T10" s="11">
        <f t="shared" si="1"/>
        <v>-1.2927000000000001E-2</v>
      </c>
      <c r="U10" s="11">
        <f t="shared" si="2"/>
        <v>-5.1799999999999997E-3</v>
      </c>
      <c r="V10" s="11">
        <f t="shared" si="3"/>
        <v>-3.1460000000000004E-3</v>
      </c>
      <c r="W10" s="11">
        <f t="shared" si="4"/>
        <v>-7.1500000000000001E-3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9151</v>
      </c>
      <c r="C11" s="3" t="s">
        <v>5232</v>
      </c>
      <c r="D11" s="10">
        <v>17.75</v>
      </c>
      <c r="E11" s="10">
        <v>17.75</v>
      </c>
      <c r="F11" s="10">
        <v>17.75</v>
      </c>
      <c r="G11" s="10">
        <v>17.7</v>
      </c>
      <c r="H11" s="10">
        <v>17.7</v>
      </c>
      <c r="I11" s="3">
        <v>-3</v>
      </c>
      <c r="J11" s="3">
        <v>-8</v>
      </c>
      <c r="K11" s="3">
        <v>8</v>
      </c>
      <c r="L11" s="3">
        <v>-47.154000000000003</v>
      </c>
      <c r="M11" s="3">
        <v>-15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-5.3249999999999999E-4</v>
      </c>
      <c r="T11" s="11">
        <f t="shared" si="1"/>
        <v>-1.42E-3</v>
      </c>
      <c r="U11" s="11">
        <f t="shared" si="2"/>
        <v>1.42E-3</v>
      </c>
      <c r="V11" s="11">
        <f t="shared" si="3"/>
        <v>-8.3462580000000005E-3</v>
      </c>
      <c r="W11" s="11">
        <f t="shared" si="4"/>
        <v>-2.6549999999999998E-3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9152</v>
      </c>
      <c r="C12" s="3" t="s">
        <v>5232</v>
      </c>
      <c r="D12" s="10">
        <v>18.399999999999999</v>
      </c>
      <c r="E12" s="10">
        <v>18.45</v>
      </c>
      <c r="F12" s="10">
        <v>18.55</v>
      </c>
      <c r="G12" s="10">
        <v>18.45</v>
      </c>
      <c r="H12" s="10">
        <v>18.399999999999999</v>
      </c>
      <c r="I12" s="3">
        <v>36</v>
      </c>
      <c r="J12" s="3">
        <v>2</v>
      </c>
      <c r="K12" s="3">
        <v>6</v>
      </c>
      <c r="L12" s="3">
        <v>12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6.6239999999999997E-3</v>
      </c>
      <c r="T12" s="11">
        <f t="shared" si="1"/>
        <v>3.6899999999999997E-4</v>
      </c>
      <c r="U12" s="11">
        <f t="shared" si="2"/>
        <v>1.1130000000000001E-3</v>
      </c>
      <c r="V12" s="11">
        <f t="shared" si="3"/>
        <v>2.2139999999999998E-3</v>
      </c>
      <c r="W12" s="11">
        <f t="shared" si="4"/>
        <v>-1.1039999999999999E-3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9153</v>
      </c>
      <c r="C13" s="3" t="s">
        <v>4767</v>
      </c>
      <c r="D13" s="10">
        <v>18.649999999999999</v>
      </c>
      <c r="E13" s="10">
        <v>18.8</v>
      </c>
      <c r="F13" s="10">
        <v>18.899999999999999</v>
      </c>
      <c r="G13" s="10">
        <v>18.75</v>
      </c>
      <c r="H13" s="10">
        <v>18.7</v>
      </c>
      <c r="I13" s="3">
        <v>40</v>
      </c>
      <c r="J13" s="3">
        <v>70</v>
      </c>
      <c r="K13" s="3">
        <v>-10</v>
      </c>
      <c r="L13" s="3">
        <v>5</v>
      </c>
      <c r="M13" s="3">
        <v>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7.4599999999999996E-3</v>
      </c>
      <c r="T13" s="11">
        <f t="shared" si="1"/>
        <v>1.316E-2</v>
      </c>
      <c r="U13" s="11">
        <f t="shared" si="2"/>
        <v>-1.89E-3</v>
      </c>
      <c r="V13" s="11">
        <f t="shared" si="3"/>
        <v>9.3749999999999997E-4</v>
      </c>
      <c r="W13" s="11">
        <f t="shared" si="4"/>
        <v>2.9919999999999999E-3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9154</v>
      </c>
      <c r="C14" s="3" t="s">
        <v>4767</v>
      </c>
      <c r="D14" s="10">
        <v>43.25</v>
      </c>
      <c r="E14" s="10">
        <v>42.6</v>
      </c>
      <c r="F14" s="10">
        <v>43</v>
      </c>
      <c r="G14" s="10">
        <v>43.3</v>
      </c>
      <c r="H14" s="10">
        <v>43.2</v>
      </c>
      <c r="I14" s="3">
        <v>4</v>
      </c>
      <c r="J14" s="3">
        <v>-1</v>
      </c>
      <c r="K14" s="3">
        <v>5</v>
      </c>
      <c r="L14" s="3">
        <v>1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1.73E-3</v>
      </c>
      <c r="T14" s="11">
        <f t="shared" si="1"/>
        <v>-4.26E-4</v>
      </c>
      <c r="U14" s="11">
        <f t="shared" si="2"/>
        <v>2.15E-3</v>
      </c>
      <c r="V14" s="11">
        <f t="shared" si="3"/>
        <v>4.3299999999999995E-4</v>
      </c>
      <c r="W14" s="11">
        <f t="shared" si="4"/>
        <v>8.6400000000000008E-4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5292</v>
      </c>
      <c r="C15" s="3" t="s">
        <v>4767</v>
      </c>
      <c r="D15" s="10">
        <v>52.8</v>
      </c>
      <c r="E15" s="10">
        <v>52.8</v>
      </c>
      <c r="F15" s="10">
        <v>53</v>
      </c>
      <c r="G15" s="10">
        <v>52.8</v>
      </c>
      <c r="H15" s="10">
        <v>53.6</v>
      </c>
      <c r="I15" s="3">
        <v>-215</v>
      </c>
      <c r="J15" s="3">
        <v>-191.68799999999999</v>
      </c>
      <c r="K15" s="3">
        <v>75</v>
      </c>
      <c r="L15" s="3">
        <v>-147.054</v>
      </c>
      <c r="M15" s="3">
        <v>268.98</v>
      </c>
      <c r="N15" s="3">
        <v>0</v>
      </c>
      <c r="O15" s="3">
        <v>0</v>
      </c>
      <c r="P15" s="3">
        <v>-134</v>
      </c>
      <c r="Q15" s="3">
        <v>-121</v>
      </c>
      <c r="R15" s="3">
        <v>-80</v>
      </c>
      <c r="S15" s="11">
        <f t="shared" si="0"/>
        <v>-0.11352</v>
      </c>
      <c r="T15" s="11">
        <f t="shared" si="1"/>
        <v>-0.101211264</v>
      </c>
      <c r="U15" s="11">
        <f t="shared" si="2"/>
        <v>3.9750000000000001E-2</v>
      </c>
      <c r="V15" s="11">
        <f t="shared" si="3"/>
        <v>-7.7644511999999999E-2</v>
      </c>
      <c r="W15" s="11">
        <f t="shared" si="4"/>
        <v>0.14417328000000001</v>
      </c>
      <c r="X15" s="11">
        <f t="shared" si="5"/>
        <v>0</v>
      </c>
      <c r="Y15" s="11">
        <f t="shared" si="6"/>
        <v>0</v>
      </c>
      <c r="Z15" s="11">
        <f t="shared" si="7"/>
        <v>-7.102E-2</v>
      </c>
      <c r="AA15" s="11">
        <f t="shared" si="8"/>
        <v>-6.3887999999999986E-2</v>
      </c>
      <c r="AB15" s="11">
        <f t="shared" si="9"/>
        <v>-4.2880000000000001E-2</v>
      </c>
    </row>
    <row r="16" spans="1:28" x14ac:dyDescent="0.25">
      <c r="A16" s="2" t="s">
        <v>10</v>
      </c>
      <c r="B16" s="3" t="s">
        <v>9155</v>
      </c>
      <c r="C16" s="3" t="s">
        <v>4767</v>
      </c>
      <c r="D16" s="10">
        <v>7.16</v>
      </c>
      <c r="E16" s="10">
        <v>7.1</v>
      </c>
      <c r="F16" s="10">
        <v>7.1</v>
      </c>
      <c r="G16" s="10">
        <v>7.1</v>
      </c>
      <c r="H16" s="10">
        <v>7.09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5615</v>
      </c>
      <c r="C17" s="3" t="s">
        <v>10301</v>
      </c>
      <c r="D17" s="10">
        <v>91.9</v>
      </c>
      <c r="E17" s="10">
        <v>92.8</v>
      </c>
      <c r="F17" s="10">
        <v>92.9</v>
      </c>
      <c r="G17" s="10">
        <v>92</v>
      </c>
      <c r="H17" s="10">
        <v>92.5</v>
      </c>
      <c r="I17" s="3">
        <v>-94</v>
      </c>
      <c r="J17" s="3">
        <v>-62</v>
      </c>
      <c r="K17" s="3">
        <v>-25.454999999999998</v>
      </c>
      <c r="L17" s="3">
        <v>-77</v>
      </c>
      <c r="M17" s="3">
        <v>48.79</v>
      </c>
      <c r="N17" s="3">
        <v>-60</v>
      </c>
      <c r="O17" s="3">
        <v>0</v>
      </c>
      <c r="P17" s="3">
        <v>0</v>
      </c>
      <c r="Q17" s="3">
        <v>-40</v>
      </c>
      <c r="R17" s="3">
        <v>-70</v>
      </c>
      <c r="S17" s="11">
        <f t="shared" si="0"/>
        <v>-8.6386000000000004E-2</v>
      </c>
      <c r="T17" s="11">
        <f t="shared" si="1"/>
        <v>-5.7535999999999997E-2</v>
      </c>
      <c r="U17" s="11">
        <f t="shared" si="2"/>
        <v>-2.3647695E-2</v>
      </c>
      <c r="V17" s="11">
        <f t="shared" si="3"/>
        <v>-7.084E-2</v>
      </c>
      <c r="W17" s="11">
        <f t="shared" si="4"/>
        <v>4.5130749999999997E-2</v>
      </c>
      <c r="X17" s="11">
        <f t="shared" si="5"/>
        <v>-5.5140000000000002E-2</v>
      </c>
      <c r="Y17" s="11">
        <f t="shared" si="6"/>
        <v>0</v>
      </c>
      <c r="Z17" s="11">
        <f t="shared" si="7"/>
        <v>0</v>
      </c>
      <c r="AA17" s="11">
        <f t="shared" si="8"/>
        <v>-3.6799999999999999E-2</v>
      </c>
      <c r="AB17" s="11">
        <f t="shared" si="9"/>
        <v>-6.4750000000000002E-2</v>
      </c>
    </row>
    <row r="18" spans="1:28" x14ac:dyDescent="0.25">
      <c r="A18" s="2" t="s">
        <v>12</v>
      </c>
      <c r="B18" s="3" t="s">
        <v>9156</v>
      </c>
      <c r="C18" s="3" t="s">
        <v>4767</v>
      </c>
      <c r="D18" s="10">
        <v>70.2</v>
      </c>
      <c r="E18" s="10">
        <v>69.7</v>
      </c>
      <c r="F18" s="10">
        <v>70.099999999999994</v>
      </c>
      <c r="G18" s="10">
        <v>70.400000000000006</v>
      </c>
      <c r="H18" s="10">
        <v>69.8</v>
      </c>
      <c r="I18" s="3">
        <v>664.57399999999996</v>
      </c>
      <c r="J18" s="3">
        <v>-1071.99</v>
      </c>
      <c r="K18" s="3">
        <v>281.86099999999999</v>
      </c>
      <c r="L18" s="3">
        <v>401.25900000000001</v>
      </c>
      <c r="M18" s="3">
        <v>-984.71699999999998</v>
      </c>
      <c r="N18" s="3">
        <v>317.89800000000002</v>
      </c>
      <c r="O18" s="3">
        <v>305.18</v>
      </c>
      <c r="P18" s="3">
        <v>-142</v>
      </c>
      <c r="Q18" s="3">
        <v>358.14600000000002</v>
      </c>
      <c r="R18" s="3">
        <v>-53</v>
      </c>
      <c r="S18" s="11">
        <f t="shared" si="0"/>
        <v>0.466530948</v>
      </c>
      <c r="T18" s="11">
        <f t="shared" si="1"/>
        <v>-0.74717703000000013</v>
      </c>
      <c r="U18" s="11">
        <f t="shared" si="2"/>
        <v>0.19758456099999999</v>
      </c>
      <c r="V18" s="11">
        <f t="shared" si="3"/>
        <v>0.28248633600000006</v>
      </c>
      <c r="W18" s="11">
        <f t="shared" si="4"/>
        <v>-0.68733246599999998</v>
      </c>
      <c r="X18" s="11">
        <f t="shared" si="5"/>
        <v>0.22316439600000001</v>
      </c>
      <c r="Y18" s="11">
        <f t="shared" si="6"/>
        <v>0.21271046000000002</v>
      </c>
      <c r="Z18" s="11">
        <f t="shared" si="7"/>
        <v>-9.9541999999999992E-2</v>
      </c>
      <c r="AA18" s="11">
        <f t="shared" si="8"/>
        <v>0.25213478400000006</v>
      </c>
      <c r="AB18" s="11">
        <f t="shared" si="9"/>
        <v>-3.6993999999999999E-2</v>
      </c>
    </row>
    <row r="19" spans="1:28" x14ac:dyDescent="0.25">
      <c r="A19" s="2" t="s">
        <v>13</v>
      </c>
      <c r="B19" s="3" t="s">
        <v>9157</v>
      </c>
      <c r="C19" s="3" t="s">
        <v>4767</v>
      </c>
      <c r="D19" s="10">
        <v>12</v>
      </c>
      <c r="E19" s="10">
        <v>11.85</v>
      </c>
      <c r="F19" s="10">
        <v>11.75</v>
      </c>
      <c r="G19" s="10">
        <v>11.8</v>
      </c>
      <c r="H19" s="10">
        <v>11.7</v>
      </c>
      <c r="I19" s="3">
        <v>888</v>
      </c>
      <c r="J19" s="3">
        <v>-564</v>
      </c>
      <c r="K19" s="3">
        <v>-342</v>
      </c>
      <c r="L19" s="3">
        <v>-438</v>
      </c>
      <c r="M19" s="3">
        <v>-57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0.10656</v>
      </c>
      <c r="T19" s="11">
        <f t="shared" si="1"/>
        <v>-6.6833999999999991E-2</v>
      </c>
      <c r="U19" s="11">
        <f t="shared" si="2"/>
        <v>-4.0184999999999998E-2</v>
      </c>
      <c r="V19" s="11">
        <f t="shared" si="3"/>
        <v>-5.1684000000000008E-2</v>
      </c>
      <c r="W19" s="11">
        <f t="shared" si="4"/>
        <v>-6.6689999999999996E-3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9158</v>
      </c>
      <c r="C20" s="3" t="s">
        <v>4767</v>
      </c>
      <c r="D20" s="10">
        <v>21</v>
      </c>
      <c r="E20" s="10">
        <v>20.7</v>
      </c>
      <c r="F20" s="10">
        <v>20.8</v>
      </c>
      <c r="G20" s="10">
        <v>20.65</v>
      </c>
      <c r="H20" s="10">
        <v>20.45</v>
      </c>
      <c r="I20" s="3">
        <v>321</v>
      </c>
      <c r="J20" s="3">
        <v>-336</v>
      </c>
      <c r="K20" s="3">
        <v>-26</v>
      </c>
      <c r="L20" s="3">
        <v>-82</v>
      </c>
      <c r="M20" s="3">
        <v>-128.94999999999999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6.7409999999999998E-2</v>
      </c>
      <c r="T20" s="11">
        <f t="shared" si="1"/>
        <v>-6.9552000000000003E-2</v>
      </c>
      <c r="U20" s="11">
        <f t="shared" si="2"/>
        <v>-5.4080000000000005E-3</v>
      </c>
      <c r="V20" s="11">
        <f t="shared" si="3"/>
        <v>-1.6933E-2</v>
      </c>
      <c r="W20" s="11">
        <f t="shared" si="4"/>
        <v>-2.6370274999999999E-2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9159</v>
      </c>
      <c r="C21" s="3" t="s">
        <v>4767</v>
      </c>
      <c r="D21" s="10">
        <v>19</v>
      </c>
      <c r="E21" s="10">
        <v>19.149999999999999</v>
      </c>
      <c r="F21" s="10">
        <v>19.05</v>
      </c>
      <c r="G21" s="10">
        <v>19</v>
      </c>
      <c r="H21" s="10">
        <v>19.05</v>
      </c>
      <c r="I21" s="3">
        <v>97</v>
      </c>
      <c r="J21" s="3">
        <v>32</v>
      </c>
      <c r="K21" s="3">
        <v>-32</v>
      </c>
      <c r="L21" s="3">
        <v>-22</v>
      </c>
      <c r="M21" s="3">
        <v>10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1.8429999999999998E-2</v>
      </c>
      <c r="T21" s="11">
        <f t="shared" si="1"/>
        <v>6.1279999999999998E-3</v>
      </c>
      <c r="U21" s="11">
        <f t="shared" si="2"/>
        <v>-6.0959999999999999E-3</v>
      </c>
      <c r="V21" s="11">
        <f t="shared" si="3"/>
        <v>-4.1799999999999997E-3</v>
      </c>
      <c r="W21" s="11">
        <f t="shared" si="4"/>
        <v>1.905E-3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9160</v>
      </c>
      <c r="C22" s="3" t="s">
        <v>4767</v>
      </c>
      <c r="D22" s="10">
        <v>13.6</v>
      </c>
      <c r="E22" s="10">
        <v>13.6</v>
      </c>
      <c r="F22" s="10">
        <v>13.6</v>
      </c>
      <c r="G22" s="10">
        <v>13.55</v>
      </c>
      <c r="H22" s="10">
        <v>13.45</v>
      </c>
      <c r="I22" s="3">
        <v>6</v>
      </c>
      <c r="J22" s="3">
        <v>13</v>
      </c>
      <c r="K22" s="3">
        <v>4.9560000000000004</v>
      </c>
      <c r="L22" s="3">
        <v>5</v>
      </c>
      <c r="M22" s="3">
        <v>-24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8.1599999999999999E-4</v>
      </c>
      <c r="T22" s="11">
        <f t="shared" si="1"/>
        <v>1.7679999999999998E-3</v>
      </c>
      <c r="U22" s="11">
        <f t="shared" si="2"/>
        <v>6.7401600000000005E-4</v>
      </c>
      <c r="V22" s="11">
        <f t="shared" si="3"/>
        <v>6.7750000000000004E-4</v>
      </c>
      <c r="W22" s="11">
        <f t="shared" si="4"/>
        <v>-3.2279999999999995E-3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5029</v>
      </c>
      <c r="C23" s="3" t="s">
        <v>10301</v>
      </c>
      <c r="D23" s="10">
        <v>53.8</v>
      </c>
      <c r="E23" s="10">
        <v>53.4</v>
      </c>
      <c r="F23" s="10">
        <v>54.4</v>
      </c>
      <c r="G23" s="10">
        <v>53.3</v>
      </c>
      <c r="H23" s="10">
        <v>53</v>
      </c>
      <c r="I23" s="3">
        <v>8</v>
      </c>
      <c r="J23" s="3">
        <v>-1</v>
      </c>
      <c r="K23" s="3">
        <v>1</v>
      </c>
      <c r="L23" s="3">
        <v>-5</v>
      </c>
      <c r="M23" s="3">
        <v>-5.7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4.3039999999999997E-3</v>
      </c>
      <c r="T23" s="11">
        <f t="shared" si="1"/>
        <v>-5.3399999999999997E-4</v>
      </c>
      <c r="U23" s="11">
        <f t="shared" si="2"/>
        <v>5.44E-4</v>
      </c>
      <c r="V23" s="11">
        <f t="shared" si="3"/>
        <v>-2.6649999999999998E-3</v>
      </c>
      <c r="W23" s="11">
        <f t="shared" si="4"/>
        <v>-3.0210000000000002E-3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9161</v>
      </c>
      <c r="C24" s="3" t="s">
        <v>4767</v>
      </c>
      <c r="D24" s="10">
        <v>38</v>
      </c>
      <c r="E24" s="10">
        <v>38</v>
      </c>
      <c r="F24" s="10">
        <v>38.1</v>
      </c>
      <c r="G24" s="10">
        <v>38.1</v>
      </c>
      <c r="H24" s="10">
        <v>38</v>
      </c>
      <c r="I24" s="3">
        <v>66.058000000000007</v>
      </c>
      <c r="J24" s="3">
        <v>-51</v>
      </c>
      <c r="K24" s="3">
        <v>-1</v>
      </c>
      <c r="L24" s="3">
        <v>-4.4089999999999998</v>
      </c>
      <c r="M24" s="3">
        <v>-20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2.5102040000000003E-2</v>
      </c>
      <c r="T24" s="11">
        <f t="shared" si="1"/>
        <v>-1.9380000000000001E-2</v>
      </c>
      <c r="U24" s="11">
        <f t="shared" si="2"/>
        <v>-3.8099999999999999E-4</v>
      </c>
      <c r="V24" s="11">
        <f t="shared" si="3"/>
        <v>-1.6798290000000001E-3</v>
      </c>
      <c r="W24" s="11">
        <f t="shared" si="4"/>
        <v>-7.6E-3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9162</v>
      </c>
      <c r="C25" s="3" t="s">
        <v>4767</v>
      </c>
      <c r="D25" s="10">
        <v>61.8</v>
      </c>
      <c r="E25" s="10">
        <v>61.8</v>
      </c>
      <c r="F25" s="10">
        <v>62.5</v>
      </c>
      <c r="G25" s="10">
        <v>62.4</v>
      </c>
      <c r="H25" s="10">
        <v>61.8</v>
      </c>
      <c r="I25" s="3">
        <v>167.02</v>
      </c>
      <c r="J25" s="3">
        <v>-66</v>
      </c>
      <c r="K25" s="3">
        <v>314</v>
      </c>
      <c r="L25" s="3">
        <v>-92.548000000000002</v>
      </c>
      <c r="M25" s="3">
        <v>-77.001000000000005</v>
      </c>
      <c r="N25" s="3">
        <v>0</v>
      </c>
      <c r="O25" s="3">
        <v>0</v>
      </c>
      <c r="P25" s="3">
        <v>-7</v>
      </c>
      <c r="Q25" s="3">
        <v>0</v>
      </c>
      <c r="R25" s="3">
        <v>-4</v>
      </c>
      <c r="S25" s="11">
        <f t="shared" si="0"/>
        <v>0.10321836</v>
      </c>
      <c r="T25" s="11">
        <f t="shared" si="1"/>
        <v>-4.0787999999999998E-2</v>
      </c>
      <c r="U25" s="11">
        <f t="shared" si="2"/>
        <v>0.19625000000000001</v>
      </c>
      <c r="V25" s="11">
        <f t="shared" si="3"/>
        <v>-5.7749952E-2</v>
      </c>
      <c r="W25" s="11">
        <f t="shared" si="4"/>
        <v>-4.7586617999999997E-2</v>
      </c>
      <c r="X25" s="11">
        <f t="shared" si="5"/>
        <v>0</v>
      </c>
      <c r="Y25" s="11">
        <f t="shared" si="6"/>
        <v>0</v>
      </c>
      <c r="Z25" s="11">
        <f t="shared" si="7"/>
        <v>-4.3750000000000004E-3</v>
      </c>
      <c r="AA25" s="11">
        <f t="shared" si="8"/>
        <v>0</v>
      </c>
      <c r="AB25" s="11">
        <f t="shared" si="9"/>
        <v>-2.4719999999999998E-3</v>
      </c>
    </row>
    <row r="26" spans="1:28" x14ac:dyDescent="0.25">
      <c r="A26" s="2" t="s">
        <v>20</v>
      </c>
      <c r="B26" s="3" t="s">
        <v>5293</v>
      </c>
      <c r="C26" s="3" t="s">
        <v>4767</v>
      </c>
      <c r="D26" s="10">
        <v>88.3</v>
      </c>
      <c r="E26" s="10">
        <v>88.2</v>
      </c>
      <c r="F26" s="10">
        <v>87.6</v>
      </c>
      <c r="G26" s="10">
        <v>87.5</v>
      </c>
      <c r="H26" s="10">
        <v>87.5</v>
      </c>
      <c r="I26" s="3">
        <v>77</v>
      </c>
      <c r="J26" s="3">
        <v>9</v>
      </c>
      <c r="K26" s="3">
        <v>32</v>
      </c>
      <c r="L26" s="3">
        <v>3</v>
      </c>
      <c r="M26" s="3">
        <v>-6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6.7990999999999996E-2</v>
      </c>
      <c r="T26" s="11">
        <f t="shared" si="1"/>
        <v>7.9380000000000006E-3</v>
      </c>
      <c r="U26" s="11">
        <f t="shared" si="2"/>
        <v>2.8031999999999998E-2</v>
      </c>
      <c r="V26" s="11">
        <f t="shared" si="3"/>
        <v>2.6250000000000002E-3</v>
      </c>
      <c r="W26" s="11">
        <f t="shared" si="4"/>
        <v>-5.2500000000000003E-3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5832</v>
      </c>
      <c r="C27" s="3" t="s">
        <v>4767</v>
      </c>
      <c r="D27" s="10">
        <v>141.5</v>
      </c>
      <c r="E27" s="10">
        <v>141</v>
      </c>
      <c r="F27" s="10">
        <v>142</v>
      </c>
      <c r="G27" s="10">
        <v>142.5</v>
      </c>
      <c r="H27" s="10">
        <v>141.5</v>
      </c>
      <c r="I27" s="3">
        <v>6</v>
      </c>
      <c r="J27" s="3">
        <v>0</v>
      </c>
      <c r="K27" s="3">
        <v>15</v>
      </c>
      <c r="L27" s="3">
        <v>3.9969999999999999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8.4899999999999993E-3</v>
      </c>
      <c r="T27" s="11">
        <f t="shared" si="1"/>
        <v>0</v>
      </c>
      <c r="U27" s="11">
        <f t="shared" si="2"/>
        <v>2.1299999999999999E-2</v>
      </c>
      <c r="V27" s="11">
        <f t="shared" si="3"/>
        <v>5.6957249999999996E-3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9163</v>
      </c>
      <c r="C28" s="3" t="s">
        <v>10301</v>
      </c>
      <c r="D28" s="10">
        <v>34.75</v>
      </c>
      <c r="E28" s="10">
        <v>34.85</v>
      </c>
      <c r="F28" s="10">
        <v>34.950000000000003</v>
      </c>
      <c r="G28" s="10">
        <v>34.85</v>
      </c>
      <c r="H28" s="10">
        <v>34.75</v>
      </c>
      <c r="I28" s="3">
        <v>0</v>
      </c>
      <c r="J28" s="3">
        <v>0</v>
      </c>
      <c r="K28" s="3">
        <v>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0</v>
      </c>
      <c r="V28" s="11">
        <f t="shared" si="3"/>
        <v>-3.4850000000000001E-4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9164</v>
      </c>
      <c r="C29" s="3" t="s">
        <v>10301</v>
      </c>
      <c r="D29" s="10">
        <v>38.700000000000003</v>
      </c>
      <c r="E29" s="10">
        <v>38.6</v>
      </c>
      <c r="F29" s="10">
        <v>38.700000000000003</v>
      </c>
      <c r="G29" s="10">
        <v>38.700000000000003</v>
      </c>
      <c r="H29" s="10">
        <v>38.700000000000003</v>
      </c>
      <c r="I29" s="3">
        <v>28</v>
      </c>
      <c r="J29" s="3">
        <v>-8</v>
      </c>
      <c r="K29" s="3">
        <v>26</v>
      </c>
      <c r="L29" s="3">
        <v>-3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1.0836000000000002E-2</v>
      </c>
      <c r="T29" s="11">
        <f t="shared" si="1"/>
        <v>-3.088E-3</v>
      </c>
      <c r="U29" s="11">
        <f t="shared" si="2"/>
        <v>1.0062E-2</v>
      </c>
      <c r="V29" s="11">
        <f t="shared" si="3"/>
        <v>-1.1610000000000001E-3</v>
      </c>
      <c r="W29" s="11">
        <f t="shared" si="4"/>
        <v>-4.6440000000000006E-3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9165</v>
      </c>
      <c r="C30" s="3" t="s">
        <v>4767</v>
      </c>
      <c r="D30" s="10">
        <v>80.599999999999994</v>
      </c>
      <c r="E30" s="10">
        <v>80.3</v>
      </c>
      <c r="F30" s="10">
        <v>79.5</v>
      </c>
      <c r="G30" s="10">
        <v>79.5</v>
      </c>
      <c r="H30" s="10">
        <v>79.900000000000006</v>
      </c>
      <c r="I30" s="3">
        <v>8</v>
      </c>
      <c r="J30" s="3">
        <v>3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6.4479999999999997E-3</v>
      </c>
      <c r="T30" s="11">
        <f t="shared" si="1"/>
        <v>2.4089999999999997E-3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5030</v>
      </c>
      <c r="C31" s="3" t="s">
        <v>4767</v>
      </c>
      <c r="D31" s="10">
        <v>24.9</v>
      </c>
      <c r="E31" s="10">
        <v>24.9</v>
      </c>
      <c r="F31" s="10">
        <v>25.1</v>
      </c>
      <c r="G31" s="10">
        <v>24.9</v>
      </c>
      <c r="H31" s="10">
        <v>24.9</v>
      </c>
      <c r="I31" s="3">
        <v>-1</v>
      </c>
      <c r="J31" s="3">
        <v>-1</v>
      </c>
      <c r="K31" s="3">
        <v>-2</v>
      </c>
      <c r="L31" s="3">
        <v>-2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-2.4899999999999998E-4</v>
      </c>
      <c r="T31" s="11">
        <f t="shared" si="1"/>
        <v>-2.4899999999999998E-4</v>
      </c>
      <c r="U31" s="11">
        <f t="shared" si="2"/>
        <v>-5.0200000000000006E-4</v>
      </c>
      <c r="V31" s="11">
        <f t="shared" si="3"/>
        <v>-4.9799999999999996E-4</v>
      </c>
      <c r="W31" s="11">
        <f t="shared" si="4"/>
        <v>-2.4899999999999998E-4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5619</v>
      </c>
      <c r="C32" s="3" t="s">
        <v>4768</v>
      </c>
      <c r="D32" s="10">
        <v>45</v>
      </c>
      <c r="E32" s="10">
        <v>45</v>
      </c>
      <c r="F32" s="10">
        <v>45.45</v>
      </c>
      <c r="G32" s="10">
        <v>44.85</v>
      </c>
      <c r="H32" s="10">
        <v>45.2</v>
      </c>
      <c r="I32" s="3">
        <v>4</v>
      </c>
      <c r="J32" s="3">
        <v>2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1.8E-3</v>
      </c>
      <c r="T32" s="11">
        <f t="shared" si="1"/>
        <v>8.9999999999999998E-4</v>
      </c>
      <c r="U32" s="11">
        <f t="shared" si="2"/>
        <v>0</v>
      </c>
      <c r="V32" s="11">
        <f t="shared" si="3"/>
        <v>0</v>
      </c>
      <c r="W32" s="11">
        <f t="shared" si="4"/>
        <v>4.5200000000000004E-4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9166</v>
      </c>
      <c r="C33" s="3" t="s">
        <v>4767</v>
      </c>
      <c r="D33" s="10">
        <v>240</v>
      </c>
      <c r="E33" s="10">
        <v>239</v>
      </c>
      <c r="F33" s="10">
        <v>235.5</v>
      </c>
      <c r="G33" s="10">
        <v>234</v>
      </c>
      <c r="H33" s="10">
        <v>232</v>
      </c>
      <c r="I33" s="3">
        <v>-2</v>
      </c>
      <c r="J33" s="3">
        <v>1</v>
      </c>
      <c r="K33" s="3">
        <v>1</v>
      </c>
      <c r="L33" s="3">
        <v>-1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-4.7999999999999996E-3</v>
      </c>
      <c r="T33" s="11">
        <f t="shared" si="1"/>
        <v>2.3900000000000002E-3</v>
      </c>
      <c r="U33" s="11">
        <f t="shared" si="2"/>
        <v>2.3549999999999999E-3</v>
      </c>
      <c r="V33" s="11">
        <f t="shared" si="3"/>
        <v>-2.3400000000000001E-3</v>
      </c>
      <c r="W33" s="11">
        <f t="shared" si="4"/>
        <v>-6.96E-3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9167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9168</v>
      </c>
      <c r="C35" s="3" t="s">
        <v>4769</v>
      </c>
      <c r="D35" s="10">
        <v>75.099999999999994</v>
      </c>
      <c r="E35" s="10">
        <v>75</v>
      </c>
      <c r="F35" s="10">
        <v>75.7</v>
      </c>
      <c r="G35" s="10">
        <v>75.7</v>
      </c>
      <c r="H35" s="10">
        <v>75.7</v>
      </c>
      <c r="I35" s="3">
        <v>0</v>
      </c>
      <c r="J35" s="3">
        <v>0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-7.5700000000000008E-4</v>
      </c>
      <c r="V35" s="11">
        <f t="shared" si="3"/>
        <v>-7.5700000000000008E-4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9169</v>
      </c>
      <c r="C36" s="3" t="s">
        <v>4767</v>
      </c>
      <c r="D36" s="10">
        <v>289</v>
      </c>
      <c r="E36" s="10">
        <v>291.5</v>
      </c>
      <c r="F36" s="10">
        <v>289.5</v>
      </c>
      <c r="G36" s="10">
        <v>291.5</v>
      </c>
      <c r="H36" s="10">
        <v>289</v>
      </c>
      <c r="I36" s="3">
        <v>0</v>
      </c>
      <c r="J36" s="3">
        <v>-1</v>
      </c>
      <c r="K36" s="3">
        <v>-1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-2.9150000000000001E-3</v>
      </c>
      <c r="U36" s="11">
        <f t="shared" si="2"/>
        <v>-2.895E-3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9170</v>
      </c>
      <c r="C37" s="3" t="s">
        <v>4769</v>
      </c>
      <c r="D37" s="10">
        <v>148.5</v>
      </c>
      <c r="E37" s="10">
        <v>147.5</v>
      </c>
      <c r="F37" s="10">
        <v>149</v>
      </c>
      <c r="G37" s="10">
        <v>148.5</v>
      </c>
      <c r="H37" s="10">
        <v>144.5</v>
      </c>
      <c r="I37" s="3">
        <v>18</v>
      </c>
      <c r="J37" s="3">
        <v>2</v>
      </c>
      <c r="K37" s="3">
        <v>4</v>
      </c>
      <c r="L37" s="3">
        <v>-9.9450000000000003</v>
      </c>
      <c r="M37" s="3">
        <v>-41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2.673E-2</v>
      </c>
      <c r="T37" s="11">
        <f t="shared" si="1"/>
        <v>2.9499999999999999E-3</v>
      </c>
      <c r="U37" s="11">
        <f t="shared" si="2"/>
        <v>5.96E-3</v>
      </c>
      <c r="V37" s="11">
        <f t="shared" si="3"/>
        <v>-1.4768325000000001E-2</v>
      </c>
      <c r="W37" s="11">
        <f t="shared" si="4"/>
        <v>-5.9244999999999999E-2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4896</v>
      </c>
      <c r="C38" s="3" t="s">
        <v>4770</v>
      </c>
      <c r="D38" s="10">
        <v>78.599999999999994</v>
      </c>
      <c r="E38" s="10">
        <v>78.099999999999994</v>
      </c>
      <c r="F38" s="10">
        <v>77.900000000000006</v>
      </c>
      <c r="G38" s="10">
        <v>78.3</v>
      </c>
      <c r="H38" s="10">
        <v>77.7</v>
      </c>
      <c r="I38" s="3">
        <v>1127.4380000000001</v>
      </c>
      <c r="J38" s="3">
        <v>-467.9</v>
      </c>
      <c r="K38" s="3">
        <v>-78.215999999999994</v>
      </c>
      <c r="L38" s="3">
        <v>1350.9159999999999</v>
      </c>
      <c r="M38" s="3">
        <v>-426.49900000000002</v>
      </c>
      <c r="N38" s="3">
        <v>-114.771</v>
      </c>
      <c r="O38" s="3">
        <v>-14.589</v>
      </c>
      <c r="P38" s="3">
        <v>-31.716999999999999</v>
      </c>
      <c r="Q38" s="3">
        <v>-140.727</v>
      </c>
      <c r="R38" s="3">
        <v>-36.572000000000003</v>
      </c>
      <c r="S38" s="11">
        <f t="shared" si="0"/>
        <v>0.88616626799999998</v>
      </c>
      <c r="T38" s="11">
        <f t="shared" si="1"/>
        <v>-0.36542989999999997</v>
      </c>
      <c r="U38" s="11">
        <f t="shared" si="2"/>
        <v>-6.0930263999999998E-2</v>
      </c>
      <c r="V38" s="11">
        <f t="shared" si="3"/>
        <v>1.0577672279999999</v>
      </c>
      <c r="W38" s="11">
        <f t="shared" si="4"/>
        <v>-0.33138972300000002</v>
      </c>
      <c r="X38" s="11">
        <f t="shared" si="5"/>
        <v>-9.0210005999999995E-2</v>
      </c>
      <c r="Y38" s="11">
        <f t="shared" si="6"/>
        <v>-1.1394008999999998E-2</v>
      </c>
      <c r="Z38" s="11">
        <f t="shared" si="7"/>
        <v>-2.4707543000000002E-2</v>
      </c>
      <c r="AA38" s="11">
        <f t="shared" si="8"/>
        <v>-0.11018924100000001</v>
      </c>
      <c r="AB38" s="11">
        <f t="shared" si="9"/>
        <v>-2.8416444000000003E-2</v>
      </c>
    </row>
    <row r="39" spans="1:28" x14ac:dyDescent="0.25">
      <c r="A39" s="2" t="s">
        <v>33</v>
      </c>
      <c r="B39" s="3" t="s">
        <v>9171</v>
      </c>
      <c r="C39" s="3" t="s">
        <v>10302</v>
      </c>
      <c r="D39" s="10">
        <v>64.8</v>
      </c>
      <c r="E39" s="10">
        <v>64.3</v>
      </c>
      <c r="F39" s="10">
        <v>64.5</v>
      </c>
      <c r="G39" s="10">
        <v>65.3</v>
      </c>
      <c r="H39" s="10">
        <v>64.900000000000006</v>
      </c>
      <c r="I39" s="3">
        <v>1881.4</v>
      </c>
      <c r="J39" s="3">
        <v>366</v>
      </c>
      <c r="K39" s="3">
        <v>1130.586</v>
      </c>
      <c r="L39" s="3">
        <v>1955.39</v>
      </c>
      <c r="M39" s="3">
        <v>555.36800000000005</v>
      </c>
      <c r="N39" s="3">
        <v>-23.184999999999999</v>
      </c>
      <c r="O39" s="3">
        <v>214.15600000000001</v>
      </c>
      <c r="P39" s="3">
        <v>-9.4309999999999992</v>
      </c>
      <c r="Q39" s="3">
        <v>259.06099999999998</v>
      </c>
      <c r="R39" s="3">
        <v>304.74200000000002</v>
      </c>
      <c r="S39" s="11">
        <f t="shared" si="0"/>
        <v>1.2191472000000001</v>
      </c>
      <c r="T39" s="11">
        <f t="shared" si="1"/>
        <v>0.23533799999999999</v>
      </c>
      <c r="U39" s="11">
        <f t="shared" si="2"/>
        <v>0.72922797000000006</v>
      </c>
      <c r="V39" s="11">
        <f t="shared" si="3"/>
        <v>1.27686967</v>
      </c>
      <c r="W39" s="11">
        <f t="shared" si="4"/>
        <v>0.36043383200000007</v>
      </c>
      <c r="X39" s="11">
        <f t="shared" si="5"/>
        <v>-1.502388E-2</v>
      </c>
      <c r="Y39" s="11">
        <f t="shared" si="6"/>
        <v>0.137702308</v>
      </c>
      <c r="Z39" s="11">
        <f t="shared" si="7"/>
        <v>-6.0829949999999999E-3</v>
      </c>
      <c r="AA39" s="11">
        <f t="shared" si="8"/>
        <v>0.16916683299999996</v>
      </c>
      <c r="AB39" s="11">
        <f t="shared" si="9"/>
        <v>0.19777755800000002</v>
      </c>
    </row>
    <row r="40" spans="1:28" x14ac:dyDescent="0.25">
      <c r="A40" s="2" t="s">
        <v>34</v>
      </c>
      <c r="B40" s="3" t="s">
        <v>5839</v>
      </c>
      <c r="C40" s="3" t="s">
        <v>4770</v>
      </c>
      <c r="D40" s="10">
        <v>19.55</v>
      </c>
      <c r="E40" s="10">
        <v>19.45</v>
      </c>
      <c r="F40" s="10">
        <v>19.25</v>
      </c>
      <c r="G40" s="10">
        <v>19.149999999999999</v>
      </c>
      <c r="H40" s="10">
        <v>19</v>
      </c>
      <c r="I40" s="3">
        <v>893.67</v>
      </c>
      <c r="J40" s="3">
        <v>-158</v>
      </c>
      <c r="K40" s="3">
        <v>-339</v>
      </c>
      <c r="L40" s="3">
        <v>-237.066</v>
      </c>
      <c r="M40" s="3">
        <v>-463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0.17471248500000003</v>
      </c>
      <c r="T40" s="11">
        <f t="shared" si="1"/>
        <v>-3.0730999999999998E-2</v>
      </c>
      <c r="U40" s="11">
        <f t="shared" si="2"/>
        <v>-6.5257499999999996E-2</v>
      </c>
      <c r="V40" s="11">
        <f t="shared" si="3"/>
        <v>-4.5398139000000004E-2</v>
      </c>
      <c r="W40" s="11">
        <f t="shared" si="4"/>
        <v>-8.7970000000000007E-2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5840</v>
      </c>
      <c r="C41" s="3" t="s">
        <v>4770</v>
      </c>
      <c r="D41" s="10">
        <v>22.7</v>
      </c>
      <c r="E41" s="10">
        <v>22.25</v>
      </c>
      <c r="F41" s="10">
        <v>22.65</v>
      </c>
      <c r="G41" s="10">
        <v>22.75</v>
      </c>
      <c r="H41" s="10">
        <v>22.35</v>
      </c>
      <c r="I41" s="3">
        <v>562</v>
      </c>
      <c r="J41" s="3">
        <v>-663</v>
      </c>
      <c r="K41" s="3">
        <v>-332</v>
      </c>
      <c r="L41" s="3">
        <v>-100</v>
      </c>
      <c r="M41" s="3">
        <v>-377</v>
      </c>
      <c r="N41" s="3">
        <v>-13.176</v>
      </c>
      <c r="O41" s="3">
        <v>-65.222999999999999</v>
      </c>
      <c r="P41" s="3">
        <v>-13.042999999999999</v>
      </c>
      <c r="Q41" s="3">
        <v>-58.691000000000003</v>
      </c>
      <c r="R41" s="3">
        <v>5.0739999999999998</v>
      </c>
      <c r="S41" s="11">
        <f t="shared" si="0"/>
        <v>0.12757399999999999</v>
      </c>
      <c r="T41" s="11">
        <f t="shared" si="1"/>
        <v>-0.1475175</v>
      </c>
      <c r="U41" s="11">
        <f t="shared" si="2"/>
        <v>-7.5197999999999987E-2</v>
      </c>
      <c r="V41" s="11">
        <f t="shared" si="3"/>
        <v>-2.2749999999999999E-2</v>
      </c>
      <c r="W41" s="11">
        <f t="shared" si="4"/>
        <v>-8.4259500000000001E-2</v>
      </c>
      <c r="X41" s="11">
        <f t="shared" si="5"/>
        <v>-2.9909519999999998E-3</v>
      </c>
      <c r="Y41" s="11">
        <f t="shared" si="6"/>
        <v>-1.4512117499999999E-2</v>
      </c>
      <c r="Z41" s="11">
        <f t="shared" si="7"/>
        <v>-2.9542394999999997E-3</v>
      </c>
      <c r="AA41" s="11">
        <f t="shared" si="8"/>
        <v>-1.33522025E-2</v>
      </c>
      <c r="AB41" s="11">
        <f t="shared" si="9"/>
        <v>1.1340390000000001E-3</v>
      </c>
    </row>
    <row r="42" spans="1:28" x14ac:dyDescent="0.25">
      <c r="A42" s="2" t="s">
        <v>36</v>
      </c>
      <c r="B42" s="3" t="s">
        <v>5294</v>
      </c>
      <c r="C42" s="3" t="s">
        <v>4770</v>
      </c>
      <c r="D42" s="10">
        <v>24.2</v>
      </c>
      <c r="E42" s="10">
        <v>24.2</v>
      </c>
      <c r="F42" s="10">
        <v>24.8</v>
      </c>
      <c r="G42" s="10">
        <v>25.7</v>
      </c>
      <c r="H42" s="10">
        <v>26.2</v>
      </c>
      <c r="I42" s="3">
        <v>60</v>
      </c>
      <c r="J42" s="3">
        <v>12</v>
      </c>
      <c r="K42" s="3">
        <v>55</v>
      </c>
      <c r="L42" s="3">
        <v>-388</v>
      </c>
      <c r="M42" s="3">
        <v>849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1.452E-2</v>
      </c>
      <c r="T42" s="11">
        <f t="shared" si="1"/>
        <v>2.9039999999999999E-3</v>
      </c>
      <c r="U42" s="11">
        <f t="shared" si="2"/>
        <v>1.3639999999999999E-2</v>
      </c>
      <c r="V42" s="11">
        <f t="shared" si="3"/>
        <v>-9.9715999999999999E-2</v>
      </c>
      <c r="W42" s="11">
        <f t="shared" si="4"/>
        <v>0.222438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9172</v>
      </c>
      <c r="C43" s="3" t="s">
        <v>4770</v>
      </c>
      <c r="D43" s="10">
        <v>24.35</v>
      </c>
      <c r="E43" s="10">
        <v>24</v>
      </c>
      <c r="F43" s="10">
        <v>23.8</v>
      </c>
      <c r="G43" s="10">
        <v>23.65</v>
      </c>
      <c r="H43" s="10">
        <v>23.55</v>
      </c>
      <c r="I43" s="3">
        <v>-27</v>
      </c>
      <c r="J43" s="3">
        <v>-7.95</v>
      </c>
      <c r="K43" s="3">
        <v>141</v>
      </c>
      <c r="L43" s="3">
        <v>-37</v>
      </c>
      <c r="M43" s="3">
        <v>-113</v>
      </c>
      <c r="N43" s="3">
        <v>-12.48</v>
      </c>
      <c r="O43" s="3">
        <v>-62.506</v>
      </c>
      <c r="P43" s="3">
        <v>-202.5</v>
      </c>
      <c r="Q43" s="3">
        <v>-56.246000000000002</v>
      </c>
      <c r="R43" s="3">
        <v>4.718</v>
      </c>
      <c r="S43" s="11">
        <f t="shared" si="0"/>
        <v>-6.5745000000000005E-3</v>
      </c>
      <c r="T43" s="11">
        <f t="shared" si="1"/>
        <v>-1.9080000000000002E-3</v>
      </c>
      <c r="U43" s="11">
        <f t="shared" si="2"/>
        <v>3.3558000000000004E-2</v>
      </c>
      <c r="V43" s="11">
        <f t="shared" si="3"/>
        <v>-8.7504999999999996E-3</v>
      </c>
      <c r="W43" s="11">
        <f t="shared" si="4"/>
        <v>-2.66115E-2</v>
      </c>
      <c r="X43" s="11">
        <f t="shared" si="5"/>
        <v>-3.0388800000000003E-3</v>
      </c>
      <c r="Y43" s="11">
        <f t="shared" si="6"/>
        <v>-1.500144E-2</v>
      </c>
      <c r="Z43" s="11">
        <f t="shared" si="7"/>
        <v>-4.8195000000000002E-2</v>
      </c>
      <c r="AA43" s="11">
        <f t="shared" si="8"/>
        <v>-1.3302178999999999E-2</v>
      </c>
      <c r="AB43" s="11">
        <f t="shared" si="9"/>
        <v>1.111089E-3</v>
      </c>
    </row>
    <row r="44" spans="1:28" x14ac:dyDescent="0.25">
      <c r="A44" s="2" t="s">
        <v>38</v>
      </c>
      <c r="B44" s="3" t="s">
        <v>9173</v>
      </c>
      <c r="C44" s="3" t="s">
        <v>4770</v>
      </c>
      <c r="D44" s="10">
        <v>17</v>
      </c>
      <c r="E44" s="10">
        <v>16.899999999999999</v>
      </c>
      <c r="F44" s="10">
        <v>16.850000000000001</v>
      </c>
      <c r="G44" s="10">
        <v>16.8</v>
      </c>
      <c r="H44" s="10">
        <v>16.600000000000001</v>
      </c>
      <c r="I44" s="3">
        <v>232</v>
      </c>
      <c r="J44" s="3">
        <v>0.05</v>
      </c>
      <c r="K44" s="3">
        <v>-33</v>
      </c>
      <c r="L44" s="3">
        <v>-10</v>
      </c>
      <c r="M44" s="3">
        <v>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3.9440000000000003E-2</v>
      </c>
      <c r="T44" s="11">
        <f t="shared" si="1"/>
        <v>8.4500000000000004E-6</v>
      </c>
      <c r="U44" s="11">
        <f t="shared" si="2"/>
        <v>-5.5605000000000003E-3</v>
      </c>
      <c r="V44" s="11">
        <f t="shared" si="3"/>
        <v>-1.6800000000000001E-3</v>
      </c>
      <c r="W44" s="11">
        <f t="shared" si="4"/>
        <v>1.6600000000000002E-4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9174</v>
      </c>
      <c r="C45" s="3" t="s">
        <v>4770</v>
      </c>
      <c r="D45" s="10">
        <v>15.75</v>
      </c>
      <c r="E45" s="10">
        <v>15.75</v>
      </c>
      <c r="F45" s="10">
        <v>15.8</v>
      </c>
      <c r="G45" s="10">
        <v>16.100000000000001</v>
      </c>
      <c r="H45" s="10">
        <v>15.6</v>
      </c>
      <c r="I45" s="3">
        <v>143</v>
      </c>
      <c r="J45" s="3">
        <v>52</v>
      </c>
      <c r="K45" s="3">
        <v>429</v>
      </c>
      <c r="L45" s="3">
        <v>500</v>
      </c>
      <c r="M45" s="3">
        <v>-597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2.2522500000000001E-2</v>
      </c>
      <c r="T45" s="11">
        <f t="shared" si="1"/>
        <v>8.1899999999999994E-3</v>
      </c>
      <c r="U45" s="11">
        <f t="shared" si="2"/>
        <v>6.7782000000000009E-2</v>
      </c>
      <c r="V45" s="11">
        <f t="shared" si="3"/>
        <v>8.0500000000000016E-2</v>
      </c>
      <c r="W45" s="11">
        <f t="shared" si="4"/>
        <v>-9.3131999999999993E-2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9175</v>
      </c>
      <c r="C46" s="3" t="s">
        <v>4770</v>
      </c>
      <c r="D46" s="10">
        <v>16.149999999999999</v>
      </c>
      <c r="E46" s="10">
        <v>16.05</v>
      </c>
      <c r="F46" s="10">
        <v>16</v>
      </c>
      <c r="G46" s="10">
        <v>15.85</v>
      </c>
      <c r="H46" s="10">
        <v>15.8</v>
      </c>
      <c r="I46" s="3">
        <v>213</v>
      </c>
      <c r="J46" s="3">
        <v>-26</v>
      </c>
      <c r="K46" s="3">
        <v>5</v>
      </c>
      <c r="L46" s="3">
        <v>164</v>
      </c>
      <c r="M46" s="3">
        <v>-10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3.43995E-2</v>
      </c>
      <c r="T46" s="11">
        <f t="shared" si="1"/>
        <v>-4.1730000000000005E-3</v>
      </c>
      <c r="U46" s="11">
        <f t="shared" si="2"/>
        <v>8.0000000000000004E-4</v>
      </c>
      <c r="V46" s="11">
        <f t="shared" si="3"/>
        <v>2.5994E-2</v>
      </c>
      <c r="W46" s="11">
        <f t="shared" si="4"/>
        <v>-1.58E-3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5295</v>
      </c>
      <c r="C47" s="3" t="s">
        <v>4770</v>
      </c>
      <c r="D47" s="10">
        <v>15.3</v>
      </c>
      <c r="E47" s="10">
        <v>15.2</v>
      </c>
      <c r="F47" s="10">
        <v>15.25</v>
      </c>
      <c r="G47" s="10">
        <v>15.25</v>
      </c>
      <c r="H47" s="10">
        <v>15.55</v>
      </c>
      <c r="I47" s="3">
        <v>116.425</v>
      </c>
      <c r="J47" s="3">
        <v>84</v>
      </c>
      <c r="K47" s="3">
        <v>752</v>
      </c>
      <c r="L47" s="3">
        <v>556.96600000000001</v>
      </c>
      <c r="M47" s="3">
        <v>1893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1.7813025E-2</v>
      </c>
      <c r="T47" s="11">
        <f t="shared" si="1"/>
        <v>1.2768E-2</v>
      </c>
      <c r="U47" s="11">
        <f t="shared" si="2"/>
        <v>0.11468</v>
      </c>
      <c r="V47" s="11">
        <f t="shared" si="3"/>
        <v>8.4937314999999999E-2</v>
      </c>
      <c r="W47" s="11">
        <f t="shared" si="4"/>
        <v>0.2943615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9176</v>
      </c>
      <c r="C48" s="3" t="s">
        <v>4770</v>
      </c>
      <c r="D48" s="10">
        <v>10.25</v>
      </c>
      <c r="E48" s="10">
        <v>10.15</v>
      </c>
      <c r="F48" s="10">
        <v>10.050000000000001</v>
      </c>
      <c r="G48" s="10">
        <v>9.74</v>
      </c>
      <c r="H48" s="10">
        <v>9.7100000000000009</v>
      </c>
      <c r="I48" s="3">
        <v>1214.05</v>
      </c>
      <c r="J48" s="3">
        <v>259.62400000000002</v>
      </c>
      <c r="K48" s="3">
        <v>-2763</v>
      </c>
      <c r="L48" s="3">
        <v>-9055</v>
      </c>
      <c r="M48" s="3">
        <v>-1207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0.12444012499999998</v>
      </c>
      <c r="T48" s="11">
        <f t="shared" si="1"/>
        <v>2.6351836000000003E-2</v>
      </c>
      <c r="U48" s="11">
        <f t="shared" si="2"/>
        <v>-0.27768150000000003</v>
      </c>
      <c r="V48" s="11">
        <f t="shared" si="3"/>
        <v>-0.88195699999999999</v>
      </c>
      <c r="W48" s="11">
        <f t="shared" si="4"/>
        <v>-0.11719970000000002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9177</v>
      </c>
      <c r="C49" s="3" t="s">
        <v>4770</v>
      </c>
      <c r="D49" s="10">
        <v>71.599999999999994</v>
      </c>
      <c r="E49" s="10">
        <v>71.3</v>
      </c>
      <c r="F49" s="10">
        <v>71.5</v>
      </c>
      <c r="G49" s="10">
        <v>71.5</v>
      </c>
      <c r="H49" s="10">
        <v>71.3</v>
      </c>
      <c r="I49" s="3">
        <v>0</v>
      </c>
      <c r="J49" s="3">
        <v>0</v>
      </c>
      <c r="K49" s="3">
        <v>0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-7.1500000000000003E-4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9178</v>
      </c>
      <c r="C50" s="3" t="s">
        <v>4771</v>
      </c>
      <c r="D50" s="10">
        <v>10.4</v>
      </c>
      <c r="E50" s="10">
        <v>10.35</v>
      </c>
      <c r="F50" s="10">
        <v>10.45</v>
      </c>
      <c r="G50" s="10">
        <v>10.5</v>
      </c>
      <c r="H50" s="10">
        <v>10.55</v>
      </c>
      <c r="I50" s="3">
        <v>-37</v>
      </c>
      <c r="J50" s="3">
        <v>-35</v>
      </c>
      <c r="K50" s="3">
        <v>373</v>
      </c>
      <c r="L50" s="3">
        <v>301</v>
      </c>
      <c r="M50" s="3">
        <v>626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-3.8480000000000003E-3</v>
      </c>
      <c r="T50" s="11">
        <f t="shared" si="1"/>
        <v>-3.6224999999999999E-3</v>
      </c>
      <c r="U50" s="11">
        <f t="shared" si="2"/>
        <v>3.8978499999999999E-2</v>
      </c>
      <c r="V50" s="11">
        <f t="shared" si="3"/>
        <v>3.1605000000000001E-2</v>
      </c>
      <c r="W50" s="11">
        <f t="shared" si="4"/>
        <v>6.6043000000000004E-2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9179</v>
      </c>
      <c r="C51" s="3" t="s">
        <v>4772</v>
      </c>
      <c r="D51" s="10">
        <v>76.8</v>
      </c>
      <c r="E51" s="10">
        <v>79</v>
      </c>
      <c r="F51" s="10">
        <v>79.599999999999994</v>
      </c>
      <c r="G51" s="10">
        <v>80</v>
      </c>
      <c r="H51" s="10">
        <v>78.5</v>
      </c>
      <c r="I51" s="3">
        <v>-413</v>
      </c>
      <c r="J51" s="3">
        <v>-1470.96</v>
      </c>
      <c r="K51" s="3">
        <v>-1334.5830000000001</v>
      </c>
      <c r="L51" s="3">
        <v>-1214.1489999999999</v>
      </c>
      <c r="M51" s="3">
        <v>-1033.07</v>
      </c>
      <c r="N51" s="3">
        <v>484</v>
      </c>
      <c r="O51" s="3">
        <v>410</v>
      </c>
      <c r="P51" s="3">
        <v>1737</v>
      </c>
      <c r="Q51" s="3">
        <v>403</v>
      </c>
      <c r="R51" s="3">
        <v>401</v>
      </c>
      <c r="S51" s="11">
        <f t="shared" si="0"/>
        <v>-0.31718399999999997</v>
      </c>
      <c r="T51" s="11">
        <f t="shared" si="1"/>
        <v>-1.1620584</v>
      </c>
      <c r="U51" s="11">
        <f t="shared" si="2"/>
        <v>-1.062328068</v>
      </c>
      <c r="V51" s="11">
        <f t="shared" si="3"/>
        <v>-0.97131919999999983</v>
      </c>
      <c r="W51" s="11">
        <f t="shared" si="4"/>
        <v>-0.81095994999999998</v>
      </c>
      <c r="X51" s="11">
        <f t="shared" si="5"/>
        <v>0.37171199999999999</v>
      </c>
      <c r="Y51" s="11">
        <f t="shared" si="6"/>
        <v>0.32390000000000002</v>
      </c>
      <c r="Z51" s="11">
        <f t="shared" si="7"/>
        <v>1.3826519999999998</v>
      </c>
      <c r="AA51" s="11">
        <f t="shared" si="8"/>
        <v>0.32240000000000002</v>
      </c>
      <c r="AB51" s="11">
        <f t="shared" si="9"/>
        <v>0.31478499999999998</v>
      </c>
    </row>
    <row r="52" spans="1:28" x14ac:dyDescent="0.25">
      <c r="A52" s="2" t="s">
        <v>46</v>
      </c>
      <c r="B52" s="3" t="s">
        <v>5844</v>
      </c>
      <c r="C52" s="3" t="s">
        <v>4770</v>
      </c>
      <c r="D52" s="10">
        <v>36.049999999999997</v>
      </c>
      <c r="E52" s="10">
        <v>36.1</v>
      </c>
      <c r="F52" s="10">
        <v>36.15</v>
      </c>
      <c r="G52" s="10">
        <v>36</v>
      </c>
      <c r="H52" s="10">
        <v>36.1</v>
      </c>
      <c r="I52" s="3">
        <v>14</v>
      </c>
      <c r="J52" s="3">
        <v>26</v>
      </c>
      <c r="K52" s="3">
        <v>20</v>
      </c>
      <c r="L52" s="3">
        <v>-2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5.0469999999999994E-3</v>
      </c>
      <c r="T52" s="11">
        <f t="shared" si="1"/>
        <v>9.3860000000000002E-3</v>
      </c>
      <c r="U52" s="11">
        <f t="shared" si="2"/>
        <v>7.2300000000000003E-3</v>
      </c>
      <c r="V52" s="11">
        <f t="shared" si="3"/>
        <v>-7.2000000000000005E-4</v>
      </c>
      <c r="W52" s="11">
        <f t="shared" si="4"/>
        <v>5.0540000000000003E-3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4897</v>
      </c>
      <c r="C53" s="3" t="s">
        <v>4770</v>
      </c>
      <c r="D53" s="10">
        <v>31.3</v>
      </c>
      <c r="E53" s="10">
        <v>31.25</v>
      </c>
      <c r="F53" s="10">
        <v>31.25</v>
      </c>
      <c r="G53" s="10">
        <v>31.25</v>
      </c>
      <c r="H53" s="10">
        <v>31.25</v>
      </c>
      <c r="I53" s="3">
        <v>0</v>
      </c>
      <c r="J53" s="3">
        <v>-7</v>
      </c>
      <c r="K53" s="3">
        <v>-7</v>
      </c>
      <c r="L53" s="3">
        <v>-7</v>
      </c>
      <c r="M53" s="3">
        <v>-9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-2.1875000000000002E-3</v>
      </c>
      <c r="U53" s="11">
        <f t="shared" si="2"/>
        <v>-2.1875000000000002E-3</v>
      </c>
      <c r="V53" s="11">
        <f t="shared" si="3"/>
        <v>-2.1875000000000002E-3</v>
      </c>
      <c r="W53" s="11">
        <f t="shared" si="4"/>
        <v>-2.8124999999999999E-3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9180</v>
      </c>
      <c r="C54" s="3" t="s">
        <v>4770</v>
      </c>
      <c r="D54" s="10">
        <v>18.25</v>
      </c>
      <c r="E54" s="10">
        <v>17.8</v>
      </c>
      <c r="F54" s="10">
        <v>19.55</v>
      </c>
      <c r="G54" s="10">
        <v>17.7</v>
      </c>
      <c r="H54" s="10">
        <v>17.2</v>
      </c>
      <c r="I54" s="3">
        <v>12</v>
      </c>
      <c r="J54" s="3">
        <v>-483</v>
      </c>
      <c r="K54" s="3">
        <v>1281</v>
      </c>
      <c r="L54" s="3">
        <v>-1078</v>
      </c>
      <c r="M54" s="3">
        <v>-210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2.1900000000000001E-3</v>
      </c>
      <c r="T54" s="11">
        <f t="shared" si="1"/>
        <v>-8.5973999999999995E-2</v>
      </c>
      <c r="U54" s="11">
        <f t="shared" si="2"/>
        <v>0.25043549999999998</v>
      </c>
      <c r="V54" s="11">
        <f t="shared" si="3"/>
        <v>-0.19080599999999998</v>
      </c>
      <c r="W54" s="11">
        <f t="shared" si="4"/>
        <v>-3.6119999999999999E-2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5496</v>
      </c>
      <c r="C55" s="3" t="s">
        <v>10302</v>
      </c>
      <c r="D55" s="10">
        <v>22.45</v>
      </c>
      <c r="E55" s="10">
        <v>22.45</v>
      </c>
      <c r="F55" s="10">
        <v>22.55</v>
      </c>
      <c r="G55" s="10">
        <v>22.45</v>
      </c>
      <c r="H55" s="10">
        <v>22.3</v>
      </c>
      <c r="I55" s="3">
        <v>7</v>
      </c>
      <c r="J55" s="3">
        <v>8</v>
      </c>
      <c r="K55" s="3">
        <v>16</v>
      </c>
      <c r="L55" s="3">
        <v>11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1.5715E-3</v>
      </c>
      <c r="T55" s="11">
        <f t="shared" si="1"/>
        <v>1.7959999999999999E-3</v>
      </c>
      <c r="U55" s="11">
        <f t="shared" si="2"/>
        <v>3.6080000000000001E-3</v>
      </c>
      <c r="V55" s="11">
        <f t="shared" si="3"/>
        <v>2.4694999999999999E-3</v>
      </c>
      <c r="W55" s="11">
        <f t="shared" si="4"/>
        <v>0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9181</v>
      </c>
      <c r="C56" s="3" t="s">
        <v>4770</v>
      </c>
      <c r="D56" s="10">
        <v>63.2</v>
      </c>
      <c r="E56" s="10">
        <v>63.2</v>
      </c>
      <c r="F56" s="10">
        <v>62.8</v>
      </c>
      <c r="G56" s="10">
        <v>62.8</v>
      </c>
      <c r="H56" s="10">
        <v>62.6</v>
      </c>
      <c r="I56" s="3">
        <v>3150.4859999999999</v>
      </c>
      <c r="J56" s="3">
        <v>1409</v>
      </c>
      <c r="K56" s="3">
        <v>293.38299999999998</v>
      </c>
      <c r="L56" s="3">
        <v>756.25800000000004</v>
      </c>
      <c r="M56" s="3">
        <v>166.70699999999999</v>
      </c>
      <c r="N56" s="3">
        <v>3.992</v>
      </c>
      <c r="O56" s="3">
        <v>4</v>
      </c>
      <c r="P56" s="3">
        <v>10</v>
      </c>
      <c r="Q56" s="3">
        <v>0</v>
      </c>
      <c r="R56" s="3">
        <v>11</v>
      </c>
      <c r="S56" s="11">
        <f t="shared" si="0"/>
        <v>1.9911071520000001</v>
      </c>
      <c r="T56" s="11">
        <f t="shared" si="1"/>
        <v>0.89048800000000006</v>
      </c>
      <c r="U56" s="11">
        <f t="shared" si="2"/>
        <v>0.18424452399999999</v>
      </c>
      <c r="V56" s="11">
        <f t="shared" si="3"/>
        <v>0.47493002399999995</v>
      </c>
      <c r="W56" s="11">
        <f t="shared" si="4"/>
        <v>0.10435858200000001</v>
      </c>
      <c r="X56" s="11">
        <f t="shared" si="5"/>
        <v>2.5229440000000001E-3</v>
      </c>
      <c r="Y56" s="11">
        <f t="shared" si="6"/>
        <v>2.5280000000000003E-3</v>
      </c>
      <c r="Z56" s="11">
        <f t="shared" si="7"/>
        <v>6.28E-3</v>
      </c>
      <c r="AA56" s="11">
        <f t="shared" si="8"/>
        <v>0</v>
      </c>
      <c r="AB56" s="11">
        <f t="shared" si="9"/>
        <v>6.8860000000000006E-3</v>
      </c>
    </row>
    <row r="57" spans="1:28" x14ac:dyDescent="0.25">
      <c r="A57" s="2" t="s">
        <v>51</v>
      </c>
      <c r="B57" s="3" t="s">
        <v>5296</v>
      </c>
      <c r="C57" s="3" t="s">
        <v>4773</v>
      </c>
      <c r="D57" s="10">
        <v>20.3</v>
      </c>
      <c r="E57" s="10">
        <v>20.5</v>
      </c>
      <c r="F57" s="10">
        <v>20.7</v>
      </c>
      <c r="G57" s="10">
        <v>20.7</v>
      </c>
      <c r="H57" s="10">
        <v>20.45</v>
      </c>
      <c r="I57" s="3">
        <v>7</v>
      </c>
      <c r="J57" s="3">
        <v>0</v>
      </c>
      <c r="K57" s="3">
        <v>-2</v>
      </c>
      <c r="L57" s="3">
        <v>-1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1.421E-3</v>
      </c>
      <c r="T57" s="11">
        <f t="shared" si="1"/>
        <v>0</v>
      </c>
      <c r="U57" s="11">
        <f t="shared" si="2"/>
        <v>-4.1399999999999998E-4</v>
      </c>
      <c r="V57" s="11">
        <f t="shared" si="3"/>
        <v>-2.0699999999999999E-4</v>
      </c>
      <c r="W57" s="11">
        <f t="shared" si="4"/>
        <v>-8.1799999999999993E-4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9182</v>
      </c>
      <c r="C58" s="3" t="s">
        <v>10302</v>
      </c>
      <c r="D58" s="10">
        <v>7.03</v>
      </c>
      <c r="E58" s="10">
        <v>7.04</v>
      </c>
      <c r="F58" s="10">
        <v>7.01</v>
      </c>
      <c r="G58" s="10">
        <v>7.02</v>
      </c>
      <c r="H58" s="10">
        <v>7.05</v>
      </c>
      <c r="I58" s="3">
        <v>6</v>
      </c>
      <c r="J58" s="3">
        <v>-16</v>
      </c>
      <c r="K58" s="3">
        <v>-9</v>
      </c>
      <c r="L58" s="3">
        <v>-22</v>
      </c>
      <c r="M58" s="3">
        <v>-30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4.2180000000000001E-4</v>
      </c>
      <c r="T58" s="11">
        <f t="shared" si="1"/>
        <v>-1.1264000000000001E-3</v>
      </c>
      <c r="U58" s="11">
        <f t="shared" si="2"/>
        <v>-6.3089999999999999E-4</v>
      </c>
      <c r="V58" s="11">
        <f t="shared" si="3"/>
        <v>-1.5444E-3</v>
      </c>
      <c r="W58" s="11">
        <f t="shared" si="4"/>
        <v>-2.1150000000000001E-3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5846</v>
      </c>
      <c r="C59" s="3" t="s">
        <v>4772</v>
      </c>
      <c r="D59" s="10">
        <v>36.6</v>
      </c>
      <c r="E59" s="10">
        <v>36.75</v>
      </c>
      <c r="F59" s="10">
        <v>36.950000000000003</v>
      </c>
      <c r="G59" s="10">
        <v>37.1</v>
      </c>
      <c r="H59" s="10">
        <v>36.9</v>
      </c>
      <c r="I59" s="3">
        <v>-4</v>
      </c>
      <c r="J59" s="3">
        <v>10</v>
      </c>
      <c r="K59" s="3">
        <v>15</v>
      </c>
      <c r="L59" s="3">
        <v>-9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-1.464E-3</v>
      </c>
      <c r="T59" s="11">
        <f t="shared" si="1"/>
        <v>3.6749999999999999E-3</v>
      </c>
      <c r="U59" s="11">
        <f t="shared" si="2"/>
        <v>5.5424999999999997E-3</v>
      </c>
      <c r="V59" s="11">
        <f t="shared" si="3"/>
        <v>-3.3390000000000004E-3</v>
      </c>
      <c r="W59" s="11">
        <f t="shared" si="4"/>
        <v>-2.9519999999999998E-3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5624</v>
      </c>
      <c r="C60" s="3" t="s">
        <v>4772</v>
      </c>
      <c r="D60" s="10">
        <v>61.1</v>
      </c>
      <c r="E60" s="10">
        <v>61.3</v>
      </c>
      <c r="F60" s="10">
        <v>61.9</v>
      </c>
      <c r="G60" s="10">
        <v>60.2</v>
      </c>
      <c r="H60" s="10">
        <v>61.8</v>
      </c>
      <c r="I60" s="3">
        <v>48</v>
      </c>
      <c r="J60" s="3">
        <v>47</v>
      </c>
      <c r="K60" s="3">
        <v>10</v>
      </c>
      <c r="L60" s="3">
        <v>-181</v>
      </c>
      <c r="M60" s="3">
        <v>142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2.9328000000000003E-2</v>
      </c>
      <c r="T60" s="11">
        <f t="shared" si="1"/>
        <v>2.8811E-2</v>
      </c>
      <c r="U60" s="11">
        <f t="shared" si="2"/>
        <v>6.1900000000000002E-3</v>
      </c>
      <c r="V60" s="11">
        <f t="shared" si="3"/>
        <v>-0.108962</v>
      </c>
      <c r="W60" s="11">
        <f t="shared" si="4"/>
        <v>8.7756000000000001E-2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5625</v>
      </c>
      <c r="C61" s="3" t="s">
        <v>4770</v>
      </c>
      <c r="D61" s="10">
        <v>11.65</v>
      </c>
      <c r="E61" s="10">
        <v>11.5</v>
      </c>
      <c r="F61" s="10">
        <v>11.45</v>
      </c>
      <c r="G61" s="10">
        <v>11.5</v>
      </c>
      <c r="H61" s="10">
        <v>11.5</v>
      </c>
      <c r="I61" s="3">
        <v>4</v>
      </c>
      <c r="J61" s="3">
        <v>-2</v>
      </c>
      <c r="K61" s="3">
        <v>-11.95</v>
      </c>
      <c r="L61" s="3">
        <v>0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4.66E-4</v>
      </c>
      <c r="T61" s="11">
        <f t="shared" si="1"/>
        <v>-2.3000000000000001E-4</v>
      </c>
      <c r="U61" s="11">
        <f t="shared" si="2"/>
        <v>-1.368275E-3</v>
      </c>
      <c r="V61" s="11">
        <f t="shared" si="3"/>
        <v>0</v>
      </c>
      <c r="W61" s="11">
        <f t="shared" si="4"/>
        <v>3.4499999999999998E-4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9183</v>
      </c>
      <c r="C62" s="3" t="s">
        <v>4770</v>
      </c>
      <c r="D62" s="10">
        <v>64</v>
      </c>
      <c r="E62" s="10">
        <v>63.5</v>
      </c>
      <c r="F62" s="10">
        <v>63.5</v>
      </c>
      <c r="G62" s="10">
        <v>63.6</v>
      </c>
      <c r="H62" s="10">
        <v>63.5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0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5497</v>
      </c>
      <c r="C63" s="3" t="s">
        <v>4770</v>
      </c>
      <c r="D63" s="10">
        <v>115</v>
      </c>
      <c r="E63" s="10">
        <v>115</v>
      </c>
      <c r="F63" s="10">
        <v>115</v>
      </c>
      <c r="G63" s="10">
        <v>113.5</v>
      </c>
      <c r="H63" s="10">
        <v>113.5</v>
      </c>
      <c r="I63" s="3">
        <v>79.5</v>
      </c>
      <c r="J63" s="3">
        <v>93</v>
      </c>
      <c r="K63" s="3">
        <v>-41</v>
      </c>
      <c r="L63" s="3">
        <v>-53</v>
      </c>
      <c r="M63" s="3">
        <v>34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9.1425000000000006E-2</v>
      </c>
      <c r="T63" s="11">
        <f t="shared" si="1"/>
        <v>0.10695</v>
      </c>
      <c r="U63" s="11">
        <f t="shared" si="2"/>
        <v>-4.7149999999999997E-2</v>
      </c>
      <c r="V63" s="11">
        <f t="shared" si="3"/>
        <v>-6.0155E-2</v>
      </c>
      <c r="W63" s="11">
        <f t="shared" si="4"/>
        <v>3.8589999999999999E-2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9184</v>
      </c>
      <c r="C64" s="3" t="s">
        <v>4774</v>
      </c>
      <c r="D64" s="10">
        <v>30.25</v>
      </c>
      <c r="E64" s="10">
        <v>30.2</v>
      </c>
      <c r="F64" s="10">
        <v>30.15</v>
      </c>
      <c r="G64" s="10">
        <v>30.25</v>
      </c>
      <c r="H64" s="10">
        <v>30.25</v>
      </c>
      <c r="I64" s="3">
        <v>3765.1419999999998</v>
      </c>
      <c r="J64" s="3">
        <v>856.31399999999996</v>
      </c>
      <c r="K64" s="3">
        <v>2193.8530000000001</v>
      </c>
      <c r="L64" s="3">
        <v>1503.5920000000001</v>
      </c>
      <c r="M64" s="3">
        <v>1550.9570000000001</v>
      </c>
      <c r="N64" s="3">
        <v>-143</v>
      </c>
      <c r="O64" s="3">
        <v>441</v>
      </c>
      <c r="P64" s="3">
        <v>-3</v>
      </c>
      <c r="Q64" s="3">
        <v>522</v>
      </c>
      <c r="R64" s="3">
        <v>516</v>
      </c>
      <c r="S64" s="11">
        <f t="shared" si="0"/>
        <v>1.1389554549999998</v>
      </c>
      <c r="T64" s="11">
        <f t="shared" si="1"/>
        <v>0.25860682800000001</v>
      </c>
      <c r="U64" s="11">
        <f t="shared" si="2"/>
        <v>0.66144667950000002</v>
      </c>
      <c r="V64" s="11">
        <f t="shared" si="3"/>
        <v>0.45483658000000005</v>
      </c>
      <c r="W64" s="11">
        <f t="shared" si="4"/>
        <v>0.46916449250000003</v>
      </c>
      <c r="X64" s="11">
        <f t="shared" si="5"/>
        <v>-4.3257499999999997E-2</v>
      </c>
      <c r="Y64" s="11">
        <f t="shared" si="6"/>
        <v>0.13318199999999999</v>
      </c>
      <c r="Z64" s="11">
        <f t="shared" si="7"/>
        <v>-9.0449999999999992E-4</v>
      </c>
      <c r="AA64" s="11">
        <f t="shared" si="8"/>
        <v>0.15790499999999999</v>
      </c>
      <c r="AB64" s="11">
        <f t="shared" si="9"/>
        <v>0.15609000000000001</v>
      </c>
    </row>
    <row r="65" spans="1:28" x14ac:dyDescent="0.25">
      <c r="A65" s="2" t="s">
        <v>59</v>
      </c>
      <c r="B65" s="3" t="s">
        <v>9185</v>
      </c>
      <c r="C65" s="3" t="s">
        <v>4774</v>
      </c>
      <c r="D65" s="10">
        <v>15.35</v>
      </c>
      <c r="E65" s="10">
        <v>15.3</v>
      </c>
      <c r="F65" s="10">
        <v>15.2</v>
      </c>
      <c r="G65" s="10">
        <v>15.2</v>
      </c>
      <c r="H65" s="10">
        <v>15.2</v>
      </c>
      <c r="I65" s="3">
        <v>576</v>
      </c>
      <c r="J65" s="3">
        <v>173</v>
      </c>
      <c r="K65" s="3">
        <v>165</v>
      </c>
      <c r="L65" s="3">
        <v>-14</v>
      </c>
      <c r="M65" s="3">
        <v>-16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8.8416000000000008E-2</v>
      </c>
      <c r="T65" s="11">
        <f t="shared" si="1"/>
        <v>2.6468999999999999E-2</v>
      </c>
      <c r="U65" s="11">
        <f t="shared" si="2"/>
        <v>2.5080000000000002E-2</v>
      </c>
      <c r="V65" s="11">
        <f t="shared" si="3"/>
        <v>-2.1279999999999997E-3</v>
      </c>
      <c r="W65" s="11">
        <f t="shared" si="4"/>
        <v>-2.4319999999999997E-3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5032</v>
      </c>
      <c r="C66" s="3" t="s">
        <v>4774</v>
      </c>
      <c r="D66" s="10">
        <v>37.4</v>
      </c>
      <c r="E66" s="10">
        <v>37.4</v>
      </c>
      <c r="F66" s="10">
        <v>37.299999999999997</v>
      </c>
      <c r="G66" s="10">
        <v>37.299999999999997</v>
      </c>
      <c r="H66" s="10">
        <v>37.25</v>
      </c>
      <c r="I66" s="3">
        <v>0</v>
      </c>
      <c r="J66" s="3">
        <v>-2</v>
      </c>
      <c r="K66" s="3">
        <v>1</v>
      </c>
      <c r="L66" s="3">
        <v>-2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-7.4799999999999997E-4</v>
      </c>
      <c r="U66" s="11">
        <f t="shared" si="2"/>
        <v>3.7299999999999996E-4</v>
      </c>
      <c r="V66" s="11">
        <f t="shared" si="3"/>
        <v>-7.4599999999999992E-4</v>
      </c>
      <c r="W66" s="11">
        <f t="shared" si="4"/>
        <v>-3.725E-4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5626</v>
      </c>
      <c r="C67" s="3" t="s">
        <v>4774</v>
      </c>
      <c r="D67" s="10">
        <v>8.15</v>
      </c>
      <c r="E67" s="10">
        <v>8.1</v>
      </c>
      <c r="F67" s="10">
        <v>8.1199999999999992</v>
      </c>
      <c r="G67" s="10">
        <v>8.09</v>
      </c>
      <c r="H67" s="10">
        <v>8.06</v>
      </c>
      <c r="I67" s="3">
        <v>-2</v>
      </c>
      <c r="J67" s="3">
        <v>-1</v>
      </c>
      <c r="K67" s="3">
        <v>0</v>
      </c>
      <c r="L67" s="3">
        <v>-1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-1.63E-4</v>
      </c>
      <c r="T67" s="11">
        <f t="shared" si="1"/>
        <v>-8.099999999999999E-5</v>
      </c>
      <c r="U67" s="11">
        <f t="shared" si="2"/>
        <v>0</v>
      </c>
      <c r="V67" s="11">
        <f t="shared" si="3"/>
        <v>-8.0900000000000001E-5</v>
      </c>
      <c r="W67" s="11">
        <f t="shared" si="4"/>
        <v>-1.6120000000000002E-4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5627</v>
      </c>
      <c r="C68" s="3" t="s">
        <v>10303</v>
      </c>
      <c r="D68" s="10">
        <v>17.45</v>
      </c>
      <c r="E68" s="10">
        <v>17.5</v>
      </c>
      <c r="F68" s="10">
        <v>17.5</v>
      </c>
      <c r="G68" s="10">
        <v>17.5</v>
      </c>
      <c r="H68" s="10">
        <v>17.55</v>
      </c>
      <c r="I68" s="3">
        <v>-4</v>
      </c>
      <c r="J68" s="3">
        <v>-9</v>
      </c>
      <c r="K68" s="3">
        <v>-6</v>
      </c>
      <c r="L68" s="3">
        <v>-6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-6.9799999999999994E-4</v>
      </c>
      <c r="T68" s="11">
        <f t="shared" si="1"/>
        <v>-1.575E-3</v>
      </c>
      <c r="U68" s="11">
        <f t="shared" si="2"/>
        <v>-1.0499999999999999E-3</v>
      </c>
      <c r="V68" s="11">
        <f t="shared" si="3"/>
        <v>-1.0499999999999999E-3</v>
      </c>
      <c r="W68" s="11">
        <f t="shared" si="4"/>
        <v>-8.7750000000000002E-4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9186</v>
      </c>
      <c r="C69" s="3" t="s">
        <v>4768</v>
      </c>
      <c r="D69" s="10">
        <v>10.45</v>
      </c>
      <c r="E69" s="10">
        <v>10.65</v>
      </c>
      <c r="F69" s="10">
        <v>10.65</v>
      </c>
      <c r="G69" s="10">
        <v>10.7</v>
      </c>
      <c r="H69" s="10">
        <v>10.65</v>
      </c>
      <c r="I69" s="3">
        <v>-11</v>
      </c>
      <c r="J69" s="3">
        <v>-28</v>
      </c>
      <c r="K69" s="3">
        <v>-9.9</v>
      </c>
      <c r="L69" s="3">
        <v>-3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-1.1494999999999999E-3</v>
      </c>
      <c r="T69" s="11">
        <f t="shared" si="1"/>
        <v>-2.9819999999999998E-3</v>
      </c>
      <c r="U69" s="11">
        <f t="shared" si="2"/>
        <v>-1.0543500000000001E-3</v>
      </c>
      <c r="V69" s="11">
        <f t="shared" si="3"/>
        <v>-3.2099999999999994E-4</v>
      </c>
      <c r="W69" s="11">
        <f t="shared" si="4"/>
        <v>1.065E-4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5628</v>
      </c>
      <c r="C70" s="3" t="s">
        <v>4774</v>
      </c>
      <c r="D70" s="10">
        <v>12.15</v>
      </c>
      <c r="E70" s="10">
        <v>12.05</v>
      </c>
      <c r="F70" s="10">
        <v>11.95</v>
      </c>
      <c r="G70" s="10">
        <v>11.95</v>
      </c>
      <c r="H70" s="10">
        <v>11.9</v>
      </c>
      <c r="I70" s="3">
        <v>18.501000000000001</v>
      </c>
      <c r="J70" s="3">
        <v>-16</v>
      </c>
      <c r="K70" s="3">
        <v>-17</v>
      </c>
      <c r="L70" s="3">
        <v>-2</v>
      </c>
      <c r="M70" s="3">
        <v>-4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2.2478715000000004E-3</v>
      </c>
      <c r="T70" s="11">
        <f t="shared" si="1"/>
        <v>-1.928E-3</v>
      </c>
      <c r="U70" s="11">
        <f t="shared" si="2"/>
        <v>-2.0314999999999999E-3</v>
      </c>
      <c r="V70" s="11">
        <f t="shared" si="3"/>
        <v>-2.3899999999999998E-4</v>
      </c>
      <c r="W70" s="11">
        <f t="shared" si="4"/>
        <v>-4.7600000000000002E-4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4857</v>
      </c>
      <c r="C71" s="3" t="s">
        <v>4774</v>
      </c>
      <c r="D71" s="10">
        <v>21.9</v>
      </c>
      <c r="E71" s="10">
        <v>21.65</v>
      </c>
      <c r="F71" s="10">
        <v>21.7</v>
      </c>
      <c r="G71" s="10">
        <v>21.5</v>
      </c>
      <c r="H71" s="10">
        <v>21.45</v>
      </c>
      <c r="I71" s="3">
        <v>-1</v>
      </c>
      <c r="J71" s="3">
        <v>-2</v>
      </c>
      <c r="K71" s="3">
        <v>-2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-2.1899999999999998E-4</v>
      </c>
      <c r="T71" s="11">
        <f t="shared" ref="T71:T134" si="11">$E71*J71/100000</f>
        <v>-4.3299999999999995E-4</v>
      </c>
      <c r="U71" s="11">
        <f t="shared" ref="U71:U134" si="12">$F71*K71/100000</f>
        <v>-4.3399999999999998E-4</v>
      </c>
      <c r="V71" s="11">
        <f t="shared" ref="V71:V134" si="13">$G71*L71/100000</f>
        <v>0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9187</v>
      </c>
      <c r="C72" s="3" t="s">
        <v>4774</v>
      </c>
      <c r="D72" s="10">
        <v>44.5</v>
      </c>
      <c r="E72" s="10">
        <v>44.2</v>
      </c>
      <c r="F72" s="10">
        <v>44</v>
      </c>
      <c r="G72" s="10">
        <v>44</v>
      </c>
      <c r="H72" s="10">
        <v>43.7</v>
      </c>
      <c r="I72" s="3">
        <v>14</v>
      </c>
      <c r="J72" s="3">
        <v>-2</v>
      </c>
      <c r="K72" s="3">
        <v>8</v>
      </c>
      <c r="L72" s="3">
        <v>2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6.2300000000000003E-3</v>
      </c>
      <c r="T72" s="11">
        <f t="shared" si="11"/>
        <v>-8.8400000000000002E-4</v>
      </c>
      <c r="U72" s="11">
        <f t="shared" si="12"/>
        <v>3.5200000000000001E-3</v>
      </c>
      <c r="V72" s="11">
        <f t="shared" si="13"/>
        <v>8.8000000000000003E-4</v>
      </c>
      <c r="W72" s="11">
        <f t="shared" si="14"/>
        <v>4.3700000000000005E-4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5629</v>
      </c>
      <c r="C73" s="3" t="s">
        <v>4774</v>
      </c>
      <c r="D73" s="10">
        <v>29.95</v>
      </c>
      <c r="E73" s="10">
        <v>29.85</v>
      </c>
      <c r="F73" s="10">
        <v>30</v>
      </c>
      <c r="G73" s="10">
        <v>30</v>
      </c>
      <c r="H73" s="10">
        <v>30.95</v>
      </c>
      <c r="I73" s="3">
        <v>0</v>
      </c>
      <c r="J73" s="3">
        <v>4</v>
      </c>
      <c r="K73" s="3">
        <v>3</v>
      </c>
      <c r="L73" s="3">
        <v>5</v>
      </c>
      <c r="M73" s="3">
        <v>21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1.194E-3</v>
      </c>
      <c r="U73" s="11">
        <f t="shared" si="12"/>
        <v>8.9999999999999998E-4</v>
      </c>
      <c r="V73" s="11">
        <f t="shared" si="13"/>
        <v>1.5E-3</v>
      </c>
      <c r="W73" s="11">
        <f t="shared" si="14"/>
        <v>6.4994999999999992E-3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9188</v>
      </c>
      <c r="C74" s="3" t="s">
        <v>4775</v>
      </c>
      <c r="D74" s="10">
        <v>16.25</v>
      </c>
      <c r="E74" s="10">
        <v>16.350000000000001</v>
      </c>
      <c r="F74" s="10">
        <v>16.25</v>
      </c>
      <c r="G74" s="10">
        <v>16.149999999999999</v>
      </c>
      <c r="H74" s="10">
        <v>16.2</v>
      </c>
      <c r="I74" s="3">
        <v>27</v>
      </c>
      <c r="J74" s="3">
        <v>9</v>
      </c>
      <c r="K74" s="3">
        <v>5</v>
      </c>
      <c r="L74" s="3">
        <v>-1</v>
      </c>
      <c r="M74" s="3">
        <v>-13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4.3874999999999999E-3</v>
      </c>
      <c r="T74" s="11">
        <f t="shared" si="11"/>
        <v>1.4715000000000002E-3</v>
      </c>
      <c r="U74" s="11">
        <f t="shared" si="12"/>
        <v>8.1249999999999996E-4</v>
      </c>
      <c r="V74" s="11">
        <f t="shared" si="13"/>
        <v>-1.615E-4</v>
      </c>
      <c r="W74" s="11">
        <f t="shared" si="14"/>
        <v>-2.1059999999999998E-3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5851</v>
      </c>
      <c r="C75" s="3" t="s">
        <v>4774</v>
      </c>
      <c r="D75" s="10">
        <v>25.3</v>
      </c>
      <c r="E75" s="10">
        <v>25.35</v>
      </c>
      <c r="F75" s="10">
        <v>25.45</v>
      </c>
      <c r="G75" s="10">
        <v>25.4</v>
      </c>
      <c r="H75" s="10">
        <v>25.4</v>
      </c>
      <c r="I75" s="3">
        <v>448</v>
      </c>
      <c r="J75" s="3">
        <v>-56</v>
      </c>
      <c r="K75" s="3">
        <v>-61</v>
      </c>
      <c r="L75" s="3">
        <v>-172</v>
      </c>
      <c r="M75" s="3">
        <v>-309</v>
      </c>
      <c r="N75" s="3">
        <v>182</v>
      </c>
      <c r="O75" s="3">
        <v>224</v>
      </c>
      <c r="P75" s="3">
        <v>511</v>
      </c>
      <c r="Q75" s="3">
        <v>329</v>
      </c>
      <c r="R75" s="3">
        <v>217</v>
      </c>
      <c r="S75" s="11">
        <f t="shared" si="10"/>
        <v>0.113344</v>
      </c>
      <c r="T75" s="11">
        <f t="shared" si="11"/>
        <v>-1.4196000000000002E-2</v>
      </c>
      <c r="U75" s="11">
        <f t="shared" si="12"/>
        <v>-1.55245E-2</v>
      </c>
      <c r="V75" s="11">
        <f t="shared" si="13"/>
        <v>-4.3688000000000005E-2</v>
      </c>
      <c r="W75" s="11">
        <f t="shared" si="14"/>
        <v>-7.8486E-2</v>
      </c>
      <c r="X75" s="11">
        <f t="shared" si="15"/>
        <v>4.6046000000000004E-2</v>
      </c>
      <c r="Y75" s="11">
        <f t="shared" si="16"/>
        <v>5.6784000000000008E-2</v>
      </c>
      <c r="Z75" s="11">
        <f t="shared" si="17"/>
        <v>0.13004949999999998</v>
      </c>
      <c r="AA75" s="11">
        <f t="shared" si="18"/>
        <v>8.3566000000000001E-2</v>
      </c>
      <c r="AB75" s="11">
        <f t="shared" si="19"/>
        <v>5.5117999999999993E-2</v>
      </c>
    </row>
    <row r="76" spans="1:28" x14ac:dyDescent="0.25">
      <c r="A76" s="2" t="s">
        <v>70</v>
      </c>
      <c r="B76" s="3" t="s">
        <v>9189</v>
      </c>
      <c r="C76" s="3" t="s">
        <v>4768</v>
      </c>
      <c r="D76" s="10">
        <v>35.549999999999997</v>
      </c>
      <c r="E76" s="10">
        <v>35.200000000000003</v>
      </c>
      <c r="F76" s="10">
        <v>35.200000000000003</v>
      </c>
      <c r="G76" s="10">
        <v>35.200000000000003</v>
      </c>
      <c r="H76" s="10">
        <v>34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3.5549999999999997E-4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5033</v>
      </c>
      <c r="C77" s="3" t="s">
        <v>4771</v>
      </c>
      <c r="D77" s="10">
        <v>76</v>
      </c>
      <c r="E77" s="10">
        <v>75.900000000000006</v>
      </c>
      <c r="F77" s="10">
        <v>77.3</v>
      </c>
      <c r="G77" s="10">
        <v>78</v>
      </c>
      <c r="H77" s="10">
        <v>77.7</v>
      </c>
      <c r="I77" s="3">
        <v>-1.5</v>
      </c>
      <c r="J77" s="3">
        <v>-25</v>
      </c>
      <c r="K77" s="3">
        <v>4</v>
      </c>
      <c r="L77" s="3">
        <v>30</v>
      </c>
      <c r="M77" s="3">
        <v>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-1.14E-3</v>
      </c>
      <c r="T77" s="11">
        <f t="shared" si="11"/>
        <v>-1.8975000000000002E-2</v>
      </c>
      <c r="U77" s="11">
        <f t="shared" si="12"/>
        <v>3.0919999999999997E-3</v>
      </c>
      <c r="V77" s="11">
        <f t="shared" si="13"/>
        <v>2.3400000000000001E-2</v>
      </c>
      <c r="W77" s="11">
        <f t="shared" si="14"/>
        <v>6.993000000000001E-3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9190</v>
      </c>
      <c r="C78" s="3" t="s">
        <v>4768</v>
      </c>
      <c r="D78" s="10">
        <v>30.3</v>
      </c>
      <c r="E78" s="10">
        <v>29.95</v>
      </c>
      <c r="F78" s="10">
        <v>29.75</v>
      </c>
      <c r="G78" s="10">
        <v>29.7</v>
      </c>
      <c r="H78" s="10">
        <v>30.1</v>
      </c>
      <c r="I78" s="3">
        <v>212</v>
      </c>
      <c r="J78" s="3">
        <v>-33</v>
      </c>
      <c r="K78" s="3">
        <v>-15</v>
      </c>
      <c r="L78" s="3">
        <v>-8</v>
      </c>
      <c r="M78" s="3">
        <v>-5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6.4236000000000001E-2</v>
      </c>
      <c r="T78" s="11">
        <f t="shared" si="11"/>
        <v>-9.8834999999999999E-3</v>
      </c>
      <c r="U78" s="11">
        <f t="shared" si="12"/>
        <v>-4.4625000000000003E-3</v>
      </c>
      <c r="V78" s="11">
        <f t="shared" si="13"/>
        <v>-2.3760000000000001E-3</v>
      </c>
      <c r="W78" s="11">
        <f t="shared" si="14"/>
        <v>-1.505E-3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5297</v>
      </c>
      <c r="C79" s="3" t="s">
        <v>4771</v>
      </c>
      <c r="D79" s="10">
        <v>29.4</v>
      </c>
      <c r="E79" s="10">
        <v>29.9</v>
      </c>
      <c r="F79" s="10">
        <v>29.6</v>
      </c>
      <c r="G79" s="10">
        <v>29.6</v>
      </c>
      <c r="H79" s="10">
        <v>29.75</v>
      </c>
      <c r="I79" s="3">
        <v>-1</v>
      </c>
      <c r="J79" s="3">
        <v>5</v>
      </c>
      <c r="K79" s="3">
        <v>7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-2.9399999999999999E-4</v>
      </c>
      <c r="T79" s="11">
        <f t="shared" si="11"/>
        <v>1.495E-3</v>
      </c>
      <c r="U79" s="11">
        <f t="shared" si="12"/>
        <v>2.0720000000000001E-3</v>
      </c>
      <c r="V79" s="11">
        <f t="shared" si="13"/>
        <v>-5.9200000000000008E-4</v>
      </c>
      <c r="W79" s="11">
        <f t="shared" si="14"/>
        <v>-2.9750000000000002E-4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4827</v>
      </c>
      <c r="C80" s="3" t="s">
        <v>4774</v>
      </c>
      <c r="D80" s="10">
        <v>22.65</v>
      </c>
      <c r="E80" s="10">
        <v>22.7</v>
      </c>
      <c r="F80" s="10">
        <v>22.7</v>
      </c>
      <c r="G80" s="10">
        <v>22.4</v>
      </c>
      <c r="H80" s="10">
        <v>22.4</v>
      </c>
      <c r="I80" s="3">
        <v>3</v>
      </c>
      <c r="J80" s="3">
        <v>-1</v>
      </c>
      <c r="K80" s="3">
        <v>0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6.7949999999999987E-4</v>
      </c>
      <c r="T80" s="11">
        <f t="shared" si="11"/>
        <v>-2.2699999999999999E-4</v>
      </c>
      <c r="U80" s="11">
        <f t="shared" si="12"/>
        <v>0</v>
      </c>
      <c r="V80" s="11">
        <f t="shared" si="13"/>
        <v>4.4799999999999999E-4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9191</v>
      </c>
      <c r="C81" s="3" t="s">
        <v>4774</v>
      </c>
      <c r="D81" s="10">
        <v>14.5</v>
      </c>
      <c r="E81" s="10">
        <v>14.5</v>
      </c>
      <c r="F81" s="10">
        <v>14.5</v>
      </c>
      <c r="G81" s="10">
        <v>14.55</v>
      </c>
      <c r="H81" s="10">
        <v>15.1</v>
      </c>
      <c r="I81" s="3">
        <v>455</v>
      </c>
      <c r="J81" s="3">
        <v>-8.0549999999999997</v>
      </c>
      <c r="K81" s="3">
        <v>842</v>
      </c>
      <c r="L81" s="3">
        <v>100</v>
      </c>
      <c r="M81" s="3">
        <v>706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6.5975000000000006E-2</v>
      </c>
      <c r="T81" s="11">
        <f t="shared" si="11"/>
        <v>-1.1679749999999999E-3</v>
      </c>
      <c r="U81" s="11">
        <f t="shared" si="12"/>
        <v>0.12209</v>
      </c>
      <c r="V81" s="11">
        <f t="shared" si="13"/>
        <v>1.455E-2</v>
      </c>
      <c r="W81" s="11">
        <f t="shared" si="14"/>
        <v>0.10660600000000001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9192</v>
      </c>
      <c r="C82" s="3" t="s">
        <v>4774</v>
      </c>
      <c r="D82" s="10">
        <v>13.1</v>
      </c>
      <c r="E82" s="10">
        <v>13.05</v>
      </c>
      <c r="F82" s="10">
        <v>13</v>
      </c>
      <c r="G82" s="10">
        <v>13</v>
      </c>
      <c r="H82" s="10">
        <v>13.3</v>
      </c>
      <c r="I82" s="3">
        <v>3</v>
      </c>
      <c r="J82" s="3">
        <v>0</v>
      </c>
      <c r="K82" s="3">
        <v>4</v>
      </c>
      <c r="L82" s="3">
        <v>-1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3.9299999999999996E-4</v>
      </c>
      <c r="T82" s="11">
        <f t="shared" si="11"/>
        <v>0</v>
      </c>
      <c r="U82" s="11">
        <f t="shared" si="12"/>
        <v>5.1999999999999995E-4</v>
      </c>
      <c r="V82" s="11">
        <f t="shared" si="13"/>
        <v>-1.2999999999999999E-4</v>
      </c>
      <c r="W82" s="11">
        <f t="shared" si="14"/>
        <v>-2.6600000000000001E-4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9193</v>
      </c>
      <c r="C83" s="3" t="s">
        <v>4771</v>
      </c>
      <c r="D83" s="10">
        <v>37.450000000000003</v>
      </c>
      <c r="E83" s="10">
        <v>37.65</v>
      </c>
      <c r="F83" s="10">
        <v>37.9</v>
      </c>
      <c r="G83" s="10">
        <v>38.25</v>
      </c>
      <c r="H83" s="10">
        <v>36</v>
      </c>
      <c r="I83" s="3">
        <v>414</v>
      </c>
      <c r="J83" s="3">
        <v>454</v>
      </c>
      <c r="K83" s="3">
        <v>198</v>
      </c>
      <c r="L83" s="3">
        <v>153.98599999999999</v>
      </c>
      <c r="M83" s="3">
        <v>-640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0.15504300000000001</v>
      </c>
      <c r="T83" s="11">
        <f t="shared" si="11"/>
        <v>0.17093099999999997</v>
      </c>
      <c r="U83" s="11">
        <f t="shared" si="12"/>
        <v>7.5041999999999998E-2</v>
      </c>
      <c r="V83" s="11">
        <f t="shared" si="13"/>
        <v>5.8899645E-2</v>
      </c>
      <c r="W83" s="11">
        <f t="shared" si="14"/>
        <v>-0.23039999999999999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9194</v>
      </c>
      <c r="C84" s="3" t="s">
        <v>4776</v>
      </c>
      <c r="D84" s="10">
        <v>28.2</v>
      </c>
      <c r="E84" s="10">
        <v>28.35</v>
      </c>
      <c r="F84" s="10">
        <v>28.4</v>
      </c>
      <c r="G84" s="10">
        <v>28.5</v>
      </c>
      <c r="H84" s="10">
        <v>28.4</v>
      </c>
      <c r="I84" s="3">
        <v>1</v>
      </c>
      <c r="J84" s="3">
        <v>0</v>
      </c>
      <c r="K84" s="3">
        <v>-5</v>
      </c>
      <c r="L84" s="3">
        <v>9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2.8199999999999997E-4</v>
      </c>
      <c r="T84" s="11">
        <f t="shared" si="11"/>
        <v>0</v>
      </c>
      <c r="U84" s="11">
        <f t="shared" si="12"/>
        <v>-1.42E-3</v>
      </c>
      <c r="V84" s="11">
        <f t="shared" si="13"/>
        <v>2.565E-3</v>
      </c>
      <c r="W84" s="11">
        <f t="shared" si="14"/>
        <v>-1.42E-3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9195</v>
      </c>
      <c r="C85" s="3" t="s">
        <v>4774</v>
      </c>
      <c r="D85" s="10">
        <v>10.4</v>
      </c>
      <c r="E85" s="10">
        <v>10.3</v>
      </c>
      <c r="F85" s="10">
        <v>10.35</v>
      </c>
      <c r="G85" s="10">
        <v>10.35</v>
      </c>
      <c r="H85" s="10">
        <v>10.3</v>
      </c>
      <c r="I85" s="3">
        <v>661</v>
      </c>
      <c r="J85" s="3">
        <v>128</v>
      </c>
      <c r="K85" s="3">
        <v>130</v>
      </c>
      <c r="L85" s="3">
        <v>1</v>
      </c>
      <c r="M85" s="3">
        <v>-122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6.8744E-2</v>
      </c>
      <c r="T85" s="11">
        <f t="shared" si="11"/>
        <v>1.3184000000000001E-2</v>
      </c>
      <c r="U85" s="11">
        <f t="shared" si="12"/>
        <v>1.3455E-2</v>
      </c>
      <c r="V85" s="11">
        <f t="shared" si="13"/>
        <v>1.0349999999999999E-4</v>
      </c>
      <c r="W85" s="11">
        <f t="shared" si="14"/>
        <v>-1.2566000000000001E-2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9196</v>
      </c>
      <c r="C86" s="3" t="s">
        <v>4774</v>
      </c>
      <c r="D86" s="10">
        <v>19.149999999999999</v>
      </c>
      <c r="E86" s="10">
        <v>19.2</v>
      </c>
      <c r="F86" s="10">
        <v>19.2</v>
      </c>
      <c r="G86" s="10">
        <v>19.2</v>
      </c>
      <c r="H86" s="10">
        <v>19.350000000000001</v>
      </c>
      <c r="I86" s="3">
        <v>12</v>
      </c>
      <c r="J86" s="3">
        <v>8</v>
      </c>
      <c r="K86" s="3">
        <v>14</v>
      </c>
      <c r="L86" s="3">
        <v>-4</v>
      </c>
      <c r="M86" s="3">
        <v>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2.2979999999999997E-3</v>
      </c>
      <c r="T86" s="11">
        <f t="shared" si="11"/>
        <v>1.536E-3</v>
      </c>
      <c r="U86" s="11">
        <f t="shared" si="12"/>
        <v>2.6880000000000003E-3</v>
      </c>
      <c r="V86" s="11">
        <f t="shared" si="13"/>
        <v>-7.6800000000000002E-4</v>
      </c>
      <c r="W86" s="11">
        <f t="shared" si="14"/>
        <v>2.5154999999999999E-3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9197</v>
      </c>
      <c r="C87" s="3" t="s">
        <v>4774</v>
      </c>
      <c r="D87" s="10">
        <v>38.200000000000003</v>
      </c>
      <c r="E87" s="10">
        <v>38.25</v>
      </c>
      <c r="F87" s="10">
        <v>38.299999999999997</v>
      </c>
      <c r="G87" s="10">
        <v>38.049999999999997</v>
      </c>
      <c r="H87" s="10">
        <v>38</v>
      </c>
      <c r="I87" s="3">
        <v>45</v>
      </c>
      <c r="J87" s="3">
        <v>37</v>
      </c>
      <c r="K87" s="3">
        <v>28</v>
      </c>
      <c r="L87" s="3">
        <v>-20</v>
      </c>
      <c r="M87" s="3">
        <v>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1.7190000000000004E-2</v>
      </c>
      <c r="T87" s="11">
        <f t="shared" si="11"/>
        <v>1.41525E-2</v>
      </c>
      <c r="U87" s="11">
        <f t="shared" si="12"/>
        <v>1.0723999999999999E-2</v>
      </c>
      <c r="V87" s="11">
        <f t="shared" si="13"/>
        <v>-7.6099999999999996E-3</v>
      </c>
      <c r="W87" s="11">
        <f t="shared" si="14"/>
        <v>3.0400000000000002E-3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9198</v>
      </c>
      <c r="C88" s="3" t="s">
        <v>4774</v>
      </c>
      <c r="D88" s="10">
        <v>7.59</v>
      </c>
      <c r="E88" s="10">
        <v>7.58</v>
      </c>
      <c r="F88" s="10">
        <v>7.57</v>
      </c>
      <c r="G88" s="10">
        <v>7.56</v>
      </c>
      <c r="H88" s="10">
        <v>7.56</v>
      </c>
      <c r="I88" s="3">
        <v>16.471</v>
      </c>
      <c r="J88" s="3">
        <v>9</v>
      </c>
      <c r="K88" s="3">
        <v>22</v>
      </c>
      <c r="L88" s="3">
        <v>-77</v>
      </c>
      <c r="M88" s="3">
        <v>-54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1.2501488999999998E-3</v>
      </c>
      <c r="T88" s="11">
        <f t="shared" si="11"/>
        <v>6.8219999999999999E-4</v>
      </c>
      <c r="U88" s="11">
        <f t="shared" si="12"/>
        <v>1.6654000000000003E-3</v>
      </c>
      <c r="V88" s="11">
        <f t="shared" si="13"/>
        <v>-5.8212000000000003E-3</v>
      </c>
      <c r="W88" s="11">
        <f t="shared" si="14"/>
        <v>-4.0823999999999999E-3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5855</v>
      </c>
      <c r="C89" s="3" t="s">
        <v>4774</v>
      </c>
      <c r="D89" s="10">
        <v>19.25</v>
      </c>
      <c r="E89" s="10">
        <v>20</v>
      </c>
      <c r="F89" s="10">
        <v>20.05</v>
      </c>
      <c r="G89" s="10">
        <v>20</v>
      </c>
      <c r="H89" s="10">
        <v>19.649999999999999</v>
      </c>
      <c r="I89" s="3">
        <v>400</v>
      </c>
      <c r="J89" s="3">
        <v>-331</v>
      </c>
      <c r="K89" s="3">
        <v>981</v>
      </c>
      <c r="L89" s="3">
        <v>-291</v>
      </c>
      <c r="M89" s="3">
        <v>-170.00200000000001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7.6999999999999999E-2</v>
      </c>
      <c r="T89" s="11">
        <f t="shared" si="11"/>
        <v>-6.6199999999999995E-2</v>
      </c>
      <c r="U89" s="11">
        <f t="shared" si="12"/>
        <v>0.19669049999999999</v>
      </c>
      <c r="V89" s="11">
        <f t="shared" si="13"/>
        <v>-5.8200000000000002E-2</v>
      </c>
      <c r="W89" s="11">
        <f t="shared" si="14"/>
        <v>-3.3405392999999999E-2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5856</v>
      </c>
      <c r="C90" s="3" t="s">
        <v>4774</v>
      </c>
      <c r="D90" s="10">
        <v>18.850000000000001</v>
      </c>
      <c r="E90" s="10">
        <v>18.850000000000001</v>
      </c>
      <c r="F90" s="10">
        <v>18.8</v>
      </c>
      <c r="G90" s="10">
        <v>18.8</v>
      </c>
      <c r="H90" s="10">
        <v>18.8</v>
      </c>
      <c r="I90" s="3">
        <v>29</v>
      </c>
      <c r="J90" s="3">
        <v>-1</v>
      </c>
      <c r="K90" s="3">
        <v>4</v>
      </c>
      <c r="L90" s="3">
        <v>5</v>
      </c>
      <c r="M90" s="3">
        <v>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5.4665000000000009E-3</v>
      </c>
      <c r="T90" s="11">
        <f t="shared" si="11"/>
        <v>-1.885E-4</v>
      </c>
      <c r="U90" s="11">
        <f t="shared" si="12"/>
        <v>7.5200000000000006E-4</v>
      </c>
      <c r="V90" s="11">
        <f t="shared" si="13"/>
        <v>9.3999999999999997E-4</v>
      </c>
      <c r="W90" s="11">
        <f t="shared" si="14"/>
        <v>5.6400000000000005E-4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5857</v>
      </c>
      <c r="C91" s="3" t="s">
        <v>10303</v>
      </c>
      <c r="D91" s="10">
        <v>16.3</v>
      </c>
      <c r="E91" s="10">
        <v>16.399999999999999</v>
      </c>
      <c r="F91" s="10">
        <v>16.649999999999999</v>
      </c>
      <c r="G91" s="10">
        <v>16.600000000000001</v>
      </c>
      <c r="H91" s="10">
        <v>16.649999999999999</v>
      </c>
      <c r="I91" s="3">
        <v>7</v>
      </c>
      <c r="J91" s="3">
        <v>11</v>
      </c>
      <c r="K91" s="3">
        <v>5</v>
      </c>
      <c r="L91" s="3">
        <v>-23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1.1410000000000001E-3</v>
      </c>
      <c r="T91" s="11">
        <f t="shared" si="11"/>
        <v>1.8039999999999998E-3</v>
      </c>
      <c r="U91" s="11">
        <f t="shared" si="12"/>
        <v>8.3250000000000002E-4</v>
      </c>
      <c r="V91" s="11">
        <f t="shared" si="13"/>
        <v>-3.8180000000000002E-3</v>
      </c>
      <c r="W91" s="11">
        <f t="shared" si="14"/>
        <v>-8.3250000000000002E-4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9199</v>
      </c>
      <c r="C92" s="3" t="s">
        <v>4771</v>
      </c>
      <c r="D92" s="10">
        <v>14.1</v>
      </c>
      <c r="E92" s="10">
        <v>14.05</v>
      </c>
      <c r="F92" s="10">
        <v>14.1</v>
      </c>
      <c r="G92" s="10">
        <v>13.9</v>
      </c>
      <c r="H92" s="10">
        <v>14</v>
      </c>
      <c r="I92" s="3">
        <v>33</v>
      </c>
      <c r="J92" s="3">
        <v>24.141999999999999</v>
      </c>
      <c r="K92" s="3">
        <v>17</v>
      </c>
      <c r="L92" s="3">
        <v>-5</v>
      </c>
      <c r="M92" s="3">
        <v>-4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4.653E-3</v>
      </c>
      <c r="T92" s="11">
        <f t="shared" si="11"/>
        <v>3.3919510000000003E-3</v>
      </c>
      <c r="U92" s="11">
        <f t="shared" si="12"/>
        <v>2.3969999999999998E-3</v>
      </c>
      <c r="V92" s="11">
        <f t="shared" si="13"/>
        <v>-6.9499999999999998E-4</v>
      </c>
      <c r="W92" s="11">
        <f t="shared" si="14"/>
        <v>-5.5999999999999995E-4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9200</v>
      </c>
      <c r="C93" s="3" t="s">
        <v>10303</v>
      </c>
      <c r="D93" s="10">
        <v>15.45</v>
      </c>
      <c r="E93" s="10">
        <v>15.65</v>
      </c>
      <c r="F93" s="10">
        <v>15.95</v>
      </c>
      <c r="G93" s="10">
        <v>16</v>
      </c>
      <c r="H93" s="10">
        <v>16.350000000000001</v>
      </c>
      <c r="I93" s="3">
        <v>1</v>
      </c>
      <c r="J93" s="3">
        <v>-1</v>
      </c>
      <c r="K93" s="3">
        <v>-2</v>
      </c>
      <c r="L93" s="3">
        <v>1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1.5449999999999999E-4</v>
      </c>
      <c r="T93" s="11">
        <f t="shared" si="11"/>
        <v>-1.5650000000000001E-4</v>
      </c>
      <c r="U93" s="11">
        <f t="shared" si="12"/>
        <v>-3.19E-4</v>
      </c>
      <c r="V93" s="11">
        <f t="shared" si="13"/>
        <v>1.6000000000000001E-4</v>
      </c>
      <c r="W93" s="11">
        <f t="shared" si="14"/>
        <v>-3.2700000000000003E-4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9201</v>
      </c>
      <c r="C94" s="3" t="s">
        <v>10303</v>
      </c>
      <c r="D94" s="10">
        <v>10.4</v>
      </c>
      <c r="E94" s="10">
        <v>10.4</v>
      </c>
      <c r="F94" s="10">
        <v>10.5</v>
      </c>
      <c r="G94" s="10">
        <v>10.55</v>
      </c>
      <c r="H94" s="10">
        <v>10.75</v>
      </c>
      <c r="I94" s="3">
        <v>469</v>
      </c>
      <c r="J94" s="3">
        <v>363</v>
      </c>
      <c r="K94" s="3">
        <v>384</v>
      </c>
      <c r="L94" s="3">
        <v>344</v>
      </c>
      <c r="M94" s="3">
        <v>707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4.8776000000000007E-2</v>
      </c>
      <c r="T94" s="11">
        <f t="shared" si="11"/>
        <v>3.7752000000000001E-2</v>
      </c>
      <c r="U94" s="11">
        <f t="shared" si="12"/>
        <v>4.0320000000000002E-2</v>
      </c>
      <c r="V94" s="11">
        <f t="shared" si="13"/>
        <v>3.6292000000000005E-2</v>
      </c>
      <c r="W94" s="11">
        <f t="shared" si="14"/>
        <v>7.6002500000000001E-2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5861</v>
      </c>
      <c r="C95" s="3" t="s">
        <v>4771</v>
      </c>
      <c r="D95" s="10">
        <v>16.350000000000001</v>
      </c>
      <c r="E95" s="10">
        <v>16.350000000000001</v>
      </c>
      <c r="F95" s="10">
        <v>16.25</v>
      </c>
      <c r="G95" s="10">
        <v>16.350000000000001</v>
      </c>
      <c r="H95" s="10">
        <v>16.350000000000001</v>
      </c>
      <c r="I95" s="3">
        <v>0</v>
      </c>
      <c r="J95" s="3">
        <v>2</v>
      </c>
      <c r="K95" s="3">
        <v>7</v>
      </c>
      <c r="L95" s="3">
        <v>0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3.2700000000000003E-4</v>
      </c>
      <c r="U95" s="11">
        <f t="shared" si="12"/>
        <v>1.1375000000000001E-3</v>
      </c>
      <c r="V95" s="11">
        <f t="shared" si="13"/>
        <v>0</v>
      </c>
      <c r="W95" s="11">
        <f t="shared" si="14"/>
        <v>-1.6350000000000002E-4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5632</v>
      </c>
      <c r="C96" s="3" t="s">
        <v>4774</v>
      </c>
      <c r="D96" s="10">
        <v>17.55</v>
      </c>
      <c r="E96" s="10">
        <v>17.45</v>
      </c>
      <c r="F96" s="10">
        <v>17.45</v>
      </c>
      <c r="G96" s="10">
        <v>17.55</v>
      </c>
      <c r="H96" s="10">
        <v>17.45</v>
      </c>
      <c r="I96" s="3">
        <v>20</v>
      </c>
      <c r="J96" s="3">
        <v>0</v>
      </c>
      <c r="K96" s="3">
        <v>16</v>
      </c>
      <c r="L96" s="3">
        <v>19</v>
      </c>
      <c r="M96" s="3">
        <v>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3.5100000000000001E-3</v>
      </c>
      <c r="T96" s="11">
        <f t="shared" si="11"/>
        <v>0</v>
      </c>
      <c r="U96" s="11">
        <f t="shared" si="12"/>
        <v>2.7919999999999998E-3</v>
      </c>
      <c r="V96" s="11">
        <f t="shared" si="13"/>
        <v>3.3344999999999998E-3</v>
      </c>
      <c r="W96" s="11">
        <f t="shared" si="14"/>
        <v>1.5704999999999998E-3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9202</v>
      </c>
      <c r="C97" s="3" t="s">
        <v>10303</v>
      </c>
      <c r="D97" s="10">
        <v>9.8699999999999992</v>
      </c>
      <c r="E97" s="10">
        <v>10</v>
      </c>
      <c r="F97" s="10">
        <v>10</v>
      </c>
      <c r="G97" s="10">
        <v>10.050000000000001</v>
      </c>
      <c r="H97" s="10">
        <v>10.050000000000001</v>
      </c>
      <c r="I97" s="3">
        <v>16</v>
      </c>
      <c r="J97" s="3">
        <v>-3.08</v>
      </c>
      <c r="K97" s="3">
        <v>2</v>
      </c>
      <c r="L97" s="3">
        <v>1.8</v>
      </c>
      <c r="M97" s="3">
        <v>-4.0940000000000003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1.5791999999999998E-3</v>
      </c>
      <c r="T97" s="11">
        <f t="shared" si="11"/>
        <v>-3.0800000000000001E-4</v>
      </c>
      <c r="U97" s="11">
        <f t="shared" si="12"/>
        <v>2.0000000000000001E-4</v>
      </c>
      <c r="V97" s="11">
        <f t="shared" si="13"/>
        <v>1.8090000000000003E-4</v>
      </c>
      <c r="W97" s="11">
        <f t="shared" si="14"/>
        <v>-4.1144700000000006E-4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9203</v>
      </c>
      <c r="C98" s="3" t="s">
        <v>4774</v>
      </c>
      <c r="D98" s="10">
        <v>7.58</v>
      </c>
      <c r="E98" s="10">
        <v>7.62</v>
      </c>
      <c r="F98" s="10">
        <v>7.59</v>
      </c>
      <c r="G98" s="10">
        <v>7.52</v>
      </c>
      <c r="H98" s="10">
        <v>7.33</v>
      </c>
      <c r="I98" s="3">
        <v>261</v>
      </c>
      <c r="J98" s="3">
        <v>80</v>
      </c>
      <c r="K98" s="3">
        <v>58</v>
      </c>
      <c r="L98" s="3">
        <v>-111</v>
      </c>
      <c r="M98" s="3">
        <v>-604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1.9783800000000001E-2</v>
      </c>
      <c r="T98" s="11">
        <f t="shared" si="11"/>
        <v>6.0959999999999999E-3</v>
      </c>
      <c r="U98" s="11">
        <f t="shared" si="12"/>
        <v>4.4021999999999993E-3</v>
      </c>
      <c r="V98" s="11">
        <f t="shared" si="13"/>
        <v>-8.3471999999999991E-3</v>
      </c>
      <c r="W98" s="11">
        <f t="shared" si="14"/>
        <v>-4.4273199999999999E-2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9204</v>
      </c>
      <c r="C99" s="3" t="s">
        <v>4774</v>
      </c>
      <c r="D99" s="10">
        <v>17.8</v>
      </c>
      <c r="E99" s="10">
        <v>17.850000000000001</v>
      </c>
      <c r="F99" s="10">
        <v>17.95</v>
      </c>
      <c r="G99" s="10">
        <v>17.95</v>
      </c>
      <c r="H99" s="10">
        <v>17.95</v>
      </c>
      <c r="I99" s="3">
        <v>504</v>
      </c>
      <c r="J99" s="3">
        <v>165</v>
      </c>
      <c r="K99" s="3">
        <v>528</v>
      </c>
      <c r="L99" s="3">
        <v>143</v>
      </c>
      <c r="M99" s="3">
        <v>21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8.9712000000000014E-2</v>
      </c>
      <c r="T99" s="11">
        <f t="shared" si="11"/>
        <v>2.9452500000000003E-2</v>
      </c>
      <c r="U99" s="11">
        <f t="shared" si="12"/>
        <v>9.4775999999999999E-2</v>
      </c>
      <c r="V99" s="11">
        <f t="shared" si="13"/>
        <v>2.56685E-2</v>
      </c>
      <c r="W99" s="11">
        <f t="shared" si="14"/>
        <v>3.7694999999999998E-3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9205</v>
      </c>
      <c r="C100" s="3" t="s">
        <v>4774</v>
      </c>
      <c r="D100" s="10">
        <v>13.1</v>
      </c>
      <c r="E100" s="10">
        <v>13.05</v>
      </c>
      <c r="F100" s="10">
        <v>13.1</v>
      </c>
      <c r="G100" s="10">
        <v>13.05</v>
      </c>
      <c r="H100" s="10">
        <v>13.05</v>
      </c>
      <c r="I100" s="3">
        <v>26</v>
      </c>
      <c r="J100" s="3">
        <v>11</v>
      </c>
      <c r="K100" s="3">
        <v>9</v>
      </c>
      <c r="L100" s="3">
        <v>-4</v>
      </c>
      <c r="M100" s="3">
        <v>-7.42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3.4059999999999997E-3</v>
      </c>
      <c r="T100" s="11">
        <f t="shared" si="11"/>
        <v>1.4355000000000001E-3</v>
      </c>
      <c r="U100" s="11">
        <f t="shared" si="12"/>
        <v>1.1789999999999999E-3</v>
      </c>
      <c r="V100" s="11">
        <f t="shared" si="13"/>
        <v>-5.22E-4</v>
      </c>
      <c r="W100" s="11">
        <f t="shared" si="14"/>
        <v>-9.6831E-4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9206</v>
      </c>
      <c r="C101" s="3" t="s">
        <v>10303</v>
      </c>
      <c r="D101" s="10">
        <v>13.15</v>
      </c>
      <c r="E101" s="10">
        <v>13.2</v>
      </c>
      <c r="F101" s="10">
        <v>13.25</v>
      </c>
      <c r="G101" s="10">
        <v>13.2</v>
      </c>
      <c r="H101" s="10">
        <v>13.15</v>
      </c>
      <c r="I101" s="3">
        <v>-1</v>
      </c>
      <c r="J101" s="3">
        <v>3</v>
      </c>
      <c r="K101" s="3">
        <v>-1</v>
      </c>
      <c r="L101" s="3">
        <v>-2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-1.315E-4</v>
      </c>
      <c r="T101" s="11">
        <f t="shared" si="11"/>
        <v>3.9599999999999992E-4</v>
      </c>
      <c r="U101" s="11">
        <f t="shared" si="12"/>
        <v>-1.325E-4</v>
      </c>
      <c r="V101" s="11">
        <f t="shared" si="13"/>
        <v>-2.6399999999999997E-4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9207</v>
      </c>
      <c r="C102" s="3" t="s">
        <v>10303</v>
      </c>
      <c r="D102" s="10">
        <v>10.65</v>
      </c>
      <c r="E102" s="10">
        <v>10.65</v>
      </c>
      <c r="F102" s="10">
        <v>10.7</v>
      </c>
      <c r="G102" s="10">
        <v>10.6</v>
      </c>
      <c r="H102" s="10">
        <v>10.6</v>
      </c>
      <c r="I102" s="3">
        <v>0</v>
      </c>
      <c r="J102" s="3">
        <v>-1</v>
      </c>
      <c r="K102" s="3">
        <v>-1</v>
      </c>
      <c r="L102" s="3">
        <v>-3</v>
      </c>
      <c r="M102" s="3">
        <v>-15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-1.065E-4</v>
      </c>
      <c r="U102" s="11">
        <f t="shared" si="12"/>
        <v>-1.07E-4</v>
      </c>
      <c r="V102" s="11">
        <f t="shared" si="13"/>
        <v>-3.1799999999999998E-4</v>
      </c>
      <c r="W102" s="11">
        <f t="shared" si="14"/>
        <v>-1.5900000000000001E-3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9208</v>
      </c>
      <c r="C103" s="3" t="s">
        <v>4774</v>
      </c>
      <c r="D103" s="10">
        <v>11.25</v>
      </c>
      <c r="E103" s="10">
        <v>11.25</v>
      </c>
      <c r="F103" s="10">
        <v>11.1</v>
      </c>
      <c r="G103" s="10">
        <v>11.1</v>
      </c>
      <c r="H103" s="10">
        <v>11</v>
      </c>
      <c r="I103" s="3">
        <v>29</v>
      </c>
      <c r="J103" s="3">
        <v>32</v>
      </c>
      <c r="K103" s="3">
        <v>-30</v>
      </c>
      <c r="L103" s="3">
        <v>-51</v>
      </c>
      <c r="M103" s="3">
        <v>-171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3.2625000000000002E-3</v>
      </c>
      <c r="T103" s="11">
        <f t="shared" si="11"/>
        <v>3.5999999999999999E-3</v>
      </c>
      <c r="U103" s="11">
        <f t="shared" si="12"/>
        <v>-3.3300000000000001E-3</v>
      </c>
      <c r="V103" s="11">
        <f t="shared" si="13"/>
        <v>-5.6610000000000002E-3</v>
      </c>
      <c r="W103" s="11">
        <f t="shared" si="14"/>
        <v>-1.881E-2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5634</v>
      </c>
      <c r="C104" s="3" t="s">
        <v>10303</v>
      </c>
      <c r="D104" s="10">
        <v>13.1</v>
      </c>
      <c r="E104" s="10">
        <v>13.05</v>
      </c>
      <c r="F104" s="10">
        <v>13</v>
      </c>
      <c r="G104" s="10">
        <v>13.1</v>
      </c>
      <c r="H104" s="10">
        <v>12.95</v>
      </c>
      <c r="I104" s="3">
        <v>3</v>
      </c>
      <c r="J104" s="3">
        <v>0</v>
      </c>
      <c r="K104" s="3">
        <v>3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3.9299999999999996E-4</v>
      </c>
      <c r="T104" s="11">
        <f t="shared" si="11"/>
        <v>0</v>
      </c>
      <c r="U104" s="11">
        <f t="shared" si="12"/>
        <v>3.8999999999999999E-4</v>
      </c>
      <c r="V104" s="11">
        <f t="shared" si="13"/>
        <v>1.3099999999999999E-4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9209</v>
      </c>
      <c r="C105" s="3" t="s">
        <v>4774</v>
      </c>
      <c r="D105" s="10">
        <v>19.05</v>
      </c>
      <c r="E105" s="10">
        <v>19.399999999999999</v>
      </c>
      <c r="F105" s="10">
        <v>19.45</v>
      </c>
      <c r="G105" s="10">
        <v>19</v>
      </c>
      <c r="H105" s="10">
        <v>18.75</v>
      </c>
      <c r="I105" s="3">
        <v>1</v>
      </c>
      <c r="J105" s="3">
        <v>0</v>
      </c>
      <c r="K105" s="3">
        <v>0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1.905E-4</v>
      </c>
      <c r="T105" s="11">
        <f t="shared" si="11"/>
        <v>0</v>
      </c>
      <c r="U105" s="11">
        <f t="shared" si="12"/>
        <v>0</v>
      </c>
      <c r="V105" s="11">
        <f t="shared" si="13"/>
        <v>1.9000000000000001E-4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9210</v>
      </c>
      <c r="C106" s="3" t="s">
        <v>4777</v>
      </c>
      <c r="D106" s="10">
        <v>18.3</v>
      </c>
      <c r="E106" s="10">
        <v>18.05</v>
      </c>
      <c r="F106" s="10">
        <v>18.7</v>
      </c>
      <c r="G106" s="10">
        <v>18.149999999999999</v>
      </c>
      <c r="H106" s="10">
        <v>18</v>
      </c>
      <c r="I106" s="3">
        <v>88</v>
      </c>
      <c r="J106" s="3">
        <v>-108</v>
      </c>
      <c r="K106" s="3">
        <v>294</v>
      </c>
      <c r="L106" s="3">
        <v>-517</v>
      </c>
      <c r="M106" s="3">
        <v>65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1.6104E-2</v>
      </c>
      <c r="T106" s="11">
        <f t="shared" si="11"/>
        <v>-1.9494000000000001E-2</v>
      </c>
      <c r="U106" s="11">
        <f t="shared" si="12"/>
        <v>5.4977999999999999E-2</v>
      </c>
      <c r="V106" s="11">
        <f t="shared" si="13"/>
        <v>-9.3835499999999988E-2</v>
      </c>
      <c r="W106" s="11">
        <f t="shared" si="14"/>
        <v>1.17E-2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9211</v>
      </c>
      <c r="C107" s="3" t="s">
        <v>4774</v>
      </c>
      <c r="D107" s="10">
        <v>51.5</v>
      </c>
      <c r="E107" s="10">
        <v>56.6</v>
      </c>
      <c r="F107" s="10">
        <v>54</v>
      </c>
      <c r="G107" s="10">
        <v>52.8</v>
      </c>
      <c r="H107" s="10">
        <v>53.1</v>
      </c>
      <c r="I107" s="3">
        <v>-31</v>
      </c>
      <c r="J107" s="3">
        <v>-1</v>
      </c>
      <c r="K107" s="3">
        <v>-16</v>
      </c>
      <c r="L107" s="3">
        <v>-38</v>
      </c>
      <c r="M107" s="3">
        <v>-14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-1.5965E-2</v>
      </c>
      <c r="T107" s="11">
        <f t="shared" si="11"/>
        <v>-5.6599999999999999E-4</v>
      </c>
      <c r="U107" s="11">
        <f t="shared" si="12"/>
        <v>-8.6400000000000001E-3</v>
      </c>
      <c r="V107" s="11">
        <f t="shared" si="13"/>
        <v>-2.0063999999999999E-2</v>
      </c>
      <c r="W107" s="11">
        <f t="shared" si="14"/>
        <v>-7.4339999999999996E-3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9212</v>
      </c>
      <c r="C108" s="3" t="s">
        <v>4774</v>
      </c>
      <c r="D108" s="10">
        <v>31.85</v>
      </c>
      <c r="E108" s="10">
        <v>31.55</v>
      </c>
      <c r="F108" s="10">
        <v>31.75</v>
      </c>
      <c r="G108" s="10">
        <v>31.7</v>
      </c>
      <c r="H108" s="10">
        <v>30.6</v>
      </c>
      <c r="I108" s="3">
        <v>174</v>
      </c>
      <c r="J108" s="3">
        <v>-108</v>
      </c>
      <c r="K108" s="3">
        <v>-27</v>
      </c>
      <c r="L108" s="3">
        <v>-28.379000000000001</v>
      </c>
      <c r="M108" s="3">
        <v>-244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5.5419000000000003E-2</v>
      </c>
      <c r="T108" s="11">
        <f t="shared" si="11"/>
        <v>-3.4074E-2</v>
      </c>
      <c r="U108" s="11">
        <f t="shared" si="12"/>
        <v>-8.5725000000000003E-3</v>
      </c>
      <c r="V108" s="11">
        <f t="shared" si="13"/>
        <v>-8.9961429999999998E-3</v>
      </c>
      <c r="W108" s="11">
        <f t="shared" si="14"/>
        <v>-7.4664000000000008E-2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6526</v>
      </c>
      <c r="C109" s="3" t="s">
        <v>4774</v>
      </c>
      <c r="D109" s="10">
        <v>11.6</v>
      </c>
      <c r="E109" s="10">
        <v>11.7</v>
      </c>
      <c r="F109" s="10">
        <v>11.7</v>
      </c>
      <c r="G109" s="10">
        <v>11.55</v>
      </c>
      <c r="H109" s="10">
        <v>11.4</v>
      </c>
      <c r="I109" s="3">
        <v>-5.9880000000000004</v>
      </c>
      <c r="J109" s="3">
        <v>-1</v>
      </c>
      <c r="K109" s="3">
        <v>-3</v>
      </c>
      <c r="L109" s="3">
        <v>-8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-6.946080000000001E-4</v>
      </c>
      <c r="T109" s="11">
        <f t="shared" si="11"/>
        <v>-1.17E-4</v>
      </c>
      <c r="U109" s="11">
        <f t="shared" si="12"/>
        <v>-3.5099999999999997E-4</v>
      </c>
      <c r="V109" s="11">
        <f t="shared" si="13"/>
        <v>-9.2400000000000002E-4</v>
      </c>
      <c r="W109" s="11">
        <f t="shared" si="14"/>
        <v>-1.1400000000000001E-4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9213</v>
      </c>
      <c r="C110" s="3" t="s">
        <v>4774</v>
      </c>
      <c r="D110" s="10">
        <v>53</v>
      </c>
      <c r="E110" s="10">
        <v>53.5</v>
      </c>
      <c r="F110" s="10">
        <v>53.3</v>
      </c>
      <c r="G110" s="10">
        <v>52.9</v>
      </c>
      <c r="H110" s="10">
        <v>53.4</v>
      </c>
      <c r="I110" s="3">
        <v>3</v>
      </c>
      <c r="J110" s="3">
        <v>4</v>
      </c>
      <c r="K110" s="3">
        <v>1</v>
      </c>
      <c r="L110" s="3">
        <v>1</v>
      </c>
      <c r="M110" s="3">
        <v>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1.5900000000000001E-3</v>
      </c>
      <c r="T110" s="11">
        <f t="shared" si="11"/>
        <v>2.14E-3</v>
      </c>
      <c r="U110" s="11">
        <f t="shared" si="12"/>
        <v>5.3299999999999995E-4</v>
      </c>
      <c r="V110" s="11">
        <f t="shared" si="13"/>
        <v>5.2899999999999996E-4</v>
      </c>
      <c r="W110" s="11">
        <f t="shared" si="14"/>
        <v>8.0099999999999998E-3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9214</v>
      </c>
      <c r="C111" s="3" t="s">
        <v>4774</v>
      </c>
      <c r="D111" s="10">
        <v>565</v>
      </c>
      <c r="E111" s="10">
        <v>567</v>
      </c>
      <c r="F111" s="10">
        <v>583</v>
      </c>
      <c r="G111" s="10">
        <v>593</v>
      </c>
      <c r="H111" s="10">
        <v>583</v>
      </c>
      <c r="I111" s="3">
        <v>-39.713999999999999</v>
      </c>
      <c r="J111" s="3">
        <v>37.273000000000003</v>
      </c>
      <c r="K111" s="3">
        <v>-90.975999999999999</v>
      </c>
      <c r="L111" s="3">
        <v>114.89400000000001</v>
      </c>
      <c r="M111" s="3">
        <v>126.339</v>
      </c>
      <c r="N111" s="3">
        <v>72.400999999999996</v>
      </c>
      <c r="O111" s="3">
        <v>56.401000000000003</v>
      </c>
      <c r="P111" s="3">
        <v>220</v>
      </c>
      <c r="Q111" s="3">
        <v>69</v>
      </c>
      <c r="R111" s="3">
        <v>32</v>
      </c>
      <c r="S111" s="11">
        <f t="shared" si="10"/>
        <v>-0.2243841</v>
      </c>
      <c r="T111" s="11">
        <f t="shared" si="11"/>
        <v>0.21133791000000002</v>
      </c>
      <c r="U111" s="11">
        <f t="shared" si="12"/>
        <v>-0.53039007999999999</v>
      </c>
      <c r="V111" s="11">
        <f t="shared" si="13"/>
        <v>0.68132142000000007</v>
      </c>
      <c r="W111" s="11">
        <f t="shared" si="14"/>
        <v>0.73655637000000007</v>
      </c>
      <c r="X111" s="11">
        <f t="shared" si="15"/>
        <v>0.40906564999999995</v>
      </c>
      <c r="Y111" s="11">
        <f t="shared" si="16"/>
        <v>0.31979367000000003</v>
      </c>
      <c r="Z111" s="11">
        <f t="shared" si="17"/>
        <v>1.2826</v>
      </c>
      <c r="AA111" s="11">
        <f t="shared" si="18"/>
        <v>0.40916999999999998</v>
      </c>
      <c r="AB111" s="11">
        <f t="shared" si="19"/>
        <v>0.18656</v>
      </c>
    </row>
    <row r="112" spans="1:28" x14ac:dyDescent="0.25">
      <c r="A112" s="2" t="s">
        <v>106</v>
      </c>
      <c r="B112" s="3" t="s">
        <v>4900</v>
      </c>
      <c r="C112" s="3" t="s">
        <v>4774</v>
      </c>
      <c r="D112" s="10">
        <v>390</v>
      </c>
      <c r="E112" s="10">
        <v>395</v>
      </c>
      <c r="F112" s="10">
        <v>389.5</v>
      </c>
      <c r="G112" s="10">
        <v>399.5</v>
      </c>
      <c r="H112" s="10">
        <v>398.5</v>
      </c>
      <c r="I112" s="3">
        <v>473.52</v>
      </c>
      <c r="J112" s="3">
        <v>-233.59700000000001</v>
      </c>
      <c r="K112" s="3">
        <v>-278.80700000000002</v>
      </c>
      <c r="L112" s="3">
        <v>-231.75</v>
      </c>
      <c r="M112" s="3">
        <v>-70.33</v>
      </c>
      <c r="N112" s="3">
        <v>450.21300000000002</v>
      </c>
      <c r="O112" s="3">
        <v>60</v>
      </c>
      <c r="P112" s="3">
        <v>169</v>
      </c>
      <c r="Q112" s="3">
        <v>356.47500000000002</v>
      </c>
      <c r="R112" s="3">
        <v>-193</v>
      </c>
      <c r="S112" s="11">
        <f t="shared" si="10"/>
        <v>1.8467279999999999</v>
      </c>
      <c r="T112" s="11">
        <f t="shared" si="11"/>
        <v>-0.92270815000000006</v>
      </c>
      <c r="U112" s="11">
        <f t="shared" si="12"/>
        <v>-1.0859532650000001</v>
      </c>
      <c r="V112" s="11">
        <f t="shared" si="13"/>
        <v>-0.92584124999999995</v>
      </c>
      <c r="W112" s="11">
        <f t="shared" si="14"/>
        <v>-0.28026505000000002</v>
      </c>
      <c r="X112" s="11">
        <f t="shared" si="15"/>
        <v>1.7558307</v>
      </c>
      <c r="Y112" s="11">
        <f t="shared" si="16"/>
        <v>0.23699999999999999</v>
      </c>
      <c r="Z112" s="11">
        <f t="shared" si="17"/>
        <v>0.65825500000000003</v>
      </c>
      <c r="AA112" s="11">
        <f t="shared" si="18"/>
        <v>1.4241176250000001</v>
      </c>
      <c r="AB112" s="11">
        <f t="shared" si="19"/>
        <v>-0.76910500000000004</v>
      </c>
    </row>
    <row r="113" spans="1:28" x14ac:dyDescent="0.25">
      <c r="A113" s="2" t="s">
        <v>107</v>
      </c>
      <c r="B113" s="3" t="s">
        <v>4901</v>
      </c>
      <c r="C113" s="3" t="s">
        <v>4778</v>
      </c>
      <c r="D113" s="10">
        <v>99.1</v>
      </c>
      <c r="E113" s="10">
        <v>98.4</v>
      </c>
      <c r="F113" s="10">
        <v>98.6</v>
      </c>
      <c r="G113" s="10">
        <v>96.7</v>
      </c>
      <c r="H113" s="10">
        <v>95.9</v>
      </c>
      <c r="I113" s="3">
        <v>263</v>
      </c>
      <c r="J113" s="3">
        <v>-183</v>
      </c>
      <c r="K113" s="3">
        <v>132</v>
      </c>
      <c r="L113" s="3">
        <v>-408</v>
      </c>
      <c r="M113" s="3">
        <v>-160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0.260633</v>
      </c>
      <c r="T113" s="11">
        <f t="shared" si="11"/>
        <v>-0.18007200000000001</v>
      </c>
      <c r="U113" s="11">
        <f t="shared" si="12"/>
        <v>0.13015199999999999</v>
      </c>
      <c r="V113" s="11">
        <f t="shared" si="13"/>
        <v>-0.394536</v>
      </c>
      <c r="W113" s="11">
        <f t="shared" si="14"/>
        <v>-0.15343999999999999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9215</v>
      </c>
      <c r="C114" s="3" t="s">
        <v>4778</v>
      </c>
      <c r="D114" s="10">
        <v>47.4</v>
      </c>
      <c r="E114" s="10">
        <v>47</v>
      </c>
      <c r="F114" s="10">
        <v>46.6</v>
      </c>
      <c r="G114" s="10">
        <v>46.2</v>
      </c>
      <c r="H114" s="10">
        <v>45.75</v>
      </c>
      <c r="I114" s="3">
        <v>-4211.2</v>
      </c>
      <c r="J114" s="3">
        <v>-1967.05</v>
      </c>
      <c r="K114" s="3">
        <v>-1883.01</v>
      </c>
      <c r="L114" s="3">
        <v>-1266</v>
      </c>
      <c r="M114" s="3">
        <v>-1402.847</v>
      </c>
      <c r="N114" s="3">
        <v>3</v>
      </c>
      <c r="O114" s="3">
        <v>412</v>
      </c>
      <c r="P114" s="3">
        <v>6</v>
      </c>
      <c r="Q114" s="3">
        <v>2</v>
      </c>
      <c r="R114" s="3">
        <v>6</v>
      </c>
      <c r="S114" s="11">
        <f t="shared" si="10"/>
        <v>-1.9961087999999998</v>
      </c>
      <c r="T114" s="11">
        <f t="shared" si="11"/>
        <v>-0.92451349999999988</v>
      </c>
      <c r="U114" s="11">
        <f t="shared" si="12"/>
        <v>-0.87748266000000008</v>
      </c>
      <c r="V114" s="11">
        <f t="shared" si="13"/>
        <v>-0.58489200000000008</v>
      </c>
      <c r="W114" s="11">
        <f t="shared" si="14"/>
        <v>-0.64180250249999993</v>
      </c>
      <c r="X114" s="11">
        <f t="shared" si="15"/>
        <v>1.4219999999999999E-3</v>
      </c>
      <c r="Y114" s="11">
        <f t="shared" si="16"/>
        <v>0.19364000000000001</v>
      </c>
      <c r="Z114" s="11">
        <f t="shared" si="17"/>
        <v>2.7960000000000003E-3</v>
      </c>
      <c r="AA114" s="11">
        <f t="shared" si="18"/>
        <v>9.2400000000000002E-4</v>
      </c>
      <c r="AB114" s="11">
        <f t="shared" si="19"/>
        <v>2.745E-3</v>
      </c>
    </row>
    <row r="115" spans="1:28" x14ac:dyDescent="0.25">
      <c r="A115" s="2" t="s">
        <v>109</v>
      </c>
      <c r="B115" s="3" t="s">
        <v>5868</v>
      </c>
      <c r="C115" s="3" t="s">
        <v>4772</v>
      </c>
      <c r="D115" s="10">
        <v>16.149999999999999</v>
      </c>
      <c r="E115" s="10">
        <v>16.100000000000001</v>
      </c>
      <c r="F115" s="10">
        <v>16</v>
      </c>
      <c r="G115" s="10">
        <v>16</v>
      </c>
      <c r="H115" s="10">
        <v>15.95</v>
      </c>
      <c r="I115" s="3">
        <v>-1</v>
      </c>
      <c r="J115" s="3">
        <v>-6</v>
      </c>
      <c r="K115" s="3">
        <v>-7</v>
      </c>
      <c r="L115" s="3">
        <v>23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-1.615E-4</v>
      </c>
      <c r="T115" s="11">
        <f t="shared" si="11"/>
        <v>-9.6600000000000006E-4</v>
      </c>
      <c r="U115" s="11">
        <f t="shared" si="12"/>
        <v>-1.1199999999999999E-3</v>
      </c>
      <c r="V115" s="11">
        <f t="shared" si="13"/>
        <v>3.6800000000000001E-3</v>
      </c>
      <c r="W115" s="11">
        <f t="shared" si="14"/>
        <v>-6.38E-4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9216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9217</v>
      </c>
      <c r="C117" s="3" t="s">
        <v>10304</v>
      </c>
      <c r="D117" s="10">
        <v>12.4</v>
      </c>
      <c r="E117" s="10">
        <v>12.1</v>
      </c>
      <c r="F117" s="10">
        <v>12.35</v>
      </c>
      <c r="G117" s="10">
        <v>12.3</v>
      </c>
      <c r="H117" s="10">
        <v>12.4</v>
      </c>
      <c r="I117" s="3">
        <v>6</v>
      </c>
      <c r="J117" s="3">
        <v>0</v>
      </c>
      <c r="K117" s="3">
        <v>0</v>
      </c>
      <c r="L117" s="3">
        <v>5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7.4400000000000009E-4</v>
      </c>
      <c r="T117" s="11">
        <f t="shared" si="11"/>
        <v>0</v>
      </c>
      <c r="U117" s="11">
        <f t="shared" si="12"/>
        <v>0</v>
      </c>
      <c r="V117" s="11">
        <f t="shared" si="13"/>
        <v>6.1499999999999999E-4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9218</v>
      </c>
      <c r="C118" s="3" t="s">
        <v>4778</v>
      </c>
      <c r="D118" s="10">
        <v>100.5</v>
      </c>
      <c r="E118" s="10">
        <v>102.5</v>
      </c>
      <c r="F118" s="10">
        <v>100.5</v>
      </c>
      <c r="G118" s="10">
        <v>99.3</v>
      </c>
      <c r="H118" s="10">
        <v>102.5</v>
      </c>
      <c r="I118" s="3">
        <v>2089.6260000000002</v>
      </c>
      <c r="J118" s="3">
        <v>1853</v>
      </c>
      <c r="K118" s="3">
        <v>-1659.8710000000001</v>
      </c>
      <c r="L118" s="3">
        <v>-1198.519</v>
      </c>
      <c r="M118" s="3">
        <v>4572.1679999999997</v>
      </c>
      <c r="N118" s="3">
        <v>0</v>
      </c>
      <c r="O118" s="3">
        <v>0</v>
      </c>
      <c r="P118" s="3">
        <v>-80</v>
      </c>
      <c r="Q118" s="3">
        <v>0</v>
      </c>
      <c r="R118" s="3">
        <v>0</v>
      </c>
      <c r="S118" s="11">
        <f t="shared" si="10"/>
        <v>2.1000741300000003</v>
      </c>
      <c r="T118" s="11">
        <f t="shared" si="11"/>
        <v>1.8993249999999999</v>
      </c>
      <c r="U118" s="11">
        <f t="shared" si="12"/>
        <v>-1.668170355</v>
      </c>
      <c r="V118" s="11">
        <f t="shared" si="13"/>
        <v>-1.1901293669999999</v>
      </c>
      <c r="W118" s="11">
        <f t="shared" si="14"/>
        <v>4.6864721999999999</v>
      </c>
      <c r="X118" s="11">
        <f t="shared" si="15"/>
        <v>0</v>
      </c>
      <c r="Y118" s="11">
        <f t="shared" si="16"/>
        <v>0</v>
      </c>
      <c r="Z118" s="11">
        <f t="shared" si="17"/>
        <v>-8.0399999999999999E-2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9219</v>
      </c>
      <c r="C119" s="3" t="s">
        <v>10305</v>
      </c>
      <c r="D119" s="10">
        <v>53.3</v>
      </c>
      <c r="E119" s="10">
        <v>54.5</v>
      </c>
      <c r="F119" s="10">
        <v>53.4</v>
      </c>
      <c r="G119" s="10">
        <v>55.1</v>
      </c>
      <c r="H119" s="10">
        <v>55.4</v>
      </c>
      <c r="I119" s="3">
        <v>935.072</v>
      </c>
      <c r="J119" s="3">
        <v>792</v>
      </c>
      <c r="K119" s="3">
        <v>-791.71199999999999</v>
      </c>
      <c r="L119" s="3">
        <v>3593.7289999999998</v>
      </c>
      <c r="M119" s="3">
        <v>656.80200000000002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0.498393376</v>
      </c>
      <c r="T119" s="11">
        <f t="shared" si="11"/>
        <v>0.43164000000000002</v>
      </c>
      <c r="U119" s="11">
        <f t="shared" si="12"/>
        <v>-0.42277420799999998</v>
      </c>
      <c r="V119" s="11">
        <f t="shared" si="13"/>
        <v>1.9801446789999999</v>
      </c>
      <c r="W119" s="11">
        <f t="shared" si="14"/>
        <v>0.36386830800000003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9220</v>
      </c>
      <c r="C120" s="3" t="s">
        <v>10305</v>
      </c>
      <c r="D120" s="10">
        <v>40</v>
      </c>
      <c r="E120" s="10">
        <v>39.200000000000003</v>
      </c>
      <c r="F120" s="10">
        <v>43.1</v>
      </c>
      <c r="G120" s="10">
        <v>42.65</v>
      </c>
      <c r="H120" s="10">
        <v>45.9</v>
      </c>
      <c r="I120" s="3">
        <v>106</v>
      </c>
      <c r="J120" s="3">
        <v>-229</v>
      </c>
      <c r="K120" s="3">
        <v>51</v>
      </c>
      <c r="L120" s="3">
        <v>-384</v>
      </c>
      <c r="M120" s="3">
        <v>1205</v>
      </c>
      <c r="N120" s="3">
        <v>0</v>
      </c>
      <c r="O120" s="3">
        <v>0</v>
      </c>
      <c r="P120" s="3">
        <v>0</v>
      </c>
      <c r="Q120" s="3">
        <v>0</v>
      </c>
      <c r="R120" s="3">
        <v>1200</v>
      </c>
      <c r="S120" s="11">
        <f t="shared" si="10"/>
        <v>4.24E-2</v>
      </c>
      <c r="T120" s="11">
        <f t="shared" si="11"/>
        <v>-8.9768000000000014E-2</v>
      </c>
      <c r="U120" s="11">
        <f t="shared" si="12"/>
        <v>2.1981000000000001E-2</v>
      </c>
      <c r="V120" s="11">
        <f t="shared" si="13"/>
        <v>-0.16377599999999998</v>
      </c>
      <c r="W120" s="11">
        <f t="shared" si="14"/>
        <v>0.553095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0.55079999999999996</v>
      </c>
    </row>
    <row r="121" spans="1:28" x14ac:dyDescent="0.25">
      <c r="A121" s="2" t="s">
        <v>115</v>
      </c>
      <c r="B121" s="3" t="s">
        <v>9221</v>
      </c>
      <c r="C121" s="3" t="s">
        <v>4768</v>
      </c>
      <c r="D121" s="10">
        <v>16.75</v>
      </c>
      <c r="E121" s="10">
        <v>16.75</v>
      </c>
      <c r="F121" s="10">
        <v>16.899999999999999</v>
      </c>
      <c r="G121" s="10">
        <v>16.850000000000001</v>
      </c>
      <c r="H121" s="10">
        <v>17.149999999999999</v>
      </c>
      <c r="I121" s="3">
        <v>-11</v>
      </c>
      <c r="J121" s="3">
        <v>1</v>
      </c>
      <c r="K121" s="3">
        <v>1</v>
      </c>
      <c r="L121" s="3">
        <v>0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-1.8425E-3</v>
      </c>
      <c r="T121" s="11">
        <f t="shared" si="11"/>
        <v>1.6750000000000001E-4</v>
      </c>
      <c r="U121" s="11">
        <f t="shared" si="12"/>
        <v>1.6899999999999999E-4</v>
      </c>
      <c r="V121" s="11">
        <f t="shared" si="13"/>
        <v>0</v>
      </c>
      <c r="W121" s="11">
        <f t="shared" si="14"/>
        <v>1.2004999999999997E-3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5636</v>
      </c>
      <c r="C122" s="3" t="s">
        <v>10305</v>
      </c>
      <c r="D122" s="10">
        <v>15</v>
      </c>
      <c r="E122" s="10">
        <v>15.05</v>
      </c>
      <c r="F122" s="10">
        <v>15</v>
      </c>
      <c r="G122" s="10">
        <v>14.9</v>
      </c>
      <c r="H122" s="10">
        <v>14.85</v>
      </c>
      <c r="I122" s="3">
        <v>147</v>
      </c>
      <c r="J122" s="3">
        <v>30</v>
      </c>
      <c r="K122" s="3">
        <v>31</v>
      </c>
      <c r="L122" s="3">
        <v>1</v>
      </c>
      <c r="M122" s="3">
        <v>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2.205E-2</v>
      </c>
      <c r="T122" s="11">
        <f t="shared" si="11"/>
        <v>4.5149999999999999E-3</v>
      </c>
      <c r="U122" s="11">
        <f t="shared" si="12"/>
        <v>4.6499999999999996E-3</v>
      </c>
      <c r="V122" s="11">
        <f t="shared" si="13"/>
        <v>1.4900000000000002E-4</v>
      </c>
      <c r="W122" s="11">
        <f t="shared" si="14"/>
        <v>1.7819999999999999E-3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9222</v>
      </c>
      <c r="C123" s="3" t="s">
        <v>4778</v>
      </c>
      <c r="D123" s="10">
        <v>241</v>
      </c>
      <c r="E123" s="10">
        <v>242</v>
      </c>
      <c r="F123" s="10">
        <v>242</v>
      </c>
      <c r="G123" s="10">
        <v>234.5</v>
      </c>
      <c r="H123" s="10">
        <v>237.5</v>
      </c>
      <c r="I123" s="3">
        <v>-277.50099999999998</v>
      </c>
      <c r="J123" s="3">
        <v>-2450.0700000000002</v>
      </c>
      <c r="K123" s="3">
        <v>-618.76599999999996</v>
      </c>
      <c r="L123" s="3">
        <v>-1374.4269999999999</v>
      </c>
      <c r="M123" s="3">
        <v>285.26499999999999</v>
      </c>
      <c r="N123" s="3">
        <v>200</v>
      </c>
      <c r="O123" s="3">
        <v>835</v>
      </c>
      <c r="P123" s="3">
        <v>2</v>
      </c>
      <c r="Q123" s="3">
        <v>-22</v>
      </c>
      <c r="R123" s="3">
        <v>0</v>
      </c>
      <c r="S123" s="11">
        <f t="shared" si="10"/>
        <v>-0.66877740999999991</v>
      </c>
      <c r="T123" s="11">
        <f t="shared" si="11"/>
        <v>-5.929169400000001</v>
      </c>
      <c r="U123" s="11">
        <f t="shared" si="12"/>
        <v>-1.4974137199999999</v>
      </c>
      <c r="V123" s="11">
        <f t="shared" si="13"/>
        <v>-3.2230313149999996</v>
      </c>
      <c r="W123" s="11">
        <f t="shared" si="14"/>
        <v>0.67750437500000005</v>
      </c>
      <c r="X123" s="11">
        <f t="shared" si="15"/>
        <v>0.48199999999999998</v>
      </c>
      <c r="Y123" s="11">
        <f t="shared" si="16"/>
        <v>2.0207000000000002</v>
      </c>
      <c r="Z123" s="11">
        <f t="shared" si="17"/>
        <v>4.8399999999999997E-3</v>
      </c>
      <c r="AA123" s="11">
        <f t="shared" si="18"/>
        <v>-5.1589999999999997E-2</v>
      </c>
      <c r="AB123" s="11">
        <f t="shared" si="19"/>
        <v>0</v>
      </c>
    </row>
    <row r="124" spans="1:28" x14ac:dyDescent="0.25">
      <c r="A124" s="2" t="s">
        <v>118</v>
      </c>
      <c r="B124" s="3" t="s">
        <v>9223</v>
      </c>
      <c r="C124" s="3" t="s">
        <v>4772</v>
      </c>
      <c r="D124" s="10">
        <v>35.450000000000003</v>
      </c>
      <c r="E124" s="10">
        <v>37.35</v>
      </c>
      <c r="F124" s="10">
        <v>36.9</v>
      </c>
      <c r="G124" s="10">
        <v>36.549999999999997</v>
      </c>
      <c r="H124" s="10">
        <v>35.9</v>
      </c>
      <c r="I124" s="3">
        <v>4</v>
      </c>
      <c r="J124" s="3">
        <v>13</v>
      </c>
      <c r="K124" s="3">
        <v>-4</v>
      </c>
      <c r="L124" s="3">
        <v>-4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1.4180000000000002E-3</v>
      </c>
      <c r="T124" s="11">
        <f t="shared" si="11"/>
        <v>4.8555000000000004E-3</v>
      </c>
      <c r="U124" s="11">
        <f t="shared" si="12"/>
        <v>-1.4759999999999999E-3</v>
      </c>
      <c r="V124" s="11">
        <f t="shared" si="13"/>
        <v>-1.462E-3</v>
      </c>
      <c r="W124" s="11">
        <f t="shared" si="14"/>
        <v>3.2309999999999995E-3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5874</v>
      </c>
      <c r="C125" s="3" t="s">
        <v>4772</v>
      </c>
      <c r="D125" s="10">
        <v>38.35</v>
      </c>
      <c r="E125" s="10">
        <v>38.049999999999997</v>
      </c>
      <c r="F125" s="10">
        <v>38.25</v>
      </c>
      <c r="G125" s="10">
        <v>38.25</v>
      </c>
      <c r="H125" s="10">
        <v>36.950000000000003</v>
      </c>
      <c r="I125" s="3">
        <v>13</v>
      </c>
      <c r="J125" s="3">
        <v>-240</v>
      </c>
      <c r="K125" s="3">
        <v>-209</v>
      </c>
      <c r="L125" s="3">
        <v>-6459.0129999999999</v>
      </c>
      <c r="M125" s="3">
        <v>-1081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4.9855000000000003E-3</v>
      </c>
      <c r="T125" s="11">
        <f t="shared" si="11"/>
        <v>-9.1319999999999998E-2</v>
      </c>
      <c r="U125" s="11">
        <f t="shared" si="12"/>
        <v>-7.99425E-2</v>
      </c>
      <c r="V125" s="11">
        <f t="shared" si="13"/>
        <v>-2.4705724724999998</v>
      </c>
      <c r="W125" s="11">
        <f t="shared" si="14"/>
        <v>-0.39942950000000005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9224</v>
      </c>
      <c r="C126" s="3" t="s">
        <v>4772</v>
      </c>
      <c r="D126" s="10">
        <v>29.2</v>
      </c>
      <c r="E126" s="10">
        <v>28.65</v>
      </c>
      <c r="F126" s="10">
        <v>29.2</v>
      </c>
      <c r="G126" s="10">
        <v>28.7</v>
      </c>
      <c r="H126" s="10">
        <v>27.8</v>
      </c>
      <c r="I126" s="3">
        <v>-125.98399999999999</v>
      </c>
      <c r="J126" s="3">
        <v>1770.1</v>
      </c>
      <c r="K126" s="3">
        <v>-715</v>
      </c>
      <c r="L126" s="3">
        <v>437.05399999999997</v>
      </c>
      <c r="M126" s="3">
        <v>697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-3.6787328000000001E-2</v>
      </c>
      <c r="T126" s="11">
        <f t="shared" si="11"/>
        <v>0.50713364999999999</v>
      </c>
      <c r="U126" s="11">
        <f t="shared" si="12"/>
        <v>-0.20877999999999999</v>
      </c>
      <c r="V126" s="11">
        <f t="shared" si="13"/>
        <v>0.12543449799999998</v>
      </c>
      <c r="W126" s="11">
        <f t="shared" si="14"/>
        <v>0.19376600000000002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9225</v>
      </c>
      <c r="C127" s="3" t="s">
        <v>4772</v>
      </c>
      <c r="D127" s="10">
        <v>75.099999999999994</v>
      </c>
      <c r="E127" s="10">
        <v>75</v>
      </c>
      <c r="F127" s="10">
        <v>75.599999999999994</v>
      </c>
      <c r="G127" s="10">
        <v>74.599999999999994</v>
      </c>
      <c r="H127" s="10">
        <v>74.099999999999994</v>
      </c>
      <c r="I127" s="3">
        <v>29</v>
      </c>
      <c r="J127" s="3">
        <v>8</v>
      </c>
      <c r="K127" s="3">
        <v>11</v>
      </c>
      <c r="L127" s="3">
        <v>-22</v>
      </c>
      <c r="M127" s="3">
        <v>-27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2.1778999999999996E-2</v>
      </c>
      <c r="T127" s="11">
        <f t="shared" si="11"/>
        <v>6.0000000000000001E-3</v>
      </c>
      <c r="U127" s="11">
        <f t="shared" si="12"/>
        <v>8.3159999999999987E-3</v>
      </c>
      <c r="V127" s="11">
        <f t="shared" si="13"/>
        <v>-1.6412E-2</v>
      </c>
      <c r="W127" s="11">
        <f t="shared" si="14"/>
        <v>-2.0006999999999997E-2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6527</v>
      </c>
      <c r="C128" s="3" t="s">
        <v>4778</v>
      </c>
      <c r="D128" s="10">
        <v>32</v>
      </c>
      <c r="E128" s="10">
        <v>31.9</v>
      </c>
      <c r="F128" s="10">
        <v>32</v>
      </c>
      <c r="G128" s="10">
        <v>32.1</v>
      </c>
      <c r="H128" s="10">
        <v>32.1</v>
      </c>
      <c r="I128" s="3">
        <v>15</v>
      </c>
      <c r="J128" s="3">
        <v>2</v>
      </c>
      <c r="K128" s="3">
        <v>1</v>
      </c>
      <c r="L128" s="3">
        <v>3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4.7999999999999996E-3</v>
      </c>
      <c r="T128" s="11">
        <f t="shared" si="11"/>
        <v>6.38E-4</v>
      </c>
      <c r="U128" s="11">
        <f t="shared" si="12"/>
        <v>3.2000000000000003E-4</v>
      </c>
      <c r="V128" s="11">
        <f t="shared" si="13"/>
        <v>9.630000000000001E-4</v>
      </c>
      <c r="W128" s="11">
        <f t="shared" si="14"/>
        <v>9.630000000000001E-4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9226</v>
      </c>
      <c r="C129" s="3" t="s">
        <v>4778</v>
      </c>
      <c r="D129" s="10">
        <v>39.5</v>
      </c>
      <c r="E129" s="10">
        <v>39.4</v>
      </c>
      <c r="F129" s="10">
        <v>39.549999999999997</v>
      </c>
      <c r="G129" s="10">
        <v>39.75</v>
      </c>
      <c r="H129" s="10">
        <v>39.799999999999997</v>
      </c>
      <c r="I129" s="3">
        <v>5</v>
      </c>
      <c r="J129" s="3">
        <v>-4</v>
      </c>
      <c r="K129" s="3">
        <v>4</v>
      </c>
      <c r="L129" s="3">
        <v>26</v>
      </c>
      <c r="M129" s="3">
        <v>-15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1.9750000000000002E-3</v>
      </c>
      <c r="T129" s="11">
        <f t="shared" si="11"/>
        <v>-1.5759999999999999E-3</v>
      </c>
      <c r="U129" s="11">
        <f t="shared" si="12"/>
        <v>1.5819999999999999E-3</v>
      </c>
      <c r="V129" s="11">
        <f t="shared" si="13"/>
        <v>1.0335E-2</v>
      </c>
      <c r="W129" s="11">
        <f t="shared" si="14"/>
        <v>-5.9699999999999996E-3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9227</v>
      </c>
      <c r="C130" s="3" t="s">
        <v>4778</v>
      </c>
      <c r="D130" s="10">
        <v>11.1</v>
      </c>
      <c r="E130" s="10">
        <v>11.1</v>
      </c>
      <c r="F130" s="10">
        <v>11.1</v>
      </c>
      <c r="G130" s="10">
        <v>11</v>
      </c>
      <c r="H130" s="10">
        <v>10.85</v>
      </c>
      <c r="I130" s="3">
        <v>99</v>
      </c>
      <c r="J130" s="3">
        <v>4</v>
      </c>
      <c r="K130" s="3">
        <v>17</v>
      </c>
      <c r="L130" s="3">
        <v>-5</v>
      </c>
      <c r="M130" s="3">
        <v>-64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1.0988999999999999E-2</v>
      </c>
      <c r="T130" s="11">
        <f t="shared" si="11"/>
        <v>4.44E-4</v>
      </c>
      <c r="U130" s="11">
        <f t="shared" si="12"/>
        <v>1.8869999999999998E-3</v>
      </c>
      <c r="V130" s="11">
        <f t="shared" si="13"/>
        <v>-5.5000000000000003E-4</v>
      </c>
      <c r="W130" s="11">
        <f t="shared" si="14"/>
        <v>-6.9439999999999997E-3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9228</v>
      </c>
      <c r="C131" s="3" t="s">
        <v>4778</v>
      </c>
      <c r="D131" s="10">
        <v>30.6</v>
      </c>
      <c r="E131" s="10">
        <v>30.45</v>
      </c>
      <c r="F131" s="10">
        <v>30.15</v>
      </c>
      <c r="G131" s="10">
        <v>29.5</v>
      </c>
      <c r="H131" s="10">
        <v>28.85</v>
      </c>
      <c r="I131" s="3">
        <v>258</v>
      </c>
      <c r="J131" s="3">
        <v>-67</v>
      </c>
      <c r="K131" s="3">
        <v>-67.995000000000005</v>
      </c>
      <c r="L131" s="3">
        <v>-70</v>
      </c>
      <c r="M131" s="3">
        <v>-239.96299999999999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7.8948000000000004E-2</v>
      </c>
      <c r="T131" s="11">
        <f t="shared" si="11"/>
        <v>-2.0401499999999999E-2</v>
      </c>
      <c r="U131" s="11">
        <f t="shared" si="12"/>
        <v>-2.0500492500000002E-2</v>
      </c>
      <c r="V131" s="11">
        <f t="shared" si="13"/>
        <v>-2.0650000000000002E-2</v>
      </c>
      <c r="W131" s="11">
        <f t="shared" si="14"/>
        <v>-6.9229325500000008E-2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9229</v>
      </c>
      <c r="C132" s="3" t="s">
        <v>4778</v>
      </c>
      <c r="D132" s="10">
        <v>29.8</v>
      </c>
      <c r="E132" s="10">
        <v>30.1</v>
      </c>
      <c r="F132" s="10">
        <v>30.05</v>
      </c>
      <c r="G132" s="10">
        <v>30.1</v>
      </c>
      <c r="H132" s="10">
        <v>29.8</v>
      </c>
      <c r="I132" s="3">
        <v>2</v>
      </c>
      <c r="J132" s="3">
        <v>-1</v>
      </c>
      <c r="K132" s="3">
        <v>0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5.9600000000000007E-4</v>
      </c>
      <c r="T132" s="11">
        <f t="shared" si="11"/>
        <v>-3.01E-4</v>
      </c>
      <c r="U132" s="11">
        <f t="shared" si="12"/>
        <v>0</v>
      </c>
      <c r="V132" s="11">
        <f t="shared" si="13"/>
        <v>-6.02E-4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5637</v>
      </c>
      <c r="C133" s="3" t="s">
        <v>4778</v>
      </c>
      <c r="D133" s="10">
        <v>13.2</v>
      </c>
      <c r="E133" s="10">
        <v>13.1</v>
      </c>
      <c r="F133" s="10">
        <v>13.1</v>
      </c>
      <c r="G133" s="10">
        <v>13</v>
      </c>
      <c r="H133" s="10">
        <v>13.05</v>
      </c>
      <c r="I133" s="3">
        <v>1</v>
      </c>
      <c r="J133" s="3">
        <v>1</v>
      </c>
      <c r="K133" s="3">
        <v>-6</v>
      </c>
      <c r="L133" s="3">
        <v>2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1.3199999999999998E-4</v>
      </c>
      <c r="T133" s="11">
        <f t="shared" si="11"/>
        <v>1.3099999999999999E-4</v>
      </c>
      <c r="U133" s="11">
        <f t="shared" si="12"/>
        <v>-7.8599999999999991E-4</v>
      </c>
      <c r="V133" s="11">
        <f t="shared" si="13"/>
        <v>2.5999999999999998E-4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9230</v>
      </c>
      <c r="C134" s="3" t="s">
        <v>4779</v>
      </c>
      <c r="D134" s="10">
        <v>36.1</v>
      </c>
      <c r="E134" s="10">
        <v>36.4</v>
      </c>
      <c r="F134" s="10">
        <v>36.4</v>
      </c>
      <c r="G134" s="10">
        <v>36.4</v>
      </c>
      <c r="H134" s="10">
        <v>36.049999999999997</v>
      </c>
      <c r="I134" s="3">
        <v>-25</v>
      </c>
      <c r="J134" s="3">
        <v>54</v>
      </c>
      <c r="K134" s="3">
        <v>192</v>
      </c>
      <c r="L134" s="3">
        <v>127.991</v>
      </c>
      <c r="M134" s="3">
        <v>-90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-9.025E-3</v>
      </c>
      <c r="T134" s="11">
        <f t="shared" si="11"/>
        <v>1.9656E-2</v>
      </c>
      <c r="U134" s="11">
        <f t="shared" si="12"/>
        <v>6.9887999999999992E-2</v>
      </c>
      <c r="V134" s="11">
        <f t="shared" si="13"/>
        <v>4.6588724000000005E-2</v>
      </c>
      <c r="W134" s="11">
        <f t="shared" si="14"/>
        <v>-3.2444999999999995E-2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9231</v>
      </c>
      <c r="C135" s="3" t="s">
        <v>4772</v>
      </c>
      <c r="D135" s="10">
        <v>54.1</v>
      </c>
      <c r="E135" s="10">
        <v>53.9</v>
      </c>
      <c r="F135" s="10">
        <v>54.3</v>
      </c>
      <c r="G135" s="10">
        <v>53.8</v>
      </c>
      <c r="H135" s="10">
        <v>53.5</v>
      </c>
      <c r="I135" s="3">
        <v>141</v>
      </c>
      <c r="J135" s="3">
        <v>-4</v>
      </c>
      <c r="K135" s="3">
        <v>-58</v>
      </c>
      <c r="L135" s="3">
        <v>-13</v>
      </c>
      <c r="M135" s="3">
        <v>-7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7.6281000000000002E-2</v>
      </c>
      <c r="T135" s="11">
        <f t="shared" ref="T135:T198" si="21">$E135*J135/100000</f>
        <v>-2.1559999999999999E-3</v>
      </c>
      <c r="U135" s="11">
        <f t="shared" ref="U135:U198" si="22">$F135*K135/100000</f>
        <v>-3.1493999999999994E-2</v>
      </c>
      <c r="V135" s="11">
        <f t="shared" ref="V135:V198" si="23">$G135*L135/100000</f>
        <v>-6.9939999999999993E-3</v>
      </c>
      <c r="W135" s="11">
        <f t="shared" ref="W135:W198" si="24">$H135*M135/100000</f>
        <v>-3.7450000000000001E-3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9232</v>
      </c>
      <c r="C136" s="3" t="s">
        <v>4778</v>
      </c>
      <c r="D136" s="10">
        <v>52.6</v>
      </c>
      <c r="E136" s="10">
        <v>53.3</v>
      </c>
      <c r="F136" s="10">
        <v>53.9</v>
      </c>
      <c r="G136" s="10">
        <v>54</v>
      </c>
      <c r="H136" s="10">
        <v>54</v>
      </c>
      <c r="I136" s="3">
        <v>15</v>
      </c>
      <c r="J136" s="3">
        <v>43</v>
      </c>
      <c r="K136" s="3">
        <v>15</v>
      </c>
      <c r="L136" s="3">
        <v>28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7.8899999999999994E-3</v>
      </c>
      <c r="T136" s="11">
        <f t="shared" si="21"/>
        <v>2.2919000000000002E-2</v>
      </c>
      <c r="U136" s="11">
        <f t="shared" si="22"/>
        <v>8.0850000000000002E-3</v>
      </c>
      <c r="V136" s="11">
        <f t="shared" si="23"/>
        <v>1.512E-2</v>
      </c>
      <c r="W136" s="11">
        <f t="shared" si="24"/>
        <v>-3.7799999999999999E-3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9233</v>
      </c>
      <c r="C137" s="3" t="s">
        <v>4772</v>
      </c>
      <c r="D137" s="10">
        <v>63.5</v>
      </c>
      <c r="E137" s="10">
        <v>63.6</v>
      </c>
      <c r="F137" s="10">
        <v>63.7</v>
      </c>
      <c r="G137" s="10">
        <v>62.6</v>
      </c>
      <c r="H137" s="10">
        <v>62.4</v>
      </c>
      <c r="I137" s="3">
        <v>144</v>
      </c>
      <c r="J137" s="3">
        <v>21.506</v>
      </c>
      <c r="K137" s="3">
        <v>-4</v>
      </c>
      <c r="L137" s="3">
        <v>-84.197000000000003</v>
      </c>
      <c r="M137" s="3">
        <v>41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9.1439999999999994E-2</v>
      </c>
      <c r="T137" s="11">
        <f t="shared" si="21"/>
        <v>1.3677816000000001E-2</v>
      </c>
      <c r="U137" s="11">
        <f t="shared" si="22"/>
        <v>-2.5479999999999999E-3</v>
      </c>
      <c r="V137" s="11">
        <f t="shared" si="23"/>
        <v>-5.2707322000000001E-2</v>
      </c>
      <c r="W137" s="11">
        <f t="shared" si="24"/>
        <v>2.5584000000000003E-2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9234</v>
      </c>
      <c r="C138" s="3" t="s">
        <v>4772</v>
      </c>
      <c r="D138" s="10">
        <v>131.5</v>
      </c>
      <c r="E138" s="10">
        <v>132</v>
      </c>
      <c r="F138" s="10">
        <v>132.5</v>
      </c>
      <c r="G138" s="10">
        <v>133</v>
      </c>
      <c r="H138" s="10">
        <v>131.5</v>
      </c>
      <c r="I138" s="3">
        <v>-2</v>
      </c>
      <c r="J138" s="3">
        <v>2</v>
      </c>
      <c r="K138" s="3">
        <v>26</v>
      </c>
      <c r="L138" s="3">
        <v>31.803999999999998</v>
      </c>
      <c r="M138" s="3">
        <v>32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-2.63E-3</v>
      </c>
      <c r="T138" s="11">
        <f t="shared" si="21"/>
        <v>2.64E-3</v>
      </c>
      <c r="U138" s="11">
        <f t="shared" si="22"/>
        <v>3.4450000000000001E-2</v>
      </c>
      <c r="V138" s="11">
        <f t="shared" si="23"/>
        <v>4.2299319999999994E-2</v>
      </c>
      <c r="W138" s="11">
        <f t="shared" si="24"/>
        <v>4.2079999999999999E-2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9235</v>
      </c>
      <c r="C139" s="3" t="s">
        <v>4778</v>
      </c>
      <c r="D139" s="10">
        <v>13.4</v>
      </c>
      <c r="E139" s="10">
        <v>13.45</v>
      </c>
      <c r="F139" s="10">
        <v>13.5</v>
      </c>
      <c r="G139" s="10">
        <v>13</v>
      </c>
      <c r="H139" s="10">
        <v>13.2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9236</v>
      </c>
      <c r="C140" s="3" t="s">
        <v>4778</v>
      </c>
      <c r="D140" s="10">
        <v>22.25</v>
      </c>
      <c r="E140" s="10">
        <v>22.3</v>
      </c>
      <c r="F140" s="10">
        <v>22.5</v>
      </c>
      <c r="G140" s="10">
        <v>23.55</v>
      </c>
      <c r="H140" s="10">
        <v>23.5</v>
      </c>
      <c r="I140" s="3">
        <v>27</v>
      </c>
      <c r="J140" s="3">
        <v>5</v>
      </c>
      <c r="K140" s="3">
        <v>13</v>
      </c>
      <c r="L140" s="3">
        <v>21</v>
      </c>
      <c r="M140" s="3">
        <v>-47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6.0074999999999998E-3</v>
      </c>
      <c r="T140" s="11">
        <f t="shared" si="21"/>
        <v>1.1150000000000001E-3</v>
      </c>
      <c r="U140" s="11">
        <f t="shared" si="22"/>
        <v>2.9250000000000001E-3</v>
      </c>
      <c r="V140" s="11">
        <f t="shared" si="23"/>
        <v>4.9455000000000002E-3</v>
      </c>
      <c r="W140" s="11">
        <f t="shared" si="24"/>
        <v>-1.1044999999999999E-2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9237</v>
      </c>
      <c r="C141" s="3" t="s">
        <v>4778</v>
      </c>
      <c r="D141" s="10">
        <v>16.600000000000001</v>
      </c>
      <c r="E141" s="10">
        <v>16.649999999999999</v>
      </c>
      <c r="F141" s="10">
        <v>16.7</v>
      </c>
      <c r="G141" s="10">
        <v>17.3</v>
      </c>
      <c r="H141" s="10">
        <v>17.350000000000001</v>
      </c>
      <c r="I141" s="3">
        <v>34</v>
      </c>
      <c r="J141" s="3">
        <v>37</v>
      </c>
      <c r="K141" s="3">
        <v>33</v>
      </c>
      <c r="L141" s="3">
        <v>-308</v>
      </c>
      <c r="M141" s="3">
        <v>26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5.6440000000000006E-3</v>
      </c>
      <c r="T141" s="11">
        <f t="shared" si="21"/>
        <v>6.1604999999999993E-3</v>
      </c>
      <c r="U141" s="11">
        <f t="shared" si="22"/>
        <v>5.5110000000000003E-3</v>
      </c>
      <c r="V141" s="11">
        <f t="shared" si="23"/>
        <v>-5.3284000000000005E-2</v>
      </c>
      <c r="W141" s="11">
        <f t="shared" si="24"/>
        <v>4.5110000000000003E-3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9238</v>
      </c>
      <c r="C142" s="3" t="s">
        <v>10305</v>
      </c>
      <c r="D142" s="10">
        <v>30.1</v>
      </c>
      <c r="E142" s="10">
        <v>31.1</v>
      </c>
      <c r="F142" s="10">
        <v>32.549999999999997</v>
      </c>
      <c r="G142" s="10">
        <v>32.85</v>
      </c>
      <c r="H142" s="10">
        <v>33.75</v>
      </c>
      <c r="I142" s="3">
        <v>0</v>
      </c>
      <c r="J142" s="3">
        <v>3</v>
      </c>
      <c r="K142" s="3">
        <v>3</v>
      </c>
      <c r="L142" s="3">
        <v>-25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9.3300000000000013E-4</v>
      </c>
      <c r="U142" s="11">
        <f t="shared" si="22"/>
        <v>9.7649999999999994E-4</v>
      </c>
      <c r="V142" s="11">
        <f t="shared" si="23"/>
        <v>-8.2124999999999993E-3</v>
      </c>
      <c r="W142" s="11">
        <f t="shared" si="24"/>
        <v>-3.0374999999999998E-3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9239</v>
      </c>
      <c r="C143" s="3" t="s">
        <v>4778</v>
      </c>
      <c r="D143" s="10">
        <v>107</v>
      </c>
      <c r="E143" s="10">
        <v>107.5</v>
      </c>
      <c r="F143" s="10">
        <v>107</v>
      </c>
      <c r="G143" s="10">
        <v>106.5</v>
      </c>
      <c r="H143" s="10">
        <v>104</v>
      </c>
      <c r="I143" s="3">
        <v>2</v>
      </c>
      <c r="J143" s="3">
        <v>0</v>
      </c>
      <c r="K143" s="3">
        <v>14</v>
      </c>
      <c r="L143" s="3">
        <v>-4</v>
      </c>
      <c r="M143" s="3">
        <v>-47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2.14E-3</v>
      </c>
      <c r="T143" s="11">
        <f t="shared" si="21"/>
        <v>0</v>
      </c>
      <c r="U143" s="11">
        <f t="shared" si="22"/>
        <v>1.498E-2</v>
      </c>
      <c r="V143" s="11">
        <f t="shared" si="23"/>
        <v>-4.2599999999999999E-3</v>
      </c>
      <c r="W143" s="11">
        <f t="shared" si="24"/>
        <v>-4.888E-2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9240</v>
      </c>
      <c r="C144" s="3" t="s">
        <v>4778</v>
      </c>
      <c r="D144" s="10">
        <v>178.5</v>
      </c>
      <c r="E144" s="10">
        <v>169.5</v>
      </c>
      <c r="F144" s="10">
        <v>169.5</v>
      </c>
      <c r="G144" s="10">
        <v>173.5</v>
      </c>
      <c r="H144" s="10">
        <v>171</v>
      </c>
      <c r="I144" s="3">
        <v>1903.15</v>
      </c>
      <c r="J144" s="3">
        <v>648</v>
      </c>
      <c r="K144" s="3">
        <v>3114</v>
      </c>
      <c r="L144" s="3">
        <v>-174.155</v>
      </c>
      <c r="M144" s="3">
        <v>211</v>
      </c>
      <c r="N144" s="3">
        <v>250</v>
      </c>
      <c r="O144" s="3">
        <v>54</v>
      </c>
      <c r="P144" s="3">
        <v>256</v>
      </c>
      <c r="Q144" s="3">
        <v>143</v>
      </c>
      <c r="R144" s="3">
        <v>-33</v>
      </c>
      <c r="S144" s="11">
        <f t="shared" si="20"/>
        <v>3.3971227500000003</v>
      </c>
      <c r="T144" s="11">
        <f t="shared" si="21"/>
        <v>1.09836</v>
      </c>
      <c r="U144" s="11">
        <f t="shared" si="22"/>
        <v>5.2782299999999998</v>
      </c>
      <c r="V144" s="11">
        <f t="shared" si="23"/>
        <v>-0.30215892500000002</v>
      </c>
      <c r="W144" s="11">
        <f t="shared" si="24"/>
        <v>0.36081000000000002</v>
      </c>
      <c r="X144" s="11">
        <f t="shared" si="25"/>
        <v>0.44624999999999998</v>
      </c>
      <c r="Y144" s="11">
        <f t="shared" si="26"/>
        <v>9.153E-2</v>
      </c>
      <c r="Z144" s="11">
        <f t="shared" si="27"/>
        <v>0.43391999999999997</v>
      </c>
      <c r="AA144" s="11">
        <f t="shared" si="28"/>
        <v>0.24810499999999999</v>
      </c>
      <c r="AB144" s="11">
        <f t="shared" si="29"/>
        <v>-5.6430000000000001E-2</v>
      </c>
    </row>
    <row r="145" spans="1:28" x14ac:dyDescent="0.25">
      <c r="A145" s="2" t="s">
        <v>139</v>
      </c>
      <c r="B145" s="3" t="s">
        <v>9241</v>
      </c>
      <c r="C145" s="3" t="s">
        <v>10306</v>
      </c>
      <c r="D145" s="10">
        <v>183</v>
      </c>
      <c r="E145" s="10">
        <v>182</v>
      </c>
      <c r="F145" s="10">
        <v>182.5</v>
      </c>
      <c r="G145" s="10">
        <v>183.5</v>
      </c>
      <c r="H145" s="10">
        <v>185</v>
      </c>
      <c r="I145" s="3">
        <v>-2</v>
      </c>
      <c r="J145" s="3">
        <v>37</v>
      </c>
      <c r="K145" s="3">
        <v>11</v>
      </c>
      <c r="L145" s="3">
        <v>-5</v>
      </c>
      <c r="M145" s="3">
        <v>-9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-3.6600000000000001E-3</v>
      </c>
      <c r="T145" s="11">
        <f t="shared" si="21"/>
        <v>6.7339999999999997E-2</v>
      </c>
      <c r="U145" s="11">
        <f t="shared" si="22"/>
        <v>2.0074999999999999E-2</v>
      </c>
      <c r="V145" s="11">
        <f t="shared" si="23"/>
        <v>-9.1750000000000009E-3</v>
      </c>
      <c r="W145" s="11">
        <f t="shared" si="24"/>
        <v>-1.6650000000000002E-2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5883</v>
      </c>
      <c r="C146" s="3" t="s">
        <v>4772</v>
      </c>
      <c r="D146" s="10">
        <v>32.15</v>
      </c>
      <c r="E146" s="10">
        <v>32.450000000000003</v>
      </c>
      <c r="F146" s="10">
        <v>30.55</v>
      </c>
      <c r="G146" s="10">
        <v>29.8</v>
      </c>
      <c r="H146" s="10">
        <v>30.1</v>
      </c>
      <c r="I146" s="3">
        <v>85</v>
      </c>
      <c r="J146" s="3">
        <v>-296</v>
      </c>
      <c r="K146" s="3">
        <v>-731</v>
      </c>
      <c r="L146" s="3">
        <v>232</v>
      </c>
      <c r="M146" s="3">
        <v>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2.7327500000000001E-2</v>
      </c>
      <c r="T146" s="11">
        <f t="shared" si="21"/>
        <v>-9.6052000000000012E-2</v>
      </c>
      <c r="U146" s="11">
        <f t="shared" si="22"/>
        <v>-0.22332050000000001</v>
      </c>
      <c r="V146" s="11">
        <f t="shared" si="23"/>
        <v>6.9136000000000003E-2</v>
      </c>
      <c r="W146" s="11">
        <f t="shared" si="24"/>
        <v>4.2140000000000007E-3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9242</v>
      </c>
      <c r="C147" s="3" t="s">
        <v>4780</v>
      </c>
      <c r="D147" s="10">
        <v>22.25</v>
      </c>
      <c r="E147" s="10">
        <v>22.55</v>
      </c>
      <c r="F147" s="10">
        <v>22.95</v>
      </c>
      <c r="G147" s="10">
        <v>22.75</v>
      </c>
      <c r="H147" s="10">
        <v>22.45</v>
      </c>
      <c r="I147" s="3">
        <v>7</v>
      </c>
      <c r="J147" s="3">
        <v>3</v>
      </c>
      <c r="K147" s="3">
        <v>19</v>
      </c>
      <c r="L147" s="3">
        <v>0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1.5575000000000001E-3</v>
      </c>
      <c r="T147" s="11">
        <f t="shared" si="21"/>
        <v>6.7650000000000002E-4</v>
      </c>
      <c r="U147" s="11">
        <f t="shared" si="22"/>
        <v>4.3604999999999998E-3</v>
      </c>
      <c r="V147" s="11">
        <f t="shared" si="23"/>
        <v>0</v>
      </c>
      <c r="W147" s="11">
        <f t="shared" si="24"/>
        <v>-6.7349999999999995E-4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5038</v>
      </c>
      <c r="C148" s="3" t="s">
        <v>4778</v>
      </c>
      <c r="D148" s="10">
        <v>20.399999999999999</v>
      </c>
      <c r="E148" s="10">
        <v>20.399999999999999</v>
      </c>
      <c r="F148" s="10">
        <v>20.5</v>
      </c>
      <c r="G148" s="10">
        <v>20.3</v>
      </c>
      <c r="H148" s="10">
        <v>20.2</v>
      </c>
      <c r="I148" s="3">
        <v>2</v>
      </c>
      <c r="J148" s="3">
        <v>0</v>
      </c>
      <c r="K148" s="3">
        <v>0</v>
      </c>
      <c r="L148" s="3">
        <v>-4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4.08E-4</v>
      </c>
      <c r="T148" s="11">
        <f t="shared" si="21"/>
        <v>0</v>
      </c>
      <c r="U148" s="11">
        <f t="shared" si="22"/>
        <v>0</v>
      </c>
      <c r="V148" s="11">
        <f t="shared" si="23"/>
        <v>-8.12E-4</v>
      </c>
      <c r="W148" s="11">
        <f t="shared" si="24"/>
        <v>-2.02E-4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9243</v>
      </c>
      <c r="C149" s="3" t="s">
        <v>4768</v>
      </c>
      <c r="D149" s="10">
        <v>146.5</v>
      </c>
      <c r="E149" s="10">
        <v>145</v>
      </c>
      <c r="F149" s="10">
        <v>144.5</v>
      </c>
      <c r="G149" s="10">
        <v>146.5</v>
      </c>
      <c r="H149" s="10">
        <v>150</v>
      </c>
      <c r="I149" s="3">
        <v>-33</v>
      </c>
      <c r="J149" s="3">
        <v>-37</v>
      </c>
      <c r="K149" s="3">
        <v>9</v>
      </c>
      <c r="L149" s="3">
        <v>30</v>
      </c>
      <c r="M149" s="3">
        <v>32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-4.8344999999999999E-2</v>
      </c>
      <c r="T149" s="11">
        <f t="shared" si="21"/>
        <v>-5.3650000000000003E-2</v>
      </c>
      <c r="U149" s="11">
        <f t="shared" si="22"/>
        <v>1.3004999999999999E-2</v>
      </c>
      <c r="V149" s="11">
        <f t="shared" si="23"/>
        <v>4.3950000000000003E-2</v>
      </c>
      <c r="W149" s="11">
        <f t="shared" si="24"/>
        <v>4.8000000000000001E-2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9244</v>
      </c>
      <c r="C150" s="3" t="s">
        <v>4781</v>
      </c>
      <c r="D150" s="10">
        <v>74</v>
      </c>
      <c r="E150" s="10">
        <v>73.7</v>
      </c>
      <c r="F150" s="10">
        <v>72.8</v>
      </c>
      <c r="G150" s="10">
        <v>74.5</v>
      </c>
      <c r="H150" s="10">
        <v>72.8</v>
      </c>
      <c r="I150" s="3">
        <v>947</v>
      </c>
      <c r="J150" s="3">
        <v>-151.5</v>
      </c>
      <c r="K150" s="3">
        <v>406</v>
      </c>
      <c r="L150" s="3">
        <v>69</v>
      </c>
      <c r="M150" s="3">
        <v>-38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0.70077999999999996</v>
      </c>
      <c r="T150" s="11">
        <f t="shared" si="21"/>
        <v>-0.1116555</v>
      </c>
      <c r="U150" s="11">
        <f t="shared" si="22"/>
        <v>0.295568</v>
      </c>
      <c r="V150" s="11">
        <f t="shared" si="23"/>
        <v>5.1404999999999999E-2</v>
      </c>
      <c r="W150" s="11">
        <f t="shared" si="24"/>
        <v>-2.7664000000000001E-2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9245</v>
      </c>
      <c r="C151" s="3" t="s">
        <v>4778</v>
      </c>
      <c r="D151" s="10">
        <v>62.7</v>
      </c>
      <c r="E151" s="10">
        <v>63</v>
      </c>
      <c r="F151" s="10">
        <v>63.5</v>
      </c>
      <c r="G151" s="10">
        <v>63.5</v>
      </c>
      <c r="H151" s="10">
        <v>63.6</v>
      </c>
      <c r="I151" s="3">
        <v>3</v>
      </c>
      <c r="J151" s="3">
        <v>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1.8810000000000003E-3</v>
      </c>
      <c r="T151" s="11">
        <f t="shared" si="21"/>
        <v>6.3000000000000003E-4</v>
      </c>
      <c r="U151" s="11">
        <f t="shared" si="22"/>
        <v>6.3500000000000004E-4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5304</v>
      </c>
      <c r="C152" s="3" t="s">
        <v>4768</v>
      </c>
      <c r="D152" s="10">
        <v>33.799999999999997</v>
      </c>
      <c r="E152" s="10">
        <v>33.25</v>
      </c>
      <c r="F152" s="10">
        <v>33.450000000000003</v>
      </c>
      <c r="G152" s="10">
        <v>34.4</v>
      </c>
      <c r="H152" s="10">
        <v>33.799999999999997</v>
      </c>
      <c r="I152" s="3">
        <v>642</v>
      </c>
      <c r="J152" s="3">
        <v>-524</v>
      </c>
      <c r="K152" s="3">
        <v>127</v>
      </c>
      <c r="L152" s="3">
        <v>-366</v>
      </c>
      <c r="M152" s="3">
        <v>-1492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0.21699599999999999</v>
      </c>
      <c r="T152" s="11">
        <f t="shared" si="21"/>
        <v>-0.17423</v>
      </c>
      <c r="U152" s="11">
        <f t="shared" si="22"/>
        <v>4.2481500000000005E-2</v>
      </c>
      <c r="V152" s="11">
        <f t="shared" si="23"/>
        <v>-0.12590399999999999</v>
      </c>
      <c r="W152" s="11">
        <f t="shared" si="24"/>
        <v>-0.50429599999999997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9246</v>
      </c>
      <c r="C153" s="3" t="s">
        <v>4782</v>
      </c>
      <c r="D153" s="10">
        <v>32</v>
      </c>
      <c r="E153" s="10">
        <v>31.85</v>
      </c>
      <c r="F153" s="10">
        <v>31.85</v>
      </c>
      <c r="G153" s="10">
        <v>31.7</v>
      </c>
      <c r="H153" s="10">
        <v>31.7</v>
      </c>
      <c r="I153" s="3">
        <v>21.835000000000001</v>
      </c>
      <c r="J153" s="3">
        <v>1.9419999999999999</v>
      </c>
      <c r="K153" s="3">
        <v>0</v>
      </c>
      <c r="L153" s="3">
        <v>-10</v>
      </c>
      <c r="M153" s="3">
        <v>45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6.9872000000000007E-3</v>
      </c>
      <c r="T153" s="11">
        <f t="shared" si="21"/>
        <v>6.1852700000000001E-4</v>
      </c>
      <c r="U153" s="11">
        <f t="shared" si="22"/>
        <v>0</v>
      </c>
      <c r="V153" s="11">
        <f t="shared" si="23"/>
        <v>-3.1700000000000001E-3</v>
      </c>
      <c r="W153" s="11">
        <f t="shared" si="24"/>
        <v>1.4265E-2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4905</v>
      </c>
      <c r="C154" s="3" t="s">
        <v>4778</v>
      </c>
      <c r="D154" s="10">
        <v>22.85</v>
      </c>
      <c r="E154" s="10">
        <v>22.6</v>
      </c>
      <c r="F154" s="10">
        <v>22.8</v>
      </c>
      <c r="G154" s="10">
        <v>22.8</v>
      </c>
      <c r="H154" s="10">
        <v>22.6</v>
      </c>
      <c r="I154" s="3">
        <v>-3</v>
      </c>
      <c r="J154" s="3">
        <v>2</v>
      </c>
      <c r="K154" s="3">
        <v>-1</v>
      </c>
      <c r="L154" s="3">
        <v>-7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-6.8550000000000013E-4</v>
      </c>
      <c r="T154" s="11">
        <f t="shared" si="21"/>
        <v>4.5200000000000004E-4</v>
      </c>
      <c r="U154" s="11">
        <f t="shared" si="22"/>
        <v>-2.2800000000000001E-4</v>
      </c>
      <c r="V154" s="11">
        <f t="shared" si="23"/>
        <v>-1.596E-3</v>
      </c>
      <c r="W154" s="11">
        <f t="shared" si="24"/>
        <v>2.2600000000000002E-4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9247</v>
      </c>
      <c r="C155" s="3" t="s">
        <v>4778</v>
      </c>
      <c r="D155" s="10">
        <v>51.4</v>
      </c>
      <c r="E155" s="10">
        <v>51.6</v>
      </c>
      <c r="F155" s="10">
        <v>52</v>
      </c>
      <c r="G155" s="10">
        <v>51.8</v>
      </c>
      <c r="H155" s="10">
        <v>52</v>
      </c>
      <c r="I155" s="3">
        <v>41</v>
      </c>
      <c r="J155" s="3">
        <v>1</v>
      </c>
      <c r="K155" s="3">
        <v>115</v>
      </c>
      <c r="L155" s="3">
        <v>-43</v>
      </c>
      <c r="M155" s="3">
        <v>-40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2.1074000000000002E-2</v>
      </c>
      <c r="T155" s="11">
        <f t="shared" si="21"/>
        <v>5.1599999999999997E-4</v>
      </c>
      <c r="U155" s="11">
        <f t="shared" si="22"/>
        <v>5.9799999999999999E-2</v>
      </c>
      <c r="V155" s="11">
        <f t="shared" si="23"/>
        <v>-2.2274000000000002E-2</v>
      </c>
      <c r="W155" s="11">
        <f t="shared" si="24"/>
        <v>-2.0799999999999999E-2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9248</v>
      </c>
      <c r="C156" s="3" t="s">
        <v>4778</v>
      </c>
      <c r="D156" s="10">
        <v>1095</v>
      </c>
      <c r="E156" s="10">
        <v>1100</v>
      </c>
      <c r="F156" s="10">
        <v>1100</v>
      </c>
      <c r="G156" s="10">
        <v>1095</v>
      </c>
      <c r="H156" s="10">
        <v>1075</v>
      </c>
      <c r="I156" s="3">
        <v>243.70099999999999</v>
      </c>
      <c r="J156" s="3">
        <v>66.792000000000002</v>
      </c>
      <c r="K156" s="3">
        <v>-57.289000000000001</v>
      </c>
      <c r="L156" s="3">
        <v>97.881</v>
      </c>
      <c r="M156" s="3">
        <v>19.204000000000001</v>
      </c>
      <c r="N156" s="3">
        <v>1.222</v>
      </c>
      <c r="O156" s="3">
        <v>-0.27800000000000002</v>
      </c>
      <c r="P156" s="3">
        <v>16</v>
      </c>
      <c r="Q156" s="3">
        <v>-190</v>
      </c>
      <c r="R156" s="3">
        <v>-50</v>
      </c>
      <c r="S156" s="11">
        <f t="shared" si="20"/>
        <v>2.6685259499999998</v>
      </c>
      <c r="T156" s="11">
        <f t="shared" si="21"/>
        <v>0.73471199999999992</v>
      </c>
      <c r="U156" s="11">
        <f t="shared" si="22"/>
        <v>-0.63017900000000004</v>
      </c>
      <c r="V156" s="11">
        <f t="shared" si="23"/>
        <v>1.07179695</v>
      </c>
      <c r="W156" s="11">
        <f t="shared" si="24"/>
        <v>0.20644299999999999</v>
      </c>
      <c r="X156" s="11">
        <f t="shared" si="25"/>
        <v>1.3380899999999999E-2</v>
      </c>
      <c r="Y156" s="11">
        <f t="shared" si="26"/>
        <v>-3.058E-3</v>
      </c>
      <c r="Z156" s="11">
        <f t="shared" si="27"/>
        <v>0.17599999999999999</v>
      </c>
      <c r="AA156" s="11">
        <f t="shared" si="28"/>
        <v>-2.0804999999999998</v>
      </c>
      <c r="AB156" s="11">
        <f t="shared" si="29"/>
        <v>-0.53749999999999998</v>
      </c>
    </row>
    <row r="157" spans="1:28" x14ac:dyDescent="0.25">
      <c r="A157" s="2" t="s">
        <v>151</v>
      </c>
      <c r="B157" s="3" t="s">
        <v>4906</v>
      </c>
      <c r="C157" s="3" t="s">
        <v>4778</v>
      </c>
      <c r="D157" s="10">
        <v>41.7</v>
      </c>
      <c r="E157" s="10">
        <v>40.5</v>
      </c>
      <c r="F157" s="10">
        <v>39.700000000000003</v>
      </c>
      <c r="G157" s="10">
        <v>38.75</v>
      </c>
      <c r="H157" s="10">
        <v>40</v>
      </c>
      <c r="I157" s="3">
        <v>581</v>
      </c>
      <c r="J157" s="3">
        <v>3</v>
      </c>
      <c r="K157" s="3">
        <v>-390</v>
      </c>
      <c r="L157" s="3">
        <v>-117.398</v>
      </c>
      <c r="M157" s="3">
        <v>32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0.24227700000000002</v>
      </c>
      <c r="T157" s="11">
        <f t="shared" si="21"/>
        <v>1.2149999999999999E-3</v>
      </c>
      <c r="U157" s="11">
        <f t="shared" si="22"/>
        <v>-0.15483000000000002</v>
      </c>
      <c r="V157" s="11">
        <f t="shared" si="23"/>
        <v>-4.5491724999999997E-2</v>
      </c>
      <c r="W157" s="11">
        <f t="shared" si="24"/>
        <v>1.2800000000000001E-2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9249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9250</v>
      </c>
      <c r="C159" s="3" t="s">
        <v>4758</v>
      </c>
      <c r="D159" s="10">
        <v>55.6</v>
      </c>
      <c r="E159" s="10">
        <v>56.5</v>
      </c>
      <c r="F159" s="10">
        <v>56.5</v>
      </c>
      <c r="G159" s="10">
        <v>57</v>
      </c>
      <c r="H159" s="10">
        <v>56.9</v>
      </c>
      <c r="I159" s="3">
        <v>-1</v>
      </c>
      <c r="J159" s="3">
        <v>-1</v>
      </c>
      <c r="K159" s="3">
        <v>0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-5.5599999999999996E-4</v>
      </c>
      <c r="T159" s="11">
        <f t="shared" si="21"/>
        <v>-5.6499999999999996E-4</v>
      </c>
      <c r="U159" s="11">
        <f t="shared" si="22"/>
        <v>0</v>
      </c>
      <c r="V159" s="11">
        <f t="shared" si="23"/>
        <v>0</v>
      </c>
      <c r="W159" s="11">
        <f t="shared" si="24"/>
        <v>5.6899999999999995E-4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5501</v>
      </c>
      <c r="C160" s="3" t="s">
        <v>4783</v>
      </c>
      <c r="D160" s="10">
        <v>37.9</v>
      </c>
      <c r="E160" s="10">
        <v>37.950000000000003</v>
      </c>
      <c r="F160" s="10">
        <v>38.049999999999997</v>
      </c>
      <c r="G160" s="10">
        <v>38.15</v>
      </c>
      <c r="H160" s="10">
        <v>38.049999999999997</v>
      </c>
      <c r="I160" s="3">
        <v>1</v>
      </c>
      <c r="J160" s="3">
        <v>-1</v>
      </c>
      <c r="K160" s="3">
        <v>2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3.79E-4</v>
      </c>
      <c r="T160" s="11">
        <f t="shared" si="21"/>
        <v>-3.7950000000000001E-4</v>
      </c>
      <c r="U160" s="11">
        <f t="shared" si="22"/>
        <v>7.6099999999999996E-4</v>
      </c>
      <c r="V160" s="11">
        <f t="shared" si="23"/>
        <v>-3.815E-4</v>
      </c>
      <c r="W160" s="11">
        <f t="shared" si="24"/>
        <v>-3.8049999999999998E-4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4860</v>
      </c>
      <c r="C161" s="3" t="s">
        <v>4778</v>
      </c>
      <c r="D161" s="10">
        <v>63.3</v>
      </c>
      <c r="E161" s="10">
        <v>62.9</v>
      </c>
      <c r="F161" s="10">
        <v>62.8</v>
      </c>
      <c r="G161" s="10">
        <v>62.3</v>
      </c>
      <c r="H161" s="10">
        <v>62.2</v>
      </c>
      <c r="I161" s="3">
        <v>13</v>
      </c>
      <c r="J161" s="3">
        <v>-1</v>
      </c>
      <c r="K161" s="3">
        <v>-3</v>
      </c>
      <c r="L161" s="3">
        <v>-2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8.2290000000000002E-3</v>
      </c>
      <c r="T161" s="11">
        <f t="shared" si="21"/>
        <v>-6.29E-4</v>
      </c>
      <c r="U161" s="11">
        <f t="shared" si="22"/>
        <v>-1.8839999999999998E-3</v>
      </c>
      <c r="V161" s="11">
        <f t="shared" si="23"/>
        <v>-1.2459999999999999E-3</v>
      </c>
      <c r="W161" s="11">
        <f t="shared" si="24"/>
        <v>-1.2440000000000001E-3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9251</v>
      </c>
      <c r="C162" s="3" t="s">
        <v>4758</v>
      </c>
      <c r="D162" s="10">
        <v>32.35</v>
      </c>
      <c r="E162" s="10">
        <v>32.35</v>
      </c>
      <c r="F162" s="10">
        <v>32.549999999999997</v>
      </c>
      <c r="G162" s="10">
        <v>32.200000000000003</v>
      </c>
      <c r="H162" s="10">
        <v>32.25</v>
      </c>
      <c r="I162" s="3">
        <v>-28</v>
      </c>
      <c r="J162" s="3">
        <v>-6</v>
      </c>
      <c r="K162" s="3">
        <v>-24</v>
      </c>
      <c r="L162" s="3">
        <v>-30</v>
      </c>
      <c r="M162" s="3">
        <v>-4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-9.0580000000000001E-3</v>
      </c>
      <c r="T162" s="11">
        <f t="shared" si="21"/>
        <v>-1.9410000000000002E-3</v>
      </c>
      <c r="U162" s="11">
        <f t="shared" si="22"/>
        <v>-7.8119999999999995E-3</v>
      </c>
      <c r="V162" s="11">
        <f t="shared" si="23"/>
        <v>-9.6600000000000019E-3</v>
      </c>
      <c r="W162" s="11">
        <f t="shared" si="24"/>
        <v>-1.2899999999999999E-3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5890</v>
      </c>
      <c r="C163" s="3" t="s">
        <v>4778</v>
      </c>
      <c r="D163" s="10">
        <v>35.6</v>
      </c>
      <c r="E163" s="10">
        <v>35.700000000000003</v>
      </c>
      <c r="F163" s="10">
        <v>35.65</v>
      </c>
      <c r="G163" s="10">
        <v>35.299999999999997</v>
      </c>
      <c r="H163" s="10">
        <v>35.65</v>
      </c>
      <c r="I163" s="3">
        <v>-7</v>
      </c>
      <c r="J163" s="3">
        <v>-2</v>
      </c>
      <c r="K163" s="3">
        <v>-2</v>
      </c>
      <c r="L163" s="3">
        <v>-4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-2.4920000000000003E-3</v>
      </c>
      <c r="T163" s="11">
        <f t="shared" si="21"/>
        <v>-7.1400000000000001E-4</v>
      </c>
      <c r="U163" s="11">
        <f t="shared" si="22"/>
        <v>-7.1299999999999998E-4</v>
      </c>
      <c r="V163" s="11">
        <f t="shared" si="23"/>
        <v>-1.4119999999999998E-3</v>
      </c>
      <c r="W163" s="11">
        <f t="shared" si="24"/>
        <v>3.5649999999999999E-4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9252</v>
      </c>
      <c r="C164" s="3" t="s">
        <v>10307</v>
      </c>
      <c r="D164" s="10">
        <v>35.75</v>
      </c>
      <c r="E164" s="10">
        <v>35.75</v>
      </c>
      <c r="F164" s="10">
        <v>35.65</v>
      </c>
      <c r="G164" s="10">
        <v>35.25</v>
      </c>
      <c r="H164" s="10">
        <v>35.049999999999997</v>
      </c>
      <c r="I164" s="3">
        <v>82</v>
      </c>
      <c r="J164" s="3">
        <v>-166.97300000000001</v>
      </c>
      <c r="K164" s="3">
        <v>-123</v>
      </c>
      <c r="L164" s="3">
        <v>9</v>
      </c>
      <c r="M164" s="3">
        <v>-216.125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2.9315000000000001E-2</v>
      </c>
      <c r="T164" s="11">
        <f t="shared" si="21"/>
        <v>-5.9692847500000007E-2</v>
      </c>
      <c r="U164" s="11">
        <f t="shared" si="22"/>
        <v>-4.38495E-2</v>
      </c>
      <c r="V164" s="11">
        <f t="shared" si="23"/>
        <v>3.1725E-3</v>
      </c>
      <c r="W164" s="11">
        <f t="shared" si="24"/>
        <v>-7.5751812500000001E-2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9253</v>
      </c>
      <c r="C165" s="3" t="s">
        <v>4785</v>
      </c>
      <c r="D165" s="10">
        <v>28.55</v>
      </c>
      <c r="E165" s="10">
        <v>28.4</v>
      </c>
      <c r="F165" s="10">
        <v>28.25</v>
      </c>
      <c r="G165" s="10">
        <v>28.5</v>
      </c>
      <c r="H165" s="10">
        <v>28.35</v>
      </c>
      <c r="I165" s="3">
        <v>-28</v>
      </c>
      <c r="J165" s="3">
        <v>-67</v>
      </c>
      <c r="K165" s="3">
        <v>-41</v>
      </c>
      <c r="L165" s="3">
        <v>10.972</v>
      </c>
      <c r="M165" s="3">
        <v>-33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-7.9939999999999994E-3</v>
      </c>
      <c r="T165" s="11">
        <f t="shared" si="21"/>
        <v>-1.9028E-2</v>
      </c>
      <c r="U165" s="11">
        <f t="shared" si="22"/>
        <v>-1.1582500000000001E-2</v>
      </c>
      <c r="V165" s="11">
        <f t="shared" si="23"/>
        <v>3.1270199999999999E-3</v>
      </c>
      <c r="W165" s="11">
        <f t="shared" si="24"/>
        <v>-9.355500000000001E-3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9254</v>
      </c>
      <c r="C166" s="3" t="s">
        <v>4784</v>
      </c>
      <c r="D166" s="10">
        <v>36.15</v>
      </c>
      <c r="E166" s="10">
        <v>36.200000000000003</v>
      </c>
      <c r="F166" s="10">
        <v>35.6</v>
      </c>
      <c r="G166" s="10">
        <v>35.549999999999997</v>
      </c>
      <c r="H166" s="10">
        <v>35.450000000000003</v>
      </c>
      <c r="I166" s="3">
        <v>4824.866</v>
      </c>
      <c r="J166" s="3">
        <v>1302.384</v>
      </c>
      <c r="K166" s="3">
        <v>-5307.5460000000003</v>
      </c>
      <c r="L166" s="3">
        <v>-515.45500000000004</v>
      </c>
      <c r="M166" s="3">
        <v>-84.078000000000003</v>
      </c>
      <c r="N166" s="3">
        <v>164.536</v>
      </c>
      <c r="O166" s="3">
        <v>738.53700000000003</v>
      </c>
      <c r="P166" s="3">
        <v>308</v>
      </c>
      <c r="Q166" s="3">
        <v>361</v>
      </c>
      <c r="R166" s="3">
        <v>1</v>
      </c>
      <c r="S166" s="11">
        <f t="shared" si="20"/>
        <v>1.7441890589999998</v>
      </c>
      <c r="T166" s="11">
        <f t="shared" si="21"/>
        <v>0.47146300800000007</v>
      </c>
      <c r="U166" s="11">
        <f t="shared" si="22"/>
        <v>-1.8894863760000002</v>
      </c>
      <c r="V166" s="11">
        <f t="shared" si="23"/>
        <v>-0.18324425250000001</v>
      </c>
      <c r="W166" s="11">
        <f t="shared" si="24"/>
        <v>-2.9805651000000002E-2</v>
      </c>
      <c r="X166" s="11">
        <f t="shared" si="25"/>
        <v>5.9479763999999997E-2</v>
      </c>
      <c r="Y166" s="11">
        <f t="shared" si="26"/>
        <v>0.26735039400000005</v>
      </c>
      <c r="Z166" s="11">
        <f t="shared" si="27"/>
        <v>0.10964800000000001</v>
      </c>
      <c r="AA166" s="11">
        <f t="shared" si="28"/>
        <v>0.12833549999999999</v>
      </c>
      <c r="AB166" s="11">
        <f t="shared" si="29"/>
        <v>3.5450000000000005E-4</v>
      </c>
    </row>
    <row r="167" spans="1:28" x14ac:dyDescent="0.25">
      <c r="A167" s="2" t="s">
        <v>161</v>
      </c>
      <c r="B167" s="3" t="s">
        <v>9255</v>
      </c>
      <c r="C167" s="3" t="s">
        <v>10307</v>
      </c>
      <c r="D167" s="10">
        <v>19.75</v>
      </c>
      <c r="E167" s="10">
        <v>19.55</v>
      </c>
      <c r="F167" s="10">
        <v>19.399999999999999</v>
      </c>
      <c r="G167" s="10">
        <v>19.149999999999999</v>
      </c>
      <c r="H167" s="10">
        <v>18.95</v>
      </c>
      <c r="I167" s="3">
        <v>278</v>
      </c>
      <c r="J167" s="3">
        <v>215</v>
      </c>
      <c r="K167" s="3">
        <v>-209</v>
      </c>
      <c r="L167" s="3">
        <v>-162.02600000000001</v>
      </c>
      <c r="M167" s="3">
        <v>-113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5.4905000000000002E-2</v>
      </c>
      <c r="T167" s="11">
        <f t="shared" si="21"/>
        <v>4.20325E-2</v>
      </c>
      <c r="U167" s="11">
        <f t="shared" si="22"/>
        <v>-4.0545999999999999E-2</v>
      </c>
      <c r="V167" s="11">
        <f t="shared" si="23"/>
        <v>-3.1027979000000001E-2</v>
      </c>
      <c r="W167" s="11">
        <f t="shared" si="24"/>
        <v>-2.1413499999999999E-2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9256</v>
      </c>
      <c r="C168" s="3" t="s">
        <v>4784</v>
      </c>
      <c r="D168" s="10">
        <v>33.450000000000003</v>
      </c>
      <c r="E168" s="10">
        <v>33.15</v>
      </c>
      <c r="F168" s="10">
        <v>32.6</v>
      </c>
      <c r="G168" s="10">
        <v>32.549999999999997</v>
      </c>
      <c r="H168" s="10">
        <v>32.25</v>
      </c>
      <c r="I168" s="3">
        <v>2009.38</v>
      </c>
      <c r="J168" s="3">
        <v>-531</v>
      </c>
      <c r="K168" s="3">
        <v>-2789.3069999999998</v>
      </c>
      <c r="L168" s="3">
        <v>410.73</v>
      </c>
      <c r="M168" s="3">
        <v>-65.86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0.67213761000000016</v>
      </c>
      <c r="T168" s="11">
        <f t="shared" si="21"/>
        <v>-0.17602649999999997</v>
      </c>
      <c r="U168" s="11">
        <f t="shared" si="22"/>
        <v>-0.90931408199999986</v>
      </c>
      <c r="V168" s="11">
        <f t="shared" si="23"/>
        <v>0.13369261499999999</v>
      </c>
      <c r="W168" s="11">
        <f t="shared" si="24"/>
        <v>-2.1239850000000001E-2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9257</v>
      </c>
      <c r="C169" s="3" t="s">
        <v>4778</v>
      </c>
      <c r="D169" s="10">
        <v>16.25</v>
      </c>
      <c r="E169" s="10">
        <v>16.100000000000001</v>
      </c>
      <c r="F169" s="10">
        <v>15.9</v>
      </c>
      <c r="G169" s="10">
        <v>15.8</v>
      </c>
      <c r="H169" s="10">
        <v>15.8</v>
      </c>
      <c r="I169" s="3">
        <v>286</v>
      </c>
      <c r="J169" s="3">
        <v>-6</v>
      </c>
      <c r="K169" s="3">
        <v>24</v>
      </c>
      <c r="L169" s="3">
        <v>-5</v>
      </c>
      <c r="M169" s="3">
        <v>-3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4.6475000000000002E-2</v>
      </c>
      <c r="T169" s="11">
        <f t="shared" si="21"/>
        <v>-9.6600000000000006E-4</v>
      </c>
      <c r="U169" s="11">
        <f t="shared" si="22"/>
        <v>3.8160000000000004E-3</v>
      </c>
      <c r="V169" s="11">
        <f t="shared" si="23"/>
        <v>-7.9000000000000001E-4</v>
      </c>
      <c r="W169" s="11">
        <f t="shared" si="24"/>
        <v>-4.7400000000000008E-4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5305</v>
      </c>
      <c r="C170" s="3" t="s">
        <v>4784</v>
      </c>
      <c r="D170" s="10">
        <v>24.85</v>
      </c>
      <c r="E170" s="10">
        <v>24.6</v>
      </c>
      <c r="F170" s="10">
        <v>24.75</v>
      </c>
      <c r="G170" s="10">
        <v>24.8</v>
      </c>
      <c r="H170" s="10">
        <v>24.3</v>
      </c>
      <c r="I170" s="3">
        <v>288</v>
      </c>
      <c r="J170" s="3">
        <v>126</v>
      </c>
      <c r="K170" s="3">
        <v>173</v>
      </c>
      <c r="L170" s="3">
        <v>-123</v>
      </c>
      <c r="M170" s="3">
        <v>-275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7.1568000000000007E-2</v>
      </c>
      <c r="T170" s="11">
        <f t="shared" si="21"/>
        <v>3.0996000000000003E-2</v>
      </c>
      <c r="U170" s="11">
        <f t="shared" si="22"/>
        <v>4.2817500000000001E-2</v>
      </c>
      <c r="V170" s="11">
        <f t="shared" si="23"/>
        <v>-3.0504E-2</v>
      </c>
      <c r="W170" s="11">
        <f t="shared" si="24"/>
        <v>-6.6824999999999996E-2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5042</v>
      </c>
      <c r="C171" s="3" t="s">
        <v>4778</v>
      </c>
      <c r="D171" s="10">
        <v>37.85</v>
      </c>
      <c r="E171" s="10">
        <v>37.799999999999997</v>
      </c>
      <c r="F171" s="10">
        <v>37.85</v>
      </c>
      <c r="G171" s="10">
        <v>37.700000000000003</v>
      </c>
      <c r="H171" s="10">
        <v>37.75</v>
      </c>
      <c r="I171" s="3">
        <v>10</v>
      </c>
      <c r="J171" s="3">
        <v>2</v>
      </c>
      <c r="K171" s="3">
        <v>1</v>
      </c>
      <c r="L171" s="3">
        <v>-8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3.7850000000000002E-3</v>
      </c>
      <c r="T171" s="11">
        <f t="shared" si="21"/>
        <v>7.5599999999999994E-4</v>
      </c>
      <c r="U171" s="11">
        <f t="shared" si="22"/>
        <v>3.7850000000000004E-4</v>
      </c>
      <c r="V171" s="11">
        <f t="shared" si="23"/>
        <v>-3.016E-3</v>
      </c>
      <c r="W171" s="11">
        <f t="shared" si="24"/>
        <v>-3.7750000000000001E-4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4908</v>
      </c>
      <c r="C172" s="3" t="s">
        <v>4784</v>
      </c>
      <c r="D172" s="10">
        <v>37.85</v>
      </c>
      <c r="E172" s="10">
        <v>37.700000000000003</v>
      </c>
      <c r="F172" s="10">
        <v>37.85</v>
      </c>
      <c r="G172" s="10">
        <v>37.65</v>
      </c>
      <c r="H172" s="10">
        <v>37.65</v>
      </c>
      <c r="I172" s="3">
        <v>0</v>
      </c>
      <c r="J172" s="3">
        <v>-2</v>
      </c>
      <c r="K172" s="3">
        <v>-1</v>
      </c>
      <c r="L172" s="3">
        <v>-5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0</v>
      </c>
      <c r="T172" s="11">
        <f t="shared" si="21"/>
        <v>-7.54E-4</v>
      </c>
      <c r="U172" s="11">
        <f t="shared" si="22"/>
        <v>-3.7850000000000004E-4</v>
      </c>
      <c r="V172" s="11">
        <f t="shared" si="23"/>
        <v>-1.8825000000000001E-3</v>
      </c>
      <c r="W172" s="11">
        <f t="shared" si="24"/>
        <v>-1.1294999999999999E-3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5640</v>
      </c>
      <c r="C173" s="3" t="s">
        <v>4784</v>
      </c>
      <c r="D173" s="10">
        <v>10.6</v>
      </c>
      <c r="E173" s="10">
        <v>10.75</v>
      </c>
      <c r="F173" s="10">
        <v>10.55</v>
      </c>
      <c r="G173" s="10">
        <v>10.45</v>
      </c>
      <c r="H173" s="10">
        <v>10.45</v>
      </c>
      <c r="I173" s="3">
        <v>287</v>
      </c>
      <c r="J173" s="3">
        <v>-65</v>
      </c>
      <c r="K173" s="3">
        <v>-152</v>
      </c>
      <c r="L173" s="3">
        <v>-7</v>
      </c>
      <c r="M173" s="3">
        <v>-41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3.0421999999999998E-2</v>
      </c>
      <c r="T173" s="11">
        <f t="shared" si="21"/>
        <v>-6.9874999999999998E-3</v>
      </c>
      <c r="U173" s="11">
        <f t="shared" si="22"/>
        <v>-1.6036000000000002E-2</v>
      </c>
      <c r="V173" s="11">
        <f t="shared" si="23"/>
        <v>-7.3149999999999995E-4</v>
      </c>
      <c r="W173" s="11">
        <f t="shared" si="24"/>
        <v>-4.2845000000000001E-3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9258</v>
      </c>
      <c r="C174" s="3" t="s">
        <v>4784</v>
      </c>
      <c r="D174" s="10">
        <v>16.3</v>
      </c>
      <c r="E174" s="10">
        <v>16.25</v>
      </c>
      <c r="F174" s="10">
        <v>16.100000000000001</v>
      </c>
      <c r="G174" s="10">
        <v>16.05</v>
      </c>
      <c r="H174" s="10">
        <v>16.05</v>
      </c>
      <c r="I174" s="3">
        <v>8</v>
      </c>
      <c r="J174" s="3">
        <v>0</v>
      </c>
      <c r="K174" s="3">
        <v>0</v>
      </c>
      <c r="L174" s="3">
        <v>-2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1.304E-3</v>
      </c>
      <c r="T174" s="11">
        <f t="shared" si="21"/>
        <v>0</v>
      </c>
      <c r="U174" s="11">
        <f t="shared" si="22"/>
        <v>0</v>
      </c>
      <c r="V174" s="11">
        <f t="shared" si="23"/>
        <v>-3.21E-4</v>
      </c>
      <c r="W174" s="11">
        <f t="shared" si="24"/>
        <v>-1.605E-4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9259</v>
      </c>
      <c r="C175" s="3" t="s">
        <v>4784</v>
      </c>
      <c r="D175" s="10">
        <v>26.85</v>
      </c>
      <c r="E175" s="10">
        <v>26.65</v>
      </c>
      <c r="F175" s="10">
        <v>27.25</v>
      </c>
      <c r="G175" s="10">
        <v>27.65</v>
      </c>
      <c r="H175" s="10">
        <v>25.25</v>
      </c>
      <c r="I175" s="3">
        <v>200</v>
      </c>
      <c r="J175" s="3">
        <v>-210</v>
      </c>
      <c r="K175" s="3">
        <v>161</v>
      </c>
      <c r="L175" s="3">
        <v>65</v>
      </c>
      <c r="M175" s="3">
        <v>-1202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5.3699999999999998E-2</v>
      </c>
      <c r="T175" s="11">
        <f t="shared" si="21"/>
        <v>-5.5965000000000001E-2</v>
      </c>
      <c r="U175" s="11">
        <f t="shared" si="22"/>
        <v>4.3872500000000002E-2</v>
      </c>
      <c r="V175" s="11">
        <f t="shared" si="23"/>
        <v>1.7972499999999999E-2</v>
      </c>
      <c r="W175" s="11">
        <f t="shared" si="24"/>
        <v>-0.30350500000000002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9260</v>
      </c>
      <c r="C176" s="3" t="s">
        <v>4778</v>
      </c>
      <c r="D176" s="10">
        <v>16.899999999999999</v>
      </c>
      <c r="E176" s="10">
        <v>16.850000000000001</v>
      </c>
      <c r="F176" s="10">
        <v>16.7</v>
      </c>
      <c r="G176" s="10">
        <v>16.600000000000001</v>
      </c>
      <c r="H176" s="10">
        <v>16.55</v>
      </c>
      <c r="I176" s="3">
        <v>-5</v>
      </c>
      <c r="J176" s="3">
        <v>0</v>
      </c>
      <c r="K176" s="3">
        <v>-3</v>
      </c>
      <c r="L176" s="3">
        <v>-3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-8.4500000000000005E-4</v>
      </c>
      <c r="T176" s="11">
        <f t="shared" si="21"/>
        <v>0</v>
      </c>
      <c r="U176" s="11">
        <f t="shared" si="22"/>
        <v>-5.0099999999999993E-4</v>
      </c>
      <c r="V176" s="11">
        <f t="shared" si="23"/>
        <v>-4.9800000000000007E-4</v>
      </c>
      <c r="W176" s="11">
        <f t="shared" si="24"/>
        <v>-3.3100000000000002E-4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9261</v>
      </c>
      <c r="C177" s="3" t="s">
        <v>10306</v>
      </c>
      <c r="D177" s="10">
        <v>23.2</v>
      </c>
      <c r="E177" s="10">
        <v>23.35</v>
      </c>
      <c r="F177" s="10">
        <v>23.25</v>
      </c>
      <c r="G177" s="10">
        <v>23.2</v>
      </c>
      <c r="H177" s="10">
        <v>23.15</v>
      </c>
      <c r="I177" s="3">
        <v>74</v>
      </c>
      <c r="J177" s="3">
        <v>118</v>
      </c>
      <c r="K177" s="3">
        <v>-11</v>
      </c>
      <c r="L177" s="3">
        <v>56</v>
      </c>
      <c r="M177" s="3">
        <v>-9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1.7167999999999999E-2</v>
      </c>
      <c r="T177" s="11">
        <f t="shared" si="21"/>
        <v>2.7553000000000001E-2</v>
      </c>
      <c r="U177" s="11">
        <f t="shared" si="22"/>
        <v>-2.5574999999999999E-3</v>
      </c>
      <c r="V177" s="11">
        <f t="shared" si="23"/>
        <v>1.2992E-2</v>
      </c>
      <c r="W177" s="11">
        <f t="shared" si="24"/>
        <v>-2.0834999999999998E-3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9262</v>
      </c>
      <c r="C178" s="3" t="s">
        <v>4767</v>
      </c>
      <c r="D178" s="10">
        <v>49.45</v>
      </c>
      <c r="E178" s="10">
        <v>49.15</v>
      </c>
      <c r="F178" s="10">
        <v>49.2</v>
      </c>
      <c r="G178" s="10">
        <v>49.1</v>
      </c>
      <c r="H178" s="10">
        <v>49.3</v>
      </c>
      <c r="I178" s="3">
        <v>-20</v>
      </c>
      <c r="J178" s="3">
        <v>-53</v>
      </c>
      <c r="K178" s="3">
        <v>-2.3109999999999999</v>
      </c>
      <c r="L178" s="3">
        <v>4.9829999999999997</v>
      </c>
      <c r="M178" s="3">
        <v>-30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-9.8899999999999995E-3</v>
      </c>
      <c r="T178" s="11">
        <f t="shared" si="21"/>
        <v>-2.60495E-2</v>
      </c>
      <c r="U178" s="11">
        <f t="shared" si="22"/>
        <v>-1.137012E-3</v>
      </c>
      <c r="V178" s="11">
        <f t="shared" si="23"/>
        <v>2.446653E-3</v>
      </c>
      <c r="W178" s="11">
        <f t="shared" si="24"/>
        <v>-1.4789999999999999E-2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4861</v>
      </c>
      <c r="C179" s="3" t="s">
        <v>4758</v>
      </c>
      <c r="D179" s="10">
        <v>151</v>
      </c>
      <c r="E179" s="10">
        <v>152.5</v>
      </c>
      <c r="F179" s="10">
        <v>151.5</v>
      </c>
      <c r="G179" s="10">
        <v>150.5</v>
      </c>
      <c r="H179" s="10">
        <v>150.5</v>
      </c>
      <c r="I179" s="3">
        <v>36</v>
      </c>
      <c r="J179" s="3">
        <v>-28</v>
      </c>
      <c r="K179" s="3">
        <v>-69</v>
      </c>
      <c r="L179" s="3">
        <v>-66.003</v>
      </c>
      <c r="M179" s="3">
        <v>-18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5.4359999999999999E-2</v>
      </c>
      <c r="T179" s="11">
        <f t="shared" si="21"/>
        <v>-4.2700000000000002E-2</v>
      </c>
      <c r="U179" s="11">
        <f t="shared" si="22"/>
        <v>-0.104535</v>
      </c>
      <c r="V179" s="11">
        <f t="shared" si="23"/>
        <v>-9.9334514999999998E-2</v>
      </c>
      <c r="W179" s="11">
        <f t="shared" si="24"/>
        <v>-2.7089999999999999E-2</v>
      </c>
      <c r="X179" s="11">
        <f t="shared" si="25"/>
        <v>0</v>
      </c>
      <c r="Y179" s="11">
        <f t="shared" si="26"/>
        <v>0</v>
      </c>
      <c r="Z179" s="11">
        <f t="shared" si="27"/>
        <v>-1.5150000000000001E-3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5306</v>
      </c>
      <c r="C180" s="3" t="s">
        <v>4786</v>
      </c>
      <c r="D180" s="10">
        <v>31.1</v>
      </c>
      <c r="E180" s="10">
        <v>30.6</v>
      </c>
      <c r="F180" s="10">
        <v>30.3</v>
      </c>
      <c r="G180" s="10">
        <v>30.35</v>
      </c>
      <c r="H180" s="10">
        <v>30.1</v>
      </c>
      <c r="I180" s="3">
        <v>375</v>
      </c>
      <c r="J180" s="3">
        <v>-198</v>
      </c>
      <c r="K180" s="3">
        <v>-133</v>
      </c>
      <c r="L180" s="3">
        <v>-3.714</v>
      </c>
      <c r="M180" s="3">
        <v>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0.11662500000000001</v>
      </c>
      <c r="T180" s="11">
        <f t="shared" si="21"/>
        <v>-6.0588000000000003E-2</v>
      </c>
      <c r="U180" s="11">
        <f t="shared" si="22"/>
        <v>-4.0299000000000001E-2</v>
      </c>
      <c r="V180" s="11">
        <f t="shared" si="23"/>
        <v>-1.1271990000000002E-3</v>
      </c>
      <c r="W180" s="11">
        <f t="shared" si="24"/>
        <v>2.408E-3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9263</v>
      </c>
      <c r="C181" s="3" t="s">
        <v>4786</v>
      </c>
      <c r="D181" s="10">
        <v>20.8</v>
      </c>
      <c r="E181" s="10">
        <v>20.8</v>
      </c>
      <c r="F181" s="10">
        <v>20.85</v>
      </c>
      <c r="G181" s="10">
        <v>20.9</v>
      </c>
      <c r="H181" s="10">
        <v>20.45</v>
      </c>
      <c r="I181" s="3">
        <v>124.999</v>
      </c>
      <c r="J181" s="3">
        <v>15</v>
      </c>
      <c r="K181" s="3">
        <v>27</v>
      </c>
      <c r="L181" s="3">
        <v>35</v>
      </c>
      <c r="M181" s="3">
        <v>-60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2.5999791999999997E-2</v>
      </c>
      <c r="T181" s="11">
        <f t="shared" si="21"/>
        <v>3.1199999999999999E-3</v>
      </c>
      <c r="U181" s="11">
        <f t="shared" si="22"/>
        <v>5.6295000000000008E-3</v>
      </c>
      <c r="V181" s="11">
        <f t="shared" si="23"/>
        <v>7.3150000000000003E-3</v>
      </c>
      <c r="W181" s="11">
        <f t="shared" si="24"/>
        <v>-1.227E-2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9264</v>
      </c>
      <c r="C182" s="3" t="s">
        <v>4770</v>
      </c>
      <c r="D182" s="10">
        <v>18.7</v>
      </c>
      <c r="E182" s="10">
        <v>18.600000000000001</v>
      </c>
      <c r="F182" s="10">
        <v>18.7</v>
      </c>
      <c r="G182" s="10">
        <v>18.649999999999999</v>
      </c>
      <c r="H182" s="10">
        <v>18.899999999999999</v>
      </c>
      <c r="I182" s="3">
        <v>-120.4</v>
      </c>
      <c r="J182" s="3">
        <v>-208</v>
      </c>
      <c r="K182" s="3">
        <v>-249</v>
      </c>
      <c r="L182" s="3">
        <v>-183</v>
      </c>
      <c r="M182" s="3">
        <v>-78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-2.2514800000000001E-2</v>
      </c>
      <c r="T182" s="11">
        <f t="shared" si="21"/>
        <v>-3.8688E-2</v>
      </c>
      <c r="U182" s="11">
        <f t="shared" si="22"/>
        <v>-4.6563E-2</v>
      </c>
      <c r="V182" s="11">
        <f t="shared" si="23"/>
        <v>-3.41295E-2</v>
      </c>
      <c r="W182" s="11">
        <f t="shared" si="24"/>
        <v>-1.4741999999999998E-2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9265</v>
      </c>
      <c r="C183" s="3" t="s">
        <v>4786</v>
      </c>
      <c r="D183" s="10">
        <v>19.850000000000001</v>
      </c>
      <c r="E183" s="10">
        <v>19.7</v>
      </c>
      <c r="F183" s="10">
        <v>19.600000000000001</v>
      </c>
      <c r="G183" s="10">
        <v>19.600000000000001</v>
      </c>
      <c r="H183" s="10">
        <v>19.350000000000001</v>
      </c>
      <c r="I183" s="3">
        <v>377</v>
      </c>
      <c r="J183" s="3">
        <v>82</v>
      </c>
      <c r="K183" s="3">
        <v>20</v>
      </c>
      <c r="L183" s="3">
        <v>72</v>
      </c>
      <c r="M183" s="3">
        <v>93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7.4834500000000012E-2</v>
      </c>
      <c r="T183" s="11">
        <f t="shared" si="21"/>
        <v>1.6153999999999998E-2</v>
      </c>
      <c r="U183" s="11">
        <f t="shared" si="22"/>
        <v>3.9199999999999999E-3</v>
      </c>
      <c r="V183" s="11">
        <f t="shared" si="23"/>
        <v>1.4112000000000001E-2</v>
      </c>
      <c r="W183" s="11">
        <f t="shared" si="24"/>
        <v>1.7995500000000001E-2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9266</v>
      </c>
      <c r="C184" s="3" t="s">
        <v>4758</v>
      </c>
      <c r="D184" s="10">
        <v>36.65</v>
      </c>
      <c r="E184" s="10">
        <v>36.75</v>
      </c>
      <c r="F184" s="10">
        <v>36.799999999999997</v>
      </c>
      <c r="G184" s="10">
        <v>36.65</v>
      </c>
      <c r="H184" s="10">
        <v>36.65</v>
      </c>
      <c r="I184" s="3">
        <v>-657</v>
      </c>
      <c r="J184" s="3">
        <v>-58</v>
      </c>
      <c r="K184" s="3">
        <v>-360</v>
      </c>
      <c r="L184" s="3">
        <v>-421</v>
      </c>
      <c r="M184" s="3">
        <v>-179</v>
      </c>
      <c r="N184" s="3">
        <v>175.51499999999999</v>
      </c>
      <c r="O184" s="3">
        <v>121</v>
      </c>
      <c r="P184" s="3">
        <v>505</v>
      </c>
      <c r="Q184" s="3">
        <v>319.67700000000002</v>
      </c>
      <c r="R184" s="3">
        <v>110</v>
      </c>
      <c r="S184" s="11">
        <f t="shared" si="20"/>
        <v>-0.24079049999999999</v>
      </c>
      <c r="T184" s="11">
        <f t="shared" si="21"/>
        <v>-2.1315000000000001E-2</v>
      </c>
      <c r="U184" s="11">
        <f t="shared" si="22"/>
        <v>-0.13247999999999999</v>
      </c>
      <c r="V184" s="11">
        <f t="shared" si="23"/>
        <v>-0.1542965</v>
      </c>
      <c r="W184" s="11">
        <f t="shared" si="24"/>
        <v>-6.5603499999999995E-2</v>
      </c>
      <c r="X184" s="11">
        <f t="shared" si="25"/>
        <v>6.4326247499999989E-2</v>
      </c>
      <c r="Y184" s="11">
        <f t="shared" si="26"/>
        <v>4.44675E-2</v>
      </c>
      <c r="Z184" s="11">
        <f t="shared" si="27"/>
        <v>0.18584000000000001</v>
      </c>
      <c r="AA184" s="11">
        <f t="shared" si="28"/>
        <v>0.11716162050000001</v>
      </c>
      <c r="AB184" s="11">
        <f t="shared" si="29"/>
        <v>4.0314999999999997E-2</v>
      </c>
    </row>
    <row r="185" spans="1:28" x14ac:dyDescent="0.25">
      <c r="A185" s="2" t="s">
        <v>179</v>
      </c>
      <c r="B185" s="3" t="s">
        <v>9267</v>
      </c>
      <c r="C185" s="3" t="s">
        <v>4786</v>
      </c>
      <c r="D185" s="10">
        <v>39.700000000000003</v>
      </c>
      <c r="E185" s="10">
        <v>39.75</v>
      </c>
      <c r="F185" s="10">
        <v>40.6</v>
      </c>
      <c r="G185" s="10">
        <v>40.6</v>
      </c>
      <c r="H185" s="10">
        <v>41.25</v>
      </c>
      <c r="I185" s="3">
        <v>19</v>
      </c>
      <c r="J185" s="3">
        <v>21</v>
      </c>
      <c r="K185" s="3">
        <v>2</v>
      </c>
      <c r="L185" s="3">
        <v>3</v>
      </c>
      <c r="M185" s="3">
        <v>28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7.5430000000000011E-3</v>
      </c>
      <c r="T185" s="11">
        <f t="shared" si="21"/>
        <v>8.3475000000000008E-3</v>
      </c>
      <c r="U185" s="11">
        <f t="shared" si="22"/>
        <v>8.12E-4</v>
      </c>
      <c r="V185" s="11">
        <f t="shared" si="23"/>
        <v>1.2180000000000001E-3</v>
      </c>
      <c r="W185" s="11">
        <f t="shared" si="24"/>
        <v>1.155E-2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9268</v>
      </c>
      <c r="C186" s="3" t="s">
        <v>4786</v>
      </c>
      <c r="D186" s="10">
        <v>8.51</v>
      </c>
      <c r="E186" s="10">
        <v>8.51</v>
      </c>
      <c r="F186" s="10">
        <v>8.48</v>
      </c>
      <c r="G186" s="10">
        <v>8.66</v>
      </c>
      <c r="H186" s="10">
        <v>8.68</v>
      </c>
      <c r="I186" s="3">
        <v>712.1</v>
      </c>
      <c r="J186" s="3">
        <v>155</v>
      </c>
      <c r="K186" s="3">
        <v>138</v>
      </c>
      <c r="L186" s="3">
        <v>964</v>
      </c>
      <c r="M186" s="3">
        <v>-8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6.0599710000000008E-2</v>
      </c>
      <c r="T186" s="11">
        <f t="shared" si="21"/>
        <v>1.3190499999999999E-2</v>
      </c>
      <c r="U186" s="11">
        <f t="shared" si="22"/>
        <v>1.17024E-2</v>
      </c>
      <c r="V186" s="11">
        <f t="shared" si="23"/>
        <v>8.3482399999999998E-2</v>
      </c>
      <c r="W186" s="11">
        <f t="shared" si="24"/>
        <v>-6.9439999999999997E-4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9269</v>
      </c>
      <c r="C187" s="3" t="s">
        <v>4786</v>
      </c>
      <c r="D187" s="10">
        <v>28.5</v>
      </c>
      <c r="E187" s="10">
        <v>28.65</v>
      </c>
      <c r="F187" s="10">
        <v>28.65</v>
      </c>
      <c r="G187" s="10">
        <v>28.5</v>
      </c>
      <c r="H187" s="10">
        <v>28.15</v>
      </c>
      <c r="I187" s="3">
        <v>709</v>
      </c>
      <c r="J187" s="3">
        <v>124.84099999999999</v>
      </c>
      <c r="K187" s="3">
        <v>88</v>
      </c>
      <c r="L187" s="3">
        <v>-216.35</v>
      </c>
      <c r="M187" s="3">
        <v>-221</v>
      </c>
      <c r="N187" s="3">
        <v>1</v>
      </c>
      <c r="O187" s="3">
        <v>1</v>
      </c>
      <c r="P187" s="3">
        <v>1</v>
      </c>
      <c r="Q187" s="3">
        <v>1</v>
      </c>
      <c r="R187" s="3">
        <v>0</v>
      </c>
      <c r="S187" s="11">
        <f t="shared" si="20"/>
        <v>0.20206499999999999</v>
      </c>
      <c r="T187" s="11">
        <f t="shared" si="21"/>
        <v>3.5766946499999994E-2</v>
      </c>
      <c r="U187" s="11">
        <f t="shared" si="22"/>
        <v>2.5211999999999998E-2</v>
      </c>
      <c r="V187" s="11">
        <f t="shared" si="23"/>
        <v>-6.1659749999999992E-2</v>
      </c>
      <c r="W187" s="11">
        <f t="shared" si="24"/>
        <v>-6.2211499999999996E-2</v>
      </c>
      <c r="X187" s="11">
        <f t="shared" si="25"/>
        <v>2.8499999999999999E-4</v>
      </c>
      <c r="Y187" s="11">
        <f t="shared" si="26"/>
        <v>2.8649999999999997E-4</v>
      </c>
      <c r="Z187" s="11">
        <f t="shared" si="27"/>
        <v>2.8649999999999997E-4</v>
      </c>
      <c r="AA187" s="11">
        <f t="shared" si="28"/>
        <v>2.8499999999999999E-4</v>
      </c>
      <c r="AB187" s="11">
        <f t="shared" si="29"/>
        <v>0</v>
      </c>
    </row>
    <row r="188" spans="1:28" x14ac:dyDescent="0.25">
      <c r="A188" s="2" t="s">
        <v>182</v>
      </c>
      <c r="B188" s="3" t="s">
        <v>9270</v>
      </c>
      <c r="C188" s="3" t="s">
        <v>4770</v>
      </c>
      <c r="D188" s="10">
        <v>8.11</v>
      </c>
      <c r="E188" s="10">
        <v>8.0500000000000007</v>
      </c>
      <c r="F188" s="10">
        <v>8.0399999999999991</v>
      </c>
      <c r="G188" s="10">
        <v>8.0399999999999991</v>
      </c>
      <c r="H188" s="10">
        <v>8</v>
      </c>
      <c r="I188" s="3">
        <v>552.1</v>
      </c>
      <c r="J188" s="3">
        <v>-49</v>
      </c>
      <c r="K188" s="3">
        <v>-80.900000000000006</v>
      </c>
      <c r="L188" s="3">
        <v>33</v>
      </c>
      <c r="M188" s="3">
        <v>-161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4.4775309999999999E-2</v>
      </c>
      <c r="T188" s="11">
        <f t="shared" si="21"/>
        <v>-3.9445000000000001E-3</v>
      </c>
      <c r="U188" s="11">
        <f t="shared" si="22"/>
        <v>-6.504359999999999E-3</v>
      </c>
      <c r="V188" s="11">
        <f t="shared" si="23"/>
        <v>2.6532000000000001E-3</v>
      </c>
      <c r="W188" s="11">
        <f t="shared" si="24"/>
        <v>-1.2880000000000001E-2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9271</v>
      </c>
      <c r="C189" s="3" t="s">
        <v>4758</v>
      </c>
      <c r="D189" s="10">
        <v>61.7</v>
      </c>
      <c r="E189" s="10">
        <v>61.5</v>
      </c>
      <c r="F189" s="10">
        <v>61</v>
      </c>
      <c r="G189" s="10">
        <v>61.2</v>
      </c>
      <c r="H189" s="10">
        <v>60.8</v>
      </c>
      <c r="I189" s="3">
        <v>114</v>
      </c>
      <c r="J189" s="3">
        <v>-50</v>
      </c>
      <c r="K189" s="3">
        <v>27</v>
      </c>
      <c r="L189" s="3">
        <v>40.741999999999997</v>
      </c>
      <c r="M189" s="3">
        <v>-113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7.0337999999999998E-2</v>
      </c>
      <c r="T189" s="11">
        <f t="shared" si="21"/>
        <v>-3.075E-2</v>
      </c>
      <c r="U189" s="11">
        <f t="shared" si="22"/>
        <v>1.6469999999999999E-2</v>
      </c>
      <c r="V189" s="11">
        <f t="shared" si="23"/>
        <v>2.4934103999999999E-2</v>
      </c>
      <c r="W189" s="11">
        <f t="shared" si="24"/>
        <v>-6.8704000000000001E-2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5896</v>
      </c>
      <c r="C190" s="3" t="s">
        <v>4786</v>
      </c>
      <c r="D190" s="10">
        <v>18.3</v>
      </c>
      <c r="E190" s="10">
        <v>18.3</v>
      </c>
      <c r="F190" s="10">
        <v>17.850000000000001</v>
      </c>
      <c r="G190" s="10">
        <v>17.100000000000001</v>
      </c>
      <c r="H190" s="10">
        <v>16.899999999999999</v>
      </c>
      <c r="I190" s="3">
        <v>-2249</v>
      </c>
      <c r="J190" s="3">
        <v>-301</v>
      </c>
      <c r="K190" s="3">
        <v>-288</v>
      </c>
      <c r="L190" s="3">
        <v>803</v>
      </c>
      <c r="M190" s="3">
        <v>-862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-0.41156700000000002</v>
      </c>
      <c r="T190" s="11">
        <f t="shared" si="21"/>
        <v>-5.5083E-2</v>
      </c>
      <c r="U190" s="11">
        <f t="shared" si="22"/>
        <v>-5.1408000000000002E-2</v>
      </c>
      <c r="V190" s="11">
        <f t="shared" si="23"/>
        <v>0.13731300000000002</v>
      </c>
      <c r="W190" s="11">
        <f t="shared" si="24"/>
        <v>-0.145678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5897</v>
      </c>
      <c r="C191" s="3" t="s">
        <v>4786</v>
      </c>
      <c r="D191" s="10">
        <v>61</v>
      </c>
      <c r="E191" s="10">
        <v>60.9</v>
      </c>
      <c r="F191" s="10">
        <v>60.7</v>
      </c>
      <c r="G191" s="10">
        <v>61</v>
      </c>
      <c r="H191" s="10">
        <v>60.8</v>
      </c>
      <c r="I191" s="3">
        <v>111</v>
      </c>
      <c r="J191" s="3">
        <v>-149</v>
      </c>
      <c r="K191" s="3">
        <v>-257</v>
      </c>
      <c r="L191" s="3">
        <v>238.11199999999999</v>
      </c>
      <c r="M191" s="3">
        <v>75</v>
      </c>
      <c r="N191" s="3">
        <v>0</v>
      </c>
      <c r="O191" s="3">
        <v>1</v>
      </c>
      <c r="P191" s="3">
        <v>-4</v>
      </c>
      <c r="Q191" s="3">
        <v>0</v>
      </c>
      <c r="R191" s="3">
        <v>-1</v>
      </c>
      <c r="S191" s="11">
        <f t="shared" si="20"/>
        <v>6.7710000000000006E-2</v>
      </c>
      <c r="T191" s="11">
        <f t="shared" si="21"/>
        <v>-9.0741000000000002E-2</v>
      </c>
      <c r="U191" s="11">
        <f t="shared" si="22"/>
        <v>-0.15599900000000003</v>
      </c>
      <c r="V191" s="11">
        <f t="shared" si="23"/>
        <v>0.14524832000000001</v>
      </c>
      <c r="W191" s="11">
        <f t="shared" si="24"/>
        <v>4.5600000000000002E-2</v>
      </c>
      <c r="X191" s="11">
        <f t="shared" si="25"/>
        <v>0</v>
      </c>
      <c r="Y191" s="11">
        <f t="shared" si="26"/>
        <v>6.0899999999999995E-4</v>
      </c>
      <c r="Z191" s="11">
        <f t="shared" si="27"/>
        <v>-2.428E-3</v>
      </c>
      <c r="AA191" s="11">
        <f t="shared" si="28"/>
        <v>0</v>
      </c>
      <c r="AB191" s="11">
        <f t="shared" si="29"/>
        <v>-6.0799999999999993E-4</v>
      </c>
    </row>
    <row r="192" spans="1:28" x14ac:dyDescent="0.25">
      <c r="A192" s="2" t="s">
        <v>186</v>
      </c>
      <c r="B192" s="3" t="s">
        <v>9272</v>
      </c>
      <c r="C192" s="3" t="s">
        <v>4786</v>
      </c>
      <c r="D192" s="10">
        <v>121.5</v>
      </c>
      <c r="E192" s="10">
        <v>119.5</v>
      </c>
      <c r="F192" s="10">
        <v>117</v>
      </c>
      <c r="G192" s="10">
        <v>116</v>
      </c>
      <c r="H192" s="10">
        <v>115</v>
      </c>
      <c r="I192" s="3">
        <v>-1</v>
      </c>
      <c r="J192" s="3">
        <v>-169</v>
      </c>
      <c r="K192" s="3">
        <v>-138</v>
      </c>
      <c r="L192" s="3">
        <v>-49.371000000000002</v>
      </c>
      <c r="M192" s="3">
        <v>0</v>
      </c>
      <c r="N192" s="3">
        <v>61</v>
      </c>
      <c r="O192" s="3">
        <v>5</v>
      </c>
      <c r="P192" s="3">
        <v>1</v>
      </c>
      <c r="Q192" s="3">
        <v>37</v>
      </c>
      <c r="R192" s="3">
        <v>0</v>
      </c>
      <c r="S192" s="11">
        <f t="shared" si="20"/>
        <v>-1.2149999999999999E-3</v>
      </c>
      <c r="T192" s="11">
        <f t="shared" si="21"/>
        <v>-0.201955</v>
      </c>
      <c r="U192" s="11">
        <f t="shared" si="22"/>
        <v>-0.16145999999999999</v>
      </c>
      <c r="V192" s="11">
        <f t="shared" si="23"/>
        <v>-5.7270359999999999E-2</v>
      </c>
      <c r="W192" s="11">
        <f t="shared" si="24"/>
        <v>0</v>
      </c>
      <c r="X192" s="11">
        <f t="shared" si="25"/>
        <v>7.4115E-2</v>
      </c>
      <c r="Y192" s="11">
        <f t="shared" si="26"/>
        <v>5.9750000000000003E-3</v>
      </c>
      <c r="Z192" s="11">
        <f t="shared" si="27"/>
        <v>1.17E-3</v>
      </c>
      <c r="AA192" s="11">
        <f t="shared" si="28"/>
        <v>4.292E-2</v>
      </c>
      <c r="AB192" s="11">
        <f t="shared" si="29"/>
        <v>0</v>
      </c>
    </row>
    <row r="193" spans="1:28" x14ac:dyDescent="0.25">
      <c r="A193" s="2" t="s">
        <v>187</v>
      </c>
      <c r="B193" s="3" t="s">
        <v>9273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9274</v>
      </c>
      <c r="C194" s="3" t="s">
        <v>4786</v>
      </c>
      <c r="D194" s="10">
        <v>20.45</v>
      </c>
      <c r="E194" s="10">
        <v>20.399999999999999</v>
      </c>
      <c r="F194" s="10">
        <v>20.399999999999999</v>
      </c>
      <c r="G194" s="10">
        <v>20.350000000000001</v>
      </c>
      <c r="H194" s="10">
        <v>20.350000000000001</v>
      </c>
      <c r="I194" s="3">
        <v>-1</v>
      </c>
      <c r="J194" s="3">
        <v>-1</v>
      </c>
      <c r="K194" s="3">
        <v>0</v>
      </c>
      <c r="L194" s="3">
        <v>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-2.0449999999999998E-4</v>
      </c>
      <c r="T194" s="11">
        <f t="shared" si="21"/>
        <v>-2.04E-4</v>
      </c>
      <c r="U194" s="11">
        <f t="shared" si="22"/>
        <v>0</v>
      </c>
      <c r="V194" s="11">
        <f t="shared" si="23"/>
        <v>2.0350000000000001E-4</v>
      </c>
      <c r="W194" s="11">
        <f t="shared" si="24"/>
        <v>-4.0700000000000003E-4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9275</v>
      </c>
      <c r="C195" s="3" t="s">
        <v>4786</v>
      </c>
      <c r="D195" s="10">
        <v>73.599999999999994</v>
      </c>
      <c r="E195" s="10">
        <v>73.7</v>
      </c>
      <c r="F195" s="10">
        <v>73.400000000000006</v>
      </c>
      <c r="G195" s="10">
        <v>73.599999999999994</v>
      </c>
      <c r="H195" s="10">
        <v>73.599999999999994</v>
      </c>
      <c r="I195" s="3">
        <v>4</v>
      </c>
      <c r="J195" s="3">
        <v>1</v>
      </c>
      <c r="K195" s="3">
        <v>0</v>
      </c>
      <c r="L195" s="3">
        <v>0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2.9439999999999996E-3</v>
      </c>
      <c r="T195" s="11">
        <f t="shared" si="21"/>
        <v>7.3700000000000002E-4</v>
      </c>
      <c r="U195" s="11">
        <f t="shared" si="22"/>
        <v>0</v>
      </c>
      <c r="V195" s="11">
        <f t="shared" si="23"/>
        <v>0</v>
      </c>
      <c r="W195" s="11">
        <f t="shared" si="24"/>
        <v>-7.3599999999999989E-4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5254</v>
      </c>
      <c r="C196" s="3" t="s">
        <v>4786</v>
      </c>
      <c r="D196" s="10">
        <v>29.15</v>
      </c>
      <c r="E196" s="10">
        <v>29</v>
      </c>
      <c r="F196" s="10">
        <v>28.95</v>
      </c>
      <c r="G196" s="10">
        <v>28.65</v>
      </c>
      <c r="H196" s="10">
        <v>28.25</v>
      </c>
      <c r="I196" s="3">
        <v>337</v>
      </c>
      <c r="J196" s="3">
        <v>-35</v>
      </c>
      <c r="K196" s="3">
        <v>-33</v>
      </c>
      <c r="L196" s="3">
        <v>-28</v>
      </c>
      <c r="M196" s="3">
        <v>-100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9.8235499999999989E-2</v>
      </c>
      <c r="T196" s="11">
        <f t="shared" si="21"/>
        <v>-1.0149999999999999E-2</v>
      </c>
      <c r="U196" s="11">
        <f t="shared" si="22"/>
        <v>-9.5534999999999995E-3</v>
      </c>
      <c r="V196" s="11">
        <f t="shared" si="23"/>
        <v>-8.0219999999999996E-3</v>
      </c>
      <c r="W196" s="11">
        <f t="shared" si="24"/>
        <v>-2.8250000000000001E-2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5642</v>
      </c>
      <c r="C197" s="3" t="s">
        <v>4786</v>
      </c>
      <c r="D197" s="10">
        <v>56.4</v>
      </c>
      <c r="E197" s="10">
        <v>56.6</v>
      </c>
      <c r="F197" s="10">
        <v>56.6</v>
      </c>
      <c r="G197" s="10">
        <v>56.5</v>
      </c>
      <c r="H197" s="10">
        <v>56.4</v>
      </c>
      <c r="I197" s="3">
        <v>1</v>
      </c>
      <c r="J197" s="3">
        <v>1</v>
      </c>
      <c r="K197" s="3">
        <v>1</v>
      </c>
      <c r="L197" s="3">
        <v>-1.0669999999999999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5.6399999999999994E-4</v>
      </c>
      <c r="T197" s="11">
        <f t="shared" si="21"/>
        <v>5.6599999999999999E-4</v>
      </c>
      <c r="U197" s="11">
        <f t="shared" si="22"/>
        <v>5.6599999999999999E-4</v>
      </c>
      <c r="V197" s="11">
        <f t="shared" si="23"/>
        <v>-6.0285500000000001E-4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5643</v>
      </c>
      <c r="C198" s="3" t="s">
        <v>4758</v>
      </c>
      <c r="D198" s="10">
        <v>22.05</v>
      </c>
      <c r="E198" s="10">
        <v>22.3</v>
      </c>
      <c r="F198" s="10">
        <v>22</v>
      </c>
      <c r="G198" s="10">
        <v>21.55</v>
      </c>
      <c r="H198" s="10">
        <v>21.55</v>
      </c>
      <c r="I198" s="3">
        <v>-108</v>
      </c>
      <c r="J198" s="3">
        <v>-135</v>
      </c>
      <c r="K198" s="3">
        <v>-168</v>
      </c>
      <c r="L198" s="3">
        <v>65</v>
      </c>
      <c r="M198" s="3">
        <v>142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-2.3814000000000002E-2</v>
      </c>
      <c r="T198" s="11">
        <f t="shared" si="21"/>
        <v>-3.0105E-2</v>
      </c>
      <c r="U198" s="11">
        <f t="shared" si="22"/>
        <v>-3.696E-2</v>
      </c>
      <c r="V198" s="11">
        <f t="shared" si="23"/>
        <v>1.4007500000000001E-2</v>
      </c>
      <c r="W198" s="11">
        <f t="shared" si="24"/>
        <v>3.0601E-2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5900</v>
      </c>
      <c r="C199" s="3" t="s">
        <v>4786</v>
      </c>
      <c r="D199" s="10">
        <v>23.2</v>
      </c>
      <c r="E199" s="10">
        <v>24</v>
      </c>
      <c r="F199" s="10">
        <v>23.8</v>
      </c>
      <c r="G199" s="10">
        <v>23.25</v>
      </c>
      <c r="H199" s="10">
        <v>23.25</v>
      </c>
      <c r="I199" s="3">
        <v>11</v>
      </c>
      <c r="J199" s="3">
        <v>6</v>
      </c>
      <c r="K199" s="3">
        <v>-7</v>
      </c>
      <c r="L199" s="3">
        <v>-15</v>
      </c>
      <c r="M199" s="3">
        <v>-5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2.552E-3</v>
      </c>
      <c r="T199" s="11">
        <f t="shared" ref="T199:T262" si="31">$E199*J199/100000</f>
        <v>1.4400000000000001E-3</v>
      </c>
      <c r="U199" s="11">
        <f t="shared" ref="U199:U262" si="32">$F199*K199/100000</f>
        <v>-1.6659999999999999E-3</v>
      </c>
      <c r="V199" s="11">
        <f t="shared" ref="V199:V262" si="33">$G199*L199/100000</f>
        <v>-3.4875000000000001E-3</v>
      </c>
      <c r="W199" s="11">
        <f t="shared" ref="W199:W262" si="34">$H199*M199/100000</f>
        <v>-1.1624999999999999E-3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5901</v>
      </c>
      <c r="C200" s="3" t="s">
        <v>4758</v>
      </c>
      <c r="D200" s="10">
        <v>27.1</v>
      </c>
      <c r="E200" s="10">
        <v>27.05</v>
      </c>
      <c r="F200" s="10">
        <v>26.95</v>
      </c>
      <c r="G200" s="10">
        <v>26.9</v>
      </c>
      <c r="H200" s="10">
        <v>26.85</v>
      </c>
      <c r="I200" s="3">
        <v>3</v>
      </c>
      <c r="J200" s="3">
        <v>-11</v>
      </c>
      <c r="K200" s="3">
        <v>-1</v>
      </c>
      <c r="L200" s="3">
        <v>-4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8.1300000000000014E-4</v>
      </c>
      <c r="T200" s="11">
        <f t="shared" si="31"/>
        <v>-2.9755000000000003E-3</v>
      </c>
      <c r="U200" s="11">
        <f t="shared" si="32"/>
        <v>-2.6949999999999999E-4</v>
      </c>
      <c r="V200" s="11">
        <f t="shared" si="33"/>
        <v>-1.0759999999999999E-3</v>
      </c>
      <c r="W200" s="11">
        <f t="shared" si="34"/>
        <v>2.4165000000000002E-3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9276</v>
      </c>
      <c r="C201" s="3" t="s">
        <v>10306</v>
      </c>
      <c r="D201" s="10">
        <v>32.9</v>
      </c>
      <c r="E201" s="10">
        <v>33.450000000000003</v>
      </c>
      <c r="F201" s="10">
        <v>33.25</v>
      </c>
      <c r="G201" s="10">
        <v>32.85</v>
      </c>
      <c r="H201" s="10">
        <v>33.049999999999997</v>
      </c>
      <c r="I201" s="3">
        <v>85.912999999999997</v>
      </c>
      <c r="J201" s="3">
        <v>-16</v>
      </c>
      <c r="K201" s="3">
        <v>-3</v>
      </c>
      <c r="L201" s="3">
        <v>14</v>
      </c>
      <c r="M201" s="3">
        <v>-163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2.8265376999999998E-2</v>
      </c>
      <c r="T201" s="11">
        <f t="shared" si="31"/>
        <v>-5.3520000000000009E-3</v>
      </c>
      <c r="U201" s="11">
        <f t="shared" si="32"/>
        <v>-9.9749999999999991E-4</v>
      </c>
      <c r="V201" s="11">
        <f t="shared" si="33"/>
        <v>4.5990000000000007E-3</v>
      </c>
      <c r="W201" s="11">
        <f t="shared" si="34"/>
        <v>-5.3871499999999996E-2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5903</v>
      </c>
      <c r="C202" s="3" t="s">
        <v>4770</v>
      </c>
      <c r="D202" s="10">
        <v>16.600000000000001</v>
      </c>
      <c r="E202" s="10">
        <v>16.649999999999999</v>
      </c>
      <c r="F202" s="10">
        <v>16.75</v>
      </c>
      <c r="G202" s="10">
        <v>16.600000000000001</v>
      </c>
      <c r="H202" s="10">
        <v>16.600000000000001</v>
      </c>
      <c r="I202" s="3">
        <v>0</v>
      </c>
      <c r="J202" s="3">
        <v>2</v>
      </c>
      <c r="K202" s="3">
        <v>-1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3.3299999999999996E-4</v>
      </c>
      <c r="U202" s="11">
        <f t="shared" si="32"/>
        <v>-1.6750000000000001E-4</v>
      </c>
      <c r="V202" s="11">
        <f t="shared" si="33"/>
        <v>-1.6600000000000002E-4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4909</v>
      </c>
      <c r="C203" s="3" t="s">
        <v>10306</v>
      </c>
      <c r="D203" s="10">
        <v>69.599999999999994</v>
      </c>
      <c r="E203" s="10">
        <v>69</v>
      </c>
      <c r="F203" s="10">
        <v>70.2</v>
      </c>
      <c r="G203" s="10">
        <v>68.599999999999994</v>
      </c>
      <c r="H203" s="10">
        <v>67.8</v>
      </c>
      <c r="I203" s="3">
        <v>56</v>
      </c>
      <c r="J203" s="3">
        <v>-74</v>
      </c>
      <c r="K203" s="3">
        <v>-20</v>
      </c>
      <c r="L203" s="3">
        <v>-84</v>
      </c>
      <c r="M203" s="3">
        <v>8</v>
      </c>
      <c r="N203" s="3">
        <v>0</v>
      </c>
      <c r="O203" s="3">
        <v>0</v>
      </c>
      <c r="P203" s="3">
        <v>-80</v>
      </c>
      <c r="Q203" s="3">
        <v>0</v>
      </c>
      <c r="R203" s="3">
        <v>-104</v>
      </c>
      <c r="S203" s="11">
        <f t="shared" si="30"/>
        <v>3.8975999999999997E-2</v>
      </c>
      <c r="T203" s="11">
        <f t="shared" si="31"/>
        <v>-5.1060000000000001E-2</v>
      </c>
      <c r="U203" s="11">
        <f t="shared" si="32"/>
        <v>-1.404E-2</v>
      </c>
      <c r="V203" s="11">
        <f t="shared" si="33"/>
        <v>-5.7623999999999995E-2</v>
      </c>
      <c r="W203" s="11">
        <f t="shared" si="34"/>
        <v>5.424E-3</v>
      </c>
      <c r="X203" s="11">
        <f t="shared" si="35"/>
        <v>0</v>
      </c>
      <c r="Y203" s="11">
        <f t="shared" si="36"/>
        <v>0</v>
      </c>
      <c r="Z203" s="11">
        <f t="shared" si="37"/>
        <v>-5.6160000000000002E-2</v>
      </c>
      <c r="AA203" s="11">
        <f t="shared" si="38"/>
        <v>0</v>
      </c>
      <c r="AB203" s="11">
        <f t="shared" si="39"/>
        <v>-7.0511999999999991E-2</v>
      </c>
    </row>
    <row r="204" spans="1:28" x14ac:dyDescent="0.25">
      <c r="A204" s="2" t="s">
        <v>198</v>
      </c>
      <c r="B204" s="3" t="s">
        <v>9277</v>
      </c>
      <c r="C204" s="3" t="s">
        <v>10301</v>
      </c>
      <c r="D204" s="10">
        <v>33.5</v>
      </c>
      <c r="E204" s="10">
        <v>33.6</v>
      </c>
      <c r="F204" s="10">
        <v>33.799999999999997</v>
      </c>
      <c r="G204" s="10">
        <v>33.9</v>
      </c>
      <c r="H204" s="10">
        <v>33.950000000000003</v>
      </c>
      <c r="I204" s="3">
        <v>76</v>
      </c>
      <c r="J204" s="3">
        <v>28</v>
      </c>
      <c r="K204" s="3">
        <v>21</v>
      </c>
      <c r="L204" s="3">
        <v>20.991</v>
      </c>
      <c r="M204" s="3">
        <v>-16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2.546E-2</v>
      </c>
      <c r="T204" s="11">
        <f t="shared" si="31"/>
        <v>9.4080000000000014E-3</v>
      </c>
      <c r="U204" s="11">
        <f t="shared" si="32"/>
        <v>7.0979999999999993E-3</v>
      </c>
      <c r="V204" s="11">
        <f t="shared" si="33"/>
        <v>7.115948999999999E-3</v>
      </c>
      <c r="W204" s="11">
        <f t="shared" si="34"/>
        <v>-5.4320000000000002E-3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5644</v>
      </c>
      <c r="C205" s="3" t="s">
        <v>4786</v>
      </c>
      <c r="D205" s="10">
        <v>16.399999999999999</v>
      </c>
      <c r="E205" s="10">
        <v>16.5</v>
      </c>
      <c r="F205" s="10">
        <v>16.399999999999999</v>
      </c>
      <c r="G205" s="10">
        <v>16.649999999999999</v>
      </c>
      <c r="H205" s="10">
        <v>16.7</v>
      </c>
      <c r="I205" s="3">
        <v>3</v>
      </c>
      <c r="J205" s="3">
        <v>2</v>
      </c>
      <c r="K205" s="3">
        <v>3</v>
      </c>
      <c r="L205" s="3">
        <v>5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4.9199999999999992E-4</v>
      </c>
      <c r="T205" s="11">
        <f t="shared" si="31"/>
        <v>3.3E-4</v>
      </c>
      <c r="U205" s="11">
        <f t="shared" si="32"/>
        <v>4.9199999999999992E-4</v>
      </c>
      <c r="V205" s="11">
        <f t="shared" si="33"/>
        <v>8.3250000000000002E-4</v>
      </c>
      <c r="W205" s="11">
        <f t="shared" si="34"/>
        <v>6.6799999999999997E-4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9278</v>
      </c>
      <c r="C206" s="3" t="s">
        <v>4758</v>
      </c>
      <c r="D206" s="10">
        <v>52.1</v>
      </c>
      <c r="E206" s="10">
        <v>51.9</v>
      </c>
      <c r="F206" s="10">
        <v>52.1</v>
      </c>
      <c r="G206" s="10">
        <v>52.5</v>
      </c>
      <c r="H206" s="10">
        <v>51.8</v>
      </c>
      <c r="I206" s="3">
        <v>276</v>
      </c>
      <c r="J206" s="3">
        <v>72</v>
      </c>
      <c r="K206" s="3">
        <v>-35</v>
      </c>
      <c r="L206" s="3">
        <v>19</v>
      </c>
      <c r="M206" s="3">
        <v>-111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0.14379600000000001</v>
      </c>
      <c r="T206" s="11">
        <f t="shared" si="31"/>
        <v>3.7367999999999998E-2</v>
      </c>
      <c r="U206" s="11">
        <f t="shared" si="32"/>
        <v>-1.8235000000000001E-2</v>
      </c>
      <c r="V206" s="11">
        <f t="shared" si="33"/>
        <v>9.9749999999999995E-3</v>
      </c>
      <c r="W206" s="11">
        <f t="shared" si="34"/>
        <v>-5.7497999999999994E-2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5905</v>
      </c>
      <c r="C207" s="3" t="s">
        <v>10306</v>
      </c>
      <c r="D207" s="10">
        <v>110.5</v>
      </c>
      <c r="E207" s="10">
        <v>110</v>
      </c>
      <c r="F207" s="10">
        <v>111</v>
      </c>
      <c r="G207" s="10">
        <v>108.5</v>
      </c>
      <c r="H207" s="10">
        <v>113.5</v>
      </c>
      <c r="I207" s="3">
        <v>126</v>
      </c>
      <c r="J207" s="3">
        <v>-341</v>
      </c>
      <c r="K207" s="3">
        <v>154</v>
      </c>
      <c r="L207" s="3">
        <v>-367</v>
      </c>
      <c r="M207" s="3">
        <v>64.05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0.13922999999999999</v>
      </c>
      <c r="T207" s="11">
        <f t="shared" si="31"/>
        <v>-0.37509999999999999</v>
      </c>
      <c r="U207" s="11">
        <f t="shared" si="32"/>
        <v>0.17094000000000001</v>
      </c>
      <c r="V207" s="11">
        <f t="shared" si="33"/>
        <v>-0.39819500000000002</v>
      </c>
      <c r="W207" s="11">
        <f t="shared" si="34"/>
        <v>7.2696749999999991E-2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9279</v>
      </c>
      <c r="C208" s="3" t="s">
        <v>4758</v>
      </c>
      <c r="D208" s="10">
        <v>55.1</v>
      </c>
      <c r="E208" s="10">
        <v>55.1</v>
      </c>
      <c r="F208" s="10">
        <v>55.5</v>
      </c>
      <c r="G208" s="10">
        <v>54.7</v>
      </c>
      <c r="H208" s="10">
        <v>54.9</v>
      </c>
      <c r="I208" s="3">
        <v>55</v>
      </c>
      <c r="J208" s="3">
        <v>-186</v>
      </c>
      <c r="K208" s="3">
        <v>11</v>
      </c>
      <c r="L208" s="3">
        <v>-134</v>
      </c>
      <c r="M208" s="3">
        <v>-77</v>
      </c>
      <c r="N208" s="3">
        <v>-75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3.0304999999999999E-2</v>
      </c>
      <c r="T208" s="11">
        <f t="shared" si="31"/>
        <v>-0.10248600000000001</v>
      </c>
      <c r="U208" s="11">
        <f t="shared" si="32"/>
        <v>6.1050000000000002E-3</v>
      </c>
      <c r="V208" s="11">
        <f t="shared" si="33"/>
        <v>-7.3298000000000002E-2</v>
      </c>
      <c r="W208" s="11">
        <f t="shared" si="34"/>
        <v>-4.2273000000000005E-2</v>
      </c>
      <c r="X208" s="11">
        <f t="shared" si="35"/>
        <v>-4.1325000000000001E-2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5645</v>
      </c>
      <c r="C209" s="3" t="s">
        <v>4786</v>
      </c>
      <c r="D209" s="10">
        <v>127.5</v>
      </c>
      <c r="E209" s="10">
        <v>127.5</v>
      </c>
      <c r="F209" s="10">
        <v>128</v>
      </c>
      <c r="G209" s="10">
        <v>127</v>
      </c>
      <c r="H209" s="10">
        <v>126.5</v>
      </c>
      <c r="I209" s="3">
        <v>10</v>
      </c>
      <c r="J209" s="3">
        <v>-3</v>
      </c>
      <c r="K209" s="3">
        <v>7.718</v>
      </c>
      <c r="L209" s="3">
        <v>4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1.2749999999999999E-2</v>
      </c>
      <c r="T209" s="11">
        <f t="shared" si="31"/>
        <v>-3.8249999999999998E-3</v>
      </c>
      <c r="U209" s="11">
        <f t="shared" si="32"/>
        <v>9.8790400000000004E-3</v>
      </c>
      <c r="V209" s="11">
        <f t="shared" si="33"/>
        <v>5.0800000000000003E-3</v>
      </c>
      <c r="W209" s="11">
        <f t="shared" si="34"/>
        <v>0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9280</v>
      </c>
      <c r="C210" s="3" t="s">
        <v>4786</v>
      </c>
      <c r="D210" s="10">
        <v>16.55</v>
      </c>
      <c r="E210" s="10">
        <v>16.600000000000001</v>
      </c>
      <c r="F210" s="10">
        <v>16.95</v>
      </c>
      <c r="G210" s="10">
        <v>16.95</v>
      </c>
      <c r="H210" s="10">
        <v>16.850000000000001</v>
      </c>
      <c r="I210" s="3">
        <v>-1</v>
      </c>
      <c r="J210" s="3">
        <v>1</v>
      </c>
      <c r="K210" s="3">
        <v>0</v>
      </c>
      <c r="L210" s="3">
        <v>-4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-1.6550000000000001E-4</v>
      </c>
      <c r="T210" s="11">
        <f t="shared" si="31"/>
        <v>1.6600000000000002E-4</v>
      </c>
      <c r="U210" s="11">
        <f t="shared" si="32"/>
        <v>0</v>
      </c>
      <c r="V210" s="11">
        <f t="shared" si="33"/>
        <v>-6.78E-4</v>
      </c>
      <c r="W210" s="11">
        <f t="shared" si="34"/>
        <v>-3.3700000000000001E-4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9281</v>
      </c>
      <c r="C211" s="3" t="s">
        <v>10306</v>
      </c>
      <c r="D211" s="10">
        <v>85.1</v>
      </c>
      <c r="E211" s="10">
        <v>85</v>
      </c>
      <c r="F211" s="10">
        <v>84.7</v>
      </c>
      <c r="G211" s="10">
        <v>84.6</v>
      </c>
      <c r="H211" s="10">
        <v>84.4</v>
      </c>
      <c r="I211" s="3">
        <v>0</v>
      </c>
      <c r="J211" s="3">
        <v>0</v>
      </c>
      <c r="K211" s="3">
        <v>-3</v>
      </c>
      <c r="L211" s="3">
        <v>-1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-2.5410000000000003E-3</v>
      </c>
      <c r="V211" s="11">
        <f t="shared" si="33"/>
        <v>-8.4599999999999996E-4</v>
      </c>
      <c r="W211" s="11">
        <f t="shared" si="34"/>
        <v>-2.532E-3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9282</v>
      </c>
      <c r="C212" s="3" t="s">
        <v>10306</v>
      </c>
      <c r="D212" s="10">
        <v>13.55</v>
      </c>
      <c r="E212" s="10">
        <v>14.9</v>
      </c>
      <c r="F212" s="10">
        <v>14.5</v>
      </c>
      <c r="G212" s="10">
        <v>14.3</v>
      </c>
      <c r="H212" s="10">
        <v>14</v>
      </c>
      <c r="I212" s="3">
        <v>4</v>
      </c>
      <c r="J212" s="3">
        <v>42</v>
      </c>
      <c r="K212" s="3">
        <v>-31</v>
      </c>
      <c r="L212" s="3">
        <v>-3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5.4200000000000006E-4</v>
      </c>
      <c r="T212" s="11">
        <f t="shared" si="31"/>
        <v>6.2580000000000005E-3</v>
      </c>
      <c r="U212" s="11">
        <f t="shared" si="32"/>
        <v>-4.4949999999999999E-3</v>
      </c>
      <c r="V212" s="11">
        <f t="shared" si="33"/>
        <v>-4.2900000000000007E-4</v>
      </c>
      <c r="W212" s="11">
        <f t="shared" si="34"/>
        <v>5.5999999999999995E-4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9283</v>
      </c>
      <c r="C213" s="3" t="s">
        <v>4758</v>
      </c>
      <c r="D213" s="10">
        <v>48.2</v>
      </c>
      <c r="E213" s="10">
        <v>48.65</v>
      </c>
      <c r="F213" s="10">
        <v>48.9</v>
      </c>
      <c r="G213" s="10">
        <v>46.95</v>
      </c>
      <c r="H213" s="10">
        <v>46.6</v>
      </c>
      <c r="I213" s="3">
        <v>56</v>
      </c>
      <c r="J213" s="3">
        <v>-8</v>
      </c>
      <c r="K213" s="3">
        <v>61</v>
      </c>
      <c r="L213" s="3">
        <v>-259</v>
      </c>
      <c r="M213" s="3">
        <v>-57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2.6992000000000002E-2</v>
      </c>
      <c r="T213" s="11">
        <f t="shared" si="31"/>
        <v>-3.8920000000000001E-3</v>
      </c>
      <c r="U213" s="11">
        <f t="shared" si="32"/>
        <v>2.9829000000000001E-2</v>
      </c>
      <c r="V213" s="11">
        <f t="shared" si="33"/>
        <v>-0.12160050000000001</v>
      </c>
      <c r="W213" s="11">
        <f t="shared" si="34"/>
        <v>-2.6562000000000002E-2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9284</v>
      </c>
      <c r="C214" s="3" t="s">
        <v>10306</v>
      </c>
      <c r="D214" s="10">
        <v>58.6</v>
      </c>
      <c r="E214" s="10">
        <v>58.7</v>
      </c>
      <c r="F214" s="10">
        <v>58.8</v>
      </c>
      <c r="G214" s="10">
        <v>59.6</v>
      </c>
      <c r="H214" s="10">
        <v>58.4</v>
      </c>
      <c r="I214" s="3">
        <v>35</v>
      </c>
      <c r="J214" s="3">
        <v>-16</v>
      </c>
      <c r="K214" s="3">
        <v>27</v>
      </c>
      <c r="L214" s="3">
        <v>-104</v>
      </c>
      <c r="M214" s="3">
        <v>-75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2.051E-2</v>
      </c>
      <c r="T214" s="11">
        <f t="shared" si="31"/>
        <v>-9.392000000000001E-3</v>
      </c>
      <c r="U214" s="11">
        <f t="shared" si="32"/>
        <v>1.5875999999999998E-2</v>
      </c>
      <c r="V214" s="11">
        <f t="shared" si="33"/>
        <v>-6.1984000000000004E-2</v>
      </c>
      <c r="W214" s="11">
        <f t="shared" si="34"/>
        <v>-4.3799999999999999E-2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9285</v>
      </c>
      <c r="C215" s="3" t="s">
        <v>4787</v>
      </c>
      <c r="D215" s="10">
        <v>40.799999999999997</v>
      </c>
      <c r="E215" s="10">
        <v>40.049999999999997</v>
      </c>
      <c r="F215" s="10">
        <v>39.35</v>
      </c>
      <c r="G215" s="10">
        <v>39.049999999999997</v>
      </c>
      <c r="H215" s="10">
        <v>38.1</v>
      </c>
      <c r="I215" s="3">
        <v>1159.373</v>
      </c>
      <c r="J215" s="3">
        <v>-1230</v>
      </c>
      <c r="K215" s="3">
        <v>-1218</v>
      </c>
      <c r="L215" s="3">
        <v>29</v>
      </c>
      <c r="M215" s="3">
        <v>79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0.47302418399999996</v>
      </c>
      <c r="T215" s="11">
        <f t="shared" si="31"/>
        <v>-0.49261500000000003</v>
      </c>
      <c r="U215" s="11">
        <f t="shared" si="32"/>
        <v>-0.47928300000000001</v>
      </c>
      <c r="V215" s="11">
        <f t="shared" si="33"/>
        <v>1.1324499999999998E-2</v>
      </c>
      <c r="W215" s="11">
        <f t="shared" si="34"/>
        <v>3.0099000000000001E-2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9286</v>
      </c>
      <c r="C216" s="3" t="s">
        <v>4758</v>
      </c>
      <c r="D216" s="10">
        <v>76.7</v>
      </c>
      <c r="E216" s="10">
        <v>77.8</v>
      </c>
      <c r="F216" s="10">
        <v>77.099999999999994</v>
      </c>
      <c r="G216" s="10">
        <v>77.3</v>
      </c>
      <c r="H216" s="10">
        <v>76</v>
      </c>
      <c r="I216" s="3">
        <v>50</v>
      </c>
      <c r="J216" s="3">
        <v>-18</v>
      </c>
      <c r="K216" s="3">
        <v>10</v>
      </c>
      <c r="L216" s="3">
        <v>44</v>
      </c>
      <c r="M216" s="3">
        <v>-69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3.8350000000000002E-2</v>
      </c>
      <c r="T216" s="11">
        <f t="shared" si="31"/>
        <v>-1.4003999999999999E-2</v>
      </c>
      <c r="U216" s="11">
        <f t="shared" si="32"/>
        <v>7.7099999999999998E-3</v>
      </c>
      <c r="V216" s="11">
        <f t="shared" si="33"/>
        <v>3.4012000000000001E-2</v>
      </c>
      <c r="W216" s="11">
        <f t="shared" si="34"/>
        <v>-5.2440000000000001E-2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9287</v>
      </c>
      <c r="C217" s="3" t="s">
        <v>4758</v>
      </c>
      <c r="D217" s="10">
        <v>132.5</v>
      </c>
      <c r="E217" s="10">
        <v>132</v>
      </c>
      <c r="F217" s="10">
        <v>132.5</v>
      </c>
      <c r="G217" s="10">
        <v>132</v>
      </c>
      <c r="H217" s="10">
        <v>132.5</v>
      </c>
      <c r="I217" s="3">
        <v>-1</v>
      </c>
      <c r="J217" s="3">
        <v>1</v>
      </c>
      <c r="K217" s="3">
        <v>0</v>
      </c>
      <c r="L217" s="3">
        <v>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-1.325E-3</v>
      </c>
      <c r="T217" s="11">
        <f t="shared" si="31"/>
        <v>1.32E-3</v>
      </c>
      <c r="U217" s="11">
        <f t="shared" si="32"/>
        <v>0</v>
      </c>
      <c r="V217" s="11">
        <f t="shared" si="33"/>
        <v>1.32E-3</v>
      </c>
      <c r="W217" s="11">
        <f t="shared" si="34"/>
        <v>3.9750000000000002E-3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9288</v>
      </c>
      <c r="C218" s="3" t="s">
        <v>4758</v>
      </c>
      <c r="D218" s="10">
        <v>26.65</v>
      </c>
      <c r="E218" s="10">
        <v>27.45</v>
      </c>
      <c r="F218" s="10">
        <v>26.05</v>
      </c>
      <c r="G218" s="10">
        <v>25.9</v>
      </c>
      <c r="H218" s="10">
        <v>25.85</v>
      </c>
      <c r="I218" s="3">
        <v>140</v>
      </c>
      <c r="J218" s="3">
        <v>-423</v>
      </c>
      <c r="K218" s="3">
        <v>-698</v>
      </c>
      <c r="L218" s="3">
        <v>-445</v>
      </c>
      <c r="M218" s="3">
        <v>-186.001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3.7310000000000003E-2</v>
      </c>
      <c r="T218" s="11">
        <f t="shared" si="31"/>
        <v>-0.11611350000000001</v>
      </c>
      <c r="U218" s="11">
        <f t="shared" si="32"/>
        <v>-0.18182900000000002</v>
      </c>
      <c r="V218" s="11">
        <f t="shared" si="33"/>
        <v>-0.115255</v>
      </c>
      <c r="W218" s="11">
        <f t="shared" si="34"/>
        <v>-4.8081258500000001E-2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9289</v>
      </c>
      <c r="C219" s="3" t="s">
        <v>4758</v>
      </c>
      <c r="D219" s="10">
        <v>247</v>
      </c>
      <c r="E219" s="10">
        <v>243.5</v>
      </c>
      <c r="F219" s="10">
        <v>242</v>
      </c>
      <c r="G219" s="10">
        <v>236</v>
      </c>
      <c r="H219" s="10">
        <v>240.5</v>
      </c>
      <c r="I219" s="3">
        <v>573</v>
      </c>
      <c r="J219" s="3">
        <v>-2196</v>
      </c>
      <c r="K219" s="3">
        <v>-92</v>
      </c>
      <c r="L219" s="3">
        <v>-963</v>
      </c>
      <c r="M219" s="3">
        <v>-179</v>
      </c>
      <c r="N219" s="3">
        <v>-610.92899999999997</v>
      </c>
      <c r="O219" s="3">
        <v>-8.9290000000000003</v>
      </c>
      <c r="P219" s="3">
        <v>-492</v>
      </c>
      <c r="Q219" s="3">
        <v>-1000</v>
      </c>
      <c r="R219" s="3">
        <v>-309</v>
      </c>
      <c r="S219" s="11">
        <f t="shared" si="30"/>
        <v>1.4153100000000001</v>
      </c>
      <c r="T219" s="11">
        <f t="shared" si="31"/>
        <v>-5.3472600000000003</v>
      </c>
      <c r="U219" s="11">
        <f t="shared" si="32"/>
        <v>-0.22264</v>
      </c>
      <c r="V219" s="11">
        <f t="shared" si="33"/>
        <v>-2.2726799999999998</v>
      </c>
      <c r="W219" s="11">
        <f t="shared" si="34"/>
        <v>-0.43049500000000002</v>
      </c>
      <c r="X219" s="11">
        <f t="shared" si="35"/>
        <v>-1.5089946299999999</v>
      </c>
      <c r="Y219" s="11">
        <f t="shared" si="36"/>
        <v>-2.1742114999999999E-2</v>
      </c>
      <c r="Z219" s="11">
        <f t="shared" si="37"/>
        <v>-1.1906399999999999</v>
      </c>
      <c r="AA219" s="11">
        <f t="shared" si="38"/>
        <v>-2.36</v>
      </c>
      <c r="AB219" s="11">
        <f t="shared" si="39"/>
        <v>-0.74314499999999994</v>
      </c>
    </row>
    <row r="220" spans="1:28" x14ac:dyDescent="0.25">
      <c r="A220" s="2" t="s">
        <v>214</v>
      </c>
      <c r="B220" s="3" t="s">
        <v>5310</v>
      </c>
      <c r="C220" s="3" t="s">
        <v>4758</v>
      </c>
      <c r="D220" s="10">
        <v>75.8</v>
      </c>
      <c r="E220" s="10">
        <v>77</v>
      </c>
      <c r="F220" s="10">
        <v>79.8</v>
      </c>
      <c r="G220" s="10">
        <v>78.599999999999994</v>
      </c>
      <c r="H220" s="10">
        <v>77.8</v>
      </c>
      <c r="I220" s="3">
        <v>-1</v>
      </c>
      <c r="J220" s="3">
        <v>-3</v>
      </c>
      <c r="K220" s="3">
        <v>11</v>
      </c>
      <c r="L220" s="3">
        <v>-21</v>
      </c>
      <c r="M220" s="3">
        <v>-11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-7.5799999999999999E-4</v>
      </c>
      <c r="T220" s="11">
        <f t="shared" si="31"/>
        <v>-2.31E-3</v>
      </c>
      <c r="U220" s="11">
        <f t="shared" si="32"/>
        <v>8.7779999999999993E-3</v>
      </c>
      <c r="V220" s="11">
        <f t="shared" si="33"/>
        <v>-1.6506E-2</v>
      </c>
      <c r="W220" s="11">
        <f t="shared" si="34"/>
        <v>-8.5579999999999996E-3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5255</v>
      </c>
      <c r="C221" s="3" t="s">
        <v>4758</v>
      </c>
      <c r="D221" s="10">
        <v>31.9</v>
      </c>
      <c r="E221" s="10">
        <v>32.9</v>
      </c>
      <c r="F221" s="10">
        <v>33.6</v>
      </c>
      <c r="G221" s="10">
        <v>33.9</v>
      </c>
      <c r="H221" s="10">
        <v>33.9</v>
      </c>
      <c r="I221" s="3">
        <v>5</v>
      </c>
      <c r="J221" s="3">
        <v>-3</v>
      </c>
      <c r="K221" s="3">
        <v>-14</v>
      </c>
      <c r="L221" s="3">
        <v>32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1.5950000000000001E-3</v>
      </c>
      <c r="T221" s="11">
        <f t="shared" si="31"/>
        <v>-9.8699999999999981E-4</v>
      </c>
      <c r="U221" s="11">
        <f t="shared" si="32"/>
        <v>-4.7040000000000007E-3</v>
      </c>
      <c r="V221" s="11">
        <f t="shared" si="33"/>
        <v>1.0848E-2</v>
      </c>
      <c r="W221" s="11">
        <f t="shared" si="34"/>
        <v>-1.0169999999999999E-3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5045</v>
      </c>
      <c r="C222" s="3" t="s">
        <v>4788</v>
      </c>
      <c r="D222" s="10">
        <v>19</v>
      </c>
      <c r="E222" s="10">
        <v>19</v>
      </c>
      <c r="F222" s="10">
        <v>19.05</v>
      </c>
      <c r="G222" s="10">
        <v>19</v>
      </c>
      <c r="H222" s="10">
        <v>18.75</v>
      </c>
      <c r="I222" s="3">
        <v>-248</v>
      </c>
      <c r="J222" s="3">
        <v>-402</v>
      </c>
      <c r="K222" s="3">
        <v>937</v>
      </c>
      <c r="L222" s="3">
        <v>555</v>
      </c>
      <c r="M222" s="3">
        <v>457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-4.7120000000000002E-2</v>
      </c>
      <c r="T222" s="11">
        <f t="shared" si="31"/>
        <v>-7.6380000000000003E-2</v>
      </c>
      <c r="U222" s="11">
        <f t="shared" si="32"/>
        <v>0.17849850000000003</v>
      </c>
      <c r="V222" s="11">
        <f t="shared" si="33"/>
        <v>0.10545</v>
      </c>
      <c r="W222" s="11">
        <f t="shared" si="34"/>
        <v>8.56875E-2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9290</v>
      </c>
      <c r="C223" s="3" t="s">
        <v>4771</v>
      </c>
      <c r="D223" s="10">
        <v>14.85</v>
      </c>
      <c r="E223" s="10">
        <v>14.75</v>
      </c>
      <c r="F223" s="10">
        <v>14.95</v>
      </c>
      <c r="G223" s="10">
        <v>14.2</v>
      </c>
      <c r="H223" s="10">
        <v>13.7</v>
      </c>
      <c r="I223" s="3">
        <v>1</v>
      </c>
      <c r="J223" s="3">
        <v>2</v>
      </c>
      <c r="K223" s="3">
        <v>2</v>
      </c>
      <c r="L223" s="3">
        <v>-3.2000000000000001E-2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1.485E-4</v>
      </c>
      <c r="T223" s="11">
        <f t="shared" si="31"/>
        <v>2.9500000000000001E-4</v>
      </c>
      <c r="U223" s="11">
        <f t="shared" si="32"/>
        <v>2.99E-4</v>
      </c>
      <c r="V223" s="11">
        <f t="shared" si="33"/>
        <v>-4.544E-6</v>
      </c>
      <c r="W223" s="11">
        <f t="shared" si="34"/>
        <v>-6.8499999999999995E-4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9291</v>
      </c>
      <c r="C224" s="3" t="s">
        <v>4788</v>
      </c>
      <c r="D224" s="10">
        <v>9.09</v>
      </c>
      <c r="E224" s="10">
        <v>9.06</v>
      </c>
      <c r="F224" s="10">
        <v>9.0500000000000007</v>
      </c>
      <c r="G224" s="10">
        <v>9.0500000000000007</v>
      </c>
      <c r="H224" s="10">
        <v>9.07</v>
      </c>
      <c r="I224" s="3">
        <v>16</v>
      </c>
      <c r="J224" s="3">
        <v>42</v>
      </c>
      <c r="K224" s="3">
        <v>-14</v>
      </c>
      <c r="L224" s="3">
        <v>-3</v>
      </c>
      <c r="M224" s="3">
        <v>-1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1.4544E-3</v>
      </c>
      <c r="T224" s="11">
        <f t="shared" si="31"/>
        <v>3.8052000000000003E-3</v>
      </c>
      <c r="U224" s="11">
        <f t="shared" si="32"/>
        <v>-1.2670000000000001E-3</v>
      </c>
      <c r="V224" s="11">
        <f t="shared" si="33"/>
        <v>-2.7150000000000004E-4</v>
      </c>
      <c r="W224" s="11">
        <f t="shared" si="34"/>
        <v>-9.0700000000000009E-5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9292</v>
      </c>
      <c r="C225" s="3" t="s">
        <v>4771</v>
      </c>
      <c r="D225" s="10">
        <v>95.4</v>
      </c>
      <c r="E225" s="10">
        <v>96.2</v>
      </c>
      <c r="F225" s="10">
        <v>97.3</v>
      </c>
      <c r="G225" s="10">
        <v>97</v>
      </c>
      <c r="H225" s="10">
        <v>94.8</v>
      </c>
      <c r="I225" s="3">
        <v>-29</v>
      </c>
      <c r="J225" s="3">
        <v>342</v>
      </c>
      <c r="K225" s="3">
        <v>377</v>
      </c>
      <c r="L225" s="3">
        <v>186.624</v>
      </c>
      <c r="M225" s="3">
        <v>-370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-2.7666000000000003E-2</v>
      </c>
      <c r="T225" s="11">
        <f t="shared" si="31"/>
        <v>0.32900400000000002</v>
      </c>
      <c r="U225" s="11">
        <f t="shared" si="32"/>
        <v>0.36682100000000001</v>
      </c>
      <c r="V225" s="11">
        <f t="shared" si="33"/>
        <v>0.18102527999999998</v>
      </c>
      <c r="W225" s="11">
        <f t="shared" si="34"/>
        <v>-0.35076000000000002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9293</v>
      </c>
      <c r="C226" s="3" t="s">
        <v>10308</v>
      </c>
      <c r="D226" s="10">
        <v>15.25</v>
      </c>
      <c r="E226" s="10">
        <v>15.05</v>
      </c>
      <c r="F226" s="10">
        <v>14.95</v>
      </c>
      <c r="G226" s="10">
        <v>14.9</v>
      </c>
      <c r="H226" s="10">
        <v>14.8</v>
      </c>
      <c r="I226" s="3">
        <v>-678</v>
      </c>
      <c r="J226" s="3">
        <v>-8</v>
      </c>
      <c r="K226" s="3">
        <v>205</v>
      </c>
      <c r="L226" s="3">
        <v>17</v>
      </c>
      <c r="M226" s="3">
        <v>150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-0.103395</v>
      </c>
      <c r="T226" s="11">
        <f t="shared" si="31"/>
        <v>-1.204E-3</v>
      </c>
      <c r="U226" s="11">
        <f t="shared" si="32"/>
        <v>3.0647500000000001E-2</v>
      </c>
      <c r="V226" s="11">
        <f t="shared" si="33"/>
        <v>2.5330000000000001E-3</v>
      </c>
      <c r="W226" s="11">
        <f t="shared" si="34"/>
        <v>2.2200000000000001E-2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9294</v>
      </c>
      <c r="C227" s="3" t="s">
        <v>4788</v>
      </c>
      <c r="D227" s="10">
        <v>18.75</v>
      </c>
      <c r="E227" s="10">
        <v>18.899999999999999</v>
      </c>
      <c r="F227" s="10">
        <v>18.649999999999999</v>
      </c>
      <c r="G227" s="10">
        <v>18.7</v>
      </c>
      <c r="H227" s="10">
        <v>18.5</v>
      </c>
      <c r="I227" s="3">
        <v>309</v>
      </c>
      <c r="J227" s="3">
        <v>-72</v>
      </c>
      <c r="K227" s="3">
        <v>185</v>
      </c>
      <c r="L227" s="3">
        <v>94.977000000000004</v>
      </c>
      <c r="M227" s="3">
        <v>-135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5.7937500000000003E-2</v>
      </c>
      <c r="T227" s="11">
        <f t="shared" si="31"/>
        <v>-1.3608E-2</v>
      </c>
      <c r="U227" s="11">
        <f t="shared" si="32"/>
        <v>3.4502499999999998E-2</v>
      </c>
      <c r="V227" s="11">
        <f t="shared" si="33"/>
        <v>1.7760699000000001E-2</v>
      </c>
      <c r="W227" s="11">
        <f t="shared" si="34"/>
        <v>-2.4975000000000001E-2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9295</v>
      </c>
      <c r="C228" s="3" t="s">
        <v>10306</v>
      </c>
      <c r="D228" s="10">
        <v>20.149999999999999</v>
      </c>
      <c r="E228" s="10">
        <v>20</v>
      </c>
      <c r="F228" s="10">
        <v>20</v>
      </c>
      <c r="G228" s="10">
        <v>20</v>
      </c>
      <c r="H228" s="10">
        <v>20.05</v>
      </c>
      <c r="I228" s="3">
        <v>0</v>
      </c>
      <c r="J228" s="3">
        <v>0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0</v>
      </c>
      <c r="V228" s="11">
        <f t="shared" si="33"/>
        <v>-2.0000000000000001E-4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9296</v>
      </c>
      <c r="C229" s="3" t="s">
        <v>10309</v>
      </c>
      <c r="D229" s="10">
        <v>20.100000000000001</v>
      </c>
      <c r="E229" s="10">
        <v>20.05</v>
      </c>
      <c r="F229" s="10">
        <v>18.649999999999999</v>
      </c>
      <c r="G229" s="10">
        <v>18</v>
      </c>
      <c r="H229" s="10">
        <v>17.850000000000001</v>
      </c>
      <c r="I229" s="3">
        <v>6539.0680000000002</v>
      </c>
      <c r="J229" s="3">
        <v>3668.8339999999998</v>
      </c>
      <c r="K229" s="3">
        <v>-6843</v>
      </c>
      <c r="L229" s="3">
        <v>1807.08</v>
      </c>
      <c r="M229" s="3">
        <v>-2068.7829999999999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1.3143526680000002</v>
      </c>
      <c r="T229" s="11">
        <f t="shared" si="31"/>
        <v>0.73560121700000003</v>
      </c>
      <c r="U229" s="11">
        <f t="shared" si="32"/>
        <v>-1.2762195000000001</v>
      </c>
      <c r="V229" s="11">
        <f t="shared" si="33"/>
        <v>0.32527439999999996</v>
      </c>
      <c r="W229" s="11">
        <f t="shared" si="34"/>
        <v>-0.36927776550000002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5913</v>
      </c>
      <c r="C230" s="3" t="s">
        <v>4788</v>
      </c>
      <c r="D230" s="10">
        <v>35.450000000000003</v>
      </c>
      <c r="E230" s="10">
        <v>35.6</v>
      </c>
      <c r="F230" s="10">
        <v>35.65</v>
      </c>
      <c r="G230" s="10">
        <v>35.950000000000003</v>
      </c>
      <c r="H230" s="10">
        <v>35.9</v>
      </c>
      <c r="I230" s="3">
        <v>0</v>
      </c>
      <c r="J230" s="3">
        <v>7</v>
      </c>
      <c r="K230" s="3">
        <v>10</v>
      </c>
      <c r="L230" s="3">
        <v>19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2.4920000000000003E-3</v>
      </c>
      <c r="U230" s="11">
        <f t="shared" si="32"/>
        <v>3.565E-3</v>
      </c>
      <c r="V230" s="11">
        <f t="shared" si="33"/>
        <v>6.8305000000000006E-3</v>
      </c>
      <c r="W230" s="11">
        <f t="shared" si="34"/>
        <v>1.0769999999999998E-3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9297</v>
      </c>
      <c r="C231" s="3" t="s">
        <v>10310</v>
      </c>
      <c r="D231" s="10">
        <v>54.7</v>
      </c>
      <c r="E231" s="10">
        <v>54.5</v>
      </c>
      <c r="F231" s="10">
        <v>54.3</v>
      </c>
      <c r="G231" s="10">
        <v>54.1</v>
      </c>
      <c r="H231" s="10">
        <v>54.8</v>
      </c>
      <c r="I231" s="3">
        <v>81</v>
      </c>
      <c r="J231" s="3">
        <v>14</v>
      </c>
      <c r="K231" s="3">
        <v>15.999000000000001</v>
      </c>
      <c r="L231" s="3">
        <v>12</v>
      </c>
      <c r="M231" s="3">
        <v>47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4.4306999999999999E-2</v>
      </c>
      <c r="T231" s="11">
        <f t="shared" si="31"/>
        <v>7.6299999999999996E-3</v>
      </c>
      <c r="U231" s="11">
        <f t="shared" si="32"/>
        <v>8.6874569999999991E-3</v>
      </c>
      <c r="V231" s="11">
        <f t="shared" si="33"/>
        <v>6.4920000000000004E-3</v>
      </c>
      <c r="W231" s="11">
        <f t="shared" si="34"/>
        <v>2.5755999999999998E-2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9298</v>
      </c>
      <c r="C232" s="3" t="s">
        <v>10310</v>
      </c>
      <c r="D232" s="10">
        <v>28.8</v>
      </c>
      <c r="E232" s="10">
        <v>28.9</v>
      </c>
      <c r="F232" s="10">
        <v>28.85</v>
      </c>
      <c r="G232" s="10">
        <v>28.85</v>
      </c>
      <c r="H232" s="10">
        <v>28.9</v>
      </c>
      <c r="I232" s="3">
        <v>353</v>
      </c>
      <c r="J232" s="3">
        <v>138</v>
      </c>
      <c r="K232" s="3">
        <v>-63</v>
      </c>
      <c r="L232" s="3">
        <v>122.91800000000001</v>
      </c>
      <c r="M232" s="3">
        <v>134</v>
      </c>
      <c r="N232" s="3">
        <v>-8.9659999999999993</v>
      </c>
      <c r="O232" s="3">
        <v>-8.9649999999999999</v>
      </c>
      <c r="P232" s="3">
        <v>0</v>
      </c>
      <c r="Q232" s="3">
        <v>0</v>
      </c>
      <c r="R232" s="3">
        <v>0</v>
      </c>
      <c r="S232" s="11">
        <f t="shared" si="30"/>
        <v>0.10166399999999999</v>
      </c>
      <c r="T232" s="11">
        <f t="shared" si="31"/>
        <v>3.9882000000000001E-2</v>
      </c>
      <c r="U232" s="11">
        <f t="shared" si="32"/>
        <v>-1.8175500000000001E-2</v>
      </c>
      <c r="V232" s="11">
        <f t="shared" si="33"/>
        <v>3.5461843000000007E-2</v>
      </c>
      <c r="W232" s="11">
        <f t="shared" si="34"/>
        <v>3.8725999999999997E-2</v>
      </c>
      <c r="X232" s="11">
        <f t="shared" si="35"/>
        <v>-2.5822079999999999E-3</v>
      </c>
      <c r="Y232" s="11">
        <f t="shared" si="36"/>
        <v>-2.5908850000000002E-3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9299</v>
      </c>
      <c r="C233" s="3" t="s">
        <v>4789</v>
      </c>
      <c r="D233" s="10">
        <v>21.35</v>
      </c>
      <c r="E233" s="10">
        <v>21.2</v>
      </c>
      <c r="F233" s="10">
        <v>21.05</v>
      </c>
      <c r="G233" s="10">
        <v>20.75</v>
      </c>
      <c r="H233" s="10">
        <v>20.5</v>
      </c>
      <c r="I233" s="3">
        <v>777</v>
      </c>
      <c r="J233" s="3">
        <v>-224</v>
      </c>
      <c r="K233" s="3">
        <v>-122.905</v>
      </c>
      <c r="L233" s="3">
        <v>-541</v>
      </c>
      <c r="M233" s="3">
        <v>-412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0.1658895</v>
      </c>
      <c r="T233" s="11">
        <f t="shared" si="31"/>
        <v>-4.7488000000000002E-2</v>
      </c>
      <c r="U233" s="11">
        <f t="shared" si="32"/>
        <v>-2.5871502500000001E-2</v>
      </c>
      <c r="V233" s="11">
        <f t="shared" si="33"/>
        <v>-0.1122575</v>
      </c>
      <c r="W233" s="11">
        <f t="shared" si="34"/>
        <v>-8.4459999999999993E-2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9300</v>
      </c>
      <c r="C234" s="3" t="s">
        <v>4789</v>
      </c>
      <c r="D234" s="10">
        <v>15.35</v>
      </c>
      <c r="E234" s="10">
        <v>15.35</v>
      </c>
      <c r="F234" s="10">
        <v>15.4</v>
      </c>
      <c r="G234" s="10">
        <v>15.4</v>
      </c>
      <c r="H234" s="10">
        <v>15.3</v>
      </c>
      <c r="I234" s="3">
        <v>10</v>
      </c>
      <c r="J234" s="3">
        <v>2</v>
      </c>
      <c r="K234" s="3">
        <v>-3</v>
      </c>
      <c r="L234" s="3">
        <v>-5</v>
      </c>
      <c r="M234" s="3">
        <v>-10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1.5349999999999999E-3</v>
      </c>
      <c r="T234" s="11">
        <f t="shared" si="31"/>
        <v>3.0699999999999998E-4</v>
      </c>
      <c r="U234" s="11">
        <f t="shared" si="32"/>
        <v>-4.6200000000000001E-4</v>
      </c>
      <c r="V234" s="11">
        <f t="shared" si="33"/>
        <v>-7.6999999999999996E-4</v>
      </c>
      <c r="W234" s="11">
        <f t="shared" si="34"/>
        <v>-1.5299999999999999E-3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9301</v>
      </c>
      <c r="C235" s="3" t="s">
        <v>4789</v>
      </c>
      <c r="D235" s="10">
        <v>29.6</v>
      </c>
      <c r="E235" s="10">
        <v>29.45</v>
      </c>
      <c r="F235" s="10">
        <v>29.2</v>
      </c>
      <c r="G235" s="10">
        <v>29.1</v>
      </c>
      <c r="H235" s="10">
        <v>28.95</v>
      </c>
      <c r="I235" s="3">
        <v>-164</v>
      </c>
      <c r="J235" s="3">
        <v>-97</v>
      </c>
      <c r="K235" s="3">
        <v>-459</v>
      </c>
      <c r="L235" s="3">
        <v>-276.96300000000002</v>
      </c>
      <c r="M235" s="3">
        <v>-679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-4.8544000000000004E-2</v>
      </c>
      <c r="T235" s="11">
        <f t="shared" si="31"/>
        <v>-2.8566500000000002E-2</v>
      </c>
      <c r="U235" s="11">
        <f t="shared" si="32"/>
        <v>-0.13402799999999998</v>
      </c>
      <c r="V235" s="11">
        <f t="shared" si="33"/>
        <v>-8.0596233000000017E-2</v>
      </c>
      <c r="W235" s="11">
        <f t="shared" si="34"/>
        <v>-0.19657049999999998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9302</v>
      </c>
      <c r="C236" s="3" t="s">
        <v>10310</v>
      </c>
      <c r="D236" s="10">
        <v>14.2</v>
      </c>
      <c r="E236" s="10">
        <v>14.1</v>
      </c>
      <c r="F236" s="10">
        <v>14.25</v>
      </c>
      <c r="G236" s="10">
        <v>14.1</v>
      </c>
      <c r="H236" s="10">
        <v>14.1</v>
      </c>
      <c r="I236" s="3">
        <v>397.01</v>
      </c>
      <c r="J236" s="3">
        <v>-59.281999999999996</v>
      </c>
      <c r="K236" s="3">
        <v>138.16999999999999</v>
      </c>
      <c r="L236" s="3">
        <v>-231</v>
      </c>
      <c r="M236" s="3">
        <v>-27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5.6375419999999996E-2</v>
      </c>
      <c r="T236" s="11">
        <f t="shared" si="31"/>
        <v>-8.3587619999999987E-3</v>
      </c>
      <c r="U236" s="11">
        <f t="shared" si="32"/>
        <v>1.9689224999999998E-2</v>
      </c>
      <c r="V236" s="11">
        <f t="shared" si="33"/>
        <v>-3.2570999999999996E-2</v>
      </c>
      <c r="W236" s="11">
        <f t="shared" si="34"/>
        <v>-3.8070000000000001E-3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5312</v>
      </c>
      <c r="C237" s="3" t="s">
        <v>10311</v>
      </c>
      <c r="D237" s="10">
        <v>25</v>
      </c>
      <c r="E237" s="10">
        <v>24.8</v>
      </c>
      <c r="F237" s="10">
        <v>24.6</v>
      </c>
      <c r="G237" s="10">
        <v>24.55</v>
      </c>
      <c r="H237" s="10">
        <v>24.65</v>
      </c>
      <c r="I237" s="3">
        <v>-3571.6350000000002</v>
      </c>
      <c r="J237" s="3">
        <v>-13338.955</v>
      </c>
      <c r="K237" s="3">
        <v>-10979.634</v>
      </c>
      <c r="L237" s="3">
        <v>-7631.3779999999997</v>
      </c>
      <c r="M237" s="3">
        <v>-645.85799999999995</v>
      </c>
      <c r="N237" s="3">
        <v>-165</v>
      </c>
      <c r="O237" s="3">
        <v>-175</v>
      </c>
      <c r="P237" s="3">
        <v>-317</v>
      </c>
      <c r="Q237" s="3">
        <v>-245</v>
      </c>
      <c r="R237" s="3">
        <v>-93</v>
      </c>
      <c r="S237" s="11">
        <f t="shared" si="30"/>
        <v>-0.89290875000000003</v>
      </c>
      <c r="T237" s="11">
        <f t="shared" si="31"/>
        <v>-3.3080608400000004</v>
      </c>
      <c r="U237" s="11">
        <f t="shared" si="32"/>
        <v>-2.7009899640000001</v>
      </c>
      <c r="V237" s="11">
        <f t="shared" si="33"/>
        <v>-1.873503299</v>
      </c>
      <c r="W237" s="11">
        <f t="shared" si="34"/>
        <v>-0.15920399699999999</v>
      </c>
      <c r="X237" s="11">
        <f t="shared" si="35"/>
        <v>-4.1250000000000002E-2</v>
      </c>
      <c r="Y237" s="11">
        <f t="shared" si="36"/>
        <v>-4.3400000000000001E-2</v>
      </c>
      <c r="Z237" s="11">
        <f t="shared" si="37"/>
        <v>-7.798200000000001E-2</v>
      </c>
      <c r="AA237" s="11">
        <f t="shared" si="38"/>
        <v>-6.01475E-2</v>
      </c>
      <c r="AB237" s="11">
        <f t="shared" si="39"/>
        <v>-2.2924499999999997E-2</v>
      </c>
    </row>
    <row r="238" spans="1:28" x14ac:dyDescent="0.25">
      <c r="A238" s="2" t="s">
        <v>232</v>
      </c>
      <c r="B238" s="3" t="s">
        <v>9303</v>
      </c>
      <c r="C238" s="3" t="s">
        <v>4779</v>
      </c>
      <c r="D238" s="10">
        <v>65.900000000000006</v>
      </c>
      <c r="E238" s="10">
        <v>67.900000000000006</v>
      </c>
      <c r="F238" s="10">
        <v>67.8</v>
      </c>
      <c r="G238" s="10">
        <v>67.8</v>
      </c>
      <c r="H238" s="10">
        <v>67.599999999999994</v>
      </c>
      <c r="I238" s="3">
        <v>324</v>
      </c>
      <c r="J238" s="3">
        <v>2348.1999999999998</v>
      </c>
      <c r="K238" s="3">
        <v>-295.94799999999998</v>
      </c>
      <c r="L238" s="3">
        <v>82.021000000000001</v>
      </c>
      <c r="M238" s="3">
        <v>-127.1</v>
      </c>
      <c r="N238" s="3">
        <v>54</v>
      </c>
      <c r="O238" s="3">
        <v>224</v>
      </c>
      <c r="P238" s="3">
        <v>112</v>
      </c>
      <c r="Q238" s="3">
        <v>80</v>
      </c>
      <c r="R238" s="3">
        <v>-55</v>
      </c>
      <c r="S238" s="11">
        <f t="shared" si="30"/>
        <v>0.21351600000000001</v>
      </c>
      <c r="T238" s="11">
        <f t="shared" si="31"/>
        <v>1.5944278000000001</v>
      </c>
      <c r="U238" s="11">
        <f t="shared" si="32"/>
        <v>-0.20065274399999999</v>
      </c>
      <c r="V238" s="11">
        <f t="shared" si="33"/>
        <v>5.5610237999999999E-2</v>
      </c>
      <c r="W238" s="11">
        <f t="shared" si="34"/>
        <v>-8.5919599999999985E-2</v>
      </c>
      <c r="X238" s="11">
        <f t="shared" si="35"/>
        <v>3.5586000000000007E-2</v>
      </c>
      <c r="Y238" s="11">
        <f t="shared" si="36"/>
        <v>0.15209600000000001</v>
      </c>
      <c r="Z238" s="11">
        <f t="shared" si="37"/>
        <v>7.593599999999999E-2</v>
      </c>
      <c r="AA238" s="11">
        <f t="shared" si="38"/>
        <v>5.4239999999999997E-2</v>
      </c>
      <c r="AB238" s="11">
        <f t="shared" si="39"/>
        <v>-3.7179999999999998E-2</v>
      </c>
    </row>
    <row r="239" spans="1:28" x14ac:dyDescent="0.25">
      <c r="A239" s="2" t="s">
        <v>233</v>
      </c>
      <c r="B239" s="3" t="s">
        <v>9304</v>
      </c>
      <c r="C239" s="3" t="s">
        <v>4779</v>
      </c>
      <c r="D239" s="10">
        <v>9.66</v>
      </c>
      <c r="E239" s="10">
        <v>10.3</v>
      </c>
      <c r="F239" s="10">
        <v>10.199999999999999</v>
      </c>
      <c r="G239" s="10">
        <v>9.9</v>
      </c>
      <c r="H239" s="10">
        <v>9.82</v>
      </c>
      <c r="I239" s="3">
        <v>182</v>
      </c>
      <c r="J239" s="3">
        <v>-95</v>
      </c>
      <c r="K239" s="3">
        <v>-60</v>
      </c>
      <c r="L239" s="3">
        <v>-46</v>
      </c>
      <c r="M239" s="3">
        <v>-39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1.7581200000000002E-2</v>
      </c>
      <c r="T239" s="11">
        <f t="shared" si="31"/>
        <v>-9.7850000000000003E-3</v>
      </c>
      <c r="U239" s="11">
        <f t="shared" si="32"/>
        <v>-6.1199999999999996E-3</v>
      </c>
      <c r="V239" s="11">
        <f t="shared" si="33"/>
        <v>-4.5540000000000008E-3</v>
      </c>
      <c r="W239" s="11">
        <f t="shared" si="34"/>
        <v>-3.8298000000000004E-3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9305</v>
      </c>
      <c r="C240" s="3" t="s">
        <v>4779</v>
      </c>
      <c r="D240" s="10">
        <v>20.55</v>
      </c>
      <c r="E240" s="10">
        <v>20.45</v>
      </c>
      <c r="F240" s="10">
        <v>20.45</v>
      </c>
      <c r="G240" s="10">
        <v>20.399999999999999</v>
      </c>
      <c r="H240" s="10">
        <v>20.350000000000001</v>
      </c>
      <c r="I240" s="3">
        <v>-3</v>
      </c>
      <c r="J240" s="3">
        <v>7</v>
      </c>
      <c r="K240" s="3">
        <v>1</v>
      </c>
      <c r="L240" s="3">
        <v>-1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-6.1650000000000008E-4</v>
      </c>
      <c r="T240" s="11">
        <f t="shared" si="31"/>
        <v>1.4315E-3</v>
      </c>
      <c r="U240" s="11">
        <f t="shared" si="32"/>
        <v>2.0449999999999998E-4</v>
      </c>
      <c r="V240" s="11">
        <f t="shared" si="33"/>
        <v>-2.04E-4</v>
      </c>
      <c r="W240" s="11">
        <f t="shared" si="34"/>
        <v>2.0350000000000001E-4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9306</v>
      </c>
      <c r="C241" s="3" t="s">
        <v>4779</v>
      </c>
      <c r="D241" s="10">
        <v>29.1</v>
      </c>
      <c r="E241" s="10">
        <v>29.05</v>
      </c>
      <c r="F241" s="10">
        <v>28.75</v>
      </c>
      <c r="G241" s="10">
        <v>28.65</v>
      </c>
      <c r="H241" s="10">
        <v>28.5</v>
      </c>
      <c r="I241" s="3">
        <v>210</v>
      </c>
      <c r="J241" s="3">
        <v>28</v>
      </c>
      <c r="K241" s="3">
        <v>-74</v>
      </c>
      <c r="L241" s="3">
        <v>-11.013999999999999</v>
      </c>
      <c r="M241" s="3">
        <v>11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6.1109999999999998E-2</v>
      </c>
      <c r="T241" s="11">
        <f t="shared" si="31"/>
        <v>8.1340000000000006E-3</v>
      </c>
      <c r="U241" s="11">
        <f t="shared" si="32"/>
        <v>-2.1274999999999999E-2</v>
      </c>
      <c r="V241" s="11">
        <f t="shared" si="33"/>
        <v>-3.1555109999999997E-3</v>
      </c>
      <c r="W241" s="11">
        <f t="shared" si="34"/>
        <v>3.1350000000000002E-3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9307</v>
      </c>
      <c r="C242" s="3" t="s">
        <v>10311</v>
      </c>
      <c r="D242" s="10">
        <v>16.350000000000001</v>
      </c>
      <c r="E242" s="10">
        <v>16.3</v>
      </c>
      <c r="F242" s="10">
        <v>16.350000000000001</v>
      </c>
      <c r="G242" s="10">
        <v>16.600000000000001</v>
      </c>
      <c r="H242" s="10">
        <v>16.5</v>
      </c>
      <c r="I242" s="3">
        <v>35</v>
      </c>
      <c r="J242" s="3">
        <v>-75</v>
      </c>
      <c r="K242" s="3">
        <v>-99</v>
      </c>
      <c r="L242" s="3">
        <v>102</v>
      </c>
      <c r="M242" s="3">
        <v>-7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5.7225000000000002E-3</v>
      </c>
      <c r="T242" s="11">
        <f t="shared" si="31"/>
        <v>-1.2225E-2</v>
      </c>
      <c r="U242" s="11">
        <f t="shared" si="32"/>
        <v>-1.6186499999999999E-2</v>
      </c>
      <c r="V242" s="11">
        <f t="shared" si="33"/>
        <v>1.6931999999999999E-2</v>
      </c>
      <c r="W242" s="11">
        <f t="shared" si="34"/>
        <v>-1.155E-3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9308</v>
      </c>
      <c r="C243" s="3" t="s">
        <v>4779</v>
      </c>
      <c r="D243" s="10">
        <v>22.3</v>
      </c>
      <c r="E243" s="10">
        <v>22.25</v>
      </c>
      <c r="F243" s="10">
        <v>22.2</v>
      </c>
      <c r="G243" s="10">
        <v>22.05</v>
      </c>
      <c r="H243" s="10">
        <v>22</v>
      </c>
      <c r="I243" s="3">
        <v>12</v>
      </c>
      <c r="J243" s="3">
        <v>14</v>
      </c>
      <c r="K243" s="3">
        <v>1</v>
      </c>
      <c r="L243" s="3">
        <v>-1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2.6760000000000004E-3</v>
      </c>
      <c r="T243" s="11">
        <f t="shared" si="31"/>
        <v>3.1150000000000001E-3</v>
      </c>
      <c r="U243" s="11">
        <f t="shared" si="32"/>
        <v>2.22E-4</v>
      </c>
      <c r="V243" s="11">
        <f t="shared" si="33"/>
        <v>-2.2050000000000002E-4</v>
      </c>
      <c r="W243" s="11">
        <f t="shared" si="34"/>
        <v>4.4000000000000002E-4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9309</v>
      </c>
      <c r="C244" s="3" t="s">
        <v>4779</v>
      </c>
      <c r="D244" s="10">
        <v>52.3</v>
      </c>
      <c r="E244" s="10">
        <v>52.6</v>
      </c>
      <c r="F244" s="10">
        <v>52.8</v>
      </c>
      <c r="G244" s="10">
        <v>53</v>
      </c>
      <c r="H244" s="10">
        <v>52.7</v>
      </c>
      <c r="I244" s="3">
        <v>12</v>
      </c>
      <c r="J244" s="3">
        <v>0</v>
      </c>
      <c r="K244" s="3">
        <v>2</v>
      </c>
      <c r="L244" s="3">
        <v>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6.2759999999999995E-3</v>
      </c>
      <c r="T244" s="11">
        <f t="shared" si="31"/>
        <v>0</v>
      </c>
      <c r="U244" s="11">
        <f t="shared" si="32"/>
        <v>1.0559999999999999E-3</v>
      </c>
      <c r="V244" s="11">
        <f t="shared" si="33"/>
        <v>1.06E-3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9310</v>
      </c>
      <c r="C245" s="3" t="s">
        <v>4779</v>
      </c>
      <c r="D245" s="10">
        <v>21.9</v>
      </c>
      <c r="E245" s="10">
        <v>21.7</v>
      </c>
      <c r="F245" s="10">
        <v>21.15</v>
      </c>
      <c r="G245" s="10">
        <v>21.15</v>
      </c>
      <c r="H245" s="10">
        <v>20.95</v>
      </c>
      <c r="I245" s="3">
        <v>805</v>
      </c>
      <c r="J245" s="3">
        <v>147</v>
      </c>
      <c r="K245" s="3">
        <v>-2527</v>
      </c>
      <c r="L245" s="3">
        <v>86</v>
      </c>
      <c r="M245" s="3">
        <v>-844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0.17629500000000001</v>
      </c>
      <c r="T245" s="11">
        <f t="shared" si="31"/>
        <v>3.1899000000000004E-2</v>
      </c>
      <c r="U245" s="11">
        <f t="shared" si="32"/>
        <v>-0.53446050000000001</v>
      </c>
      <c r="V245" s="11">
        <f t="shared" si="33"/>
        <v>1.8189E-2</v>
      </c>
      <c r="W245" s="11">
        <f t="shared" si="34"/>
        <v>-0.176818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9311</v>
      </c>
      <c r="C246" s="3" t="s">
        <v>4779</v>
      </c>
      <c r="D246" s="10">
        <v>63.5</v>
      </c>
      <c r="E246" s="10">
        <v>63.9</v>
      </c>
      <c r="F246" s="10">
        <v>64.2</v>
      </c>
      <c r="G246" s="10">
        <v>65</v>
      </c>
      <c r="H246" s="10">
        <v>64.400000000000006</v>
      </c>
      <c r="I246" s="3">
        <v>38</v>
      </c>
      <c r="J246" s="3">
        <v>-27</v>
      </c>
      <c r="K246" s="3">
        <v>8.1</v>
      </c>
      <c r="L246" s="3">
        <v>16.696999999999999</v>
      </c>
      <c r="M246" s="3">
        <v>8</v>
      </c>
      <c r="N246" s="3">
        <v>45</v>
      </c>
      <c r="O246" s="3">
        <v>65</v>
      </c>
      <c r="P246" s="3">
        <v>1</v>
      </c>
      <c r="Q246" s="3">
        <v>62</v>
      </c>
      <c r="R246" s="3">
        <v>1</v>
      </c>
      <c r="S246" s="11">
        <f t="shared" si="30"/>
        <v>2.4129999999999999E-2</v>
      </c>
      <c r="T246" s="11">
        <f t="shared" si="31"/>
        <v>-1.7253000000000001E-2</v>
      </c>
      <c r="U246" s="11">
        <f t="shared" si="32"/>
        <v>5.2001999999999994E-3</v>
      </c>
      <c r="V246" s="11">
        <f t="shared" si="33"/>
        <v>1.0853049999999998E-2</v>
      </c>
      <c r="W246" s="11">
        <f t="shared" si="34"/>
        <v>5.1520000000000003E-3</v>
      </c>
      <c r="X246" s="11">
        <f t="shared" si="35"/>
        <v>2.8575E-2</v>
      </c>
      <c r="Y246" s="11">
        <f t="shared" si="36"/>
        <v>4.1535000000000002E-2</v>
      </c>
      <c r="Z246" s="11">
        <f t="shared" si="37"/>
        <v>6.4199999999999999E-4</v>
      </c>
      <c r="AA246" s="11">
        <f t="shared" si="38"/>
        <v>4.0300000000000002E-2</v>
      </c>
      <c r="AB246" s="11">
        <f t="shared" si="39"/>
        <v>6.4400000000000004E-4</v>
      </c>
    </row>
    <row r="247" spans="1:28" x14ac:dyDescent="0.25">
      <c r="A247" s="2" t="s">
        <v>241</v>
      </c>
      <c r="B247" s="3" t="s">
        <v>5047</v>
      </c>
      <c r="C247" s="3" t="s">
        <v>4779</v>
      </c>
      <c r="D247" s="10">
        <v>13.4</v>
      </c>
      <c r="E247" s="10">
        <v>13.25</v>
      </c>
      <c r="F247" s="10">
        <v>13.15</v>
      </c>
      <c r="G247" s="10">
        <v>13.05</v>
      </c>
      <c r="H247" s="10">
        <v>13.05</v>
      </c>
      <c r="I247" s="3">
        <v>308</v>
      </c>
      <c r="J247" s="3">
        <v>20.512</v>
      </c>
      <c r="K247" s="3">
        <v>4</v>
      </c>
      <c r="L247" s="3">
        <v>-75</v>
      </c>
      <c r="M247" s="3">
        <v>-22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4.1271999999999996E-2</v>
      </c>
      <c r="T247" s="11">
        <f t="shared" si="31"/>
        <v>2.71784E-3</v>
      </c>
      <c r="U247" s="11">
        <f t="shared" si="32"/>
        <v>5.2599999999999999E-4</v>
      </c>
      <c r="V247" s="11">
        <f t="shared" si="33"/>
        <v>-9.7874999999999993E-3</v>
      </c>
      <c r="W247" s="11">
        <f t="shared" si="34"/>
        <v>-2.8710000000000003E-3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9312</v>
      </c>
      <c r="C248" s="3" t="s">
        <v>4779</v>
      </c>
      <c r="D248" s="10">
        <v>28.9</v>
      </c>
      <c r="E248" s="10">
        <v>28.75</v>
      </c>
      <c r="F248" s="10">
        <v>28.5</v>
      </c>
      <c r="G248" s="10">
        <v>29.2</v>
      </c>
      <c r="H248" s="10">
        <v>28.85</v>
      </c>
      <c r="I248" s="3">
        <v>75</v>
      </c>
      <c r="J248" s="3">
        <v>-67</v>
      </c>
      <c r="K248" s="3">
        <v>-79</v>
      </c>
      <c r="L248" s="3">
        <v>291</v>
      </c>
      <c r="M248" s="3">
        <v>-58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2.1675E-2</v>
      </c>
      <c r="T248" s="11">
        <f t="shared" si="31"/>
        <v>-1.9262499999999998E-2</v>
      </c>
      <c r="U248" s="11">
        <f t="shared" si="32"/>
        <v>-2.2515E-2</v>
      </c>
      <c r="V248" s="11">
        <f t="shared" si="33"/>
        <v>8.4971999999999992E-2</v>
      </c>
      <c r="W248" s="11">
        <f t="shared" si="34"/>
        <v>-1.6733000000000001E-2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9313</v>
      </c>
      <c r="C249" s="3" t="s">
        <v>4779</v>
      </c>
      <c r="D249" s="10">
        <v>12</v>
      </c>
      <c r="E249" s="10">
        <v>11.9</v>
      </c>
      <c r="F249" s="10">
        <v>11.85</v>
      </c>
      <c r="G249" s="10">
        <v>11.8</v>
      </c>
      <c r="H249" s="10">
        <v>11.7</v>
      </c>
      <c r="I249" s="3">
        <v>43</v>
      </c>
      <c r="J249" s="3">
        <v>25</v>
      </c>
      <c r="K249" s="3">
        <v>53</v>
      </c>
      <c r="L249" s="3">
        <v>-87.106999999999999</v>
      </c>
      <c r="M249" s="3">
        <v>-32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5.1599999999999997E-3</v>
      </c>
      <c r="T249" s="11">
        <f t="shared" si="31"/>
        <v>2.9750000000000002E-3</v>
      </c>
      <c r="U249" s="11">
        <f t="shared" si="32"/>
        <v>6.2804999999999996E-3</v>
      </c>
      <c r="V249" s="11">
        <f t="shared" si="33"/>
        <v>-1.0278626000000001E-2</v>
      </c>
      <c r="W249" s="11">
        <f t="shared" si="34"/>
        <v>-3.7439999999999999E-3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9314</v>
      </c>
      <c r="C250" s="3" t="s">
        <v>4779</v>
      </c>
      <c r="D250" s="10">
        <v>15.55</v>
      </c>
      <c r="E250" s="10">
        <v>15.45</v>
      </c>
      <c r="F250" s="10">
        <v>15.35</v>
      </c>
      <c r="G250" s="10">
        <v>15.3</v>
      </c>
      <c r="H250" s="10">
        <v>15.25</v>
      </c>
      <c r="I250" s="3">
        <v>332</v>
      </c>
      <c r="J250" s="3">
        <v>123</v>
      </c>
      <c r="K250" s="3">
        <v>4</v>
      </c>
      <c r="L250" s="3">
        <v>6</v>
      </c>
      <c r="M250" s="3">
        <v>-40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5.1626000000000005E-2</v>
      </c>
      <c r="T250" s="11">
        <f t="shared" si="31"/>
        <v>1.90035E-2</v>
      </c>
      <c r="U250" s="11">
        <f t="shared" si="32"/>
        <v>6.1399999999999996E-4</v>
      </c>
      <c r="V250" s="11">
        <f t="shared" si="33"/>
        <v>9.1800000000000009E-4</v>
      </c>
      <c r="W250" s="11">
        <f t="shared" si="34"/>
        <v>-6.1000000000000004E-3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9315</v>
      </c>
      <c r="C251" s="3" t="s">
        <v>4779</v>
      </c>
      <c r="D251" s="10">
        <v>19.45</v>
      </c>
      <c r="E251" s="10">
        <v>19.55</v>
      </c>
      <c r="F251" s="10">
        <v>20</v>
      </c>
      <c r="G251" s="10">
        <v>19.95</v>
      </c>
      <c r="H251" s="10">
        <v>20</v>
      </c>
      <c r="I251" s="3">
        <v>1</v>
      </c>
      <c r="J251" s="3">
        <v>5</v>
      </c>
      <c r="K251" s="3">
        <v>-3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1.9449999999999998E-4</v>
      </c>
      <c r="T251" s="11">
        <f t="shared" si="31"/>
        <v>9.7750000000000007E-4</v>
      </c>
      <c r="U251" s="11">
        <f t="shared" si="32"/>
        <v>-5.9999999999999995E-4</v>
      </c>
      <c r="V251" s="11">
        <f t="shared" si="33"/>
        <v>0</v>
      </c>
      <c r="W251" s="11">
        <f t="shared" si="34"/>
        <v>4.0000000000000002E-4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5507</v>
      </c>
      <c r="C252" s="3" t="s">
        <v>4779</v>
      </c>
      <c r="D252" s="10">
        <v>8.1</v>
      </c>
      <c r="E252" s="10">
        <v>8.11</v>
      </c>
      <c r="F252" s="10">
        <v>7.89</v>
      </c>
      <c r="G252" s="10">
        <v>7.67</v>
      </c>
      <c r="H252" s="10">
        <v>7.5</v>
      </c>
      <c r="I252" s="3">
        <v>1010</v>
      </c>
      <c r="J252" s="3">
        <v>299</v>
      </c>
      <c r="K252" s="3">
        <v>-325</v>
      </c>
      <c r="L252" s="3">
        <v>-198</v>
      </c>
      <c r="M252" s="3">
        <v>-135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8.1809999999999994E-2</v>
      </c>
      <c r="T252" s="11">
        <f t="shared" si="31"/>
        <v>2.42489E-2</v>
      </c>
      <c r="U252" s="11">
        <f t="shared" si="32"/>
        <v>-2.5642499999999999E-2</v>
      </c>
      <c r="V252" s="11">
        <f t="shared" si="33"/>
        <v>-1.5186600000000001E-2</v>
      </c>
      <c r="W252" s="11">
        <f t="shared" si="34"/>
        <v>-1.0125E-2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9316</v>
      </c>
      <c r="C253" s="3" t="s">
        <v>4779</v>
      </c>
      <c r="D253" s="10">
        <v>37.15</v>
      </c>
      <c r="E253" s="10">
        <v>37.299999999999997</v>
      </c>
      <c r="F253" s="10">
        <v>37.200000000000003</v>
      </c>
      <c r="G253" s="10">
        <v>37.299999999999997</v>
      </c>
      <c r="H253" s="10">
        <v>37</v>
      </c>
      <c r="I253" s="3">
        <v>481</v>
      </c>
      <c r="J253" s="3">
        <v>1089.6199999999999</v>
      </c>
      <c r="K253" s="3">
        <v>205.78200000000001</v>
      </c>
      <c r="L253" s="3">
        <v>1742.5029999999999</v>
      </c>
      <c r="M253" s="3">
        <v>-465</v>
      </c>
      <c r="N253" s="3">
        <v>-365.45100000000002</v>
      </c>
      <c r="O253" s="3">
        <v>-86.450999999999993</v>
      </c>
      <c r="P253" s="3">
        <v>-155</v>
      </c>
      <c r="Q253" s="3">
        <v>-89</v>
      </c>
      <c r="R253" s="3">
        <v>-160</v>
      </c>
      <c r="S253" s="11">
        <f t="shared" si="30"/>
        <v>0.17869149999999998</v>
      </c>
      <c r="T253" s="11">
        <f t="shared" si="31"/>
        <v>0.40642825999999993</v>
      </c>
      <c r="U253" s="11">
        <f t="shared" si="32"/>
        <v>7.6550904000000003E-2</v>
      </c>
      <c r="V253" s="11">
        <f t="shared" si="33"/>
        <v>0.64995361899999993</v>
      </c>
      <c r="W253" s="11">
        <f t="shared" si="34"/>
        <v>-0.17205000000000001</v>
      </c>
      <c r="X253" s="11">
        <f t="shared" si="35"/>
        <v>-0.13576504650000001</v>
      </c>
      <c r="Y253" s="11">
        <f t="shared" si="36"/>
        <v>-3.2246222999999997E-2</v>
      </c>
      <c r="Z253" s="11">
        <f t="shared" si="37"/>
        <v>-5.7660000000000003E-2</v>
      </c>
      <c r="AA253" s="11">
        <f t="shared" si="38"/>
        <v>-3.3196999999999997E-2</v>
      </c>
      <c r="AB253" s="11">
        <f t="shared" si="39"/>
        <v>-5.9200000000000003E-2</v>
      </c>
    </row>
    <row r="254" spans="1:28" x14ac:dyDescent="0.25">
      <c r="A254" s="2" t="s">
        <v>248</v>
      </c>
      <c r="B254" s="3" t="s">
        <v>5314</v>
      </c>
      <c r="C254" s="3" t="s">
        <v>10311</v>
      </c>
      <c r="D254" s="10">
        <v>22.95</v>
      </c>
      <c r="E254" s="10">
        <v>22.9</v>
      </c>
      <c r="F254" s="10">
        <v>22.75</v>
      </c>
      <c r="G254" s="10">
        <v>22.7</v>
      </c>
      <c r="H254" s="10">
        <v>22.6</v>
      </c>
      <c r="I254" s="3">
        <v>89</v>
      </c>
      <c r="J254" s="3">
        <v>-2</v>
      </c>
      <c r="K254" s="3">
        <v>5</v>
      </c>
      <c r="L254" s="3">
        <v>56</v>
      </c>
      <c r="M254" s="3">
        <v>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2.0425499999999999E-2</v>
      </c>
      <c r="T254" s="11">
        <f t="shared" si="31"/>
        <v>-4.5799999999999997E-4</v>
      </c>
      <c r="U254" s="11">
        <f t="shared" si="32"/>
        <v>1.1375000000000001E-3</v>
      </c>
      <c r="V254" s="11">
        <f t="shared" si="33"/>
        <v>1.2712000000000001E-2</v>
      </c>
      <c r="W254" s="11">
        <f t="shared" si="34"/>
        <v>1.5820000000000001E-3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9317</v>
      </c>
      <c r="C255" s="3" t="s">
        <v>4779</v>
      </c>
      <c r="D255" s="10">
        <v>25.05</v>
      </c>
      <c r="E255" s="10">
        <v>25</v>
      </c>
      <c r="F255" s="10">
        <v>24.9</v>
      </c>
      <c r="G255" s="10">
        <v>25</v>
      </c>
      <c r="H255" s="10">
        <v>25.05</v>
      </c>
      <c r="I255" s="3">
        <v>-23</v>
      </c>
      <c r="J255" s="3">
        <v>-2</v>
      </c>
      <c r="K255" s="3">
        <v>10</v>
      </c>
      <c r="L255" s="3">
        <v>3</v>
      </c>
      <c r="M255" s="3">
        <v>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-5.7615000000000001E-3</v>
      </c>
      <c r="T255" s="11">
        <f t="shared" si="31"/>
        <v>-5.0000000000000001E-4</v>
      </c>
      <c r="U255" s="11">
        <f t="shared" si="32"/>
        <v>2.49E-3</v>
      </c>
      <c r="V255" s="11">
        <f t="shared" si="33"/>
        <v>7.5000000000000002E-4</v>
      </c>
      <c r="W255" s="11">
        <f t="shared" si="34"/>
        <v>1.92885E-2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9318</v>
      </c>
      <c r="C256" s="3" t="s">
        <v>4779</v>
      </c>
      <c r="D256" s="10">
        <v>17.850000000000001</v>
      </c>
      <c r="E256" s="10">
        <v>17.7</v>
      </c>
      <c r="F256" s="10">
        <v>17.7</v>
      </c>
      <c r="G256" s="10">
        <v>17.7</v>
      </c>
      <c r="H256" s="10">
        <v>17.75</v>
      </c>
      <c r="I256" s="3">
        <v>86</v>
      </c>
      <c r="J256" s="3">
        <v>18</v>
      </c>
      <c r="K256" s="3">
        <v>81</v>
      </c>
      <c r="L256" s="3">
        <v>225</v>
      </c>
      <c r="M256" s="3">
        <v>118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1.5351000000000002E-2</v>
      </c>
      <c r="T256" s="11">
        <f t="shared" si="31"/>
        <v>3.1859999999999996E-3</v>
      </c>
      <c r="U256" s="11">
        <f t="shared" si="32"/>
        <v>1.4337000000000001E-2</v>
      </c>
      <c r="V256" s="11">
        <f t="shared" si="33"/>
        <v>3.9824999999999999E-2</v>
      </c>
      <c r="W256" s="11">
        <f t="shared" si="34"/>
        <v>2.0944999999999998E-2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9319</v>
      </c>
      <c r="C257" s="3" t="s">
        <v>4779</v>
      </c>
      <c r="D257" s="10">
        <v>47.35</v>
      </c>
      <c r="E257" s="10">
        <v>46.9</v>
      </c>
      <c r="F257" s="10">
        <v>47</v>
      </c>
      <c r="G257" s="10">
        <v>47.95</v>
      </c>
      <c r="H257" s="10">
        <v>47.75</v>
      </c>
      <c r="I257" s="3">
        <v>241</v>
      </c>
      <c r="J257" s="3">
        <v>-327</v>
      </c>
      <c r="K257" s="3">
        <v>-464</v>
      </c>
      <c r="L257" s="3">
        <v>480.85700000000003</v>
      </c>
      <c r="M257" s="3">
        <v>-202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0.11411350000000001</v>
      </c>
      <c r="T257" s="11">
        <f t="shared" si="31"/>
        <v>-0.153363</v>
      </c>
      <c r="U257" s="11">
        <f t="shared" si="32"/>
        <v>-0.21808</v>
      </c>
      <c r="V257" s="11">
        <f t="shared" si="33"/>
        <v>0.23057093150000005</v>
      </c>
      <c r="W257" s="11">
        <f t="shared" si="34"/>
        <v>-9.6454999999999999E-2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5924</v>
      </c>
      <c r="C258" s="3" t="s">
        <v>4779</v>
      </c>
      <c r="D258" s="10">
        <v>15.7</v>
      </c>
      <c r="E258" s="10">
        <v>15.6</v>
      </c>
      <c r="F258" s="10">
        <v>15.65</v>
      </c>
      <c r="G258" s="10">
        <v>15.65</v>
      </c>
      <c r="H258" s="10">
        <v>15.65</v>
      </c>
      <c r="I258" s="3">
        <v>24</v>
      </c>
      <c r="J258" s="3">
        <v>5</v>
      </c>
      <c r="K258" s="3">
        <v>1</v>
      </c>
      <c r="L258" s="3">
        <v>3</v>
      </c>
      <c r="M258" s="3">
        <v>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3.7679999999999996E-3</v>
      </c>
      <c r="T258" s="11">
        <f t="shared" si="31"/>
        <v>7.7999999999999999E-4</v>
      </c>
      <c r="U258" s="11">
        <f t="shared" si="32"/>
        <v>1.5650000000000001E-4</v>
      </c>
      <c r="V258" s="11">
        <f t="shared" si="33"/>
        <v>4.6950000000000003E-4</v>
      </c>
      <c r="W258" s="11">
        <f t="shared" si="34"/>
        <v>3.1300000000000002E-4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9320</v>
      </c>
      <c r="C259" s="3" t="s">
        <v>4779</v>
      </c>
      <c r="D259" s="10">
        <v>14.55</v>
      </c>
      <c r="E259" s="10">
        <v>14.45</v>
      </c>
      <c r="F259" s="10">
        <v>14.4</v>
      </c>
      <c r="G259" s="10">
        <v>14.35</v>
      </c>
      <c r="H259" s="10">
        <v>14.35</v>
      </c>
      <c r="I259" s="3">
        <v>-1</v>
      </c>
      <c r="J259" s="3">
        <v>5</v>
      </c>
      <c r="K259" s="3">
        <v>-2</v>
      </c>
      <c r="L259" s="3">
        <v>-3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-1.4550000000000001E-4</v>
      </c>
      <c r="T259" s="11">
        <f t="shared" si="31"/>
        <v>7.2250000000000005E-4</v>
      </c>
      <c r="U259" s="11">
        <f t="shared" si="32"/>
        <v>-2.8800000000000001E-4</v>
      </c>
      <c r="V259" s="11">
        <f t="shared" si="33"/>
        <v>-4.3049999999999995E-4</v>
      </c>
      <c r="W259" s="11">
        <f t="shared" si="34"/>
        <v>-2.8699999999999998E-4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5651</v>
      </c>
      <c r="C260" s="3" t="s">
        <v>4779</v>
      </c>
      <c r="D260" s="10">
        <v>26.55</v>
      </c>
      <c r="E260" s="10">
        <v>26.55</v>
      </c>
      <c r="F260" s="10">
        <v>26.55</v>
      </c>
      <c r="G260" s="10">
        <v>26.8</v>
      </c>
      <c r="H260" s="10">
        <v>26.75</v>
      </c>
      <c r="I260" s="3">
        <v>41</v>
      </c>
      <c r="J260" s="3">
        <v>77</v>
      </c>
      <c r="K260" s="3">
        <v>39</v>
      </c>
      <c r="L260" s="3">
        <v>107</v>
      </c>
      <c r="M260" s="3">
        <v>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1.0885499999999999E-2</v>
      </c>
      <c r="T260" s="11">
        <f t="shared" si="31"/>
        <v>2.04435E-2</v>
      </c>
      <c r="U260" s="11">
        <f t="shared" si="32"/>
        <v>1.0354500000000001E-2</v>
      </c>
      <c r="V260" s="11">
        <f t="shared" si="33"/>
        <v>2.8676E-2</v>
      </c>
      <c r="W260" s="11">
        <f t="shared" si="34"/>
        <v>2.247E-2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9321</v>
      </c>
      <c r="C261" s="3" t="s">
        <v>4779</v>
      </c>
      <c r="D261" s="10">
        <v>33.6</v>
      </c>
      <c r="E261" s="10">
        <v>33.15</v>
      </c>
      <c r="F261" s="10">
        <v>33.200000000000003</v>
      </c>
      <c r="G261" s="10">
        <v>33.25</v>
      </c>
      <c r="H261" s="10">
        <v>33.1</v>
      </c>
      <c r="I261" s="3">
        <v>0</v>
      </c>
      <c r="J261" s="3">
        <v>1</v>
      </c>
      <c r="K261" s="3">
        <v>0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3.3149999999999998E-4</v>
      </c>
      <c r="U261" s="11">
        <f t="shared" si="32"/>
        <v>0</v>
      </c>
      <c r="V261" s="11">
        <f t="shared" si="33"/>
        <v>-3.325E-4</v>
      </c>
      <c r="W261" s="11">
        <f t="shared" si="34"/>
        <v>3.3100000000000002E-4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9322</v>
      </c>
      <c r="C262" s="3" t="s">
        <v>4779</v>
      </c>
      <c r="D262" s="10">
        <v>17.55</v>
      </c>
      <c r="E262" s="10">
        <v>17.25</v>
      </c>
      <c r="F262" s="10">
        <v>17.3</v>
      </c>
      <c r="G262" s="10">
        <v>17.2</v>
      </c>
      <c r="H262" s="10">
        <v>17.2</v>
      </c>
      <c r="I262" s="3">
        <v>30</v>
      </c>
      <c r="J262" s="3">
        <v>7</v>
      </c>
      <c r="K262" s="3">
        <v>-4</v>
      </c>
      <c r="L262" s="3">
        <v>9</v>
      </c>
      <c r="M262" s="3">
        <v>-2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5.2649999999999997E-3</v>
      </c>
      <c r="T262" s="11">
        <f t="shared" si="31"/>
        <v>1.2075E-3</v>
      </c>
      <c r="U262" s="11">
        <f t="shared" si="32"/>
        <v>-6.9200000000000002E-4</v>
      </c>
      <c r="V262" s="11">
        <f t="shared" si="33"/>
        <v>1.5479999999999999E-3</v>
      </c>
      <c r="W262" s="11">
        <f t="shared" si="34"/>
        <v>-3.4399999999999996E-4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9323</v>
      </c>
      <c r="C263" s="3" t="s">
        <v>4778</v>
      </c>
      <c r="D263" s="10">
        <v>206</v>
      </c>
      <c r="E263" s="10">
        <v>204</v>
      </c>
      <c r="F263" s="10">
        <v>205.5</v>
      </c>
      <c r="G263" s="10">
        <v>207.5</v>
      </c>
      <c r="H263" s="10">
        <v>207.5</v>
      </c>
      <c r="I263" s="3">
        <v>565</v>
      </c>
      <c r="J263" s="3">
        <v>-50.094999999999999</v>
      </c>
      <c r="K263" s="3">
        <v>20.437999999999999</v>
      </c>
      <c r="L263" s="3">
        <v>199</v>
      </c>
      <c r="M263" s="3">
        <v>194.334</v>
      </c>
      <c r="N263" s="3">
        <v>27</v>
      </c>
      <c r="O263" s="3">
        <v>0</v>
      </c>
      <c r="P263" s="3">
        <v>98.995999999999995</v>
      </c>
      <c r="Q263" s="3">
        <v>0</v>
      </c>
      <c r="R263" s="3">
        <v>23</v>
      </c>
      <c r="S263" s="11">
        <f t="shared" ref="S263:S326" si="40">$D263*I263/100000</f>
        <v>1.1638999999999999</v>
      </c>
      <c r="T263" s="11">
        <f t="shared" ref="T263:T326" si="41">$E263*J263/100000</f>
        <v>-0.10219379999999999</v>
      </c>
      <c r="U263" s="11">
        <f t="shared" ref="U263:U326" si="42">$F263*K263/100000</f>
        <v>4.2000089999999997E-2</v>
      </c>
      <c r="V263" s="11">
        <f t="shared" ref="V263:V326" si="43">$G263*L263/100000</f>
        <v>0.41292499999999999</v>
      </c>
      <c r="W263" s="11">
        <f t="shared" ref="W263:W326" si="44">$H263*M263/100000</f>
        <v>0.40324304999999999</v>
      </c>
      <c r="X263" s="11">
        <f t="shared" ref="X263:X326" si="45">$D263*N263/100000</f>
        <v>5.5620000000000003E-2</v>
      </c>
      <c r="Y263" s="11">
        <f t="shared" ref="Y263:Y326" si="46">$E263*O263/100000</f>
        <v>0</v>
      </c>
      <c r="Z263" s="11">
        <f t="shared" ref="Z263:Z326" si="47">$F263*P263/100000</f>
        <v>0.20343678000000001</v>
      </c>
      <c r="AA263" s="11">
        <f t="shared" ref="AA263:AA326" si="48">$G263*Q263/100000</f>
        <v>0</v>
      </c>
      <c r="AB263" s="11">
        <f t="shared" ref="AB263:AB326" si="49">$H263*R263/100000</f>
        <v>4.7724999999999997E-2</v>
      </c>
    </row>
    <row r="264" spans="1:28" x14ac:dyDescent="0.25">
      <c r="A264" s="2" t="s">
        <v>258</v>
      </c>
      <c r="B264" s="3" t="s">
        <v>9324</v>
      </c>
      <c r="C264" s="3" t="s">
        <v>4782</v>
      </c>
      <c r="D264" s="10">
        <v>724</v>
      </c>
      <c r="E264" s="10">
        <v>796</v>
      </c>
      <c r="F264" s="10">
        <v>875</v>
      </c>
      <c r="G264" s="10">
        <v>854</v>
      </c>
      <c r="H264" s="10">
        <v>848</v>
      </c>
      <c r="I264" s="3">
        <v>-264</v>
      </c>
      <c r="J264" s="3">
        <v>14.99</v>
      </c>
      <c r="K264" s="3">
        <v>405.95</v>
      </c>
      <c r="L264" s="3">
        <v>-659.048</v>
      </c>
      <c r="M264" s="3">
        <v>-46</v>
      </c>
      <c r="N264" s="3">
        <v>-152</v>
      </c>
      <c r="O264" s="3">
        <v>268</v>
      </c>
      <c r="P264" s="3">
        <v>165</v>
      </c>
      <c r="Q264" s="3">
        <v>23</v>
      </c>
      <c r="R264" s="3">
        <v>20</v>
      </c>
      <c r="S264" s="11">
        <f t="shared" si="40"/>
        <v>-1.9113599999999999</v>
      </c>
      <c r="T264" s="11">
        <f t="shared" si="41"/>
        <v>0.11932040000000001</v>
      </c>
      <c r="U264" s="11">
        <f t="shared" si="42"/>
        <v>3.5520624999999999</v>
      </c>
      <c r="V264" s="11">
        <f t="shared" si="43"/>
        <v>-5.6282699199999993</v>
      </c>
      <c r="W264" s="11">
        <f t="shared" si="44"/>
        <v>-0.39007999999999998</v>
      </c>
      <c r="X264" s="11">
        <f t="shared" si="45"/>
        <v>-1.1004799999999999</v>
      </c>
      <c r="Y264" s="11">
        <f t="shared" si="46"/>
        <v>2.1332800000000001</v>
      </c>
      <c r="Z264" s="11">
        <f t="shared" si="47"/>
        <v>1.4437500000000001</v>
      </c>
      <c r="AA264" s="11">
        <f t="shared" si="48"/>
        <v>0.19642000000000001</v>
      </c>
      <c r="AB264" s="11">
        <f t="shared" si="49"/>
        <v>0.1696</v>
      </c>
    </row>
    <row r="265" spans="1:28" x14ac:dyDescent="0.25">
      <c r="A265" s="2" t="s">
        <v>259</v>
      </c>
      <c r="B265" s="3" t="s">
        <v>9325</v>
      </c>
      <c r="C265" s="3" t="s">
        <v>4784</v>
      </c>
      <c r="D265" s="10">
        <v>14.95</v>
      </c>
      <c r="E265" s="10">
        <v>15</v>
      </c>
      <c r="F265" s="10">
        <v>15</v>
      </c>
      <c r="G265" s="10">
        <v>15</v>
      </c>
      <c r="H265" s="10">
        <v>15.1</v>
      </c>
      <c r="I265" s="3">
        <v>-3</v>
      </c>
      <c r="J265" s="3">
        <v>-1</v>
      </c>
      <c r="K265" s="3">
        <v>-2</v>
      </c>
      <c r="L265" s="3">
        <v>1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-4.4849999999999995E-4</v>
      </c>
      <c r="T265" s="11">
        <f t="shared" si="41"/>
        <v>-1.4999999999999999E-4</v>
      </c>
      <c r="U265" s="11">
        <f t="shared" si="42"/>
        <v>-2.9999999999999997E-4</v>
      </c>
      <c r="V265" s="11">
        <f t="shared" si="43"/>
        <v>1.4999999999999999E-4</v>
      </c>
      <c r="W265" s="11">
        <f t="shared" si="44"/>
        <v>3.0199999999999997E-4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9326</v>
      </c>
      <c r="C266" s="3" t="s">
        <v>4768</v>
      </c>
      <c r="D266" s="10">
        <v>23</v>
      </c>
      <c r="E266" s="10">
        <v>23.05</v>
      </c>
      <c r="F266" s="10">
        <v>23.65</v>
      </c>
      <c r="G266" s="10">
        <v>23.6</v>
      </c>
      <c r="H266" s="10">
        <v>23.55</v>
      </c>
      <c r="I266" s="3">
        <v>9</v>
      </c>
      <c r="J266" s="3">
        <v>8</v>
      </c>
      <c r="K266" s="3">
        <v>27</v>
      </c>
      <c r="L266" s="3">
        <v>7</v>
      </c>
      <c r="M266" s="3">
        <v>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2.0699999999999998E-3</v>
      </c>
      <c r="T266" s="11">
        <f t="shared" si="41"/>
        <v>1.8440000000000002E-3</v>
      </c>
      <c r="U266" s="11">
        <f t="shared" si="42"/>
        <v>6.3854999999999997E-3</v>
      </c>
      <c r="V266" s="11">
        <f t="shared" si="43"/>
        <v>1.6520000000000003E-3</v>
      </c>
      <c r="W266" s="11">
        <f t="shared" si="44"/>
        <v>2.5904999999999999E-3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6531</v>
      </c>
      <c r="C267" s="3" t="s">
        <v>10311</v>
      </c>
      <c r="D267" s="10">
        <v>55.8</v>
      </c>
      <c r="E267" s="10">
        <v>55.4</v>
      </c>
      <c r="F267" s="10">
        <v>55.6</v>
      </c>
      <c r="G267" s="10">
        <v>55.4</v>
      </c>
      <c r="H267" s="10">
        <v>54.9</v>
      </c>
      <c r="I267" s="3">
        <v>-4</v>
      </c>
      <c r="J267" s="3">
        <v>-7</v>
      </c>
      <c r="K267" s="3">
        <v>3</v>
      </c>
      <c r="L267" s="3">
        <v>-6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-2.232E-3</v>
      </c>
      <c r="T267" s="11">
        <f t="shared" si="41"/>
        <v>-3.8779999999999999E-3</v>
      </c>
      <c r="U267" s="11">
        <f t="shared" si="42"/>
        <v>1.6680000000000002E-3</v>
      </c>
      <c r="V267" s="11">
        <f t="shared" si="43"/>
        <v>-3.3239999999999997E-3</v>
      </c>
      <c r="W267" s="11">
        <f t="shared" si="44"/>
        <v>1.098E-3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9327</v>
      </c>
      <c r="C268" s="3" t="s">
        <v>4779</v>
      </c>
      <c r="D268" s="10">
        <v>16.100000000000001</v>
      </c>
      <c r="E268" s="10">
        <v>16.05</v>
      </c>
      <c r="F268" s="10">
        <v>16.05</v>
      </c>
      <c r="G268" s="10">
        <v>16.100000000000001</v>
      </c>
      <c r="H268" s="10">
        <v>16</v>
      </c>
      <c r="I268" s="3">
        <v>-1</v>
      </c>
      <c r="J268" s="3">
        <v>0</v>
      </c>
      <c r="K268" s="3">
        <v>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-1.6100000000000001E-4</v>
      </c>
      <c r="T268" s="11">
        <f t="shared" si="41"/>
        <v>0</v>
      </c>
      <c r="U268" s="11">
        <f t="shared" si="42"/>
        <v>1.605E-4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9328</v>
      </c>
      <c r="C269" s="3" t="s">
        <v>4779</v>
      </c>
      <c r="D269" s="10">
        <v>59.8</v>
      </c>
      <c r="E269" s="10">
        <v>59.7</v>
      </c>
      <c r="F269" s="10">
        <v>59.9</v>
      </c>
      <c r="G269" s="10">
        <v>59.9</v>
      </c>
      <c r="H269" s="10">
        <v>60</v>
      </c>
      <c r="I269" s="3">
        <v>5</v>
      </c>
      <c r="J269" s="3">
        <v>2</v>
      </c>
      <c r="K269" s="3">
        <v>4</v>
      </c>
      <c r="L269" s="3">
        <v>0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2.99E-3</v>
      </c>
      <c r="T269" s="11">
        <f t="shared" si="41"/>
        <v>1.194E-3</v>
      </c>
      <c r="U269" s="11">
        <f t="shared" si="42"/>
        <v>2.3960000000000001E-3</v>
      </c>
      <c r="V269" s="11">
        <f t="shared" si="43"/>
        <v>0</v>
      </c>
      <c r="W269" s="11">
        <f t="shared" si="44"/>
        <v>2.3999999999999998E-3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9329</v>
      </c>
      <c r="C270" s="3" t="s">
        <v>4772</v>
      </c>
      <c r="D270" s="10">
        <v>79</v>
      </c>
      <c r="E270" s="10">
        <v>79.599999999999994</v>
      </c>
      <c r="F270" s="10">
        <v>79.099999999999994</v>
      </c>
      <c r="G270" s="10">
        <v>78.8</v>
      </c>
      <c r="H270" s="10">
        <v>80.400000000000006</v>
      </c>
      <c r="I270" s="3">
        <v>8</v>
      </c>
      <c r="J270" s="3">
        <v>-24</v>
      </c>
      <c r="K270" s="3">
        <v>-19</v>
      </c>
      <c r="L270" s="3">
        <v>-2</v>
      </c>
      <c r="M270" s="3">
        <v>32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6.3200000000000001E-3</v>
      </c>
      <c r="T270" s="11">
        <f t="shared" si="41"/>
        <v>-1.9103999999999999E-2</v>
      </c>
      <c r="U270" s="11">
        <f t="shared" si="42"/>
        <v>-1.5028999999999999E-2</v>
      </c>
      <c r="V270" s="11">
        <f t="shared" si="43"/>
        <v>-1.5759999999999999E-3</v>
      </c>
      <c r="W270" s="11">
        <f t="shared" si="44"/>
        <v>2.5728000000000001E-2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9330</v>
      </c>
      <c r="C271" s="3" t="s">
        <v>4778</v>
      </c>
      <c r="D271" s="10">
        <v>13.1</v>
      </c>
      <c r="E271" s="10">
        <v>13.3</v>
      </c>
      <c r="F271" s="10">
        <v>13.3</v>
      </c>
      <c r="G271" s="10">
        <v>13.3</v>
      </c>
      <c r="H271" s="10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9331</v>
      </c>
      <c r="C272" s="3" t="s">
        <v>4779</v>
      </c>
      <c r="D272" s="10">
        <v>15.9</v>
      </c>
      <c r="E272" s="10">
        <v>15.85</v>
      </c>
      <c r="F272" s="10">
        <v>16</v>
      </c>
      <c r="G272" s="10">
        <v>15.85</v>
      </c>
      <c r="H272" s="10">
        <v>15.95</v>
      </c>
      <c r="I272" s="3">
        <v>19</v>
      </c>
      <c r="J272" s="3">
        <v>1</v>
      </c>
      <c r="K272" s="3">
        <v>12</v>
      </c>
      <c r="L272" s="3">
        <v>-4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3.0210000000000002E-3</v>
      </c>
      <c r="T272" s="11">
        <f t="shared" si="41"/>
        <v>1.585E-4</v>
      </c>
      <c r="U272" s="11">
        <f t="shared" si="42"/>
        <v>1.92E-3</v>
      </c>
      <c r="V272" s="11">
        <f t="shared" si="43"/>
        <v>-6.3400000000000001E-4</v>
      </c>
      <c r="W272" s="11">
        <f t="shared" si="44"/>
        <v>-3.19E-4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9332</v>
      </c>
      <c r="C273" s="3" t="s">
        <v>4778</v>
      </c>
      <c r="D273" s="10">
        <v>30.6</v>
      </c>
      <c r="E273" s="10">
        <v>30.2</v>
      </c>
      <c r="F273" s="10">
        <v>30.2</v>
      </c>
      <c r="G273" s="10">
        <v>29.2</v>
      </c>
      <c r="H273" s="10">
        <v>29.8</v>
      </c>
      <c r="I273" s="3">
        <v>1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3.0600000000000001E-4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5933</v>
      </c>
      <c r="C274" s="3" t="s">
        <v>4790</v>
      </c>
      <c r="D274" s="10">
        <v>37.049999999999997</v>
      </c>
      <c r="E274" s="10">
        <v>37.15</v>
      </c>
      <c r="F274" s="10">
        <v>37.35</v>
      </c>
      <c r="G274" s="10">
        <v>37.549999999999997</v>
      </c>
      <c r="H274" s="10">
        <v>37.299999999999997</v>
      </c>
      <c r="I274" s="3">
        <v>243</v>
      </c>
      <c r="J274" s="3">
        <v>56</v>
      </c>
      <c r="K274" s="3">
        <v>20</v>
      </c>
      <c r="L274" s="3">
        <v>39</v>
      </c>
      <c r="M274" s="3">
        <v>-7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9.00315E-2</v>
      </c>
      <c r="T274" s="11">
        <f t="shared" si="41"/>
        <v>2.0804E-2</v>
      </c>
      <c r="U274" s="11">
        <f t="shared" si="42"/>
        <v>7.4700000000000001E-3</v>
      </c>
      <c r="V274" s="11">
        <f t="shared" si="43"/>
        <v>1.4644499999999998E-2</v>
      </c>
      <c r="W274" s="11">
        <f t="shared" si="44"/>
        <v>-2.6109999999999996E-3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6532</v>
      </c>
      <c r="C275" s="3" t="s">
        <v>4790</v>
      </c>
      <c r="D275" s="10">
        <v>17.7</v>
      </c>
      <c r="E275" s="10">
        <v>17.7</v>
      </c>
      <c r="F275" s="10">
        <v>17.7</v>
      </c>
      <c r="G275" s="10">
        <v>17.75</v>
      </c>
      <c r="H275" s="10">
        <v>17.7</v>
      </c>
      <c r="I275" s="3">
        <v>-13.002000000000001</v>
      </c>
      <c r="J275" s="3">
        <v>-1</v>
      </c>
      <c r="K275" s="3">
        <v>11</v>
      </c>
      <c r="L275" s="3">
        <v>-18</v>
      </c>
      <c r="M275" s="3">
        <v>-8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-2.3013540000000002E-3</v>
      </c>
      <c r="T275" s="11">
        <f t="shared" si="41"/>
        <v>-1.7699999999999999E-4</v>
      </c>
      <c r="U275" s="11">
        <f t="shared" si="42"/>
        <v>1.9469999999999999E-3</v>
      </c>
      <c r="V275" s="11">
        <f t="shared" si="43"/>
        <v>-3.1949999999999999E-3</v>
      </c>
      <c r="W275" s="11">
        <f t="shared" si="44"/>
        <v>-1.4159999999999999E-3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5934</v>
      </c>
      <c r="C276" s="3" t="s">
        <v>4790</v>
      </c>
      <c r="D276" s="10">
        <v>23.3</v>
      </c>
      <c r="E276" s="10">
        <v>23.2</v>
      </c>
      <c r="F276" s="10">
        <v>23.45</v>
      </c>
      <c r="G276" s="10">
        <v>23.55</v>
      </c>
      <c r="H276" s="10">
        <v>23.35</v>
      </c>
      <c r="I276" s="3">
        <v>190</v>
      </c>
      <c r="J276" s="3">
        <v>24.09</v>
      </c>
      <c r="K276" s="3">
        <v>127</v>
      </c>
      <c r="L276" s="3">
        <v>136.04400000000001</v>
      </c>
      <c r="M276" s="3">
        <v>66</v>
      </c>
      <c r="N276" s="3">
        <v>0</v>
      </c>
      <c r="O276" s="3">
        <v>1</v>
      </c>
      <c r="P276" s="3">
        <v>1</v>
      </c>
      <c r="Q276" s="3">
        <v>0</v>
      </c>
      <c r="R276" s="3">
        <v>2</v>
      </c>
      <c r="S276" s="11">
        <f t="shared" si="40"/>
        <v>4.4269999999999997E-2</v>
      </c>
      <c r="T276" s="11">
        <f t="shared" si="41"/>
        <v>5.5888800000000001E-3</v>
      </c>
      <c r="U276" s="11">
        <f t="shared" si="42"/>
        <v>2.9781500000000002E-2</v>
      </c>
      <c r="V276" s="11">
        <f t="shared" si="43"/>
        <v>3.2038362000000001E-2</v>
      </c>
      <c r="W276" s="11">
        <f t="shared" si="44"/>
        <v>1.5411000000000001E-2</v>
      </c>
      <c r="X276" s="11">
        <f t="shared" si="45"/>
        <v>0</v>
      </c>
      <c r="Y276" s="11">
        <f t="shared" si="46"/>
        <v>2.32E-4</v>
      </c>
      <c r="Z276" s="11">
        <f t="shared" si="47"/>
        <v>2.3449999999999998E-4</v>
      </c>
      <c r="AA276" s="11">
        <f t="shared" si="48"/>
        <v>0</v>
      </c>
      <c r="AB276" s="11">
        <f t="shared" si="49"/>
        <v>4.6700000000000002E-4</v>
      </c>
    </row>
    <row r="277" spans="1:28" x14ac:dyDescent="0.25">
      <c r="A277" s="2" t="s">
        <v>271</v>
      </c>
      <c r="B277" s="3" t="s">
        <v>5049</v>
      </c>
      <c r="C277" s="3" t="s">
        <v>4790</v>
      </c>
      <c r="D277" s="10">
        <v>19.600000000000001</v>
      </c>
      <c r="E277" s="10">
        <v>19.45</v>
      </c>
      <c r="F277" s="10">
        <v>19.45</v>
      </c>
      <c r="G277" s="10">
        <v>19.350000000000001</v>
      </c>
      <c r="H277" s="10">
        <v>19.3</v>
      </c>
      <c r="I277" s="3">
        <v>417.108</v>
      </c>
      <c r="J277" s="3">
        <v>-33</v>
      </c>
      <c r="K277" s="3">
        <v>-27</v>
      </c>
      <c r="L277" s="3">
        <v>-44</v>
      </c>
      <c r="M277" s="3">
        <v>-79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8.1753168000000001E-2</v>
      </c>
      <c r="T277" s="11">
        <f t="shared" si="41"/>
        <v>-6.4185000000000006E-3</v>
      </c>
      <c r="U277" s="11">
        <f t="shared" si="42"/>
        <v>-5.2515000000000001E-3</v>
      </c>
      <c r="V277" s="11">
        <f t="shared" si="43"/>
        <v>-8.5140000000000007E-3</v>
      </c>
      <c r="W277" s="11">
        <f t="shared" si="44"/>
        <v>-1.5247E-2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9333</v>
      </c>
      <c r="C278" s="3" t="s">
        <v>4790</v>
      </c>
      <c r="D278" s="10">
        <v>44.8</v>
      </c>
      <c r="E278" s="10">
        <v>44.95</v>
      </c>
      <c r="F278" s="10">
        <v>45</v>
      </c>
      <c r="G278" s="10">
        <v>44.8</v>
      </c>
      <c r="H278" s="10">
        <v>44.8</v>
      </c>
      <c r="I278" s="3">
        <v>1992.011</v>
      </c>
      <c r="J278" s="3">
        <v>1633</v>
      </c>
      <c r="K278" s="3">
        <v>1720.2940000000001</v>
      </c>
      <c r="L278" s="3">
        <v>1443.8409999999999</v>
      </c>
      <c r="M278" s="3">
        <v>2375.89</v>
      </c>
      <c r="N278" s="3">
        <v>-6.2510000000000003</v>
      </c>
      <c r="O278" s="3">
        <v>-6.25</v>
      </c>
      <c r="P278" s="3">
        <v>3</v>
      </c>
      <c r="Q278" s="3">
        <v>1</v>
      </c>
      <c r="R278" s="3">
        <v>-132</v>
      </c>
      <c r="S278" s="11">
        <f t="shared" si="40"/>
        <v>0.89242092799999995</v>
      </c>
      <c r="T278" s="11">
        <f t="shared" si="41"/>
        <v>0.73403350000000001</v>
      </c>
      <c r="U278" s="11">
        <f t="shared" si="42"/>
        <v>0.77413230000000011</v>
      </c>
      <c r="V278" s="11">
        <f t="shared" si="43"/>
        <v>0.6468407679999999</v>
      </c>
      <c r="W278" s="11">
        <f t="shared" si="44"/>
        <v>1.0643987199999998</v>
      </c>
      <c r="X278" s="11">
        <f t="shared" si="45"/>
        <v>-2.8004480000000001E-3</v>
      </c>
      <c r="Y278" s="11">
        <f t="shared" si="46"/>
        <v>-2.8093749999999998E-3</v>
      </c>
      <c r="Z278" s="11">
        <f t="shared" si="47"/>
        <v>1.3500000000000001E-3</v>
      </c>
      <c r="AA278" s="11">
        <f t="shared" si="48"/>
        <v>4.4799999999999999E-4</v>
      </c>
      <c r="AB278" s="11">
        <f t="shared" si="49"/>
        <v>-5.9135999999999994E-2</v>
      </c>
    </row>
    <row r="279" spans="1:28" x14ac:dyDescent="0.25">
      <c r="A279" s="2" t="s">
        <v>273</v>
      </c>
      <c r="B279" s="3" t="s">
        <v>9334</v>
      </c>
      <c r="C279" s="3" t="s">
        <v>10312</v>
      </c>
      <c r="D279" s="10">
        <v>29.45</v>
      </c>
      <c r="E279" s="10">
        <v>29.3</v>
      </c>
      <c r="F279" s="10">
        <v>29.55</v>
      </c>
      <c r="G279" s="10">
        <v>29.5</v>
      </c>
      <c r="H279" s="10">
        <v>29.4</v>
      </c>
      <c r="I279" s="3">
        <v>129.017</v>
      </c>
      <c r="J279" s="3">
        <v>31.7</v>
      </c>
      <c r="K279" s="3">
        <v>220</v>
      </c>
      <c r="L279" s="3">
        <v>39</v>
      </c>
      <c r="M279" s="3">
        <v>92.701999999999998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3.7995506499999998E-2</v>
      </c>
      <c r="T279" s="11">
        <f t="shared" si="41"/>
        <v>9.2880999999999988E-3</v>
      </c>
      <c r="U279" s="11">
        <f t="shared" si="42"/>
        <v>6.5009999999999998E-2</v>
      </c>
      <c r="V279" s="11">
        <f t="shared" si="43"/>
        <v>1.1505E-2</v>
      </c>
      <c r="W279" s="11">
        <f t="shared" si="44"/>
        <v>2.7254387999999997E-2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9335</v>
      </c>
      <c r="C280" s="3" t="s">
        <v>4790</v>
      </c>
      <c r="D280" s="10">
        <v>23.35</v>
      </c>
      <c r="E280" s="10">
        <v>23.35</v>
      </c>
      <c r="F280" s="10">
        <v>23.5</v>
      </c>
      <c r="G280" s="10">
        <v>23.45</v>
      </c>
      <c r="H280" s="10">
        <v>23.45</v>
      </c>
      <c r="I280" s="3">
        <v>23</v>
      </c>
      <c r="J280" s="3">
        <v>-2</v>
      </c>
      <c r="K280" s="3">
        <v>-6</v>
      </c>
      <c r="L280" s="3">
        <v>-9</v>
      </c>
      <c r="M280" s="3">
        <v>-24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5.3705000000000003E-3</v>
      </c>
      <c r="T280" s="11">
        <f t="shared" si="41"/>
        <v>-4.6700000000000002E-4</v>
      </c>
      <c r="U280" s="11">
        <f t="shared" si="42"/>
        <v>-1.41E-3</v>
      </c>
      <c r="V280" s="11">
        <f t="shared" si="43"/>
        <v>-2.1105E-3</v>
      </c>
      <c r="W280" s="11">
        <f t="shared" si="44"/>
        <v>-5.6279999999999993E-3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9336</v>
      </c>
      <c r="C281" s="3" t="s">
        <v>4790</v>
      </c>
      <c r="D281" s="10">
        <v>34.75</v>
      </c>
      <c r="E281" s="10">
        <v>34.549999999999997</v>
      </c>
      <c r="F281" s="10">
        <v>34.700000000000003</v>
      </c>
      <c r="G281" s="10">
        <v>34.799999999999997</v>
      </c>
      <c r="H281" s="10">
        <v>34.4</v>
      </c>
      <c r="I281" s="3">
        <v>16.221</v>
      </c>
      <c r="J281" s="3">
        <v>-28</v>
      </c>
      <c r="K281" s="3">
        <v>-21</v>
      </c>
      <c r="L281" s="3">
        <v>0.98599999999999999</v>
      </c>
      <c r="M281" s="3">
        <v>-101</v>
      </c>
      <c r="N281" s="3">
        <v>0</v>
      </c>
      <c r="O281" s="3">
        <v>0</v>
      </c>
      <c r="P281" s="3">
        <v>-2</v>
      </c>
      <c r="Q281" s="3">
        <v>0</v>
      </c>
      <c r="R281" s="3">
        <v>-1</v>
      </c>
      <c r="S281" s="11">
        <f t="shared" si="40"/>
        <v>5.6367975000000004E-3</v>
      </c>
      <c r="T281" s="11">
        <f t="shared" si="41"/>
        <v>-9.6739999999999986E-3</v>
      </c>
      <c r="U281" s="11">
        <f t="shared" si="42"/>
        <v>-7.2870000000000001E-3</v>
      </c>
      <c r="V281" s="11">
        <f t="shared" si="43"/>
        <v>3.4312799999999994E-4</v>
      </c>
      <c r="W281" s="11">
        <f t="shared" si="44"/>
        <v>-3.4743999999999997E-2</v>
      </c>
      <c r="X281" s="11">
        <f t="shared" si="45"/>
        <v>0</v>
      </c>
      <c r="Y281" s="11">
        <f t="shared" si="46"/>
        <v>0</v>
      </c>
      <c r="Z281" s="11">
        <f t="shared" si="47"/>
        <v>-6.9400000000000006E-4</v>
      </c>
      <c r="AA281" s="11">
        <f t="shared" si="48"/>
        <v>0</v>
      </c>
      <c r="AB281" s="11">
        <f t="shared" si="49"/>
        <v>-3.4399999999999996E-4</v>
      </c>
    </row>
    <row r="282" spans="1:28" x14ac:dyDescent="0.25">
      <c r="A282" s="2" t="s">
        <v>276</v>
      </c>
      <c r="B282" s="3" t="s">
        <v>9337</v>
      </c>
      <c r="C282" s="3" t="s">
        <v>4790</v>
      </c>
      <c r="D282" s="10">
        <v>13.85</v>
      </c>
      <c r="E282" s="10">
        <v>13.85</v>
      </c>
      <c r="F282" s="10">
        <v>13.85</v>
      </c>
      <c r="G282" s="10">
        <v>14.05</v>
      </c>
      <c r="H282" s="10">
        <v>14</v>
      </c>
      <c r="I282" s="3">
        <v>-16</v>
      </c>
      <c r="J282" s="3">
        <v>-3</v>
      </c>
      <c r="K282" s="3">
        <v>-7</v>
      </c>
      <c r="L282" s="3">
        <v>-7</v>
      </c>
      <c r="M282" s="3">
        <v>-34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-2.2160000000000001E-3</v>
      </c>
      <c r="T282" s="11">
        <f t="shared" si="41"/>
        <v>-4.1549999999999996E-4</v>
      </c>
      <c r="U282" s="11">
        <f t="shared" si="42"/>
        <v>-9.6949999999999998E-4</v>
      </c>
      <c r="V282" s="11">
        <f t="shared" si="43"/>
        <v>-9.835E-4</v>
      </c>
      <c r="W282" s="11">
        <f t="shared" si="44"/>
        <v>-4.7600000000000003E-3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5938</v>
      </c>
      <c r="C283" s="3" t="s">
        <v>4790</v>
      </c>
      <c r="D283" s="10">
        <v>105</v>
      </c>
      <c r="E283" s="10">
        <v>105.5</v>
      </c>
      <c r="F283" s="10">
        <v>105</v>
      </c>
      <c r="G283" s="10">
        <v>105</v>
      </c>
      <c r="H283" s="10">
        <v>104.5</v>
      </c>
      <c r="I283" s="3">
        <v>3</v>
      </c>
      <c r="J283" s="3">
        <v>2</v>
      </c>
      <c r="K283" s="3">
        <v>-1</v>
      </c>
      <c r="L283" s="3">
        <v>7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3.15E-3</v>
      </c>
      <c r="T283" s="11">
        <f t="shared" si="41"/>
        <v>2.1099999999999999E-3</v>
      </c>
      <c r="U283" s="11">
        <f t="shared" si="42"/>
        <v>-1.0499999999999999E-3</v>
      </c>
      <c r="V283" s="11">
        <f t="shared" si="43"/>
        <v>7.3499999999999998E-3</v>
      </c>
      <c r="W283" s="11">
        <f t="shared" si="44"/>
        <v>-1.0449999999999999E-3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4915</v>
      </c>
      <c r="C284" s="3" t="s">
        <v>4772</v>
      </c>
      <c r="D284" s="10">
        <v>31.1</v>
      </c>
      <c r="E284" s="10">
        <v>30.85</v>
      </c>
      <c r="F284" s="10">
        <v>30.5</v>
      </c>
      <c r="G284" s="10">
        <v>29.95</v>
      </c>
      <c r="H284" s="10">
        <v>30</v>
      </c>
      <c r="I284" s="3">
        <v>1</v>
      </c>
      <c r="J284" s="3">
        <v>1</v>
      </c>
      <c r="K284" s="3">
        <v>14</v>
      </c>
      <c r="L284" s="3">
        <v>-3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3.1100000000000002E-4</v>
      </c>
      <c r="T284" s="11">
        <f t="shared" si="41"/>
        <v>3.0850000000000002E-4</v>
      </c>
      <c r="U284" s="11">
        <f t="shared" si="42"/>
        <v>4.2700000000000004E-3</v>
      </c>
      <c r="V284" s="11">
        <f t="shared" si="43"/>
        <v>-8.9849999999999999E-4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9338</v>
      </c>
      <c r="C285" s="3" t="s">
        <v>10313</v>
      </c>
      <c r="D285" s="10">
        <v>78.8</v>
      </c>
      <c r="E285" s="10">
        <v>79.099999999999994</v>
      </c>
      <c r="F285" s="10">
        <v>78.599999999999994</v>
      </c>
      <c r="G285" s="10">
        <v>79.2</v>
      </c>
      <c r="H285" s="10">
        <v>77.099999999999994</v>
      </c>
      <c r="I285" s="3">
        <v>1267</v>
      </c>
      <c r="J285" s="3">
        <v>956.24</v>
      </c>
      <c r="K285" s="3">
        <v>-149</v>
      </c>
      <c r="L285" s="3">
        <v>849.76</v>
      </c>
      <c r="M285" s="3">
        <v>-3680.0050000000001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0.99839599999999995</v>
      </c>
      <c r="T285" s="11">
        <f t="shared" si="41"/>
        <v>0.75638583999999998</v>
      </c>
      <c r="U285" s="11">
        <f t="shared" si="42"/>
        <v>-0.117114</v>
      </c>
      <c r="V285" s="11">
        <f t="shared" si="43"/>
        <v>0.67300991999999993</v>
      </c>
      <c r="W285" s="11">
        <f t="shared" si="44"/>
        <v>-2.8372838549999999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9339</v>
      </c>
      <c r="C286" s="3" t="s">
        <v>4791</v>
      </c>
      <c r="D286" s="10">
        <v>94.6</v>
      </c>
      <c r="E286" s="10">
        <v>94.6</v>
      </c>
      <c r="F286" s="10">
        <v>97.5</v>
      </c>
      <c r="G286" s="10">
        <v>103</v>
      </c>
      <c r="H286" s="10">
        <v>100.5</v>
      </c>
      <c r="I286" s="3">
        <v>-33.99</v>
      </c>
      <c r="J286" s="3">
        <v>192.88900000000001</v>
      </c>
      <c r="K286" s="3">
        <v>-106</v>
      </c>
      <c r="L286" s="3">
        <v>2042.5260000000001</v>
      </c>
      <c r="M286" s="3">
        <v>-507</v>
      </c>
      <c r="N286" s="3">
        <v>0</v>
      </c>
      <c r="O286" s="3">
        <v>0</v>
      </c>
      <c r="P286" s="3">
        <v>1193</v>
      </c>
      <c r="Q286" s="3">
        <v>279</v>
      </c>
      <c r="R286" s="3">
        <v>643</v>
      </c>
      <c r="S286" s="11">
        <f t="shared" si="40"/>
        <v>-3.2154540000000002E-2</v>
      </c>
      <c r="T286" s="11">
        <f t="shared" si="41"/>
        <v>0.182472994</v>
      </c>
      <c r="U286" s="11">
        <f t="shared" si="42"/>
        <v>-0.10335</v>
      </c>
      <c r="V286" s="11">
        <f t="shared" si="43"/>
        <v>2.10380178</v>
      </c>
      <c r="W286" s="11">
        <f t="shared" si="44"/>
        <v>-0.50953499999999996</v>
      </c>
      <c r="X286" s="11">
        <f t="shared" si="45"/>
        <v>0</v>
      </c>
      <c r="Y286" s="11">
        <f t="shared" si="46"/>
        <v>0</v>
      </c>
      <c r="Z286" s="11">
        <f t="shared" si="47"/>
        <v>1.1631750000000001</v>
      </c>
      <c r="AA286" s="11">
        <f t="shared" si="48"/>
        <v>0.28737000000000001</v>
      </c>
      <c r="AB286" s="11">
        <f t="shared" si="49"/>
        <v>0.64621499999999998</v>
      </c>
    </row>
    <row r="287" spans="1:28" x14ac:dyDescent="0.25">
      <c r="A287" s="2" t="s">
        <v>281</v>
      </c>
      <c r="B287" s="3" t="s">
        <v>5940</v>
      </c>
      <c r="C287" s="3" t="s">
        <v>4791</v>
      </c>
      <c r="D287" s="10">
        <v>71.5</v>
      </c>
      <c r="E287" s="10">
        <v>71.7</v>
      </c>
      <c r="F287" s="10">
        <v>72.400000000000006</v>
      </c>
      <c r="G287" s="10">
        <v>72.8</v>
      </c>
      <c r="H287" s="10">
        <v>73</v>
      </c>
      <c r="I287" s="3">
        <v>763</v>
      </c>
      <c r="J287" s="3">
        <v>31.195</v>
      </c>
      <c r="K287" s="3">
        <v>988</v>
      </c>
      <c r="L287" s="3">
        <v>962.83600000000001</v>
      </c>
      <c r="M287" s="3">
        <v>-68.3</v>
      </c>
      <c r="N287" s="3">
        <v>-3.1829999999999998</v>
      </c>
      <c r="O287" s="3">
        <v>-3.1819999999999999</v>
      </c>
      <c r="P287" s="3">
        <v>0</v>
      </c>
      <c r="Q287" s="3">
        <v>0</v>
      </c>
      <c r="R287" s="3">
        <v>0</v>
      </c>
      <c r="S287" s="11">
        <f t="shared" si="40"/>
        <v>0.54554499999999995</v>
      </c>
      <c r="T287" s="11">
        <f t="shared" si="41"/>
        <v>2.2366815000000002E-2</v>
      </c>
      <c r="U287" s="11">
        <f t="shared" si="42"/>
        <v>0.71531200000000017</v>
      </c>
      <c r="V287" s="11">
        <f t="shared" si="43"/>
        <v>0.70094460800000002</v>
      </c>
      <c r="W287" s="11">
        <f t="shared" si="44"/>
        <v>-4.9858999999999994E-2</v>
      </c>
      <c r="X287" s="11">
        <f t="shared" si="45"/>
        <v>-2.2758449999999999E-3</v>
      </c>
      <c r="Y287" s="11">
        <f t="shared" si="46"/>
        <v>-2.2814940000000002E-3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5941</v>
      </c>
      <c r="C288" s="3" t="s">
        <v>4791</v>
      </c>
      <c r="D288" s="10">
        <v>646</v>
      </c>
      <c r="E288" s="10">
        <v>643</v>
      </c>
      <c r="F288" s="10">
        <v>646</v>
      </c>
      <c r="G288" s="10">
        <v>645</v>
      </c>
      <c r="H288" s="10">
        <v>636</v>
      </c>
      <c r="I288" s="3">
        <v>28.097999999999999</v>
      </c>
      <c r="J288" s="3">
        <v>-28.44</v>
      </c>
      <c r="K288" s="3">
        <v>3</v>
      </c>
      <c r="L288" s="3">
        <v>-7.1029999999999998</v>
      </c>
      <c r="M288" s="3">
        <v>-24.7</v>
      </c>
      <c r="N288" s="3">
        <v>18</v>
      </c>
      <c r="O288" s="3">
        <v>1</v>
      </c>
      <c r="P288" s="3">
        <v>-1</v>
      </c>
      <c r="Q288" s="3">
        <v>0</v>
      </c>
      <c r="R288" s="3">
        <v>0</v>
      </c>
      <c r="S288" s="11">
        <f t="shared" si="40"/>
        <v>0.18151308000000002</v>
      </c>
      <c r="T288" s="11">
        <f t="shared" si="41"/>
        <v>-0.18286920000000001</v>
      </c>
      <c r="U288" s="11">
        <f t="shared" si="42"/>
        <v>1.9380000000000001E-2</v>
      </c>
      <c r="V288" s="11">
        <f t="shared" si="43"/>
        <v>-4.5814349999999997E-2</v>
      </c>
      <c r="W288" s="11">
        <f t="shared" si="44"/>
        <v>-0.15709199999999998</v>
      </c>
      <c r="X288" s="11">
        <f t="shared" si="45"/>
        <v>0.11627999999999999</v>
      </c>
      <c r="Y288" s="11">
        <f t="shared" si="46"/>
        <v>6.43E-3</v>
      </c>
      <c r="Z288" s="11">
        <f t="shared" si="47"/>
        <v>-6.4599999999999996E-3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9340</v>
      </c>
      <c r="C289" s="3" t="s">
        <v>4776</v>
      </c>
      <c r="D289" s="10">
        <v>20.9</v>
      </c>
      <c r="E289" s="10">
        <v>20.95</v>
      </c>
      <c r="F289" s="10">
        <v>20.6</v>
      </c>
      <c r="G289" s="10">
        <v>20.45</v>
      </c>
      <c r="H289" s="10">
        <v>20.2</v>
      </c>
      <c r="I289" s="3">
        <v>637</v>
      </c>
      <c r="J289" s="3">
        <v>-49.997999999999998</v>
      </c>
      <c r="K289" s="3">
        <v>-314.90100000000001</v>
      </c>
      <c r="L289" s="3">
        <v>-28.998000000000001</v>
      </c>
      <c r="M289" s="3">
        <v>-77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0.133133</v>
      </c>
      <c r="T289" s="11">
        <f t="shared" si="41"/>
        <v>-1.0474580999999998E-2</v>
      </c>
      <c r="U289" s="11">
        <f t="shared" si="42"/>
        <v>-6.486960600000001E-2</v>
      </c>
      <c r="V289" s="11">
        <f t="shared" si="43"/>
        <v>-5.9300910000000002E-3</v>
      </c>
      <c r="W289" s="11">
        <f t="shared" si="44"/>
        <v>-1.5553999999999998E-2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5654</v>
      </c>
      <c r="C290" s="3" t="s">
        <v>10311</v>
      </c>
      <c r="D290" s="10">
        <v>74.3</v>
      </c>
      <c r="E290" s="10">
        <v>73.599999999999994</v>
      </c>
      <c r="F290" s="10">
        <v>72.2</v>
      </c>
      <c r="G290" s="10">
        <v>73.099999999999994</v>
      </c>
      <c r="H290" s="10">
        <v>72.8</v>
      </c>
      <c r="I290" s="3">
        <v>-86</v>
      </c>
      <c r="J290" s="3">
        <v>-12</v>
      </c>
      <c r="K290" s="3">
        <v>-368.37900000000002</v>
      </c>
      <c r="L290" s="3">
        <v>135.57400000000001</v>
      </c>
      <c r="M290" s="3">
        <v>-15</v>
      </c>
      <c r="N290" s="3">
        <v>124.83199999999999</v>
      </c>
      <c r="O290" s="3">
        <v>-21.431000000000001</v>
      </c>
      <c r="P290" s="3">
        <v>-4.2859999999999996</v>
      </c>
      <c r="Q290" s="3">
        <v>42.716000000000001</v>
      </c>
      <c r="R290" s="3">
        <v>1.4750000000000001</v>
      </c>
      <c r="S290" s="11">
        <f t="shared" si="40"/>
        <v>-6.3897999999999996E-2</v>
      </c>
      <c r="T290" s="11">
        <f t="shared" si="41"/>
        <v>-8.8319999999999996E-3</v>
      </c>
      <c r="U290" s="11">
        <f t="shared" si="42"/>
        <v>-0.26596963800000001</v>
      </c>
      <c r="V290" s="11">
        <f t="shared" si="43"/>
        <v>9.9104594000000004E-2</v>
      </c>
      <c r="W290" s="11">
        <f t="shared" si="44"/>
        <v>-1.0919999999999999E-2</v>
      </c>
      <c r="X290" s="11">
        <f t="shared" si="45"/>
        <v>9.275017599999999E-2</v>
      </c>
      <c r="Y290" s="11">
        <f t="shared" si="46"/>
        <v>-1.5773216E-2</v>
      </c>
      <c r="Z290" s="11">
        <f t="shared" si="47"/>
        <v>-3.0944919999999995E-3</v>
      </c>
      <c r="AA290" s="11">
        <f t="shared" si="48"/>
        <v>3.1225395999999996E-2</v>
      </c>
      <c r="AB290" s="11">
        <f t="shared" si="49"/>
        <v>1.0738E-3</v>
      </c>
    </row>
    <row r="291" spans="1:28" x14ac:dyDescent="0.25">
      <c r="A291" s="2" t="s">
        <v>285</v>
      </c>
      <c r="B291" s="3" t="s">
        <v>9341</v>
      </c>
      <c r="C291" s="3" t="s">
        <v>10311</v>
      </c>
      <c r="D291" s="10">
        <v>34.450000000000003</v>
      </c>
      <c r="E291" s="10">
        <v>34.6</v>
      </c>
      <c r="F291" s="10">
        <v>34.799999999999997</v>
      </c>
      <c r="G291" s="10">
        <v>34.950000000000003</v>
      </c>
      <c r="H291" s="10">
        <v>34.450000000000003</v>
      </c>
      <c r="I291" s="3">
        <v>0</v>
      </c>
      <c r="J291" s="3">
        <v>0</v>
      </c>
      <c r="K291" s="3">
        <v>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3.4799999999999995E-4</v>
      </c>
      <c r="V291" s="11">
        <f t="shared" si="43"/>
        <v>-3.4950000000000004E-4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9342</v>
      </c>
      <c r="C292" s="3" t="s">
        <v>4791</v>
      </c>
      <c r="D292" s="10">
        <v>184.5</v>
      </c>
      <c r="E292" s="10">
        <v>184.5</v>
      </c>
      <c r="F292" s="10">
        <v>185.5</v>
      </c>
      <c r="G292" s="10">
        <v>185</v>
      </c>
      <c r="H292" s="10">
        <v>183</v>
      </c>
      <c r="I292" s="3">
        <v>7</v>
      </c>
      <c r="J292" s="3">
        <v>2</v>
      </c>
      <c r="K292" s="3">
        <v>3</v>
      </c>
      <c r="L292" s="3">
        <v>0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1.2914999999999999E-2</v>
      </c>
      <c r="T292" s="11">
        <f t="shared" si="41"/>
        <v>3.6900000000000001E-3</v>
      </c>
      <c r="U292" s="11">
        <f t="shared" si="42"/>
        <v>5.5649999999999996E-3</v>
      </c>
      <c r="V292" s="11">
        <f t="shared" si="43"/>
        <v>0</v>
      </c>
      <c r="W292" s="11">
        <f t="shared" si="44"/>
        <v>-1.83E-3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5050</v>
      </c>
      <c r="C293" s="3" t="s">
        <v>4772</v>
      </c>
      <c r="D293" s="10">
        <v>86.9</v>
      </c>
      <c r="E293" s="10">
        <v>87.7</v>
      </c>
      <c r="F293" s="10">
        <v>88.9</v>
      </c>
      <c r="G293" s="10">
        <v>88.5</v>
      </c>
      <c r="H293" s="10">
        <v>87.1</v>
      </c>
      <c r="I293" s="3">
        <v>46</v>
      </c>
      <c r="J293" s="3">
        <v>14</v>
      </c>
      <c r="K293" s="3">
        <v>-12</v>
      </c>
      <c r="L293" s="3">
        <v>-74</v>
      </c>
      <c r="M293" s="3">
        <v>-39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3.9974000000000003E-2</v>
      </c>
      <c r="T293" s="11">
        <f t="shared" si="41"/>
        <v>1.2277999999999999E-2</v>
      </c>
      <c r="U293" s="11">
        <f t="shared" si="42"/>
        <v>-1.0668000000000002E-2</v>
      </c>
      <c r="V293" s="11">
        <f t="shared" si="43"/>
        <v>-6.5490000000000007E-2</v>
      </c>
      <c r="W293" s="11">
        <f t="shared" si="44"/>
        <v>-3.3968999999999999E-2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5944</v>
      </c>
      <c r="C294" s="3" t="s">
        <v>4772</v>
      </c>
      <c r="D294" s="10">
        <v>129.5</v>
      </c>
      <c r="E294" s="10">
        <v>130.5</v>
      </c>
      <c r="F294" s="10">
        <v>125</v>
      </c>
      <c r="G294" s="10">
        <v>121.5</v>
      </c>
      <c r="H294" s="10">
        <v>123</v>
      </c>
      <c r="I294" s="3">
        <v>177</v>
      </c>
      <c r="J294" s="3">
        <v>165</v>
      </c>
      <c r="K294" s="3">
        <v>-174</v>
      </c>
      <c r="L294" s="3">
        <v>55</v>
      </c>
      <c r="M294" s="3">
        <v>-59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0.229215</v>
      </c>
      <c r="T294" s="11">
        <f t="shared" si="41"/>
        <v>0.21532499999999999</v>
      </c>
      <c r="U294" s="11">
        <f t="shared" si="42"/>
        <v>-0.2175</v>
      </c>
      <c r="V294" s="11">
        <f t="shared" si="43"/>
        <v>6.6824999999999996E-2</v>
      </c>
      <c r="W294" s="11">
        <f t="shared" si="44"/>
        <v>-7.2569999999999996E-2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9343</v>
      </c>
      <c r="C295" s="3" t="s">
        <v>4772</v>
      </c>
      <c r="D295" s="10">
        <v>136</v>
      </c>
      <c r="E295" s="10">
        <v>135</v>
      </c>
      <c r="F295" s="10">
        <v>134</v>
      </c>
      <c r="G295" s="10">
        <v>134.5</v>
      </c>
      <c r="H295" s="10">
        <v>133</v>
      </c>
      <c r="I295" s="3">
        <v>118.803</v>
      </c>
      <c r="J295" s="3">
        <v>-67.031000000000006</v>
      </c>
      <c r="K295" s="3">
        <v>-148.547</v>
      </c>
      <c r="L295" s="3">
        <v>-22</v>
      </c>
      <c r="M295" s="3">
        <v>-82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0.16157207999999998</v>
      </c>
      <c r="T295" s="11">
        <f t="shared" si="41"/>
        <v>-9.0491850000000013E-2</v>
      </c>
      <c r="U295" s="11">
        <f t="shared" si="42"/>
        <v>-0.19905297999999999</v>
      </c>
      <c r="V295" s="11">
        <f t="shared" si="43"/>
        <v>-2.9590000000000002E-2</v>
      </c>
      <c r="W295" s="11">
        <f t="shared" si="44"/>
        <v>-0.10906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9344</v>
      </c>
      <c r="C296" s="3" t="s">
        <v>4772</v>
      </c>
      <c r="D296" s="10">
        <v>138</v>
      </c>
      <c r="E296" s="10">
        <v>137.5</v>
      </c>
      <c r="F296" s="10">
        <v>141</v>
      </c>
      <c r="G296" s="10">
        <v>140</v>
      </c>
      <c r="H296" s="10">
        <v>137</v>
      </c>
      <c r="I296" s="3">
        <v>163</v>
      </c>
      <c r="J296" s="3">
        <v>-156</v>
      </c>
      <c r="K296" s="3">
        <v>496</v>
      </c>
      <c r="L296" s="3">
        <v>-17</v>
      </c>
      <c r="M296" s="3">
        <v>-54.598999999999997</v>
      </c>
      <c r="N296" s="3">
        <v>0</v>
      </c>
      <c r="O296" s="3">
        <v>50</v>
      </c>
      <c r="P296" s="3">
        <v>0</v>
      </c>
      <c r="Q296" s="3">
        <v>0</v>
      </c>
      <c r="R296" s="3">
        <v>-15</v>
      </c>
      <c r="S296" s="11">
        <f t="shared" si="40"/>
        <v>0.22494</v>
      </c>
      <c r="T296" s="11">
        <f t="shared" si="41"/>
        <v>-0.2145</v>
      </c>
      <c r="U296" s="11">
        <f t="shared" si="42"/>
        <v>0.69935999999999998</v>
      </c>
      <c r="V296" s="11">
        <f t="shared" si="43"/>
        <v>-2.3800000000000002E-2</v>
      </c>
      <c r="W296" s="11">
        <f t="shared" si="44"/>
        <v>-7.4800629999999993E-2</v>
      </c>
      <c r="X296" s="11">
        <f t="shared" si="45"/>
        <v>0</v>
      </c>
      <c r="Y296" s="11">
        <f t="shared" si="46"/>
        <v>6.8750000000000006E-2</v>
      </c>
      <c r="Z296" s="11">
        <f t="shared" si="47"/>
        <v>0</v>
      </c>
      <c r="AA296" s="11">
        <f t="shared" si="48"/>
        <v>0</v>
      </c>
      <c r="AB296" s="11">
        <f t="shared" si="49"/>
        <v>-2.0549999999999999E-2</v>
      </c>
    </row>
    <row r="297" spans="1:28" x14ac:dyDescent="0.25">
      <c r="A297" s="2" t="s">
        <v>291</v>
      </c>
      <c r="B297" s="3" t="s">
        <v>5946</v>
      </c>
      <c r="C297" s="3" t="s">
        <v>4772</v>
      </c>
      <c r="D297" s="10">
        <v>42.3</v>
      </c>
      <c r="E297" s="10">
        <v>42.35</v>
      </c>
      <c r="F297" s="10">
        <v>42.5</v>
      </c>
      <c r="G297" s="10">
        <v>43.8</v>
      </c>
      <c r="H297" s="10">
        <v>43.8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-4.2499999999999998E-4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9345</v>
      </c>
      <c r="C298" s="3" t="s">
        <v>4772</v>
      </c>
      <c r="D298" s="10">
        <v>71</v>
      </c>
      <c r="E298" s="10">
        <v>71.7</v>
      </c>
      <c r="F298" s="10">
        <v>70.5</v>
      </c>
      <c r="G298" s="10">
        <v>71</v>
      </c>
      <c r="H298" s="10">
        <v>71.8</v>
      </c>
      <c r="I298" s="3">
        <v>31</v>
      </c>
      <c r="J298" s="3">
        <v>67</v>
      </c>
      <c r="K298" s="3">
        <v>-48</v>
      </c>
      <c r="L298" s="3">
        <v>-55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2.2009999999999998E-2</v>
      </c>
      <c r="T298" s="11">
        <f t="shared" si="41"/>
        <v>4.8039000000000005E-2</v>
      </c>
      <c r="U298" s="11">
        <f t="shared" si="42"/>
        <v>-3.3840000000000002E-2</v>
      </c>
      <c r="V298" s="11">
        <f t="shared" si="43"/>
        <v>-3.9050000000000001E-2</v>
      </c>
      <c r="W298" s="11">
        <f t="shared" si="44"/>
        <v>-7.18E-4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9346</v>
      </c>
      <c r="C299" s="3" t="s">
        <v>4772</v>
      </c>
      <c r="D299" s="10">
        <v>56</v>
      </c>
      <c r="E299" s="10">
        <v>57.8</v>
      </c>
      <c r="F299" s="10">
        <v>57.1</v>
      </c>
      <c r="G299" s="10">
        <v>57</v>
      </c>
      <c r="H299" s="10">
        <v>57.3</v>
      </c>
      <c r="I299" s="3">
        <v>10</v>
      </c>
      <c r="J299" s="3">
        <v>-525</v>
      </c>
      <c r="K299" s="3">
        <v>-19</v>
      </c>
      <c r="L299" s="3">
        <v>-4</v>
      </c>
      <c r="M299" s="3">
        <v>-21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5.5999999999999999E-3</v>
      </c>
      <c r="T299" s="11">
        <f t="shared" si="41"/>
        <v>-0.30345</v>
      </c>
      <c r="U299" s="11">
        <f t="shared" si="42"/>
        <v>-1.0849000000000001E-2</v>
      </c>
      <c r="V299" s="11">
        <f t="shared" si="43"/>
        <v>-2.2799999999999999E-3</v>
      </c>
      <c r="W299" s="11">
        <f t="shared" si="44"/>
        <v>-1.2033E-2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9347</v>
      </c>
      <c r="C300" s="3" t="s">
        <v>10304</v>
      </c>
      <c r="D300" s="10">
        <v>35.25</v>
      </c>
      <c r="E300" s="10">
        <v>35.049999999999997</v>
      </c>
      <c r="F300" s="10">
        <v>35.700000000000003</v>
      </c>
      <c r="G300" s="10">
        <v>35.700000000000003</v>
      </c>
      <c r="H300" s="10">
        <v>35.65</v>
      </c>
      <c r="I300" s="3">
        <v>-1</v>
      </c>
      <c r="J300" s="3">
        <v>-27</v>
      </c>
      <c r="K300" s="3">
        <v>15</v>
      </c>
      <c r="L300" s="3">
        <v>1</v>
      </c>
      <c r="M300" s="3">
        <v>-13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-3.525E-4</v>
      </c>
      <c r="T300" s="11">
        <f t="shared" si="41"/>
        <v>-9.4634999999999997E-3</v>
      </c>
      <c r="U300" s="11">
        <f t="shared" si="42"/>
        <v>5.3550000000000004E-3</v>
      </c>
      <c r="V300" s="11">
        <f t="shared" si="43"/>
        <v>3.57E-4</v>
      </c>
      <c r="W300" s="11">
        <f t="shared" si="44"/>
        <v>-4.6344999999999997E-3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4916</v>
      </c>
      <c r="C301" s="3" t="s">
        <v>4772</v>
      </c>
      <c r="D301" s="10">
        <v>16.350000000000001</v>
      </c>
      <c r="E301" s="10">
        <v>16.55</v>
      </c>
      <c r="F301" s="10">
        <v>16.55</v>
      </c>
      <c r="G301" s="10">
        <v>16.649999999999999</v>
      </c>
      <c r="H301" s="10">
        <v>16.25</v>
      </c>
      <c r="I301" s="3">
        <v>7</v>
      </c>
      <c r="J301" s="3">
        <v>3</v>
      </c>
      <c r="K301" s="3">
        <v>9</v>
      </c>
      <c r="L301" s="3">
        <v>1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1.1445000000000001E-3</v>
      </c>
      <c r="T301" s="11">
        <f t="shared" si="41"/>
        <v>4.9650000000000009E-4</v>
      </c>
      <c r="U301" s="11">
        <f t="shared" si="42"/>
        <v>1.4895000000000002E-3</v>
      </c>
      <c r="V301" s="11">
        <f t="shared" si="43"/>
        <v>1.6649999999999998E-4</v>
      </c>
      <c r="W301" s="11">
        <f t="shared" si="44"/>
        <v>-9.7499999999999996E-4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9348</v>
      </c>
      <c r="C302" s="3" t="s">
        <v>4791</v>
      </c>
      <c r="D302" s="10">
        <v>311</v>
      </c>
      <c r="E302" s="10">
        <v>309.5</v>
      </c>
      <c r="F302" s="10">
        <v>309</v>
      </c>
      <c r="G302" s="10">
        <v>308</v>
      </c>
      <c r="H302" s="10">
        <v>308.5</v>
      </c>
      <c r="I302" s="3">
        <v>9</v>
      </c>
      <c r="J302" s="3">
        <v>-3</v>
      </c>
      <c r="K302" s="3">
        <v>-9</v>
      </c>
      <c r="L302" s="3">
        <v>-1</v>
      </c>
      <c r="M302" s="3">
        <v>-6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2.7990000000000001E-2</v>
      </c>
      <c r="T302" s="11">
        <f t="shared" si="41"/>
        <v>-9.2849999999999999E-3</v>
      </c>
      <c r="U302" s="11">
        <f t="shared" si="42"/>
        <v>-2.7810000000000001E-2</v>
      </c>
      <c r="V302" s="11">
        <f t="shared" si="43"/>
        <v>-3.0799999999999998E-3</v>
      </c>
      <c r="W302" s="11">
        <f t="shared" si="44"/>
        <v>-1.8509999999999999E-2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9349</v>
      </c>
      <c r="C303" s="3" t="s">
        <v>4792</v>
      </c>
      <c r="D303" s="10">
        <v>111</v>
      </c>
      <c r="E303" s="10">
        <v>110.5</v>
      </c>
      <c r="F303" s="10">
        <v>113.5</v>
      </c>
      <c r="G303" s="10">
        <v>112</v>
      </c>
      <c r="H303" s="10">
        <v>112.5</v>
      </c>
      <c r="I303" s="3">
        <v>-978.29899999999998</v>
      </c>
      <c r="J303" s="3">
        <v>-4180.7</v>
      </c>
      <c r="K303" s="3">
        <v>-4464.0330000000004</v>
      </c>
      <c r="L303" s="3">
        <v>-706.57600000000002</v>
      </c>
      <c r="M303" s="3">
        <v>-2445.9740000000002</v>
      </c>
      <c r="N303" s="3">
        <v>148</v>
      </c>
      <c r="O303" s="3">
        <v>326</v>
      </c>
      <c r="P303" s="3">
        <v>-85</v>
      </c>
      <c r="Q303" s="3">
        <v>375</v>
      </c>
      <c r="R303" s="3">
        <v>211</v>
      </c>
      <c r="S303" s="11">
        <f t="shared" si="40"/>
        <v>-1.08591189</v>
      </c>
      <c r="T303" s="11">
        <f t="shared" si="41"/>
        <v>-4.6196735000000002</v>
      </c>
      <c r="U303" s="11">
        <f t="shared" si="42"/>
        <v>-5.0666774549999998</v>
      </c>
      <c r="V303" s="11">
        <f t="shared" si="43"/>
        <v>-0.79136512000000003</v>
      </c>
      <c r="W303" s="11">
        <f t="shared" si="44"/>
        <v>-2.75172075</v>
      </c>
      <c r="X303" s="11">
        <f t="shared" si="45"/>
        <v>0.16428000000000001</v>
      </c>
      <c r="Y303" s="11">
        <f t="shared" si="46"/>
        <v>0.36022999999999999</v>
      </c>
      <c r="Z303" s="11">
        <f t="shared" si="47"/>
        <v>-9.6475000000000005E-2</v>
      </c>
      <c r="AA303" s="11">
        <f t="shared" si="48"/>
        <v>0.42</v>
      </c>
      <c r="AB303" s="11">
        <f t="shared" si="49"/>
        <v>0.237375</v>
      </c>
    </row>
    <row r="304" spans="1:28" x14ac:dyDescent="0.25">
      <c r="A304" s="2" t="s">
        <v>298</v>
      </c>
      <c r="B304" s="3" t="s">
        <v>9350</v>
      </c>
      <c r="C304" s="3" t="s">
        <v>4793</v>
      </c>
      <c r="D304" s="10">
        <v>18.399999999999999</v>
      </c>
      <c r="E304" s="10">
        <v>18.3</v>
      </c>
      <c r="F304" s="10">
        <v>18.149999999999999</v>
      </c>
      <c r="G304" s="10">
        <v>18.149999999999999</v>
      </c>
      <c r="H304" s="10">
        <v>17.899999999999999</v>
      </c>
      <c r="I304" s="3">
        <v>1</v>
      </c>
      <c r="J304" s="3">
        <v>59</v>
      </c>
      <c r="K304" s="3">
        <v>15</v>
      </c>
      <c r="L304" s="3">
        <v>-24</v>
      </c>
      <c r="M304" s="3">
        <v>-28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1.8399999999999997E-4</v>
      </c>
      <c r="T304" s="11">
        <f t="shared" si="41"/>
        <v>1.0797000000000001E-2</v>
      </c>
      <c r="U304" s="11">
        <f t="shared" si="42"/>
        <v>2.7225000000000001E-3</v>
      </c>
      <c r="V304" s="11">
        <f t="shared" si="43"/>
        <v>-4.3559999999999996E-3</v>
      </c>
      <c r="W304" s="11">
        <f t="shared" si="44"/>
        <v>-5.0119999999999991E-3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5949</v>
      </c>
      <c r="C305" s="3" t="s">
        <v>5233</v>
      </c>
      <c r="D305" s="10">
        <v>49.4</v>
      </c>
      <c r="E305" s="10">
        <v>49.4</v>
      </c>
      <c r="F305" s="10">
        <v>48.5</v>
      </c>
      <c r="G305" s="10">
        <v>48.6</v>
      </c>
      <c r="H305" s="10">
        <v>48.55</v>
      </c>
      <c r="I305" s="3">
        <v>7270.2870000000003</v>
      </c>
      <c r="J305" s="3">
        <v>-1683.192</v>
      </c>
      <c r="K305" s="3">
        <v>-6000.3710000000001</v>
      </c>
      <c r="L305" s="3">
        <v>4407.2020000000002</v>
      </c>
      <c r="M305" s="3">
        <v>-6918.0510000000004</v>
      </c>
      <c r="N305" s="3">
        <v>3210.0929999999998</v>
      </c>
      <c r="O305" s="3">
        <v>-220.37299999999999</v>
      </c>
      <c r="P305" s="3">
        <v>-2318.3829999999998</v>
      </c>
      <c r="Q305" s="3">
        <v>-1295.855</v>
      </c>
      <c r="R305" s="3">
        <v>-537.37300000000005</v>
      </c>
      <c r="S305" s="11">
        <f t="shared" si="40"/>
        <v>3.5915217780000002</v>
      </c>
      <c r="T305" s="11">
        <f t="shared" si="41"/>
        <v>-0.83149684800000001</v>
      </c>
      <c r="U305" s="11">
        <f t="shared" si="42"/>
        <v>-2.9101799349999999</v>
      </c>
      <c r="V305" s="11">
        <f t="shared" si="43"/>
        <v>2.1419001720000002</v>
      </c>
      <c r="W305" s="11">
        <f t="shared" si="44"/>
        <v>-3.3587137605000001</v>
      </c>
      <c r="X305" s="11">
        <f t="shared" si="45"/>
        <v>1.585785942</v>
      </c>
      <c r="Y305" s="11">
        <f t="shared" si="46"/>
        <v>-0.108864262</v>
      </c>
      <c r="Z305" s="11">
        <f t="shared" si="47"/>
        <v>-1.124415755</v>
      </c>
      <c r="AA305" s="11">
        <f t="shared" si="48"/>
        <v>-0.62978553000000004</v>
      </c>
      <c r="AB305" s="11">
        <f t="shared" si="49"/>
        <v>-0.26089459150000005</v>
      </c>
    </row>
    <row r="306" spans="1:28" x14ac:dyDescent="0.25">
      <c r="A306" s="2" t="s">
        <v>300</v>
      </c>
      <c r="B306" s="3" t="s">
        <v>9351</v>
      </c>
      <c r="C306" s="3" t="s">
        <v>5234</v>
      </c>
      <c r="D306" s="10">
        <v>24.6</v>
      </c>
      <c r="E306" s="10">
        <v>24.7</v>
      </c>
      <c r="F306" s="10">
        <v>24.85</v>
      </c>
      <c r="G306" s="10">
        <v>25.25</v>
      </c>
      <c r="H306" s="10">
        <v>24.65</v>
      </c>
      <c r="I306" s="3">
        <v>307</v>
      </c>
      <c r="J306" s="3">
        <v>-26</v>
      </c>
      <c r="K306" s="3">
        <v>244</v>
      </c>
      <c r="L306" s="3">
        <v>-410</v>
      </c>
      <c r="M306" s="3">
        <v>-181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7.5522000000000006E-2</v>
      </c>
      <c r="T306" s="11">
        <f t="shared" si="41"/>
        <v>-6.4219999999999989E-3</v>
      </c>
      <c r="U306" s="11">
        <f t="shared" si="42"/>
        <v>6.0634000000000007E-2</v>
      </c>
      <c r="V306" s="11">
        <f t="shared" si="43"/>
        <v>-0.10352500000000001</v>
      </c>
      <c r="W306" s="11">
        <f t="shared" si="44"/>
        <v>-4.4616499999999996E-2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5950</v>
      </c>
      <c r="C307" s="3" t="s">
        <v>4792</v>
      </c>
      <c r="D307" s="10">
        <v>308</v>
      </c>
      <c r="E307" s="10">
        <v>306</v>
      </c>
      <c r="F307" s="10">
        <v>301</v>
      </c>
      <c r="G307" s="10">
        <v>302</v>
      </c>
      <c r="H307" s="10">
        <v>303.5</v>
      </c>
      <c r="I307" s="3">
        <v>-863.12300000000005</v>
      </c>
      <c r="J307" s="3">
        <v>-1357.5989999999999</v>
      </c>
      <c r="K307" s="3">
        <v>-1542.9590000000001</v>
      </c>
      <c r="L307" s="3">
        <v>-638.46699999999998</v>
      </c>
      <c r="M307" s="3">
        <v>829.65</v>
      </c>
      <c r="N307" s="3">
        <v>156.75299999999999</v>
      </c>
      <c r="O307" s="3">
        <v>-384</v>
      </c>
      <c r="P307" s="3">
        <v>-504</v>
      </c>
      <c r="Q307" s="3">
        <v>-119.831</v>
      </c>
      <c r="R307" s="3">
        <v>-583</v>
      </c>
      <c r="S307" s="11">
        <f t="shared" si="40"/>
        <v>-2.6584188400000004</v>
      </c>
      <c r="T307" s="11">
        <f t="shared" si="41"/>
        <v>-4.1542529400000001</v>
      </c>
      <c r="U307" s="11">
        <f t="shared" si="42"/>
        <v>-4.6443065900000002</v>
      </c>
      <c r="V307" s="11">
        <f t="shared" si="43"/>
        <v>-1.9281703399999999</v>
      </c>
      <c r="W307" s="11">
        <f t="shared" si="44"/>
        <v>2.5179877500000001</v>
      </c>
      <c r="X307" s="11">
        <f t="shared" si="45"/>
        <v>0.48279924000000002</v>
      </c>
      <c r="Y307" s="11">
        <f t="shared" si="46"/>
        <v>-1.1750400000000001</v>
      </c>
      <c r="Z307" s="11">
        <f t="shared" si="47"/>
        <v>-1.5170399999999999</v>
      </c>
      <c r="AA307" s="11">
        <f t="shared" si="48"/>
        <v>-0.36188962000000002</v>
      </c>
      <c r="AB307" s="11">
        <f t="shared" si="49"/>
        <v>-1.7694049999999999</v>
      </c>
    </row>
    <row r="308" spans="1:28" x14ac:dyDescent="0.25">
      <c r="A308" s="2" t="s">
        <v>302</v>
      </c>
      <c r="B308" s="3" t="s">
        <v>9352</v>
      </c>
      <c r="C308" s="3" t="s">
        <v>4792</v>
      </c>
      <c r="D308" s="10">
        <v>14.65</v>
      </c>
      <c r="E308" s="10">
        <v>14.4</v>
      </c>
      <c r="F308" s="10">
        <v>14.5</v>
      </c>
      <c r="G308" s="10">
        <v>14.3</v>
      </c>
      <c r="H308" s="10">
        <v>14.4</v>
      </c>
      <c r="I308" s="3">
        <v>1340</v>
      </c>
      <c r="J308" s="3">
        <v>-352</v>
      </c>
      <c r="K308" s="3">
        <v>689</v>
      </c>
      <c r="L308" s="3">
        <v>-214.47200000000001</v>
      </c>
      <c r="M308" s="3">
        <v>-150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0.19631000000000001</v>
      </c>
      <c r="T308" s="11">
        <f t="shared" si="41"/>
        <v>-5.0688000000000004E-2</v>
      </c>
      <c r="U308" s="11">
        <f t="shared" si="42"/>
        <v>9.9904999999999994E-2</v>
      </c>
      <c r="V308" s="11">
        <f t="shared" si="43"/>
        <v>-3.0669496000000004E-2</v>
      </c>
      <c r="W308" s="11">
        <f t="shared" si="44"/>
        <v>-2.1600000000000001E-2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9353</v>
      </c>
      <c r="C309" s="3" t="s">
        <v>4794</v>
      </c>
      <c r="D309" s="10">
        <v>53.9</v>
      </c>
      <c r="E309" s="10">
        <v>54.4</v>
      </c>
      <c r="F309" s="10">
        <v>54.9</v>
      </c>
      <c r="G309" s="10">
        <v>54.8</v>
      </c>
      <c r="H309" s="10">
        <v>57.2</v>
      </c>
      <c r="I309" s="3">
        <v>-2353.8209999999999</v>
      </c>
      <c r="J309" s="3">
        <v>1893</v>
      </c>
      <c r="K309" s="3">
        <v>2164.5070000000001</v>
      </c>
      <c r="L309" s="3">
        <v>-3699.7840000000001</v>
      </c>
      <c r="M309" s="3">
        <v>14773.009</v>
      </c>
      <c r="N309" s="3">
        <v>649.01800000000003</v>
      </c>
      <c r="O309" s="3">
        <v>253</v>
      </c>
      <c r="P309" s="3">
        <v>724</v>
      </c>
      <c r="Q309" s="3">
        <v>1161.346</v>
      </c>
      <c r="R309" s="3">
        <v>3038</v>
      </c>
      <c r="S309" s="11">
        <f t="shared" si="40"/>
        <v>-1.268709519</v>
      </c>
      <c r="T309" s="11">
        <f t="shared" si="41"/>
        <v>1.029792</v>
      </c>
      <c r="U309" s="11">
        <f t="shared" si="42"/>
        <v>1.1883143429999998</v>
      </c>
      <c r="V309" s="11">
        <f t="shared" si="43"/>
        <v>-2.0274816319999998</v>
      </c>
      <c r="W309" s="11">
        <f t="shared" si="44"/>
        <v>8.4501611480000012</v>
      </c>
      <c r="X309" s="11">
        <f t="shared" si="45"/>
        <v>0.34982070200000004</v>
      </c>
      <c r="Y309" s="11">
        <f t="shared" si="46"/>
        <v>0.13763199999999998</v>
      </c>
      <c r="Z309" s="11">
        <f t="shared" si="47"/>
        <v>0.397476</v>
      </c>
      <c r="AA309" s="11">
        <f t="shared" si="48"/>
        <v>0.63641760799999991</v>
      </c>
      <c r="AB309" s="11">
        <f t="shared" si="49"/>
        <v>1.7377359999999999</v>
      </c>
    </row>
    <row r="310" spans="1:28" x14ac:dyDescent="0.25">
      <c r="A310" s="2" t="s">
        <v>304</v>
      </c>
      <c r="B310" s="3" t="s">
        <v>4765</v>
      </c>
      <c r="C310" s="3" t="s">
        <v>10314</v>
      </c>
      <c r="D310" s="10">
        <v>36.049999999999997</v>
      </c>
      <c r="E310" s="10">
        <v>36.6</v>
      </c>
      <c r="F310" s="10">
        <v>36.35</v>
      </c>
      <c r="G310" s="10">
        <v>36.049999999999997</v>
      </c>
      <c r="H310" s="10">
        <v>35.450000000000003</v>
      </c>
      <c r="I310" s="3">
        <v>-82</v>
      </c>
      <c r="J310" s="3">
        <v>92</v>
      </c>
      <c r="K310" s="3">
        <v>-37</v>
      </c>
      <c r="L310" s="3">
        <v>-132</v>
      </c>
      <c r="M310" s="3">
        <v>-199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-2.9561E-2</v>
      </c>
      <c r="T310" s="11">
        <f t="shared" si="41"/>
        <v>3.3672000000000001E-2</v>
      </c>
      <c r="U310" s="11">
        <f t="shared" si="42"/>
        <v>-1.34495E-2</v>
      </c>
      <c r="V310" s="11">
        <f t="shared" si="43"/>
        <v>-4.7585999999999996E-2</v>
      </c>
      <c r="W310" s="11">
        <f t="shared" si="44"/>
        <v>-7.0545499999999997E-2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9354</v>
      </c>
      <c r="C311" s="3" t="s">
        <v>4794</v>
      </c>
      <c r="D311" s="10">
        <v>35.700000000000003</v>
      </c>
      <c r="E311" s="10">
        <v>35.65</v>
      </c>
      <c r="F311" s="10">
        <v>35.950000000000003</v>
      </c>
      <c r="G311" s="10">
        <v>36.049999999999997</v>
      </c>
      <c r="H311" s="10">
        <v>36.549999999999997</v>
      </c>
      <c r="I311" s="3">
        <v>532</v>
      </c>
      <c r="J311" s="3">
        <v>-82</v>
      </c>
      <c r="K311" s="3">
        <v>-164</v>
      </c>
      <c r="L311" s="3">
        <v>139.98500000000001</v>
      </c>
      <c r="M311" s="3">
        <v>483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0.18992400000000001</v>
      </c>
      <c r="T311" s="11">
        <f t="shared" si="41"/>
        <v>-2.9232999999999999E-2</v>
      </c>
      <c r="U311" s="11">
        <f t="shared" si="42"/>
        <v>-5.8958000000000003E-2</v>
      </c>
      <c r="V311" s="11">
        <f t="shared" si="43"/>
        <v>5.0464592500000002E-2</v>
      </c>
      <c r="W311" s="11">
        <f t="shared" si="44"/>
        <v>0.17653649999999999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9355</v>
      </c>
      <c r="C312" s="3" t="s">
        <v>4792</v>
      </c>
      <c r="D312" s="10">
        <v>96.4</v>
      </c>
      <c r="E312" s="10">
        <v>96.1</v>
      </c>
      <c r="F312" s="10">
        <v>97</v>
      </c>
      <c r="G312" s="10">
        <v>97.9</v>
      </c>
      <c r="H312" s="10">
        <v>97.2</v>
      </c>
      <c r="I312" s="3">
        <v>2585.4749999999999</v>
      </c>
      <c r="J312" s="3">
        <v>-10943.062</v>
      </c>
      <c r="K312" s="3">
        <v>6135.4989999999998</v>
      </c>
      <c r="L312" s="3">
        <v>4115.9440000000004</v>
      </c>
      <c r="M312" s="3">
        <v>-4733.192</v>
      </c>
      <c r="N312" s="3">
        <v>-1035.1020000000001</v>
      </c>
      <c r="O312" s="3">
        <v>-934.55200000000002</v>
      </c>
      <c r="P312" s="3">
        <v>-716.80399999999997</v>
      </c>
      <c r="Q312" s="3">
        <v>-790.63499999999999</v>
      </c>
      <c r="R312" s="3">
        <v>-1219.673</v>
      </c>
      <c r="S312" s="11">
        <f t="shared" si="40"/>
        <v>2.4923979000000003</v>
      </c>
      <c r="T312" s="11">
        <f t="shared" si="41"/>
        <v>-10.516282582000001</v>
      </c>
      <c r="U312" s="11">
        <f t="shared" si="42"/>
        <v>5.9514340299999997</v>
      </c>
      <c r="V312" s="11">
        <f t="shared" si="43"/>
        <v>4.0295091760000004</v>
      </c>
      <c r="W312" s="11">
        <f t="shared" si="44"/>
        <v>-4.6006626239999999</v>
      </c>
      <c r="X312" s="11">
        <f t="shared" si="45"/>
        <v>-0.99783832800000016</v>
      </c>
      <c r="Y312" s="11">
        <f t="shared" si="46"/>
        <v>-0.89810447199999999</v>
      </c>
      <c r="Z312" s="11">
        <f t="shared" si="47"/>
        <v>-0.69529987999999998</v>
      </c>
      <c r="AA312" s="11">
        <f t="shared" si="48"/>
        <v>-0.77403166500000009</v>
      </c>
      <c r="AB312" s="11">
        <f t="shared" si="49"/>
        <v>-1.185522156</v>
      </c>
    </row>
    <row r="313" spans="1:28" x14ac:dyDescent="0.25">
      <c r="A313" s="2" t="s">
        <v>307</v>
      </c>
      <c r="B313" s="3" t="s">
        <v>9356</v>
      </c>
      <c r="C313" s="3" t="s">
        <v>10314</v>
      </c>
      <c r="D313" s="10">
        <v>16.3</v>
      </c>
      <c r="E313" s="10">
        <v>16.100000000000001</v>
      </c>
      <c r="F313" s="10">
        <v>16.149999999999999</v>
      </c>
      <c r="G313" s="10">
        <v>16.2</v>
      </c>
      <c r="H313" s="10">
        <v>16.8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5954</v>
      </c>
      <c r="C314" s="3" t="s">
        <v>4787</v>
      </c>
      <c r="D314" s="10">
        <v>11.55</v>
      </c>
      <c r="E314" s="10">
        <v>11.6</v>
      </c>
      <c r="F314" s="10">
        <v>11.55</v>
      </c>
      <c r="G314" s="10">
        <v>11.5</v>
      </c>
      <c r="H314" s="10">
        <v>11.4</v>
      </c>
      <c r="I314" s="3">
        <v>1572</v>
      </c>
      <c r="J314" s="3">
        <v>911</v>
      </c>
      <c r="K314" s="3">
        <v>981</v>
      </c>
      <c r="L314" s="3">
        <v>397.68</v>
      </c>
      <c r="M314" s="3">
        <v>-1150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0.18156600000000003</v>
      </c>
      <c r="T314" s="11">
        <f t="shared" si="41"/>
        <v>0.10567600000000001</v>
      </c>
      <c r="U314" s="11">
        <f t="shared" si="42"/>
        <v>0.11330550000000002</v>
      </c>
      <c r="V314" s="11">
        <f t="shared" si="43"/>
        <v>4.5733199999999995E-2</v>
      </c>
      <c r="W314" s="11">
        <f t="shared" si="44"/>
        <v>-0.13109999999999999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5955</v>
      </c>
      <c r="C315" s="3" t="s">
        <v>4795</v>
      </c>
      <c r="D315" s="10">
        <v>29.8</v>
      </c>
      <c r="E315" s="10">
        <v>29.4</v>
      </c>
      <c r="F315" s="10">
        <v>29.95</v>
      </c>
      <c r="G315" s="10">
        <v>29.6</v>
      </c>
      <c r="H315" s="10">
        <v>29.75</v>
      </c>
      <c r="I315" s="3">
        <v>4936.6949999999997</v>
      </c>
      <c r="J315" s="3">
        <v>-3219.8180000000002</v>
      </c>
      <c r="K315" s="3">
        <v>4844.3900000000003</v>
      </c>
      <c r="L315" s="3">
        <v>-1532.348</v>
      </c>
      <c r="M315" s="3">
        <v>-554.09</v>
      </c>
      <c r="N315" s="3">
        <v>574.02200000000005</v>
      </c>
      <c r="O315" s="3">
        <v>1398.2940000000001</v>
      </c>
      <c r="P315" s="3">
        <v>-6.74</v>
      </c>
      <c r="Q315" s="3">
        <v>2012.172</v>
      </c>
      <c r="R315" s="3">
        <v>885.91499999999996</v>
      </c>
      <c r="S315" s="11">
        <f t="shared" si="40"/>
        <v>1.4711351100000001</v>
      </c>
      <c r="T315" s="11">
        <f t="shared" si="41"/>
        <v>-0.94662649200000004</v>
      </c>
      <c r="U315" s="11">
        <f t="shared" si="42"/>
        <v>1.4508948050000001</v>
      </c>
      <c r="V315" s="11">
        <f t="shared" si="43"/>
        <v>-0.453575008</v>
      </c>
      <c r="W315" s="11">
        <f t="shared" si="44"/>
        <v>-0.16484177500000002</v>
      </c>
      <c r="X315" s="11">
        <f t="shared" si="45"/>
        <v>0.17105855600000003</v>
      </c>
      <c r="Y315" s="11">
        <f t="shared" si="46"/>
        <v>0.41109843600000001</v>
      </c>
      <c r="Z315" s="11">
        <f t="shared" si="47"/>
        <v>-2.01863E-3</v>
      </c>
      <c r="AA315" s="11">
        <f t="shared" si="48"/>
        <v>0.59560291200000004</v>
      </c>
      <c r="AB315" s="11">
        <f t="shared" si="49"/>
        <v>0.26355971249999999</v>
      </c>
    </row>
    <row r="316" spans="1:28" x14ac:dyDescent="0.25">
      <c r="A316" s="2" t="s">
        <v>310</v>
      </c>
      <c r="B316" s="3" t="s">
        <v>9357</v>
      </c>
      <c r="C316" s="3" t="s">
        <v>4796</v>
      </c>
      <c r="D316" s="10">
        <v>551</v>
      </c>
      <c r="E316" s="10">
        <v>557</v>
      </c>
      <c r="F316" s="10">
        <v>549</v>
      </c>
      <c r="G316" s="10">
        <v>545</v>
      </c>
      <c r="H316" s="10">
        <v>545</v>
      </c>
      <c r="I316" s="3">
        <v>566.41</v>
      </c>
      <c r="J316" s="3">
        <v>1099.412</v>
      </c>
      <c r="K316" s="3">
        <v>49.42</v>
      </c>
      <c r="L316" s="3">
        <v>-140.90700000000001</v>
      </c>
      <c r="M316" s="3">
        <v>66.47</v>
      </c>
      <c r="N316" s="3">
        <v>138</v>
      </c>
      <c r="O316" s="3">
        <v>6</v>
      </c>
      <c r="P316" s="3">
        <v>-1</v>
      </c>
      <c r="Q316" s="3">
        <v>-18.081</v>
      </c>
      <c r="R316" s="3">
        <v>0</v>
      </c>
      <c r="S316" s="11">
        <f t="shared" si="40"/>
        <v>3.1209190999999996</v>
      </c>
      <c r="T316" s="11">
        <f t="shared" si="41"/>
        <v>6.1237248400000004</v>
      </c>
      <c r="U316" s="11">
        <f t="shared" si="42"/>
        <v>0.2713158</v>
      </c>
      <c r="V316" s="11">
        <f t="shared" si="43"/>
        <v>-0.76794315000000002</v>
      </c>
      <c r="W316" s="11">
        <f t="shared" si="44"/>
        <v>0.36226150000000001</v>
      </c>
      <c r="X316" s="11">
        <f t="shared" si="45"/>
        <v>0.76037999999999994</v>
      </c>
      <c r="Y316" s="11">
        <f t="shared" si="46"/>
        <v>3.3419999999999998E-2</v>
      </c>
      <c r="Z316" s="11">
        <f t="shared" si="47"/>
        <v>-5.4900000000000001E-3</v>
      </c>
      <c r="AA316" s="11">
        <f t="shared" si="48"/>
        <v>-9.8541450000000003E-2</v>
      </c>
      <c r="AB316" s="11">
        <f t="shared" si="49"/>
        <v>0</v>
      </c>
    </row>
    <row r="317" spans="1:28" x14ac:dyDescent="0.25">
      <c r="A317" s="2" t="s">
        <v>311</v>
      </c>
      <c r="B317" s="3" t="s">
        <v>9358</v>
      </c>
      <c r="C317" s="3" t="s">
        <v>4781</v>
      </c>
      <c r="D317" s="10">
        <v>35</v>
      </c>
      <c r="E317" s="10">
        <v>34.700000000000003</v>
      </c>
      <c r="F317" s="10">
        <v>34.549999999999997</v>
      </c>
      <c r="G317" s="10">
        <v>34.35</v>
      </c>
      <c r="H317" s="10">
        <v>34</v>
      </c>
      <c r="I317" s="3">
        <v>102</v>
      </c>
      <c r="J317" s="3">
        <v>-140.952</v>
      </c>
      <c r="K317" s="3">
        <v>147</v>
      </c>
      <c r="L317" s="3">
        <v>-206.42699999999999</v>
      </c>
      <c r="M317" s="3">
        <v>-281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3.5700000000000003E-2</v>
      </c>
      <c r="T317" s="11">
        <f t="shared" si="41"/>
        <v>-4.8910344000000001E-2</v>
      </c>
      <c r="U317" s="11">
        <f t="shared" si="42"/>
        <v>5.0788499999999993E-2</v>
      </c>
      <c r="V317" s="11">
        <f t="shared" si="43"/>
        <v>-7.0907674500000004E-2</v>
      </c>
      <c r="W317" s="11">
        <f t="shared" si="44"/>
        <v>-9.554E-2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9359</v>
      </c>
      <c r="C318" s="3" t="s">
        <v>4797</v>
      </c>
      <c r="D318" s="10">
        <v>44.35</v>
      </c>
      <c r="E318" s="10">
        <v>44.55</v>
      </c>
      <c r="F318" s="10">
        <v>49</v>
      </c>
      <c r="G318" s="10">
        <v>46.4</v>
      </c>
      <c r="H318" s="10">
        <v>47.1</v>
      </c>
      <c r="I318" s="3">
        <v>-2345.0830000000001</v>
      </c>
      <c r="J318" s="3">
        <v>2931</v>
      </c>
      <c r="K318" s="3">
        <v>2204.4499999999998</v>
      </c>
      <c r="L318" s="3">
        <v>-3902.991</v>
      </c>
      <c r="M318" s="3">
        <v>3244.78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-1.0400443105000001</v>
      </c>
      <c r="T318" s="11">
        <f t="shared" si="41"/>
        <v>1.3057604999999999</v>
      </c>
      <c r="U318" s="11">
        <f t="shared" si="42"/>
        <v>1.0801805</v>
      </c>
      <c r="V318" s="11">
        <f t="shared" si="43"/>
        <v>-1.8109878239999999</v>
      </c>
      <c r="W318" s="11">
        <f t="shared" si="44"/>
        <v>1.52829138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9360</v>
      </c>
      <c r="C319" s="3" t="s">
        <v>5233</v>
      </c>
      <c r="D319" s="10">
        <v>550</v>
      </c>
      <c r="E319" s="10">
        <v>555</v>
      </c>
      <c r="F319" s="10">
        <v>556</v>
      </c>
      <c r="G319" s="10">
        <v>557</v>
      </c>
      <c r="H319" s="10">
        <v>557</v>
      </c>
      <c r="I319" s="3">
        <v>12831.314</v>
      </c>
      <c r="J319" s="3">
        <v>6470.6509999999998</v>
      </c>
      <c r="K319" s="3">
        <v>3873.1570000000002</v>
      </c>
      <c r="L319" s="3">
        <v>1931.904</v>
      </c>
      <c r="M319" s="3">
        <v>1377.0909999999999</v>
      </c>
      <c r="N319" s="3">
        <v>-104.432</v>
      </c>
      <c r="O319" s="3">
        <v>284.505</v>
      </c>
      <c r="P319" s="3">
        <v>8</v>
      </c>
      <c r="Q319" s="3">
        <v>142</v>
      </c>
      <c r="R319" s="3">
        <v>10</v>
      </c>
      <c r="S319" s="11">
        <f t="shared" si="40"/>
        <v>70.572226999999998</v>
      </c>
      <c r="T319" s="11">
        <f t="shared" si="41"/>
        <v>35.912113049999995</v>
      </c>
      <c r="U319" s="11">
        <f t="shared" si="42"/>
        <v>21.534752919999999</v>
      </c>
      <c r="V319" s="11">
        <f t="shared" si="43"/>
        <v>10.76070528</v>
      </c>
      <c r="W319" s="11">
        <f t="shared" si="44"/>
        <v>7.6703968699999994</v>
      </c>
      <c r="X319" s="11">
        <f t="shared" si="45"/>
        <v>-0.574376</v>
      </c>
      <c r="Y319" s="11">
        <f t="shared" si="46"/>
        <v>1.5790027499999999</v>
      </c>
      <c r="Z319" s="11">
        <f t="shared" si="47"/>
        <v>4.4479999999999999E-2</v>
      </c>
      <c r="AA319" s="11">
        <f t="shared" si="48"/>
        <v>0.79093999999999998</v>
      </c>
      <c r="AB319" s="11">
        <f t="shared" si="49"/>
        <v>5.57E-2</v>
      </c>
    </row>
    <row r="320" spans="1:28" x14ac:dyDescent="0.25">
      <c r="A320" s="2" t="s">
        <v>314</v>
      </c>
      <c r="B320" s="3" t="s">
        <v>6536</v>
      </c>
      <c r="C320" s="3" t="s">
        <v>4798</v>
      </c>
      <c r="D320" s="10">
        <v>26.6</v>
      </c>
      <c r="E320" s="10">
        <v>26.4</v>
      </c>
      <c r="F320" s="10">
        <v>26.6</v>
      </c>
      <c r="G320" s="10">
        <v>26.8</v>
      </c>
      <c r="H320" s="10">
        <v>27.15</v>
      </c>
      <c r="I320" s="3">
        <v>-414.89</v>
      </c>
      <c r="J320" s="3">
        <v>-432</v>
      </c>
      <c r="K320" s="3">
        <v>-255</v>
      </c>
      <c r="L320" s="3">
        <v>-12951</v>
      </c>
      <c r="M320" s="3">
        <v>-412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-0.11036074</v>
      </c>
      <c r="T320" s="11">
        <f t="shared" si="41"/>
        <v>-0.114048</v>
      </c>
      <c r="U320" s="11">
        <f t="shared" si="42"/>
        <v>-6.7830000000000001E-2</v>
      </c>
      <c r="V320" s="11">
        <f t="shared" si="43"/>
        <v>-3.4708679999999998</v>
      </c>
      <c r="W320" s="11">
        <f t="shared" si="44"/>
        <v>-0.111858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9361</v>
      </c>
      <c r="C321" s="3" t="s">
        <v>4799</v>
      </c>
      <c r="D321" s="10">
        <v>19</v>
      </c>
      <c r="E321" s="10">
        <v>18.649999999999999</v>
      </c>
      <c r="F321" s="10">
        <v>18.7</v>
      </c>
      <c r="G321" s="10">
        <v>18.399999999999999</v>
      </c>
      <c r="H321" s="10">
        <v>18.399999999999999</v>
      </c>
      <c r="I321" s="3">
        <v>-1002</v>
      </c>
      <c r="J321" s="3">
        <v>-1622</v>
      </c>
      <c r="K321" s="3">
        <v>-308</v>
      </c>
      <c r="L321" s="3">
        <v>-1039</v>
      </c>
      <c r="M321" s="3">
        <v>-385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-0.19037999999999999</v>
      </c>
      <c r="T321" s="11">
        <f t="shared" si="41"/>
        <v>-0.30250299999999997</v>
      </c>
      <c r="U321" s="11">
        <f t="shared" si="42"/>
        <v>-5.7595999999999994E-2</v>
      </c>
      <c r="V321" s="11">
        <f t="shared" si="43"/>
        <v>-0.19117599999999998</v>
      </c>
      <c r="W321" s="11">
        <f t="shared" si="44"/>
        <v>-7.0839999999999986E-2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9362</v>
      </c>
      <c r="C322" s="3" t="s">
        <v>4800</v>
      </c>
      <c r="D322" s="10">
        <v>28.3</v>
      </c>
      <c r="E322" s="10">
        <v>28.15</v>
      </c>
      <c r="F322" s="10">
        <v>27.7</v>
      </c>
      <c r="G322" s="10">
        <v>27.4</v>
      </c>
      <c r="H322" s="10">
        <v>27.45</v>
      </c>
      <c r="I322" s="3">
        <v>844.61400000000003</v>
      </c>
      <c r="J322" s="3">
        <v>-1148.4760000000001</v>
      </c>
      <c r="K322" s="3">
        <v>-2682.326</v>
      </c>
      <c r="L322" s="3">
        <v>-2205.1219999999998</v>
      </c>
      <c r="M322" s="3">
        <v>-336.2</v>
      </c>
      <c r="N322" s="3">
        <v>32.68</v>
      </c>
      <c r="O322" s="3">
        <v>-15.736000000000001</v>
      </c>
      <c r="P322" s="3">
        <v>-6.1459999999999999</v>
      </c>
      <c r="Q322" s="3">
        <v>135.845</v>
      </c>
      <c r="R322" s="3">
        <v>-2.0190000000000001</v>
      </c>
      <c r="S322" s="11">
        <f t="shared" si="40"/>
        <v>0.23902576200000003</v>
      </c>
      <c r="T322" s="11">
        <f t="shared" si="41"/>
        <v>-0.32329599400000003</v>
      </c>
      <c r="U322" s="11">
        <f t="shared" si="42"/>
        <v>-0.74300430200000001</v>
      </c>
      <c r="V322" s="11">
        <f t="shared" si="43"/>
        <v>-0.60420342799999993</v>
      </c>
      <c r="W322" s="11">
        <f t="shared" si="44"/>
        <v>-9.2286899999999991E-2</v>
      </c>
      <c r="X322" s="11">
        <f t="shared" si="45"/>
        <v>9.2484400000000001E-3</v>
      </c>
      <c r="Y322" s="11">
        <f t="shared" si="46"/>
        <v>-4.4296839999999997E-3</v>
      </c>
      <c r="Z322" s="11">
        <f t="shared" si="47"/>
        <v>-1.702442E-3</v>
      </c>
      <c r="AA322" s="11">
        <f t="shared" si="48"/>
        <v>3.7221529999999996E-2</v>
      </c>
      <c r="AB322" s="11">
        <f t="shared" si="49"/>
        <v>-5.542155E-4</v>
      </c>
    </row>
    <row r="323" spans="1:28" x14ac:dyDescent="0.25">
      <c r="A323" s="2" t="s">
        <v>317</v>
      </c>
      <c r="B323" s="3" t="s">
        <v>5319</v>
      </c>
      <c r="C323" s="3" t="s">
        <v>4801</v>
      </c>
      <c r="D323" s="10">
        <v>72.400000000000006</v>
      </c>
      <c r="E323" s="10">
        <v>71.900000000000006</v>
      </c>
      <c r="F323" s="10">
        <v>71.5</v>
      </c>
      <c r="G323" s="10">
        <v>67</v>
      </c>
      <c r="H323" s="10">
        <v>66.2</v>
      </c>
      <c r="I323" s="3">
        <v>558</v>
      </c>
      <c r="J323" s="3">
        <v>104</v>
      </c>
      <c r="K323" s="3">
        <v>-118</v>
      </c>
      <c r="L323" s="3">
        <v>-1588</v>
      </c>
      <c r="M323" s="3">
        <v>-860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0.40399200000000002</v>
      </c>
      <c r="T323" s="11">
        <f t="shared" si="41"/>
        <v>7.4776000000000009E-2</v>
      </c>
      <c r="U323" s="11">
        <f t="shared" si="42"/>
        <v>-8.4370000000000001E-2</v>
      </c>
      <c r="V323" s="11">
        <f t="shared" si="43"/>
        <v>-1.06396</v>
      </c>
      <c r="W323" s="11">
        <f t="shared" si="44"/>
        <v>-0.56932000000000005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5509</v>
      </c>
      <c r="C324" s="3" t="s">
        <v>10315</v>
      </c>
      <c r="D324" s="10">
        <v>47.15</v>
      </c>
      <c r="E324" s="10">
        <v>46.9</v>
      </c>
      <c r="F324" s="10">
        <v>46.95</v>
      </c>
      <c r="G324" s="10">
        <v>45.8</v>
      </c>
      <c r="H324" s="10">
        <v>44.6</v>
      </c>
      <c r="I324" s="3">
        <v>387</v>
      </c>
      <c r="J324" s="3">
        <v>3</v>
      </c>
      <c r="K324" s="3">
        <v>536</v>
      </c>
      <c r="L324" s="3">
        <v>-704.995</v>
      </c>
      <c r="M324" s="3">
        <v>-812.99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0.18247049999999998</v>
      </c>
      <c r="T324" s="11">
        <f t="shared" si="41"/>
        <v>1.4069999999999998E-3</v>
      </c>
      <c r="U324" s="11">
        <f t="shared" si="42"/>
        <v>0.25165199999999999</v>
      </c>
      <c r="V324" s="11">
        <f t="shared" si="43"/>
        <v>-0.32288770999999999</v>
      </c>
      <c r="W324" s="11">
        <f t="shared" si="44"/>
        <v>-0.36259353999999999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5960</v>
      </c>
      <c r="C325" s="3" t="s">
        <v>4766</v>
      </c>
      <c r="D325" s="10">
        <v>34.6</v>
      </c>
      <c r="E325" s="10">
        <v>34.549999999999997</v>
      </c>
      <c r="F325" s="10">
        <v>34.549999999999997</v>
      </c>
      <c r="G325" s="10">
        <v>34</v>
      </c>
      <c r="H325" s="10">
        <v>33.65</v>
      </c>
      <c r="I325" s="3">
        <v>111</v>
      </c>
      <c r="J325" s="3">
        <v>1</v>
      </c>
      <c r="K325" s="3">
        <v>-10</v>
      </c>
      <c r="L325" s="3">
        <v>-18.012</v>
      </c>
      <c r="M325" s="3">
        <v>-8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3.8406000000000003E-2</v>
      </c>
      <c r="T325" s="11">
        <f t="shared" si="41"/>
        <v>3.455E-4</v>
      </c>
      <c r="U325" s="11">
        <f t="shared" si="42"/>
        <v>-3.4550000000000002E-3</v>
      </c>
      <c r="V325" s="11">
        <f t="shared" si="43"/>
        <v>-6.1240800000000005E-3</v>
      </c>
      <c r="W325" s="11">
        <f t="shared" si="44"/>
        <v>-2.6919999999999999E-3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9363</v>
      </c>
      <c r="C326" s="3" t="s">
        <v>10316</v>
      </c>
      <c r="D326" s="10">
        <v>25.85</v>
      </c>
      <c r="E326" s="10">
        <v>25.4</v>
      </c>
      <c r="F326" s="10">
        <v>25.4</v>
      </c>
      <c r="G326" s="10">
        <v>25.1</v>
      </c>
      <c r="H326" s="10">
        <v>25</v>
      </c>
      <c r="I326" s="3">
        <v>2942</v>
      </c>
      <c r="J326" s="3">
        <v>-5955.7809999999999</v>
      </c>
      <c r="K326" s="3">
        <v>-1479.579</v>
      </c>
      <c r="L326" s="3">
        <v>-2080.3989999999999</v>
      </c>
      <c r="M326" s="3">
        <v>-1473.046</v>
      </c>
      <c r="N326" s="3">
        <v>-1345.1769999999999</v>
      </c>
      <c r="O326" s="3">
        <v>-37</v>
      </c>
      <c r="P326" s="3">
        <v>-192</v>
      </c>
      <c r="Q326" s="3">
        <v>-108</v>
      </c>
      <c r="R326" s="3">
        <v>-737</v>
      </c>
      <c r="S326" s="11">
        <f t="shared" si="40"/>
        <v>0.76050699999999993</v>
      </c>
      <c r="T326" s="11">
        <f t="shared" si="41"/>
        <v>-1.512768374</v>
      </c>
      <c r="U326" s="11">
        <f t="shared" si="42"/>
        <v>-0.37581306599999997</v>
      </c>
      <c r="V326" s="11">
        <f t="shared" si="43"/>
        <v>-0.52218014899999998</v>
      </c>
      <c r="W326" s="11">
        <f t="shared" si="44"/>
        <v>-0.36826150000000002</v>
      </c>
      <c r="X326" s="11">
        <f t="shared" si="45"/>
        <v>-0.34772825449999994</v>
      </c>
      <c r="Y326" s="11">
        <f t="shared" si="46"/>
        <v>-9.3980000000000001E-3</v>
      </c>
      <c r="Z326" s="11">
        <f t="shared" si="47"/>
        <v>-4.8767999999999992E-2</v>
      </c>
      <c r="AA326" s="11">
        <f t="shared" si="48"/>
        <v>-2.7108E-2</v>
      </c>
      <c r="AB326" s="11">
        <f t="shared" si="49"/>
        <v>-0.18425</v>
      </c>
    </row>
    <row r="327" spans="1:28" x14ac:dyDescent="0.25">
      <c r="A327" s="2" t="s">
        <v>321</v>
      </c>
      <c r="B327" s="3" t="s">
        <v>5961</v>
      </c>
      <c r="C327" s="3" t="s">
        <v>10317</v>
      </c>
      <c r="D327" s="10">
        <v>535</v>
      </c>
      <c r="E327" s="10">
        <v>550</v>
      </c>
      <c r="F327" s="10">
        <v>554</v>
      </c>
      <c r="G327" s="10">
        <v>554</v>
      </c>
      <c r="H327" s="10">
        <v>545</v>
      </c>
      <c r="I327" s="3">
        <v>-401.76400000000001</v>
      </c>
      <c r="J327" s="3">
        <v>-226.06</v>
      </c>
      <c r="K327" s="3">
        <v>115.148</v>
      </c>
      <c r="L327" s="3">
        <v>-494.834</v>
      </c>
      <c r="M327" s="3">
        <v>-710.04200000000003</v>
      </c>
      <c r="N327" s="3">
        <v>71.210999999999999</v>
      </c>
      <c r="O327" s="3">
        <v>29.210999999999999</v>
      </c>
      <c r="P327" s="3">
        <v>136</v>
      </c>
      <c r="Q327" s="3">
        <v>230</v>
      </c>
      <c r="R327" s="3">
        <v>-16</v>
      </c>
      <c r="S327" s="11">
        <f t="shared" ref="S327:S390" si="50">$D327*I327/100000</f>
        <v>-2.1494374000000001</v>
      </c>
      <c r="T327" s="11">
        <f t="shared" ref="T327:T390" si="51">$E327*J327/100000</f>
        <v>-1.24333</v>
      </c>
      <c r="U327" s="11">
        <f t="shared" ref="U327:U390" si="52">$F327*K327/100000</f>
        <v>0.63791991999999997</v>
      </c>
      <c r="V327" s="11">
        <f t="shared" ref="V327:V390" si="53">$G327*L327/100000</f>
        <v>-2.7413803600000004</v>
      </c>
      <c r="W327" s="11">
        <f t="shared" ref="W327:W390" si="54">$H327*M327/100000</f>
        <v>-3.8697289000000001</v>
      </c>
      <c r="X327" s="11">
        <f t="shared" ref="X327:X390" si="55">$D327*N327/100000</f>
        <v>0.38097885000000004</v>
      </c>
      <c r="Y327" s="11">
        <f t="shared" ref="Y327:Y390" si="56">$E327*O327/100000</f>
        <v>0.16066049999999998</v>
      </c>
      <c r="Z327" s="11">
        <f t="shared" ref="Z327:Z390" si="57">$F327*P327/100000</f>
        <v>0.75344</v>
      </c>
      <c r="AA327" s="11">
        <f t="shared" ref="AA327:AA390" si="58">$G327*Q327/100000</f>
        <v>1.2742</v>
      </c>
      <c r="AB327" s="11">
        <f t="shared" ref="AB327:AB390" si="59">$H327*R327/100000</f>
        <v>-8.72E-2</v>
      </c>
    </row>
    <row r="328" spans="1:28" x14ac:dyDescent="0.25">
      <c r="A328" s="2" t="s">
        <v>322</v>
      </c>
      <c r="B328" s="3" t="s">
        <v>5962</v>
      </c>
      <c r="C328" s="3" t="s">
        <v>4802</v>
      </c>
      <c r="D328" s="10">
        <v>69.2</v>
      </c>
      <c r="E328" s="10">
        <v>69.599999999999994</v>
      </c>
      <c r="F328" s="10">
        <v>68.8</v>
      </c>
      <c r="G328" s="10">
        <v>68.599999999999994</v>
      </c>
      <c r="H328" s="10">
        <v>68.900000000000006</v>
      </c>
      <c r="I328" s="3">
        <v>835.00699999999995</v>
      </c>
      <c r="J328" s="3">
        <v>989</v>
      </c>
      <c r="K328" s="3">
        <v>-97.403000000000006</v>
      </c>
      <c r="L328" s="3">
        <v>1099.021</v>
      </c>
      <c r="M328" s="3">
        <v>622</v>
      </c>
      <c r="N328" s="3">
        <v>-8.7010000000000005</v>
      </c>
      <c r="O328" s="3">
        <v>273.87099999999998</v>
      </c>
      <c r="P328" s="3">
        <v>-64.450999999999993</v>
      </c>
      <c r="Q328" s="3">
        <v>461.97199999999998</v>
      </c>
      <c r="R328" s="3">
        <v>364.01900000000001</v>
      </c>
      <c r="S328" s="11">
        <f t="shared" si="50"/>
        <v>0.577824844</v>
      </c>
      <c r="T328" s="11">
        <f t="shared" si="51"/>
        <v>0.68834399999999996</v>
      </c>
      <c r="U328" s="11">
        <f t="shared" si="52"/>
        <v>-6.7013264000000003E-2</v>
      </c>
      <c r="V328" s="11">
        <f t="shared" si="53"/>
        <v>0.753928406</v>
      </c>
      <c r="W328" s="11">
        <f t="shared" si="54"/>
        <v>0.42855800000000005</v>
      </c>
      <c r="X328" s="11">
        <f t="shared" si="55"/>
        <v>-6.0210920000000013E-3</v>
      </c>
      <c r="Y328" s="11">
        <f t="shared" si="56"/>
        <v>0.19061421599999998</v>
      </c>
      <c r="Z328" s="11">
        <f t="shared" si="57"/>
        <v>-4.4342287999999987E-2</v>
      </c>
      <c r="AA328" s="11">
        <f t="shared" si="58"/>
        <v>0.316912792</v>
      </c>
      <c r="AB328" s="11">
        <f t="shared" si="59"/>
        <v>0.25080909099999998</v>
      </c>
    </row>
    <row r="329" spans="1:28" x14ac:dyDescent="0.25">
      <c r="A329" s="2" t="s">
        <v>323</v>
      </c>
      <c r="B329" s="3" t="s">
        <v>5963</v>
      </c>
      <c r="C329" s="3" t="s">
        <v>4768</v>
      </c>
      <c r="D329" s="10">
        <v>83.1</v>
      </c>
      <c r="E329" s="10">
        <v>85</v>
      </c>
      <c r="F329" s="10">
        <v>85.5</v>
      </c>
      <c r="G329" s="10">
        <v>84.9</v>
      </c>
      <c r="H329" s="10">
        <v>84.7</v>
      </c>
      <c r="I329" s="3">
        <v>19</v>
      </c>
      <c r="J329" s="3">
        <v>20</v>
      </c>
      <c r="K329" s="3">
        <v>-19</v>
      </c>
      <c r="L329" s="3">
        <v>5.9820000000000002</v>
      </c>
      <c r="M329" s="3">
        <v>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1.5788999999999997E-2</v>
      </c>
      <c r="T329" s="11">
        <f t="shared" si="51"/>
        <v>1.7000000000000001E-2</v>
      </c>
      <c r="U329" s="11">
        <f t="shared" si="52"/>
        <v>-1.6244999999999999E-2</v>
      </c>
      <c r="V329" s="11">
        <f t="shared" si="53"/>
        <v>5.0787180000000003E-3</v>
      </c>
      <c r="W329" s="11">
        <f t="shared" si="54"/>
        <v>2.5410000000000003E-3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5964</v>
      </c>
      <c r="C330" s="3" t="s">
        <v>4787</v>
      </c>
      <c r="D330" s="10">
        <v>8.18</v>
      </c>
      <c r="E330" s="10">
        <v>8.19</v>
      </c>
      <c r="F330" s="10">
        <v>8.15</v>
      </c>
      <c r="G330" s="10">
        <v>8.0500000000000007</v>
      </c>
      <c r="H330" s="10">
        <v>8.09</v>
      </c>
      <c r="I330" s="3">
        <v>99</v>
      </c>
      <c r="J330" s="3">
        <v>-32</v>
      </c>
      <c r="K330" s="3">
        <v>-11</v>
      </c>
      <c r="L330" s="3">
        <v>-50</v>
      </c>
      <c r="M330" s="3">
        <v>141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8.0981999999999998E-3</v>
      </c>
      <c r="T330" s="11">
        <f t="shared" si="51"/>
        <v>-2.6208E-3</v>
      </c>
      <c r="U330" s="11">
        <f t="shared" si="52"/>
        <v>-8.9650000000000005E-4</v>
      </c>
      <c r="V330" s="11">
        <f t="shared" si="53"/>
        <v>-4.0250000000000008E-3</v>
      </c>
      <c r="W330" s="11">
        <f t="shared" si="54"/>
        <v>1.1406900000000001E-2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5320</v>
      </c>
      <c r="C331" s="3" t="s">
        <v>4801</v>
      </c>
      <c r="D331" s="10">
        <v>108</v>
      </c>
      <c r="E331" s="10">
        <v>108</v>
      </c>
      <c r="F331" s="10">
        <v>107</v>
      </c>
      <c r="G331" s="10">
        <v>102.5</v>
      </c>
      <c r="H331" s="10">
        <v>103.5</v>
      </c>
      <c r="I331" s="3">
        <v>-41</v>
      </c>
      <c r="J331" s="3">
        <v>13</v>
      </c>
      <c r="K331" s="3">
        <v>75</v>
      </c>
      <c r="L331" s="3">
        <v>387</v>
      </c>
      <c r="M331" s="3">
        <v>207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-4.428E-2</v>
      </c>
      <c r="T331" s="11">
        <f t="shared" si="51"/>
        <v>1.404E-2</v>
      </c>
      <c r="U331" s="11">
        <f t="shared" si="52"/>
        <v>8.0250000000000002E-2</v>
      </c>
      <c r="V331" s="11">
        <f t="shared" si="53"/>
        <v>0.396675</v>
      </c>
      <c r="W331" s="11">
        <f t="shared" si="54"/>
        <v>0.21424499999999999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9364</v>
      </c>
      <c r="C332" s="3" t="s">
        <v>10318</v>
      </c>
      <c r="D332" s="10">
        <v>44.65</v>
      </c>
      <c r="E332" s="10">
        <v>45.3</v>
      </c>
      <c r="F332" s="10">
        <v>45.8</v>
      </c>
      <c r="G332" s="10">
        <v>46.55</v>
      </c>
      <c r="H332" s="10">
        <v>45.05</v>
      </c>
      <c r="I332" s="3">
        <v>2418</v>
      </c>
      <c r="J332" s="3">
        <v>3647</v>
      </c>
      <c r="K332" s="3">
        <v>1996</v>
      </c>
      <c r="L332" s="3">
        <v>2100.8040000000001</v>
      </c>
      <c r="M332" s="3">
        <v>-4065.63</v>
      </c>
      <c r="N332" s="3">
        <v>303.08800000000002</v>
      </c>
      <c r="O332" s="3">
        <v>184.21299999999999</v>
      </c>
      <c r="P332" s="3">
        <v>513.24300000000005</v>
      </c>
      <c r="Q332" s="3">
        <v>387.59699999999998</v>
      </c>
      <c r="R332" s="3">
        <v>314.709</v>
      </c>
      <c r="S332" s="11">
        <f t="shared" si="50"/>
        <v>1.079637</v>
      </c>
      <c r="T332" s="11">
        <f t="shared" si="51"/>
        <v>1.6520909999999998</v>
      </c>
      <c r="U332" s="11">
        <f t="shared" si="52"/>
        <v>0.91416799999999987</v>
      </c>
      <c r="V332" s="11">
        <f t="shared" si="53"/>
        <v>0.97792426200000004</v>
      </c>
      <c r="W332" s="11">
        <f t="shared" si="54"/>
        <v>-1.8315663149999999</v>
      </c>
      <c r="X332" s="11">
        <f t="shared" si="55"/>
        <v>0.135328792</v>
      </c>
      <c r="Y332" s="11">
        <f t="shared" si="56"/>
        <v>8.3448488999999987E-2</v>
      </c>
      <c r="Z332" s="11">
        <f t="shared" si="57"/>
        <v>0.23506529400000001</v>
      </c>
      <c r="AA332" s="11">
        <f t="shared" si="58"/>
        <v>0.18042640349999997</v>
      </c>
      <c r="AB332" s="11">
        <f t="shared" si="59"/>
        <v>0.14177640449999998</v>
      </c>
    </row>
    <row r="333" spans="1:28" x14ac:dyDescent="0.25">
      <c r="A333" s="2" t="s">
        <v>327</v>
      </c>
      <c r="B333" s="3" t="s">
        <v>9365</v>
      </c>
      <c r="C333" s="3" t="s">
        <v>4795</v>
      </c>
      <c r="D333" s="10">
        <v>34.75</v>
      </c>
      <c r="E333" s="10">
        <v>34.549999999999997</v>
      </c>
      <c r="F333" s="10">
        <v>35.200000000000003</v>
      </c>
      <c r="G333" s="10">
        <v>35</v>
      </c>
      <c r="H333" s="10">
        <v>34.15</v>
      </c>
      <c r="I333" s="3">
        <v>880.95</v>
      </c>
      <c r="J333" s="3">
        <v>-1151</v>
      </c>
      <c r="K333" s="3">
        <v>-1234.1759999999999</v>
      </c>
      <c r="L333" s="3">
        <v>862.822</v>
      </c>
      <c r="M333" s="3">
        <v>-5569.9859999999999</v>
      </c>
      <c r="N333" s="3">
        <v>-72.241</v>
      </c>
      <c r="O333" s="3">
        <v>504.78199999999998</v>
      </c>
      <c r="P333" s="3">
        <v>-6.0430000000000001</v>
      </c>
      <c r="Q333" s="3">
        <v>738.81</v>
      </c>
      <c r="R333" s="3">
        <v>658.27499999999998</v>
      </c>
      <c r="S333" s="11">
        <f t="shared" si="50"/>
        <v>0.30613012500000003</v>
      </c>
      <c r="T333" s="11">
        <f t="shared" si="51"/>
        <v>-0.39767049999999998</v>
      </c>
      <c r="U333" s="11">
        <f t="shared" si="52"/>
        <v>-0.43442995199999995</v>
      </c>
      <c r="V333" s="11">
        <f t="shared" si="53"/>
        <v>0.30198770000000003</v>
      </c>
      <c r="W333" s="11">
        <f t="shared" si="54"/>
        <v>-1.9021502189999999</v>
      </c>
      <c r="X333" s="11">
        <f t="shared" si="55"/>
        <v>-2.5103747499999999E-2</v>
      </c>
      <c r="Y333" s="11">
        <f t="shared" si="56"/>
        <v>0.17440218099999999</v>
      </c>
      <c r="Z333" s="11">
        <f t="shared" si="57"/>
        <v>-2.127136E-3</v>
      </c>
      <c r="AA333" s="11">
        <f t="shared" si="58"/>
        <v>0.25858349999999997</v>
      </c>
      <c r="AB333" s="11">
        <f t="shared" si="59"/>
        <v>0.22480091249999998</v>
      </c>
    </row>
    <row r="334" spans="1:28" x14ac:dyDescent="0.25">
      <c r="A334" s="2" t="s">
        <v>328</v>
      </c>
      <c r="B334" s="3" t="s">
        <v>9366</v>
      </c>
      <c r="C334" s="3" t="s">
        <v>4764</v>
      </c>
      <c r="D334" s="10">
        <v>52.5</v>
      </c>
      <c r="E334" s="10">
        <v>52.2</v>
      </c>
      <c r="F334" s="10">
        <v>52.2</v>
      </c>
      <c r="G334" s="10">
        <v>52.3</v>
      </c>
      <c r="H334" s="10">
        <v>52.2</v>
      </c>
      <c r="I334" s="3">
        <v>329.50700000000001</v>
      </c>
      <c r="J334" s="3">
        <v>-905</v>
      </c>
      <c r="K334" s="3">
        <v>-256.50099999999998</v>
      </c>
      <c r="L334" s="3">
        <v>-671.42200000000003</v>
      </c>
      <c r="M334" s="3">
        <v>-408.69299999999998</v>
      </c>
      <c r="N334" s="3">
        <v>0</v>
      </c>
      <c r="O334" s="3">
        <v>-214</v>
      </c>
      <c r="P334" s="3">
        <v>0</v>
      </c>
      <c r="Q334" s="3">
        <v>0</v>
      </c>
      <c r="R334" s="3">
        <v>0</v>
      </c>
      <c r="S334" s="11">
        <f t="shared" si="50"/>
        <v>0.172991175</v>
      </c>
      <c r="T334" s="11">
        <f t="shared" si="51"/>
        <v>-0.47241</v>
      </c>
      <c r="U334" s="11">
        <f t="shared" si="52"/>
        <v>-0.13389352199999999</v>
      </c>
      <c r="V334" s="11">
        <f t="shared" si="53"/>
        <v>-0.35115370600000001</v>
      </c>
      <c r="W334" s="11">
        <f t="shared" si="54"/>
        <v>-0.21333774599999999</v>
      </c>
      <c r="X334" s="11">
        <f t="shared" si="55"/>
        <v>0</v>
      </c>
      <c r="Y334" s="11">
        <f t="shared" si="56"/>
        <v>-0.11170800000000002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5657</v>
      </c>
      <c r="C335" s="3" t="s">
        <v>4794</v>
      </c>
      <c r="D335" s="10">
        <v>36.35</v>
      </c>
      <c r="E335" s="10">
        <v>37.15</v>
      </c>
      <c r="F335" s="10">
        <v>36.6</v>
      </c>
      <c r="G335" s="10">
        <v>36.049999999999997</v>
      </c>
      <c r="H335" s="10">
        <v>36.450000000000003</v>
      </c>
      <c r="I335" s="3">
        <v>797</v>
      </c>
      <c r="J335" s="3">
        <v>-1075</v>
      </c>
      <c r="K335" s="3">
        <v>-1164.0260000000001</v>
      </c>
      <c r="L335" s="3">
        <v>30</v>
      </c>
      <c r="M335" s="3">
        <v>796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0.28970950000000001</v>
      </c>
      <c r="T335" s="11">
        <f t="shared" si="51"/>
        <v>-0.39936250000000001</v>
      </c>
      <c r="U335" s="11">
        <f t="shared" si="52"/>
        <v>-0.426033516</v>
      </c>
      <c r="V335" s="11">
        <f t="shared" si="53"/>
        <v>1.0815E-2</v>
      </c>
      <c r="W335" s="11">
        <f t="shared" si="54"/>
        <v>0.29014200000000001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9367</v>
      </c>
      <c r="C336" s="3" t="s">
        <v>4795</v>
      </c>
      <c r="D336" s="10">
        <v>42.2</v>
      </c>
      <c r="E336" s="10">
        <v>42</v>
      </c>
      <c r="F336" s="10">
        <v>43.2</v>
      </c>
      <c r="G336" s="10">
        <v>42.65</v>
      </c>
      <c r="H336" s="10">
        <v>42.5</v>
      </c>
      <c r="I336" s="3">
        <v>894.42700000000002</v>
      </c>
      <c r="J336" s="3">
        <v>2865</v>
      </c>
      <c r="K336" s="3">
        <v>-1475.1</v>
      </c>
      <c r="L336" s="3">
        <v>-2378.9389999999999</v>
      </c>
      <c r="M336" s="3">
        <v>-624.25900000000001</v>
      </c>
      <c r="N336" s="3">
        <v>-181</v>
      </c>
      <c r="O336" s="3">
        <v>521</v>
      </c>
      <c r="P336" s="3">
        <v>3</v>
      </c>
      <c r="Q336" s="3">
        <v>618</v>
      </c>
      <c r="R336" s="3">
        <v>604</v>
      </c>
      <c r="S336" s="11">
        <f t="shared" si="50"/>
        <v>0.37744819400000001</v>
      </c>
      <c r="T336" s="11">
        <f t="shared" si="51"/>
        <v>1.2033</v>
      </c>
      <c r="U336" s="11">
        <f t="shared" si="52"/>
        <v>-0.63724320000000001</v>
      </c>
      <c r="V336" s="11">
        <f t="shared" si="53"/>
        <v>-1.0146174834999999</v>
      </c>
      <c r="W336" s="11">
        <f t="shared" si="54"/>
        <v>-0.26531007499999998</v>
      </c>
      <c r="X336" s="11">
        <f t="shared" si="55"/>
        <v>-7.6382000000000005E-2</v>
      </c>
      <c r="Y336" s="11">
        <f t="shared" si="56"/>
        <v>0.21881999999999999</v>
      </c>
      <c r="Z336" s="11">
        <f t="shared" si="57"/>
        <v>1.2960000000000003E-3</v>
      </c>
      <c r="AA336" s="11">
        <f t="shared" si="58"/>
        <v>0.26357700000000001</v>
      </c>
      <c r="AB336" s="11">
        <f t="shared" si="59"/>
        <v>0.25669999999999998</v>
      </c>
    </row>
    <row r="337" spans="1:28" x14ac:dyDescent="0.25">
      <c r="A337" s="2" t="s">
        <v>331</v>
      </c>
      <c r="B337" s="3" t="s">
        <v>9368</v>
      </c>
      <c r="C337" s="3" t="s">
        <v>4795</v>
      </c>
      <c r="D337" s="10">
        <v>360.5</v>
      </c>
      <c r="E337" s="10">
        <v>353.5</v>
      </c>
      <c r="F337" s="10">
        <v>357.5</v>
      </c>
      <c r="G337" s="10">
        <v>357</v>
      </c>
      <c r="H337" s="10">
        <v>355.5</v>
      </c>
      <c r="I337" s="3">
        <v>459.54399999999998</v>
      </c>
      <c r="J337" s="3">
        <v>-741.98</v>
      </c>
      <c r="K337" s="3">
        <v>48.661000000000001</v>
      </c>
      <c r="L337" s="3">
        <v>-228.46600000000001</v>
      </c>
      <c r="M337" s="3">
        <v>-303.51499999999999</v>
      </c>
      <c r="N337" s="3">
        <v>6.069</v>
      </c>
      <c r="O337" s="3">
        <v>117.026</v>
      </c>
      <c r="P337" s="3">
        <v>6.2050000000000001</v>
      </c>
      <c r="Q337" s="3">
        <v>122.42400000000001</v>
      </c>
      <c r="R337" s="3">
        <v>134.428</v>
      </c>
      <c r="S337" s="11">
        <f t="shared" si="50"/>
        <v>1.6566561199999998</v>
      </c>
      <c r="T337" s="11">
        <f t="shared" si="51"/>
        <v>-2.6228992999999998</v>
      </c>
      <c r="U337" s="11">
        <f t="shared" si="52"/>
        <v>0.17396307499999999</v>
      </c>
      <c r="V337" s="11">
        <f t="shared" si="53"/>
        <v>-0.8156236200000001</v>
      </c>
      <c r="W337" s="11">
        <f t="shared" si="54"/>
        <v>-1.0789958249999998</v>
      </c>
      <c r="X337" s="11">
        <f t="shared" si="55"/>
        <v>2.1878744999999998E-2</v>
      </c>
      <c r="Y337" s="11">
        <f t="shared" si="56"/>
        <v>0.41368690999999996</v>
      </c>
      <c r="Z337" s="11">
        <f t="shared" si="57"/>
        <v>2.2182874999999998E-2</v>
      </c>
      <c r="AA337" s="11">
        <f t="shared" si="58"/>
        <v>0.43705368</v>
      </c>
      <c r="AB337" s="11">
        <f t="shared" si="59"/>
        <v>0.47789154</v>
      </c>
    </row>
    <row r="338" spans="1:28" x14ac:dyDescent="0.25">
      <c r="A338" s="2" t="s">
        <v>332</v>
      </c>
      <c r="B338" s="3" t="s">
        <v>9369</v>
      </c>
      <c r="C338" s="3" t="s">
        <v>4762</v>
      </c>
      <c r="D338" s="10">
        <v>11.4</v>
      </c>
      <c r="E338" s="10">
        <v>11.2</v>
      </c>
      <c r="F338" s="10">
        <v>11.05</v>
      </c>
      <c r="G338" s="10">
        <v>11.05</v>
      </c>
      <c r="H338" s="10">
        <v>11</v>
      </c>
      <c r="I338" s="3">
        <v>-145</v>
      </c>
      <c r="J338" s="3">
        <v>-341</v>
      </c>
      <c r="K338" s="3">
        <v>161</v>
      </c>
      <c r="L338" s="3">
        <v>170</v>
      </c>
      <c r="M338" s="3">
        <v>192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-1.653E-2</v>
      </c>
      <c r="T338" s="11">
        <f t="shared" si="51"/>
        <v>-3.8191999999999997E-2</v>
      </c>
      <c r="U338" s="11">
        <f t="shared" si="52"/>
        <v>1.7790500000000001E-2</v>
      </c>
      <c r="V338" s="11">
        <f t="shared" si="53"/>
        <v>1.8785000000000003E-2</v>
      </c>
      <c r="W338" s="11">
        <f t="shared" si="54"/>
        <v>2.112E-2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9370</v>
      </c>
      <c r="C339" s="3" t="s">
        <v>4803</v>
      </c>
      <c r="D339" s="10">
        <v>35.950000000000003</v>
      </c>
      <c r="E339" s="10">
        <v>36.299999999999997</v>
      </c>
      <c r="F339" s="10">
        <v>35.950000000000003</v>
      </c>
      <c r="G339" s="10">
        <v>35.75</v>
      </c>
      <c r="H339" s="10">
        <v>35.15</v>
      </c>
      <c r="I339" s="3">
        <v>-161</v>
      </c>
      <c r="J339" s="3">
        <v>-1571</v>
      </c>
      <c r="K339" s="3">
        <v>195</v>
      </c>
      <c r="L339" s="3">
        <v>-21</v>
      </c>
      <c r="M339" s="3">
        <v>56.01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-5.7879500000000007E-2</v>
      </c>
      <c r="T339" s="11">
        <f t="shared" si="51"/>
        <v>-0.57027299999999992</v>
      </c>
      <c r="U339" s="11">
        <f t="shared" si="52"/>
        <v>7.0102500000000012E-2</v>
      </c>
      <c r="V339" s="11">
        <f t="shared" si="53"/>
        <v>-7.5075000000000003E-3</v>
      </c>
      <c r="W339" s="11">
        <f t="shared" si="54"/>
        <v>1.9687514999999999E-2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9371</v>
      </c>
      <c r="C340" s="3" t="s">
        <v>4804</v>
      </c>
      <c r="D340" s="10">
        <v>219.5</v>
      </c>
      <c r="E340" s="10">
        <v>217.5</v>
      </c>
      <c r="F340" s="10">
        <v>218.5</v>
      </c>
      <c r="G340" s="10">
        <v>212.5</v>
      </c>
      <c r="H340" s="10">
        <v>208.5</v>
      </c>
      <c r="I340" s="3">
        <v>98.406000000000006</v>
      </c>
      <c r="J340" s="3">
        <v>-305.54500000000002</v>
      </c>
      <c r="K340" s="3">
        <v>-124.3</v>
      </c>
      <c r="L340" s="3">
        <v>-252.489</v>
      </c>
      <c r="M340" s="3">
        <v>899.56700000000001</v>
      </c>
      <c r="N340" s="3">
        <v>6.8019999999999996</v>
      </c>
      <c r="O340" s="3">
        <v>12</v>
      </c>
      <c r="P340" s="3">
        <v>-1</v>
      </c>
      <c r="Q340" s="3">
        <v>-68</v>
      </c>
      <c r="R340" s="3">
        <v>-831</v>
      </c>
      <c r="S340" s="11">
        <f t="shared" si="50"/>
        <v>0.21600117000000002</v>
      </c>
      <c r="T340" s="11">
        <f t="shared" si="51"/>
        <v>-0.66456037500000009</v>
      </c>
      <c r="U340" s="11">
        <f t="shared" si="52"/>
        <v>-0.27159549999999999</v>
      </c>
      <c r="V340" s="11">
        <f t="shared" si="53"/>
        <v>-0.53653912500000001</v>
      </c>
      <c r="W340" s="11">
        <f t="shared" si="54"/>
        <v>1.8755971950000001</v>
      </c>
      <c r="X340" s="11">
        <f t="shared" si="55"/>
        <v>1.493039E-2</v>
      </c>
      <c r="Y340" s="11">
        <f t="shared" si="56"/>
        <v>2.6100000000000002E-2</v>
      </c>
      <c r="Z340" s="11">
        <f t="shared" si="57"/>
        <v>-2.1849999999999999E-3</v>
      </c>
      <c r="AA340" s="11">
        <f t="shared" si="58"/>
        <v>-0.14449999999999999</v>
      </c>
      <c r="AB340" s="11">
        <f t="shared" si="59"/>
        <v>-1.7326349999999999</v>
      </c>
    </row>
    <row r="341" spans="1:28" x14ac:dyDescent="0.25">
      <c r="A341" s="2" t="s">
        <v>335</v>
      </c>
      <c r="B341" s="3" t="s">
        <v>9372</v>
      </c>
      <c r="C341" s="3" t="s">
        <v>4795</v>
      </c>
      <c r="D341" s="10">
        <v>32.549999999999997</v>
      </c>
      <c r="E341" s="10">
        <v>32.200000000000003</v>
      </c>
      <c r="F341" s="10">
        <v>32.6</v>
      </c>
      <c r="G341" s="10">
        <v>32.549999999999997</v>
      </c>
      <c r="H341" s="10">
        <v>32.200000000000003</v>
      </c>
      <c r="I341" s="3">
        <v>179.85900000000001</v>
      </c>
      <c r="J341" s="3">
        <v>-46</v>
      </c>
      <c r="K341" s="3">
        <v>-26</v>
      </c>
      <c r="L341" s="3">
        <v>7.8630000000000004</v>
      </c>
      <c r="M341" s="3">
        <v>-63.069000000000003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5.8544104499999992E-2</v>
      </c>
      <c r="T341" s="11">
        <f t="shared" si="51"/>
        <v>-1.4812000000000001E-2</v>
      </c>
      <c r="U341" s="11">
        <f t="shared" si="52"/>
        <v>-8.4760000000000009E-3</v>
      </c>
      <c r="V341" s="11">
        <f t="shared" si="53"/>
        <v>2.5594064999999999E-3</v>
      </c>
      <c r="W341" s="11">
        <f t="shared" si="54"/>
        <v>-2.0308218000000003E-2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5321</v>
      </c>
      <c r="C342" s="3" t="s">
        <v>10319</v>
      </c>
      <c r="D342" s="10">
        <v>53.7</v>
      </c>
      <c r="E342" s="10">
        <v>52.8</v>
      </c>
      <c r="F342" s="10">
        <v>49</v>
      </c>
      <c r="G342" s="10">
        <v>44.15</v>
      </c>
      <c r="H342" s="10">
        <v>45.1</v>
      </c>
      <c r="I342" s="3">
        <v>-7787.4</v>
      </c>
      <c r="J342" s="3">
        <v>-2440.5</v>
      </c>
      <c r="K342" s="3">
        <v>-6191.6</v>
      </c>
      <c r="L342" s="3">
        <v>10105.966</v>
      </c>
      <c r="M342" s="3">
        <v>-6244.415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-4.1818337999999997</v>
      </c>
      <c r="T342" s="11">
        <f t="shared" si="51"/>
        <v>-1.288584</v>
      </c>
      <c r="U342" s="11">
        <f t="shared" si="52"/>
        <v>-3.033884</v>
      </c>
      <c r="V342" s="11">
        <f t="shared" si="53"/>
        <v>4.4617839890000006</v>
      </c>
      <c r="W342" s="11">
        <f t="shared" si="54"/>
        <v>-2.816231165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9373</v>
      </c>
      <c r="C343" s="3" t="s">
        <v>4795</v>
      </c>
      <c r="D343" s="10">
        <v>120</v>
      </c>
      <c r="E343" s="10">
        <v>121.5</v>
      </c>
      <c r="F343" s="10">
        <v>122</v>
      </c>
      <c r="G343" s="10">
        <v>119.5</v>
      </c>
      <c r="H343" s="10">
        <v>122</v>
      </c>
      <c r="I343" s="3">
        <v>-191</v>
      </c>
      <c r="J343" s="3">
        <v>-155</v>
      </c>
      <c r="K343" s="3">
        <v>26.992999999999999</v>
      </c>
      <c r="L343" s="3">
        <v>-91.25</v>
      </c>
      <c r="M343" s="3">
        <v>293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-0.22919999999999999</v>
      </c>
      <c r="T343" s="11">
        <f t="shared" si="51"/>
        <v>-0.18832499999999999</v>
      </c>
      <c r="U343" s="11">
        <f t="shared" si="52"/>
        <v>3.2931459999999996E-2</v>
      </c>
      <c r="V343" s="11">
        <f t="shared" si="53"/>
        <v>-0.10904374999999999</v>
      </c>
      <c r="W343" s="11">
        <f t="shared" si="54"/>
        <v>0.35746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9374</v>
      </c>
      <c r="C344" s="3" t="s">
        <v>10320</v>
      </c>
      <c r="D344" s="10">
        <v>11.85</v>
      </c>
      <c r="E344" s="10">
        <v>11.6</v>
      </c>
      <c r="F344" s="10">
        <v>11.6</v>
      </c>
      <c r="G344" s="10">
        <v>11.5</v>
      </c>
      <c r="H344" s="10">
        <v>11.45</v>
      </c>
      <c r="I344" s="3">
        <v>84</v>
      </c>
      <c r="J344" s="3">
        <v>-22</v>
      </c>
      <c r="K344" s="3">
        <v>169</v>
      </c>
      <c r="L344" s="3">
        <v>-191</v>
      </c>
      <c r="M344" s="3">
        <v>-44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9.9539999999999993E-3</v>
      </c>
      <c r="T344" s="11">
        <f t="shared" si="51"/>
        <v>-2.552E-3</v>
      </c>
      <c r="U344" s="11">
        <f t="shared" si="52"/>
        <v>1.9604E-2</v>
      </c>
      <c r="V344" s="11">
        <f t="shared" si="53"/>
        <v>-2.1964999999999998E-2</v>
      </c>
      <c r="W344" s="11">
        <f t="shared" si="54"/>
        <v>-5.0379999999999999E-3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5322</v>
      </c>
      <c r="C345" s="3" t="s">
        <v>4794</v>
      </c>
      <c r="D345" s="10">
        <v>19.25</v>
      </c>
      <c r="E345" s="10">
        <v>19.05</v>
      </c>
      <c r="F345" s="10">
        <v>18.600000000000001</v>
      </c>
      <c r="G345" s="10">
        <v>18.399999999999999</v>
      </c>
      <c r="H345" s="10">
        <v>18.45</v>
      </c>
      <c r="I345" s="3">
        <v>1256.5809999999999</v>
      </c>
      <c r="J345" s="3">
        <v>-207</v>
      </c>
      <c r="K345" s="3">
        <v>-1348</v>
      </c>
      <c r="L345" s="3">
        <v>64</v>
      </c>
      <c r="M345" s="3">
        <v>106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0.24189184249999998</v>
      </c>
      <c r="T345" s="11">
        <f t="shared" si="51"/>
        <v>-3.9433500000000003E-2</v>
      </c>
      <c r="U345" s="11">
        <f t="shared" si="52"/>
        <v>-0.25072800000000001</v>
      </c>
      <c r="V345" s="11">
        <f t="shared" si="53"/>
        <v>1.1775999999999998E-2</v>
      </c>
      <c r="W345" s="11">
        <f t="shared" si="54"/>
        <v>1.9556999999999998E-2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9375</v>
      </c>
      <c r="C346" s="3" t="s">
        <v>4794</v>
      </c>
      <c r="D346" s="10">
        <v>197.5</v>
      </c>
      <c r="E346" s="10">
        <v>200</v>
      </c>
      <c r="F346" s="10">
        <v>209</v>
      </c>
      <c r="G346" s="10">
        <v>215</v>
      </c>
      <c r="H346" s="10">
        <v>220.5</v>
      </c>
      <c r="I346" s="3">
        <v>-2209.1999999999998</v>
      </c>
      <c r="J346" s="3">
        <v>-1877.1</v>
      </c>
      <c r="K346" s="3">
        <v>247.94200000000001</v>
      </c>
      <c r="L346" s="3">
        <v>1201.2719999999999</v>
      </c>
      <c r="M346" s="3">
        <v>7522.94</v>
      </c>
      <c r="N346" s="3">
        <v>1183</v>
      </c>
      <c r="O346" s="3">
        <v>232</v>
      </c>
      <c r="P346" s="3">
        <v>743</v>
      </c>
      <c r="Q346" s="3">
        <v>220</v>
      </c>
      <c r="R346" s="3">
        <v>257</v>
      </c>
      <c r="S346" s="11">
        <f t="shared" si="50"/>
        <v>-4.3631699999999993</v>
      </c>
      <c r="T346" s="11">
        <f t="shared" si="51"/>
        <v>-3.7542</v>
      </c>
      <c r="U346" s="11">
        <f t="shared" si="52"/>
        <v>0.51819878000000008</v>
      </c>
      <c r="V346" s="11">
        <f t="shared" si="53"/>
        <v>2.5827347999999999</v>
      </c>
      <c r="W346" s="11">
        <f t="shared" si="54"/>
        <v>16.588082700000001</v>
      </c>
      <c r="X346" s="11">
        <f t="shared" si="55"/>
        <v>2.3364250000000002</v>
      </c>
      <c r="Y346" s="11">
        <f t="shared" si="56"/>
        <v>0.46400000000000002</v>
      </c>
      <c r="Z346" s="11">
        <f t="shared" si="57"/>
        <v>1.55287</v>
      </c>
      <c r="AA346" s="11">
        <f t="shared" si="58"/>
        <v>0.47299999999999998</v>
      </c>
      <c r="AB346" s="11">
        <f t="shared" si="59"/>
        <v>0.56668499999999999</v>
      </c>
    </row>
    <row r="347" spans="1:28" x14ac:dyDescent="0.25">
      <c r="A347" s="2" t="s">
        <v>341</v>
      </c>
      <c r="B347" s="3" t="s">
        <v>9376</v>
      </c>
      <c r="C347" s="3" t="s">
        <v>4797</v>
      </c>
      <c r="D347" s="10">
        <v>21.15</v>
      </c>
      <c r="E347" s="10">
        <v>20.75</v>
      </c>
      <c r="F347" s="10">
        <v>20.399999999999999</v>
      </c>
      <c r="G347" s="10">
        <v>20.05</v>
      </c>
      <c r="H347" s="10">
        <v>20.100000000000001</v>
      </c>
      <c r="I347" s="3">
        <v>-833</v>
      </c>
      <c r="J347" s="3">
        <v>1628</v>
      </c>
      <c r="K347" s="3">
        <v>-2249</v>
      </c>
      <c r="L347" s="3">
        <v>911</v>
      </c>
      <c r="M347" s="3">
        <v>-834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-0.17617949999999996</v>
      </c>
      <c r="T347" s="11">
        <f t="shared" si="51"/>
        <v>0.33781</v>
      </c>
      <c r="U347" s="11">
        <f t="shared" si="52"/>
        <v>-0.45879599999999998</v>
      </c>
      <c r="V347" s="11">
        <f t="shared" si="53"/>
        <v>0.1826555</v>
      </c>
      <c r="W347" s="11">
        <f t="shared" si="54"/>
        <v>-0.16763400000000001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6537</v>
      </c>
      <c r="C348" s="3" t="s">
        <v>4778</v>
      </c>
      <c r="D348" s="10">
        <v>36.950000000000003</v>
      </c>
      <c r="E348" s="10">
        <v>36.6</v>
      </c>
      <c r="F348" s="10">
        <v>36.799999999999997</v>
      </c>
      <c r="G348" s="10">
        <v>36.6</v>
      </c>
      <c r="H348" s="10">
        <v>35.950000000000003</v>
      </c>
      <c r="I348" s="3">
        <v>1613</v>
      </c>
      <c r="J348" s="3">
        <v>-2610</v>
      </c>
      <c r="K348" s="3">
        <v>-166</v>
      </c>
      <c r="L348" s="3">
        <v>-929.274</v>
      </c>
      <c r="M348" s="3">
        <v>-1294</v>
      </c>
      <c r="N348" s="3">
        <v>1</v>
      </c>
      <c r="O348" s="3">
        <v>1</v>
      </c>
      <c r="P348" s="3">
        <v>2</v>
      </c>
      <c r="Q348" s="3">
        <v>-1</v>
      </c>
      <c r="R348" s="3">
        <v>-1</v>
      </c>
      <c r="S348" s="11">
        <f t="shared" si="50"/>
        <v>0.59600350000000002</v>
      </c>
      <c r="T348" s="11">
        <f t="shared" si="51"/>
        <v>-0.95526</v>
      </c>
      <c r="U348" s="11">
        <f t="shared" si="52"/>
        <v>-6.108799999999999E-2</v>
      </c>
      <c r="V348" s="11">
        <f t="shared" si="53"/>
        <v>-0.34011428400000004</v>
      </c>
      <c r="W348" s="11">
        <f t="shared" si="54"/>
        <v>-0.46519300000000002</v>
      </c>
      <c r="X348" s="11">
        <f t="shared" si="55"/>
        <v>3.6950000000000004E-4</v>
      </c>
      <c r="Y348" s="11">
        <f t="shared" si="56"/>
        <v>3.6600000000000001E-4</v>
      </c>
      <c r="Z348" s="11">
        <f t="shared" si="57"/>
        <v>7.3599999999999989E-4</v>
      </c>
      <c r="AA348" s="11">
        <f t="shared" si="58"/>
        <v>-3.6600000000000001E-4</v>
      </c>
      <c r="AB348" s="11">
        <f t="shared" si="59"/>
        <v>-3.5950000000000001E-4</v>
      </c>
    </row>
    <row r="349" spans="1:28" x14ac:dyDescent="0.25">
      <c r="A349" s="2" t="s">
        <v>343</v>
      </c>
      <c r="B349" s="3" t="s">
        <v>9377</v>
      </c>
      <c r="C349" s="3" t="s">
        <v>4802</v>
      </c>
      <c r="D349" s="10">
        <v>73.2</v>
      </c>
      <c r="E349" s="10">
        <v>73.400000000000006</v>
      </c>
      <c r="F349" s="10">
        <v>73.900000000000006</v>
      </c>
      <c r="G349" s="10">
        <v>74</v>
      </c>
      <c r="H349" s="10">
        <v>73.5</v>
      </c>
      <c r="I349" s="3">
        <v>12</v>
      </c>
      <c r="J349" s="3">
        <v>2</v>
      </c>
      <c r="K349" s="3">
        <v>-1</v>
      </c>
      <c r="L349" s="3">
        <v>-1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8.7840000000000001E-3</v>
      </c>
      <c r="T349" s="11">
        <f t="shared" si="51"/>
        <v>1.4680000000000001E-3</v>
      </c>
      <c r="U349" s="11">
        <f t="shared" si="52"/>
        <v>-7.3900000000000007E-4</v>
      </c>
      <c r="V349" s="11">
        <f t="shared" si="53"/>
        <v>-7.3999999999999999E-4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4919</v>
      </c>
      <c r="C350" s="3" t="s">
        <v>4806</v>
      </c>
      <c r="D350" s="10">
        <v>23.35</v>
      </c>
      <c r="E350" s="10">
        <v>23.7</v>
      </c>
      <c r="F350" s="10">
        <v>23.75</v>
      </c>
      <c r="G350" s="10">
        <v>23.65</v>
      </c>
      <c r="H350" s="10">
        <v>23.55</v>
      </c>
      <c r="I350" s="3">
        <v>-36.950000000000003</v>
      </c>
      <c r="J350" s="3">
        <v>144</v>
      </c>
      <c r="K350" s="3">
        <v>-149</v>
      </c>
      <c r="L350" s="3">
        <v>-441</v>
      </c>
      <c r="M350" s="3">
        <v>45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-8.6278250000000022E-3</v>
      </c>
      <c r="T350" s="11">
        <f t="shared" si="51"/>
        <v>3.4127999999999999E-2</v>
      </c>
      <c r="U350" s="11">
        <f t="shared" si="52"/>
        <v>-3.5387500000000002E-2</v>
      </c>
      <c r="V350" s="11">
        <f t="shared" si="53"/>
        <v>-0.1042965</v>
      </c>
      <c r="W350" s="11">
        <f t="shared" si="54"/>
        <v>1.0597499999999999E-2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9378</v>
      </c>
      <c r="C351" s="3" t="s">
        <v>4796</v>
      </c>
      <c r="D351" s="10">
        <v>65.8</v>
      </c>
      <c r="E351" s="10">
        <v>66.5</v>
      </c>
      <c r="F351" s="10">
        <v>65.599999999999994</v>
      </c>
      <c r="G351" s="10">
        <v>65</v>
      </c>
      <c r="H351" s="10">
        <v>64.5</v>
      </c>
      <c r="I351" s="3">
        <v>172</v>
      </c>
      <c r="J351" s="3">
        <v>269</v>
      </c>
      <c r="K351" s="3">
        <v>45</v>
      </c>
      <c r="L351" s="3">
        <v>38</v>
      </c>
      <c r="M351" s="3">
        <v>-2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0.113176</v>
      </c>
      <c r="T351" s="11">
        <f t="shared" si="51"/>
        <v>0.17888499999999999</v>
      </c>
      <c r="U351" s="11">
        <f t="shared" si="52"/>
        <v>2.9519999999999994E-2</v>
      </c>
      <c r="V351" s="11">
        <f t="shared" si="53"/>
        <v>2.47E-2</v>
      </c>
      <c r="W351" s="11">
        <f t="shared" si="54"/>
        <v>-1.2899999999999999E-3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9379</v>
      </c>
      <c r="C352" s="3" t="s">
        <v>10321</v>
      </c>
      <c r="D352" s="10">
        <v>220</v>
      </c>
      <c r="E352" s="10">
        <v>220.5</v>
      </c>
      <c r="F352" s="10">
        <v>224.5</v>
      </c>
      <c r="G352" s="10">
        <v>231</v>
      </c>
      <c r="H352" s="10">
        <v>230.5</v>
      </c>
      <c r="I352" s="3">
        <v>-2450.13</v>
      </c>
      <c r="J352" s="3">
        <v>623.61900000000003</v>
      </c>
      <c r="K352" s="3">
        <v>-1728.654</v>
      </c>
      <c r="L352" s="3">
        <v>-405.58</v>
      </c>
      <c r="M352" s="3">
        <v>-478.84300000000002</v>
      </c>
      <c r="N352" s="3">
        <v>-2104</v>
      </c>
      <c r="O352" s="3">
        <v>-861</v>
      </c>
      <c r="P352" s="3">
        <v>-1058</v>
      </c>
      <c r="Q352" s="3">
        <v>-7</v>
      </c>
      <c r="R352" s="3">
        <v>-489</v>
      </c>
      <c r="S352" s="11">
        <f t="shared" si="50"/>
        <v>-5.3902859999999997</v>
      </c>
      <c r="T352" s="11">
        <f t="shared" si="51"/>
        <v>1.3750798950000001</v>
      </c>
      <c r="U352" s="11">
        <f t="shared" si="52"/>
        <v>-3.8808282299999997</v>
      </c>
      <c r="V352" s="11">
        <f t="shared" si="53"/>
        <v>-0.93688979999999999</v>
      </c>
      <c r="W352" s="11">
        <f t="shared" si="54"/>
        <v>-1.103733115</v>
      </c>
      <c r="X352" s="11">
        <f t="shared" si="55"/>
        <v>-4.6288</v>
      </c>
      <c r="Y352" s="11">
        <f t="shared" si="56"/>
        <v>-1.8985050000000001</v>
      </c>
      <c r="Z352" s="11">
        <f t="shared" si="57"/>
        <v>-2.37521</v>
      </c>
      <c r="AA352" s="11">
        <f t="shared" si="58"/>
        <v>-1.617E-2</v>
      </c>
      <c r="AB352" s="11">
        <f t="shared" si="59"/>
        <v>-1.1271450000000001</v>
      </c>
    </row>
    <row r="353" spans="1:28" x14ac:dyDescent="0.25">
      <c r="A353" s="2" t="s">
        <v>347</v>
      </c>
      <c r="B353" s="3" t="s">
        <v>9380</v>
      </c>
      <c r="C353" s="3" t="s">
        <v>4798</v>
      </c>
      <c r="D353" s="10">
        <v>172.5</v>
      </c>
      <c r="E353" s="10">
        <v>171</v>
      </c>
      <c r="F353" s="10">
        <v>173</v>
      </c>
      <c r="G353" s="10">
        <v>172</v>
      </c>
      <c r="H353" s="10">
        <v>174.5</v>
      </c>
      <c r="I353" s="3">
        <v>672.70699999999999</v>
      </c>
      <c r="J353" s="3">
        <v>-208.2</v>
      </c>
      <c r="K353" s="3">
        <v>668.548</v>
      </c>
      <c r="L353" s="3">
        <v>4.55</v>
      </c>
      <c r="M353" s="3">
        <v>1028.982</v>
      </c>
      <c r="N353" s="3">
        <v>-48.935000000000002</v>
      </c>
      <c r="O353" s="3">
        <v>99.304000000000002</v>
      </c>
      <c r="P353" s="3">
        <v>-33.738999999999997</v>
      </c>
      <c r="Q353" s="3">
        <v>102.17400000000001</v>
      </c>
      <c r="R353" s="3">
        <v>111.843</v>
      </c>
      <c r="S353" s="11">
        <f t="shared" si="50"/>
        <v>1.1604195750000001</v>
      </c>
      <c r="T353" s="11">
        <f t="shared" si="51"/>
        <v>-0.35602199999999995</v>
      </c>
      <c r="U353" s="11">
        <f t="shared" si="52"/>
        <v>1.1565880399999999</v>
      </c>
      <c r="V353" s="11">
        <f t="shared" si="53"/>
        <v>7.8259999999999996E-3</v>
      </c>
      <c r="W353" s="11">
        <f t="shared" si="54"/>
        <v>1.7955735900000001</v>
      </c>
      <c r="X353" s="11">
        <f t="shared" si="55"/>
        <v>-8.4412874999999998E-2</v>
      </c>
      <c r="Y353" s="11">
        <f t="shared" si="56"/>
        <v>0.16980984000000002</v>
      </c>
      <c r="Z353" s="11">
        <f t="shared" si="57"/>
        <v>-5.8368469999999999E-2</v>
      </c>
      <c r="AA353" s="11">
        <f t="shared" si="58"/>
        <v>0.17573928</v>
      </c>
      <c r="AB353" s="11">
        <f t="shared" si="59"/>
        <v>0.19516603500000002</v>
      </c>
    </row>
    <row r="354" spans="1:28" x14ac:dyDescent="0.25">
      <c r="A354" s="2" t="s">
        <v>348</v>
      </c>
      <c r="B354" s="3" t="s">
        <v>4865</v>
      </c>
      <c r="C354" s="3" t="s">
        <v>4805</v>
      </c>
      <c r="D354" s="10">
        <v>410.5</v>
      </c>
      <c r="E354" s="10">
        <v>406</v>
      </c>
      <c r="F354" s="10">
        <v>415</v>
      </c>
      <c r="G354" s="10">
        <v>412.5</v>
      </c>
      <c r="H354" s="10">
        <v>407.5</v>
      </c>
      <c r="I354" s="3">
        <v>361.94900000000001</v>
      </c>
      <c r="J354" s="3">
        <v>144.482</v>
      </c>
      <c r="K354" s="3">
        <v>1662.085</v>
      </c>
      <c r="L354" s="3">
        <v>-275.07799999999997</v>
      </c>
      <c r="M354" s="3">
        <v>-295.548</v>
      </c>
      <c r="N354" s="3">
        <v>-37.515000000000001</v>
      </c>
      <c r="O354" s="3">
        <v>-45.576000000000001</v>
      </c>
      <c r="P354" s="3">
        <v>-144.715</v>
      </c>
      <c r="Q354" s="3">
        <v>-74.715999999999994</v>
      </c>
      <c r="R354" s="3">
        <v>31.093</v>
      </c>
      <c r="S354" s="11">
        <f t="shared" si="50"/>
        <v>1.4858006450000001</v>
      </c>
      <c r="T354" s="11">
        <f t="shared" si="51"/>
        <v>0.58659692000000008</v>
      </c>
      <c r="U354" s="11">
        <f t="shared" si="52"/>
        <v>6.8976527500000007</v>
      </c>
      <c r="V354" s="11">
        <f t="shared" si="53"/>
        <v>-1.1346967499999998</v>
      </c>
      <c r="W354" s="11">
        <f t="shared" si="54"/>
        <v>-1.2043580999999999</v>
      </c>
      <c r="X354" s="11">
        <f t="shared" si="55"/>
        <v>-0.15399907499999999</v>
      </c>
      <c r="Y354" s="11">
        <f t="shared" si="56"/>
        <v>-0.18503855999999999</v>
      </c>
      <c r="Z354" s="11">
        <f t="shared" si="57"/>
        <v>-0.60056725</v>
      </c>
      <c r="AA354" s="11">
        <f t="shared" si="58"/>
        <v>-0.30820349999999996</v>
      </c>
      <c r="AB354" s="11">
        <f t="shared" si="59"/>
        <v>0.126703975</v>
      </c>
    </row>
    <row r="355" spans="1:28" x14ac:dyDescent="0.25">
      <c r="A355" s="2" t="s">
        <v>349</v>
      </c>
      <c r="B355" s="3" t="s">
        <v>9381</v>
      </c>
      <c r="C355" s="3" t="s">
        <v>5234</v>
      </c>
      <c r="D355" s="10">
        <v>9.5</v>
      </c>
      <c r="E355" s="10">
        <v>9.6</v>
      </c>
      <c r="F355" s="10">
        <v>9.4600000000000009</v>
      </c>
      <c r="G355" s="10">
        <v>9.3699999999999992</v>
      </c>
      <c r="H355" s="10">
        <v>9.3699999999999992</v>
      </c>
      <c r="I355" s="3">
        <v>170</v>
      </c>
      <c r="J355" s="3">
        <v>0</v>
      </c>
      <c r="K355" s="3">
        <v>-2</v>
      </c>
      <c r="L355" s="3">
        <v>-26</v>
      </c>
      <c r="M355" s="3">
        <v>-11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1.6150000000000001E-2</v>
      </c>
      <c r="T355" s="11">
        <f t="shared" si="51"/>
        <v>0</v>
      </c>
      <c r="U355" s="11">
        <f t="shared" si="52"/>
        <v>-1.8920000000000002E-4</v>
      </c>
      <c r="V355" s="11">
        <f t="shared" si="53"/>
        <v>-2.4361999999999999E-3</v>
      </c>
      <c r="W355" s="11">
        <f t="shared" si="54"/>
        <v>-1.0306999999999998E-3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9382</v>
      </c>
      <c r="C356" s="3" t="s">
        <v>4795</v>
      </c>
      <c r="D356" s="10">
        <v>205.5</v>
      </c>
      <c r="E356" s="10">
        <v>204</v>
      </c>
      <c r="F356" s="10">
        <v>215</v>
      </c>
      <c r="G356" s="10">
        <v>219</v>
      </c>
      <c r="H356" s="10">
        <v>213.5</v>
      </c>
      <c r="I356" s="3">
        <v>2132.2539999999999</v>
      </c>
      <c r="J356" s="3">
        <v>1428.9449999999999</v>
      </c>
      <c r="K356" s="3">
        <v>8513.9969999999994</v>
      </c>
      <c r="L356" s="3">
        <v>1940.34</v>
      </c>
      <c r="M356" s="3">
        <v>-4375.4340000000002</v>
      </c>
      <c r="N356" s="3">
        <v>-2239.085</v>
      </c>
      <c r="O356" s="3">
        <v>-1984.0840000000001</v>
      </c>
      <c r="P356" s="3">
        <v>-527</v>
      </c>
      <c r="Q356" s="3">
        <v>-193</v>
      </c>
      <c r="R356" s="3">
        <v>-481</v>
      </c>
      <c r="S356" s="11">
        <f t="shared" si="50"/>
        <v>4.3817819699999996</v>
      </c>
      <c r="T356" s="11">
        <f t="shared" si="51"/>
        <v>2.9150477999999995</v>
      </c>
      <c r="U356" s="11">
        <f t="shared" si="52"/>
        <v>18.305093549999999</v>
      </c>
      <c r="V356" s="11">
        <f t="shared" si="53"/>
        <v>4.2493445999999997</v>
      </c>
      <c r="W356" s="11">
        <f t="shared" si="54"/>
        <v>-9.3415515899999999</v>
      </c>
      <c r="X356" s="11">
        <f t="shared" si="55"/>
        <v>-4.6013196750000001</v>
      </c>
      <c r="Y356" s="11">
        <f t="shared" si="56"/>
        <v>-4.0475313599999998</v>
      </c>
      <c r="Z356" s="11">
        <f t="shared" si="57"/>
        <v>-1.1330499999999999</v>
      </c>
      <c r="AA356" s="11">
        <f t="shared" si="58"/>
        <v>-0.42266999999999999</v>
      </c>
      <c r="AB356" s="11">
        <f t="shared" si="59"/>
        <v>-1.0269349999999999</v>
      </c>
    </row>
    <row r="357" spans="1:28" x14ac:dyDescent="0.25">
      <c r="A357" s="2" t="s">
        <v>351</v>
      </c>
      <c r="B357" s="3" t="s">
        <v>9383</v>
      </c>
      <c r="C357" s="3" t="s">
        <v>4783</v>
      </c>
      <c r="D357" s="10">
        <v>400.5</v>
      </c>
      <c r="E357" s="10">
        <v>399.5</v>
      </c>
      <c r="F357" s="10">
        <v>404</v>
      </c>
      <c r="G357" s="10">
        <v>413.5</v>
      </c>
      <c r="H357" s="10">
        <v>417</v>
      </c>
      <c r="I357" s="3">
        <v>-90.454999999999998</v>
      </c>
      <c r="J357" s="3">
        <v>-686.98900000000003</v>
      </c>
      <c r="K357" s="3">
        <v>-24.231000000000002</v>
      </c>
      <c r="L357" s="3">
        <v>721.87199999999996</v>
      </c>
      <c r="M357" s="3">
        <v>762.73699999999997</v>
      </c>
      <c r="N357" s="3">
        <v>100</v>
      </c>
      <c r="O357" s="3">
        <v>185</v>
      </c>
      <c r="P357" s="3">
        <v>19</v>
      </c>
      <c r="Q357" s="3">
        <v>-13</v>
      </c>
      <c r="R357" s="3">
        <v>-11</v>
      </c>
      <c r="S357" s="11">
        <f t="shared" si="50"/>
        <v>-0.36227227500000003</v>
      </c>
      <c r="T357" s="11">
        <f t="shared" si="51"/>
        <v>-2.7445210549999999</v>
      </c>
      <c r="U357" s="11">
        <f t="shared" si="52"/>
        <v>-9.7893240000000006E-2</v>
      </c>
      <c r="V357" s="11">
        <f t="shared" si="53"/>
        <v>2.98494072</v>
      </c>
      <c r="W357" s="11">
        <f t="shared" si="54"/>
        <v>3.1806132899999997</v>
      </c>
      <c r="X357" s="11">
        <f t="shared" si="55"/>
        <v>0.40050000000000002</v>
      </c>
      <c r="Y357" s="11">
        <f t="shared" si="56"/>
        <v>0.73907500000000004</v>
      </c>
      <c r="Z357" s="11">
        <f t="shared" si="57"/>
        <v>7.6759999999999995E-2</v>
      </c>
      <c r="AA357" s="11">
        <f t="shared" si="58"/>
        <v>-5.3754999999999997E-2</v>
      </c>
      <c r="AB357" s="11">
        <f t="shared" si="59"/>
        <v>-4.5870000000000001E-2</v>
      </c>
    </row>
    <row r="358" spans="1:28" x14ac:dyDescent="0.25">
      <c r="A358" s="2" t="s">
        <v>352</v>
      </c>
      <c r="B358" s="3" t="s">
        <v>9384</v>
      </c>
      <c r="C358" s="3" t="s">
        <v>4803</v>
      </c>
      <c r="D358" s="10">
        <v>136</v>
      </c>
      <c r="E358" s="10">
        <v>140.5</v>
      </c>
      <c r="F358" s="10">
        <v>142</v>
      </c>
      <c r="G358" s="10">
        <v>146</v>
      </c>
      <c r="H358" s="10">
        <v>146</v>
      </c>
      <c r="I358" s="3">
        <v>2735</v>
      </c>
      <c r="J358" s="3">
        <v>1786.5889999999999</v>
      </c>
      <c r="K358" s="3">
        <v>-98.081000000000003</v>
      </c>
      <c r="L358" s="3">
        <v>164.80600000000001</v>
      </c>
      <c r="M358" s="3">
        <v>720</v>
      </c>
      <c r="N358" s="3">
        <v>-642.05200000000002</v>
      </c>
      <c r="O358" s="3">
        <v>745.70399999999995</v>
      </c>
      <c r="P358" s="3">
        <v>596.54100000000005</v>
      </c>
      <c r="Q358" s="3">
        <v>653.77</v>
      </c>
      <c r="R358" s="3">
        <v>372.27</v>
      </c>
      <c r="S358" s="11">
        <f t="shared" si="50"/>
        <v>3.7195999999999998</v>
      </c>
      <c r="T358" s="11">
        <f t="shared" si="51"/>
        <v>2.5101575449999998</v>
      </c>
      <c r="U358" s="11">
        <f t="shared" si="52"/>
        <v>-0.13927502</v>
      </c>
      <c r="V358" s="11">
        <f t="shared" si="53"/>
        <v>0.24061676000000004</v>
      </c>
      <c r="W358" s="11">
        <f t="shared" si="54"/>
        <v>1.0511999999999999</v>
      </c>
      <c r="X358" s="11">
        <f t="shared" si="55"/>
        <v>-0.87319071999999998</v>
      </c>
      <c r="Y358" s="11">
        <f t="shared" si="56"/>
        <v>1.04771412</v>
      </c>
      <c r="Z358" s="11">
        <f t="shared" si="57"/>
        <v>0.84708822000000017</v>
      </c>
      <c r="AA358" s="11">
        <f t="shared" si="58"/>
        <v>0.95450420000000002</v>
      </c>
      <c r="AB358" s="11">
        <f t="shared" si="59"/>
        <v>0.54351419999999995</v>
      </c>
    </row>
    <row r="359" spans="1:28" x14ac:dyDescent="0.25">
      <c r="A359" s="2" t="s">
        <v>353</v>
      </c>
      <c r="B359" s="3" t="s">
        <v>5974</v>
      </c>
      <c r="C359" s="3" t="s">
        <v>4773</v>
      </c>
      <c r="D359" s="10">
        <v>50.2</v>
      </c>
      <c r="E359" s="10">
        <v>49.8</v>
      </c>
      <c r="F359" s="10">
        <v>50.2</v>
      </c>
      <c r="G359" s="10">
        <v>50</v>
      </c>
      <c r="H359" s="10">
        <v>53.7</v>
      </c>
      <c r="I359" s="3">
        <v>617</v>
      </c>
      <c r="J359" s="3">
        <v>-111</v>
      </c>
      <c r="K359" s="3">
        <v>137</v>
      </c>
      <c r="L359" s="3">
        <v>42.543999999999997</v>
      </c>
      <c r="M359" s="3">
        <v>2120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0.30973400000000001</v>
      </c>
      <c r="T359" s="11">
        <f t="shared" si="51"/>
        <v>-5.5277999999999994E-2</v>
      </c>
      <c r="U359" s="11">
        <f t="shared" si="52"/>
        <v>6.8774000000000002E-2</v>
      </c>
      <c r="V359" s="11">
        <f t="shared" si="53"/>
        <v>2.1271999999999999E-2</v>
      </c>
      <c r="W359" s="11">
        <f t="shared" si="54"/>
        <v>1.1384399999999999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9385</v>
      </c>
      <c r="C360" s="3" t="s">
        <v>4805</v>
      </c>
      <c r="D360" s="10">
        <v>135</v>
      </c>
      <c r="E360" s="10">
        <v>133.5</v>
      </c>
      <c r="F360" s="10">
        <v>129</v>
      </c>
      <c r="G360" s="10">
        <v>129</v>
      </c>
      <c r="H360" s="10">
        <v>126</v>
      </c>
      <c r="I360" s="3">
        <v>-2234.4670000000001</v>
      </c>
      <c r="J360" s="3">
        <v>-3651.38</v>
      </c>
      <c r="K360" s="3">
        <v>-963.93499999999995</v>
      </c>
      <c r="L360" s="3">
        <v>-2031.99</v>
      </c>
      <c r="M360" s="3">
        <v>-3550.85</v>
      </c>
      <c r="N360" s="3">
        <v>-236</v>
      </c>
      <c r="O360" s="3">
        <v>-850</v>
      </c>
      <c r="P360" s="3">
        <v>-38</v>
      </c>
      <c r="Q360" s="3">
        <v>-950</v>
      </c>
      <c r="R360" s="3">
        <v>0</v>
      </c>
      <c r="S360" s="11">
        <f t="shared" si="50"/>
        <v>-3.0165304500000003</v>
      </c>
      <c r="T360" s="11">
        <f t="shared" si="51"/>
        <v>-4.8745923000000007</v>
      </c>
      <c r="U360" s="11">
        <f t="shared" si="52"/>
        <v>-1.24347615</v>
      </c>
      <c r="V360" s="11">
        <f t="shared" si="53"/>
        <v>-2.6212670999999999</v>
      </c>
      <c r="W360" s="11">
        <f t="shared" si="54"/>
        <v>-4.4740709999999995</v>
      </c>
      <c r="X360" s="11">
        <f t="shared" si="55"/>
        <v>-0.31859999999999999</v>
      </c>
      <c r="Y360" s="11">
        <f t="shared" si="56"/>
        <v>-1.1347499999999999</v>
      </c>
      <c r="Z360" s="11">
        <f t="shared" si="57"/>
        <v>-4.9020000000000001E-2</v>
      </c>
      <c r="AA360" s="11">
        <f t="shared" si="58"/>
        <v>-1.2255</v>
      </c>
      <c r="AB360" s="11">
        <f t="shared" si="59"/>
        <v>0</v>
      </c>
    </row>
    <row r="361" spans="1:28" x14ac:dyDescent="0.25">
      <c r="A361" s="2" t="s">
        <v>355</v>
      </c>
      <c r="B361" s="3" t="s">
        <v>5057</v>
      </c>
      <c r="C361" s="3" t="s">
        <v>4807</v>
      </c>
      <c r="D361" s="10">
        <v>15.95</v>
      </c>
      <c r="E361" s="10">
        <v>15.8</v>
      </c>
      <c r="F361" s="10">
        <v>15.7</v>
      </c>
      <c r="G361" s="10">
        <v>15.3</v>
      </c>
      <c r="H361" s="10">
        <v>15</v>
      </c>
      <c r="I361" s="3">
        <v>883</v>
      </c>
      <c r="J361" s="3">
        <v>-360</v>
      </c>
      <c r="K361" s="3">
        <v>195</v>
      </c>
      <c r="L361" s="3">
        <v>-1518</v>
      </c>
      <c r="M361" s="3">
        <v>737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0.14083849999999998</v>
      </c>
      <c r="T361" s="11">
        <f t="shared" si="51"/>
        <v>-5.688E-2</v>
      </c>
      <c r="U361" s="11">
        <f t="shared" si="52"/>
        <v>3.0615E-2</v>
      </c>
      <c r="V361" s="11">
        <f t="shared" si="53"/>
        <v>-0.23225400000000002</v>
      </c>
      <c r="W361" s="11">
        <f t="shared" si="54"/>
        <v>0.11055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9386</v>
      </c>
      <c r="C362" s="3" t="s">
        <v>4781</v>
      </c>
      <c r="D362" s="10">
        <v>39.1</v>
      </c>
      <c r="E362" s="10">
        <v>39</v>
      </c>
      <c r="F362" s="10">
        <v>39.65</v>
      </c>
      <c r="G362" s="10">
        <v>39.1</v>
      </c>
      <c r="H362" s="10">
        <v>39.15</v>
      </c>
      <c r="I362" s="3">
        <v>-148</v>
      </c>
      <c r="J362" s="3">
        <v>-259</v>
      </c>
      <c r="K362" s="3">
        <v>179.047</v>
      </c>
      <c r="L362" s="3">
        <v>-539</v>
      </c>
      <c r="M362" s="3">
        <v>-325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-5.7868000000000003E-2</v>
      </c>
      <c r="T362" s="11">
        <f t="shared" si="51"/>
        <v>-0.10101</v>
      </c>
      <c r="U362" s="11">
        <f t="shared" si="52"/>
        <v>7.0992135499999998E-2</v>
      </c>
      <c r="V362" s="11">
        <f t="shared" si="53"/>
        <v>-0.21074900000000002</v>
      </c>
      <c r="W362" s="11">
        <f t="shared" si="54"/>
        <v>-0.1272375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9387</v>
      </c>
      <c r="C363" s="3" t="s">
        <v>4793</v>
      </c>
      <c r="D363" s="10">
        <v>45.55</v>
      </c>
      <c r="E363" s="10">
        <v>45.05</v>
      </c>
      <c r="F363" s="10">
        <v>45.6</v>
      </c>
      <c r="G363" s="10">
        <v>45.4</v>
      </c>
      <c r="H363" s="10">
        <v>45.15</v>
      </c>
      <c r="I363" s="3">
        <v>-19</v>
      </c>
      <c r="J363" s="3">
        <v>-378.45400000000001</v>
      </c>
      <c r="K363" s="3">
        <v>131</v>
      </c>
      <c r="L363" s="3">
        <v>-294</v>
      </c>
      <c r="M363" s="3">
        <v>-262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-8.654499999999999E-3</v>
      </c>
      <c r="T363" s="11">
        <f t="shared" si="51"/>
        <v>-0.17049352700000001</v>
      </c>
      <c r="U363" s="11">
        <f t="shared" si="52"/>
        <v>5.9736000000000004E-2</v>
      </c>
      <c r="V363" s="11">
        <f t="shared" si="53"/>
        <v>-0.13347600000000001</v>
      </c>
      <c r="W363" s="11">
        <f t="shared" si="54"/>
        <v>-0.118293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9388</v>
      </c>
      <c r="C364" s="3" t="s">
        <v>4808</v>
      </c>
      <c r="D364" s="10">
        <v>345</v>
      </c>
      <c r="E364" s="10">
        <v>344.5</v>
      </c>
      <c r="F364" s="10">
        <v>345</v>
      </c>
      <c r="G364" s="10">
        <v>341.5</v>
      </c>
      <c r="H364" s="10">
        <v>340</v>
      </c>
      <c r="I364" s="3">
        <v>-77.561000000000007</v>
      </c>
      <c r="J364" s="3">
        <v>-97.418000000000006</v>
      </c>
      <c r="K364" s="3">
        <v>-32.061999999999998</v>
      </c>
      <c r="L364" s="3">
        <v>-55.308999999999997</v>
      </c>
      <c r="M364" s="3">
        <v>-330.31200000000001</v>
      </c>
      <c r="N364" s="3">
        <v>-1</v>
      </c>
      <c r="O364" s="3">
        <v>3</v>
      </c>
      <c r="P364" s="3">
        <v>-3</v>
      </c>
      <c r="Q364" s="3">
        <v>0</v>
      </c>
      <c r="R364" s="3">
        <v>0</v>
      </c>
      <c r="S364" s="11">
        <f t="shared" si="50"/>
        <v>-0.26758545</v>
      </c>
      <c r="T364" s="11">
        <f t="shared" si="51"/>
        <v>-0.33560501000000004</v>
      </c>
      <c r="U364" s="11">
        <f t="shared" si="52"/>
        <v>-0.1106139</v>
      </c>
      <c r="V364" s="11">
        <f t="shared" si="53"/>
        <v>-0.18888023499999998</v>
      </c>
      <c r="W364" s="11">
        <f t="shared" si="54"/>
        <v>-1.1230608</v>
      </c>
      <c r="X364" s="11">
        <f t="shared" si="55"/>
        <v>-3.4499999999999999E-3</v>
      </c>
      <c r="Y364" s="11">
        <f t="shared" si="56"/>
        <v>1.0335E-2</v>
      </c>
      <c r="Z364" s="11">
        <f t="shared" si="57"/>
        <v>-1.035E-2</v>
      </c>
      <c r="AA364" s="11">
        <f t="shared" si="58"/>
        <v>0</v>
      </c>
      <c r="AB364" s="11">
        <f t="shared" si="59"/>
        <v>0</v>
      </c>
    </row>
    <row r="365" spans="1:28" x14ac:dyDescent="0.25">
      <c r="A365" s="2" t="s">
        <v>359</v>
      </c>
      <c r="B365" s="3" t="s">
        <v>5659</v>
      </c>
      <c r="C365" s="3" t="s">
        <v>4798</v>
      </c>
      <c r="D365" s="10">
        <v>62.5</v>
      </c>
      <c r="E365" s="10">
        <v>62.5</v>
      </c>
      <c r="F365" s="10">
        <v>62.9</v>
      </c>
      <c r="G365" s="10">
        <v>62.5</v>
      </c>
      <c r="H365" s="10">
        <v>63</v>
      </c>
      <c r="I365" s="3">
        <v>3</v>
      </c>
      <c r="J365" s="3">
        <v>-2</v>
      </c>
      <c r="K365" s="3">
        <v>-3</v>
      </c>
      <c r="L365" s="3">
        <v>-4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1.8749999999999999E-3</v>
      </c>
      <c r="T365" s="11">
        <f t="shared" si="51"/>
        <v>-1.25E-3</v>
      </c>
      <c r="U365" s="11">
        <f t="shared" si="52"/>
        <v>-1.8869999999999998E-3</v>
      </c>
      <c r="V365" s="11">
        <f t="shared" si="53"/>
        <v>-2.5000000000000001E-3</v>
      </c>
      <c r="W365" s="11">
        <f t="shared" si="54"/>
        <v>-1.2600000000000001E-3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9389</v>
      </c>
      <c r="C366" s="3" t="s">
        <v>4798</v>
      </c>
      <c r="D366" s="10">
        <v>24.5</v>
      </c>
      <c r="E366" s="10">
        <v>24.35</v>
      </c>
      <c r="F366" s="10">
        <v>24.15</v>
      </c>
      <c r="G366" s="10">
        <v>24.1</v>
      </c>
      <c r="H366" s="10">
        <v>23.55</v>
      </c>
      <c r="I366" s="3">
        <v>452</v>
      </c>
      <c r="J366" s="3">
        <v>510</v>
      </c>
      <c r="K366" s="3">
        <v>-74</v>
      </c>
      <c r="L366" s="3">
        <v>-1227.1289999999999</v>
      </c>
      <c r="M366" s="3">
        <v>-403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0.11074000000000001</v>
      </c>
      <c r="T366" s="11">
        <f t="shared" si="51"/>
        <v>0.124185</v>
      </c>
      <c r="U366" s="11">
        <f t="shared" si="52"/>
        <v>-1.7870999999999998E-2</v>
      </c>
      <c r="V366" s="11">
        <f t="shared" si="53"/>
        <v>-0.29573808899999998</v>
      </c>
      <c r="W366" s="11">
        <f t="shared" si="54"/>
        <v>-9.4906499999999991E-2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5976</v>
      </c>
      <c r="C367" s="3" t="s">
        <v>10319</v>
      </c>
      <c r="D367" s="10">
        <v>32.549999999999997</v>
      </c>
      <c r="E367" s="10">
        <v>33.049999999999997</v>
      </c>
      <c r="F367" s="10">
        <v>32.15</v>
      </c>
      <c r="G367" s="10">
        <v>31.85</v>
      </c>
      <c r="H367" s="10">
        <v>31.1</v>
      </c>
      <c r="I367" s="3">
        <v>5328</v>
      </c>
      <c r="J367" s="3">
        <v>-390.995</v>
      </c>
      <c r="K367" s="3">
        <v>-894</v>
      </c>
      <c r="L367" s="3">
        <v>-260.01600000000002</v>
      </c>
      <c r="M367" s="3">
        <v>-1027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1.734264</v>
      </c>
      <c r="T367" s="11">
        <f t="shared" si="51"/>
        <v>-0.12922384749999999</v>
      </c>
      <c r="U367" s="11">
        <f t="shared" si="52"/>
        <v>-0.28742099999999998</v>
      </c>
      <c r="V367" s="11">
        <f t="shared" si="53"/>
        <v>-8.2815096000000019E-2</v>
      </c>
      <c r="W367" s="11">
        <f t="shared" si="54"/>
        <v>-0.31939699999999999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9390</v>
      </c>
      <c r="C368" s="3" t="s">
        <v>4773</v>
      </c>
      <c r="D368" s="10">
        <v>33.25</v>
      </c>
      <c r="E368" s="10">
        <v>32.950000000000003</v>
      </c>
      <c r="F368" s="10">
        <v>32.75</v>
      </c>
      <c r="G368" s="10">
        <v>32.4</v>
      </c>
      <c r="H368" s="10">
        <v>32.5</v>
      </c>
      <c r="I368" s="3">
        <v>589</v>
      </c>
      <c r="J368" s="3">
        <v>-982</v>
      </c>
      <c r="K368" s="3">
        <v>-1104.009</v>
      </c>
      <c r="L368" s="3">
        <v>45</v>
      </c>
      <c r="M368" s="3">
        <v>-305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0.1958425</v>
      </c>
      <c r="T368" s="11">
        <f t="shared" si="51"/>
        <v>-0.323569</v>
      </c>
      <c r="U368" s="11">
        <f t="shared" si="52"/>
        <v>-0.36156294750000001</v>
      </c>
      <c r="V368" s="11">
        <f t="shared" si="53"/>
        <v>1.4579999999999999E-2</v>
      </c>
      <c r="W368" s="11">
        <f t="shared" si="54"/>
        <v>-9.9125000000000005E-2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9391</v>
      </c>
      <c r="C369" s="3" t="s">
        <v>4804</v>
      </c>
      <c r="D369" s="10">
        <v>249</v>
      </c>
      <c r="E369" s="10">
        <v>247</v>
      </c>
      <c r="F369" s="10">
        <v>243</v>
      </c>
      <c r="G369" s="10">
        <v>244.5</v>
      </c>
      <c r="H369" s="10">
        <v>246</v>
      </c>
      <c r="I369" s="3">
        <v>242</v>
      </c>
      <c r="J369" s="3">
        <v>0.3</v>
      </c>
      <c r="K369" s="3">
        <v>82.06</v>
      </c>
      <c r="L369" s="3">
        <v>320.02800000000002</v>
      </c>
      <c r="M369" s="3">
        <v>252</v>
      </c>
      <c r="N369" s="3">
        <v>16</v>
      </c>
      <c r="O369" s="3">
        <v>-2</v>
      </c>
      <c r="P369" s="3">
        <v>-16</v>
      </c>
      <c r="Q369" s="3">
        <v>34</v>
      </c>
      <c r="R369" s="3">
        <v>1</v>
      </c>
      <c r="S369" s="11">
        <f t="shared" si="50"/>
        <v>0.60258</v>
      </c>
      <c r="T369" s="11">
        <f t="shared" si="51"/>
        <v>7.4099999999999991E-4</v>
      </c>
      <c r="U369" s="11">
        <f t="shared" si="52"/>
        <v>0.19940580000000002</v>
      </c>
      <c r="V369" s="11">
        <f t="shared" si="53"/>
        <v>0.78246846000000003</v>
      </c>
      <c r="W369" s="11">
        <f t="shared" si="54"/>
        <v>0.61992000000000003</v>
      </c>
      <c r="X369" s="11">
        <f t="shared" si="55"/>
        <v>3.984E-2</v>
      </c>
      <c r="Y369" s="11">
        <f t="shared" si="56"/>
        <v>-4.9399999999999999E-3</v>
      </c>
      <c r="Z369" s="11">
        <f t="shared" si="57"/>
        <v>-3.8879999999999998E-2</v>
      </c>
      <c r="AA369" s="11">
        <f t="shared" si="58"/>
        <v>8.3129999999999996E-2</v>
      </c>
      <c r="AB369" s="11">
        <f t="shared" si="59"/>
        <v>2.4599999999999999E-3</v>
      </c>
    </row>
    <row r="370" spans="1:28" x14ac:dyDescent="0.25">
      <c r="A370" s="2" t="s">
        <v>364</v>
      </c>
      <c r="B370" s="3" t="s">
        <v>5513</v>
      </c>
      <c r="C370" s="3" t="s">
        <v>4798</v>
      </c>
      <c r="D370" s="10">
        <v>16.149999999999999</v>
      </c>
      <c r="E370" s="10">
        <v>16.350000000000001</v>
      </c>
      <c r="F370" s="10">
        <v>16</v>
      </c>
      <c r="G370" s="10">
        <v>15.65</v>
      </c>
      <c r="H370" s="10">
        <v>15.2</v>
      </c>
      <c r="I370" s="3">
        <v>1061</v>
      </c>
      <c r="J370" s="3">
        <v>535</v>
      </c>
      <c r="K370" s="3">
        <v>-138</v>
      </c>
      <c r="L370" s="3">
        <v>-1472</v>
      </c>
      <c r="M370" s="3">
        <v>-1348.9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0.17135149999999999</v>
      </c>
      <c r="T370" s="11">
        <f t="shared" si="51"/>
        <v>8.7472499999999995E-2</v>
      </c>
      <c r="U370" s="11">
        <f t="shared" si="52"/>
        <v>-2.2079999999999999E-2</v>
      </c>
      <c r="V370" s="11">
        <f t="shared" si="53"/>
        <v>-0.23036799999999999</v>
      </c>
      <c r="W370" s="11">
        <f t="shared" si="54"/>
        <v>-0.20503279999999999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9392</v>
      </c>
      <c r="C371" s="3" t="s">
        <v>4761</v>
      </c>
      <c r="D371" s="10">
        <v>16.05</v>
      </c>
      <c r="E371" s="10">
        <v>16.100000000000001</v>
      </c>
      <c r="F371" s="10">
        <v>16</v>
      </c>
      <c r="G371" s="10">
        <v>15.7</v>
      </c>
      <c r="H371" s="10">
        <v>15.6</v>
      </c>
      <c r="I371" s="3">
        <v>-78</v>
      </c>
      <c r="J371" s="3">
        <v>145</v>
      </c>
      <c r="K371" s="3">
        <v>-205.9</v>
      </c>
      <c r="L371" s="3">
        <v>-248</v>
      </c>
      <c r="M371" s="3">
        <v>-71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-1.2519000000000001E-2</v>
      </c>
      <c r="T371" s="11">
        <f t="shared" si="51"/>
        <v>2.3345000000000001E-2</v>
      </c>
      <c r="U371" s="11">
        <f t="shared" si="52"/>
        <v>-3.2944000000000001E-2</v>
      </c>
      <c r="V371" s="11">
        <f t="shared" si="53"/>
        <v>-3.8935999999999998E-2</v>
      </c>
      <c r="W371" s="11">
        <f t="shared" si="54"/>
        <v>-1.1075999999999999E-2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9393</v>
      </c>
      <c r="C372" s="3" t="s">
        <v>4825</v>
      </c>
      <c r="D372" s="10">
        <v>65.400000000000006</v>
      </c>
      <c r="E372" s="10">
        <v>65.900000000000006</v>
      </c>
      <c r="F372" s="10">
        <v>65.400000000000006</v>
      </c>
      <c r="G372" s="10">
        <v>64.599999999999994</v>
      </c>
      <c r="H372" s="10">
        <v>63.7</v>
      </c>
      <c r="I372" s="3">
        <v>-2491</v>
      </c>
      <c r="J372" s="3">
        <v>-1671.662</v>
      </c>
      <c r="K372" s="3">
        <v>-420.12200000000001</v>
      </c>
      <c r="L372" s="3">
        <v>-2463</v>
      </c>
      <c r="M372" s="3">
        <v>-2729.0450000000001</v>
      </c>
      <c r="N372" s="3">
        <v>-2987.7159999999999</v>
      </c>
      <c r="O372" s="3">
        <v>-871</v>
      </c>
      <c r="P372" s="3">
        <v>-625</v>
      </c>
      <c r="Q372" s="3">
        <v>-1</v>
      </c>
      <c r="R372" s="3">
        <v>-91</v>
      </c>
      <c r="S372" s="11">
        <f t="shared" si="50"/>
        <v>-1.6291140000000002</v>
      </c>
      <c r="T372" s="11">
        <f t="shared" si="51"/>
        <v>-1.1016252580000001</v>
      </c>
      <c r="U372" s="11">
        <f t="shared" si="52"/>
        <v>-0.27475978800000006</v>
      </c>
      <c r="V372" s="11">
        <f t="shared" si="53"/>
        <v>-1.5910979999999999</v>
      </c>
      <c r="W372" s="11">
        <f t="shared" si="54"/>
        <v>-1.7384016650000003</v>
      </c>
      <c r="X372" s="11">
        <f t="shared" si="55"/>
        <v>-1.9539662640000002</v>
      </c>
      <c r="Y372" s="11">
        <f t="shared" si="56"/>
        <v>-0.57398899999999997</v>
      </c>
      <c r="Z372" s="11">
        <f t="shared" si="57"/>
        <v>-0.40875</v>
      </c>
      <c r="AA372" s="11">
        <f t="shared" si="58"/>
        <v>-6.4599999999999998E-4</v>
      </c>
      <c r="AB372" s="11">
        <f t="shared" si="59"/>
        <v>-5.7966999999999998E-2</v>
      </c>
    </row>
    <row r="373" spans="1:28" x14ac:dyDescent="0.25">
      <c r="A373" s="2" t="s">
        <v>367</v>
      </c>
      <c r="B373" s="3" t="s">
        <v>6538</v>
      </c>
      <c r="C373" s="3" t="s">
        <v>4809</v>
      </c>
      <c r="D373" s="10">
        <v>16.3</v>
      </c>
      <c r="E373" s="10">
        <v>15.95</v>
      </c>
      <c r="F373" s="10">
        <v>15.9</v>
      </c>
      <c r="G373" s="10">
        <v>16</v>
      </c>
      <c r="H373" s="10">
        <v>15.8</v>
      </c>
      <c r="I373" s="3">
        <v>5566.0320000000002</v>
      </c>
      <c r="J373" s="3">
        <v>-5236.55</v>
      </c>
      <c r="K373" s="3">
        <v>797</v>
      </c>
      <c r="L373" s="3">
        <v>1901.828</v>
      </c>
      <c r="M373" s="3">
        <v>-3005.1750000000002</v>
      </c>
      <c r="N373" s="3">
        <v>-655</v>
      </c>
      <c r="O373" s="3">
        <v>0</v>
      </c>
      <c r="P373" s="3">
        <v>0</v>
      </c>
      <c r="Q373" s="3">
        <v>0</v>
      </c>
      <c r="R373" s="3">
        <v>-226</v>
      </c>
      <c r="S373" s="11">
        <f t="shared" si="50"/>
        <v>0.90726321600000015</v>
      </c>
      <c r="T373" s="11">
        <f t="shared" si="51"/>
        <v>-0.83522972500000003</v>
      </c>
      <c r="U373" s="11">
        <f t="shared" si="52"/>
        <v>0.126723</v>
      </c>
      <c r="V373" s="11">
        <f t="shared" si="53"/>
        <v>0.30429247999999998</v>
      </c>
      <c r="W373" s="11">
        <f t="shared" si="54"/>
        <v>-0.47481765000000009</v>
      </c>
      <c r="X373" s="11">
        <f t="shared" si="55"/>
        <v>-0.106765</v>
      </c>
      <c r="Y373" s="11">
        <f t="shared" si="56"/>
        <v>0</v>
      </c>
      <c r="Z373" s="11">
        <f t="shared" si="57"/>
        <v>0</v>
      </c>
      <c r="AA373" s="11">
        <f t="shared" si="58"/>
        <v>0</v>
      </c>
      <c r="AB373" s="11">
        <f t="shared" si="59"/>
        <v>-3.5708000000000004E-2</v>
      </c>
    </row>
    <row r="374" spans="1:28" x14ac:dyDescent="0.25">
      <c r="A374" s="2" t="s">
        <v>368</v>
      </c>
      <c r="B374" s="3" t="s">
        <v>4866</v>
      </c>
      <c r="C374" s="3" t="s">
        <v>4810</v>
      </c>
      <c r="D374" s="10">
        <v>117.5</v>
      </c>
      <c r="E374" s="10">
        <v>118</v>
      </c>
      <c r="F374" s="10">
        <v>118.5</v>
      </c>
      <c r="G374" s="10">
        <v>117.5</v>
      </c>
      <c r="H374" s="10">
        <v>117</v>
      </c>
      <c r="I374" s="3">
        <v>1086.259</v>
      </c>
      <c r="J374" s="3">
        <v>704</v>
      </c>
      <c r="K374" s="3">
        <v>776.18499999999995</v>
      </c>
      <c r="L374" s="3">
        <v>-635.70299999999997</v>
      </c>
      <c r="M374" s="3">
        <v>-1474.78</v>
      </c>
      <c r="N374" s="3">
        <v>7.4999999999999997E-2</v>
      </c>
      <c r="O374" s="3">
        <v>4</v>
      </c>
      <c r="P374" s="3">
        <v>-9</v>
      </c>
      <c r="Q374" s="3">
        <v>-6.6159999999999997</v>
      </c>
      <c r="R374" s="3">
        <v>5</v>
      </c>
      <c r="S374" s="11">
        <f t="shared" si="50"/>
        <v>1.276354325</v>
      </c>
      <c r="T374" s="11">
        <f t="shared" si="51"/>
        <v>0.83072000000000001</v>
      </c>
      <c r="U374" s="11">
        <f t="shared" si="52"/>
        <v>0.91977922499999998</v>
      </c>
      <c r="V374" s="11">
        <f t="shared" si="53"/>
        <v>-0.74695102499999999</v>
      </c>
      <c r="W374" s="11">
        <f t="shared" si="54"/>
        <v>-1.7254926000000002</v>
      </c>
      <c r="X374" s="11">
        <f t="shared" si="55"/>
        <v>8.8125000000000001E-5</v>
      </c>
      <c r="Y374" s="11">
        <f t="shared" si="56"/>
        <v>4.7200000000000002E-3</v>
      </c>
      <c r="Z374" s="11">
        <f t="shared" si="57"/>
        <v>-1.0664999999999999E-2</v>
      </c>
      <c r="AA374" s="11">
        <f t="shared" si="58"/>
        <v>-7.7738E-3</v>
      </c>
      <c r="AB374" s="11">
        <f t="shared" si="59"/>
        <v>5.8500000000000002E-3</v>
      </c>
    </row>
    <row r="375" spans="1:28" x14ac:dyDescent="0.25">
      <c r="A375" s="2" t="s">
        <v>369</v>
      </c>
      <c r="B375" s="3" t="s">
        <v>9394</v>
      </c>
      <c r="C375" s="3" t="s">
        <v>4777</v>
      </c>
      <c r="D375" s="10">
        <v>25.85</v>
      </c>
      <c r="E375" s="10">
        <v>26.15</v>
      </c>
      <c r="F375" s="10">
        <v>26.3</v>
      </c>
      <c r="G375" s="10">
        <v>26.25</v>
      </c>
      <c r="H375" s="10">
        <v>26</v>
      </c>
      <c r="I375" s="3">
        <v>-47</v>
      </c>
      <c r="J375" s="3">
        <v>94</v>
      </c>
      <c r="K375" s="3">
        <v>-34</v>
      </c>
      <c r="L375" s="3">
        <v>26</v>
      </c>
      <c r="M375" s="3">
        <v>-38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-1.2149500000000001E-2</v>
      </c>
      <c r="T375" s="11">
        <f t="shared" si="51"/>
        <v>2.4580999999999999E-2</v>
      </c>
      <c r="U375" s="11">
        <f t="shared" si="52"/>
        <v>-8.9420000000000003E-3</v>
      </c>
      <c r="V375" s="11">
        <f t="shared" si="53"/>
        <v>6.8250000000000003E-3</v>
      </c>
      <c r="W375" s="11">
        <f t="shared" si="54"/>
        <v>-9.8799999999999999E-3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5979</v>
      </c>
      <c r="C376" s="3" t="s">
        <v>4802</v>
      </c>
      <c r="D376" s="10">
        <v>32.700000000000003</v>
      </c>
      <c r="E376" s="10">
        <v>32.950000000000003</v>
      </c>
      <c r="F376" s="10">
        <v>32.9</v>
      </c>
      <c r="G376" s="10">
        <v>33</v>
      </c>
      <c r="H376" s="10">
        <v>33.1</v>
      </c>
      <c r="I376" s="3">
        <v>1</v>
      </c>
      <c r="J376" s="3">
        <v>-4</v>
      </c>
      <c r="K376" s="3">
        <v>-24</v>
      </c>
      <c r="L376" s="3">
        <v>3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3.2700000000000003E-4</v>
      </c>
      <c r="T376" s="11">
        <f t="shared" si="51"/>
        <v>-1.3180000000000002E-3</v>
      </c>
      <c r="U376" s="11">
        <f t="shared" si="52"/>
        <v>-7.8959999999999985E-3</v>
      </c>
      <c r="V376" s="11">
        <f t="shared" si="53"/>
        <v>9.8999999999999999E-4</v>
      </c>
      <c r="W376" s="11">
        <f t="shared" si="54"/>
        <v>-3.3100000000000002E-4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9395</v>
      </c>
      <c r="C377" s="3" t="s">
        <v>4782</v>
      </c>
      <c r="D377" s="10">
        <v>28.1</v>
      </c>
      <c r="E377" s="10">
        <v>28.7</v>
      </c>
      <c r="F377" s="10">
        <v>29.85</v>
      </c>
      <c r="G377" s="10">
        <v>31</v>
      </c>
      <c r="H377" s="10">
        <v>30</v>
      </c>
      <c r="I377" s="3">
        <v>-62</v>
      </c>
      <c r="J377" s="3">
        <v>15</v>
      </c>
      <c r="K377" s="3">
        <v>120</v>
      </c>
      <c r="L377" s="3">
        <v>164.988</v>
      </c>
      <c r="M377" s="3">
        <v>78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-1.7422E-2</v>
      </c>
      <c r="T377" s="11">
        <f t="shared" si="51"/>
        <v>4.3049999999999998E-3</v>
      </c>
      <c r="U377" s="11">
        <f t="shared" si="52"/>
        <v>3.5819999999999998E-2</v>
      </c>
      <c r="V377" s="11">
        <f t="shared" si="53"/>
        <v>5.1146279999999995E-2</v>
      </c>
      <c r="W377" s="11">
        <f t="shared" si="54"/>
        <v>2.3400000000000001E-2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9396</v>
      </c>
      <c r="C378" s="3" t="s">
        <v>4811</v>
      </c>
      <c r="D378" s="10">
        <v>33.549999999999997</v>
      </c>
      <c r="E378" s="10">
        <v>33.5</v>
      </c>
      <c r="F378" s="10">
        <v>33.35</v>
      </c>
      <c r="G378" s="10">
        <v>32.6</v>
      </c>
      <c r="H378" s="10">
        <v>33.25</v>
      </c>
      <c r="I378" s="3">
        <v>-250.98599999999999</v>
      </c>
      <c r="J378" s="3">
        <v>-490</v>
      </c>
      <c r="K378" s="3">
        <v>-22</v>
      </c>
      <c r="L378" s="3">
        <v>530.971</v>
      </c>
      <c r="M378" s="3">
        <v>-746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-8.4205802999999996E-2</v>
      </c>
      <c r="T378" s="11">
        <f t="shared" si="51"/>
        <v>-0.16414999999999999</v>
      </c>
      <c r="U378" s="11">
        <f t="shared" si="52"/>
        <v>-7.3370000000000006E-3</v>
      </c>
      <c r="V378" s="11">
        <f t="shared" si="53"/>
        <v>0.17309654600000002</v>
      </c>
      <c r="W378" s="11">
        <f t="shared" si="54"/>
        <v>-0.24804499999999999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5981</v>
      </c>
      <c r="C379" s="3" t="s">
        <v>10314</v>
      </c>
      <c r="D379" s="10">
        <v>30.45</v>
      </c>
      <c r="E379" s="10">
        <v>30</v>
      </c>
      <c r="F379" s="10">
        <v>30.5</v>
      </c>
      <c r="G379" s="10">
        <v>29.6</v>
      </c>
      <c r="H379" s="10">
        <v>28.9</v>
      </c>
      <c r="I379" s="3">
        <v>-65</v>
      </c>
      <c r="J379" s="3">
        <v>58</v>
      </c>
      <c r="K379" s="3">
        <v>335</v>
      </c>
      <c r="L379" s="3">
        <v>-1062</v>
      </c>
      <c r="M379" s="3">
        <v>-247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-1.9792500000000001E-2</v>
      </c>
      <c r="T379" s="11">
        <f t="shared" si="51"/>
        <v>1.7399999999999999E-2</v>
      </c>
      <c r="U379" s="11">
        <f t="shared" si="52"/>
        <v>0.102175</v>
      </c>
      <c r="V379" s="11">
        <f t="shared" si="53"/>
        <v>-0.31435200000000002</v>
      </c>
      <c r="W379" s="11">
        <f t="shared" si="54"/>
        <v>-7.1382999999999988E-2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5982</v>
      </c>
      <c r="C380" s="3" t="s">
        <v>10322</v>
      </c>
      <c r="D380" s="10">
        <v>46.6</v>
      </c>
      <c r="E380" s="10">
        <v>46.95</v>
      </c>
      <c r="F380" s="10">
        <v>47.35</v>
      </c>
      <c r="G380" s="10">
        <v>47.5</v>
      </c>
      <c r="H380" s="10">
        <v>47.1</v>
      </c>
      <c r="I380" s="3">
        <v>-20</v>
      </c>
      <c r="J380" s="3">
        <v>3</v>
      </c>
      <c r="K380" s="3">
        <v>79</v>
      </c>
      <c r="L380" s="3">
        <v>170.995</v>
      </c>
      <c r="M380" s="3">
        <v>75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-9.3200000000000002E-3</v>
      </c>
      <c r="T380" s="11">
        <f t="shared" si="51"/>
        <v>1.4085000000000002E-3</v>
      </c>
      <c r="U380" s="11">
        <f t="shared" si="52"/>
        <v>3.7406500000000002E-2</v>
      </c>
      <c r="V380" s="11">
        <f t="shared" si="53"/>
        <v>8.1222624999999993E-2</v>
      </c>
      <c r="W380" s="11">
        <f t="shared" si="54"/>
        <v>3.5325000000000002E-2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9397</v>
      </c>
      <c r="C381" s="3" t="s">
        <v>4777</v>
      </c>
      <c r="D381" s="10">
        <v>99.7</v>
      </c>
      <c r="E381" s="10">
        <v>97.5</v>
      </c>
      <c r="F381" s="10">
        <v>98.9</v>
      </c>
      <c r="G381" s="10">
        <v>99.6</v>
      </c>
      <c r="H381" s="10">
        <v>95.2</v>
      </c>
      <c r="I381" s="3">
        <v>-2007.2</v>
      </c>
      <c r="J381" s="3">
        <v>-1828</v>
      </c>
      <c r="K381" s="3">
        <v>-1124.442</v>
      </c>
      <c r="L381" s="3">
        <v>-1072.6479999999999</v>
      </c>
      <c r="M381" s="3">
        <v>-535</v>
      </c>
      <c r="N381" s="3">
        <v>20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-2.0011784000000001</v>
      </c>
      <c r="T381" s="11">
        <f t="shared" si="51"/>
        <v>-1.7823</v>
      </c>
      <c r="U381" s="11">
        <f t="shared" si="52"/>
        <v>-1.112073138</v>
      </c>
      <c r="V381" s="11">
        <f t="shared" si="53"/>
        <v>-1.0683574079999998</v>
      </c>
      <c r="W381" s="11">
        <f t="shared" si="54"/>
        <v>-0.50931999999999999</v>
      </c>
      <c r="X381" s="11">
        <f t="shared" si="55"/>
        <v>1.9939999999999999E-2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9398</v>
      </c>
      <c r="C382" s="3" t="s">
        <v>10323</v>
      </c>
      <c r="D382" s="10">
        <v>35.35</v>
      </c>
      <c r="E382" s="10">
        <v>35.200000000000003</v>
      </c>
      <c r="F382" s="10">
        <v>35</v>
      </c>
      <c r="G382" s="10">
        <v>35.549999999999997</v>
      </c>
      <c r="H382" s="10">
        <v>35.1</v>
      </c>
      <c r="I382" s="3">
        <v>74</v>
      </c>
      <c r="J382" s="3">
        <v>-24</v>
      </c>
      <c r="K382" s="3">
        <v>-2</v>
      </c>
      <c r="L382" s="3">
        <v>138.97499999999999</v>
      </c>
      <c r="M382" s="3">
        <v>-57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2.6159000000000002E-2</v>
      </c>
      <c r="T382" s="11">
        <f t="shared" si="51"/>
        <v>-8.4480000000000006E-3</v>
      </c>
      <c r="U382" s="11">
        <f t="shared" si="52"/>
        <v>-6.9999999999999999E-4</v>
      </c>
      <c r="V382" s="11">
        <f t="shared" si="53"/>
        <v>4.9405612499999994E-2</v>
      </c>
      <c r="W382" s="11">
        <f t="shared" si="54"/>
        <v>-2.0007E-2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5984</v>
      </c>
      <c r="C383" s="3" t="s">
        <v>10324</v>
      </c>
      <c r="D383" s="10">
        <v>33.799999999999997</v>
      </c>
      <c r="E383" s="10">
        <v>33.25</v>
      </c>
      <c r="F383" s="10">
        <v>32.65</v>
      </c>
      <c r="G383" s="10">
        <v>31.9</v>
      </c>
      <c r="H383" s="10">
        <v>31.3</v>
      </c>
      <c r="I383" s="3">
        <v>0</v>
      </c>
      <c r="J383" s="3">
        <v>-1</v>
      </c>
      <c r="K383" s="3">
        <v>2</v>
      </c>
      <c r="L383" s="3">
        <v>-1</v>
      </c>
      <c r="M383" s="3">
        <v>-4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-3.325E-4</v>
      </c>
      <c r="U383" s="11">
        <f t="shared" si="52"/>
        <v>6.5299999999999993E-4</v>
      </c>
      <c r="V383" s="11">
        <f t="shared" si="53"/>
        <v>-3.19E-4</v>
      </c>
      <c r="W383" s="11">
        <f t="shared" si="54"/>
        <v>-1.2520000000000001E-3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5985</v>
      </c>
      <c r="C384" s="3" t="s">
        <v>4798</v>
      </c>
      <c r="D384" s="10">
        <v>45</v>
      </c>
      <c r="E384" s="10">
        <v>44.4</v>
      </c>
      <c r="F384" s="10">
        <v>44.75</v>
      </c>
      <c r="G384" s="10">
        <v>45.45</v>
      </c>
      <c r="H384" s="10">
        <v>45.5</v>
      </c>
      <c r="I384" s="3">
        <v>-9</v>
      </c>
      <c r="J384" s="3">
        <v>453</v>
      </c>
      <c r="K384" s="3">
        <v>-137</v>
      </c>
      <c r="L384" s="3">
        <v>-170.02199999999999</v>
      </c>
      <c r="M384" s="3">
        <v>-129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-4.0499999999999998E-3</v>
      </c>
      <c r="T384" s="11">
        <f t="shared" si="51"/>
        <v>0.20113200000000001</v>
      </c>
      <c r="U384" s="11">
        <f t="shared" si="52"/>
        <v>-6.1307500000000001E-2</v>
      </c>
      <c r="V384" s="11">
        <f t="shared" si="53"/>
        <v>-7.7274998999999997E-2</v>
      </c>
      <c r="W384" s="11">
        <f t="shared" si="54"/>
        <v>-5.8694999999999997E-2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5986</v>
      </c>
      <c r="C385" s="3" t="s">
        <v>4793</v>
      </c>
      <c r="D385" s="10">
        <v>18.149999999999999</v>
      </c>
      <c r="E385" s="10">
        <v>18.3</v>
      </c>
      <c r="F385" s="10">
        <v>18.2</v>
      </c>
      <c r="G385" s="10">
        <v>18</v>
      </c>
      <c r="H385" s="10">
        <v>18</v>
      </c>
      <c r="I385" s="3">
        <v>152</v>
      </c>
      <c r="J385" s="3">
        <v>216</v>
      </c>
      <c r="K385" s="3">
        <v>-48</v>
      </c>
      <c r="L385" s="3">
        <v>-232</v>
      </c>
      <c r="M385" s="3">
        <v>-83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2.7587999999999998E-2</v>
      </c>
      <c r="T385" s="11">
        <f t="shared" si="51"/>
        <v>3.9528000000000001E-2</v>
      </c>
      <c r="U385" s="11">
        <f t="shared" si="52"/>
        <v>-8.735999999999999E-3</v>
      </c>
      <c r="V385" s="11">
        <f t="shared" si="53"/>
        <v>-4.1759999999999999E-2</v>
      </c>
      <c r="W385" s="11">
        <f t="shared" si="54"/>
        <v>-1.494E-2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5326</v>
      </c>
      <c r="C386" s="3" t="s">
        <v>4812</v>
      </c>
      <c r="D386" s="10">
        <v>29.2</v>
      </c>
      <c r="E386" s="10">
        <v>29.45</v>
      </c>
      <c r="F386" s="10">
        <v>29.45</v>
      </c>
      <c r="G386" s="10">
        <v>26.8</v>
      </c>
      <c r="H386" s="10">
        <v>27</v>
      </c>
      <c r="I386" s="3">
        <v>-527</v>
      </c>
      <c r="J386" s="3">
        <v>659</v>
      </c>
      <c r="K386" s="3">
        <v>135</v>
      </c>
      <c r="L386" s="3">
        <v>-3235</v>
      </c>
      <c r="M386" s="3">
        <v>-49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-0.15388399999999999</v>
      </c>
      <c r="T386" s="11">
        <f t="shared" si="51"/>
        <v>0.19407549999999998</v>
      </c>
      <c r="U386" s="11">
        <f t="shared" si="52"/>
        <v>3.9757500000000001E-2</v>
      </c>
      <c r="V386" s="11">
        <f t="shared" si="53"/>
        <v>-0.86697999999999997</v>
      </c>
      <c r="W386" s="11">
        <f t="shared" si="54"/>
        <v>-1.323E-2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9399</v>
      </c>
      <c r="C387" s="3" t="s">
        <v>10325</v>
      </c>
      <c r="D387" s="10">
        <v>143</v>
      </c>
      <c r="E387" s="10">
        <v>144</v>
      </c>
      <c r="F387" s="10">
        <v>143.5</v>
      </c>
      <c r="G387" s="10">
        <v>143</v>
      </c>
      <c r="H387" s="10">
        <v>141</v>
      </c>
      <c r="I387" s="3">
        <v>43</v>
      </c>
      <c r="J387" s="3">
        <v>28</v>
      </c>
      <c r="K387" s="3">
        <v>-4</v>
      </c>
      <c r="L387" s="3">
        <v>-59.345999999999997</v>
      </c>
      <c r="M387" s="3">
        <v>-48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6.1490000000000003E-2</v>
      </c>
      <c r="T387" s="11">
        <f t="shared" si="51"/>
        <v>4.0320000000000002E-2</v>
      </c>
      <c r="U387" s="11">
        <f t="shared" si="52"/>
        <v>-5.7400000000000003E-3</v>
      </c>
      <c r="V387" s="11">
        <f t="shared" si="53"/>
        <v>-8.4864779999999987E-2</v>
      </c>
      <c r="W387" s="11">
        <f t="shared" si="54"/>
        <v>-6.7680000000000004E-2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9400</v>
      </c>
      <c r="C388" s="3" t="s">
        <v>10326</v>
      </c>
      <c r="D388" s="10">
        <v>18.600000000000001</v>
      </c>
      <c r="E388" s="10">
        <v>18.5</v>
      </c>
      <c r="F388" s="10">
        <v>18.399999999999999</v>
      </c>
      <c r="G388" s="10">
        <v>18.3</v>
      </c>
      <c r="H388" s="10">
        <v>18.149999999999999</v>
      </c>
      <c r="I388" s="3">
        <v>-4</v>
      </c>
      <c r="J388" s="3">
        <v>5</v>
      </c>
      <c r="K388" s="3">
        <v>-2.0190000000000001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-7.4400000000000009E-4</v>
      </c>
      <c r="T388" s="11">
        <f t="shared" si="51"/>
        <v>9.2500000000000004E-4</v>
      </c>
      <c r="U388" s="11">
        <f t="shared" si="52"/>
        <v>-3.7149599999999997E-4</v>
      </c>
      <c r="V388" s="11">
        <f t="shared" si="53"/>
        <v>0</v>
      </c>
      <c r="W388" s="11">
        <f t="shared" si="54"/>
        <v>-1.8149999999999999E-4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9401</v>
      </c>
      <c r="C389" s="3" t="s">
        <v>4802</v>
      </c>
      <c r="D389" s="10">
        <v>38.549999999999997</v>
      </c>
      <c r="E389" s="10">
        <v>38.65</v>
      </c>
      <c r="F389" s="10">
        <v>38.75</v>
      </c>
      <c r="G389" s="10">
        <v>38.5</v>
      </c>
      <c r="H389" s="10">
        <v>38.700000000000003</v>
      </c>
      <c r="I389" s="3">
        <v>-9</v>
      </c>
      <c r="J389" s="3">
        <v>3</v>
      </c>
      <c r="K389" s="3">
        <v>6</v>
      </c>
      <c r="L389" s="3">
        <v>-29</v>
      </c>
      <c r="M389" s="3">
        <v>-1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-3.4694999999999999E-3</v>
      </c>
      <c r="T389" s="11">
        <f t="shared" si="51"/>
        <v>1.1594999999999999E-3</v>
      </c>
      <c r="U389" s="11">
        <f t="shared" si="52"/>
        <v>2.3249999999999998E-3</v>
      </c>
      <c r="V389" s="11">
        <f t="shared" si="53"/>
        <v>-1.1165E-2</v>
      </c>
      <c r="W389" s="11">
        <f t="shared" si="54"/>
        <v>-3.8700000000000003E-4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9402</v>
      </c>
      <c r="C390" s="3" t="s">
        <v>4813</v>
      </c>
      <c r="D390" s="10">
        <v>10.95</v>
      </c>
      <c r="E390" s="10">
        <v>11</v>
      </c>
      <c r="F390" s="10">
        <v>10.9</v>
      </c>
      <c r="G390" s="10">
        <v>11</v>
      </c>
      <c r="H390" s="10">
        <v>11</v>
      </c>
      <c r="I390" s="3">
        <v>-13</v>
      </c>
      <c r="J390" s="3">
        <v>-19</v>
      </c>
      <c r="K390" s="3">
        <v>-9</v>
      </c>
      <c r="L390" s="3">
        <v>-16</v>
      </c>
      <c r="M390" s="3">
        <v>-13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-1.4234999999999999E-3</v>
      </c>
      <c r="T390" s="11">
        <f t="shared" si="51"/>
        <v>-2.0899999999999998E-3</v>
      </c>
      <c r="U390" s="11">
        <f t="shared" si="52"/>
        <v>-9.810000000000001E-4</v>
      </c>
      <c r="V390" s="11">
        <f t="shared" si="53"/>
        <v>-1.7600000000000001E-3</v>
      </c>
      <c r="W390" s="11">
        <f t="shared" si="54"/>
        <v>-1.4300000000000001E-3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9403</v>
      </c>
      <c r="C391" s="3" t="s">
        <v>4812</v>
      </c>
      <c r="D391" s="10">
        <v>51.4</v>
      </c>
      <c r="E391" s="10">
        <v>51.6</v>
      </c>
      <c r="F391" s="10">
        <v>51.7</v>
      </c>
      <c r="G391" s="10">
        <v>51.5</v>
      </c>
      <c r="H391" s="10">
        <v>51.3</v>
      </c>
      <c r="I391" s="3">
        <v>1.01</v>
      </c>
      <c r="J391" s="3">
        <v>2</v>
      </c>
      <c r="K391" s="3">
        <v>-1</v>
      </c>
      <c r="L391" s="3">
        <v>-2.1000000000000001E-2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5.1913999999999997E-4</v>
      </c>
      <c r="T391" s="11">
        <f t="shared" ref="T391:T454" si="61">$E391*J391/100000</f>
        <v>1.0319999999999999E-3</v>
      </c>
      <c r="U391" s="11">
        <f t="shared" ref="U391:U454" si="62">$F391*K391/100000</f>
        <v>-5.1699999999999999E-4</v>
      </c>
      <c r="V391" s="11">
        <f t="shared" ref="V391:V454" si="63">$G391*L391/100000</f>
        <v>-1.0815000000000001E-5</v>
      </c>
      <c r="W391" s="11">
        <f t="shared" ref="W391:W454" si="64">$H391*M391/100000</f>
        <v>2.052E-3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6539</v>
      </c>
      <c r="C392" s="3" t="s">
        <v>4793</v>
      </c>
      <c r="D392" s="10">
        <v>32.1</v>
      </c>
      <c r="E392" s="10">
        <v>31.65</v>
      </c>
      <c r="F392" s="10">
        <v>31.75</v>
      </c>
      <c r="G392" s="10">
        <v>31.8</v>
      </c>
      <c r="H392" s="10">
        <v>31.8</v>
      </c>
      <c r="I392" s="3">
        <v>-1</v>
      </c>
      <c r="J392" s="3">
        <v>2</v>
      </c>
      <c r="K392" s="3">
        <v>1</v>
      </c>
      <c r="L392" s="3">
        <v>-2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-3.21E-4</v>
      </c>
      <c r="T392" s="11">
        <f t="shared" si="61"/>
        <v>6.3299999999999999E-4</v>
      </c>
      <c r="U392" s="11">
        <f t="shared" si="62"/>
        <v>3.1750000000000002E-4</v>
      </c>
      <c r="V392" s="11">
        <f t="shared" si="63"/>
        <v>-6.3600000000000006E-4</v>
      </c>
      <c r="W392" s="11">
        <f t="shared" si="64"/>
        <v>9.540000000000001E-4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4921</v>
      </c>
      <c r="C393" s="3" t="s">
        <v>4805</v>
      </c>
      <c r="D393" s="10">
        <v>67.7</v>
      </c>
      <c r="E393" s="10">
        <v>66.900000000000006</v>
      </c>
      <c r="F393" s="10">
        <v>66.599999999999994</v>
      </c>
      <c r="G393" s="10">
        <v>65.400000000000006</v>
      </c>
      <c r="H393" s="10">
        <v>63.6</v>
      </c>
      <c r="I393" s="3">
        <v>-89</v>
      </c>
      <c r="J393" s="3">
        <v>-437</v>
      </c>
      <c r="K393" s="3">
        <v>37</v>
      </c>
      <c r="L393" s="3">
        <v>-292.84500000000003</v>
      </c>
      <c r="M393" s="3">
        <v>-8.0960000000000001</v>
      </c>
      <c r="N393" s="3">
        <v>0</v>
      </c>
      <c r="O393" s="3">
        <v>0</v>
      </c>
      <c r="P393" s="3">
        <v>0</v>
      </c>
      <c r="Q393" s="3">
        <v>-179</v>
      </c>
      <c r="R393" s="3">
        <v>0</v>
      </c>
      <c r="S393" s="11">
        <f t="shared" si="60"/>
        <v>-6.0253000000000001E-2</v>
      </c>
      <c r="T393" s="11">
        <f t="shared" si="61"/>
        <v>-0.29235300000000003</v>
      </c>
      <c r="U393" s="11">
        <f t="shared" si="62"/>
        <v>2.4641999999999997E-2</v>
      </c>
      <c r="V393" s="11">
        <f t="shared" si="63"/>
        <v>-0.19152063000000003</v>
      </c>
      <c r="W393" s="11">
        <f t="shared" si="64"/>
        <v>-5.1490560000000008E-3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-0.117066</v>
      </c>
      <c r="AB393" s="11">
        <f t="shared" si="69"/>
        <v>0</v>
      </c>
    </row>
    <row r="394" spans="1:28" x14ac:dyDescent="0.25">
      <c r="A394" s="2" t="s">
        <v>388</v>
      </c>
      <c r="B394" s="3" t="s">
        <v>9404</v>
      </c>
      <c r="C394" s="3" t="s">
        <v>4793</v>
      </c>
      <c r="D394" s="10">
        <v>23.1</v>
      </c>
      <c r="E394" s="10">
        <v>23.1</v>
      </c>
      <c r="F394" s="10">
        <v>22.9</v>
      </c>
      <c r="G394" s="10">
        <v>23.35</v>
      </c>
      <c r="H394" s="10">
        <v>23</v>
      </c>
      <c r="I394" s="3">
        <v>4</v>
      </c>
      <c r="J394" s="3">
        <v>-1</v>
      </c>
      <c r="K394" s="3">
        <v>-2</v>
      </c>
      <c r="L394" s="3">
        <v>-7</v>
      </c>
      <c r="M394" s="3">
        <v>-65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9.2400000000000002E-4</v>
      </c>
      <c r="T394" s="11">
        <f t="shared" si="61"/>
        <v>-2.31E-4</v>
      </c>
      <c r="U394" s="11">
        <f t="shared" si="62"/>
        <v>-4.5799999999999997E-4</v>
      </c>
      <c r="V394" s="11">
        <f t="shared" si="63"/>
        <v>-1.6345000000000001E-3</v>
      </c>
      <c r="W394" s="11">
        <f t="shared" si="64"/>
        <v>-1.495E-2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9405</v>
      </c>
      <c r="C395" s="3" t="s">
        <v>4773</v>
      </c>
      <c r="D395" s="10">
        <v>98.7</v>
      </c>
      <c r="E395" s="10">
        <v>100</v>
      </c>
      <c r="F395" s="10">
        <v>101</v>
      </c>
      <c r="G395" s="10">
        <v>101.5</v>
      </c>
      <c r="H395" s="10">
        <v>103</v>
      </c>
      <c r="I395" s="3">
        <v>2830.1089999999999</v>
      </c>
      <c r="J395" s="3">
        <v>1891.3610000000001</v>
      </c>
      <c r="K395" s="3">
        <v>1172.529</v>
      </c>
      <c r="L395" s="3">
        <v>895.55399999999997</v>
      </c>
      <c r="M395" s="3">
        <v>158.6</v>
      </c>
      <c r="N395" s="3">
        <v>-2.4239999999999999</v>
      </c>
      <c r="O395" s="3">
        <v>-16.395</v>
      </c>
      <c r="P395" s="3">
        <v>7.7210000000000001</v>
      </c>
      <c r="Q395" s="3">
        <v>-14.753</v>
      </c>
      <c r="R395" s="3">
        <v>-0.59</v>
      </c>
      <c r="S395" s="11">
        <f t="shared" si="60"/>
        <v>2.7933175829999999</v>
      </c>
      <c r="T395" s="11">
        <f t="shared" si="61"/>
        <v>1.8913610000000001</v>
      </c>
      <c r="U395" s="11">
        <f t="shared" si="62"/>
        <v>1.1842542899999999</v>
      </c>
      <c r="V395" s="11">
        <f t="shared" si="63"/>
        <v>0.90898730999999999</v>
      </c>
      <c r="W395" s="11">
        <f t="shared" si="64"/>
        <v>0.163358</v>
      </c>
      <c r="X395" s="11">
        <f t="shared" si="65"/>
        <v>-2.3924879999999999E-3</v>
      </c>
      <c r="Y395" s="11">
        <f t="shared" si="66"/>
        <v>-1.6395E-2</v>
      </c>
      <c r="Z395" s="11">
        <f t="shared" si="67"/>
        <v>7.7982099999999999E-3</v>
      </c>
      <c r="AA395" s="11">
        <f t="shared" si="68"/>
        <v>-1.4974295E-2</v>
      </c>
      <c r="AB395" s="11">
        <f t="shared" si="69"/>
        <v>-6.0769999999999997E-4</v>
      </c>
    </row>
    <row r="396" spans="1:28" x14ac:dyDescent="0.25">
      <c r="A396" s="2" t="s">
        <v>390</v>
      </c>
      <c r="B396" s="3" t="s">
        <v>9406</v>
      </c>
      <c r="C396" s="3" t="s">
        <v>4781</v>
      </c>
      <c r="D396" s="10">
        <v>12.55</v>
      </c>
      <c r="E396" s="10">
        <v>12.5</v>
      </c>
      <c r="F396" s="10">
        <v>12.6</v>
      </c>
      <c r="G396" s="10">
        <v>12.45</v>
      </c>
      <c r="H396" s="10">
        <v>12.35</v>
      </c>
      <c r="I396" s="3">
        <v>24</v>
      </c>
      <c r="J396" s="3">
        <v>17</v>
      </c>
      <c r="K396" s="3">
        <v>32</v>
      </c>
      <c r="L396" s="3">
        <v>1</v>
      </c>
      <c r="M396" s="3">
        <v>-3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3.0120000000000004E-3</v>
      </c>
      <c r="T396" s="11">
        <f t="shared" si="61"/>
        <v>2.1250000000000002E-3</v>
      </c>
      <c r="U396" s="11">
        <f t="shared" si="62"/>
        <v>4.032E-3</v>
      </c>
      <c r="V396" s="11">
        <f t="shared" si="63"/>
        <v>1.2449999999999999E-4</v>
      </c>
      <c r="W396" s="11">
        <f t="shared" si="64"/>
        <v>-3.7049999999999995E-4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9407</v>
      </c>
      <c r="C397" s="3" t="s">
        <v>4797</v>
      </c>
      <c r="D397" s="10">
        <v>58</v>
      </c>
      <c r="E397" s="10">
        <v>58.3</v>
      </c>
      <c r="F397" s="10">
        <v>58.5</v>
      </c>
      <c r="G397" s="10">
        <v>58.3</v>
      </c>
      <c r="H397" s="10">
        <v>57.5</v>
      </c>
      <c r="I397" s="3">
        <v>58</v>
      </c>
      <c r="J397" s="3">
        <v>-111</v>
      </c>
      <c r="K397" s="3">
        <v>37</v>
      </c>
      <c r="L397" s="3">
        <v>26.492000000000001</v>
      </c>
      <c r="M397" s="3">
        <v>-85</v>
      </c>
      <c r="N397" s="3">
        <v>-2.794</v>
      </c>
      <c r="O397" s="3">
        <v>-14.375</v>
      </c>
      <c r="P397" s="3">
        <v>-6.4740000000000002</v>
      </c>
      <c r="Q397" s="3">
        <v>-29.632999999999999</v>
      </c>
      <c r="R397" s="3">
        <v>-3.669</v>
      </c>
      <c r="S397" s="11">
        <f t="shared" si="60"/>
        <v>3.3640000000000003E-2</v>
      </c>
      <c r="T397" s="11">
        <f t="shared" si="61"/>
        <v>-6.4712999999999993E-2</v>
      </c>
      <c r="U397" s="11">
        <f t="shared" si="62"/>
        <v>2.1645000000000001E-2</v>
      </c>
      <c r="V397" s="11">
        <f t="shared" si="63"/>
        <v>1.5444836E-2</v>
      </c>
      <c r="W397" s="11">
        <f t="shared" si="64"/>
        <v>-4.8875000000000002E-2</v>
      </c>
      <c r="X397" s="11">
        <f t="shared" si="65"/>
        <v>-1.6205199999999999E-3</v>
      </c>
      <c r="Y397" s="11">
        <f t="shared" si="66"/>
        <v>-8.3806249999999992E-3</v>
      </c>
      <c r="Z397" s="11">
        <f t="shared" si="67"/>
        <v>-3.78729E-3</v>
      </c>
      <c r="AA397" s="11">
        <f t="shared" si="68"/>
        <v>-1.7276039E-2</v>
      </c>
      <c r="AB397" s="11">
        <f t="shared" si="69"/>
        <v>-2.1096750000000001E-3</v>
      </c>
    </row>
    <row r="398" spans="1:28" x14ac:dyDescent="0.25">
      <c r="A398" s="2" t="s">
        <v>392</v>
      </c>
      <c r="B398" s="3" t="s">
        <v>9408</v>
      </c>
      <c r="C398" s="3" t="s">
        <v>4762</v>
      </c>
      <c r="D398" s="10">
        <v>19.3</v>
      </c>
      <c r="E398" s="10">
        <v>19.350000000000001</v>
      </c>
      <c r="F398" s="10">
        <v>19.7</v>
      </c>
      <c r="G398" s="10">
        <v>19.600000000000001</v>
      </c>
      <c r="H398" s="10">
        <v>19.5</v>
      </c>
      <c r="I398" s="3">
        <v>-325</v>
      </c>
      <c r="J398" s="3">
        <v>-111</v>
      </c>
      <c r="K398" s="3">
        <v>231</v>
      </c>
      <c r="L398" s="3">
        <v>-364.161</v>
      </c>
      <c r="M398" s="3">
        <v>-25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-6.2725000000000003E-2</v>
      </c>
      <c r="T398" s="11">
        <f t="shared" si="61"/>
        <v>-2.1478500000000005E-2</v>
      </c>
      <c r="U398" s="11">
        <f t="shared" si="62"/>
        <v>4.5506999999999999E-2</v>
      </c>
      <c r="V398" s="11">
        <f t="shared" si="63"/>
        <v>-7.1375556000000007E-2</v>
      </c>
      <c r="W398" s="11">
        <f t="shared" si="64"/>
        <v>-4.875E-3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5062</v>
      </c>
      <c r="C399" s="3" t="s">
        <v>4803</v>
      </c>
      <c r="D399" s="10">
        <v>2.96</v>
      </c>
      <c r="E399" s="10">
        <v>2.95</v>
      </c>
      <c r="F399" s="10">
        <v>2.94</v>
      </c>
      <c r="G399" s="10">
        <v>2.93</v>
      </c>
      <c r="H399" s="10">
        <v>2.92</v>
      </c>
      <c r="I399" s="3">
        <v>0</v>
      </c>
      <c r="J399" s="3">
        <v>11</v>
      </c>
      <c r="K399" s="3">
        <v>11</v>
      </c>
      <c r="L399" s="3">
        <v>6</v>
      </c>
      <c r="M399" s="3">
        <v>53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3.2450000000000003E-4</v>
      </c>
      <c r="U399" s="11">
        <f t="shared" si="62"/>
        <v>3.2339999999999995E-4</v>
      </c>
      <c r="V399" s="11">
        <f t="shared" si="63"/>
        <v>1.7580000000000002E-4</v>
      </c>
      <c r="W399" s="11">
        <f t="shared" si="64"/>
        <v>1.5475999999999999E-3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9409</v>
      </c>
      <c r="C400" s="3" t="s">
        <v>4799</v>
      </c>
      <c r="D400" s="10">
        <v>13</v>
      </c>
      <c r="E400" s="10">
        <v>12.9</v>
      </c>
      <c r="F400" s="10">
        <v>13</v>
      </c>
      <c r="G400" s="10">
        <v>13.4</v>
      </c>
      <c r="H400" s="10">
        <v>13.2</v>
      </c>
      <c r="I400" s="3">
        <v>104</v>
      </c>
      <c r="J400" s="3">
        <v>61</v>
      </c>
      <c r="K400" s="3">
        <v>27</v>
      </c>
      <c r="L400" s="3">
        <v>167</v>
      </c>
      <c r="M400" s="3">
        <v>30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1.3520000000000001E-2</v>
      </c>
      <c r="T400" s="11">
        <f t="shared" si="61"/>
        <v>7.8689999999999993E-3</v>
      </c>
      <c r="U400" s="11">
        <f t="shared" si="62"/>
        <v>3.5100000000000001E-3</v>
      </c>
      <c r="V400" s="11">
        <f t="shared" si="63"/>
        <v>2.2378000000000002E-2</v>
      </c>
      <c r="W400" s="11">
        <f t="shared" si="64"/>
        <v>3.96E-3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5179</v>
      </c>
      <c r="C401" s="3" t="s">
        <v>4797</v>
      </c>
      <c r="D401" s="10">
        <v>83.4</v>
      </c>
      <c r="E401" s="10">
        <v>82.7</v>
      </c>
      <c r="F401" s="10">
        <v>83.3</v>
      </c>
      <c r="G401" s="10">
        <v>83.8</v>
      </c>
      <c r="H401" s="10">
        <v>81.900000000000006</v>
      </c>
      <c r="I401" s="3">
        <v>4127.6000000000004</v>
      </c>
      <c r="J401" s="3">
        <v>-2017</v>
      </c>
      <c r="K401" s="3">
        <v>1964.566</v>
      </c>
      <c r="L401" s="3">
        <v>-455.142</v>
      </c>
      <c r="M401" s="3">
        <v>-1404.9079999999999</v>
      </c>
      <c r="N401" s="3">
        <v>45.082999999999998</v>
      </c>
      <c r="O401" s="3">
        <v>442</v>
      </c>
      <c r="P401" s="3">
        <v>556</v>
      </c>
      <c r="Q401" s="3">
        <v>570.39</v>
      </c>
      <c r="R401" s="3">
        <v>241</v>
      </c>
      <c r="S401" s="11">
        <f t="shared" si="60"/>
        <v>3.4424184000000002</v>
      </c>
      <c r="T401" s="11">
        <f t="shared" si="61"/>
        <v>-1.668059</v>
      </c>
      <c r="U401" s="11">
        <f t="shared" si="62"/>
        <v>1.6364834779999999</v>
      </c>
      <c r="V401" s="11">
        <f t="shared" si="63"/>
        <v>-0.38140899599999994</v>
      </c>
      <c r="W401" s="11">
        <f t="shared" si="64"/>
        <v>-1.150619652</v>
      </c>
      <c r="X401" s="11">
        <f t="shared" si="65"/>
        <v>3.7599222000000002E-2</v>
      </c>
      <c r="Y401" s="11">
        <f t="shared" si="66"/>
        <v>0.36553400000000003</v>
      </c>
      <c r="Z401" s="11">
        <f t="shared" si="67"/>
        <v>0.46314799999999995</v>
      </c>
      <c r="AA401" s="11">
        <f t="shared" si="68"/>
        <v>0.47798682000000003</v>
      </c>
      <c r="AB401" s="11">
        <f t="shared" si="69"/>
        <v>0.19737900000000003</v>
      </c>
    </row>
    <row r="402" spans="1:28" x14ac:dyDescent="0.25">
      <c r="A402" s="2" t="s">
        <v>396</v>
      </c>
      <c r="B402" s="3" t="s">
        <v>9410</v>
      </c>
      <c r="C402" s="3" t="s">
        <v>4802</v>
      </c>
      <c r="D402" s="10">
        <v>36.85</v>
      </c>
      <c r="E402" s="10">
        <v>36.9</v>
      </c>
      <c r="F402" s="10">
        <v>36.85</v>
      </c>
      <c r="G402" s="10">
        <v>37.1</v>
      </c>
      <c r="H402" s="10">
        <v>37.700000000000003</v>
      </c>
      <c r="I402" s="3">
        <v>12</v>
      </c>
      <c r="J402" s="3">
        <v>-5</v>
      </c>
      <c r="K402" s="3">
        <v>-6</v>
      </c>
      <c r="L402" s="3">
        <v>19</v>
      </c>
      <c r="M402" s="3">
        <v>78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4.4220000000000006E-3</v>
      </c>
      <c r="T402" s="11">
        <f t="shared" si="61"/>
        <v>-1.8450000000000001E-3</v>
      </c>
      <c r="U402" s="11">
        <f t="shared" si="62"/>
        <v>-2.2110000000000003E-3</v>
      </c>
      <c r="V402" s="11">
        <f t="shared" si="63"/>
        <v>7.0489999999999997E-3</v>
      </c>
      <c r="W402" s="11">
        <f t="shared" si="64"/>
        <v>2.9406000000000005E-2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5992</v>
      </c>
      <c r="C403" s="3" t="s">
        <v>10327</v>
      </c>
      <c r="D403" s="10">
        <v>76</v>
      </c>
      <c r="E403" s="10">
        <v>79.400000000000006</v>
      </c>
      <c r="F403" s="10">
        <v>79.3</v>
      </c>
      <c r="G403" s="10">
        <v>80.8</v>
      </c>
      <c r="H403" s="10">
        <v>80.599999999999994</v>
      </c>
      <c r="I403" s="3">
        <v>365.29500000000002</v>
      </c>
      <c r="J403" s="3">
        <v>1457</v>
      </c>
      <c r="K403" s="3">
        <v>638</v>
      </c>
      <c r="L403" s="3">
        <v>618.95000000000005</v>
      </c>
      <c r="M403" s="3">
        <v>347</v>
      </c>
      <c r="N403" s="3">
        <v>104</v>
      </c>
      <c r="O403" s="3">
        <v>91</v>
      </c>
      <c r="P403" s="3">
        <v>0</v>
      </c>
      <c r="Q403" s="3">
        <v>110</v>
      </c>
      <c r="R403" s="3">
        <v>0</v>
      </c>
      <c r="S403" s="11">
        <f t="shared" si="60"/>
        <v>0.27762420000000004</v>
      </c>
      <c r="T403" s="11">
        <f t="shared" si="61"/>
        <v>1.1568579999999999</v>
      </c>
      <c r="U403" s="11">
        <f t="shared" si="62"/>
        <v>0.50593399999999999</v>
      </c>
      <c r="V403" s="11">
        <f t="shared" si="63"/>
        <v>0.50011159999999999</v>
      </c>
      <c r="W403" s="11">
        <f t="shared" si="64"/>
        <v>0.27968199999999999</v>
      </c>
      <c r="X403" s="11">
        <f t="shared" si="65"/>
        <v>7.9039999999999999E-2</v>
      </c>
      <c r="Y403" s="11">
        <f t="shared" si="66"/>
        <v>7.2253999999999999E-2</v>
      </c>
      <c r="Z403" s="11">
        <f t="shared" si="67"/>
        <v>0</v>
      </c>
      <c r="AA403" s="11">
        <f t="shared" si="68"/>
        <v>8.8880000000000001E-2</v>
      </c>
      <c r="AB403" s="11">
        <f t="shared" si="69"/>
        <v>0</v>
      </c>
    </row>
    <row r="404" spans="1:28" x14ac:dyDescent="0.25">
      <c r="A404" s="2" t="s">
        <v>398</v>
      </c>
      <c r="B404" s="3" t="s">
        <v>9411</v>
      </c>
      <c r="C404" s="3" t="s">
        <v>4812</v>
      </c>
      <c r="D404" s="10">
        <v>56.8</v>
      </c>
      <c r="E404" s="10">
        <v>58.8</v>
      </c>
      <c r="F404" s="10">
        <v>57.7</v>
      </c>
      <c r="G404" s="10">
        <v>55.9</v>
      </c>
      <c r="H404" s="10">
        <v>54.1</v>
      </c>
      <c r="I404" s="3">
        <v>-104.05</v>
      </c>
      <c r="J404" s="3">
        <v>-122.4</v>
      </c>
      <c r="K404" s="3">
        <v>205</v>
      </c>
      <c r="L404" s="3">
        <v>-140</v>
      </c>
      <c r="M404" s="3">
        <v>64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-5.9100399999999997E-2</v>
      </c>
      <c r="T404" s="11">
        <f t="shared" si="61"/>
        <v>-7.1971199999999999E-2</v>
      </c>
      <c r="U404" s="11">
        <f t="shared" si="62"/>
        <v>0.118285</v>
      </c>
      <c r="V404" s="11">
        <f t="shared" si="63"/>
        <v>-7.8259999999999996E-2</v>
      </c>
      <c r="W404" s="11">
        <f t="shared" si="64"/>
        <v>3.4624000000000002E-2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9412</v>
      </c>
      <c r="C405" s="3" t="s">
        <v>4805</v>
      </c>
      <c r="D405" s="10">
        <v>882</v>
      </c>
      <c r="E405" s="10">
        <v>888</v>
      </c>
      <c r="F405" s="10">
        <v>914</v>
      </c>
      <c r="G405" s="10">
        <v>905</v>
      </c>
      <c r="H405" s="10">
        <v>884</v>
      </c>
      <c r="I405" s="3">
        <v>127.51900000000001</v>
      </c>
      <c r="J405" s="3">
        <v>385.68400000000003</v>
      </c>
      <c r="K405" s="3">
        <v>1960.2750000000001</v>
      </c>
      <c r="L405" s="3">
        <v>-1189.0409999999999</v>
      </c>
      <c r="M405" s="3">
        <v>-1716.3689999999999</v>
      </c>
      <c r="N405" s="3">
        <v>405.68799999999999</v>
      </c>
      <c r="O405" s="3">
        <v>149.785</v>
      </c>
      <c r="P405" s="3">
        <v>176.63200000000001</v>
      </c>
      <c r="Q405" s="3">
        <v>-120.84</v>
      </c>
      <c r="R405" s="3">
        <v>-60.829000000000001</v>
      </c>
      <c r="S405" s="11">
        <f t="shared" si="60"/>
        <v>1.12471758</v>
      </c>
      <c r="T405" s="11">
        <f t="shared" si="61"/>
        <v>3.4248739200000005</v>
      </c>
      <c r="U405" s="11">
        <f t="shared" si="62"/>
        <v>17.9169135</v>
      </c>
      <c r="V405" s="11">
        <f t="shared" si="63"/>
        <v>-10.760821050000001</v>
      </c>
      <c r="W405" s="11">
        <f t="shared" si="64"/>
        <v>-15.172701959999999</v>
      </c>
      <c r="X405" s="11">
        <f t="shared" si="65"/>
        <v>3.5781681599999997</v>
      </c>
      <c r="Y405" s="11">
        <f t="shared" si="66"/>
        <v>1.3300907999999998</v>
      </c>
      <c r="Z405" s="11">
        <f t="shared" si="67"/>
        <v>1.6144164800000003</v>
      </c>
      <c r="AA405" s="11">
        <f t="shared" si="68"/>
        <v>-1.093602</v>
      </c>
      <c r="AB405" s="11">
        <f t="shared" si="69"/>
        <v>-0.53772836000000002</v>
      </c>
    </row>
    <row r="406" spans="1:28" x14ac:dyDescent="0.25">
      <c r="A406" s="2" t="s">
        <v>400</v>
      </c>
      <c r="B406" s="3" t="s">
        <v>9413</v>
      </c>
      <c r="C406" s="3" t="s">
        <v>4793</v>
      </c>
      <c r="D406" s="10">
        <v>150</v>
      </c>
      <c r="E406" s="10">
        <v>157.5</v>
      </c>
      <c r="F406" s="10">
        <v>156</v>
      </c>
      <c r="G406" s="10">
        <v>156.5</v>
      </c>
      <c r="H406" s="10">
        <v>155.5</v>
      </c>
      <c r="I406" s="3">
        <v>849.97500000000002</v>
      </c>
      <c r="J406" s="3">
        <v>538</v>
      </c>
      <c r="K406" s="3">
        <v>159</v>
      </c>
      <c r="L406" s="3">
        <v>144.99199999999999</v>
      </c>
      <c r="M406" s="3">
        <v>-77.031999999999996</v>
      </c>
      <c r="N406" s="3">
        <v>232</v>
      </c>
      <c r="O406" s="3">
        <v>777</v>
      </c>
      <c r="P406" s="3">
        <v>-145</v>
      </c>
      <c r="Q406" s="3">
        <v>-541</v>
      </c>
      <c r="R406" s="3">
        <v>-279</v>
      </c>
      <c r="S406" s="11">
        <f t="shared" si="60"/>
        <v>1.2749625</v>
      </c>
      <c r="T406" s="11">
        <f t="shared" si="61"/>
        <v>0.84735000000000005</v>
      </c>
      <c r="U406" s="11">
        <f t="shared" si="62"/>
        <v>0.24804000000000001</v>
      </c>
      <c r="V406" s="11">
        <f t="shared" si="63"/>
        <v>0.22691248</v>
      </c>
      <c r="W406" s="11">
        <f t="shared" si="64"/>
        <v>-0.11978475999999999</v>
      </c>
      <c r="X406" s="11">
        <f t="shared" si="65"/>
        <v>0.34799999999999998</v>
      </c>
      <c r="Y406" s="11">
        <f t="shared" si="66"/>
        <v>1.2237750000000001</v>
      </c>
      <c r="Z406" s="11">
        <f t="shared" si="67"/>
        <v>-0.22620000000000001</v>
      </c>
      <c r="AA406" s="11">
        <f t="shared" si="68"/>
        <v>-0.846665</v>
      </c>
      <c r="AB406" s="11">
        <f t="shared" si="69"/>
        <v>-0.43384499999999998</v>
      </c>
    </row>
    <row r="407" spans="1:28" x14ac:dyDescent="0.25">
      <c r="A407" s="2" t="s">
        <v>401</v>
      </c>
      <c r="B407" s="3" t="s">
        <v>9414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5064</v>
      </c>
      <c r="C408" s="3" t="s">
        <v>4813</v>
      </c>
      <c r="D408" s="10">
        <v>54.9</v>
      </c>
      <c r="E408" s="10">
        <v>54.2</v>
      </c>
      <c r="F408" s="10">
        <v>54.2</v>
      </c>
      <c r="G408" s="10">
        <v>53.2</v>
      </c>
      <c r="H408" s="10">
        <v>52.5</v>
      </c>
      <c r="I408" s="3">
        <v>1215.4390000000001</v>
      </c>
      <c r="J408" s="3">
        <v>-49.877000000000002</v>
      </c>
      <c r="K408" s="3">
        <v>326</v>
      </c>
      <c r="L408" s="3">
        <v>-176</v>
      </c>
      <c r="M408" s="3">
        <v>461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0.667276011</v>
      </c>
      <c r="T408" s="11">
        <f t="shared" si="61"/>
        <v>-2.7033334000000006E-2</v>
      </c>
      <c r="U408" s="11">
        <f t="shared" si="62"/>
        <v>0.17669200000000002</v>
      </c>
      <c r="V408" s="11">
        <f t="shared" si="63"/>
        <v>-9.3632000000000007E-2</v>
      </c>
      <c r="W408" s="11">
        <f t="shared" si="64"/>
        <v>0.24202499999999999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5180</v>
      </c>
      <c r="C409" s="3" t="s">
        <v>4805</v>
      </c>
      <c r="D409" s="10">
        <v>140</v>
      </c>
      <c r="E409" s="10">
        <v>145</v>
      </c>
      <c r="F409" s="10">
        <v>144.5</v>
      </c>
      <c r="G409" s="10">
        <v>140.5</v>
      </c>
      <c r="H409" s="10">
        <v>141.5</v>
      </c>
      <c r="I409" s="3">
        <v>3776.4</v>
      </c>
      <c r="J409" s="3">
        <v>3571.1</v>
      </c>
      <c r="K409" s="3">
        <v>391</v>
      </c>
      <c r="L409" s="3">
        <v>390.88400000000001</v>
      </c>
      <c r="M409" s="3">
        <v>563</v>
      </c>
      <c r="N409" s="3">
        <v>0.308</v>
      </c>
      <c r="O409" s="3">
        <v>9.09</v>
      </c>
      <c r="P409" s="3">
        <v>-64.182000000000002</v>
      </c>
      <c r="Q409" s="3">
        <v>-30.817</v>
      </c>
      <c r="R409" s="3">
        <v>-16.798999999999999</v>
      </c>
      <c r="S409" s="11">
        <f t="shared" si="60"/>
        <v>5.2869599999999997</v>
      </c>
      <c r="T409" s="11">
        <f t="shared" si="61"/>
        <v>5.1780949999999999</v>
      </c>
      <c r="U409" s="11">
        <f t="shared" si="62"/>
        <v>0.56499500000000002</v>
      </c>
      <c r="V409" s="11">
        <f t="shared" si="63"/>
        <v>0.54919202</v>
      </c>
      <c r="W409" s="11">
        <f t="shared" si="64"/>
        <v>0.79664500000000005</v>
      </c>
      <c r="X409" s="11">
        <f t="shared" si="65"/>
        <v>4.3119999999999996E-4</v>
      </c>
      <c r="Y409" s="11">
        <f t="shared" si="66"/>
        <v>1.31805E-2</v>
      </c>
      <c r="Z409" s="11">
        <f t="shared" si="67"/>
        <v>-9.2742990000000011E-2</v>
      </c>
      <c r="AA409" s="11">
        <f t="shared" si="68"/>
        <v>-4.3297884999999994E-2</v>
      </c>
      <c r="AB409" s="11">
        <f t="shared" si="69"/>
        <v>-2.3770585E-2</v>
      </c>
    </row>
    <row r="410" spans="1:28" x14ac:dyDescent="0.25">
      <c r="A410" s="2" t="s">
        <v>404</v>
      </c>
      <c r="B410" s="3" t="s">
        <v>9415</v>
      </c>
      <c r="C410" s="3" t="s">
        <v>4782</v>
      </c>
      <c r="D410" s="10">
        <v>57.7</v>
      </c>
      <c r="E410" s="10">
        <v>57.9</v>
      </c>
      <c r="F410" s="10">
        <v>57.8</v>
      </c>
      <c r="G410" s="10">
        <v>57.4</v>
      </c>
      <c r="H410" s="10">
        <v>57.4</v>
      </c>
      <c r="I410" s="3">
        <v>-21</v>
      </c>
      <c r="J410" s="3">
        <v>-2</v>
      </c>
      <c r="K410" s="3">
        <v>5</v>
      </c>
      <c r="L410" s="3">
        <v>-45.015000000000001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-1.2117000000000001E-2</v>
      </c>
      <c r="T410" s="11">
        <f t="shared" si="61"/>
        <v>-1.158E-3</v>
      </c>
      <c r="U410" s="11">
        <f t="shared" si="62"/>
        <v>2.8900000000000002E-3</v>
      </c>
      <c r="V410" s="11">
        <f t="shared" si="63"/>
        <v>-2.5838609999999998E-2</v>
      </c>
      <c r="W410" s="11">
        <f t="shared" si="64"/>
        <v>5.7399999999999997E-4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9416</v>
      </c>
      <c r="C411" s="3" t="s">
        <v>4781</v>
      </c>
      <c r="D411" s="10">
        <v>28.2</v>
      </c>
      <c r="E411" s="10">
        <v>27.6</v>
      </c>
      <c r="F411" s="10">
        <v>26.55</v>
      </c>
      <c r="G411" s="10">
        <v>25.7</v>
      </c>
      <c r="H411" s="10">
        <v>25.3</v>
      </c>
      <c r="I411" s="3">
        <v>140</v>
      </c>
      <c r="J411" s="3">
        <v>-606</v>
      </c>
      <c r="K411" s="3">
        <v>-405</v>
      </c>
      <c r="L411" s="3">
        <v>-467</v>
      </c>
      <c r="M411" s="3">
        <v>-349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3.9480000000000001E-2</v>
      </c>
      <c r="T411" s="11">
        <f t="shared" si="61"/>
        <v>-0.16725600000000002</v>
      </c>
      <c r="U411" s="11">
        <f t="shared" si="62"/>
        <v>-0.1075275</v>
      </c>
      <c r="V411" s="11">
        <f t="shared" si="63"/>
        <v>-0.120019</v>
      </c>
      <c r="W411" s="11">
        <f t="shared" si="64"/>
        <v>-8.8297E-2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4838</v>
      </c>
      <c r="C412" s="3" t="s">
        <v>4782</v>
      </c>
      <c r="D412" s="10">
        <v>23.45</v>
      </c>
      <c r="E412" s="10">
        <v>23.65</v>
      </c>
      <c r="F412" s="10">
        <v>23.6</v>
      </c>
      <c r="G412" s="10">
        <v>23.2</v>
      </c>
      <c r="H412" s="10">
        <v>23.55</v>
      </c>
      <c r="I412" s="3">
        <v>0</v>
      </c>
      <c r="J412" s="3">
        <v>-47</v>
      </c>
      <c r="K412" s="3">
        <v>-9</v>
      </c>
      <c r="L412" s="3">
        <v>14</v>
      </c>
      <c r="M412" s="3">
        <v>-2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</v>
      </c>
      <c r="T412" s="11">
        <f t="shared" si="61"/>
        <v>-1.11155E-2</v>
      </c>
      <c r="U412" s="11">
        <f t="shared" si="62"/>
        <v>-2.124E-3</v>
      </c>
      <c r="V412" s="11">
        <f t="shared" si="63"/>
        <v>3.248E-3</v>
      </c>
      <c r="W412" s="11">
        <f t="shared" si="64"/>
        <v>-4.7100000000000001E-4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9417</v>
      </c>
      <c r="C413" s="3" t="s">
        <v>4781</v>
      </c>
      <c r="D413" s="10">
        <v>37.450000000000003</v>
      </c>
      <c r="E413" s="10">
        <v>38.5</v>
      </c>
      <c r="F413" s="10">
        <v>40.950000000000003</v>
      </c>
      <c r="G413" s="10">
        <v>41.6</v>
      </c>
      <c r="H413" s="10">
        <v>40.299999999999997</v>
      </c>
      <c r="I413" s="3">
        <v>-1490</v>
      </c>
      <c r="J413" s="3">
        <v>349</v>
      </c>
      <c r="K413" s="3">
        <v>2056</v>
      </c>
      <c r="L413" s="3">
        <v>-842.03099999999995</v>
      </c>
      <c r="M413" s="3">
        <v>-1717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-0.55800500000000008</v>
      </c>
      <c r="T413" s="11">
        <f t="shared" si="61"/>
        <v>0.13436500000000001</v>
      </c>
      <c r="U413" s="11">
        <f t="shared" si="62"/>
        <v>0.84193200000000012</v>
      </c>
      <c r="V413" s="11">
        <f t="shared" si="63"/>
        <v>-0.35028489600000001</v>
      </c>
      <c r="W413" s="11">
        <f t="shared" si="64"/>
        <v>-0.69195099999999987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5517</v>
      </c>
      <c r="C414" s="3" t="s">
        <v>4804</v>
      </c>
      <c r="D414" s="10">
        <v>37.5</v>
      </c>
      <c r="E414" s="10">
        <v>37.25</v>
      </c>
      <c r="F414" s="10">
        <v>37.200000000000003</v>
      </c>
      <c r="G414" s="10">
        <v>36.950000000000003</v>
      </c>
      <c r="H414" s="10">
        <v>35.65</v>
      </c>
      <c r="I414" s="3">
        <v>167</v>
      </c>
      <c r="J414" s="3">
        <v>-111</v>
      </c>
      <c r="K414" s="3">
        <v>-27</v>
      </c>
      <c r="L414" s="3">
        <v>-144</v>
      </c>
      <c r="M414" s="3">
        <v>-914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6.2625E-2</v>
      </c>
      <c r="T414" s="11">
        <f t="shared" si="61"/>
        <v>-4.1347500000000002E-2</v>
      </c>
      <c r="U414" s="11">
        <f t="shared" si="62"/>
        <v>-1.0044000000000001E-2</v>
      </c>
      <c r="V414" s="11">
        <f t="shared" si="63"/>
        <v>-5.3207999999999998E-2</v>
      </c>
      <c r="W414" s="11">
        <f t="shared" si="64"/>
        <v>-0.32584099999999999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5997</v>
      </c>
      <c r="C415" s="3" t="s">
        <v>4811</v>
      </c>
      <c r="D415" s="10">
        <v>54.3</v>
      </c>
      <c r="E415" s="10">
        <v>52.7</v>
      </c>
      <c r="F415" s="10">
        <v>51.8</v>
      </c>
      <c r="G415" s="10">
        <v>56.9</v>
      </c>
      <c r="H415" s="10">
        <v>54.6</v>
      </c>
      <c r="I415" s="3">
        <v>298</v>
      </c>
      <c r="J415" s="3">
        <v>-353</v>
      </c>
      <c r="K415" s="3">
        <v>23</v>
      </c>
      <c r="L415" s="3">
        <v>16</v>
      </c>
      <c r="M415" s="3">
        <v>-51.6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0.16181399999999999</v>
      </c>
      <c r="T415" s="11">
        <f t="shared" si="61"/>
        <v>-0.18603100000000003</v>
      </c>
      <c r="U415" s="11">
        <f t="shared" si="62"/>
        <v>1.1913999999999999E-2</v>
      </c>
      <c r="V415" s="11">
        <f t="shared" si="63"/>
        <v>9.1039999999999992E-3</v>
      </c>
      <c r="W415" s="11">
        <f t="shared" si="64"/>
        <v>-2.81736E-2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9418</v>
      </c>
      <c r="C416" s="3" t="s">
        <v>10315</v>
      </c>
      <c r="D416" s="10">
        <v>37.5</v>
      </c>
      <c r="E416" s="10">
        <v>37.5</v>
      </c>
      <c r="F416" s="10">
        <v>37.4</v>
      </c>
      <c r="G416" s="10">
        <v>37.299999999999997</v>
      </c>
      <c r="H416" s="10">
        <v>37.200000000000003</v>
      </c>
      <c r="I416" s="3">
        <v>5</v>
      </c>
      <c r="J416" s="3">
        <v>4</v>
      </c>
      <c r="K416" s="3">
        <v>4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1.8749999999999999E-3</v>
      </c>
      <c r="T416" s="11">
        <f t="shared" si="61"/>
        <v>1.5E-3</v>
      </c>
      <c r="U416" s="11">
        <f t="shared" si="62"/>
        <v>1.4959999999999999E-3</v>
      </c>
      <c r="V416" s="11">
        <f t="shared" si="63"/>
        <v>7.4599999999999992E-4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5065</v>
      </c>
      <c r="C417" s="3" t="s">
        <v>10309</v>
      </c>
      <c r="D417" s="10">
        <v>47</v>
      </c>
      <c r="E417" s="10">
        <v>46.9</v>
      </c>
      <c r="F417" s="10">
        <v>46.15</v>
      </c>
      <c r="G417" s="10">
        <v>45.25</v>
      </c>
      <c r="H417" s="10">
        <v>49.75</v>
      </c>
      <c r="I417" s="3">
        <v>153</v>
      </c>
      <c r="J417" s="3">
        <v>-8</v>
      </c>
      <c r="K417" s="3">
        <v>9</v>
      </c>
      <c r="L417" s="3">
        <v>-112</v>
      </c>
      <c r="M417" s="3">
        <v>51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7.1910000000000002E-2</v>
      </c>
      <c r="T417" s="11">
        <f t="shared" si="61"/>
        <v>-3.7519999999999997E-3</v>
      </c>
      <c r="U417" s="11">
        <f t="shared" si="62"/>
        <v>4.1535000000000001E-3</v>
      </c>
      <c r="V417" s="11">
        <f t="shared" si="63"/>
        <v>-5.0680000000000003E-2</v>
      </c>
      <c r="W417" s="11">
        <f t="shared" si="64"/>
        <v>2.5372499999999999E-2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9419</v>
      </c>
      <c r="C418" s="3" t="s">
        <v>4812</v>
      </c>
      <c r="D418" s="10">
        <v>29.35</v>
      </c>
      <c r="E418" s="10">
        <v>29.25</v>
      </c>
      <c r="F418" s="10">
        <v>29.25</v>
      </c>
      <c r="G418" s="10">
        <v>28.75</v>
      </c>
      <c r="H418" s="10">
        <v>28.6</v>
      </c>
      <c r="I418" s="3">
        <v>131</v>
      </c>
      <c r="J418" s="3">
        <v>58</v>
      </c>
      <c r="K418" s="3">
        <v>-21</v>
      </c>
      <c r="L418" s="3">
        <v>-149</v>
      </c>
      <c r="M418" s="3">
        <v>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3.8448500000000004E-2</v>
      </c>
      <c r="T418" s="11">
        <f t="shared" si="61"/>
        <v>1.6965000000000001E-2</v>
      </c>
      <c r="U418" s="11">
        <f t="shared" si="62"/>
        <v>-6.1425000000000004E-3</v>
      </c>
      <c r="V418" s="11">
        <f t="shared" si="63"/>
        <v>-4.2837500000000001E-2</v>
      </c>
      <c r="W418" s="11">
        <f t="shared" si="64"/>
        <v>2.8600000000000001E-3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5066</v>
      </c>
      <c r="C419" s="3" t="s">
        <v>10328</v>
      </c>
      <c r="D419" s="10">
        <v>53.4</v>
      </c>
      <c r="E419" s="10">
        <v>53.9</v>
      </c>
      <c r="F419" s="10">
        <v>53.5</v>
      </c>
      <c r="G419" s="10">
        <v>52.9</v>
      </c>
      <c r="H419" s="10">
        <v>52.3</v>
      </c>
      <c r="I419" s="3">
        <v>220</v>
      </c>
      <c r="J419" s="3">
        <v>177</v>
      </c>
      <c r="K419" s="3">
        <v>115</v>
      </c>
      <c r="L419" s="3">
        <v>34</v>
      </c>
      <c r="M419" s="3">
        <v>-44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0.11748</v>
      </c>
      <c r="T419" s="11">
        <f t="shared" si="61"/>
        <v>9.5402999999999988E-2</v>
      </c>
      <c r="U419" s="11">
        <f t="shared" si="62"/>
        <v>6.1525000000000003E-2</v>
      </c>
      <c r="V419" s="11">
        <f t="shared" si="63"/>
        <v>1.7985999999999999E-2</v>
      </c>
      <c r="W419" s="11">
        <f t="shared" si="64"/>
        <v>-2.3011999999999998E-2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9420</v>
      </c>
      <c r="C420" s="3" t="s">
        <v>4796</v>
      </c>
      <c r="D420" s="10">
        <v>57.5</v>
      </c>
      <c r="E420" s="10">
        <v>58.3</v>
      </c>
      <c r="F420" s="10">
        <v>58.1</v>
      </c>
      <c r="G420" s="10">
        <v>57.2</v>
      </c>
      <c r="H420" s="10">
        <v>57.3</v>
      </c>
      <c r="I420" s="3">
        <v>-17</v>
      </c>
      <c r="J420" s="3">
        <v>7</v>
      </c>
      <c r="K420" s="3">
        <v>-91</v>
      </c>
      <c r="L420" s="3">
        <v>-2</v>
      </c>
      <c r="M420" s="3">
        <v>-1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-9.7750000000000007E-3</v>
      </c>
      <c r="T420" s="11">
        <f t="shared" si="61"/>
        <v>4.0809999999999996E-3</v>
      </c>
      <c r="U420" s="11">
        <f t="shared" si="62"/>
        <v>-5.2871000000000001E-2</v>
      </c>
      <c r="V420" s="11">
        <f t="shared" si="63"/>
        <v>-1.1440000000000001E-3</v>
      </c>
      <c r="W420" s="11">
        <f t="shared" si="64"/>
        <v>-5.7299999999999994E-4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5663</v>
      </c>
      <c r="C421" s="3" t="s">
        <v>4764</v>
      </c>
      <c r="D421" s="10">
        <v>184</v>
      </c>
      <c r="E421" s="10">
        <v>182.5</v>
      </c>
      <c r="F421" s="10">
        <v>182</v>
      </c>
      <c r="G421" s="10">
        <v>183.5</v>
      </c>
      <c r="H421" s="10">
        <v>187.5</v>
      </c>
      <c r="I421" s="3">
        <v>430.06599999999997</v>
      </c>
      <c r="J421" s="3">
        <v>-104</v>
      </c>
      <c r="K421" s="3">
        <v>92.164000000000001</v>
      </c>
      <c r="L421" s="3">
        <v>18.962</v>
      </c>
      <c r="M421" s="3">
        <v>1140.9359999999999</v>
      </c>
      <c r="N421" s="3">
        <v>-42</v>
      </c>
      <c r="O421" s="3">
        <v>62</v>
      </c>
      <c r="P421" s="3">
        <v>-62</v>
      </c>
      <c r="Q421" s="3">
        <v>105</v>
      </c>
      <c r="R421" s="3">
        <v>87</v>
      </c>
      <c r="S421" s="11">
        <f t="shared" si="60"/>
        <v>0.79132144000000004</v>
      </c>
      <c r="T421" s="11">
        <f t="shared" si="61"/>
        <v>-0.1898</v>
      </c>
      <c r="U421" s="11">
        <f t="shared" si="62"/>
        <v>0.16773848000000002</v>
      </c>
      <c r="V421" s="11">
        <f t="shared" si="63"/>
        <v>3.4795270000000003E-2</v>
      </c>
      <c r="W421" s="11">
        <f t="shared" si="64"/>
        <v>2.1392549999999999</v>
      </c>
      <c r="X421" s="11">
        <f t="shared" si="65"/>
        <v>-7.7280000000000001E-2</v>
      </c>
      <c r="Y421" s="11">
        <f t="shared" si="66"/>
        <v>0.11315</v>
      </c>
      <c r="Z421" s="11">
        <f t="shared" si="67"/>
        <v>-0.11284</v>
      </c>
      <c r="AA421" s="11">
        <f t="shared" si="68"/>
        <v>0.19267500000000001</v>
      </c>
      <c r="AB421" s="11">
        <f t="shared" si="69"/>
        <v>0.16312499999999999</v>
      </c>
    </row>
    <row r="422" spans="1:28" x14ac:dyDescent="0.25">
      <c r="A422" s="2" t="s">
        <v>416</v>
      </c>
      <c r="B422" s="3" t="s">
        <v>9421</v>
      </c>
      <c r="C422" s="3" t="s">
        <v>4781</v>
      </c>
      <c r="D422" s="10">
        <v>54.7</v>
      </c>
      <c r="E422" s="10">
        <v>55.8</v>
      </c>
      <c r="F422" s="10">
        <v>55.5</v>
      </c>
      <c r="G422" s="10">
        <v>55.4</v>
      </c>
      <c r="H422" s="10">
        <v>55.4</v>
      </c>
      <c r="I422" s="3">
        <v>402</v>
      </c>
      <c r="J422" s="3">
        <v>-223</v>
      </c>
      <c r="K422" s="3">
        <v>-741</v>
      </c>
      <c r="L422" s="3">
        <v>-31</v>
      </c>
      <c r="M422" s="3">
        <v>17.100000000000001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0.21989400000000001</v>
      </c>
      <c r="T422" s="11">
        <f t="shared" si="61"/>
        <v>-0.124434</v>
      </c>
      <c r="U422" s="11">
        <f t="shared" si="62"/>
        <v>-0.41125499999999998</v>
      </c>
      <c r="V422" s="11">
        <f t="shared" si="63"/>
        <v>-1.7173999999999998E-2</v>
      </c>
      <c r="W422" s="11">
        <f t="shared" si="64"/>
        <v>9.4733999999999999E-3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6000</v>
      </c>
      <c r="C423" s="3" t="s">
        <v>4785</v>
      </c>
      <c r="D423" s="10">
        <v>19.05</v>
      </c>
      <c r="E423" s="10">
        <v>19.149999999999999</v>
      </c>
      <c r="F423" s="10">
        <v>19.3</v>
      </c>
      <c r="G423" s="10">
        <v>19.2</v>
      </c>
      <c r="H423" s="10">
        <v>19</v>
      </c>
      <c r="I423" s="3">
        <v>3</v>
      </c>
      <c r="J423" s="3">
        <v>-4</v>
      </c>
      <c r="K423" s="3">
        <v>-1</v>
      </c>
      <c r="L423" s="3">
        <v>-3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5.7150000000000007E-4</v>
      </c>
      <c r="T423" s="11">
        <f t="shared" si="61"/>
        <v>-7.6599999999999997E-4</v>
      </c>
      <c r="U423" s="11">
        <f t="shared" si="62"/>
        <v>-1.93E-4</v>
      </c>
      <c r="V423" s="11">
        <f t="shared" si="63"/>
        <v>-5.7599999999999991E-4</v>
      </c>
      <c r="W423" s="11">
        <f t="shared" si="64"/>
        <v>-7.6000000000000004E-4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6540</v>
      </c>
      <c r="C424" s="3" t="s">
        <v>4796</v>
      </c>
      <c r="D424" s="10">
        <v>47.2</v>
      </c>
      <c r="E424" s="10">
        <v>47.05</v>
      </c>
      <c r="F424" s="10">
        <v>46.9</v>
      </c>
      <c r="G424" s="10">
        <v>46.9</v>
      </c>
      <c r="H424" s="10">
        <v>46.35</v>
      </c>
      <c r="I424" s="3">
        <v>-6</v>
      </c>
      <c r="J424" s="3">
        <v>-6</v>
      </c>
      <c r="K424" s="3">
        <v>0</v>
      </c>
      <c r="L424" s="3">
        <v>-2.7E-2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-2.8320000000000003E-3</v>
      </c>
      <c r="T424" s="11">
        <f t="shared" si="61"/>
        <v>-2.8229999999999996E-3</v>
      </c>
      <c r="U424" s="11">
        <f t="shared" si="62"/>
        <v>0</v>
      </c>
      <c r="V424" s="11">
        <f t="shared" si="63"/>
        <v>-1.2663000000000001E-5</v>
      </c>
      <c r="W424" s="11">
        <f t="shared" si="64"/>
        <v>1.3905E-3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9422</v>
      </c>
      <c r="C425" s="3" t="s">
        <v>4812</v>
      </c>
      <c r="D425" s="10">
        <v>118</v>
      </c>
      <c r="E425" s="10">
        <v>117.5</v>
      </c>
      <c r="F425" s="10">
        <v>118.5</v>
      </c>
      <c r="G425" s="10">
        <v>117</v>
      </c>
      <c r="H425" s="10">
        <v>117</v>
      </c>
      <c r="I425" s="3">
        <v>113.95</v>
      </c>
      <c r="J425" s="3">
        <v>94</v>
      </c>
      <c r="K425" s="3">
        <v>67</v>
      </c>
      <c r="L425" s="3">
        <v>10.984999999999999</v>
      </c>
      <c r="M425" s="3">
        <v>45</v>
      </c>
      <c r="N425" s="3">
        <v>-2.3439999999999999</v>
      </c>
      <c r="O425" s="3">
        <v>-2.3439999999999999</v>
      </c>
      <c r="P425" s="3">
        <v>0</v>
      </c>
      <c r="Q425" s="3">
        <v>0</v>
      </c>
      <c r="R425" s="3">
        <v>0</v>
      </c>
      <c r="S425" s="11">
        <f t="shared" si="60"/>
        <v>0.134461</v>
      </c>
      <c r="T425" s="11">
        <f t="shared" si="61"/>
        <v>0.11045000000000001</v>
      </c>
      <c r="U425" s="11">
        <f t="shared" si="62"/>
        <v>7.9394999999999993E-2</v>
      </c>
      <c r="V425" s="11">
        <f t="shared" si="63"/>
        <v>1.285245E-2</v>
      </c>
      <c r="W425" s="11">
        <f t="shared" si="64"/>
        <v>5.2650000000000002E-2</v>
      </c>
      <c r="X425" s="11">
        <f t="shared" si="65"/>
        <v>-2.7659199999999998E-3</v>
      </c>
      <c r="Y425" s="11">
        <f t="shared" si="66"/>
        <v>-2.7541999999999996E-3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9423</v>
      </c>
      <c r="C426" s="3" t="s">
        <v>4793</v>
      </c>
      <c r="D426" s="10">
        <v>62</v>
      </c>
      <c r="E426" s="10">
        <v>61.8</v>
      </c>
      <c r="F426" s="10">
        <v>62</v>
      </c>
      <c r="G426" s="10">
        <v>60.8</v>
      </c>
      <c r="H426" s="10">
        <v>59.9</v>
      </c>
      <c r="I426" s="3">
        <v>234.2</v>
      </c>
      <c r="J426" s="3">
        <v>16</v>
      </c>
      <c r="K426" s="3">
        <v>302.89999999999998</v>
      </c>
      <c r="L426" s="3">
        <v>233</v>
      </c>
      <c r="M426" s="3">
        <v>-369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0.145204</v>
      </c>
      <c r="T426" s="11">
        <f t="shared" si="61"/>
        <v>9.8879999999999992E-3</v>
      </c>
      <c r="U426" s="11">
        <f t="shared" si="62"/>
        <v>0.18779799999999999</v>
      </c>
      <c r="V426" s="11">
        <f t="shared" si="63"/>
        <v>0.14166399999999998</v>
      </c>
      <c r="W426" s="11">
        <f t="shared" si="64"/>
        <v>-0.22103099999999998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9424</v>
      </c>
      <c r="C427" s="3" t="s">
        <v>4814</v>
      </c>
      <c r="D427" s="10">
        <v>41.05</v>
      </c>
      <c r="E427" s="10">
        <v>40.15</v>
      </c>
      <c r="F427" s="10">
        <v>40.25</v>
      </c>
      <c r="G427" s="10">
        <v>39</v>
      </c>
      <c r="H427" s="10">
        <v>37.75</v>
      </c>
      <c r="I427" s="3">
        <v>378</v>
      </c>
      <c r="J427" s="3">
        <v>-103</v>
      </c>
      <c r="K427" s="3">
        <v>201</v>
      </c>
      <c r="L427" s="3">
        <v>-417</v>
      </c>
      <c r="M427" s="3">
        <v>259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0.155169</v>
      </c>
      <c r="T427" s="11">
        <f t="shared" si="61"/>
        <v>-4.1354499999999995E-2</v>
      </c>
      <c r="U427" s="11">
        <f t="shared" si="62"/>
        <v>8.0902500000000002E-2</v>
      </c>
      <c r="V427" s="11">
        <f t="shared" si="63"/>
        <v>-0.16263</v>
      </c>
      <c r="W427" s="11">
        <f t="shared" si="64"/>
        <v>9.7772499999999998E-2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4923</v>
      </c>
      <c r="C428" s="3" t="s">
        <v>4781</v>
      </c>
      <c r="D428" s="10">
        <v>24.4</v>
      </c>
      <c r="E428" s="10">
        <v>24.2</v>
      </c>
      <c r="F428" s="10">
        <v>24</v>
      </c>
      <c r="G428" s="10">
        <v>24</v>
      </c>
      <c r="H428" s="10">
        <v>23.8</v>
      </c>
      <c r="I428" s="3">
        <v>2</v>
      </c>
      <c r="J428" s="3">
        <v>3</v>
      </c>
      <c r="K428" s="3">
        <v>4</v>
      </c>
      <c r="L428" s="3">
        <v>-3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4.8799999999999999E-4</v>
      </c>
      <c r="T428" s="11">
        <f t="shared" si="61"/>
        <v>7.2599999999999997E-4</v>
      </c>
      <c r="U428" s="11">
        <f t="shared" si="62"/>
        <v>9.6000000000000002E-4</v>
      </c>
      <c r="V428" s="11">
        <f t="shared" si="63"/>
        <v>-7.2000000000000005E-4</v>
      </c>
      <c r="W428" s="11">
        <f t="shared" si="64"/>
        <v>2.3800000000000001E-4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9425</v>
      </c>
      <c r="C429" s="3" t="s">
        <v>4796</v>
      </c>
      <c r="D429" s="10">
        <v>32.35</v>
      </c>
      <c r="E429" s="10">
        <v>32.700000000000003</v>
      </c>
      <c r="F429" s="10">
        <v>33.65</v>
      </c>
      <c r="G429" s="10">
        <v>32.85</v>
      </c>
      <c r="H429" s="10">
        <v>32.700000000000003</v>
      </c>
      <c r="I429" s="3">
        <v>265</v>
      </c>
      <c r="J429" s="3">
        <v>141</v>
      </c>
      <c r="K429" s="3">
        <v>498</v>
      </c>
      <c r="L429" s="3">
        <v>-249</v>
      </c>
      <c r="M429" s="3">
        <v>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8.5727499999999998E-2</v>
      </c>
      <c r="T429" s="11">
        <f t="shared" si="61"/>
        <v>4.6107000000000009E-2</v>
      </c>
      <c r="U429" s="11">
        <f t="shared" si="62"/>
        <v>0.167577</v>
      </c>
      <c r="V429" s="11">
        <f t="shared" si="63"/>
        <v>-8.1796500000000008E-2</v>
      </c>
      <c r="W429" s="11">
        <f t="shared" si="64"/>
        <v>1.5369000000000001E-2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9426</v>
      </c>
      <c r="C430" s="3" t="s">
        <v>4760</v>
      </c>
      <c r="D430" s="10">
        <v>23.3</v>
      </c>
      <c r="E430" s="10">
        <v>22.85</v>
      </c>
      <c r="F430" s="10">
        <v>22.6</v>
      </c>
      <c r="G430" s="10">
        <v>22.05</v>
      </c>
      <c r="H430" s="10">
        <v>21.65</v>
      </c>
      <c r="I430" s="3">
        <v>849</v>
      </c>
      <c r="J430" s="3">
        <v>-492.04</v>
      </c>
      <c r="K430" s="3">
        <v>1316</v>
      </c>
      <c r="L430" s="3">
        <v>-535</v>
      </c>
      <c r="M430" s="3">
        <v>622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0.19781700000000002</v>
      </c>
      <c r="T430" s="11">
        <f t="shared" si="61"/>
        <v>-0.11243114000000001</v>
      </c>
      <c r="U430" s="11">
        <f t="shared" si="62"/>
        <v>0.29741600000000001</v>
      </c>
      <c r="V430" s="11">
        <f t="shared" si="63"/>
        <v>-0.1179675</v>
      </c>
      <c r="W430" s="11">
        <f t="shared" si="64"/>
        <v>0.134663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9427</v>
      </c>
      <c r="C431" s="3" t="s">
        <v>4793</v>
      </c>
      <c r="D431" s="10">
        <v>48.35</v>
      </c>
      <c r="E431" s="10">
        <v>46.8</v>
      </c>
      <c r="F431" s="10">
        <v>49.05</v>
      </c>
      <c r="G431" s="10">
        <v>47.3</v>
      </c>
      <c r="H431" s="10">
        <v>46.5</v>
      </c>
      <c r="I431" s="3">
        <v>-4269</v>
      </c>
      <c r="J431" s="3">
        <v>-3646</v>
      </c>
      <c r="K431" s="3">
        <v>8630</v>
      </c>
      <c r="L431" s="3">
        <v>-3081.0329999999999</v>
      </c>
      <c r="M431" s="3">
        <v>-4932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-2.0640614999999998</v>
      </c>
      <c r="T431" s="11">
        <f t="shared" si="61"/>
        <v>-1.7063279999999998</v>
      </c>
      <c r="U431" s="11">
        <f t="shared" si="62"/>
        <v>4.233015</v>
      </c>
      <c r="V431" s="11">
        <f t="shared" si="63"/>
        <v>-1.4573286089999999</v>
      </c>
      <c r="W431" s="11">
        <f t="shared" si="64"/>
        <v>-2.29338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9428</v>
      </c>
      <c r="C432" s="3" t="s">
        <v>4785</v>
      </c>
      <c r="D432" s="10">
        <v>40.1</v>
      </c>
      <c r="E432" s="10">
        <v>44.1</v>
      </c>
      <c r="F432" s="10">
        <v>39.700000000000003</v>
      </c>
      <c r="G432" s="10">
        <v>39.4</v>
      </c>
      <c r="H432" s="10">
        <v>39.299999999999997</v>
      </c>
      <c r="I432" s="3">
        <v>143</v>
      </c>
      <c r="J432" s="3">
        <v>1202</v>
      </c>
      <c r="K432" s="3">
        <v>-2804</v>
      </c>
      <c r="L432" s="3">
        <v>-546.02099999999996</v>
      </c>
      <c r="M432" s="3">
        <v>-31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5.7343000000000005E-2</v>
      </c>
      <c r="T432" s="11">
        <f t="shared" si="61"/>
        <v>0.53008200000000005</v>
      </c>
      <c r="U432" s="11">
        <f t="shared" si="62"/>
        <v>-1.1131880000000001</v>
      </c>
      <c r="V432" s="11">
        <f t="shared" si="63"/>
        <v>-0.21513227399999996</v>
      </c>
      <c r="W432" s="11">
        <f t="shared" si="64"/>
        <v>-1.2182999999999999E-2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4925</v>
      </c>
      <c r="C433" s="3" t="s">
        <v>10329</v>
      </c>
      <c r="D433" s="10">
        <v>11.8</v>
      </c>
      <c r="E433" s="10">
        <v>11.7</v>
      </c>
      <c r="F433" s="10">
        <v>11.65</v>
      </c>
      <c r="G433" s="10">
        <v>11.6</v>
      </c>
      <c r="H433" s="10">
        <v>11.55</v>
      </c>
      <c r="I433" s="3">
        <v>219.05500000000001</v>
      </c>
      <c r="J433" s="3">
        <v>-168</v>
      </c>
      <c r="K433" s="3">
        <v>-267.95299999999997</v>
      </c>
      <c r="L433" s="3">
        <v>-118.807</v>
      </c>
      <c r="M433" s="3">
        <v>-160</v>
      </c>
      <c r="N433" s="3">
        <v>-2.3E-2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2.5848490000000002E-2</v>
      </c>
      <c r="T433" s="11">
        <f t="shared" si="61"/>
        <v>-1.9656E-2</v>
      </c>
      <c r="U433" s="11">
        <f t="shared" si="62"/>
        <v>-3.1216524499999995E-2</v>
      </c>
      <c r="V433" s="11">
        <f t="shared" si="63"/>
        <v>-1.3781612E-2</v>
      </c>
      <c r="W433" s="11">
        <f t="shared" si="64"/>
        <v>-1.848E-2</v>
      </c>
      <c r="X433" s="11">
        <f t="shared" si="65"/>
        <v>-2.7140000000000002E-6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9429</v>
      </c>
      <c r="C434" s="3" t="s">
        <v>4787</v>
      </c>
      <c r="D434" s="10">
        <v>13.95</v>
      </c>
      <c r="E434" s="10">
        <v>13.7</v>
      </c>
      <c r="F434" s="10">
        <v>13.65</v>
      </c>
      <c r="G434" s="10">
        <v>13.55</v>
      </c>
      <c r="H434" s="10">
        <v>13.6</v>
      </c>
      <c r="I434" s="3">
        <v>6</v>
      </c>
      <c r="J434" s="3">
        <v>0</v>
      </c>
      <c r="K434" s="3">
        <v>1</v>
      </c>
      <c r="L434" s="3">
        <v>-3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8.3699999999999985E-4</v>
      </c>
      <c r="T434" s="11">
        <f t="shared" si="61"/>
        <v>0</v>
      </c>
      <c r="U434" s="11">
        <f t="shared" si="62"/>
        <v>1.3650000000000001E-4</v>
      </c>
      <c r="V434" s="11">
        <f t="shared" si="63"/>
        <v>-4.0650000000000007E-4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6003</v>
      </c>
      <c r="C435" s="3" t="s">
        <v>4796</v>
      </c>
      <c r="D435" s="10">
        <v>123.5</v>
      </c>
      <c r="E435" s="10">
        <v>124.5</v>
      </c>
      <c r="F435" s="10">
        <v>123.5</v>
      </c>
      <c r="G435" s="10">
        <v>124</v>
      </c>
      <c r="H435" s="10">
        <v>121.5</v>
      </c>
      <c r="I435" s="3">
        <v>717</v>
      </c>
      <c r="J435" s="3">
        <v>240</v>
      </c>
      <c r="K435" s="3">
        <v>-1236</v>
      </c>
      <c r="L435" s="3">
        <v>605.85799999999995</v>
      </c>
      <c r="M435" s="3">
        <v>465.5</v>
      </c>
      <c r="N435" s="3">
        <v>22</v>
      </c>
      <c r="O435" s="3">
        <v>180</v>
      </c>
      <c r="P435" s="3">
        <v>3</v>
      </c>
      <c r="Q435" s="3">
        <v>1</v>
      </c>
      <c r="R435" s="3">
        <v>0</v>
      </c>
      <c r="S435" s="11">
        <f t="shared" si="60"/>
        <v>0.88549500000000003</v>
      </c>
      <c r="T435" s="11">
        <f t="shared" si="61"/>
        <v>0.29880000000000001</v>
      </c>
      <c r="U435" s="11">
        <f t="shared" si="62"/>
        <v>-1.5264599999999999</v>
      </c>
      <c r="V435" s="11">
        <f t="shared" si="63"/>
        <v>0.75126391999999997</v>
      </c>
      <c r="W435" s="11">
        <f t="shared" si="64"/>
        <v>0.56558249999999999</v>
      </c>
      <c r="X435" s="11">
        <f t="shared" si="65"/>
        <v>2.717E-2</v>
      </c>
      <c r="Y435" s="11">
        <f t="shared" si="66"/>
        <v>0.22409999999999999</v>
      </c>
      <c r="Z435" s="11">
        <f t="shared" si="67"/>
        <v>3.705E-3</v>
      </c>
      <c r="AA435" s="11">
        <f t="shared" si="68"/>
        <v>1.24E-3</v>
      </c>
      <c r="AB435" s="11">
        <f t="shared" si="69"/>
        <v>0</v>
      </c>
    </row>
    <row r="436" spans="1:28" x14ac:dyDescent="0.25">
      <c r="A436" s="2" t="s">
        <v>430</v>
      </c>
      <c r="B436" s="3" t="s">
        <v>9430</v>
      </c>
      <c r="C436" s="3" t="s">
        <v>4783</v>
      </c>
      <c r="D436" s="10">
        <v>72.5</v>
      </c>
      <c r="E436" s="10">
        <v>73</v>
      </c>
      <c r="F436" s="10">
        <v>72.400000000000006</v>
      </c>
      <c r="G436" s="10">
        <v>71.7</v>
      </c>
      <c r="H436" s="10">
        <v>73.7</v>
      </c>
      <c r="I436" s="3">
        <v>18</v>
      </c>
      <c r="J436" s="3">
        <v>5</v>
      </c>
      <c r="K436" s="3">
        <v>-10</v>
      </c>
      <c r="L436" s="3">
        <v>-57.006999999999998</v>
      </c>
      <c r="M436" s="3">
        <v>120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1.3050000000000001E-2</v>
      </c>
      <c r="T436" s="11">
        <f t="shared" si="61"/>
        <v>3.65E-3</v>
      </c>
      <c r="U436" s="11">
        <f t="shared" si="62"/>
        <v>-7.2399999999999999E-3</v>
      </c>
      <c r="V436" s="11">
        <f t="shared" si="63"/>
        <v>-4.0874018999999998E-2</v>
      </c>
      <c r="W436" s="11">
        <f t="shared" si="64"/>
        <v>8.8440000000000005E-2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9431</v>
      </c>
      <c r="C437" s="3" t="s">
        <v>4782</v>
      </c>
      <c r="D437" s="10">
        <v>19.2</v>
      </c>
      <c r="E437" s="10">
        <v>19.3</v>
      </c>
      <c r="F437" s="10">
        <v>20.25</v>
      </c>
      <c r="G437" s="10">
        <v>20.399999999999999</v>
      </c>
      <c r="H437" s="10">
        <v>19.850000000000001</v>
      </c>
      <c r="I437" s="3">
        <v>-5</v>
      </c>
      <c r="J437" s="3">
        <v>66</v>
      </c>
      <c r="K437" s="3">
        <v>-236</v>
      </c>
      <c r="L437" s="3">
        <v>386</v>
      </c>
      <c r="M437" s="3">
        <v>-419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-9.6000000000000002E-4</v>
      </c>
      <c r="T437" s="11">
        <f t="shared" si="61"/>
        <v>1.2737999999999999E-2</v>
      </c>
      <c r="U437" s="11">
        <f t="shared" si="62"/>
        <v>-4.7789999999999999E-2</v>
      </c>
      <c r="V437" s="11">
        <f t="shared" si="63"/>
        <v>7.8743999999999995E-2</v>
      </c>
      <c r="W437" s="11">
        <f t="shared" si="64"/>
        <v>-8.3171500000000009E-2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9432</v>
      </c>
      <c r="C438" s="3" t="s">
        <v>4768</v>
      </c>
      <c r="D438" s="10">
        <v>54.8</v>
      </c>
      <c r="E438" s="10">
        <v>55</v>
      </c>
      <c r="F438" s="10">
        <v>56</v>
      </c>
      <c r="G438" s="10">
        <v>56.1</v>
      </c>
      <c r="H438" s="10">
        <v>56.4</v>
      </c>
      <c r="I438" s="3">
        <v>-1</v>
      </c>
      <c r="J438" s="3">
        <v>0</v>
      </c>
      <c r="K438" s="3">
        <v>2</v>
      </c>
      <c r="L438" s="3">
        <v>-1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-5.4799999999999998E-4</v>
      </c>
      <c r="T438" s="11">
        <f t="shared" si="61"/>
        <v>0</v>
      </c>
      <c r="U438" s="11">
        <f t="shared" si="62"/>
        <v>1.1199999999999999E-3</v>
      </c>
      <c r="V438" s="11">
        <f t="shared" si="63"/>
        <v>-5.6099999999999998E-4</v>
      </c>
      <c r="W438" s="11">
        <f t="shared" si="64"/>
        <v>2.82E-3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9433</v>
      </c>
      <c r="C439" s="3" t="s">
        <v>4772</v>
      </c>
      <c r="D439" s="10">
        <v>65.7</v>
      </c>
      <c r="E439" s="10">
        <v>64.7</v>
      </c>
      <c r="F439" s="10">
        <v>64.2</v>
      </c>
      <c r="G439" s="10">
        <v>64</v>
      </c>
      <c r="H439" s="10">
        <v>63.9</v>
      </c>
      <c r="I439" s="3">
        <v>168</v>
      </c>
      <c r="J439" s="3">
        <v>14</v>
      </c>
      <c r="K439" s="3">
        <v>-7</v>
      </c>
      <c r="L439" s="3">
        <v>-31</v>
      </c>
      <c r="M439" s="3">
        <v>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0.110376</v>
      </c>
      <c r="T439" s="11">
        <f t="shared" si="61"/>
        <v>9.0580000000000001E-3</v>
      </c>
      <c r="U439" s="11">
        <f t="shared" si="62"/>
        <v>-4.4940000000000006E-3</v>
      </c>
      <c r="V439" s="11">
        <f t="shared" si="63"/>
        <v>-1.984E-2</v>
      </c>
      <c r="W439" s="11">
        <f t="shared" si="64"/>
        <v>2.6199E-2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9434</v>
      </c>
      <c r="C440" s="3" t="s">
        <v>5235</v>
      </c>
      <c r="D440" s="10">
        <v>48.1</v>
      </c>
      <c r="E440" s="10">
        <v>46.05</v>
      </c>
      <c r="F440" s="10">
        <v>47.4</v>
      </c>
      <c r="G440" s="10">
        <v>46.3</v>
      </c>
      <c r="H440" s="10">
        <v>45.9</v>
      </c>
      <c r="I440" s="3">
        <v>719</v>
      </c>
      <c r="J440" s="3">
        <v>-3961.6750000000002</v>
      </c>
      <c r="K440" s="3">
        <v>3238.0430000000001</v>
      </c>
      <c r="L440" s="3">
        <v>-1693</v>
      </c>
      <c r="M440" s="3">
        <v>-693</v>
      </c>
      <c r="N440" s="3">
        <v>0</v>
      </c>
      <c r="O440" s="3">
        <v>0</v>
      </c>
      <c r="P440" s="3">
        <v>12</v>
      </c>
      <c r="Q440" s="3">
        <v>0</v>
      </c>
      <c r="R440" s="3">
        <v>316</v>
      </c>
      <c r="S440" s="11">
        <f t="shared" si="60"/>
        <v>0.34583900000000001</v>
      </c>
      <c r="T440" s="11">
        <f t="shared" si="61"/>
        <v>-1.8243513375</v>
      </c>
      <c r="U440" s="11">
        <f t="shared" si="62"/>
        <v>1.5348323819999998</v>
      </c>
      <c r="V440" s="11">
        <f t="shared" si="63"/>
        <v>-0.78385899999999997</v>
      </c>
      <c r="W440" s="11">
        <f t="shared" si="64"/>
        <v>-0.31808700000000001</v>
      </c>
      <c r="X440" s="11">
        <f t="shared" si="65"/>
        <v>0</v>
      </c>
      <c r="Y440" s="11">
        <f t="shared" si="66"/>
        <v>0</v>
      </c>
      <c r="Z440" s="11">
        <f t="shared" si="67"/>
        <v>5.6879999999999995E-3</v>
      </c>
      <c r="AA440" s="11">
        <f t="shared" si="68"/>
        <v>0</v>
      </c>
      <c r="AB440" s="11">
        <f t="shared" si="69"/>
        <v>0.14504400000000001</v>
      </c>
    </row>
    <row r="441" spans="1:28" x14ac:dyDescent="0.25">
      <c r="A441" s="2" t="s">
        <v>435</v>
      </c>
      <c r="B441" s="3" t="s">
        <v>5183</v>
      </c>
      <c r="C441" s="3" t="s">
        <v>4771</v>
      </c>
      <c r="D441" s="10">
        <v>15.45</v>
      </c>
      <c r="E441" s="10">
        <v>15.4</v>
      </c>
      <c r="F441" s="10">
        <v>15.4</v>
      </c>
      <c r="G441" s="10">
        <v>15.45</v>
      </c>
      <c r="H441" s="10">
        <v>15.45</v>
      </c>
      <c r="I441" s="3">
        <v>445.3</v>
      </c>
      <c r="J441" s="3">
        <v>70</v>
      </c>
      <c r="K441" s="3">
        <v>101</v>
      </c>
      <c r="L441" s="3">
        <v>111</v>
      </c>
      <c r="M441" s="3">
        <v>101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6.8798850000000009E-2</v>
      </c>
      <c r="T441" s="11">
        <f t="shared" si="61"/>
        <v>1.078E-2</v>
      </c>
      <c r="U441" s="11">
        <f t="shared" si="62"/>
        <v>1.5554E-2</v>
      </c>
      <c r="V441" s="11">
        <f t="shared" si="63"/>
        <v>1.7149499999999998E-2</v>
      </c>
      <c r="W441" s="11">
        <f t="shared" si="64"/>
        <v>1.5604499999999999E-2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9435</v>
      </c>
      <c r="C442" s="3" t="s">
        <v>4771</v>
      </c>
      <c r="D442" s="10">
        <v>25.7</v>
      </c>
      <c r="E442" s="10">
        <v>25.5</v>
      </c>
      <c r="F442" s="10">
        <v>25.45</v>
      </c>
      <c r="G442" s="10">
        <v>25.65</v>
      </c>
      <c r="H442" s="10">
        <v>25.6</v>
      </c>
      <c r="I442" s="3">
        <v>135</v>
      </c>
      <c r="J442" s="3">
        <v>-190.32499999999999</v>
      </c>
      <c r="K442" s="3">
        <v>-162</v>
      </c>
      <c r="L442" s="3">
        <v>214.28800000000001</v>
      </c>
      <c r="M442" s="3">
        <v>2</v>
      </c>
      <c r="N442" s="3">
        <v>149</v>
      </c>
      <c r="O442" s="3">
        <v>113</v>
      </c>
      <c r="P442" s="3">
        <v>0</v>
      </c>
      <c r="Q442" s="3">
        <v>147</v>
      </c>
      <c r="R442" s="3">
        <v>0</v>
      </c>
      <c r="S442" s="11">
        <f t="shared" si="60"/>
        <v>3.4694999999999997E-2</v>
      </c>
      <c r="T442" s="11">
        <f t="shared" si="61"/>
        <v>-4.8532874999999996E-2</v>
      </c>
      <c r="U442" s="11">
        <f t="shared" si="62"/>
        <v>-4.1228999999999995E-2</v>
      </c>
      <c r="V442" s="11">
        <f t="shared" si="63"/>
        <v>5.4964871999999998E-2</v>
      </c>
      <c r="W442" s="11">
        <f t="shared" si="64"/>
        <v>5.1199999999999998E-4</v>
      </c>
      <c r="X442" s="11">
        <f t="shared" si="65"/>
        <v>3.8293000000000001E-2</v>
      </c>
      <c r="Y442" s="11">
        <f t="shared" si="66"/>
        <v>2.8815E-2</v>
      </c>
      <c r="Z442" s="11">
        <f t="shared" si="67"/>
        <v>0</v>
      </c>
      <c r="AA442" s="11">
        <f t="shared" si="68"/>
        <v>3.7705499999999996E-2</v>
      </c>
      <c r="AB442" s="11">
        <f t="shared" si="69"/>
        <v>0</v>
      </c>
    </row>
    <row r="443" spans="1:28" x14ac:dyDescent="0.25">
      <c r="A443" s="2" t="s">
        <v>437</v>
      </c>
      <c r="B443" s="3" t="s">
        <v>9436</v>
      </c>
      <c r="C443" s="3" t="s">
        <v>10330</v>
      </c>
      <c r="D443" s="10">
        <v>18.399999999999999</v>
      </c>
      <c r="E443" s="10">
        <v>18.45</v>
      </c>
      <c r="F443" s="10">
        <v>18.2</v>
      </c>
      <c r="G443" s="10">
        <v>18.149999999999999</v>
      </c>
      <c r="H443" s="10">
        <v>18.149999999999999</v>
      </c>
      <c r="I443" s="3">
        <v>10</v>
      </c>
      <c r="J443" s="3">
        <v>14</v>
      </c>
      <c r="K443" s="3">
        <v>7</v>
      </c>
      <c r="L443" s="3">
        <v>1</v>
      </c>
      <c r="M443" s="3">
        <v>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1.8400000000000001E-3</v>
      </c>
      <c r="T443" s="11">
        <f t="shared" si="61"/>
        <v>2.5830000000000002E-3</v>
      </c>
      <c r="U443" s="11">
        <f t="shared" si="62"/>
        <v>1.274E-3</v>
      </c>
      <c r="V443" s="11">
        <f t="shared" si="63"/>
        <v>1.8149999999999999E-4</v>
      </c>
      <c r="W443" s="11">
        <f t="shared" si="64"/>
        <v>5.4449999999999995E-4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9437</v>
      </c>
      <c r="C444" s="3" t="s">
        <v>4771</v>
      </c>
      <c r="D444" s="10">
        <v>9.08</v>
      </c>
      <c r="E444" s="10">
        <v>9.09</v>
      </c>
      <c r="F444" s="10">
        <v>9.1</v>
      </c>
      <c r="G444" s="10">
        <v>9.07</v>
      </c>
      <c r="H444" s="10">
        <v>9.11</v>
      </c>
      <c r="I444" s="3">
        <v>-7</v>
      </c>
      <c r="J444" s="3">
        <v>0</v>
      </c>
      <c r="K444" s="3">
        <v>-1</v>
      </c>
      <c r="L444" s="3">
        <v>-10</v>
      </c>
      <c r="M444" s="3">
        <v>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-6.3560000000000005E-4</v>
      </c>
      <c r="T444" s="11">
        <f t="shared" si="61"/>
        <v>0</v>
      </c>
      <c r="U444" s="11">
        <f t="shared" si="62"/>
        <v>-9.1000000000000003E-5</v>
      </c>
      <c r="V444" s="11">
        <f t="shared" si="63"/>
        <v>-9.0700000000000004E-4</v>
      </c>
      <c r="W444" s="11">
        <f t="shared" si="64"/>
        <v>1.4575999999999999E-3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9438</v>
      </c>
      <c r="C445" s="3" t="s">
        <v>4771</v>
      </c>
      <c r="D445" s="10">
        <v>15.4</v>
      </c>
      <c r="E445" s="10">
        <v>15.95</v>
      </c>
      <c r="F445" s="10">
        <v>15.9</v>
      </c>
      <c r="G445" s="10">
        <v>15.95</v>
      </c>
      <c r="H445" s="10">
        <v>15.8</v>
      </c>
      <c r="I445" s="3">
        <v>-1</v>
      </c>
      <c r="J445" s="3">
        <v>-12</v>
      </c>
      <c r="K445" s="3">
        <v>5.1760000000000002</v>
      </c>
      <c r="L445" s="3">
        <v>3</v>
      </c>
      <c r="M445" s="3">
        <v>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-1.54E-4</v>
      </c>
      <c r="T445" s="11">
        <f t="shared" si="61"/>
        <v>-1.9139999999999997E-3</v>
      </c>
      <c r="U445" s="11">
        <f t="shared" si="62"/>
        <v>8.2298400000000002E-4</v>
      </c>
      <c r="V445" s="11">
        <f t="shared" si="63"/>
        <v>4.7849999999999992E-4</v>
      </c>
      <c r="W445" s="11">
        <f t="shared" si="64"/>
        <v>6.3200000000000007E-4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4771</v>
      </c>
      <c r="D446" s="10">
        <v>10.8</v>
      </c>
      <c r="E446" s="10">
        <v>10.8</v>
      </c>
      <c r="F446" s="10">
        <v>10.8</v>
      </c>
      <c r="G446" s="10">
        <v>10.85</v>
      </c>
      <c r="H446" s="10">
        <v>10.85</v>
      </c>
      <c r="I446" s="3">
        <v>104</v>
      </c>
      <c r="J446" s="3">
        <v>1</v>
      </c>
      <c r="K446" s="3">
        <v>8</v>
      </c>
      <c r="L446" s="3">
        <v>-29</v>
      </c>
      <c r="M446" s="3">
        <v>-54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1.1232000000000001E-2</v>
      </c>
      <c r="T446" s="11">
        <f t="shared" si="61"/>
        <v>1.0800000000000001E-4</v>
      </c>
      <c r="U446" s="11">
        <f t="shared" si="62"/>
        <v>8.6400000000000008E-4</v>
      </c>
      <c r="V446" s="11">
        <f t="shared" si="63"/>
        <v>-3.1464999999999996E-3</v>
      </c>
      <c r="W446" s="11">
        <f t="shared" si="64"/>
        <v>-5.8589999999999996E-3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9439</v>
      </c>
      <c r="C447" s="3" t="s">
        <v>4771</v>
      </c>
      <c r="D447" s="10">
        <v>15.75</v>
      </c>
      <c r="E447" s="10">
        <v>15.7</v>
      </c>
      <c r="F447" s="10">
        <v>15.65</v>
      </c>
      <c r="G447" s="10">
        <v>15.7</v>
      </c>
      <c r="H447" s="10">
        <v>15.7</v>
      </c>
      <c r="I447" s="3">
        <v>6</v>
      </c>
      <c r="J447" s="3">
        <v>5</v>
      </c>
      <c r="K447" s="3">
        <v>19</v>
      </c>
      <c r="L447" s="3">
        <v>16</v>
      </c>
      <c r="M447" s="3">
        <v>47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9.4499999999999998E-4</v>
      </c>
      <c r="T447" s="11">
        <f t="shared" si="61"/>
        <v>7.85E-4</v>
      </c>
      <c r="U447" s="11">
        <f t="shared" si="62"/>
        <v>2.9735E-3</v>
      </c>
      <c r="V447" s="11">
        <f t="shared" si="63"/>
        <v>2.5119999999999999E-3</v>
      </c>
      <c r="W447" s="11">
        <f t="shared" si="64"/>
        <v>7.3790000000000001E-3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9440</v>
      </c>
      <c r="C448" s="3" t="s">
        <v>4771</v>
      </c>
      <c r="D448" s="10">
        <v>11.8</v>
      </c>
      <c r="E448" s="10">
        <v>11.85</v>
      </c>
      <c r="F448" s="10">
        <v>11.6</v>
      </c>
      <c r="G448" s="10">
        <v>11.4</v>
      </c>
      <c r="H448" s="10">
        <v>11.6</v>
      </c>
      <c r="I448" s="3">
        <v>4404</v>
      </c>
      <c r="J448" s="3">
        <v>-7662</v>
      </c>
      <c r="K448" s="3">
        <v>-3667.5</v>
      </c>
      <c r="L448" s="3">
        <v>1020</v>
      </c>
      <c r="M448" s="3">
        <v>4582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0.51967200000000002</v>
      </c>
      <c r="T448" s="11">
        <f t="shared" si="61"/>
        <v>-0.90794699999999995</v>
      </c>
      <c r="U448" s="11">
        <f t="shared" si="62"/>
        <v>-0.42542999999999997</v>
      </c>
      <c r="V448" s="11">
        <f t="shared" si="63"/>
        <v>0.11627999999999999</v>
      </c>
      <c r="W448" s="11">
        <f t="shared" si="64"/>
        <v>0.53151199999999998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9441</v>
      </c>
      <c r="C449" s="3" t="s">
        <v>10330</v>
      </c>
      <c r="D449" s="10">
        <v>9.14</v>
      </c>
      <c r="E449" s="10">
        <v>9.31</v>
      </c>
      <c r="F449" s="10">
        <v>9.11</v>
      </c>
      <c r="G449" s="10">
        <v>9.14</v>
      </c>
      <c r="H449" s="10">
        <v>8.91</v>
      </c>
      <c r="I449" s="3">
        <v>99</v>
      </c>
      <c r="J449" s="3">
        <v>192</v>
      </c>
      <c r="K449" s="3">
        <v>-730</v>
      </c>
      <c r="L449" s="3">
        <v>-99</v>
      </c>
      <c r="M449" s="3">
        <v>-321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9.0486000000000004E-3</v>
      </c>
      <c r="T449" s="11">
        <f t="shared" si="61"/>
        <v>1.7875200000000001E-2</v>
      </c>
      <c r="U449" s="11">
        <f t="shared" si="62"/>
        <v>-6.6502999999999993E-2</v>
      </c>
      <c r="V449" s="11">
        <f t="shared" si="63"/>
        <v>-9.0486000000000004E-3</v>
      </c>
      <c r="W449" s="11">
        <f t="shared" si="64"/>
        <v>-2.8601100000000001E-2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9442</v>
      </c>
      <c r="C450" s="3" t="s">
        <v>4771</v>
      </c>
      <c r="D450" s="10">
        <v>35.049999999999997</v>
      </c>
      <c r="E450" s="10">
        <v>35.4</v>
      </c>
      <c r="F450" s="10">
        <v>35.200000000000003</v>
      </c>
      <c r="G450" s="10">
        <v>34.75</v>
      </c>
      <c r="H450" s="10">
        <v>34.549999999999997</v>
      </c>
      <c r="I450" s="3">
        <v>11</v>
      </c>
      <c r="J450" s="3">
        <v>637</v>
      </c>
      <c r="K450" s="3">
        <v>-330</v>
      </c>
      <c r="L450" s="3">
        <v>-179.1</v>
      </c>
      <c r="M450" s="3">
        <v>-102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3.8554999999999996E-3</v>
      </c>
      <c r="T450" s="11">
        <f t="shared" si="61"/>
        <v>0.225498</v>
      </c>
      <c r="U450" s="11">
        <f t="shared" si="62"/>
        <v>-0.11616000000000001</v>
      </c>
      <c r="V450" s="11">
        <f t="shared" si="63"/>
        <v>-6.2237249999999994E-2</v>
      </c>
      <c r="W450" s="11">
        <f t="shared" si="64"/>
        <v>-3.5241000000000001E-2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9443</v>
      </c>
      <c r="C451" s="3" t="s">
        <v>4771</v>
      </c>
      <c r="D451" s="10">
        <v>31</v>
      </c>
      <c r="E451" s="10">
        <v>30.8</v>
      </c>
      <c r="F451" s="10">
        <v>30.9</v>
      </c>
      <c r="G451" s="10">
        <v>31</v>
      </c>
      <c r="H451" s="10">
        <v>31</v>
      </c>
      <c r="I451" s="3">
        <v>6</v>
      </c>
      <c r="J451" s="3">
        <v>4</v>
      </c>
      <c r="K451" s="3">
        <v>6</v>
      </c>
      <c r="L451" s="3">
        <v>1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1.8600000000000001E-3</v>
      </c>
      <c r="T451" s="11">
        <f t="shared" si="61"/>
        <v>1.232E-3</v>
      </c>
      <c r="U451" s="11">
        <f t="shared" si="62"/>
        <v>1.8539999999999997E-3</v>
      </c>
      <c r="V451" s="11">
        <f t="shared" si="63"/>
        <v>3.1E-4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6541</v>
      </c>
      <c r="C452" s="3" t="s">
        <v>4771</v>
      </c>
      <c r="D452" s="10">
        <v>23.35</v>
      </c>
      <c r="E452" s="10">
        <v>23.3</v>
      </c>
      <c r="F452" s="10">
        <v>23.45</v>
      </c>
      <c r="G452" s="10">
        <v>23.55</v>
      </c>
      <c r="H452" s="10">
        <v>23.4</v>
      </c>
      <c r="I452" s="3">
        <v>-78</v>
      </c>
      <c r="J452" s="3">
        <v>9</v>
      </c>
      <c r="K452" s="3">
        <v>-31</v>
      </c>
      <c r="L452" s="3">
        <v>37</v>
      </c>
      <c r="M452" s="3">
        <v>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-1.8213000000000003E-2</v>
      </c>
      <c r="T452" s="11">
        <f t="shared" si="61"/>
        <v>2.0970000000000003E-3</v>
      </c>
      <c r="U452" s="11">
        <f t="shared" si="62"/>
        <v>-7.2694999999999991E-3</v>
      </c>
      <c r="V452" s="11">
        <f t="shared" si="63"/>
        <v>8.7135000000000008E-3</v>
      </c>
      <c r="W452" s="11">
        <f t="shared" si="64"/>
        <v>5.8500000000000002E-3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9444</v>
      </c>
      <c r="C453" s="3" t="s">
        <v>4771</v>
      </c>
      <c r="D453" s="10">
        <v>27.5</v>
      </c>
      <c r="E453" s="10">
        <v>28</v>
      </c>
      <c r="F453" s="10">
        <v>28.15</v>
      </c>
      <c r="G453" s="10">
        <v>27.9</v>
      </c>
      <c r="H453" s="10">
        <v>27.9</v>
      </c>
      <c r="I453" s="3">
        <v>12</v>
      </c>
      <c r="J453" s="3">
        <v>-30</v>
      </c>
      <c r="K453" s="3">
        <v>-42</v>
      </c>
      <c r="L453" s="3">
        <v>-21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3.3E-3</v>
      </c>
      <c r="T453" s="11">
        <f t="shared" si="61"/>
        <v>-8.3999999999999995E-3</v>
      </c>
      <c r="U453" s="11">
        <f t="shared" si="62"/>
        <v>-1.1823E-2</v>
      </c>
      <c r="V453" s="11">
        <f t="shared" si="63"/>
        <v>-5.8589999999999996E-3</v>
      </c>
      <c r="W453" s="11">
        <f t="shared" si="64"/>
        <v>-8.3699999999999985E-4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9445</v>
      </c>
      <c r="C454" s="3" t="s">
        <v>10330</v>
      </c>
      <c r="D454" s="10">
        <v>27.25</v>
      </c>
      <c r="E454" s="10">
        <v>28.25</v>
      </c>
      <c r="F454" s="10">
        <v>28.25</v>
      </c>
      <c r="G454" s="10">
        <v>27.95</v>
      </c>
      <c r="H454" s="10">
        <v>27.6</v>
      </c>
      <c r="I454" s="3">
        <v>120</v>
      </c>
      <c r="J454" s="3">
        <v>755</v>
      </c>
      <c r="K454" s="3">
        <v>-129</v>
      </c>
      <c r="L454" s="3">
        <v>-46.018999999999998</v>
      </c>
      <c r="M454" s="3">
        <v>-733</v>
      </c>
      <c r="N454" s="3">
        <v>0</v>
      </c>
      <c r="O454" s="3">
        <v>1</v>
      </c>
      <c r="P454" s="3">
        <v>0</v>
      </c>
      <c r="Q454" s="3">
        <v>0</v>
      </c>
      <c r="R454" s="3">
        <v>1</v>
      </c>
      <c r="S454" s="11">
        <f t="shared" si="60"/>
        <v>3.27E-2</v>
      </c>
      <c r="T454" s="11">
        <f t="shared" si="61"/>
        <v>0.21328749999999999</v>
      </c>
      <c r="U454" s="11">
        <f t="shared" si="62"/>
        <v>-3.6442500000000003E-2</v>
      </c>
      <c r="V454" s="11">
        <f t="shared" si="63"/>
        <v>-1.2862310499999998E-2</v>
      </c>
      <c r="W454" s="11">
        <f t="shared" si="64"/>
        <v>-0.20230799999999999</v>
      </c>
      <c r="X454" s="11">
        <f t="shared" si="65"/>
        <v>0</v>
      </c>
      <c r="Y454" s="11">
        <f t="shared" si="66"/>
        <v>2.8249999999999998E-4</v>
      </c>
      <c r="Z454" s="11">
        <f t="shared" si="67"/>
        <v>0</v>
      </c>
      <c r="AA454" s="11">
        <f t="shared" si="68"/>
        <v>0</v>
      </c>
      <c r="AB454" s="11">
        <f t="shared" si="69"/>
        <v>2.7600000000000004E-4</v>
      </c>
    </row>
    <row r="455" spans="1:28" x14ac:dyDescent="0.25">
      <c r="A455" s="2" t="s">
        <v>449</v>
      </c>
      <c r="B455" s="3" t="s">
        <v>9446</v>
      </c>
      <c r="C455" s="3" t="s">
        <v>10330</v>
      </c>
      <c r="D455" s="10">
        <v>18.649999999999999</v>
      </c>
      <c r="E455" s="10">
        <v>18.7</v>
      </c>
      <c r="F455" s="10">
        <v>19</v>
      </c>
      <c r="G455" s="10">
        <v>19</v>
      </c>
      <c r="H455" s="10">
        <v>19</v>
      </c>
      <c r="I455" s="3">
        <v>33</v>
      </c>
      <c r="J455" s="3">
        <v>-36</v>
      </c>
      <c r="K455" s="3">
        <v>-122</v>
      </c>
      <c r="L455" s="3">
        <v>-81</v>
      </c>
      <c r="M455" s="3">
        <v>134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6.1544999999999994E-3</v>
      </c>
      <c r="T455" s="11">
        <f t="shared" ref="T455:T518" si="71">$E455*J455/100000</f>
        <v>-6.7319999999999993E-3</v>
      </c>
      <c r="U455" s="11">
        <f t="shared" ref="U455:U518" si="72">$F455*K455/100000</f>
        <v>-2.3179999999999999E-2</v>
      </c>
      <c r="V455" s="11">
        <f t="shared" ref="V455:V518" si="73">$G455*L455/100000</f>
        <v>-1.5389999999999999E-2</v>
      </c>
      <c r="W455" s="11">
        <f t="shared" ref="W455:W518" si="74">$H455*M455/100000</f>
        <v>2.546E-2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9447</v>
      </c>
      <c r="C456" s="3" t="s">
        <v>4771</v>
      </c>
      <c r="D456" s="10">
        <v>39.700000000000003</v>
      </c>
      <c r="E456" s="10">
        <v>39.75</v>
      </c>
      <c r="F456" s="10">
        <v>40.1</v>
      </c>
      <c r="G456" s="10">
        <v>40.25</v>
      </c>
      <c r="H456" s="10">
        <v>40.35</v>
      </c>
      <c r="I456" s="3">
        <v>-42.8</v>
      </c>
      <c r="J456" s="3">
        <v>-22.4</v>
      </c>
      <c r="K456" s="3">
        <v>3</v>
      </c>
      <c r="L456" s="3">
        <v>-9.2159999999999993</v>
      </c>
      <c r="M456" s="3">
        <v>-36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-1.6991600000000003E-2</v>
      </c>
      <c r="T456" s="11">
        <f t="shared" si="71"/>
        <v>-8.9040000000000005E-3</v>
      </c>
      <c r="U456" s="11">
        <f t="shared" si="72"/>
        <v>1.2030000000000001E-3</v>
      </c>
      <c r="V456" s="11">
        <f t="shared" si="73"/>
        <v>-3.7094399999999996E-3</v>
      </c>
      <c r="W456" s="11">
        <f t="shared" si="74"/>
        <v>-1.4526000000000001E-2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9448</v>
      </c>
      <c r="C457" s="3" t="s">
        <v>4771</v>
      </c>
      <c r="D457" s="10">
        <v>27.95</v>
      </c>
      <c r="E457" s="10">
        <v>28</v>
      </c>
      <c r="F457" s="10">
        <v>28.15</v>
      </c>
      <c r="G457" s="10">
        <v>28.35</v>
      </c>
      <c r="H457" s="10">
        <v>27.9</v>
      </c>
      <c r="I457" s="3">
        <v>21</v>
      </c>
      <c r="J457" s="3">
        <v>11</v>
      </c>
      <c r="K457" s="3">
        <v>-3</v>
      </c>
      <c r="L457" s="3">
        <v>-19</v>
      </c>
      <c r="M457" s="3">
        <v>-58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5.8694999999999997E-3</v>
      </c>
      <c r="T457" s="11">
        <f t="shared" si="71"/>
        <v>3.0799999999999998E-3</v>
      </c>
      <c r="U457" s="11">
        <f t="shared" si="72"/>
        <v>-8.4449999999999987E-4</v>
      </c>
      <c r="V457" s="11">
        <f t="shared" si="73"/>
        <v>-5.3864999999999998E-3</v>
      </c>
      <c r="W457" s="11">
        <f t="shared" si="74"/>
        <v>-1.6181999999999998E-2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9449</v>
      </c>
      <c r="C458" s="3" t="s">
        <v>4771</v>
      </c>
      <c r="D458" s="10">
        <v>8.06</v>
      </c>
      <c r="E458" s="10">
        <v>8.15</v>
      </c>
      <c r="F458" s="10">
        <v>8.1199999999999992</v>
      </c>
      <c r="G458" s="10">
        <v>8.01</v>
      </c>
      <c r="H458" s="10">
        <v>8.02</v>
      </c>
      <c r="I458" s="3">
        <v>-123.262</v>
      </c>
      <c r="J458" s="3">
        <v>7</v>
      </c>
      <c r="K458" s="3">
        <v>-126</v>
      </c>
      <c r="L458" s="3">
        <v>-60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-9.9349172000000006E-3</v>
      </c>
      <c r="T458" s="11">
        <f t="shared" si="71"/>
        <v>5.7050000000000004E-4</v>
      </c>
      <c r="U458" s="11">
        <f t="shared" si="72"/>
        <v>-1.0231199999999999E-2</v>
      </c>
      <c r="V458" s="11">
        <f t="shared" si="73"/>
        <v>-4.8059999999999995E-3</v>
      </c>
      <c r="W458" s="11">
        <f t="shared" si="74"/>
        <v>-7.2179999999999987E-4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5260</v>
      </c>
      <c r="C459" s="3" t="s">
        <v>4771</v>
      </c>
      <c r="D459" s="10">
        <v>15.1</v>
      </c>
      <c r="E459" s="10">
        <v>15.3</v>
      </c>
      <c r="F459" s="10">
        <v>15.15</v>
      </c>
      <c r="G459" s="10">
        <v>15.35</v>
      </c>
      <c r="H459" s="10">
        <v>14.75</v>
      </c>
      <c r="I459" s="3">
        <v>-120</v>
      </c>
      <c r="J459" s="3">
        <v>386</v>
      </c>
      <c r="K459" s="3">
        <v>-348</v>
      </c>
      <c r="L459" s="3">
        <v>335</v>
      </c>
      <c r="M459" s="3">
        <v>-2035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-1.8120000000000001E-2</v>
      </c>
      <c r="T459" s="11">
        <f t="shared" si="71"/>
        <v>5.9057999999999999E-2</v>
      </c>
      <c r="U459" s="11">
        <f t="shared" si="72"/>
        <v>-5.2721999999999998E-2</v>
      </c>
      <c r="V459" s="11">
        <f t="shared" si="73"/>
        <v>5.1422500000000003E-2</v>
      </c>
      <c r="W459" s="11">
        <f t="shared" si="74"/>
        <v>-0.3001625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9450</v>
      </c>
      <c r="C460" s="3" t="s">
        <v>4771</v>
      </c>
      <c r="D460" s="10">
        <v>44.7</v>
      </c>
      <c r="E460" s="10">
        <v>45.45</v>
      </c>
      <c r="F460" s="10">
        <v>45.25</v>
      </c>
      <c r="G460" s="10">
        <v>45</v>
      </c>
      <c r="H460" s="10">
        <v>45.2</v>
      </c>
      <c r="I460" s="3">
        <v>232</v>
      </c>
      <c r="J460" s="3">
        <v>209</v>
      </c>
      <c r="K460" s="3">
        <v>-181</v>
      </c>
      <c r="L460" s="3">
        <v>-125</v>
      </c>
      <c r="M460" s="3">
        <v>-38.054000000000002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0.10370400000000002</v>
      </c>
      <c r="T460" s="11">
        <f t="shared" si="71"/>
        <v>9.4990500000000005E-2</v>
      </c>
      <c r="U460" s="11">
        <f t="shared" si="72"/>
        <v>-8.1902500000000003E-2</v>
      </c>
      <c r="V460" s="11">
        <f t="shared" si="73"/>
        <v>-5.6250000000000001E-2</v>
      </c>
      <c r="W460" s="11">
        <f t="shared" si="74"/>
        <v>-1.7200408000000004E-2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9451</v>
      </c>
      <c r="C461" s="3" t="s">
        <v>4771</v>
      </c>
      <c r="D461" s="10">
        <v>79.8</v>
      </c>
      <c r="E461" s="10">
        <v>81</v>
      </c>
      <c r="F461" s="10">
        <v>81.900000000000006</v>
      </c>
      <c r="G461" s="10">
        <v>81.7</v>
      </c>
      <c r="H461" s="10">
        <v>80.900000000000006</v>
      </c>
      <c r="I461" s="3">
        <v>54</v>
      </c>
      <c r="J461" s="3">
        <v>124</v>
      </c>
      <c r="K461" s="3">
        <v>248</v>
      </c>
      <c r="L461" s="3">
        <v>-20.004999999999999</v>
      </c>
      <c r="M461" s="3">
        <v>-32.200000000000003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4.3091999999999998E-2</v>
      </c>
      <c r="T461" s="11">
        <f t="shared" si="71"/>
        <v>0.10044</v>
      </c>
      <c r="U461" s="11">
        <f t="shared" si="72"/>
        <v>0.20311200000000001</v>
      </c>
      <c r="V461" s="11">
        <f t="shared" si="73"/>
        <v>-1.6344085000000001E-2</v>
      </c>
      <c r="W461" s="11">
        <f t="shared" si="74"/>
        <v>-2.6049800000000005E-2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6013</v>
      </c>
      <c r="C462" s="3" t="s">
        <v>4771</v>
      </c>
      <c r="D462" s="10">
        <v>40.700000000000003</v>
      </c>
      <c r="E462" s="10">
        <v>40.700000000000003</v>
      </c>
      <c r="F462" s="10">
        <v>40.6</v>
      </c>
      <c r="G462" s="10">
        <v>40.6</v>
      </c>
      <c r="H462" s="10">
        <v>40.549999999999997</v>
      </c>
      <c r="I462" s="3">
        <v>-636.78099999999995</v>
      </c>
      <c r="J462" s="3">
        <v>-113.72</v>
      </c>
      <c r="K462" s="3">
        <v>-645.27</v>
      </c>
      <c r="L462" s="3">
        <v>-344.72</v>
      </c>
      <c r="M462" s="3">
        <v>-231</v>
      </c>
      <c r="N462" s="3">
        <v>-8.0050000000000008</v>
      </c>
      <c r="O462" s="3">
        <v>-7.4649999999999999</v>
      </c>
      <c r="P462" s="3">
        <v>0</v>
      </c>
      <c r="Q462" s="3">
        <v>0</v>
      </c>
      <c r="R462" s="3">
        <v>0</v>
      </c>
      <c r="S462" s="11">
        <f t="shared" si="70"/>
        <v>-0.259169867</v>
      </c>
      <c r="T462" s="11">
        <f t="shared" si="71"/>
        <v>-4.6284040000000005E-2</v>
      </c>
      <c r="U462" s="11">
        <f t="shared" si="72"/>
        <v>-0.26197961999999997</v>
      </c>
      <c r="V462" s="11">
        <f t="shared" si="73"/>
        <v>-0.13995632000000002</v>
      </c>
      <c r="W462" s="11">
        <f t="shared" si="74"/>
        <v>-9.367049999999999E-2</v>
      </c>
      <c r="X462" s="11">
        <f t="shared" si="75"/>
        <v>-3.2580350000000003E-3</v>
      </c>
      <c r="Y462" s="11">
        <f t="shared" si="76"/>
        <v>-3.0382550000000001E-3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9452</v>
      </c>
      <c r="C463" s="3" t="s">
        <v>4771</v>
      </c>
      <c r="D463" s="10">
        <v>20.55</v>
      </c>
      <c r="E463" s="10">
        <v>20.399999999999999</v>
      </c>
      <c r="F463" s="10">
        <v>20.5</v>
      </c>
      <c r="G463" s="10">
        <v>20.5</v>
      </c>
      <c r="H463" s="10">
        <v>21.3</v>
      </c>
      <c r="I463" s="3">
        <v>498</v>
      </c>
      <c r="J463" s="3">
        <v>407</v>
      </c>
      <c r="K463" s="3">
        <v>305</v>
      </c>
      <c r="L463" s="3">
        <v>-39.130000000000003</v>
      </c>
      <c r="M463" s="3">
        <v>49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0.102339</v>
      </c>
      <c r="T463" s="11">
        <f t="shared" si="71"/>
        <v>8.3027999999999991E-2</v>
      </c>
      <c r="U463" s="11">
        <f t="shared" si="72"/>
        <v>6.2524999999999997E-2</v>
      </c>
      <c r="V463" s="11">
        <f t="shared" si="73"/>
        <v>-8.02165E-3</v>
      </c>
      <c r="W463" s="11">
        <f t="shared" si="74"/>
        <v>1.0437E-2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9453</v>
      </c>
      <c r="C464" s="3" t="s">
        <v>10330</v>
      </c>
      <c r="D464" s="10">
        <v>38.75</v>
      </c>
      <c r="E464" s="10">
        <v>38.700000000000003</v>
      </c>
      <c r="F464" s="10">
        <v>38.65</v>
      </c>
      <c r="G464" s="10">
        <v>38.65</v>
      </c>
      <c r="H464" s="10">
        <v>38.700000000000003</v>
      </c>
      <c r="I464" s="3">
        <v>16</v>
      </c>
      <c r="J464" s="3">
        <v>9</v>
      </c>
      <c r="K464" s="3">
        <v>10</v>
      </c>
      <c r="L464" s="3">
        <v>6</v>
      </c>
      <c r="M464" s="3">
        <v>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6.1999999999999998E-3</v>
      </c>
      <c r="T464" s="11">
        <f t="shared" si="71"/>
        <v>3.483E-3</v>
      </c>
      <c r="U464" s="11">
        <f t="shared" si="72"/>
        <v>3.8649999999999999E-3</v>
      </c>
      <c r="V464" s="11">
        <f t="shared" si="73"/>
        <v>2.3189999999999999E-3</v>
      </c>
      <c r="W464" s="11">
        <f t="shared" si="74"/>
        <v>1.6641000000000003E-2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6015</v>
      </c>
      <c r="C465" s="3" t="s">
        <v>4771</v>
      </c>
      <c r="D465" s="10">
        <v>74.5</v>
      </c>
      <c r="E465" s="10">
        <v>74.3</v>
      </c>
      <c r="F465" s="10">
        <v>74.5</v>
      </c>
      <c r="G465" s="10">
        <v>75.5</v>
      </c>
      <c r="H465" s="10">
        <v>75.599999999999994</v>
      </c>
      <c r="I465" s="3">
        <v>32.923000000000002</v>
      </c>
      <c r="J465" s="3">
        <v>1</v>
      </c>
      <c r="K465" s="3">
        <v>4</v>
      </c>
      <c r="L465" s="3">
        <v>33.988</v>
      </c>
      <c r="M465" s="3">
        <v>-3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2.4527634999999999E-2</v>
      </c>
      <c r="T465" s="11">
        <f t="shared" si="71"/>
        <v>7.4299999999999995E-4</v>
      </c>
      <c r="U465" s="11">
        <f t="shared" si="72"/>
        <v>2.98E-3</v>
      </c>
      <c r="V465" s="11">
        <f t="shared" si="73"/>
        <v>2.566094E-2</v>
      </c>
      <c r="W465" s="11">
        <f t="shared" si="74"/>
        <v>-2.2679999999999996E-3</v>
      </c>
      <c r="X465" s="11">
        <f t="shared" si="75"/>
        <v>0</v>
      </c>
      <c r="Y465" s="11">
        <f t="shared" si="76"/>
        <v>0</v>
      </c>
      <c r="Z465" s="11">
        <f t="shared" si="77"/>
        <v>7.45E-4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9454</v>
      </c>
      <c r="C466" s="3" t="s">
        <v>4771</v>
      </c>
      <c r="D466" s="10">
        <v>9.06</v>
      </c>
      <c r="E466" s="10">
        <v>9.1</v>
      </c>
      <c r="F466" s="10">
        <v>9.07</v>
      </c>
      <c r="G466" s="10">
        <v>9.0500000000000007</v>
      </c>
      <c r="H466" s="10">
        <v>9</v>
      </c>
      <c r="I466" s="3">
        <v>362</v>
      </c>
      <c r="J466" s="3">
        <v>143</v>
      </c>
      <c r="K466" s="3">
        <v>32</v>
      </c>
      <c r="L466" s="3">
        <v>28</v>
      </c>
      <c r="M466" s="3">
        <v>8.08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3.2797200000000006E-2</v>
      </c>
      <c r="T466" s="11">
        <f t="shared" si="71"/>
        <v>1.3013E-2</v>
      </c>
      <c r="U466" s="11">
        <f t="shared" si="72"/>
        <v>2.9024000000000003E-3</v>
      </c>
      <c r="V466" s="11">
        <f t="shared" si="73"/>
        <v>2.5340000000000002E-3</v>
      </c>
      <c r="W466" s="11">
        <f t="shared" si="74"/>
        <v>7.272E-4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9455</v>
      </c>
      <c r="C467" s="3" t="s">
        <v>4771</v>
      </c>
      <c r="D467" s="10">
        <v>92.1</v>
      </c>
      <c r="E467" s="10">
        <v>92.3</v>
      </c>
      <c r="F467" s="10">
        <v>93.4</v>
      </c>
      <c r="G467" s="10">
        <v>93.8</v>
      </c>
      <c r="H467" s="10">
        <v>93.2</v>
      </c>
      <c r="I467" s="3">
        <v>65</v>
      </c>
      <c r="J467" s="3">
        <v>102.95699999999999</v>
      </c>
      <c r="K467" s="3">
        <v>451</v>
      </c>
      <c r="L467" s="3">
        <v>333.50599999999997</v>
      </c>
      <c r="M467" s="3">
        <v>17</v>
      </c>
      <c r="N467" s="3">
        <v>4</v>
      </c>
      <c r="O467" s="3">
        <v>19</v>
      </c>
      <c r="P467" s="3">
        <v>7</v>
      </c>
      <c r="Q467" s="3">
        <v>7</v>
      </c>
      <c r="R467" s="3">
        <v>1</v>
      </c>
      <c r="S467" s="11">
        <f t="shared" si="70"/>
        <v>5.9865000000000002E-2</v>
      </c>
      <c r="T467" s="11">
        <f t="shared" si="71"/>
        <v>9.5029310999999991E-2</v>
      </c>
      <c r="U467" s="11">
        <f t="shared" si="72"/>
        <v>0.421234</v>
      </c>
      <c r="V467" s="11">
        <f t="shared" si="73"/>
        <v>0.31282862799999994</v>
      </c>
      <c r="W467" s="11">
        <f t="shared" si="74"/>
        <v>1.5844E-2</v>
      </c>
      <c r="X467" s="11">
        <f t="shared" si="75"/>
        <v>3.6839999999999998E-3</v>
      </c>
      <c r="Y467" s="11">
        <f t="shared" si="76"/>
        <v>1.7537000000000001E-2</v>
      </c>
      <c r="Z467" s="11">
        <f t="shared" si="77"/>
        <v>6.5380000000000004E-3</v>
      </c>
      <c r="AA467" s="11">
        <f t="shared" si="78"/>
        <v>6.5660000000000007E-3</v>
      </c>
      <c r="AB467" s="11">
        <f t="shared" si="79"/>
        <v>9.3199999999999999E-4</v>
      </c>
    </row>
    <row r="468" spans="1:28" x14ac:dyDescent="0.25">
      <c r="A468" s="2" t="s">
        <v>462</v>
      </c>
      <c r="B468" s="3" t="s">
        <v>9456</v>
      </c>
      <c r="C468" s="3" t="s">
        <v>4771</v>
      </c>
      <c r="D468" s="10">
        <v>22.6</v>
      </c>
      <c r="E468" s="10">
        <v>22.8</v>
      </c>
      <c r="F468" s="10">
        <v>22.8</v>
      </c>
      <c r="G468" s="10">
        <v>22.8</v>
      </c>
      <c r="H468" s="10">
        <v>22.85</v>
      </c>
      <c r="I468" s="3">
        <v>-1</v>
      </c>
      <c r="J468" s="3">
        <v>-10</v>
      </c>
      <c r="K468" s="3">
        <v>0</v>
      </c>
      <c r="L468" s="3">
        <v>-4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-2.2600000000000002E-4</v>
      </c>
      <c r="T468" s="11">
        <f t="shared" si="71"/>
        <v>-2.2799999999999999E-3</v>
      </c>
      <c r="U468" s="11">
        <f t="shared" si="72"/>
        <v>0</v>
      </c>
      <c r="V468" s="11">
        <f t="shared" si="73"/>
        <v>-9.1200000000000005E-4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9457</v>
      </c>
      <c r="C469" s="3" t="s">
        <v>4771</v>
      </c>
      <c r="D469" s="10">
        <v>101</v>
      </c>
      <c r="E469" s="10">
        <v>102.5</v>
      </c>
      <c r="F469" s="10">
        <v>105</v>
      </c>
      <c r="G469" s="10">
        <v>105</v>
      </c>
      <c r="H469" s="10">
        <v>104</v>
      </c>
      <c r="I469" s="3">
        <v>11</v>
      </c>
      <c r="J469" s="3">
        <v>-1</v>
      </c>
      <c r="K469" s="3">
        <v>21.78</v>
      </c>
      <c r="L469" s="3">
        <v>1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1.111E-2</v>
      </c>
      <c r="T469" s="11">
        <f t="shared" si="71"/>
        <v>-1.0250000000000001E-3</v>
      </c>
      <c r="U469" s="11">
        <f t="shared" si="72"/>
        <v>2.2869E-2</v>
      </c>
      <c r="V469" s="11">
        <f t="shared" si="73"/>
        <v>1.0499999999999999E-3</v>
      </c>
      <c r="W469" s="11">
        <f t="shared" si="74"/>
        <v>-2.0799999999999998E-3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9458</v>
      </c>
      <c r="C470" s="3" t="s">
        <v>4775</v>
      </c>
      <c r="D470" s="10">
        <v>8.17</v>
      </c>
      <c r="E470" s="10">
        <v>8.16</v>
      </c>
      <c r="F470" s="10">
        <v>8.14</v>
      </c>
      <c r="G470" s="10">
        <v>8.1</v>
      </c>
      <c r="H470" s="10">
        <v>8.08</v>
      </c>
      <c r="I470" s="3">
        <v>247</v>
      </c>
      <c r="J470" s="3">
        <v>-84</v>
      </c>
      <c r="K470" s="3">
        <v>-21</v>
      </c>
      <c r="L470" s="3">
        <v>91</v>
      </c>
      <c r="M470" s="3">
        <v>-87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2.0179900000000001E-2</v>
      </c>
      <c r="T470" s="11">
        <f t="shared" si="71"/>
        <v>-6.8544000000000009E-3</v>
      </c>
      <c r="U470" s="11">
        <f t="shared" si="72"/>
        <v>-1.7094E-3</v>
      </c>
      <c r="V470" s="11">
        <f t="shared" si="73"/>
        <v>7.3709999999999999E-3</v>
      </c>
      <c r="W470" s="11">
        <f t="shared" si="74"/>
        <v>-7.0296000000000004E-3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9459</v>
      </c>
      <c r="C471" s="3" t="s">
        <v>4776</v>
      </c>
      <c r="D471" s="10">
        <v>109</v>
      </c>
      <c r="E471" s="10">
        <v>108.5</v>
      </c>
      <c r="F471" s="10">
        <v>107.5</v>
      </c>
      <c r="G471" s="10">
        <v>109</v>
      </c>
      <c r="H471" s="10">
        <v>109</v>
      </c>
      <c r="I471" s="3">
        <v>-5874.0510000000004</v>
      </c>
      <c r="J471" s="3">
        <v>507.67399999999998</v>
      </c>
      <c r="K471" s="3">
        <v>-2947.0230000000001</v>
      </c>
      <c r="L471" s="3">
        <v>2805.7649999999999</v>
      </c>
      <c r="M471" s="3">
        <v>-1327</v>
      </c>
      <c r="N471" s="3">
        <v>70.192999999999998</v>
      </c>
      <c r="O471" s="3">
        <v>-74.807000000000002</v>
      </c>
      <c r="P471" s="3">
        <v>14</v>
      </c>
      <c r="Q471" s="3">
        <v>-45</v>
      </c>
      <c r="R471" s="3">
        <v>8</v>
      </c>
      <c r="S471" s="11">
        <f t="shared" si="70"/>
        <v>-6.4027155899999997</v>
      </c>
      <c r="T471" s="11">
        <f t="shared" si="71"/>
        <v>0.55082629000000005</v>
      </c>
      <c r="U471" s="11">
        <f t="shared" si="72"/>
        <v>-3.1680497250000004</v>
      </c>
      <c r="V471" s="11">
        <f t="shared" si="73"/>
        <v>3.05828385</v>
      </c>
      <c r="W471" s="11">
        <f t="shared" si="74"/>
        <v>-1.4464300000000001</v>
      </c>
      <c r="X471" s="11">
        <f t="shared" si="75"/>
        <v>7.6510369999999994E-2</v>
      </c>
      <c r="Y471" s="11">
        <f t="shared" si="76"/>
        <v>-8.1165595000000007E-2</v>
      </c>
      <c r="Z471" s="11">
        <f t="shared" si="77"/>
        <v>1.5049999999999999E-2</v>
      </c>
      <c r="AA471" s="11">
        <f t="shared" si="78"/>
        <v>-4.9050000000000003E-2</v>
      </c>
      <c r="AB471" s="11">
        <f t="shared" si="79"/>
        <v>8.7200000000000003E-3</v>
      </c>
    </row>
    <row r="472" spans="1:28" x14ac:dyDescent="0.25">
      <c r="A472" s="2" t="s">
        <v>466</v>
      </c>
      <c r="B472" s="3" t="s">
        <v>9460</v>
      </c>
      <c r="C472" s="3" t="s">
        <v>4776</v>
      </c>
      <c r="D472" s="10">
        <v>21.7</v>
      </c>
      <c r="E472" s="10">
        <v>21.4</v>
      </c>
      <c r="F472" s="10">
        <v>21.25</v>
      </c>
      <c r="G472" s="10">
        <v>20.55</v>
      </c>
      <c r="H472" s="10">
        <v>20.25</v>
      </c>
      <c r="I472" s="3">
        <v>229.16</v>
      </c>
      <c r="J472" s="3">
        <v>-1149</v>
      </c>
      <c r="K472" s="3">
        <v>-1203</v>
      </c>
      <c r="L472" s="3">
        <v>-1684</v>
      </c>
      <c r="M472" s="3">
        <v>583</v>
      </c>
      <c r="N472" s="3">
        <v>0</v>
      </c>
      <c r="O472" s="3">
        <v>0</v>
      </c>
      <c r="P472" s="3">
        <v>0</v>
      </c>
      <c r="Q472" s="3">
        <v>0</v>
      </c>
      <c r="R472" s="3">
        <v>-1053</v>
      </c>
      <c r="S472" s="11">
        <f t="shared" si="70"/>
        <v>4.9727719999999996E-2</v>
      </c>
      <c r="T472" s="11">
        <f t="shared" si="71"/>
        <v>-0.24588599999999999</v>
      </c>
      <c r="U472" s="11">
        <f t="shared" si="72"/>
        <v>-0.25563750000000002</v>
      </c>
      <c r="V472" s="11">
        <f t="shared" si="73"/>
        <v>-0.34606200000000004</v>
      </c>
      <c r="W472" s="11">
        <f t="shared" si="74"/>
        <v>0.1180575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-0.21323249999999999</v>
      </c>
    </row>
    <row r="473" spans="1:28" x14ac:dyDescent="0.25">
      <c r="A473" s="2" t="s">
        <v>467</v>
      </c>
      <c r="B473" s="3" t="s">
        <v>9461</v>
      </c>
      <c r="C473" s="3" t="s">
        <v>4776</v>
      </c>
      <c r="D473" s="10">
        <v>47.5</v>
      </c>
      <c r="E473" s="10">
        <v>47.2</v>
      </c>
      <c r="F473" s="10">
        <v>47.3</v>
      </c>
      <c r="G473" s="10">
        <v>46.2</v>
      </c>
      <c r="H473" s="10">
        <v>45</v>
      </c>
      <c r="I473" s="3">
        <v>1596</v>
      </c>
      <c r="J473" s="3">
        <v>495</v>
      </c>
      <c r="K473" s="3">
        <v>546</v>
      </c>
      <c r="L473" s="3">
        <v>-209</v>
      </c>
      <c r="M473" s="3">
        <v>-2352</v>
      </c>
      <c r="N473" s="3">
        <v>897.25599999999997</v>
      </c>
      <c r="O473" s="3">
        <v>-14.089</v>
      </c>
      <c r="P473" s="3">
        <v>562.58299999999997</v>
      </c>
      <c r="Q473" s="3">
        <v>-132.875</v>
      </c>
      <c r="R473" s="3">
        <v>-163.27799999999999</v>
      </c>
      <c r="S473" s="11">
        <f t="shared" si="70"/>
        <v>0.7581</v>
      </c>
      <c r="T473" s="11">
        <f t="shared" si="71"/>
        <v>0.23363999999999999</v>
      </c>
      <c r="U473" s="11">
        <f t="shared" si="72"/>
        <v>0.25825799999999999</v>
      </c>
      <c r="V473" s="11">
        <f t="shared" si="73"/>
        <v>-9.6558000000000005E-2</v>
      </c>
      <c r="W473" s="11">
        <f t="shared" si="74"/>
        <v>-1.0584</v>
      </c>
      <c r="X473" s="11">
        <f t="shared" si="75"/>
        <v>0.42619659999999998</v>
      </c>
      <c r="Y473" s="11">
        <f t="shared" si="76"/>
        <v>-6.6500080000000007E-3</v>
      </c>
      <c r="Z473" s="11">
        <f t="shared" si="77"/>
        <v>0.26610175899999999</v>
      </c>
      <c r="AA473" s="11">
        <f t="shared" si="78"/>
        <v>-6.1388250000000005E-2</v>
      </c>
      <c r="AB473" s="11">
        <f t="shared" si="79"/>
        <v>-7.3475099999999988E-2</v>
      </c>
    </row>
    <row r="474" spans="1:28" x14ac:dyDescent="0.25">
      <c r="A474" s="2" t="s">
        <v>468</v>
      </c>
      <c r="B474" s="3" t="s">
        <v>6020</v>
      </c>
      <c r="C474" s="3" t="s">
        <v>10331</v>
      </c>
      <c r="D474" s="10">
        <v>30.8</v>
      </c>
      <c r="E474" s="10">
        <v>30.85</v>
      </c>
      <c r="F474" s="10">
        <v>30.7</v>
      </c>
      <c r="G474" s="10">
        <v>32</v>
      </c>
      <c r="H474" s="10">
        <v>32</v>
      </c>
      <c r="I474" s="3">
        <v>-162.98400000000001</v>
      </c>
      <c r="J474" s="3">
        <v>-66</v>
      </c>
      <c r="K474" s="3">
        <v>-409</v>
      </c>
      <c r="L474" s="3">
        <v>1369.8420000000001</v>
      </c>
      <c r="M474" s="3">
        <v>-1094</v>
      </c>
      <c r="N474" s="3">
        <v>393</v>
      </c>
      <c r="O474" s="3">
        <v>221</v>
      </c>
      <c r="P474" s="3">
        <v>692</v>
      </c>
      <c r="Q474" s="3">
        <v>445</v>
      </c>
      <c r="R474" s="3">
        <v>443</v>
      </c>
      <c r="S474" s="11">
        <f t="shared" si="70"/>
        <v>-5.0199072000000004E-2</v>
      </c>
      <c r="T474" s="11">
        <f t="shared" si="71"/>
        <v>-2.0361000000000001E-2</v>
      </c>
      <c r="U474" s="11">
        <f t="shared" si="72"/>
        <v>-0.12556299999999998</v>
      </c>
      <c r="V474" s="11">
        <f t="shared" si="73"/>
        <v>0.43834944000000003</v>
      </c>
      <c r="W474" s="11">
        <f t="shared" si="74"/>
        <v>-0.35008</v>
      </c>
      <c r="X474" s="11">
        <f t="shared" si="75"/>
        <v>0.121044</v>
      </c>
      <c r="Y474" s="11">
        <f t="shared" si="76"/>
        <v>6.8178500000000003E-2</v>
      </c>
      <c r="Z474" s="11">
        <f t="shared" si="77"/>
        <v>0.21244399999999997</v>
      </c>
      <c r="AA474" s="11">
        <f t="shared" si="78"/>
        <v>0.1424</v>
      </c>
      <c r="AB474" s="11">
        <f t="shared" si="79"/>
        <v>0.14176</v>
      </c>
    </row>
    <row r="475" spans="1:28" x14ac:dyDescent="0.25">
      <c r="A475" s="2" t="s">
        <v>469</v>
      </c>
      <c r="B475" s="3" t="s">
        <v>9462</v>
      </c>
      <c r="C475" s="3" t="s">
        <v>4776</v>
      </c>
      <c r="D475" s="10">
        <v>37.65</v>
      </c>
      <c r="E475" s="10">
        <v>37.6</v>
      </c>
      <c r="F475" s="10">
        <v>37.65</v>
      </c>
      <c r="G475" s="10">
        <v>37.799999999999997</v>
      </c>
      <c r="H475" s="10">
        <v>37.450000000000003</v>
      </c>
      <c r="I475" s="3">
        <v>69</v>
      </c>
      <c r="J475" s="3">
        <v>-8</v>
      </c>
      <c r="K475" s="3">
        <v>27</v>
      </c>
      <c r="L475" s="3">
        <v>56.976999999999997</v>
      </c>
      <c r="M475" s="3">
        <v>-53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2.5978499999999998E-2</v>
      </c>
      <c r="T475" s="11">
        <f t="shared" si="71"/>
        <v>-3.0080000000000003E-3</v>
      </c>
      <c r="U475" s="11">
        <f t="shared" si="72"/>
        <v>1.0165499999999999E-2</v>
      </c>
      <c r="V475" s="11">
        <f t="shared" si="73"/>
        <v>2.1537305999999999E-2</v>
      </c>
      <c r="W475" s="11">
        <f t="shared" si="74"/>
        <v>-1.9848500000000002E-2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9463</v>
      </c>
      <c r="C476" s="3" t="s">
        <v>4776</v>
      </c>
      <c r="D476" s="10">
        <v>42.3</v>
      </c>
      <c r="E476" s="10">
        <v>42.25</v>
      </c>
      <c r="F476" s="10">
        <v>41.9</v>
      </c>
      <c r="G476" s="10">
        <v>41.85</v>
      </c>
      <c r="H476" s="10">
        <v>41.3</v>
      </c>
      <c r="I476" s="3">
        <v>-924.92200000000003</v>
      </c>
      <c r="J476" s="3">
        <v>1034.3</v>
      </c>
      <c r="K476" s="3">
        <v>-4266.57</v>
      </c>
      <c r="L476" s="3">
        <v>-994.48099999999999</v>
      </c>
      <c r="M476" s="3">
        <v>-3609.252</v>
      </c>
      <c r="N476" s="3">
        <v>3</v>
      </c>
      <c r="O476" s="3">
        <v>2</v>
      </c>
      <c r="P476" s="3">
        <v>6</v>
      </c>
      <c r="Q476" s="3">
        <v>1</v>
      </c>
      <c r="R476" s="3">
        <v>7</v>
      </c>
      <c r="S476" s="11">
        <f t="shared" si="70"/>
        <v>-0.39124200599999998</v>
      </c>
      <c r="T476" s="11">
        <f t="shared" si="71"/>
        <v>0.43699174999999996</v>
      </c>
      <c r="U476" s="11">
        <f t="shared" si="72"/>
        <v>-1.7876928299999999</v>
      </c>
      <c r="V476" s="11">
        <f t="shared" si="73"/>
        <v>-0.4161902985</v>
      </c>
      <c r="W476" s="11">
        <f t="shared" si="74"/>
        <v>-1.4906210759999998</v>
      </c>
      <c r="X476" s="11">
        <f t="shared" si="75"/>
        <v>1.2689999999999999E-3</v>
      </c>
      <c r="Y476" s="11">
        <f t="shared" si="76"/>
        <v>8.4500000000000005E-4</v>
      </c>
      <c r="Z476" s="11">
        <f t="shared" si="77"/>
        <v>2.5139999999999997E-3</v>
      </c>
      <c r="AA476" s="11">
        <f t="shared" si="78"/>
        <v>4.1850000000000004E-4</v>
      </c>
      <c r="AB476" s="11">
        <f t="shared" si="79"/>
        <v>2.8909999999999995E-3</v>
      </c>
    </row>
    <row r="477" spans="1:28" x14ac:dyDescent="0.25">
      <c r="A477" s="2" t="s">
        <v>471</v>
      </c>
      <c r="B477" s="3" t="s">
        <v>9464</v>
      </c>
      <c r="C477" s="3" t="s">
        <v>10331</v>
      </c>
      <c r="D477" s="10">
        <v>21.45</v>
      </c>
      <c r="E477" s="10">
        <v>21</v>
      </c>
      <c r="F477" s="10">
        <v>21.15</v>
      </c>
      <c r="G477" s="10">
        <v>20.95</v>
      </c>
      <c r="H477" s="10">
        <v>20.8</v>
      </c>
      <c r="I477" s="3">
        <v>5995.0929999999998</v>
      </c>
      <c r="J477" s="3">
        <v>-6492.7839999999997</v>
      </c>
      <c r="K477" s="3">
        <v>-2142.9580000000001</v>
      </c>
      <c r="L477" s="3">
        <v>-6950.1750000000002</v>
      </c>
      <c r="M477" s="3">
        <v>-2676.94</v>
      </c>
      <c r="N477" s="3">
        <v>2</v>
      </c>
      <c r="O477" s="3">
        <v>3</v>
      </c>
      <c r="P477" s="3">
        <v>4</v>
      </c>
      <c r="Q477" s="3">
        <v>2</v>
      </c>
      <c r="R477" s="3">
        <v>2</v>
      </c>
      <c r="S477" s="11">
        <f t="shared" si="70"/>
        <v>1.2859474485</v>
      </c>
      <c r="T477" s="11">
        <f t="shared" si="71"/>
        <v>-1.3634846399999998</v>
      </c>
      <c r="U477" s="11">
        <f t="shared" si="72"/>
        <v>-0.45323561699999998</v>
      </c>
      <c r="V477" s="11">
        <f t="shared" si="73"/>
        <v>-1.4560616625</v>
      </c>
      <c r="W477" s="11">
        <f t="shared" si="74"/>
        <v>-0.55680352000000011</v>
      </c>
      <c r="X477" s="11">
        <f t="shared" si="75"/>
        <v>4.2899999999999997E-4</v>
      </c>
      <c r="Y477" s="11">
        <f t="shared" si="76"/>
        <v>6.3000000000000003E-4</v>
      </c>
      <c r="Z477" s="11">
        <f t="shared" si="77"/>
        <v>8.4599999999999996E-4</v>
      </c>
      <c r="AA477" s="11">
        <f t="shared" si="78"/>
        <v>4.1899999999999999E-4</v>
      </c>
      <c r="AB477" s="11">
        <f t="shared" si="79"/>
        <v>4.1600000000000003E-4</v>
      </c>
    </row>
    <row r="478" spans="1:28" x14ac:dyDescent="0.25">
      <c r="A478" s="2" t="s">
        <v>472</v>
      </c>
      <c r="B478" s="3" t="s">
        <v>9465</v>
      </c>
      <c r="C478" s="3" t="s">
        <v>4776</v>
      </c>
      <c r="D478" s="10">
        <v>12.6</v>
      </c>
      <c r="E478" s="10">
        <v>12.65</v>
      </c>
      <c r="F478" s="10">
        <v>12.6</v>
      </c>
      <c r="G478" s="10">
        <v>12.7</v>
      </c>
      <c r="H478" s="10">
        <v>12.75</v>
      </c>
      <c r="I478" s="3">
        <v>196</v>
      </c>
      <c r="J478" s="3">
        <v>2</v>
      </c>
      <c r="K478" s="3">
        <v>-71</v>
      </c>
      <c r="L478" s="3">
        <v>79</v>
      </c>
      <c r="M478" s="3">
        <v>17.5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2.4695999999999999E-2</v>
      </c>
      <c r="T478" s="11">
        <f t="shared" si="71"/>
        <v>2.5300000000000002E-4</v>
      </c>
      <c r="U478" s="11">
        <f t="shared" si="72"/>
        <v>-8.9460000000000008E-3</v>
      </c>
      <c r="V478" s="11">
        <f t="shared" si="73"/>
        <v>1.0033E-2</v>
      </c>
      <c r="W478" s="11">
        <f t="shared" si="74"/>
        <v>2.2312500000000002E-3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5666</v>
      </c>
      <c r="C479" s="3" t="s">
        <v>4776</v>
      </c>
      <c r="D479" s="10">
        <v>40.1</v>
      </c>
      <c r="E479" s="10">
        <v>39.75</v>
      </c>
      <c r="F479" s="10">
        <v>39.65</v>
      </c>
      <c r="G479" s="10">
        <v>39.299999999999997</v>
      </c>
      <c r="H479" s="10">
        <v>39.299999999999997</v>
      </c>
      <c r="I479" s="3">
        <v>-20</v>
      </c>
      <c r="J479" s="3">
        <v>-62</v>
      </c>
      <c r="K479" s="3">
        <v>36</v>
      </c>
      <c r="L479" s="3">
        <v>-5</v>
      </c>
      <c r="M479" s="3">
        <v>-78</v>
      </c>
      <c r="N479" s="3">
        <v>0</v>
      </c>
      <c r="O479" s="3">
        <v>0</v>
      </c>
      <c r="P479" s="3">
        <v>-95</v>
      </c>
      <c r="Q479" s="3">
        <v>0</v>
      </c>
      <c r="R479" s="3">
        <v>0</v>
      </c>
      <c r="S479" s="11">
        <f t="shared" si="70"/>
        <v>-8.0199999999999994E-3</v>
      </c>
      <c r="T479" s="11">
        <f t="shared" si="71"/>
        <v>-2.4645E-2</v>
      </c>
      <c r="U479" s="11">
        <f t="shared" si="72"/>
        <v>1.4273999999999998E-2</v>
      </c>
      <c r="V479" s="11">
        <f t="shared" si="73"/>
        <v>-1.9650000000000002E-3</v>
      </c>
      <c r="W479" s="11">
        <f t="shared" si="74"/>
        <v>-3.0653999999999997E-2</v>
      </c>
      <c r="X479" s="11">
        <f t="shared" si="75"/>
        <v>0</v>
      </c>
      <c r="Y479" s="11">
        <f t="shared" si="76"/>
        <v>0</v>
      </c>
      <c r="Z479" s="11">
        <f t="shared" si="77"/>
        <v>-3.76675E-2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9466</v>
      </c>
      <c r="C480" s="3" t="s">
        <v>4776</v>
      </c>
      <c r="D480" s="10">
        <v>20.05</v>
      </c>
      <c r="E480" s="10">
        <v>19.95</v>
      </c>
      <c r="F480" s="10">
        <v>20</v>
      </c>
      <c r="G480" s="10">
        <v>20.05</v>
      </c>
      <c r="H480" s="10">
        <v>20.05</v>
      </c>
      <c r="I480" s="3">
        <v>0</v>
      </c>
      <c r="J480" s="3">
        <v>-1</v>
      </c>
      <c r="K480" s="3">
        <v>-2</v>
      </c>
      <c r="L480" s="3">
        <v>-3</v>
      </c>
      <c r="M480" s="3">
        <v>-3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</v>
      </c>
      <c r="T480" s="11">
        <f t="shared" si="71"/>
        <v>-1.995E-4</v>
      </c>
      <c r="U480" s="11">
        <f t="shared" si="72"/>
        <v>-4.0000000000000002E-4</v>
      </c>
      <c r="V480" s="11">
        <f t="shared" si="73"/>
        <v>-6.0150000000000004E-4</v>
      </c>
      <c r="W480" s="11">
        <f t="shared" si="74"/>
        <v>-6.0150000000000004E-4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9467</v>
      </c>
      <c r="C481" s="3" t="s">
        <v>4768</v>
      </c>
      <c r="D481" s="10">
        <v>22.5</v>
      </c>
      <c r="E481" s="10">
        <v>22.3</v>
      </c>
      <c r="F481" s="10">
        <v>22.6</v>
      </c>
      <c r="G481" s="10">
        <v>22.4</v>
      </c>
      <c r="H481" s="10">
        <v>22.15</v>
      </c>
      <c r="I481" s="3">
        <v>109</v>
      </c>
      <c r="J481" s="3">
        <v>-41</v>
      </c>
      <c r="K481" s="3">
        <v>232</v>
      </c>
      <c r="L481" s="3">
        <v>-80</v>
      </c>
      <c r="M481" s="3">
        <v>-111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2.4525000000000002E-2</v>
      </c>
      <c r="T481" s="11">
        <f t="shared" si="71"/>
        <v>-9.1430000000000001E-3</v>
      </c>
      <c r="U481" s="11">
        <f t="shared" si="72"/>
        <v>5.2432000000000006E-2</v>
      </c>
      <c r="V481" s="11">
        <f t="shared" si="73"/>
        <v>-1.7919999999999998E-2</v>
      </c>
      <c r="W481" s="11">
        <f t="shared" si="74"/>
        <v>-2.4586499999999997E-2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9468</v>
      </c>
      <c r="C482" s="3" t="s">
        <v>4776</v>
      </c>
      <c r="D482" s="10">
        <v>47.45</v>
      </c>
      <c r="E482" s="10">
        <v>46.25</v>
      </c>
      <c r="F482" s="10">
        <v>46.1</v>
      </c>
      <c r="G482" s="10">
        <v>46.35</v>
      </c>
      <c r="H482" s="10">
        <v>45</v>
      </c>
      <c r="I482" s="3">
        <v>911.774</v>
      </c>
      <c r="J482" s="3">
        <v>-1475.1</v>
      </c>
      <c r="K482" s="3">
        <v>229</v>
      </c>
      <c r="L482" s="3">
        <v>366.74700000000001</v>
      </c>
      <c r="M482" s="3">
        <v>-3009.6619999999998</v>
      </c>
      <c r="N482" s="3">
        <v>101</v>
      </c>
      <c r="O482" s="3">
        <v>-82</v>
      </c>
      <c r="P482" s="3">
        <v>-10</v>
      </c>
      <c r="Q482" s="3">
        <v>7</v>
      </c>
      <c r="R482" s="3">
        <v>15</v>
      </c>
      <c r="S482" s="11">
        <f t="shared" si="70"/>
        <v>0.43263676299999998</v>
      </c>
      <c r="T482" s="11">
        <f t="shared" si="71"/>
        <v>-0.68223374999999997</v>
      </c>
      <c r="U482" s="11">
        <f t="shared" si="72"/>
        <v>0.105569</v>
      </c>
      <c r="V482" s="11">
        <f t="shared" si="73"/>
        <v>0.1699872345</v>
      </c>
      <c r="W482" s="11">
        <f t="shared" si="74"/>
        <v>-1.3543478999999998</v>
      </c>
      <c r="X482" s="11">
        <f t="shared" si="75"/>
        <v>4.7924500000000009E-2</v>
      </c>
      <c r="Y482" s="11">
        <f t="shared" si="76"/>
        <v>-3.7925E-2</v>
      </c>
      <c r="Z482" s="11">
        <f t="shared" si="77"/>
        <v>-4.6100000000000004E-3</v>
      </c>
      <c r="AA482" s="11">
        <f t="shared" si="78"/>
        <v>3.2445E-3</v>
      </c>
      <c r="AB482" s="11">
        <f t="shared" si="79"/>
        <v>6.7499999999999999E-3</v>
      </c>
    </row>
    <row r="483" spans="1:28" x14ac:dyDescent="0.25">
      <c r="A483" s="2" t="s">
        <v>477</v>
      </c>
      <c r="B483" s="3" t="s">
        <v>9469</v>
      </c>
      <c r="C483" s="3" t="s">
        <v>4768</v>
      </c>
      <c r="D483" s="10">
        <v>30.45</v>
      </c>
      <c r="E483" s="10">
        <v>30.45</v>
      </c>
      <c r="F483" s="10">
        <v>30.55</v>
      </c>
      <c r="G483" s="10">
        <v>30.7</v>
      </c>
      <c r="H483" s="10">
        <v>30.7</v>
      </c>
      <c r="I483" s="3">
        <v>20</v>
      </c>
      <c r="J483" s="3">
        <v>-3</v>
      </c>
      <c r="K483" s="3">
        <v>13</v>
      </c>
      <c r="L483" s="3">
        <v>-10</v>
      </c>
      <c r="M483" s="3">
        <v>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6.0899999999999999E-3</v>
      </c>
      <c r="T483" s="11">
        <f t="shared" si="71"/>
        <v>-9.1349999999999992E-4</v>
      </c>
      <c r="U483" s="11">
        <f t="shared" si="72"/>
        <v>3.9715000000000002E-3</v>
      </c>
      <c r="V483" s="11">
        <f t="shared" si="73"/>
        <v>-3.0699999999999998E-3</v>
      </c>
      <c r="W483" s="11">
        <f t="shared" si="74"/>
        <v>2.1489999999999999E-3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9470</v>
      </c>
      <c r="C484" s="3" t="s">
        <v>4776</v>
      </c>
      <c r="D484" s="10">
        <v>28.7</v>
      </c>
      <c r="E484" s="10">
        <v>28.5</v>
      </c>
      <c r="F484" s="10">
        <v>28.6</v>
      </c>
      <c r="G484" s="10">
        <v>28.65</v>
      </c>
      <c r="H484" s="10">
        <v>28.8</v>
      </c>
      <c r="I484" s="3">
        <v>4</v>
      </c>
      <c r="J484" s="3">
        <v>-262</v>
      </c>
      <c r="K484" s="3">
        <v>-39</v>
      </c>
      <c r="L484" s="3">
        <v>301</v>
      </c>
      <c r="M484" s="3">
        <v>154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1.1479999999999999E-3</v>
      </c>
      <c r="T484" s="11">
        <f t="shared" si="71"/>
        <v>-7.467E-2</v>
      </c>
      <c r="U484" s="11">
        <f t="shared" si="72"/>
        <v>-1.1154000000000001E-2</v>
      </c>
      <c r="V484" s="11">
        <f t="shared" si="73"/>
        <v>8.6236499999999994E-2</v>
      </c>
      <c r="W484" s="11">
        <f t="shared" si="74"/>
        <v>4.4351999999999996E-2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9471</v>
      </c>
      <c r="C485" s="3" t="s">
        <v>4776</v>
      </c>
      <c r="D485" s="10">
        <v>30.1</v>
      </c>
      <c r="E485" s="10">
        <v>29.6</v>
      </c>
      <c r="F485" s="10">
        <v>29.25</v>
      </c>
      <c r="G485" s="10">
        <v>29.65</v>
      </c>
      <c r="H485" s="10">
        <v>29.7</v>
      </c>
      <c r="I485" s="3">
        <v>-25480.32</v>
      </c>
      <c r="J485" s="3">
        <v>-11805.566000000001</v>
      </c>
      <c r="K485" s="3">
        <v>-27632.166000000001</v>
      </c>
      <c r="L485" s="3">
        <v>3286.4690000000001</v>
      </c>
      <c r="M485" s="3">
        <v>-8068.2430000000004</v>
      </c>
      <c r="N485" s="3">
        <v>3124</v>
      </c>
      <c r="O485" s="3">
        <v>4</v>
      </c>
      <c r="P485" s="3">
        <v>14</v>
      </c>
      <c r="Q485" s="3">
        <v>3</v>
      </c>
      <c r="R485" s="3">
        <v>10</v>
      </c>
      <c r="S485" s="11">
        <f t="shared" si="70"/>
        <v>-7.66957632</v>
      </c>
      <c r="T485" s="11">
        <f t="shared" si="71"/>
        <v>-3.4944475360000005</v>
      </c>
      <c r="U485" s="11">
        <f t="shared" si="72"/>
        <v>-8.0824085550000007</v>
      </c>
      <c r="V485" s="11">
        <f t="shared" si="73"/>
        <v>0.97443805849999987</v>
      </c>
      <c r="W485" s="11">
        <f t="shared" si="74"/>
        <v>-2.396268171</v>
      </c>
      <c r="X485" s="11">
        <f t="shared" si="75"/>
        <v>0.94032400000000005</v>
      </c>
      <c r="Y485" s="11">
        <f t="shared" si="76"/>
        <v>1.1840000000000002E-3</v>
      </c>
      <c r="Z485" s="11">
        <f t="shared" si="77"/>
        <v>4.0949999999999997E-3</v>
      </c>
      <c r="AA485" s="11">
        <f t="shared" si="78"/>
        <v>8.8949999999999988E-4</v>
      </c>
      <c r="AB485" s="11">
        <f t="shared" si="79"/>
        <v>2.97E-3</v>
      </c>
    </row>
    <row r="486" spans="1:28" x14ac:dyDescent="0.25">
      <c r="A486" s="2" t="s">
        <v>480</v>
      </c>
      <c r="B486" s="3" t="s">
        <v>9472</v>
      </c>
      <c r="C486" s="3" t="s">
        <v>4776</v>
      </c>
      <c r="D486" s="10">
        <v>33.6</v>
      </c>
      <c r="E486" s="10">
        <v>32.9</v>
      </c>
      <c r="F486" s="10">
        <v>33.15</v>
      </c>
      <c r="G486" s="10">
        <v>32.65</v>
      </c>
      <c r="H486" s="10">
        <v>32.25</v>
      </c>
      <c r="I486" s="3">
        <v>489.35700000000003</v>
      </c>
      <c r="J486" s="3">
        <v>-199</v>
      </c>
      <c r="K486" s="3">
        <v>25</v>
      </c>
      <c r="L486" s="3">
        <v>-143</v>
      </c>
      <c r="M486" s="3">
        <v>168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0.16442395200000004</v>
      </c>
      <c r="T486" s="11">
        <f t="shared" si="71"/>
        <v>-6.5471000000000001E-2</v>
      </c>
      <c r="U486" s="11">
        <f t="shared" si="72"/>
        <v>8.2874999999999997E-3</v>
      </c>
      <c r="V486" s="11">
        <f t="shared" si="73"/>
        <v>-4.6689499999999995E-2</v>
      </c>
      <c r="W486" s="11">
        <f t="shared" si="74"/>
        <v>5.4179999999999999E-2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9473</v>
      </c>
      <c r="C487" s="3" t="s">
        <v>4776</v>
      </c>
      <c r="D487" s="10">
        <v>30.15</v>
      </c>
      <c r="E487" s="10">
        <v>30.25</v>
      </c>
      <c r="F487" s="10">
        <v>30.25</v>
      </c>
      <c r="G487" s="10">
        <v>29.85</v>
      </c>
      <c r="H487" s="10">
        <v>29.9</v>
      </c>
      <c r="I487" s="3">
        <v>2055.473</v>
      </c>
      <c r="J487" s="3">
        <v>1115</v>
      </c>
      <c r="K487" s="3">
        <v>133.43899999999999</v>
      </c>
      <c r="L487" s="3">
        <v>-32.261000000000003</v>
      </c>
      <c r="M487" s="3">
        <v>-48</v>
      </c>
      <c r="N487" s="3">
        <v>2</v>
      </c>
      <c r="O487" s="3">
        <v>3</v>
      </c>
      <c r="P487" s="3">
        <v>7</v>
      </c>
      <c r="Q487" s="3">
        <v>2</v>
      </c>
      <c r="R487" s="3">
        <v>6</v>
      </c>
      <c r="S487" s="11">
        <f t="shared" si="70"/>
        <v>0.61972510949999993</v>
      </c>
      <c r="T487" s="11">
        <f t="shared" si="71"/>
        <v>0.33728750000000002</v>
      </c>
      <c r="U487" s="11">
        <f t="shared" si="72"/>
        <v>4.0365297499999994E-2</v>
      </c>
      <c r="V487" s="11">
        <f t="shared" si="73"/>
        <v>-9.629908500000001E-3</v>
      </c>
      <c r="W487" s="11">
        <f t="shared" si="74"/>
        <v>-1.4351999999999998E-2</v>
      </c>
      <c r="X487" s="11">
        <f t="shared" si="75"/>
        <v>6.0300000000000002E-4</v>
      </c>
      <c r="Y487" s="11">
        <f t="shared" si="76"/>
        <v>9.075E-4</v>
      </c>
      <c r="Z487" s="11">
        <f t="shared" si="77"/>
        <v>2.1175E-3</v>
      </c>
      <c r="AA487" s="11">
        <f t="shared" si="78"/>
        <v>5.9699999999999998E-4</v>
      </c>
      <c r="AB487" s="11">
        <f t="shared" si="79"/>
        <v>1.7939999999999998E-3</v>
      </c>
    </row>
    <row r="488" spans="1:28" x14ac:dyDescent="0.25">
      <c r="A488" s="2" t="s">
        <v>482</v>
      </c>
      <c r="B488" s="3" t="s">
        <v>9474</v>
      </c>
      <c r="C488" s="3" t="s">
        <v>10331</v>
      </c>
      <c r="D488" s="10">
        <v>51.6</v>
      </c>
      <c r="E488" s="10">
        <v>49.35</v>
      </c>
      <c r="F488" s="10">
        <v>49.5</v>
      </c>
      <c r="G488" s="10">
        <v>49.1</v>
      </c>
      <c r="H488" s="10">
        <v>48.55</v>
      </c>
      <c r="I488" s="3">
        <v>-1230</v>
      </c>
      <c r="J488" s="3">
        <v>-8166.7</v>
      </c>
      <c r="K488" s="3">
        <v>-1236</v>
      </c>
      <c r="L488" s="3">
        <v>-2459.85</v>
      </c>
      <c r="M488" s="3">
        <v>-2347.9499999999998</v>
      </c>
      <c r="N488" s="3">
        <v>0</v>
      </c>
      <c r="O488" s="3">
        <v>-240</v>
      </c>
      <c r="P488" s="3">
        <v>2</v>
      </c>
      <c r="Q488" s="3">
        <v>-38</v>
      </c>
      <c r="R488" s="3">
        <v>2</v>
      </c>
      <c r="S488" s="11">
        <f t="shared" si="70"/>
        <v>-0.63468000000000002</v>
      </c>
      <c r="T488" s="11">
        <f t="shared" si="71"/>
        <v>-4.0302664500000001</v>
      </c>
      <c r="U488" s="11">
        <f t="shared" si="72"/>
        <v>-0.61182000000000003</v>
      </c>
      <c r="V488" s="11">
        <f t="shared" si="73"/>
        <v>-1.2077863499999999</v>
      </c>
      <c r="W488" s="11">
        <f t="shared" si="74"/>
        <v>-1.1399297249999998</v>
      </c>
      <c r="X488" s="11">
        <f t="shared" si="75"/>
        <v>0</v>
      </c>
      <c r="Y488" s="11">
        <f t="shared" si="76"/>
        <v>-0.11844</v>
      </c>
      <c r="Z488" s="11">
        <f t="shared" si="77"/>
        <v>9.8999999999999999E-4</v>
      </c>
      <c r="AA488" s="11">
        <f t="shared" si="78"/>
        <v>-1.8658000000000001E-2</v>
      </c>
      <c r="AB488" s="11">
        <f t="shared" si="79"/>
        <v>9.7099999999999997E-4</v>
      </c>
    </row>
    <row r="489" spans="1:28" x14ac:dyDescent="0.25">
      <c r="A489" s="2" t="s">
        <v>483</v>
      </c>
      <c r="B489" s="3" t="s">
        <v>6028</v>
      </c>
      <c r="C489" s="3" t="s">
        <v>4776</v>
      </c>
      <c r="D489" s="10">
        <v>75</v>
      </c>
      <c r="E489" s="10">
        <v>76.8</v>
      </c>
      <c r="F489" s="10">
        <v>77.3</v>
      </c>
      <c r="G489" s="10">
        <v>76.900000000000006</v>
      </c>
      <c r="H489" s="10">
        <v>77</v>
      </c>
      <c r="I489" s="3">
        <v>119</v>
      </c>
      <c r="J489" s="3">
        <v>560</v>
      </c>
      <c r="K489" s="3">
        <v>128</v>
      </c>
      <c r="L489" s="3">
        <v>122</v>
      </c>
      <c r="M489" s="3">
        <v>20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8.9249999999999996E-2</v>
      </c>
      <c r="T489" s="11">
        <f t="shared" si="71"/>
        <v>0.43008000000000002</v>
      </c>
      <c r="U489" s="11">
        <f t="shared" si="72"/>
        <v>9.894399999999999E-2</v>
      </c>
      <c r="V489" s="11">
        <f t="shared" si="73"/>
        <v>9.3818000000000012E-2</v>
      </c>
      <c r="W489" s="11">
        <f t="shared" si="74"/>
        <v>1.54E-2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9475</v>
      </c>
      <c r="C490" s="3" t="s">
        <v>10331</v>
      </c>
      <c r="D490" s="10">
        <v>43.4</v>
      </c>
      <c r="E490" s="10">
        <v>42.85</v>
      </c>
      <c r="F490" s="10">
        <v>43.45</v>
      </c>
      <c r="G490" s="10">
        <v>43</v>
      </c>
      <c r="H490" s="10">
        <v>42.35</v>
      </c>
      <c r="I490" s="3">
        <v>39</v>
      </c>
      <c r="J490" s="3">
        <v>-643.529</v>
      </c>
      <c r="K490" s="3">
        <v>566</v>
      </c>
      <c r="L490" s="3">
        <v>-549.10799999999995</v>
      </c>
      <c r="M490" s="3">
        <v>-504.4</v>
      </c>
      <c r="N490" s="3">
        <v>0</v>
      </c>
      <c r="O490" s="3">
        <v>0</v>
      </c>
      <c r="P490" s="3">
        <v>2</v>
      </c>
      <c r="Q490" s="3">
        <v>0</v>
      </c>
      <c r="R490" s="3">
        <v>1</v>
      </c>
      <c r="S490" s="11">
        <f t="shared" si="70"/>
        <v>1.6926E-2</v>
      </c>
      <c r="T490" s="11">
        <f t="shared" si="71"/>
        <v>-0.2757521765</v>
      </c>
      <c r="U490" s="11">
        <f t="shared" si="72"/>
        <v>0.24592700000000001</v>
      </c>
      <c r="V490" s="11">
        <f t="shared" si="73"/>
        <v>-0.23611643999999996</v>
      </c>
      <c r="W490" s="11">
        <f t="shared" si="74"/>
        <v>-0.21361340000000001</v>
      </c>
      <c r="X490" s="11">
        <f t="shared" si="75"/>
        <v>0</v>
      </c>
      <c r="Y490" s="11">
        <f t="shared" si="76"/>
        <v>0</v>
      </c>
      <c r="Z490" s="11">
        <f t="shared" si="77"/>
        <v>8.6900000000000009E-4</v>
      </c>
      <c r="AA490" s="11">
        <f t="shared" si="78"/>
        <v>0</v>
      </c>
      <c r="AB490" s="11">
        <f t="shared" si="79"/>
        <v>4.2349999999999999E-4</v>
      </c>
    </row>
    <row r="491" spans="1:28" x14ac:dyDescent="0.25">
      <c r="A491" s="2" t="s">
        <v>485</v>
      </c>
      <c r="B491" s="3" t="s">
        <v>9476</v>
      </c>
      <c r="C491" s="3" t="s">
        <v>10332</v>
      </c>
      <c r="D491" s="10">
        <v>108</v>
      </c>
      <c r="E491" s="10">
        <v>108.5</v>
      </c>
      <c r="F491" s="10">
        <v>109</v>
      </c>
      <c r="G491" s="10">
        <v>109</v>
      </c>
      <c r="H491" s="10">
        <v>108.5</v>
      </c>
      <c r="I491" s="3">
        <v>-23</v>
      </c>
      <c r="J491" s="3">
        <v>13</v>
      </c>
      <c r="K491" s="3">
        <v>5</v>
      </c>
      <c r="L491" s="3">
        <v>5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-2.4840000000000001E-2</v>
      </c>
      <c r="T491" s="11">
        <f t="shared" si="71"/>
        <v>1.4104999999999999E-2</v>
      </c>
      <c r="U491" s="11">
        <f t="shared" si="72"/>
        <v>5.45E-3</v>
      </c>
      <c r="V491" s="11">
        <f t="shared" si="73"/>
        <v>5.45E-3</v>
      </c>
      <c r="W491" s="11">
        <f t="shared" si="74"/>
        <v>2.1700000000000001E-3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9477</v>
      </c>
      <c r="C492" s="3" t="s">
        <v>4776</v>
      </c>
      <c r="D492" s="10">
        <v>16.25</v>
      </c>
      <c r="E492" s="10">
        <v>16.05</v>
      </c>
      <c r="F492" s="10">
        <v>16.05</v>
      </c>
      <c r="G492" s="10">
        <v>16.45</v>
      </c>
      <c r="H492" s="10">
        <v>16.600000000000001</v>
      </c>
      <c r="I492" s="3">
        <v>-3</v>
      </c>
      <c r="J492" s="3">
        <v>-206</v>
      </c>
      <c r="K492" s="3">
        <v>-38</v>
      </c>
      <c r="L492" s="3">
        <v>144</v>
      </c>
      <c r="M492" s="3">
        <v>72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-4.8749999999999998E-4</v>
      </c>
      <c r="T492" s="11">
        <f t="shared" si="71"/>
        <v>-3.3063000000000002E-2</v>
      </c>
      <c r="U492" s="11">
        <f t="shared" si="72"/>
        <v>-6.0989999999999994E-3</v>
      </c>
      <c r="V492" s="11">
        <f t="shared" si="73"/>
        <v>2.3687999999999997E-2</v>
      </c>
      <c r="W492" s="11">
        <f t="shared" si="74"/>
        <v>1.1952000000000001E-2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4929</v>
      </c>
      <c r="C493" s="3" t="s">
        <v>4776</v>
      </c>
      <c r="D493" s="10">
        <v>39.950000000000003</v>
      </c>
      <c r="E493" s="10">
        <v>39.65</v>
      </c>
      <c r="F493" s="10">
        <v>39.85</v>
      </c>
      <c r="G493" s="10">
        <v>40.799999999999997</v>
      </c>
      <c r="H493" s="10">
        <v>39.700000000000003</v>
      </c>
      <c r="I493" s="3">
        <v>30</v>
      </c>
      <c r="J493" s="3">
        <v>12</v>
      </c>
      <c r="K493" s="3">
        <v>3</v>
      </c>
      <c r="L493" s="3">
        <v>17</v>
      </c>
      <c r="M493" s="3">
        <v>-14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1.1985000000000001E-2</v>
      </c>
      <c r="T493" s="11">
        <f t="shared" si="71"/>
        <v>4.7579999999999992E-3</v>
      </c>
      <c r="U493" s="11">
        <f t="shared" si="72"/>
        <v>1.1955000000000002E-3</v>
      </c>
      <c r="V493" s="11">
        <f t="shared" si="73"/>
        <v>6.9359999999999995E-3</v>
      </c>
      <c r="W493" s="11">
        <f t="shared" si="74"/>
        <v>-5.5580000000000004E-3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9478</v>
      </c>
      <c r="C494" s="3" t="s">
        <v>4776</v>
      </c>
      <c r="D494" s="10">
        <v>66.5</v>
      </c>
      <c r="E494" s="10">
        <v>66.599999999999994</v>
      </c>
      <c r="F494" s="10">
        <v>66.900000000000006</v>
      </c>
      <c r="G494" s="10">
        <v>66.7</v>
      </c>
      <c r="H494" s="10">
        <v>66.400000000000006</v>
      </c>
      <c r="I494" s="3">
        <v>-1</v>
      </c>
      <c r="J494" s="3">
        <v>10</v>
      </c>
      <c r="K494" s="3">
        <v>14</v>
      </c>
      <c r="L494" s="3">
        <v>4</v>
      </c>
      <c r="M494" s="3">
        <v>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-6.6500000000000001E-4</v>
      </c>
      <c r="T494" s="11">
        <f t="shared" si="71"/>
        <v>6.6600000000000001E-3</v>
      </c>
      <c r="U494" s="11">
        <f t="shared" si="72"/>
        <v>9.3660000000000011E-3</v>
      </c>
      <c r="V494" s="11">
        <f t="shared" si="73"/>
        <v>2.6680000000000002E-3</v>
      </c>
      <c r="W494" s="11">
        <f t="shared" si="74"/>
        <v>3.32E-3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9479</v>
      </c>
      <c r="C495" s="3" t="s">
        <v>4769</v>
      </c>
      <c r="D495" s="10">
        <v>12.4</v>
      </c>
      <c r="E495" s="10">
        <v>12.35</v>
      </c>
      <c r="F495" s="10">
        <v>12.3</v>
      </c>
      <c r="G495" s="10">
        <v>12.35</v>
      </c>
      <c r="H495" s="10">
        <v>12.45</v>
      </c>
      <c r="I495" s="3">
        <v>134</v>
      </c>
      <c r="J495" s="3">
        <v>52</v>
      </c>
      <c r="K495" s="3">
        <v>28.744</v>
      </c>
      <c r="L495" s="3">
        <v>24</v>
      </c>
      <c r="M495" s="3">
        <v>29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1.6616000000000002E-2</v>
      </c>
      <c r="T495" s="11">
        <f t="shared" si="71"/>
        <v>6.4219999999999989E-3</v>
      </c>
      <c r="U495" s="11">
        <f t="shared" si="72"/>
        <v>3.5355119999999998E-3</v>
      </c>
      <c r="V495" s="11">
        <f t="shared" si="73"/>
        <v>2.9639999999999996E-3</v>
      </c>
      <c r="W495" s="11">
        <f t="shared" si="74"/>
        <v>3.6104999999999996E-3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9480</v>
      </c>
      <c r="C496" s="3" t="s">
        <v>10333</v>
      </c>
      <c r="D496" s="10">
        <v>20.6</v>
      </c>
      <c r="E496" s="10">
        <v>20.8</v>
      </c>
      <c r="F496" s="10">
        <v>20.45</v>
      </c>
      <c r="G496" s="10">
        <v>20.25</v>
      </c>
      <c r="H496" s="10">
        <v>20.55</v>
      </c>
      <c r="I496" s="3">
        <v>136</v>
      </c>
      <c r="J496" s="3">
        <v>-56</v>
      </c>
      <c r="K496" s="3">
        <v>5</v>
      </c>
      <c r="L496" s="3">
        <v>4</v>
      </c>
      <c r="M496" s="3">
        <v>14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2.8016000000000003E-2</v>
      </c>
      <c r="T496" s="11">
        <f t="shared" si="71"/>
        <v>-1.1648E-2</v>
      </c>
      <c r="U496" s="11">
        <f t="shared" si="72"/>
        <v>1.0225E-3</v>
      </c>
      <c r="V496" s="11">
        <f t="shared" si="73"/>
        <v>8.0999999999999996E-4</v>
      </c>
      <c r="W496" s="11">
        <f t="shared" si="74"/>
        <v>2.8769999999999998E-3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9481</v>
      </c>
      <c r="C497" s="3" t="s">
        <v>4769</v>
      </c>
      <c r="D497" s="10">
        <v>49.5</v>
      </c>
      <c r="E497" s="10">
        <v>50.1</v>
      </c>
      <c r="F497" s="10">
        <v>49.85</v>
      </c>
      <c r="G497" s="10">
        <v>49.65</v>
      </c>
      <c r="H497" s="10">
        <v>48.65</v>
      </c>
      <c r="I497" s="3">
        <v>52</v>
      </c>
      <c r="J497" s="3">
        <v>7</v>
      </c>
      <c r="K497" s="3">
        <v>-3</v>
      </c>
      <c r="L497" s="3">
        <v>65.992000000000004</v>
      </c>
      <c r="M497" s="3">
        <v>-10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2.5739999999999999E-2</v>
      </c>
      <c r="T497" s="11">
        <f t="shared" si="71"/>
        <v>3.5069999999999997E-3</v>
      </c>
      <c r="U497" s="11">
        <f t="shared" si="72"/>
        <v>-1.4955000000000001E-3</v>
      </c>
      <c r="V497" s="11">
        <f t="shared" si="73"/>
        <v>3.2765028000000002E-2</v>
      </c>
      <c r="W497" s="11">
        <f t="shared" si="74"/>
        <v>-4.8650000000000004E-3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9482</v>
      </c>
      <c r="C498" s="3" t="s">
        <v>4769</v>
      </c>
      <c r="D498" s="10">
        <v>17.5</v>
      </c>
      <c r="E498" s="10">
        <v>17.5</v>
      </c>
      <c r="F498" s="10">
        <v>17.3</v>
      </c>
      <c r="G498" s="10">
        <v>17.2</v>
      </c>
      <c r="H498" s="10">
        <v>17.350000000000001</v>
      </c>
      <c r="I498" s="3">
        <v>121.93899999999999</v>
      </c>
      <c r="J498" s="3">
        <v>-691</v>
      </c>
      <c r="K498" s="3">
        <v>30</v>
      </c>
      <c r="L498" s="3">
        <v>12.997999999999999</v>
      </c>
      <c r="M498" s="3">
        <v>50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2.1339324999999999E-2</v>
      </c>
      <c r="T498" s="11">
        <f t="shared" si="71"/>
        <v>-0.120925</v>
      </c>
      <c r="U498" s="11">
        <f t="shared" si="72"/>
        <v>5.1900000000000002E-3</v>
      </c>
      <c r="V498" s="11">
        <f t="shared" si="73"/>
        <v>2.2356559999999999E-3</v>
      </c>
      <c r="W498" s="11">
        <f t="shared" si="74"/>
        <v>8.6750000000000004E-3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5668</v>
      </c>
      <c r="C499" s="3" t="s">
        <v>4769</v>
      </c>
      <c r="D499" s="10">
        <v>15.3</v>
      </c>
      <c r="E499" s="10">
        <v>15.3</v>
      </c>
      <c r="F499" s="10">
        <v>15.25</v>
      </c>
      <c r="G499" s="10">
        <v>15.2</v>
      </c>
      <c r="H499" s="10">
        <v>15.4</v>
      </c>
      <c r="I499" s="3">
        <v>93.923000000000002</v>
      </c>
      <c r="J499" s="3">
        <v>22</v>
      </c>
      <c r="K499" s="3">
        <v>9</v>
      </c>
      <c r="L499" s="3">
        <v>118</v>
      </c>
      <c r="M499" s="3">
        <v>122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1.4370219000000002E-2</v>
      </c>
      <c r="T499" s="11">
        <f t="shared" si="71"/>
        <v>3.3660000000000001E-3</v>
      </c>
      <c r="U499" s="11">
        <f t="shared" si="72"/>
        <v>1.3725E-3</v>
      </c>
      <c r="V499" s="11">
        <f t="shared" si="73"/>
        <v>1.7936000000000001E-2</v>
      </c>
      <c r="W499" s="11">
        <f t="shared" si="74"/>
        <v>1.8787999999999999E-2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9483</v>
      </c>
      <c r="C500" s="3" t="s">
        <v>4769</v>
      </c>
      <c r="D500" s="10">
        <v>215</v>
      </c>
      <c r="E500" s="10">
        <v>213.5</v>
      </c>
      <c r="F500" s="10">
        <v>216.5</v>
      </c>
      <c r="G500" s="10">
        <v>215</v>
      </c>
      <c r="H500" s="10">
        <v>215</v>
      </c>
      <c r="I500" s="3">
        <v>-23.760999999999999</v>
      </c>
      <c r="J500" s="3">
        <v>-352.96199999999999</v>
      </c>
      <c r="K500" s="3">
        <v>44</v>
      </c>
      <c r="L500" s="3">
        <v>-111.087</v>
      </c>
      <c r="M500" s="3">
        <v>-138</v>
      </c>
      <c r="N500" s="3">
        <v>117.02200000000001</v>
      </c>
      <c r="O500" s="3">
        <v>118.02200000000001</v>
      </c>
      <c r="P500" s="3">
        <v>95</v>
      </c>
      <c r="Q500" s="3">
        <v>100</v>
      </c>
      <c r="R500" s="3">
        <v>95</v>
      </c>
      <c r="S500" s="11">
        <f t="shared" si="70"/>
        <v>-5.1086149999999997E-2</v>
      </c>
      <c r="T500" s="11">
        <f t="shared" si="71"/>
        <v>-0.75357386999999998</v>
      </c>
      <c r="U500" s="11">
        <f t="shared" si="72"/>
        <v>9.5259999999999997E-2</v>
      </c>
      <c r="V500" s="11">
        <f t="shared" si="73"/>
        <v>-0.23883705000000002</v>
      </c>
      <c r="W500" s="11">
        <f t="shared" si="74"/>
        <v>-0.29670000000000002</v>
      </c>
      <c r="X500" s="11">
        <f t="shared" si="75"/>
        <v>0.25159729999999997</v>
      </c>
      <c r="Y500" s="11">
        <f t="shared" si="76"/>
        <v>0.25197697000000002</v>
      </c>
      <c r="Z500" s="11">
        <f t="shared" si="77"/>
        <v>0.205675</v>
      </c>
      <c r="AA500" s="11">
        <f t="shared" si="78"/>
        <v>0.215</v>
      </c>
      <c r="AB500" s="11">
        <f t="shared" si="79"/>
        <v>0.20424999999999999</v>
      </c>
    </row>
    <row r="501" spans="1:28" x14ac:dyDescent="0.25">
      <c r="A501" s="2" t="s">
        <v>495</v>
      </c>
      <c r="B501" s="3" t="s">
        <v>4930</v>
      </c>
      <c r="C501" s="3" t="s">
        <v>4769</v>
      </c>
      <c r="D501" s="10">
        <v>34.4</v>
      </c>
      <c r="E501" s="10">
        <v>34.65</v>
      </c>
      <c r="F501" s="10">
        <v>34.15</v>
      </c>
      <c r="G501" s="10">
        <v>33.5</v>
      </c>
      <c r="H501" s="10">
        <v>33.6</v>
      </c>
      <c r="I501" s="3">
        <v>6</v>
      </c>
      <c r="J501" s="3">
        <v>3</v>
      </c>
      <c r="K501" s="3">
        <v>3</v>
      </c>
      <c r="L501" s="3">
        <v>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2.0639999999999999E-3</v>
      </c>
      <c r="T501" s="11">
        <f t="shared" si="71"/>
        <v>1.0394999999999998E-3</v>
      </c>
      <c r="U501" s="11">
        <f t="shared" si="72"/>
        <v>1.0244999999999998E-3</v>
      </c>
      <c r="V501" s="11">
        <f t="shared" si="73"/>
        <v>6.7000000000000002E-4</v>
      </c>
      <c r="W501" s="11">
        <f t="shared" si="74"/>
        <v>-1.3440000000000001E-3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9484</v>
      </c>
      <c r="C502" s="3" t="s">
        <v>4769</v>
      </c>
      <c r="D502" s="10">
        <v>48.35</v>
      </c>
      <c r="E502" s="10">
        <v>50</v>
      </c>
      <c r="F502" s="10">
        <v>49.55</v>
      </c>
      <c r="G502" s="10">
        <v>49.9</v>
      </c>
      <c r="H502" s="10">
        <v>49.95</v>
      </c>
      <c r="I502" s="3">
        <v>1</v>
      </c>
      <c r="J502" s="3">
        <v>3</v>
      </c>
      <c r="K502" s="3">
        <v>4</v>
      </c>
      <c r="L502" s="3">
        <v>0</v>
      </c>
      <c r="M502" s="3">
        <v>-5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4.8349999999999999E-4</v>
      </c>
      <c r="T502" s="11">
        <f t="shared" si="71"/>
        <v>1.5E-3</v>
      </c>
      <c r="U502" s="11">
        <f t="shared" si="72"/>
        <v>1.9819999999999998E-3</v>
      </c>
      <c r="V502" s="11">
        <f t="shared" si="73"/>
        <v>0</v>
      </c>
      <c r="W502" s="11">
        <f t="shared" si="74"/>
        <v>-2.4975000000000002E-3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9485</v>
      </c>
      <c r="C503" s="3" t="s">
        <v>4769</v>
      </c>
      <c r="D503" s="10">
        <v>69.599999999999994</v>
      </c>
      <c r="E503" s="10">
        <v>67.8</v>
      </c>
      <c r="F503" s="10">
        <v>66.7</v>
      </c>
      <c r="G503" s="10">
        <v>64</v>
      </c>
      <c r="H503" s="10">
        <v>65.400000000000006</v>
      </c>
      <c r="I503" s="3">
        <v>30</v>
      </c>
      <c r="J503" s="3">
        <v>-4</v>
      </c>
      <c r="K503" s="3">
        <v>-8</v>
      </c>
      <c r="L503" s="3">
        <v>-8</v>
      </c>
      <c r="M503" s="3">
        <v>13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2.0879999999999999E-2</v>
      </c>
      <c r="T503" s="11">
        <f t="shared" si="71"/>
        <v>-2.712E-3</v>
      </c>
      <c r="U503" s="11">
        <f t="shared" si="72"/>
        <v>-5.3360000000000005E-3</v>
      </c>
      <c r="V503" s="11">
        <f t="shared" si="73"/>
        <v>-5.1200000000000004E-3</v>
      </c>
      <c r="W503" s="11">
        <f t="shared" si="74"/>
        <v>8.5020000000000009E-3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5523</v>
      </c>
      <c r="C504" s="3" t="s">
        <v>4769</v>
      </c>
      <c r="D504" s="10">
        <v>49.25</v>
      </c>
      <c r="E504" s="10">
        <v>54.1</v>
      </c>
      <c r="F504" s="10">
        <v>55.8</v>
      </c>
      <c r="G504" s="10">
        <v>56.4</v>
      </c>
      <c r="H504" s="10">
        <v>56</v>
      </c>
      <c r="I504" s="3">
        <v>89</v>
      </c>
      <c r="J504" s="3">
        <v>-162</v>
      </c>
      <c r="K504" s="3">
        <v>-320</v>
      </c>
      <c r="L504" s="3">
        <v>-44.16</v>
      </c>
      <c r="M504" s="3">
        <v>-107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4.3832500000000003E-2</v>
      </c>
      <c r="T504" s="11">
        <f t="shared" si="71"/>
        <v>-8.7642000000000012E-2</v>
      </c>
      <c r="U504" s="11">
        <f t="shared" si="72"/>
        <v>-0.17856</v>
      </c>
      <c r="V504" s="11">
        <f t="shared" si="73"/>
        <v>-2.490624E-2</v>
      </c>
      <c r="W504" s="11">
        <f t="shared" si="74"/>
        <v>-5.9920000000000001E-2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9486</v>
      </c>
      <c r="C505" s="3" t="s">
        <v>4769</v>
      </c>
      <c r="D505" s="10">
        <v>102.5</v>
      </c>
      <c r="E505" s="10">
        <v>102</v>
      </c>
      <c r="F505" s="10">
        <v>100.5</v>
      </c>
      <c r="G505" s="10">
        <v>101.5</v>
      </c>
      <c r="H505" s="10">
        <v>101</v>
      </c>
      <c r="I505" s="3">
        <v>-43</v>
      </c>
      <c r="J505" s="3">
        <v>-160.5</v>
      </c>
      <c r="K505" s="3">
        <v>-53</v>
      </c>
      <c r="L505" s="3">
        <v>-5</v>
      </c>
      <c r="M505" s="3">
        <v>-1071</v>
      </c>
      <c r="N505" s="3">
        <v>0</v>
      </c>
      <c r="O505" s="3">
        <v>0</v>
      </c>
      <c r="P505" s="3">
        <v>20</v>
      </c>
      <c r="Q505" s="3">
        <v>20</v>
      </c>
      <c r="R505" s="3">
        <v>10</v>
      </c>
      <c r="S505" s="11">
        <f t="shared" si="70"/>
        <v>-4.4075000000000003E-2</v>
      </c>
      <c r="T505" s="11">
        <f t="shared" si="71"/>
        <v>-0.16370999999999999</v>
      </c>
      <c r="U505" s="11">
        <f t="shared" si="72"/>
        <v>-5.3265E-2</v>
      </c>
      <c r="V505" s="11">
        <f t="shared" si="73"/>
        <v>-5.0749999999999997E-3</v>
      </c>
      <c r="W505" s="11">
        <f t="shared" si="74"/>
        <v>-1.0817099999999999</v>
      </c>
      <c r="X505" s="11">
        <f t="shared" si="75"/>
        <v>0</v>
      </c>
      <c r="Y505" s="11">
        <f t="shared" si="76"/>
        <v>0</v>
      </c>
      <c r="Z505" s="11">
        <f t="shared" si="77"/>
        <v>2.01E-2</v>
      </c>
      <c r="AA505" s="11">
        <f t="shared" si="78"/>
        <v>2.0299999999999999E-2</v>
      </c>
      <c r="AB505" s="11">
        <f t="shared" si="79"/>
        <v>1.01E-2</v>
      </c>
    </row>
    <row r="506" spans="1:28" x14ac:dyDescent="0.25">
      <c r="A506" s="2" t="s">
        <v>500</v>
      </c>
      <c r="B506" s="3" t="s">
        <v>9487</v>
      </c>
      <c r="C506" s="3" t="s">
        <v>10333</v>
      </c>
      <c r="D506" s="10">
        <v>13.3</v>
      </c>
      <c r="E506" s="10">
        <v>13.3</v>
      </c>
      <c r="F506" s="10">
        <v>13</v>
      </c>
      <c r="G506" s="10">
        <v>13.15</v>
      </c>
      <c r="H506" s="10">
        <v>13.15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5340</v>
      </c>
      <c r="C507" s="3" t="s">
        <v>4769</v>
      </c>
      <c r="D507" s="10">
        <v>31.5</v>
      </c>
      <c r="E507" s="10">
        <v>31.1</v>
      </c>
      <c r="F507" s="10">
        <v>31.05</v>
      </c>
      <c r="G507" s="10">
        <v>30.5</v>
      </c>
      <c r="H507" s="10">
        <v>30.45</v>
      </c>
      <c r="I507" s="3">
        <v>0</v>
      </c>
      <c r="J507" s="3">
        <v>0.52100000000000002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1.6203100000000003E-4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6034</v>
      </c>
      <c r="C508" s="3" t="s">
        <v>10333</v>
      </c>
      <c r="D508" s="10">
        <v>258</v>
      </c>
      <c r="E508" s="10">
        <v>259</v>
      </c>
      <c r="F508" s="10">
        <v>260</v>
      </c>
      <c r="G508" s="10">
        <v>253.5</v>
      </c>
      <c r="H508" s="10">
        <v>249.5</v>
      </c>
      <c r="I508" s="3">
        <v>-354.98399999999998</v>
      </c>
      <c r="J508" s="3">
        <v>-82.691000000000003</v>
      </c>
      <c r="K508" s="3">
        <v>-19</v>
      </c>
      <c r="L508" s="3">
        <v>-246</v>
      </c>
      <c r="M508" s="3">
        <v>-214.90799999999999</v>
      </c>
      <c r="N508" s="3">
        <v>64</v>
      </c>
      <c r="O508" s="3">
        <v>151</v>
      </c>
      <c r="P508" s="3">
        <v>0</v>
      </c>
      <c r="Q508" s="3">
        <v>33</v>
      </c>
      <c r="R508" s="3">
        <v>0</v>
      </c>
      <c r="S508" s="11">
        <f t="shared" si="70"/>
        <v>-0.9158587199999999</v>
      </c>
      <c r="T508" s="11">
        <f t="shared" si="71"/>
        <v>-0.21416969</v>
      </c>
      <c r="U508" s="11">
        <f t="shared" si="72"/>
        <v>-4.9399999999999999E-2</v>
      </c>
      <c r="V508" s="11">
        <f t="shared" si="73"/>
        <v>-0.62361</v>
      </c>
      <c r="W508" s="11">
        <f t="shared" si="74"/>
        <v>-0.53619545999999996</v>
      </c>
      <c r="X508" s="11">
        <f t="shared" si="75"/>
        <v>0.16511999999999999</v>
      </c>
      <c r="Y508" s="11">
        <f t="shared" si="76"/>
        <v>0.39108999999999999</v>
      </c>
      <c r="Z508" s="11">
        <f t="shared" si="77"/>
        <v>0</v>
      </c>
      <c r="AA508" s="11">
        <f t="shared" si="78"/>
        <v>8.3654999999999993E-2</v>
      </c>
      <c r="AB508" s="11">
        <f t="shared" si="79"/>
        <v>0</v>
      </c>
    </row>
    <row r="509" spans="1:28" x14ac:dyDescent="0.25">
      <c r="A509" s="2" t="s">
        <v>503</v>
      </c>
      <c r="B509" s="3" t="s">
        <v>9488</v>
      </c>
      <c r="C509" s="3" t="s">
        <v>4769</v>
      </c>
      <c r="D509" s="10">
        <v>246.5</v>
      </c>
      <c r="E509" s="10">
        <v>247</v>
      </c>
      <c r="F509" s="10">
        <v>246</v>
      </c>
      <c r="G509" s="10">
        <v>244</v>
      </c>
      <c r="H509" s="10">
        <v>234</v>
      </c>
      <c r="I509" s="3">
        <v>19</v>
      </c>
      <c r="J509" s="3">
        <v>18</v>
      </c>
      <c r="K509" s="3">
        <v>-18</v>
      </c>
      <c r="L509" s="3">
        <v>-13</v>
      </c>
      <c r="M509" s="3">
        <v>-100.65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4.6835000000000002E-2</v>
      </c>
      <c r="T509" s="11">
        <f t="shared" si="71"/>
        <v>4.446E-2</v>
      </c>
      <c r="U509" s="11">
        <f t="shared" si="72"/>
        <v>-4.428E-2</v>
      </c>
      <c r="V509" s="11">
        <f t="shared" si="73"/>
        <v>-3.1719999999999998E-2</v>
      </c>
      <c r="W509" s="11">
        <f t="shared" si="74"/>
        <v>-0.23552100000000001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5074</v>
      </c>
      <c r="C510" s="3" t="s">
        <v>4769</v>
      </c>
      <c r="D510" s="10">
        <v>137</v>
      </c>
      <c r="E510" s="10">
        <v>138.5</v>
      </c>
      <c r="F510" s="10">
        <v>136</v>
      </c>
      <c r="G510" s="10">
        <v>135.5</v>
      </c>
      <c r="H510" s="10">
        <v>135</v>
      </c>
      <c r="I510" s="3">
        <v>-1385</v>
      </c>
      <c r="J510" s="3">
        <v>162</v>
      </c>
      <c r="K510" s="3">
        <v>-213</v>
      </c>
      <c r="L510" s="3">
        <v>-136.62700000000001</v>
      </c>
      <c r="M510" s="3">
        <v>108</v>
      </c>
      <c r="N510" s="3">
        <v>895</v>
      </c>
      <c r="O510" s="3">
        <v>155</v>
      </c>
      <c r="P510" s="3">
        <v>0</v>
      </c>
      <c r="Q510" s="3">
        <v>0</v>
      </c>
      <c r="R510" s="3">
        <v>-715</v>
      </c>
      <c r="S510" s="11">
        <f t="shared" si="70"/>
        <v>-1.8974500000000001</v>
      </c>
      <c r="T510" s="11">
        <f t="shared" si="71"/>
        <v>0.22437000000000001</v>
      </c>
      <c r="U510" s="11">
        <f t="shared" si="72"/>
        <v>-0.28967999999999999</v>
      </c>
      <c r="V510" s="11">
        <f t="shared" si="73"/>
        <v>-0.18512958500000001</v>
      </c>
      <c r="W510" s="11">
        <f t="shared" si="74"/>
        <v>0.14580000000000001</v>
      </c>
      <c r="X510" s="11">
        <f t="shared" si="75"/>
        <v>1.2261500000000001</v>
      </c>
      <c r="Y510" s="11">
        <f t="shared" si="76"/>
        <v>0.214675</v>
      </c>
      <c r="Z510" s="11">
        <f t="shared" si="77"/>
        <v>0</v>
      </c>
      <c r="AA510" s="11">
        <f t="shared" si="78"/>
        <v>0</v>
      </c>
      <c r="AB510" s="11">
        <f t="shared" si="79"/>
        <v>-0.96525000000000005</v>
      </c>
    </row>
    <row r="511" spans="1:28" x14ac:dyDescent="0.25">
      <c r="A511" s="2" t="s">
        <v>505</v>
      </c>
      <c r="B511" s="3" t="s">
        <v>9489</v>
      </c>
      <c r="C511" s="3" t="s">
        <v>4769</v>
      </c>
      <c r="D511" s="10">
        <v>114.5</v>
      </c>
      <c r="E511" s="10">
        <v>112</v>
      </c>
      <c r="F511" s="10">
        <v>111.5</v>
      </c>
      <c r="G511" s="10">
        <v>113</v>
      </c>
      <c r="H511" s="10">
        <v>112.5</v>
      </c>
      <c r="I511" s="3">
        <v>-118.09099999999999</v>
      </c>
      <c r="J511" s="3">
        <v>-64</v>
      </c>
      <c r="K511" s="3">
        <v>69</v>
      </c>
      <c r="L511" s="3">
        <v>-55</v>
      </c>
      <c r="M511" s="3">
        <v>-86</v>
      </c>
      <c r="N511" s="3">
        <v>0</v>
      </c>
      <c r="O511" s="3">
        <v>-88</v>
      </c>
      <c r="P511" s="3">
        <v>-117</v>
      </c>
      <c r="Q511" s="3">
        <v>0</v>
      </c>
      <c r="R511" s="3">
        <v>0</v>
      </c>
      <c r="S511" s="11">
        <f t="shared" si="70"/>
        <v>-0.13521419500000001</v>
      </c>
      <c r="T511" s="11">
        <f t="shared" si="71"/>
        <v>-7.1679999999999994E-2</v>
      </c>
      <c r="U511" s="11">
        <f t="shared" si="72"/>
        <v>7.6935000000000003E-2</v>
      </c>
      <c r="V511" s="11">
        <f t="shared" si="73"/>
        <v>-6.2149999999999997E-2</v>
      </c>
      <c r="W511" s="11">
        <f t="shared" si="74"/>
        <v>-9.6750000000000003E-2</v>
      </c>
      <c r="X511" s="11">
        <f t="shared" si="75"/>
        <v>0</v>
      </c>
      <c r="Y511" s="11">
        <f t="shared" si="76"/>
        <v>-9.8559999999999995E-2</v>
      </c>
      <c r="Z511" s="11">
        <f t="shared" si="77"/>
        <v>-0.13045499999999999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9490</v>
      </c>
      <c r="C512" s="3" t="s">
        <v>4769</v>
      </c>
      <c r="D512" s="10">
        <v>44.5</v>
      </c>
      <c r="E512" s="10">
        <v>42.8</v>
      </c>
      <c r="F512" s="10">
        <v>42.6</v>
      </c>
      <c r="G512" s="10">
        <v>41.45</v>
      </c>
      <c r="H512" s="10">
        <v>42.95</v>
      </c>
      <c r="I512" s="3">
        <v>11</v>
      </c>
      <c r="J512" s="3">
        <v>-160</v>
      </c>
      <c r="K512" s="3">
        <v>-22</v>
      </c>
      <c r="L512" s="3">
        <v>-56</v>
      </c>
      <c r="M512" s="3">
        <v>86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4.895E-3</v>
      </c>
      <c r="T512" s="11">
        <f t="shared" si="71"/>
        <v>-6.8479999999999999E-2</v>
      </c>
      <c r="U512" s="11">
        <f t="shared" si="72"/>
        <v>-9.3720000000000001E-3</v>
      </c>
      <c r="V512" s="11">
        <f t="shared" si="73"/>
        <v>-2.3212000000000003E-2</v>
      </c>
      <c r="W512" s="11">
        <f t="shared" si="74"/>
        <v>3.6937000000000005E-2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9491</v>
      </c>
      <c r="C513" s="3" t="s">
        <v>4769</v>
      </c>
      <c r="D513" s="10">
        <v>28.05</v>
      </c>
      <c r="E513" s="10">
        <v>28.65</v>
      </c>
      <c r="F513" s="10">
        <v>27.7</v>
      </c>
      <c r="G513" s="10">
        <v>26.7</v>
      </c>
      <c r="H513" s="10">
        <v>28.25</v>
      </c>
      <c r="I513" s="3">
        <v>-181</v>
      </c>
      <c r="J513" s="3">
        <v>-1111</v>
      </c>
      <c r="K513" s="3">
        <v>-297</v>
      </c>
      <c r="L513" s="3">
        <v>-51</v>
      </c>
      <c r="M513" s="3">
        <v>-138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-5.0770500000000003E-2</v>
      </c>
      <c r="T513" s="11">
        <f t="shared" si="71"/>
        <v>-0.31830149999999996</v>
      </c>
      <c r="U513" s="11">
        <f t="shared" si="72"/>
        <v>-8.2268999999999995E-2</v>
      </c>
      <c r="V513" s="11">
        <f t="shared" si="73"/>
        <v>-1.3617000000000001E-2</v>
      </c>
      <c r="W513" s="11">
        <f t="shared" si="74"/>
        <v>-3.8984999999999999E-2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9492</v>
      </c>
      <c r="C514" s="3" t="s">
        <v>4769</v>
      </c>
      <c r="D514" s="10">
        <v>43</v>
      </c>
      <c r="E514" s="10">
        <v>47.3</v>
      </c>
      <c r="F514" s="10">
        <v>47.1</v>
      </c>
      <c r="G514" s="10">
        <v>46</v>
      </c>
      <c r="H514" s="10">
        <v>50.6</v>
      </c>
      <c r="I514" s="3">
        <v>10</v>
      </c>
      <c r="J514" s="3">
        <v>-43</v>
      </c>
      <c r="K514" s="3">
        <v>-207</v>
      </c>
      <c r="L514" s="3">
        <v>-142</v>
      </c>
      <c r="M514" s="3">
        <v>177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4.3E-3</v>
      </c>
      <c r="T514" s="11">
        <f t="shared" si="71"/>
        <v>-2.0338999999999999E-2</v>
      </c>
      <c r="U514" s="11">
        <f t="shared" si="72"/>
        <v>-9.7497000000000014E-2</v>
      </c>
      <c r="V514" s="11">
        <f t="shared" si="73"/>
        <v>-6.5320000000000003E-2</v>
      </c>
      <c r="W514" s="11">
        <f t="shared" si="74"/>
        <v>8.9562000000000003E-2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9493</v>
      </c>
      <c r="C515" s="3" t="s">
        <v>4769</v>
      </c>
      <c r="D515" s="10">
        <v>42.1</v>
      </c>
      <c r="E515" s="10">
        <v>42</v>
      </c>
      <c r="F515" s="10">
        <v>41.85</v>
      </c>
      <c r="G515" s="10">
        <v>41.85</v>
      </c>
      <c r="H515" s="10">
        <v>41.85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9494</v>
      </c>
      <c r="C516" s="3" t="s">
        <v>4769</v>
      </c>
      <c r="D516" s="10">
        <v>136</v>
      </c>
      <c r="E516" s="10">
        <v>137.5</v>
      </c>
      <c r="F516" s="10">
        <v>144</v>
      </c>
      <c r="G516" s="10">
        <v>139.5</v>
      </c>
      <c r="H516" s="10">
        <v>143</v>
      </c>
      <c r="I516" s="3">
        <v>-96</v>
      </c>
      <c r="J516" s="3">
        <v>-119</v>
      </c>
      <c r="K516" s="3">
        <v>468</v>
      </c>
      <c r="L516" s="3">
        <v>20</v>
      </c>
      <c r="M516" s="3">
        <v>-344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-0.13056000000000001</v>
      </c>
      <c r="T516" s="11">
        <f t="shared" si="71"/>
        <v>-0.16362499999999999</v>
      </c>
      <c r="U516" s="11">
        <f t="shared" si="72"/>
        <v>0.67391999999999996</v>
      </c>
      <c r="V516" s="11">
        <f t="shared" si="73"/>
        <v>2.7900000000000001E-2</v>
      </c>
      <c r="W516" s="11">
        <f t="shared" si="74"/>
        <v>-0.49192000000000002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5341</v>
      </c>
      <c r="C517" s="3" t="s">
        <v>4769</v>
      </c>
      <c r="D517" s="10">
        <v>77.5</v>
      </c>
      <c r="E517" s="10">
        <v>78.3</v>
      </c>
      <c r="F517" s="10">
        <v>78.400000000000006</v>
      </c>
      <c r="G517" s="10">
        <v>76.5</v>
      </c>
      <c r="H517" s="10">
        <v>83.8</v>
      </c>
      <c r="I517" s="3">
        <v>44</v>
      </c>
      <c r="J517" s="3">
        <v>-69</v>
      </c>
      <c r="K517" s="3">
        <v>-31</v>
      </c>
      <c r="L517" s="3">
        <v>-82</v>
      </c>
      <c r="M517" s="3">
        <v>173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3.4099999999999998E-2</v>
      </c>
      <c r="T517" s="11">
        <f t="shared" si="71"/>
        <v>-5.4026999999999999E-2</v>
      </c>
      <c r="U517" s="11">
        <f t="shared" si="72"/>
        <v>-2.4303999999999999E-2</v>
      </c>
      <c r="V517" s="11">
        <f t="shared" si="73"/>
        <v>-6.2729999999999994E-2</v>
      </c>
      <c r="W517" s="11">
        <f t="shared" si="74"/>
        <v>0.14497399999999999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5669</v>
      </c>
      <c r="C518" s="3" t="s">
        <v>4769</v>
      </c>
      <c r="D518" s="10">
        <v>75.099999999999994</v>
      </c>
      <c r="E518" s="10">
        <v>76.599999999999994</v>
      </c>
      <c r="F518" s="10">
        <v>75.7</v>
      </c>
      <c r="G518" s="10">
        <v>74.7</v>
      </c>
      <c r="H518" s="10">
        <v>75.400000000000006</v>
      </c>
      <c r="I518" s="3">
        <v>-98</v>
      </c>
      <c r="J518" s="3">
        <v>-121</v>
      </c>
      <c r="K518" s="3">
        <v>244</v>
      </c>
      <c r="L518" s="3">
        <v>-40</v>
      </c>
      <c r="M518" s="3">
        <v>-332</v>
      </c>
      <c r="N518" s="3">
        <v>693</v>
      </c>
      <c r="O518" s="3">
        <v>388</v>
      </c>
      <c r="P518" s="3">
        <v>0</v>
      </c>
      <c r="Q518" s="3">
        <v>58</v>
      </c>
      <c r="R518" s="3">
        <v>0</v>
      </c>
      <c r="S518" s="11">
        <f t="shared" si="70"/>
        <v>-7.3597999999999997E-2</v>
      </c>
      <c r="T518" s="11">
        <f t="shared" si="71"/>
        <v>-9.2685999999999991E-2</v>
      </c>
      <c r="U518" s="11">
        <f t="shared" si="72"/>
        <v>0.18470799999999998</v>
      </c>
      <c r="V518" s="11">
        <f t="shared" si="73"/>
        <v>-2.988E-2</v>
      </c>
      <c r="W518" s="11">
        <f t="shared" si="74"/>
        <v>-0.25032800000000005</v>
      </c>
      <c r="X518" s="11">
        <f t="shared" si="75"/>
        <v>0.52044299999999999</v>
      </c>
      <c r="Y518" s="11">
        <f t="shared" si="76"/>
        <v>0.29720799999999997</v>
      </c>
      <c r="Z518" s="11">
        <f t="shared" si="77"/>
        <v>0</v>
      </c>
      <c r="AA518" s="11">
        <f t="shared" si="78"/>
        <v>4.3326000000000003E-2</v>
      </c>
      <c r="AB518" s="11">
        <f t="shared" si="79"/>
        <v>0</v>
      </c>
    </row>
    <row r="519" spans="1:28" x14ac:dyDescent="0.25">
      <c r="A519" s="2" t="s">
        <v>513</v>
      </c>
      <c r="B519" s="3" t="s">
        <v>5670</v>
      </c>
      <c r="C519" s="3" t="s">
        <v>10333</v>
      </c>
      <c r="D519" s="10">
        <v>256</v>
      </c>
      <c r="E519" s="10">
        <v>251</v>
      </c>
      <c r="F519" s="10">
        <v>251</v>
      </c>
      <c r="G519" s="10">
        <v>255</v>
      </c>
      <c r="H519" s="10">
        <v>258</v>
      </c>
      <c r="I519" s="3">
        <v>-1</v>
      </c>
      <c r="J519" s="3">
        <v>-2</v>
      </c>
      <c r="K519" s="3">
        <v>0</v>
      </c>
      <c r="L519" s="3">
        <v>0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-2.5600000000000002E-3</v>
      </c>
      <c r="T519" s="11">
        <f t="shared" ref="T519:T582" si="81">$E519*J519/100000</f>
        <v>-5.0200000000000002E-3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-5.1599999999999997E-3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5342</v>
      </c>
      <c r="C520" s="3" t="s">
        <v>4769</v>
      </c>
      <c r="D520" s="10">
        <v>131.5</v>
      </c>
      <c r="E520" s="10">
        <v>128</v>
      </c>
      <c r="F520" s="10">
        <v>127</v>
      </c>
      <c r="G520" s="10">
        <v>129</v>
      </c>
      <c r="H520" s="10">
        <v>121.5</v>
      </c>
      <c r="I520" s="3">
        <v>-4</v>
      </c>
      <c r="J520" s="3">
        <v>-41</v>
      </c>
      <c r="K520" s="3">
        <v>-23</v>
      </c>
      <c r="L520" s="3">
        <v>-16</v>
      </c>
      <c r="M520" s="3">
        <v>-69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-5.2599999999999999E-3</v>
      </c>
      <c r="T520" s="11">
        <f t="shared" si="81"/>
        <v>-5.2479999999999999E-2</v>
      </c>
      <c r="U520" s="11">
        <f t="shared" si="82"/>
        <v>-2.921E-2</v>
      </c>
      <c r="V520" s="11">
        <f t="shared" si="83"/>
        <v>-2.0639999999999999E-2</v>
      </c>
      <c r="W520" s="11">
        <f t="shared" si="84"/>
        <v>-8.3835000000000007E-2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9495</v>
      </c>
      <c r="C521" s="3" t="s">
        <v>4769</v>
      </c>
      <c r="D521" s="10">
        <v>120</v>
      </c>
      <c r="E521" s="10">
        <v>118</v>
      </c>
      <c r="F521" s="10">
        <v>117</v>
      </c>
      <c r="G521" s="10">
        <v>119.5</v>
      </c>
      <c r="H521" s="10">
        <v>119</v>
      </c>
      <c r="I521" s="3">
        <v>-3</v>
      </c>
      <c r="J521" s="3">
        <v>-1</v>
      </c>
      <c r="K521" s="3">
        <v>2</v>
      </c>
      <c r="L521" s="3">
        <v>-3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-3.5999999999999999E-3</v>
      </c>
      <c r="T521" s="11">
        <f t="shared" si="81"/>
        <v>-1.1800000000000001E-3</v>
      </c>
      <c r="U521" s="11">
        <f t="shared" si="82"/>
        <v>2.3400000000000001E-3</v>
      </c>
      <c r="V521" s="11">
        <f t="shared" si="83"/>
        <v>-3.5850000000000001E-3</v>
      </c>
      <c r="W521" s="11">
        <f t="shared" si="84"/>
        <v>-2.3800000000000002E-3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9496</v>
      </c>
      <c r="C522" s="3" t="s">
        <v>4759</v>
      </c>
      <c r="D522" s="10">
        <v>17.45</v>
      </c>
      <c r="E522" s="10">
        <v>17.45</v>
      </c>
      <c r="F522" s="10">
        <v>17.399999999999999</v>
      </c>
      <c r="G522" s="10">
        <v>17.399999999999999</v>
      </c>
      <c r="H522" s="10">
        <v>17.350000000000001</v>
      </c>
      <c r="I522" s="3">
        <v>663.01199999999994</v>
      </c>
      <c r="J522" s="3">
        <v>-218.744</v>
      </c>
      <c r="K522" s="3">
        <v>50.414999999999999</v>
      </c>
      <c r="L522" s="3">
        <v>-2081.5810000000001</v>
      </c>
      <c r="M522" s="3">
        <v>-498.76299999999998</v>
      </c>
      <c r="N522" s="3">
        <v>716</v>
      </c>
      <c r="O522" s="3">
        <v>1279</v>
      </c>
      <c r="P522" s="3">
        <v>-12</v>
      </c>
      <c r="Q522" s="3">
        <v>1109</v>
      </c>
      <c r="R522" s="3">
        <v>23</v>
      </c>
      <c r="S522" s="11">
        <f t="shared" si="80"/>
        <v>0.11569559399999998</v>
      </c>
      <c r="T522" s="11">
        <f t="shared" si="81"/>
        <v>-3.8170827999999997E-2</v>
      </c>
      <c r="U522" s="11">
        <f t="shared" si="82"/>
        <v>8.772209999999999E-3</v>
      </c>
      <c r="V522" s="11">
        <f t="shared" si="83"/>
        <v>-0.36219509400000005</v>
      </c>
      <c r="W522" s="11">
        <f t="shared" si="84"/>
        <v>-8.6535380500000009E-2</v>
      </c>
      <c r="X522" s="11">
        <f t="shared" si="85"/>
        <v>0.12494199999999998</v>
      </c>
      <c r="Y522" s="11">
        <f t="shared" si="86"/>
        <v>0.22318549999999998</v>
      </c>
      <c r="Z522" s="11">
        <f t="shared" si="87"/>
        <v>-2.088E-3</v>
      </c>
      <c r="AA522" s="11">
        <f t="shared" si="88"/>
        <v>0.192966</v>
      </c>
      <c r="AB522" s="11">
        <f t="shared" si="89"/>
        <v>3.9905000000000001E-3</v>
      </c>
    </row>
    <row r="523" spans="1:28" x14ac:dyDescent="0.25">
      <c r="A523" s="2" t="s">
        <v>517</v>
      </c>
      <c r="B523" s="3" t="s">
        <v>9497</v>
      </c>
      <c r="C523" s="3" t="s">
        <v>4759</v>
      </c>
      <c r="D523" s="10">
        <v>38</v>
      </c>
      <c r="E523" s="10">
        <v>38.299999999999997</v>
      </c>
      <c r="F523" s="10">
        <v>38.799999999999997</v>
      </c>
      <c r="G523" s="10">
        <v>38.15</v>
      </c>
      <c r="H523" s="10">
        <v>38.4</v>
      </c>
      <c r="I523" s="3">
        <v>306</v>
      </c>
      <c r="J523" s="3">
        <v>94</v>
      </c>
      <c r="K523" s="3">
        <v>1494</v>
      </c>
      <c r="L523" s="3">
        <v>-815.55100000000004</v>
      </c>
      <c r="M523" s="3">
        <v>92</v>
      </c>
      <c r="N523" s="3">
        <v>-149</v>
      </c>
      <c r="O523" s="3">
        <v>208</v>
      </c>
      <c r="P523" s="3">
        <v>0</v>
      </c>
      <c r="Q523" s="3">
        <v>117</v>
      </c>
      <c r="R523" s="3">
        <v>-51</v>
      </c>
      <c r="S523" s="11">
        <f t="shared" si="80"/>
        <v>0.11627999999999999</v>
      </c>
      <c r="T523" s="11">
        <f t="shared" si="81"/>
        <v>3.6001999999999999E-2</v>
      </c>
      <c r="U523" s="11">
        <f t="shared" si="82"/>
        <v>0.57967199999999997</v>
      </c>
      <c r="V523" s="11">
        <f t="shared" si="83"/>
        <v>-0.31113270650000002</v>
      </c>
      <c r="W523" s="11">
        <f t="shared" si="84"/>
        <v>3.5327999999999998E-2</v>
      </c>
      <c r="X523" s="11">
        <f t="shared" si="85"/>
        <v>-5.6619999999999997E-2</v>
      </c>
      <c r="Y523" s="11">
        <f t="shared" si="86"/>
        <v>7.9663999999999999E-2</v>
      </c>
      <c r="Z523" s="11">
        <f t="shared" si="87"/>
        <v>0</v>
      </c>
      <c r="AA523" s="11">
        <f t="shared" si="88"/>
        <v>4.4635500000000002E-2</v>
      </c>
      <c r="AB523" s="11">
        <f t="shared" si="89"/>
        <v>-1.9583999999999997E-2</v>
      </c>
    </row>
    <row r="524" spans="1:28" x14ac:dyDescent="0.25">
      <c r="A524" s="2" t="s">
        <v>518</v>
      </c>
      <c r="B524" s="3" t="s">
        <v>9498</v>
      </c>
      <c r="C524" s="3" t="s">
        <v>4759</v>
      </c>
      <c r="D524" s="10">
        <v>14.9</v>
      </c>
      <c r="E524" s="10">
        <v>14.85</v>
      </c>
      <c r="F524" s="10">
        <v>14.85</v>
      </c>
      <c r="G524" s="10">
        <v>14.9</v>
      </c>
      <c r="H524" s="10">
        <v>14.9</v>
      </c>
      <c r="I524" s="3">
        <v>273.06700000000001</v>
      </c>
      <c r="J524" s="3">
        <v>-1058.412</v>
      </c>
      <c r="K524" s="3">
        <v>310.05</v>
      </c>
      <c r="L524" s="3">
        <v>242.30600000000001</v>
      </c>
      <c r="M524" s="3">
        <v>614</v>
      </c>
      <c r="N524" s="3">
        <v>1</v>
      </c>
      <c r="O524" s="3">
        <v>3</v>
      </c>
      <c r="P524" s="3">
        <v>-5</v>
      </c>
      <c r="Q524" s="3">
        <v>1</v>
      </c>
      <c r="R524" s="3">
        <v>9</v>
      </c>
      <c r="S524" s="11">
        <f t="shared" si="80"/>
        <v>4.0686983000000003E-2</v>
      </c>
      <c r="T524" s="11">
        <f t="shared" si="81"/>
        <v>-0.157174182</v>
      </c>
      <c r="U524" s="11">
        <f t="shared" si="82"/>
        <v>4.6042425000000005E-2</v>
      </c>
      <c r="V524" s="11">
        <f t="shared" si="83"/>
        <v>3.6103594000000003E-2</v>
      </c>
      <c r="W524" s="11">
        <f t="shared" si="84"/>
        <v>9.1485999999999998E-2</v>
      </c>
      <c r="X524" s="11">
        <f t="shared" si="85"/>
        <v>1.4900000000000002E-4</v>
      </c>
      <c r="Y524" s="11">
        <f t="shared" si="86"/>
        <v>4.4549999999999999E-4</v>
      </c>
      <c r="Z524" s="11">
        <f t="shared" si="87"/>
        <v>-7.425E-4</v>
      </c>
      <c r="AA524" s="11">
        <f t="shared" si="88"/>
        <v>1.4900000000000002E-4</v>
      </c>
      <c r="AB524" s="11">
        <f t="shared" si="89"/>
        <v>1.341E-3</v>
      </c>
    </row>
    <row r="525" spans="1:28" x14ac:dyDescent="0.25">
      <c r="A525" s="2" t="s">
        <v>519</v>
      </c>
      <c r="B525" s="3" t="s">
        <v>4870</v>
      </c>
      <c r="C525" s="3" t="s">
        <v>4815</v>
      </c>
      <c r="D525" s="10">
        <v>39.299999999999997</v>
      </c>
      <c r="E525" s="10">
        <v>39.35</v>
      </c>
      <c r="F525" s="10">
        <v>38</v>
      </c>
      <c r="G525" s="10">
        <v>37.25</v>
      </c>
      <c r="H525" s="10">
        <v>36.25</v>
      </c>
      <c r="I525" s="3">
        <v>2009</v>
      </c>
      <c r="J525" s="3">
        <v>-928</v>
      </c>
      <c r="K525" s="3">
        <v>-1366.7</v>
      </c>
      <c r="L525" s="3">
        <v>8.9659999999999993</v>
      </c>
      <c r="M525" s="3">
        <v>-454.7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0.78953699999999993</v>
      </c>
      <c r="T525" s="11">
        <f t="shared" si="81"/>
        <v>-0.36516800000000005</v>
      </c>
      <c r="U525" s="11">
        <f t="shared" si="82"/>
        <v>-0.51934599999999997</v>
      </c>
      <c r="V525" s="11">
        <f t="shared" si="83"/>
        <v>3.3398349999999998E-3</v>
      </c>
      <c r="W525" s="11">
        <f t="shared" si="84"/>
        <v>-0.16482875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9499</v>
      </c>
      <c r="C526" s="3" t="s">
        <v>4759</v>
      </c>
      <c r="D526" s="10">
        <v>14.4</v>
      </c>
      <c r="E526" s="10">
        <v>14.35</v>
      </c>
      <c r="F526" s="10">
        <v>14.35</v>
      </c>
      <c r="G526" s="10">
        <v>14.4</v>
      </c>
      <c r="H526" s="10">
        <v>14.3</v>
      </c>
      <c r="I526" s="3">
        <v>-138</v>
      </c>
      <c r="J526" s="3">
        <v>-88</v>
      </c>
      <c r="K526" s="3">
        <v>-57</v>
      </c>
      <c r="L526" s="3">
        <v>-114</v>
      </c>
      <c r="M526" s="3">
        <v>-155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-1.9872000000000001E-2</v>
      </c>
      <c r="T526" s="11">
        <f t="shared" si="81"/>
        <v>-1.2628E-2</v>
      </c>
      <c r="U526" s="11">
        <f t="shared" si="82"/>
        <v>-8.1794999999999993E-3</v>
      </c>
      <c r="V526" s="11">
        <f t="shared" si="83"/>
        <v>-1.6416E-2</v>
      </c>
      <c r="W526" s="11">
        <f t="shared" si="84"/>
        <v>-2.2165000000000001E-2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9500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9501</v>
      </c>
      <c r="C528" s="3" t="s">
        <v>4815</v>
      </c>
      <c r="D528" s="10">
        <v>25.05</v>
      </c>
      <c r="E528" s="10">
        <v>25.1</v>
      </c>
      <c r="F528" s="10">
        <v>25</v>
      </c>
      <c r="G528" s="10">
        <v>24.85</v>
      </c>
      <c r="H528" s="10">
        <v>24.85</v>
      </c>
      <c r="I528" s="3">
        <v>-26</v>
      </c>
      <c r="J528" s="3">
        <v>0</v>
      </c>
      <c r="K528" s="3">
        <v>27</v>
      </c>
      <c r="L528" s="3">
        <v>5</v>
      </c>
      <c r="M528" s="3">
        <v>-3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-6.5130000000000006E-3</v>
      </c>
      <c r="T528" s="11">
        <f t="shared" si="81"/>
        <v>0</v>
      </c>
      <c r="U528" s="11">
        <f t="shared" si="82"/>
        <v>6.7499999999999999E-3</v>
      </c>
      <c r="V528" s="11">
        <f t="shared" si="83"/>
        <v>1.2424999999999999E-3</v>
      </c>
      <c r="W528" s="11">
        <f t="shared" si="84"/>
        <v>-7.4550000000000007E-4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9502</v>
      </c>
      <c r="C529" s="3" t="s">
        <v>4759</v>
      </c>
      <c r="D529" s="10">
        <v>13.2</v>
      </c>
      <c r="E529" s="10">
        <v>13.15</v>
      </c>
      <c r="F529" s="10">
        <v>13.1</v>
      </c>
      <c r="G529" s="10">
        <v>13.1</v>
      </c>
      <c r="H529" s="10">
        <v>13</v>
      </c>
      <c r="I529" s="3">
        <v>1184.54</v>
      </c>
      <c r="J529" s="3">
        <v>74.188000000000002</v>
      </c>
      <c r="K529" s="3">
        <v>-1495.884</v>
      </c>
      <c r="L529" s="3">
        <v>-427.137</v>
      </c>
      <c r="M529" s="3">
        <v>1259.4839999999999</v>
      </c>
      <c r="N529" s="3">
        <v>7</v>
      </c>
      <c r="O529" s="3">
        <v>6</v>
      </c>
      <c r="P529" s="3">
        <v>-4</v>
      </c>
      <c r="Q529" s="3">
        <v>2</v>
      </c>
      <c r="R529" s="3">
        <v>4</v>
      </c>
      <c r="S529" s="11">
        <f t="shared" si="80"/>
        <v>0.15635927999999999</v>
      </c>
      <c r="T529" s="11">
        <f t="shared" si="81"/>
        <v>9.7557220000000014E-3</v>
      </c>
      <c r="U529" s="11">
        <f t="shared" si="82"/>
        <v>-0.19596080399999999</v>
      </c>
      <c r="V529" s="11">
        <f t="shared" si="83"/>
        <v>-5.5954947000000005E-2</v>
      </c>
      <c r="W529" s="11">
        <f t="shared" si="84"/>
        <v>0.16373292</v>
      </c>
      <c r="X529" s="11">
        <f t="shared" si="85"/>
        <v>9.2399999999999991E-4</v>
      </c>
      <c r="Y529" s="11">
        <f t="shared" si="86"/>
        <v>7.890000000000001E-4</v>
      </c>
      <c r="Z529" s="11">
        <f t="shared" si="87"/>
        <v>-5.2399999999999994E-4</v>
      </c>
      <c r="AA529" s="11">
        <f t="shared" si="88"/>
        <v>2.6199999999999997E-4</v>
      </c>
      <c r="AB529" s="11">
        <f t="shared" si="89"/>
        <v>5.1999999999999995E-4</v>
      </c>
    </row>
    <row r="530" spans="1:28" x14ac:dyDescent="0.25">
      <c r="A530" s="2" t="s">
        <v>524</v>
      </c>
      <c r="B530" s="3" t="s">
        <v>9503</v>
      </c>
      <c r="C530" s="3" t="s">
        <v>10334</v>
      </c>
      <c r="D530" s="10">
        <v>11.8</v>
      </c>
      <c r="E530" s="10">
        <v>11.8</v>
      </c>
      <c r="F530" s="10">
        <v>11.75</v>
      </c>
      <c r="G530" s="10">
        <v>11.75</v>
      </c>
      <c r="H530" s="10">
        <v>11.75</v>
      </c>
      <c r="I530" s="3">
        <v>140</v>
      </c>
      <c r="J530" s="3">
        <v>51</v>
      </c>
      <c r="K530" s="3">
        <v>57</v>
      </c>
      <c r="L530" s="3">
        <v>26</v>
      </c>
      <c r="M530" s="3">
        <v>11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1.652E-2</v>
      </c>
      <c r="T530" s="11">
        <f t="shared" si="81"/>
        <v>6.0180000000000008E-3</v>
      </c>
      <c r="U530" s="11">
        <f t="shared" si="82"/>
        <v>6.6975000000000003E-3</v>
      </c>
      <c r="V530" s="11">
        <f t="shared" si="83"/>
        <v>3.055E-3</v>
      </c>
      <c r="W530" s="11">
        <f t="shared" si="84"/>
        <v>1.2925E-3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9504</v>
      </c>
      <c r="C531" s="3" t="s">
        <v>4759</v>
      </c>
      <c r="D531" s="10">
        <v>13.5</v>
      </c>
      <c r="E531" s="10">
        <v>13.5</v>
      </c>
      <c r="F531" s="10">
        <v>13.45</v>
      </c>
      <c r="G531" s="10">
        <v>13.35</v>
      </c>
      <c r="H531" s="10">
        <v>13.3</v>
      </c>
      <c r="I531" s="3">
        <v>-25</v>
      </c>
      <c r="J531" s="3">
        <v>-119</v>
      </c>
      <c r="K531" s="3">
        <v>-125</v>
      </c>
      <c r="L531" s="3">
        <v>-618.61900000000003</v>
      </c>
      <c r="M531" s="3">
        <v>-306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-3.375E-3</v>
      </c>
      <c r="T531" s="11">
        <f t="shared" si="81"/>
        <v>-1.6064999999999999E-2</v>
      </c>
      <c r="U531" s="11">
        <f t="shared" si="82"/>
        <v>-1.6812500000000001E-2</v>
      </c>
      <c r="V531" s="11">
        <f t="shared" si="83"/>
        <v>-8.2585636500000004E-2</v>
      </c>
      <c r="W531" s="11">
        <f t="shared" si="84"/>
        <v>-4.0698000000000005E-2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9505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9506</v>
      </c>
      <c r="C533" s="3" t="s">
        <v>4759</v>
      </c>
      <c r="D533" s="10">
        <v>11.8</v>
      </c>
      <c r="E533" s="10">
        <v>11.75</v>
      </c>
      <c r="F533" s="10">
        <v>11.75</v>
      </c>
      <c r="G533" s="10">
        <v>11.8</v>
      </c>
      <c r="H533" s="10">
        <v>11.7</v>
      </c>
      <c r="I533" s="3">
        <v>817</v>
      </c>
      <c r="J533" s="3">
        <v>639</v>
      </c>
      <c r="K533" s="3">
        <v>254</v>
      </c>
      <c r="L533" s="3">
        <v>86.707999999999998</v>
      </c>
      <c r="M533" s="3">
        <v>-342.25799999999998</v>
      </c>
      <c r="N533" s="3">
        <v>273</v>
      </c>
      <c r="O533" s="3">
        <v>1070</v>
      </c>
      <c r="P533" s="3">
        <v>3</v>
      </c>
      <c r="Q533" s="3">
        <v>755</v>
      </c>
      <c r="R533" s="3">
        <v>2</v>
      </c>
      <c r="S533" s="11">
        <f t="shared" si="80"/>
        <v>9.6406000000000006E-2</v>
      </c>
      <c r="T533" s="11">
        <f t="shared" si="81"/>
        <v>7.5082499999999996E-2</v>
      </c>
      <c r="U533" s="11">
        <f t="shared" si="82"/>
        <v>2.9845E-2</v>
      </c>
      <c r="V533" s="11">
        <f t="shared" si="83"/>
        <v>1.0231544E-2</v>
      </c>
      <c r="W533" s="11">
        <f t="shared" si="84"/>
        <v>-4.0044185999999996E-2</v>
      </c>
      <c r="X533" s="11">
        <f t="shared" si="85"/>
        <v>3.2214E-2</v>
      </c>
      <c r="Y533" s="11">
        <f t="shared" si="86"/>
        <v>0.125725</v>
      </c>
      <c r="Z533" s="11">
        <f t="shared" si="87"/>
        <v>3.525E-4</v>
      </c>
      <c r="AA533" s="11">
        <f t="shared" si="88"/>
        <v>8.9090000000000003E-2</v>
      </c>
      <c r="AB533" s="11">
        <f t="shared" si="89"/>
        <v>2.34E-4</v>
      </c>
    </row>
    <row r="534" spans="1:28" x14ac:dyDescent="0.25">
      <c r="A534" s="2" t="s">
        <v>528</v>
      </c>
      <c r="B534" s="3" t="s">
        <v>6543</v>
      </c>
      <c r="C534" s="3" t="s">
        <v>10334</v>
      </c>
      <c r="D534" s="10">
        <v>14.2</v>
      </c>
      <c r="E534" s="10">
        <v>14.2</v>
      </c>
      <c r="F534" s="10">
        <v>14.15</v>
      </c>
      <c r="G534" s="10">
        <v>14.15</v>
      </c>
      <c r="H534" s="10">
        <v>14.15</v>
      </c>
      <c r="I534" s="3">
        <v>109</v>
      </c>
      <c r="J534" s="3">
        <v>-2</v>
      </c>
      <c r="K534" s="3">
        <v>11</v>
      </c>
      <c r="L534" s="3">
        <v>7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1.5477999999999999E-2</v>
      </c>
      <c r="T534" s="11">
        <f t="shared" si="81"/>
        <v>-2.8399999999999996E-4</v>
      </c>
      <c r="U534" s="11">
        <f t="shared" si="82"/>
        <v>1.5565000000000002E-3</v>
      </c>
      <c r="V534" s="11">
        <f t="shared" si="83"/>
        <v>9.9050000000000006E-4</v>
      </c>
      <c r="W534" s="11">
        <f t="shared" si="84"/>
        <v>1.415E-4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9507</v>
      </c>
      <c r="C535" s="3" t="s">
        <v>4815</v>
      </c>
      <c r="D535" s="10">
        <v>69.2</v>
      </c>
      <c r="E535" s="10">
        <v>70.3</v>
      </c>
      <c r="F535" s="10">
        <v>69.8</v>
      </c>
      <c r="G535" s="10">
        <v>70.3</v>
      </c>
      <c r="H535" s="10">
        <v>71</v>
      </c>
      <c r="I535" s="3">
        <v>-110.99299999999999</v>
      </c>
      <c r="J535" s="3">
        <v>179</v>
      </c>
      <c r="K535" s="3">
        <v>-50</v>
      </c>
      <c r="L535" s="3">
        <v>116.96</v>
      </c>
      <c r="M535" s="3">
        <v>300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-7.6807156000000001E-2</v>
      </c>
      <c r="T535" s="11">
        <f t="shared" si="81"/>
        <v>0.12583699999999998</v>
      </c>
      <c r="U535" s="11">
        <f t="shared" si="82"/>
        <v>-3.49E-2</v>
      </c>
      <c r="V535" s="11">
        <f t="shared" si="83"/>
        <v>8.2222879999999984E-2</v>
      </c>
      <c r="W535" s="11">
        <f t="shared" si="84"/>
        <v>0.21299999999999999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5673</v>
      </c>
      <c r="C536" s="3" t="s">
        <v>4815</v>
      </c>
      <c r="D536" s="10">
        <v>23</v>
      </c>
      <c r="E536" s="10">
        <v>23</v>
      </c>
      <c r="F536" s="10">
        <v>22.9</v>
      </c>
      <c r="G536" s="10">
        <v>23.15</v>
      </c>
      <c r="H536" s="10">
        <v>23.25</v>
      </c>
      <c r="I536" s="3">
        <v>106.676</v>
      </c>
      <c r="J536" s="3">
        <v>-13</v>
      </c>
      <c r="K536" s="3">
        <v>-178</v>
      </c>
      <c r="L536" s="3">
        <v>134.827</v>
      </c>
      <c r="M536" s="3">
        <v>-50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2.4535480000000002E-2</v>
      </c>
      <c r="T536" s="11">
        <f t="shared" si="81"/>
        <v>-2.99E-3</v>
      </c>
      <c r="U536" s="11">
        <f t="shared" si="82"/>
        <v>-4.0762E-2</v>
      </c>
      <c r="V536" s="11">
        <f t="shared" si="83"/>
        <v>3.1212450499999999E-2</v>
      </c>
      <c r="W536" s="11">
        <f t="shared" si="84"/>
        <v>-1.1625E-2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9508</v>
      </c>
      <c r="C537" s="3" t="s">
        <v>4815</v>
      </c>
      <c r="D537" s="10">
        <v>17.3</v>
      </c>
      <c r="E537" s="10">
        <v>17.3</v>
      </c>
      <c r="F537" s="10">
        <v>17.100000000000001</v>
      </c>
      <c r="G537" s="10">
        <v>17.95</v>
      </c>
      <c r="H537" s="10">
        <v>17.899999999999999</v>
      </c>
      <c r="I537" s="3">
        <v>61</v>
      </c>
      <c r="J537" s="3">
        <v>-17</v>
      </c>
      <c r="K537" s="3">
        <v>-13</v>
      </c>
      <c r="L537" s="3">
        <v>30</v>
      </c>
      <c r="M537" s="3">
        <v>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1.0553E-2</v>
      </c>
      <c r="T537" s="11">
        <f t="shared" si="81"/>
        <v>-2.941E-3</v>
      </c>
      <c r="U537" s="11">
        <f t="shared" si="82"/>
        <v>-2.2230000000000001E-3</v>
      </c>
      <c r="V537" s="11">
        <f t="shared" si="83"/>
        <v>5.385E-3</v>
      </c>
      <c r="W537" s="11">
        <f t="shared" si="84"/>
        <v>8.5919999999999989E-3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9509</v>
      </c>
      <c r="C538" s="3" t="s">
        <v>4816</v>
      </c>
      <c r="D538" s="10">
        <v>18</v>
      </c>
      <c r="E538" s="10">
        <v>18.100000000000001</v>
      </c>
      <c r="F538" s="10">
        <v>17.95</v>
      </c>
      <c r="G538" s="10">
        <v>17.899999999999999</v>
      </c>
      <c r="H538" s="10">
        <v>17.8</v>
      </c>
      <c r="I538" s="3">
        <v>229.89</v>
      </c>
      <c r="J538" s="3">
        <v>58</v>
      </c>
      <c r="K538" s="3">
        <v>-149</v>
      </c>
      <c r="L538" s="3">
        <v>-59</v>
      </c>
      <c r="M538" s="3">
        <v>-153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4.1380199999999992E-2</v>
      </c>
      <c r="T538" s="11">
        <f t="shared" si="81"/>
        <v>1.0498000000000002E-2</v>
      </c>
      <c r="U538" s="11">
        <f t="shared" si="82"/>
        <v>-2.6745499999999998E-2</v>
      </c>
      <c r="V538" s="11">
        <f t="shared" si="83"/>
        <v>-1.0560999999999999E-2</v>
      </c>
      <c r="W538" s="11">
        <f t="shared" si="84"/>
        <v>-2.7234000000000001E-2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9510</v>
      </c>
      <c r="C539" s="3" t="s">
        <v>4815</v>
      </c>
      <c r="D539" s="10">
        <v>5.09</v>
      </c>
      <c r="E539" s="10">
        <v>5.0599999999999996</v>
      </c>
      <c r="F539" s="10">
        <v>5.05</v>
      </c>
      <c r="G539" s="10">
        <v>5.05</v>
      </c>
      <c r="H539" s="10">
        <v>5.03</v>
      </c>
      <c r="I539" s="3">
        <v>1088.404</v>
      </c>
      <c r="J539" s="3">
        <v>-399</v>
      </c>
      <c r="K539" s="3">
        <v>-782</v>
      </c>
      <c r="L539" s="3">
        <v>-536</v>
      </c>
      <c r="M539" s="3">
        <v>-1764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5.5399763599999999E-2</v>
      </c>
      <c r="T539" s="11">
        <f t="shared" si="81"/>
        <v>-2.01894E-2</v>
      </c>
      <c r="U539" s="11">
        <f t="shared" si="82"/>
        <v>-3.9490999999999998E-2</v>
      </c>
      <c r="V539" s="11">
        <f t="shared" si="83"/>
        <v>-2.7067999999999998E-2</v>
      </c>
      <c r="W539" s="11">
        <f t="shared" si="84"/>
        <v>-8.8729199999999994E-2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9511</v>
      </c>
      <c r="C540" s="3" t="s">
        <v>4817</v>
      </c>
      <c r="D540" s="10">
        <v>20.95</v>
      </c>
      <c r="E540" s="10">
        <v>20.9</v>
      </c>
      <c r="F540" s="10">
        <v>20.85</v>
      </c>
      <c r="G540" s="10">
        <v>20.75</v>
      </c>
      <c r="H540" s="10">
        <v>20.9</v>
      </c>
      <c r="I540" s="3">
        <v>5303.0140000000001</v>
      </c>
      <c r="J540" s="3">
        <v>-0.22700000000000001</v>
      </c>
      <c r="K540" s="3">
        <v>-1255.6869999999999</v>
      </c>
      <c r="L540" s="3">
        <v>-0.125</v>
      </c>
      <c r="M540" s="3">
        <v>1263</v>
      </c>
      <c r="N540" s="3">
        <v>0</v>
      </c>
      <c r="O540" s="3">
        <v>10</v>
      </c>
      <c r="P540" s="3">
        <v>-21</v>
      </c>
      <c r="Q540" s="3">
        <v>-11</v>
      </c>
      <c r="R540" s="3">
        <v>8</v>
      </c>
      <c r="S540" s="11">
        <f t="shared" si="80"/>
        <v>1.1109814329999999</v>
      </c>
      <c r="T540" s="11">
        <f t="shared" si="81"/>
        <v>-4.7443E-5</v>
      </c>
      <c r="U540" s="11">
        <f t="shared" si="82"/>
        <v>-0.2618107395</v>
      </c>
      <c r="V540" s="11">
        <f t="shared" si="83"/>
        <v>-2.59375E-5</v>
      </c>
      <c r="W540" s="11">
        <f t="shared" si="84"/>
        <v>0.26396699999999995</v>
      </c>
      <c r="X540" s="11">
        <f t="shared" si="85"/>
        <v>0</v>
      </c>
      <c r="Y540" s="11">
        <f t="shared" si="86"/>
        <v>2.0899999999999998E-3</v>
      </c>
      <c r="Z540" s="11">
        <f t="shared" si="87"/>
        <v>-4.3785000000000004E-3</v>
      </c>
      <c r="AA540" s="11">
        <f t="shared" si="88"/>
        <v>-2.2824999999999998E-3</v>
      </c>
      <c r="AB540" s="11">
        <f t="shared" si="89"/>
        <v>1.6719999999999999E-3</v>
      </c>
    </row>
    <row r="541" spans="1:28" x14ac:dyDescent="0.25">
      <c r="A541" s="2" t="s">
        <v>535</v>
      </c>
      <c r="B541" s="3" t="s">
        <v>6042</v>
      </c>
      <c r="C541" s="3" t="s">
        <v>4817</v>
      </c>
      <c r="D541" s="10">
        <v>61.5</v>
      </c>
      <c r="E541" s="10">
        <v>61.5</v>
      </c>
      <c r="F541" s="10">
        <v>61.7</v>
      </c>
      <c r="G541" s="10">
        <v>61.7</v>
      </c>
      <c r="H541" s="10">
        <v>61.5</v>
      </c>
      <c r="I541" s="3">
        <v>4059.3739999999998</v>
      </c>
      <c r="J541" s="3">
        <v>-647.34799999999996</v>
      </c>
      <c r="K541" s="3">
        <v>-890.57899999999995</v>
      </c>
      <c r="L541" s="3">
        <v>-108.913</v>
      </c>
      <c r="M541" s="3">
        <v>-702.2</v>
      </c>
      <c r="N541" s="3">
        <v>120</v>
      </c>
      <c r="O541" s="3">
        <v>261</v>
      </c>
      <c r="P541" s="3">
        <v>-20</v>
      </c>
      <c r="Q541" s="3">
        <v>353</v>
      </c>
      <c r="R541" s="3">
        <v>474</v>
      </c>
      <c r="S541" s="11">
        <f t="shared" si="80"/>
        <v>2.49651501</v>
      </c>
      <c r="T541" s="11">
        <f t="shared" si="81"/>
        <v>-0.39811901999999993</v>
      </c>
      <c r="U541" s="11">
        <f t="shared" si="82"/>
        <v>-0.54948724300000007</v>
      </c>
      <c r="V541" s="11">
        <f t="shared" si="83"/>
        <v>-6.7199321000000006E-2</v>
      </c>
      <c r="W541" s="11">
        <f t="shared" si="84"/>
        <v>-0.43185300000000004</v>
      </c>
      <c r="X541" s="11">
        <f t="shared" si="85"/>
        <v>7.3800000000000004E-2</v>
      </c>
      <c r="Y541" s="11">
        <f t="shared" si="86"/>
        <v>0.16051499999999999</v>
      </c>
      <c r="Z541" s="11">
        <f t="shared" si="87"/>
        <v>-1.234E-2</v>
      </c>
      <c r="AA541" s="11">
        <f t="shared" si="88"/>
        <v>0.21780100000000002</v>
      </c>
      <c r="AB541" s="11">
        <f t="shared" si="89"/>
        <v>0.29150999999999999</v>
      </c>
    </row>
    <row r="542" spans="1:28" x14ac:dyDescent="0.25">
      <c r="A542" s="2" t="s">
        <v>536</v>
      </c>
      <c r="B542" s="3" t="s">
        <v>6043</v>
      </c>
      <c r="C542" s="3" t="s">
        <v>4817</v>
      </c>
      <c r="D542" s="10">
        <v>45.35</v>
      </c>
      <c r="E542" s="10">
        <v>45.2</v>
      </c>
      <c r="F542" s="10">
        <v>45.05</v>
      </c>
      <c r="G542" s="10">
        <v>45.15</v>
      </c>
      <c r="H542" s="10">
        <v>44.95</v>
      </c>
      <c r="I542" s="3">
        <v>5024.232</v>
      </c>
      <c r="J542" s="3">
        <v>-742.93700000000001</v>
      </c>
      <c r="K542" s="3">
        <v>-680.34500000000003</v>
      </c>
      <c r="L542" s="3">
        <v>215.53100000000001</v>
      </c>
      <c r="M542" s="3">
        <v>43.963999999999999</v>
      </c>
      <c r="N542" s="3">
        <v>184.98400000000001</v>
      </c>
      <c r="O542" s="3">
        <v>391.49400000000003</v>
      </c>
      <c r="P542" s="3">
        <v>-23.5</v>
      </c>
      <c r="Q542" s="3">
        <v>537.75</v>
      </c>
      <c r="R542" s="3">
        <v>612.96400000000006</v>
      </c>
      <c r="S542" s="11">
        <f t="shared" si="80"/>
        <v>2.2784892120000002</v>
      </c>
      <c r="T542" s="11">
        <f t="shared" si="81"/>
        <v>-0.33580752400000002</v>
      </c>
      <c r="U542" s="11">
        <f t="shared" si="82"/>
        <v>-0.3064954225</v>
      </c>
      <c r="V542" s="11">
        <f t="shared" si="83"/>
        <v>9.7312246500000005E-2</v>
      </c>
      <c r="W542" s="11">
        <f t="shared" si="84"/>
        <v>1.9761818E-2</v>
      </c>
      <c r="X542" s="11">
        <f t="shared" si="85"/>
        <v>8.3890244000000003E-2</v>
      </c>
      <c r="Y542" s="11">
        <f t="shared" si="86"/>
        <v>0.17695528800000004</v>
      </c>
      <c r="Z542" s="11">
        <f t="shared" si="87"/>
        <v>-1.0586749999999999E-2</v>
      </c>
      <c r="AA542" s="11">
        <f t="shared" si="88"/>
        <v>0.24279412499999997</v>
      </c>
      <c r="AB542" s="11">
        <f t="shared" si="89"/>
        <v>0.27552731800000008</v>
      </c>
    </row>
    <row r="543" spans="1:28" x14ac:dyDescent="0.25">
      <c r="A543" s="2" t="s">
        <v>537</v>
      </c>
      <c r="B543" s="3" t="s">
        <v>9512</v>
      </c>
      <c r="C543" s="3" t="s">
        <v>4817</v>
      </c>
      <c r="D543" s="10">
        <v>11.65</v>
      </c>
      <c r="E543" s="10">
        <v>11.5</v>
      </c>
      <c r="F543" s="10">
        <v>11.45</v>
      </c>
      <c r="G543" s="10">
        <v>11.45</v>
      </c>
      <c r="H543" s="10">
        <v>11.45</v>
      </c>
      <c r="I543" s="3">
        <v>1461.6959999999999</v>
      </c>
      <c r="J543" s="3">
        <v>-5864.7280000000001</v>
      </c>
      <c r="K543" s="3">
        <v>-6191.9049999999997</v>
      </c>
      <c r="L543" s="3">
        <v>-6003.3429999999998</v>
      </c>
      <c r="M543" s="3">
        <v>-3918.3679999999999</v>
      </c>
      <c r="N543" s="3">
        <v>-3</v>
      </c>
      <c r="O543" s="3">
        <v>8</v>
      </c>
      <c r="P543" s="3">
        <v>-9</v>
      </c>
      <c r="Q543" s="3">
        <v>-28</v>
      </c>
      <c r="R543" s="3">
        <v>-24</v>
      </c>
      <c r="S543" s="11">
        <f t="shared" si="80"/>
        <v>0.17028758399999999</v>
      </c>
      <c r="T543" s="11">
        <f t="shared" si="81"/>
        <v>-0.67444372000000008</v>
      </c>
      <c r="U543" s="11">
        <f t="shared" si="82"/>
        <v>-0.70897312249999989</v>
      </c>
      <c r="V543" s="11">
        <f t="shared" si="83"/>
        <v>-0.68738277349999988</v>
      </c>
      <c r="W543" s="11">
        <f t="shared" si="84"/>
        <v>-0.44865313599999995</v>
      </c>
      <c r="X543" s="11">
        <f t="shared" si="85"/>
        <v>-3.4950000000000004E-4</v>
      </c>
      <c r="Y543" s="11">
        <f t="shared" si="86"/>
        <v>9.2000000000000003E-4</v>
      </c>
      <c r="Z543" s="11">
        <f t="shared" si="87"/>
        <v>-1.0304999999999999E-3</v>
      </c>
      <c r="AA543" s="11">
        <f t="shared" si="88"/>
        <v>-3.2059999999999996E-3</v>
      </c>
      <c r="AB543" s="11">
        <f t="shared" si="89"/>
        <v>-2.7479999999999996E-3</v>
      </c>
    </row>
    <row r="544" spans="1:28" x14ac:dyDescent="0.25">
      <c r="A544" s="2" t="s">
        <v>538</v>
      </c>
      <c r="B544" s="3" t="s">
        <v>9513</v>
      </c>
      <c r="C544" s="3" t="s">
        <v>4817</v>
      </c>
      <c r="D544" s="10">
        <v>24.55</v>
      </c>
      <c r="E544" s="10">
        <v>24.5</v>
      </c>
      <c r="F544" s="10">
        <v>24.55</v>
      </c>
      <c r="G544" s="10">
        <v>24.45</v>
      </c>
      <c r="H544" s="10">
        <v>24.5</v>
      </c>
      <c r="I544" s="3">
        <v>12316.839</v>
      </c>
      <c r="J544" s="3">
        <v>-0.93600000000000005</v>
      </c>
      <c r="K544" s="3">
        <v>4273.3220000000001</v>
      </c>
      <c r="L544" s="3">
        <v>3351.2820000000002</v>
      </c>
      <c r="M544" s="3">
        <v>10096.347</v>
      </c>
      <c r="N544" s="3">
        <v>5</v>
      </c>
      <c r="O544" s="3">
        <v>14</v>
      </c>
      <c r="P544" s="3">
        <v>-270</v>
      </c>
      <c r="Q544" s="3">
        <v>-19</v>
      </c>
      <c r="R544" s="3">
        <v>3</v>
      </c>
      <c r="S544" s="11">
        <f t="shared" si="80"/>
        <v>3.0237839744999997</v>
      </c>
      <c r="T544" s="11">
        <f t="shared" si="81"/>
        <v>-2.2932000000000003E-4</v>
      </c>
      <c r="U544" s="11">
        <f t="shared" si="82"/>
        <v>1.0491005510000002</v>
      </c>
      <c r="V544" s="11">
        <f t="shared" si="83"/>
        <v>0.81938844899999996</v>
      </c>
      <c r="W544" s="11">
        <f t="shared" si="84"/>
        <v>2.473605015</v>
      </c>
      <c r="X544" s="11">
        <f t="shared" si="85"/>
        <v>1.2275000000000001E-3</v>
      </c>
      <c r="Y544" s="11">
        <f t="shared" si="86"/>
        <v>3.4299999999999999E-3</v>
      </c>
      <c r="Z544" s="11">
        <f t="shared" si="87"/>
        <v>-6.6284999999999997E-2</v>
      </c>
      <c r="AA544" s="11">
        <f t="shared" si="88"/>
        <v>-4.6455000000000003E-3</v>
      </c>
      <c r="AB544" s="11">
        <f t="shared" si="89"/>
        <v>7.3499999999999998E-4</v>
      </c>
    </row>
    <row r="545" spans="1:28" x14ac:dyDescent="0.25">
      <c r="A545" s="2" t="s">
        <v>539</v>
      </c>
      <c r="B545" s="3" t="s">
        <v>5675</v>
      </c>
      <c r="C545" s="3" t="s">
        <v>10335</v>
      </c>
      <c r="D545" s="10">
        <v>24.9</v>
      </c>
      <c r="E545" s="10">
        <v>25.05</v>
      </c>
      <c r="F545" s="10">
        <v>25</v>
      </c>
      <c r="G545" s="10">
        <v>25</v>
      </c>
      <c r="H545" s="10">
        <v>25</v>
      </c>
      <c r="I545" s="3">
        <v>8263.2510000000002</v>
      </c>
      <c r="J545" s="3">
        <v>2315.2080000000001</v>
      </c>
      <c r="K545" s="3">
        <v>-432.55</v>
      </c>
      <c r="L545" s="3">
        <v>1013.676</v>
      </c>
      <c r="M545" s="3">
        <v>439.28</v>
      </c>
      <c r="N545" s="3">
        <v>-225.92099999999999</v>
      </c>
      <c r="O545" s="3">
        <v>629.51499999999999</v>
      </c>
      <c r="P545" s="3">
        <v>-40.695999999999998</v>
      </c>
      <c r="Q545" s="3">
        <v>738.37199999999996</v>
      </c>
      <c r="R545" s="3">
        <v>769.62099999999998</v>
      </c>
      <c r="S545" s="11">
        <f t="shared" si="80"/>
        <v>2.0575494990000003</v>
      </c>
      <c r="T545" s="11">
        <f t="shared" si="81"/>
        <v>0.57995960400000002</v>
      </c>
      <c r="U545" s="11">
        <f t="shared" si="82"/>
        <v>-0.1081375</v>
      </c>
      <c r="V545" s="11">
        <f t="shared" si="83"/>
        <v>0.25341900000000001</v>
      </c>
      <c r="W545" s="11">
        <f t="shared" si="84"/>
        <v>0.10982</v>
      </c>
      <c r="X545" s="11">
        <f t="shared" si="85"/>
        <v>-5.6254328999999999E-2</v>
      </c>
      <c r="Y545" s="11">
        <f t="shared" si="86"/>
        <v>0.1576935075</v>
      </c>
      <c r="Z545" s="11">
        <f t="shared" si="87"/>
        <v>-1.0173999999999999E-2</v>
      </c>
      <c r="AA545" s="11">
        <f t="shared" si="88"/>
        <v>0.18459299999999998</v>
      </c>
      <c r="AB545" s="11">
        <f t="shared" si="89"/>
        <v>0.19240524999999997</v>
      </c>
    </row>
    <row r="546" spans="1:28" x14ac:dyDescent="0.25">
      <c r="A546" s="2" t="s">
        <v>540</v>
      </c>
      <c r="B546" s="3" t="s">
        <v>9514</v>
      </c>
      <c r="C546" s="3" t="s">
        <v>4817</v>
      </c>
      <c r="D546" s="10">
        <v>38.549999999999997</v>
      </c>
      <c r="E546" s="10">
        <v>38.6</v>
      </c>
      <c r="F546" s="10">
        <v>38.6</v>
      </c>
      <c r="G546" s="10">
        <v>38.6</v>
      </c>
      <c r="H546" s="10">
        <v>38.4</v>
      </c>
      <c r="I546" s="3">
        <v>7083.058</v>
      </c>
      <c r="J546" s="3">
        <v>432.93</v>
      </c>
      <c r="K546" s="3">
        <v>2092.41</v>
      </c>
      <c r="L546" s="3">
        <v>2363.0010000000002</v>
      </c>
      <c r="M546" s="3">
        <v>1412.0989999999999</v>
      </c>
      <c r="N546" s="3">
        <v>-286</v>
      </c>
      <c r="O546" s="3">
        <v>443</v>
      </c>
      <c r="P546" s="3">
        <v>-628.70600000000002</v>
      </c>
      <c r="Q546" s="3">
        <v>411</v>
      </c>
      <c r="R546" s="3">
        <v>348</v>
      </c>
      <c r="S546" s="11">
        <f t="shared" si="80"/>
        <v>2.730518859</v>
      </c>
      <c r="T546" s="11">
        <f t="shared" si="81"/>
        <v>0.16711098000000002</v>
      </c>
      <c r="U546" s="11">
        <f t="shared" si="82"/>
        <v>0.80767025999999997</v>
      </c>
      <c r="V546" s="11">
        <f t="shared" si="83"/>
        <v>0.91211838600000017</v>
      </c>
      <c r="W546" s="11">
        <f t="shared" si="84"/>
        <v>0.542246016</v>
      </c>
      <c r="X546" s="11">
        <f t="shared" si="85"/>
        <v>-0.11025299999999999</v>
      </c>
      <c r="Y546" s="11">
        <f t="shared" si="86"/>
        <v>0.17099799999999998</v>
      </c>
      <c r="Z546" s="11">
        <f t="shared" si="87"/>
        <v>-0.24268051600000001</v>
      </c>
      <c r="AA546" s="11">
        <f t="shared" si="88"/>
        <v>0.15864600000000001</v>
      </c>
      <c r="AB546" s="11">
        <f t="shared" si="89"/>
        <v>0.133632</v>
      </c>
    </row>
    <row r="547" spans="1:28" x14ac:dyDescent="0.25">
      <c r="A547" s="2" t="s">
        <v>541</v>
      </c>
      <c r="B547" s="3" t="s">
        <v>5190</v>
      </c>
      <c r="C547" s="3" t="s">
        <v>4817</v>
      </c>
      <c r="D547" s="10">
        <v>17.850000000000001</v>
      </c>
      <c r="E547" s="10">
        <v>17.8</v>
      </c>
      <c r="F547" s="10">
        <v>17.850000000000001</v>
      </c>
      <c r="G547" s="10">
        <v>17.75</v>
      </c>
      <c r="H547" s="10">
        <v>17.7</v>
      </c>
      <c r="I547" s="3">
        <v>8908.5889999999999</v>
      </c>
      <c r="J547" s="3">
        <v>4.5490000000000004</v>
      </c>
      <c r="K547" s="3">
        <v>417.44299999999998</v>
      </c>
      <c r="L547" s="3">
        <v>582</v>
      </c>
      <c r="M547" s="3">
        <v>-705.42899999999997</v>
      </c>
      <c r="N547" s="3">
        <v>-12</v>
      </c>
      <c r="O547" s="3">
        <v>10</v>
      </c>
      <c r="P547" s="3">
        <v>-29</v>
      </c>
      <c r="Q547" s="3">
        <v>-15</v>
      </c>
      <c r="R547" s="3">
        <v>4</v>
      </c>
      <c r="S547" s="11">
        <f t="shared" si="80"/>
        <v>1.5901831365000003</v>
      </c>
      <c r="T547" s="11">
        <f t="shared" si="81"/>
        <v>8.0972200000000013E-4</v>
      </c>
      <c r="U547" s="11">
        <f t="shared" si="82"/>
        <v>7.4513575500000012E-2</v>
      </c>
      <c r="V547" s="11">
        <f t="shared" si="83"/>
        <v>0.10330499999999999</v>
      </c>
      <c r="W547" s="11">
        <f t="shared" si="84"/>
        <v>-0.12486093299999998</v>
      </c>
      <c r="X547" s="11">
        <f t="shared" si="85"/>
        <v>-2.1420000000000002E-3</v>
      </c>
      <c r="Y547" s="11">
        <f t="shared" si="86"/>
        <v>1.7799999999999999E-3</v>
      </c>
      <c r="Z547" s="11">
        <f t="shared" si="87"/>
        <v>-5.1765000000000005E-3</v>
      </c>
      <c r="AA547" s="11">
        <f t="shared" si="88"/>
        <v>-2.6624999999999999E-3</v>
      </c>
      <c r="AB547" s="11">
        <f t="shared" si="89"/>
        <v>7.0799999999999997E-4</v>
      </c>
    </row>
    <row r="548" spans="1:28" x14ac:dyDescent="0.25">
      <c r="A548" s="2" t="s">
        <v>542</v>
      </c>
      <c r="B548" s="3" t="s">
        <v>5345</v>
      </c>
      <c r="C548" s="3" t="s">
        <v>4817</v>
      </c>
      <c r="D548" s="10">
        <v>9.0299999999999994</v>
      </c>
      <c r="E548" s="10">
        <v>8.9499999999999993</v>
      </c>
      <c r="F548" s="10">
        <v>8.9700000000000006</v>
      </c>
      <c r="G548" s="10">
        <v>8.9600000000000009</v>
      </c>
      <c r="H548" s="10">
        <v>8.92</v>
      </c>
      <c r="I548" s="3">
        <v>2492.768</v>
      </c>
      <c r="J548" s="3">
        <v>-4707.5060000000003</v>
      </c>
      <c r="K548" s="3">
        <v>1308</v>
      </c>
      <c r="L548" s="3">
        <v>-1165</v>
      </c>
      <c r="M548" s="3">
        <v>487.00200000000001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0.2250969504</v>
      </c>
      <c r="T548" s="11">
        <f t="shared" si="81"/>
        <v>-0.42132178699999995</v>
      </c>
      <c r="U548" s="11">
        <f t="shared" si="82"/>
        <v>0.1173276</v>
      </c>
      <c r="V548" s="11">
        <f t="shared" si="83"/>
        <v>-0.10438400000000002</v>
      </c>
      <c r="W548" s="11">
        <f t="shared" si="84"/>
        <v>4.3440578400000006E-2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9515</v>
      </c>
      <c r="C549" s="3" t="s">
        <v>4817</v>
      </c>
      <c r="D549" s="10">
        <v>11.65</v>
      </c>
      <c r="E549" s="10">
        <v>11.55</v>
      </c>
      <c r="F549" s="10">
        <v>11.6</v>
      </c>
      <c r="G549" s="10">
        <v>11.5</v>
      </c>
      <c r="H549" s="10">
        <v>11.45</v>
      </c>
      <c r="I549" s="3">
        <v>-45</v>
      </c>
      <c r="J549" s="3">
        <v>139</v>
      </c>
      <c r="K549" s="3">
        <v>1</v>
      </c>
      <c r="L549" s="3">
        <v>-392</v>
      </c>
      <c r="M549" s="3">
        <v>-646</v>
      </c>
      <c r="N549" s="3">
        <v>-0.504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-5.2424999999999998E-3</v>
      </c>
      <c r="T549" s="11">
        <f t="shared" si="81"/>
        <v>1.6054499999999999E-2</v>
      </c>
      <c r="U549" s="11">
        <f t="shared" si="82"/>
        <v>1.16E-4</v>
      </c>
      <c r="V549" s="11">
        <f t="shared" si="83"/>
        <v>-4.5080000000000002E-2</v>
      </c>
      <c r="W549" s="11">
        <f t="shared" si="84"/>
        <v>-7.3967000000000005E-2</v>
      </c>
      <c r="X549" s="11">
        <f t="shared" si="85"/>
        <v>-5.8715999999999998E-5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5262</v>
      </c>
      <c r="C550" s="3" t="s">
        <v>10335</v>
      </c>
      <c r="D550" s="10">
        <v>18.45</v>
      </c>
      <c r="E550" s="10">
        <v>18.350000000000001</v>
      </c>
      <c r="F550" s="10">
        <v>18.399999999999999</v>
      </c>
      <c r="G550" s="10">
        <v>18.45</v>
      </c>
      <c r="H550" s="10">
        <v>18.45</v>
      </c>
      <c r="I550" s="3">
        <v>4489.6040000000003</v>
      </c>
      <c r="J550" s="3">
        <v>-1663.4110000000001</v>
      </c>
      <c r="K550" s="3">
        <v>1855.9069999999999</v>
      </c>
      <c r="L550" s="3">
        <v>1716.2739999999999</v>
      </c>
      <c r="M550" s="3">
        <v>3138.46</v>
      </c>
      <c r="N550" s="3">
        <v>-522</v>
      </c>
      <c r="O550" s="3">
        <v>277</v>
      </c>
      <c r="P550" s="3">
        <v>-693</v>
      </c>
      <c r="Q550" s="3">
        <v>730</v>
      </c>
      <c r="R550" s="3">
        <v>707</v>
      </c>
      <c r="S550" s="11">
        <f t="shared" si="80"/>
        <v>0.82833193800000005</v>
      </c>
      <c r="T550" s="11">
        <f t="shared" si="81"/>
        <v>-0.30523591850000004</v>
      </c>
      <c r="U550" s="11">
        <f t="shared" si="82"/>
        <v>0.34148688799999999</v>
      </c>
      <c r="V550" s="11">
        <f t="shared" si="83"/>
        <v>0.31665255299999995</v>
      </c>
      <c r="W550" s="11">
        <f t="shared" si="84"/>
        <v>0.57904586999999996</v>
      </c>
      <c r="X550" s="11">
        <f t="shared" si="85"/>
        <v>-9.6308999999999992E-2</v>
      </c>
      <c r="Y550" s="11">
        <f t="shared" si="86"/>
        <v>5.0829500000000007E-2</v>
      </c>
      <c r="Z550" s="11">
        <f t="shared" si="87"/>
        <v>-0.12751199999999999</v>
      </c>
      <c r="AA550" s="11">
        <f t="shared" si="88"/>
        <v>0.134685</v>
      </c>
      <c r="AB550" s="11">
        <f t="shared" si="89"/>
        <v>0.13044149999999999</v>
      </c>
    </row>
    <row r="551" spans="1:28" x14ac:dyDescent="0.25">
      <c r="A551" s="2" t="s">
        <v>545</v>
      </c>
      <c r="B551" s="3" t="s">
        <v>9516</v>
      </c>
      <c r="C551" s="3" t="s">
        <v>4817</v>
      </c>
      <c r="D551" s="10">
        <v>25.3</v>
      </c>
      <c r="E551" s="10">
        <v>25.15</v>
      </c>
      <c r="F551" s="10">
        <v>25.1</v>
      </c>
      <c r="G551" s="10">
        <v>25.35</v>
      </c>
      <c r="H551" s="10">
        <v>25.5</v>
      </c>
      <c r="I551" s="3">
        <v>6726.63</v>
      </c>
      <c r="J551" s="3">
        <v>-1902.1</v>
      </c>
      <c r="K551" s="3">
        <v>3758.5729999999999</v>
      </c>
      <c r="L551" s="3">
        <v>11918.373</v>
      </c>
      <c r="M551" s="3">
        <v>8807.8289999999997</v>
      </c>
      <c r="N551" s="3">
        <v>-442.72800000000001</v>
      </c>
      <c r="O551" s="3">
        <v>-994</v>
      </c>
      <c r="P551" s="3">
        <v>-1977</v>
      </c>
      <c r="Q551" s="3">
        <v>459.85</v>
      </c>
      <c r="R551" s="3">
        <v>543</v>
      </c>
      <c r="S551" s="11">
        <f t="shared" si="80"/>
        <v>1.7018373900000001</v>
      </c>
      <c r="T551" s="11">
        <f t="shared" si="81"/>
        <v>-0.47837814999999995</v>
      </c>
      <c r="U551" s="11">
        <f t="shared" si="82"/>
        <v>0.94340182299999997</v>
      </c>
      <c r="V551" s="11">
        <f t="shared" si="83"/>
        <v>3.0213075555</v>
      </c>
      <c r="W551" s="11">
        <f t="shared" si="84"/>
        <v>2.2459963949999997</v>
      </c>
      <c r="X551" s="11">
        <f t="shared" si="85"/>
        <v>-0.11201018400000001</v>
      </c>
      <c r="Y551" s="11">
        <f t="shared" si="86"/>
        <v>-0.24999099999999999</v>
      </c>
      <c r="Z551" s="11">
        <f t="shared" si="87"/>
        <v>-0.49622700000000003</v>
      </c>
      <c r="AA551" s="11">
        <f t="shared" si="88"/>
        <v>0.11657197500000002</v>
      </c>
      <c r="AB551" s="11">
        <f t="shared" si="89"/>
        <v>0.138465</v>
      </c>
    </row>
    <row r="552" spans="1:28" x14ac:dyDescent="0.25">
      <c r="A552" s="2" t="s">
        <v>546</v>
      </c>
      <c r="B552" s="3" t="s">
        <v>5346</v>
      </c>
      <c r="C552" s="3" t="s">
        <v>4817</v>
      </c>
      <c r="D552" s="10">
        <v>26.9</v>
      </c>
      <c r="E552" s="10">
        <v>26.85</v>
      </c>
      <c r="F552" s="10">
        <v>26.85</v>
      </c>
      <c r="G552" s="10">
        <v>26.8</v>
      </c>
      <c r="H552" s="10">
        <v>26.85</v>
      </c>
      <c r="I552" s="3">
        <v>7221.6139999999996</v>
      </c>
      <c r="J552" s="3">
        <v>1219.9590000000001</v>
      </c>
      <c r="K552" s="3">
        <v>1592.8</v>
      </c>
      <c r="L552" s="3">
        <v>2032.15</v>
      </c>
      <c r="M552" s="3">
        <v>2083.5500000000002</v>
      </c>
      <c r="N552" s="3">
        <v>183.20699999999999</v>
      </c>
      <c r="O552" s="3">
        <v>428.20699999999999</v>
      </c>
      <c r="P552" s="3">
        <v>-23</v>
      </c>
      <c r="Q552" s="3">
        <v>497</v>
      </c>
      <c r="R552" s="3">
        <v>627</v>
      </c>
      <c r="S552" s="11">
        <f t="shared" si="80"/>
        <v>1.9426141659999996</v>
      </c>
      <c r="T552" s="11">
        <f t="shared" si="81"/>
        <v>0.32755899150000006</v>
      </c>
      <c r="U552" s="11">
        <f t="shared" si="82"/>
        <v>0.42766680000000001</v>
      </c>
      <c r="V552" s="11">
        <f t="shared" si="83"/>
        <v>0.54461619999999999</v>
      </c>
      <c r="W552" s="11">
        <f t="shared" si="84"/>
        <v>0.559433175</v>
      </c>
      <c r="X552" s="11">
        <f t="shared" si="85"/>
        <v>4.9282682999999994E-2</v>
      </c>
      <c r="Y552" s="11">
        <f t="shared" si="86"/>
        <v>0.11497357949999999</v>
      </c>
      <c r="Z552" s="11">
        <f t="shared" si="87"/>
        <v>-6.1755000000000004E-3</v>
      </c>
      <c r="AA552" s="11">
        <f t="shared" si="88"/>
        <v>0.13319600000000001</v>
      </c>
      <c r="AB552" s="11">
        <f t="shared" si="89"/>
        <v>0.16834950000000001</v>
      </c>
    </row>
    <row r="553" spans="1:28" x14ac:dyDescent="0.25">
      <c r="A553" s="2" t="s">
        <v>547</v>
      </c>
      <c r="B553" s="3" t="s">
        <v>9517</v>
      </c>
      <c r="C553" s="3" t="s">
        <v>4759</v>
      </c>
      <c r="D553" s="10">
        <v>9.59</v>
      </c>
      <c r="E553" s="10">
        <v>9.5299999999999994</v>
      </c>
      <c r="F553" s="10">
        <v>9.5</v>
      </c>
      <c r="G553" s="10">
        <v>9.4499999999999993</v>
      </c>
      <c r="H553" s="10">
        <v>9.4499999999999993</v>
      </c>
      <c r="I553" s="3">
        <v>-31.413</v>
      </c>
      <c r="J553" s="3">
        <v>-116</v>
      </c>
      <c r="K553" s="3">
        <v>-162</v>
      </c>
      <c r="L553" s="3">
        <v>-331</v>
      </c>
      <c r="M553" s="3">
        <v>207</v>
      </c>
      <c r="N553" s="3">
        <v>2</v>
      </c>
      <c r="O553" s="3">
        <v>1</v>
      </c>
      <c r="P553" s="3">
        <v>4</v>
      </c>
      <c r="Q553" s="3">
        <v>2</v>
      </c>
      <c r="R553" s="3">
        <v>4</v>
      </c>
      <c r="S553" s="11">
        <f t="shared" si="80"/>
        <v>-3.0125067000000001E-3</v>
      </c>
      <c r="T553" s="11">
        <f t="shared" si="81"/>
        <v>-1.10548E-2</v>
      </c>
      <c r="U553" s="11">
        <f t="shared" si="82"/>
        <v>-1.5389999999999999E-2</v>
      </c>
      <c r="V553" s="11">
        <f t="shared" si="83"/>
        <v>-3.1279499999999995E-2</v>
      </c>
      <c r="W553" s="11">
        <f t="shared" si="84"/>
        <v>1.9561499999999999E-2</v>
      </c>
      <c r="X553" s="11">
        <f t="shared" si="85"/>
        <v>1.918E-4</v>
      </c>
      <c r="Y553" s="11">
        <f t="shared" si="86"/>
        <v>9.5299999999999999E-5</v>
      </c>
      <c r="Z553" s="11">
        <f t="shared" si="87"/>
        <v>3.8000000000000002E-4</v>
      </c>
      <c r="AA553" s="11">
        <f t="shared" si="88"/>
        <v>1.8899999999999999E-4</v>
      </c>
      <c r="AB553" s="11">
        <f t="shared" si="89"/>
        <v>3.7799999999999997E-4</v>
      </c>
    </row>
    <row r="554" spans="1:28" x14ac:dyDescent="0.25">
      <c r="A554" s="2" t="s">
        <v>548</v>
      </c>
      <c r="B554" s="3" t="s">
        <v>4931</v>
      </c>
      <c r="C554" s="3" t="s">
        <v>4775</v>
      </c>
      <c r="D554" s="10">
        <v>26.5</v>
      </c>
      <c r="E554" s="10">
        <v>26.85</v>
      </c>
      <c r="F554" s="10">
        <v>26.6</v>
      </c>
      <c r="G554" s="10">
        <v>26.35</v>
      </c>
      <c r="H554" s="10">
        <v>26.5</v>
      </c>
      <c r="I554" s="3">
        <v>-1</v>
      </c>
      <c r="J554" s="3">
        <v>-1</v>
      </c>
      <c r="K554" s="3">
        <v>-4</v>
      </c>
      <c r="L554" s="3">
        <v>-3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-2.6499999999999999E-4</v>
      </c>
      <c r="T554" s="11">
        <f t="shared" si="81"/>
        <v>-2.6850000000000002E-4</v>
      </c>
      <c r="U554" s="11">
        <f t="shared" si="82"/>
        <v>-1.0640000000000001E-3</v>
      </c>
      <c r="V554" s="11">
        <f t="shared" si="83"/>
        <v>-7.9050000000000008E-4</v>
      </c>
      <c r="W554" s="11">
        <f t="shared" si="84"/>
        <v>7.9500000000000003E-4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9518</v>
      </c>
      <c r="C555" s="3" t="s">
        <v>4775</v>
      </c>
      <c r="D555" s="10">
        <v>24.15</v>
      </c>
      <c r="E555" s="10">
        <v>24.5</v>
      </c>
      <c r="F555" s="10">
        <v>24.65</v>
      </c>
      <c r="G555" s="10">
        <v>24.7</v>
      </c>
      <c r="H555" s="10">
        <v>24.25</v>
      </c>
      <c r="I555" s="3">
        <v>-221</v>
      </c>
      <c r="J555" s="3">
        <v>562.04100000000005</v>
      </c>
      <c r="K555" s="3">
        <v>537</v>
      </c>
      <c r="L555" s="3">
        <v>-68.819000000000003</v>
      </c>
      <c r="M555" s="3">
        <v>-1118</v>
      </c>
      <c r="N555" s="3">
        <v>213</v>
      </c>
      <c r="O555" s="3">
        <v>850</v>
      </c>
      <c r="P555" s="3">
        <v>590</v>
      </c>
      <c r="Q555" s="3">
        <v>727</v>
      </c>
      <c r="R555" s="3">
        <v>505</v>
      </c>
      <c r="S555" s="11">
        <f t="shared" si="80"/>
        <v>-5.3371499999999995E-2</v>
      </c>
      <c r="T555" s="11">
        <f t="shared" si="81"/>
        <v>0.13770004500000002</v>
      </c>
      <c r="U555" s="11">
        <f t="shared" si="82"/>
        <v>0.1323705</v>
      </c>
      <c r="V555" s="11">
        <f t="shared" si="83"/>
        <v>-1.6998293000000001E-2</v>
      </c>
      <c r="W555" s="11">
        <f t="shared" si="84"/>
        <v>-0.27111499999999999</v>
      </c>
      <c r="X555" s="11">
        <f t="shared" si="85"/>
        <v>5.1439499999999999E-2</v>
      </c>
      <c r="Y555" s="11">
        <f t="shared" si="86"/>
        <v>0.20824999999999999</v>
      </c>
      <c r="Z555" s="11">
        <f t="shared" si="87"/>
        <v>0.14543500000000001</v>
      </c>
      <c r="AA555" s="11">
        <f t="shared" si="88"/>
        <v>0.17956899999999998</v>
      </c>
      <c r="AB555" s="11">
        <f t="shared" si="89"/>
        <v>0.1224625</v>
      </c>
    </row>
    <row r="556" spans="1:28" x14ac:dyDescent="0.25">
      <c r="A556" s="2" t="s">
        <v>550</v>
      </c>
      <c r="B556" s="3" t="s">
        <v>5078</v>
      </c>
      <c r="C556" s="3" t="s">
        <v>4768</v>
      </c>
      <c r="D556" s="10">
        <v>18.95</v>
      </c>
      <c r="E556" s="10">
        <v>18.95</v>
      </c>
      <c r="F556" s="10">
        <v>18.95</v>
      </c>
      <c r="G556" s="10">
        <v>18.899999999999999</v>
      </c>
      <c r="H556" s="10">
        <v>19</v>
      </c>
      <c r="I556" s="3">
        <v>0</v>
      </c>
      <c r="J556" s="3">
        <v>0</v>
      </c>
      <c r="K556" s="3">
        <v>0</v>
      </c>
      <c r="L556" s="3">
        <v>-1</v>
      </c>
      <c r="M556" s="3">
        <v>-13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0</v>
      </c>
      <c r="V556" s="11">
        <f t="shared" si="83"/>
        <v>-1.8899999999999999E-4</v>
      </c>
      <c r="W556" s="11">
        <f t="shared" si="84"/>
        <v>-2.47E-3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5347</v>
      </c>
      <c r="C557" s="3" t="s">
        <v>4775</v>
      </c>
      <c r="D557" s="10">
        <v>13.1</v>
      </c>
      <c r="E557" s="10">
        <v>13</v>
      </c>
      <c r="F557" s="10">
        <v>13.05</v>
      </c>
      <c r="G557" s="10">
        <v>13.1</v>
      </c>
      <c r="H557" s="10">
        <v>12.95</v>
      </c>
      <c r="I557" s="3">
        <v>72</v>
      </c>
      <c r="J557" s="3">
        <v>-188</v>
      </c>
      <c r="K557" s="3">
        <v>115</v>
      </c>
      <c r="L557" s="3">
        <v>-75</v>
      </c>
      <c r="M557" s="3">
        <v>-156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9.4319999999999994E-3</v>
      </c>
      <c r="T557" s="11">
        <f t="shared" si="81"/>
        <v>-2.444E-2</v>
      </c>
      <c r="U557" s="11">
        <f t="shared" si="82"/>
        <v>1.50075E-2</v>
      </c>
      <c r="V557" s="11">
        <f t="shared" si="83"/>
        <v>-9.8250000000000004E-3</v>
      </c>
      <c r="W557" s="11">
        <f t="shared" si="84"/>
        <v>-2.0201999999999998E-2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9519</v>
      </c>
      <c r="C558" s="3" t="s">
        <v>4775</v>
      </c>
      <c r="D558" s="10">
        <v>16.55</v>
      </c>
      <c r="E558" s="10">
        <v>16.399999999999999</v>
      </c>
      <c r="F558" s="10">
        <v>16.649999999999999</v>
      </c>
      <c r="G558" s="10">
        <v>16.5</v>
      </c>
      <c r="H558" s="10">
        <v>16.7</v>
      </c>
      <c r="I558" s="3">
        <v>82</v>
      </c>
      <c r="J558" s="3">
        <v>69</v>
      </c>
      <c r="K558" s="3">
        <v>74</v>
      </c>
      <c r="L558" s="3">
        <v>31</v>
      </c>
      <c r="M558" s="3">
        <v>20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1.3571000000000001E-2</v>
      </c>
      <c r="T558" s="11">
        <f t="shared" si="81"/>
        <v>1.1316E-2</v>
      </c>
      <c r="U558" s="11">
        <f t="shared" si="82"/>
        <v>1.2320999999999999E-2</v>
      </c>
      <c r="V558" s="11">
        <f t="shared" si="83"/>
        <v>5.1149999999999998E-3</v>
      </c>
      <c r="W558" s="11">
        <f t="shared" si="84"/>
        <v>3.3400000000000001E-3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9520</v>
      </c>
      <c r="C559" s="3" t="s">
        <v>4775</v>
      </c>
      <c r="D559" s="10">
        <v>20.2</v>
      </c>
      <c r="E559" s="10">
        <v>20.25</v>
      </c>
      <c r="F559" s="10">
        <v>20.6</v>
      </c>
      <c r="G559" s="10">
        <v>20.5</v>
      </c>
      <c r="H559" s="10">
        <v>20.55</v>
      </c>
      <c r="I559" s="3">
        <v>25.369</v>
      </c>
      <c r="J559" s="3">
        <v>29</v>
      </c>
      <c r="K559" s="3">
        <v>-6</v>
      </c>
      <c r="L559" s="3">
        <v>-4.1379999999999999</v>
      </c>
      <c r="M559" s="3">
        <v>-30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5.1245379999999997E-3</v>
      </c>
      <c r="T559" s="11">
        <f t="shared" si="81"/>
        <v>5.8725000000000001E-3</v>
      </c>
      <c r="U559" s="11">
        <f t="shared" si="82"/>
        <v>-1.2360000000000001E-3</v>
      </c>
      <c r="V559" s="11">
        <f t="shared" si="83"/>
        <v>-8.4828999999999992E-4</v>
      </c>
      <c r="W559" s="11">
        <f t="shared" si="84"/>
        <v>-6.1650000000000003E-3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9521</v>
      </c>
      <c r="C560" s="3" t="s">
        <v>4775</v>
      </c>
      <c r="D560" s="10">
        <v>27.85</v>
      </c>
      <c r="E560" s="10">
        <v>28.05</v>
      </c>
      <c r="F560" s="10">
        <v>28.1</v>
      </c>
      <c r="G560" s="10">
        <v>28</v>
      </c>
      <c r="H560" s="10">
        <v>27.85</v>
      </c>
      <c r="I560" s="3">
        <v>0</v>
      </c>
      <c r="J560" s="3">
        <v>1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2.8049999999999999E-4</v>
      </c>
      <c r="U560" s="11">
        <f t="shared" si="82"/>
        <v>2.81E-4</v>
      </c>
      <c r="V560" s="11">
        <f t="shared" si="83"/>
        <v>2.7999999999999998E-4</v>
      </c>
      <c r="W560" s="11">
        <f t="shared" si="84"/>
        <v>2.7849999999999999E-4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4839</v>
      </c>
      <c r="C561" s="3" t="s">
        <v>4775</v>
      </c>
      <c r="D561" s="10">
        <v>6.6</v>
      </c>
      <c r="E561" s="10">
        <v>6.56</v>
      </c>
      <c r="F561" s="10">
        <v>6.56</v>
      </c>
      <c r="G561" s="10">
        <v>6.42</v>
      </c>
      <c r="H561" s="10">
        <v>6.4</v>
      </c>
      <c r="I561" s="3">
        <v>3</v>
      </c>
      <c r="J561" s="3">
        <v>0</v>
      </c>
      <c r="K561" s="3">
        <v>13</v>
      </c>
      <c r="L561" s="3">
        <v>2</v>
      </c>
      <c r="M561" s="3">
        <v>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1.9799999999999996E-4</v>
      </c>
      <c r="T561" s="11">
        <f t="shared" si="81"/>
        <v>0</v>
      </c>
      <c r="U561" s="11">
        <f t="shared" si="82"/>
        <v>8.5280000000000002E-4</v>
      </c>
      <c r="V561" s="11">
        <f t="shared" si="83"/>
        <v>1.284E-4</v>
      </c>
      <c r="W561" s="11">
        <f t="shared" si="84"/>
        <v>3.8400000000000006E-4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9522</v>
      </c>
      <c r="C562" s="3" t="s">
        <v>4775</v>
      </c>
      <c r="D562" s="10">
        <v>264.5</v>
      </c>
      <c r="E562" s="10">
        <v>265</v>
      </c>
      <c r="F562" s="10">
        <v>267.5</v>
      </c>
      <c r="G562" s="10">
        <v>266</v>
      </c>
      <c r="H562" s="10">
        <v>266</v>
      </c>
      <c r="I562" s="3">
        <v>258.89</v>
      </c>
      <c r="J562" s="3">
        <v>-68.811999999999998</v>
      </c>
      <c r="K562" s="3">
        <v>254.25700000000001</v>
      </c>
      <c r="L562" s="3">
        <v>-58.697000000000003</v>
      </c>
      <c r="M562" s="3">
        <v>32.259</v>
      </c>
      <c r="N562" s="3">
        <v>-4</v>
      </c>
      <c r="O562" s="3">
        <v>1</v>
      </c>
      <c r="P562" s="3">
        <v>-50</v>
      </c>
      <c r="Q562" s="3">
        <v>0</v>
      </c>
      <c r="R562" s="3">
        <v>1</v>
      </c>
      <c r="S562" s="11">
        <f t="shared" si="80"/>
        <v>0.68476404999999996</v>
      </c>
      <c r="T562" s="11">
        <f t="shared" si="81"/>
        <v>-0.18235180000000001</v>
      </c>
      <c r="U562" s="11">
        <f t="shared" si="82"/>
        <v>0.68013747499999999</v>
      </c>
      <c r="V562" s="11">
        <f t="shared" si="83"/>
        <v>-0.15613402000000001</v>
      </c>
      <c r="W562" s="11">
        <f t="shared" si="84"/>
        <v>8.580894E-2</v>
      </c>
      <c r="X562" s="11">
        <f t="shared" si="85"/>
        <v>-1.0580000000000001E-2</v>
      </c>
      <c r="Y562" s="11">
        <f t="shared" si="86"/>
        <v>2.65E-3</v>
      </c>
      <c r="Z562" s="11">
        <f t="shared" si="87"/>
        <v>-0.13375000000000001</v>
      </c>
      <c r="AA562" s="11">
        <f t="shared" si="88"/>
        <v>0</v>
      </c>
      <c r="AB562" s="11">
        <f t="shared" si="89"/>
        <v>2.66E-3</v>
      </c>
    </row>
    <row r="563" spans="1:28" x14ac:dyDescent="0.25">
      <c r="A563" s="2" t="s">
        <v>557</v>
      </c>
      <c r="B563" s="3" t="s">
        <v>9523</v>
      </c>
      <c r="C563" s="3" t="s">
        <v>4775</v>
      </c>
      <c r="D563" s="10">
        <v>21.2</v>
      </c>
      <c r="E563" s="10">
        <v>21</v>
      </c>
      <c r="F563" s="10">
        <v>20.85</v>
      </c>
      <c r="G563" s="10">
        <v>20.75</v>
      </c>
      <c r="H563" s="10">
        <v>20.6</v>
      </c>
      <c r="I563" s="3">
        <v>699.53</v>
      </c>
      <c r="J563" s="3">
        <v>435</v>
      </c>
      <c r="K563" s="3">
        <v>82.096000000000004</v>
      </c>
      <c r="L563" s="3">
        <v>-84</v>
      </c>
      <c r="M563" s="3">
        <v>-162.99600000000001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0.14830035999999999</v>
      </c>
      <c r="T563" s="11">
        <f t="shared" si="81"/>
        <v>9.1350000000000001E-2</v>
      </c>
      <c r="U563" s="11">
        <f t="shared" si="82"/>
        <v>1.7117016000000002E-2</v>
      </c>
      <c r="V563" s="11">
        <f t="shared" si="83"/>
        <v>-1.7430000000000001E-2</v>
      </c>
      <c r="W563" s="11">
        <f t="shared" si="84"/>
        <v>-3.3577176000000007E-2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9524</v>
      </c>
      <c r="C564" s="3" t="s">
        <v>4775</v>
      </c>
      <c r="D564" s="10">
        <v>58.7</v>
      </c>
      <c r="E564" s="10">
        <v>58.3</v>
      </c>
      <c r="F564" s="10">
        <v>58.8</v>
      </c>
      <c r="G564" s="10">
        <v>58.6</v>
      </c>
      <c r="H564" s="10">
        <v>58.6</v>
      </c>
      <c r="I564" s="3">
        <v>-261.95400000000001</v>
      </c>
      <c r="J564" s="3">
        <v>-123.541</v>
      </c>
      <c r="K564" s="3">
        <v>237.506</v>
      </c>
      <c r="L564" s="3">
        <v>-130.19999999999999</v>
      </c>
      <c r="M564" s="3">
        <v>-46.332999999999998</v>
      </c>
      <c r="N564" s="3">
        <v>-24.824000000000002</v>
      </c>
      <c r="O564" s="3">
        <v>-25.824000000000002</v>
      </c>
      <c r="P564" s="3">
        <v>-34</v>
      </c>
      <c r="Q564" s="3">
        <v>-20</v>
      </c>
      <c r="R564" s="3">
        <v>-14</v>
      </c>
      <c r="S564" s="11">
        <f t="shared" si="80"/>
        <v>-0.15376699800000002</v>
      </c>
      <c r="T564" s="11">
        <f t="shared" si="81"/>
        <v>-7.2024402999999987E-2</v>
      </c>
      <c r="U564" s="11">
        <f t="shared" si="82"/>
        <v>0.139653528</v>
      </c>
      <c r="V564" s="11">
        <f t="shared" si="83"/>
        <v>-7.6297199999999996E-2</v>
      </c>
      <c r="W564" s="11">
        <f t="shared" si="84"/>
        <v>-2.7151138000000002E-2</v>
      </c>
      <c r="X564" s="11">
        <f t="shared" si="85"/>
        <v>-1.4571688000000001E-2</v>
      </c>
      <c r="Y564" s="11">
        <f t="shared" si="86"/>
        <v>-1.5055391999999999E-2</v>
      </c>
      <c r="Z564" s="11">
        <f t="shared" si="87"/>
        <v>-1.9991999999999999E-2</v>
      </c>
      <c r="AA564" s="11">
        <f t="shared" si="88"/>
        <v>-1.172E-2</v>
      </c>
      <c r="AB564" s="11">
        <f t="shared" si="89"/>
        <v>-8.2039999999999995E-3</v>
      </c>
    </row>
    <row r="565" spans="1:28" x14ac:dyDescent="0.25">
      <c r="A565" s="2" t="s">
        <v>559</v>
      </c>
      <c r="B565" s="3" t="s">
        <v>9525</v>
      </c>
      <c r="C565" s="3" t="s">
        <v>4775</v>
      </c>
      <c r="D565" s="10">
        <v>47.6</v>
      </c>
      <c r="E565" s="10">
        <v>47.5</v>
      </c>
      <c r="F565" s="10">
        <v>48.05</v>
      </c>
      <c r="G565" s="10">
        <v>46.65</v>
      </c>
      <c r="H565" s="10">
        <v>46.9</v>
      </c>
      <c r="I565" s="3">
        <v>1</v>
      </c>
      <c r="J565" s="3">
        <v>-1</v>
      </c>
      <c r="K565" s="3">
        <v>-7</v>
      </c>
      <c r="L565" s="3">
        <v>-1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4.7600000000000002E-4</v>
      </c>
      <c r="T565" s="11">
        <f t="shared" si="81"/>
        <v>-4.75E-4</v>
      </c>
      <c r="U565" s="11">
        <f t="shared" si="82"/>
        <v>-3.3634999999999997E-3</v>
      </c>
      <c r="V565" s="11">
        <f t="shared" si="83"/>
        <v>-4.6650000000000001E-4</v>
      </c>
      <c r="W565" s="11">
        <f t="shared" si="84"/>
        <v>-1.8759999999999998E-3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4933</v>
      </c>
      <c r="C566" s="3" t="s">
        <v>4771</v>
      </c>
      <c r="D566" s="10">
        <v>23.75</v>
      </c>
      <c r="E566" s="10">
        <v>23.1</v>
      </c>
      <c r="F566" s="10">
        <v>23.4</v>
      </c>
      <c r="G566" s="10">
        <v>23.45</v>
      </c>
      <c r="H566" s="10">
        <v>22.8</v>
      </c>
      <c r="I566" s="3">
        <v>43</v>
      </c>
      <c r="J566" s="3">
        <v>0</v>
      </c>
      <c r="K566" s="3">
        <v>3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1.0212499999999999E-2</v>
      </c>
      <c r="T566" s="11">
        <f t="shared" si="81"/>
        <v>0</v>
      </c>
      <c r="U566" s="11">
        <f t="shared" si="82"/>
        <v>7.0199999999999993E-4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9526</v>
      </c>
      <c r="C567" s="3" t="s">
        <v>4775</v>
      </c>
      <c r="D567" s="10">
        <v>27.2</v>
      </c>
      <c r="E567" s="10">
        <v>26.5</v>
      </c>
      <c r="F567" s="10">
        <v>25.85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5676</v>
      </c>
      <c r="C568" s="3" t="s">
        <v>4775</v>
      </c>
      <c r="D568" s="10">
        <v>66.7</v>
      </c>
      <c r="E568" s="10">
        <v>67</v>
      </c>
      <c r="F568" s="10">
        <v>67</v>
      </c>
      <c r="G568" s="10">
        <v>66.3</v>
      </c>
      <c r="H568" s="10">
        <v>66.400000000000006</v>
      </c>
      <c r="I568" s="3">
        <v>-2</v>
      </c>
      <c r="J568" s="3">
        <v>-4</v>
      </c>
      <c r="K568" s="3">
        <v>-3</v>
      </c>
      <c r="L568" s="3">
        <v>0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-1.3340000000000001E-3</v>
      </c>
      <c r="T568" s="11">
        <f t="shared" si="81"/>
        <v>-2.6800000000000001E-3</v>
      </c>
      <c r="U568" s="11">
        <f t="shared" si="82"/>
        <v>-2.0100000000000001E-3</v>
      </c>
      <c r="V568" s="11">
        <f t="shared" si="83"/>
        <v>0</v>
      </c>
      <c r="W568" s="11">
        <f t="shared" si="84"/>
        <v>-3.32E-3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9527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9528</v>
      </c>
      <c r="C570" s="3" t="s">
        <v>4775</v>
      </c>
      <c r="D570" s="10">
        <v>11.4</v>
      </c>
      <c r="E570" s="10">
        <v>11.3</v>
      </c>
      <c r="F570" s="10">
        <v>11.25</v>
      </c>
      <c r="G570" s="10">
        <v>11.45</v>
      </c>
      <c r="H570" s="10">
        <v>12.05</v>
      </c>
      <c r="I570" s="3">
        <v>43</v>
      </c>
      <c r="J570" s="3">
        <v>11</v>
      </c>
      <c r="K570" s="3">
        <v>-51.698999999999998</v>
      </c>
      <c r="L570" s="3">
        <v>26</v>
      </c>
      <c r="M570" s="3">
        <v>-68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4.9020000000000001E-3</v>
      </c>
      <c r="T570" s="11">
        <f t="shared" si="81"/>
        <v>1.2430000000000002E-3</v>
      </c>
      <c r="U570" s="11">
        <f t="shared" si="82"/>
        <v>-5.8161374999999996E-3</v>
      </c>
      <c r="V570" s="11">
        <f t="shared" si="83"/>
        <v>2.977E-3</v>
      </c>
      <c r="W570" s="11">
        <f t="shared" si="84"/>
        <v>-8.1940000000000016E-3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9529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9530</v>
      </c>
      <c r="C572" s="3" t="s">
        <v>4775</v>
      </c>
      <c r="D572" s="10">
        <v>30.25</v>
      </c>
      <c r="E572" s="10">
        <v>30.25</v>
      </c>
      <c r="F572" s="10">
        <v>30.2</v>
      </c>
      <c r="G572" s="10">
        <v>29.7</v>
      </c>
      <c r="H572" s="10">
        <v>29.7</v>
      </c>
      <c r="I572" s="3">
        <v>0</v>
      </c>
      <c r="J572" s="3">
        <v>0</v>
      </c>
      <c r="K572" s="3">
        <v>0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8.9099999999999997E-4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9531</v>
      </c>
      <c r="C573" s="3" t="s">
        <v>4775</v>
      </c>
      <c r="D573" s="10">
        <v>30.1</v>
      </c>
      <c r="E573" s="10">
        <v>30.3</v>
      </c>
      <c r="F573" s="10">
        <v>29.9</v>
      </c>
      <c r="G573" s="10">
        <v>29.95</v>
      </c>
      <c r="H573" s="10">
        <v>30</v>
      </c>
      <c r="I573" s="3">
        <v>-3</v>
      </c>
      <c r="J573" s="3">
        <v>7</v>
      </c>
      <c r="K573" s="3">
        <v>-3</v>
      </c>
      <c r="L573" s="3">
        <v>-2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-9.0300000000000016E-4</v>
      </c>
      <c r="T573" s="11">
        <f t="shared" si="81"/>
        <v>2.1210000000000001E-3</v>
      </c>
      <c r="U573" s="11">
        <f t="shared" si="82"/>
        <v>-8.969999999999999E-4</v>
      </c>
      <c r="V573" s="11">
        <f t="shared" si="83"/>
        <v>-5.9900000000000003E-4</v>
      </c>
      <c r="W573" s="11">
        <f t="shared" si="84"/>
        <v>2.9999999999999997E-4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4840</v>
      </c>
      <c r="C574" s="3" t="s">
        <v>4777</v>
      </c>
      <c r="D574" s="10">
        <v>13.1</v>
      </c>
      <c r="E574" s="10">
        <v>13.2</v>
      </c>
      <c r="F574" s="10">
        <v>13.15</v>
      </c>
      <c r="G574" s="10">
        <v>13</v>
      </c>
      <c r="H574" s="10">
        <v>13.05</v>
      </c>
      <c r="I574" s="3">
        <v>5</v>
      </c>
      <c r="J574" s="3">
        <v>19</v>
      </c>
      <c r="K574" s="3">
        <v>8</v>
      </c>
      <c r="L574" s="3">
        <v>-13</v>
      </c>
      <c r="M574" s="3">
        <v>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6.5499999999999998E-4</v>
      </c>
      <c r="T574" s="11">
        <f t="shared" si="81"/>
        <v>2.5079999999999998E-3</v>
      </c>
      <c r="U574" s="11">
        <f t="shared" si="82"/>
        <v>1.052E-3</v>
      </c>
      <c r="V574" s="11">
        <f t="shared" si="83"/>
        <v>-1.6900000000000001E-3</v>
      </c>
      <c r="W574" s="11">
        <f t="shared" si="84"/>
        <v>1.9575E-3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9532</v>
      </c>
      <c r="C575" s="3" t="s">
        <v>10336</v>
      </c>
      <c r="D575" s="10">
        <v>69</v>
      </c>
      <c r="E575" s="10">
        <v>68.900000000000006</v>
      </c>
      <c r="F575" s="10">
        <v>69.400000000000006</v>
      </c>
      <c r="G575" s="10">
        <v>69.099999999999994</v>
      </c>
      <c r="H575" s="10">
        <v>68.900000000000006</v>
      </c>
      <c r="I575" s="3">
        <v>134</v>
      </c>
      <c r="J575" s="3">
        <v>2</v>
      </c>
      <c r="K575" s="3">
        <v>44</v>
      </c>
      <c r="L575" s="3">
        <v>20</v>
      </c>
      <c r="M575" s="3">
        <v>39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9.2460000000000001E-2</v>
      </c>
      <c r="T575" s="11">
        <f t="shared" si="81"/>
        <v>1.3780000000000001E-3</v>
      </c>
      <c r="U575" s="11">
        <f t="shared" si="82"/>
        <v>3.0536000000000004E-2</v>
      </c>
      <c r="V575" s="11">
        <f t="shared" si="83"/>
        <v>1.3820000000000001E-2</v>
      </c>
      <c r="W575" s="11">
        <f t="shared" si="84"/>
        <v>2.6871000000000003E-2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5678</v>
      </c>
      <c r="C576" s="3" t="s">
        <v>4782</v>
      </c>
      <c r="D576" s="10">
        <v>89.3</v>
      </c>
      <c r="E576" s="10">
        <v>88.7</v>
      </c>
      <c r="F576" s="10">
        <v>90.2</v>
      </c>
      <c r="G576" s="10">
        <v>90.3</v>
      </c>
      <c r="H576" s="10">
        <v>88.9</v>
      </c>
      <c r="I576" s="3">
        <v>53</v>
      </c>
      <c r="J576" s="3">
        <v>-46</v>
      </c>
      <c r="K576" s="3">
        <v>64</v>
      </c>
      <c r="L576" s="3">
        <v>-57</v>
      </c>
      <c r="M576" s="3">
        <v>-52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4.7328999999999996E-2</v>
      </c>
      <c r="T576" s="11">
        <f t="shared" si="81"/>
        <v>-4.0802000000000005E-2</v>
      </c>
      <c r="U576" s="11">
        <f t="shared" si="82"/>
        <v>5.7728000000000002E-2</v>
      </c>
      <c r="V576" s="11">
        <f t="shared" si="83"/>
        <v>-5.1470999999999996E-2</v>
      </c>
      <c r="W576" s="11">
        <f t="shared" si="84"/>
        <v>-4.6228000000000005E-2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5348</v>
      </c>
      <c r="C577" s="3" t="s">
        <v>10337</v>
      </c>
      <c r="D577" s="10">
        <v>76.599999999999994</v>
      </c>
      <c r="E577" s="10">
        <v>77.7</v>
      </c>
      <c r="F577" s="10">
        <v>80.8</v>
      </c>
      <c r="G577" s="10">
        <v>79.900000000000006</v>
      </c>
      <c r="H577" s="10">
        <v>79.5</v>
      </c>
      <c r="I577" s="3">
        <v>61</v>
      </c>
      <c r="J577" s="3">
        <v>340</v>
      </c>
      <c r="K577" s="3">
        <v>1299.1210000000001</v>
      </c>
      <c r="L577" s="3">
        <v>722.23299999999995</v>
      </c>
      <c r="M577" s="3">
        <v>199.6</v>
      </c>
      <c r="N577" s="3">
        <v>189.571</v>
      </c>
      <c r="O577" s="3">
        <v>-7.6580000000000004</v>
      </c>
      <c r="P577" s="3">
        <v>-135.73099999999999</v>
      </c>
      <c r="Q577" s="3">
        <v>-81.790000000000006</v>
      </c>
      <c r="R577" s="3">
        <v>-169.90700000000001</v>
      </c>
      <c r="S577" s="11">
        <f t="shared" si="80"/>
        <v>4.6725999999999997E-2</v>
      </c>
      <c r="T577" s="11">
        <f t="shared" si="81"/>
        <v>0.26418000000000003</v>
      </c>
      <c r="U577" s="11">
        <f t="shared" si="82"/>
        <v>1.0496897680000001</v>
      </c>
      <c r="V577" s="11">
        <f t="shared" si="83"/>
        <v>0.57706416699999996</v>
      </c>
      <c r="W577" s="11">
        <f t="shared" si="84"/>
        <v>0.15868199999999999</v>
      </c>
      <c r="X577" s="11">
        <f t="shared" si="85"/>
        <v>0.145211386</v>
      </c>
      <c r="Y577" s="11">
        <f t="shared" si="86"/>
        <v>-5.9502660000000001E-3</v>
      </c>
      <c r="Z577" s="11">
        <f t="shared" si="87"/>
        <v>-0.10967064799999998</v>
      </c>
      <c r="AA577" s="11">
        <f t="shared" si="88"/>
        <v>-6.5350210000000006E-2</v>
      </c>
      <c r="AB577" s="11">
        <f t="shared" si="89"/>
        <v>-0.13507606500000002</v>
      </c>
    </row>
    <row r="578" spans="1:28" x14ac:dyDescent="0.25">
      <c r="A578" s="2" t="s">
        <v>572</v>
      </c>
      <c r="B578" s="3" t="s">
        <v>9533</v>
      </c>
      <c r="C578" s="3" t="s">
        <v>10319</v>
      </c>
      <c r="D578" s="10">
        <v>93.5</v>
      </c>
      <c r="E578" s="10">
        <v>93.9</v>
      </c>
      <c r="F578" s="10">
        <v>91.6</v>
      </c>
      <c r="G578" s="10">
        <v>90.3</v>
      </c>
      <c r="H578" s="10">
        <v>90</v>
      </c>
      <c r="I578" s="3">
        <v>949.8</v>
      </c>
      <c r="J578" s="3">
        <v>977</v>
      </c>
      <c r="K578" s="3">
        <v>-822</v>
      </c>
      <c r="L578" s="3">
        <v>281</v>
      </c>
      <c r="M578" s="3">
        <v>212</v>
      </c>
      <c r="N578" s="3">
        <v>142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0.88806300000000005</v>
      </c>
      <c r="T578" s="11">
        <f t="shared" si="81"/>
        <v>0.91740300000000008</v>
      </c>
      <c r="U578" s="11">
        <f t="shared" si="82"/>
        <v>-0.75295199999999995</v>
      </c>
      <c r="V578" s="11">
        <f t="shared" si="83"/>
        <v>0.253743</v>
      </c>
      <c r="W578" s="11">
        <f t="shared" si="84"/>
        <v>0.1908</v>
      </c>
      <c r="X578" s="11">
        <f t="shared" si="85"/>
        <v>0.13277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4935</v>
      </c>
      <c r="C579" s="3" t="s">
        <v>4818</v>
      </c>
      <c r="D579" s="10">
        <v>2135</v>
      </c>
      <c r="E579" s="10">
        <v>2150</v>
      </c>
      <c r="F579" s="10">
        <v>2130</v>
      </c>
      <c r="G579" s="10">
        <v>2130</v>
      </c>
      <c r="H579" s="10">
        <v>2095</v>
      </c>
      <c r="I579" s="3">
        <v>170.703</v>
      </c>
      <c r="J579" s="3">
        <v>124.264</v>
      </c>
      <c r="K579" s="3">
        <v>-60.643999999999998</v>
      </c>
      <c r="L579" s="3">
        <v>77.634</v>
      </c>
      <c r="M579" s="3">
        <v>-120.03700000000001</v>
      </c>
      <c r="N579" s="3">
        <v>-4.1289999999999996</v>
      </c>
      <c r="O579" s="3">
        <v>-2.129</v>
      </c>
      <c r="P579" s="3">
        <v>-4.4539999999999997</v>
      </c>
      <c r="Q579" s="3">
        <v>-132</v>
      </c>
      <c r="R579" s="3">
        <v>-1.228</v>
      </c>
      <c r="S579" s="11">
        <f t="shared" si="80"/>
        <v>3.6445090500000004</v>
      </c>
      <c r="T579" s="11">
        <f t="shared" si="81"/>
        <v>2.6716759999999997</v>
      </c>
      <c r="U579" s="11">
        <f t="shared" si="82"/>
        <v>-1.2917172000000001</v>
      </c>
      <c r="V579" s="11">
        <f t="shared" si="83"/>
        <v>1.6536042000000002</v>
      </c>
      <c r="W579" s="11">
        <f t="shared" si="84"/>
        <v>-2.5147751500000002</v>
      </c>
      <c r="X579" s="11">
        <f t="shared" si="85"/>
        <v>-8.8154149999999987E-2</v>
      </c>
      <c r="Y579" s="11">
        <f t="shared" si="86"/>
        <v>-4.5773500000000002E-2</v>
      </c>
      <c r="Z579" s="11">
        <f t="shared" si="87"/>
        <v>-9.4870199999999988E-2</v>
      </c>
      <c r="AA579" s="11">
        <f t="shared" si="88"/>
        <v>-2.8115999999999999</v>
      </c>
      <c r="AB579" s="11">
        <f t="shared" si="89"/>
        <v>-2.5726599999999999E-2</v>
      </c>
    </row>
    <row r="580" spans="1:28" x14ac:dyDescent="0.25">
      <c r="A580" s="2" t="s">
        <v>574</v>
      </c>
      <c r="B580" s="3" t="s">
        <v>9534</v>
      </c>
      <c r="C580" s="3" t="s">
        <v>4780</v>
      </c>
      <c r="D580" s="10">
        <v>97.5</v>
      </c>
      <c r="E580" s="10">
        <v>97.2</v>
      </c>
      <c r="F580" s="10">
        <v>97.9</v>
      </c>
      <c r="G580" s="10">
        <v>96.2</v>
      </c>
      <c r="H580" s="10">
        <v>96.3</v>
      </c>
      <c r="I580" s="3">
        <v>224</v>
      </c>
      <c r="J580" s="3">
        <v>-35</v>
      </c>
      <c r="K580" s="3">
        <v>207</v>
      </c>
      <c r="L580" s="3">
        <v>-71.283000000000001</v>
      </c>
      <c r="M580" s="3">
        <v>32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0.21840000000000001</v>
      </c>
      <c r="T580" s="11">
        <f t="shared" si="81"/>
        <v>-3.4020000000000002E-2</v>
      </c>
      <c r="U580" s="11">
        <f t="shared" si="82"/>
        <v>0.20265300000000003</v>
      </c>
      <c r="V580" s="11">
        <f t="shared" si="83"/>
        <v>-6.8574246000000005E-2</v>
      </c>
      <c r="W580" s="11">
        <f t="shared" si="84"/>
        <v>3.0816E-2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9535</v>
      </c>
      <c r="C581" s="3" t="s">
        <v>10336</v>
      </c>
      <c r="D581" s="10">
        <v>34.1</v>
      </c>
      <c r="E581" s="10">
        <v>34.299999999999997</v>
      </c>
      <c r="F581" s="10">
        <v>34.299999999999997</v>
      </c>
      <c r="G581" s="10">
        <v>32.950000000000003</v>
      </c>
      <c r="H581" s="10">
        <v>34.700000000000003</v>
      </c>
      <c r="I581" s="3">
        <v>36</v>
      </c>
      <c r="J581" s="3">
        <v>-23</v>
      </c>
      <c r="K581" s="3">
        <v>-23</v>
      </c>
      <c r="L581" s="3">
        <v>-48</v>
      </c>
      <c r="M581" s="3">
        <v>509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1.2276000000000002E-2</v>
      </c>
      <c r="T581" s="11">
        <f t="shared" si="81"/>
        <v>-7.8890000000000002E-3</v>
      </c>
      <c r="U581" s="11">
        <f t="shared" si="82"/>
        <v>-7.8890000000000002E-3</v>
      </c>
      <c r="V581" s="11">
        <f t="shared" si="83"/>
        <v>-1.5816E-2</v>
      </c>
      <c r="W581" s="11">
        <f t="shared" si="84"/>
        <v>0.17662300000000003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9536</v>
      </c>
      <c r="C582" s="3" t="s">
        <v>4764</v>
      </c>
      <c r="D582" s="10">
        <v>44.3</v>
      </c>
      <c r="E582" s="10">
        <v>45.1</v>
      </c>
      <c r="F582" s="10">
        <v>47.9</v>
      </c>
      <c r="G582" s="10">
        <v>45.8</v>
      </c>
      <c r="H582" s="10">
        <v>44.9</v>
      </c>
      <c r="I582" s="3">
        <v>-679</v>
      </c>
      <c r="J582" s="3">
        <v>513</v>
      </c>
      <c r="K582" s="3">
        <v>1469</v>
      </c>
      <c r="L582" s="3">
        <v>-2045</v>
      </c>
      <c r="M582" s="3">
        <v>231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-0.30079699999999998</v>
      </c>
      <c r="T582" s="11">
        <f t="shared" si="81"/>
        <v>0.23136299999999999</v>
      </c>
      <c r="U582" s="11">
        <f t="shared" si="82"/>
        <v>0.70365099999999992</v>
      </c>
      <c r="V582" s="11">
        <f t="shared" si="83"/>
        <v>-0.93661000000000005</v>
      </c>
      <c r="W582" s="11">
        <f t="shared" si="84"/>
        <v>0.10371899999999999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4892</v>
      </c>
      <c r="C583" s="3" t="s">
        <v>4805</v>
      </c>
      <c r="D583" s="10">
        <v>165</v>
      </c>
      <c r="E583" s="10">
        <v>167</v>
      </c>
      <c r="F583" s="10">
        <v>165.5</v>
      </c>
      <c r="G583" s="10">
        <v>151.5</v>
      </c>
      <c r="H583" s="10">
        <v>150</v>
      </c>
      <c r="I583" s="3">
        <v>508.52100000000002</v>
      </c>
      <c r="J583" s="3">
        <v>565</v>
      </c>
      <c r="K583" s="3">
        <v>-15</v>
      </c>
      <c r="L583" s="3">
        <v>-3984.3490000000002</v>
      </c>
      <c r="M583" s="3">
        <v>-28.931999999999999</v>
      </c>
      <c r="N583" s="3">
        <v>19</v>
      </c>
      <c r="O583" s="3">
        <v>0</v>
      </c>
      <c r="P583" s="3">
        <v>198</v>
      </c>
      <c r="Q583" s="3">
        <v>-300</v>
      </c>
      <c r="R583" s="3">
        <v>-280</v>
      </c>
      <c r="S583" s="11">
        <f t="shared" ref="S583:S646" si="90">$D583*I583/100000</f>
        <v>0.83905964999999993</v>
      </c>
      <c r="T583" s="11">
        <f t="shared" ref="T583:T646" si="91">$E583*J583/100000</f>
        <v>0.94355</v>
      </c>
      <c r="U583" s="11">
        <f t="shared" ref="U583:U646" si="92">$F583*K583/100000</f>
        <v>-2.4825E-2</v>
      </c>
      <c r="V583" s="11">
        <f t="shared" ref="V583:V646" si="93">$G583*L583/100000</f>
        <v>-6.0362887350000003</v>
      </c>
      <c r="W583" s="11">
        <f t="shared" ref="W583:W646" si="94">$H583*M583/100000</f>
        <v>-4.3397999999999999E-2</v>
      </c>
      <c r="X583" s="11">
        <f t="shared" ref="X583:X646" si="95">$D583*N583/100000</f>
        <v>3.1350000000000003E-2</v>
      </c>
      <c r="Y583" s="11">
        <f t="shared" ref="Y583:Y646" si="96">$E583*O583/100000</f>
        <v>0</v>
      </c>
      <c r="Z583" s="11">
        <f t="shared" ref="Z583:Z646" si="97">$F583*P583/100000</f>
        <v>0.32768999999999998</v>
      </c>
      <c r="AA583" s="11">
        <f t="shared" ref="AA583:AA646" si="98">$G583*Q583/100000</f>
        <v>-0.45450000000000002</v>
      </c>
      <c r="AB583" s="11">
        <f t="shared" ref="AB583:AB646" si="99">$H583*R583/100000</f>
        <v>-0.42</v>
      </c>
    </row>
    <row r="584" spans="1:28" x14ac:dyDescent="0.25">
      <c r="A584" s="2" t="s">
        <v>578</v>
      </c>
      <c r="B584" s="3" t="s">
        <v>9537</v>
      </c>
      <c r="C584" s="3" t="s">
        <v>4777</v>
      </c>
      <c r="D584" s="10">
        <v>49.65</v>
      </c>
      <c r="E584" s="10">
        <v>51.6</v>
      </c>
      <c r="F584" s="10">
        <v>51.3</v>
      </c>
      <c r="G584" s="10">
        <v>51.3</v>
      </c>
      <c r="H584" s="10">
        <v>51.2</v>
      </c>
      <c r="I584" s="3">
        <v>8</v>
      </c>
      <c r="J584" s="3">
        <v>621</v>
      </c>
      <c r="K584" s="3">
        <v>43</v>
      </c>
      <c r="L584" s="3">
        <v>57.99</v>
      </c>
      <c r="M584" s="3">
        <v>8.8450000000000006</v>
      </c>
      <c r="N584" s="3">
        <v>-1.907</v>
      </c>
      <c r="O584" s="3">
        <v>0</v>
      </c>
      <c r="P584" s="3">
        <v>0</v>
      </c>
      <c r="Q584" s="3">
        <v>-1.2709999999999999</v>
      </c>
      <c r="R584" s="3">
        <v>0</v>
      </c>
      <c r="S584" s="11">
        <f t="shared" si="90"/>
        <v>3.9719999999999998E-3</v>
      </c>
      <c r="T584" s="11">
        <f t="shared" si="91"/>
        <v>0.320436</v>
      </c>
      <c r="U584" s="11">
        <f t="shared" si="92"/>
        <v>2.2059000000000002E-2</v>
      </c>
      <c r="V584" s="11">
        <f t="shared" si="93"/>
        <v>2.9748869999999997E-2</v>
      </c>
      <c r="W584" s="11">
        <f t="shared" si="94"/>
        <v>4.5286400000000004E-3</v>
      </c>
      <c r="X584" s="11">
        <f t="shared" si="95"/>
        <v>-9.4682549999999994E-4</v>
      </c>
      <c r="Y584" s="11">
        <f t="shared" si="96"/>
        <v>0</v>
      </c>
      <c r="Z584" s="11">
        <f t="shared" si="97"/>
        <v>0</v>
      </c>
      <c r="AA584" s="11">
        <f t="shared" si="98"/>
        <v>-6.5202299999999995E-4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6056</v>
      </c>
      <c r="C585" s="3" t="s">
        <v>10316</v>
      </c>
      <c r="D585" s="10">
        <v>60.6</v>
      </c>
      <c r="E585" s="10">
        <v>60.9</v>
      </c>
      <c r="F585" s="10">
        <v>60.3</v>
      </c>
      <c r="G585" s="10">
        <v>59.8</v>
      </c>
      <c r="H585" s="10">
        <v>59.7</v>
      </c>
      <c r="I585" s="3">
        <v>206.233</v>
      </c>
      <c r="J585" s="3">
        <v>92</v>
      </c>
      <c r="K585" s="3">
        <v>-4</v>
      </c>
      <c r="L585" s="3">
        <v>-7.0069999999999997</v>
      </c>
      <c r="M585" s="3">
        <v>16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0.12497719800000001</v>
      </c>
      <c r="T585" s="11">
        <f t="shared" si="91"/>
        <v>5.6028000000000001E-2</v>
      </c>
      <c r="U585" s="11">
        <f t="shared" si="92"/>
        <v>-2.4120000000000001E-3</v>
      </c>
      <c r="V585" s="11">
        <f t="shared" si="93"/>
        <v>-4.1901859999999994E-3</v>
      </c>
      <c r="W585" s="11">
        <f t="shared" si="94"/>
        <v>9.5519999999999997E-3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9538</v>
      </c>
      <c r="C586" s="3" t="s">
        <v>10338</v>
      </c>
      <c r="D586" s="10">
        <v>315</v>
      </c>
      <c r="E586" s="10">
        <v>311</v>
      </c>
      <c r="F586" s="10">
        <v>313</v>
      </c>
      <c r="G586" s="10">
        <v>316.5</v>
      </c>
      <c r="H586" s="10">
        <v>314.5</v>
      </c>
      <c r="I586" s="3">
        <v>1163.2529999999999</v>
      </c>
      <c r="J586" s="3">
        <v>-1777.037</v>
      </c>
      <c r="K586" s="3">
        <v>-1196.175</v>
      </c>
      <c r="L586" s="3">
        <v>421.96300000000002</v>
      </c>
      <c r="M586" s="3">
        <v>-190.30500000000001</v>
      </c>
      <c r="N586" s="3">
        <v>574</v>
      </c>
      <c r="O586" s="3">
        <v>159</v>
      </c>
      <c r="P586" s="3">
        <v>248</v>
      </c>
      <c r="Q586" s="3">
        <v>93</v>
      </c>
      <c r="R586" s="3">
        <v>198</v>
      </c>
      <c r="S586" s="11">
        <f t="shared" si="90"/>
        <v>3.6642469499999994</v>
      </c>
      <c r="T586" s="11">
        <f t="shared" si="91"/>
        <v>-5.5265850699999994</v>
      </c>
      <c r="U586" s="11">
        <f t="shared" si="92"/>
        <v>-3.7440277499999994</v>
      </c>
      <c r="V586" s="11">
        <f t="shared" si="93"/>
        <v>1.3355128950000001</v>
      </c>
      <c r="W586" s="11">
        <f t="shared" si="94"/>
        <v>-0.59850922500000003</v>
      </c>
      <c r="X586" s="11">
        <f t="shared" si="95"/>
        <v>1.8081</v>
      </c>
      <c r="Y586" s="11">
        <f t="shared" si="96"/>
        <v>0.49448999999999999</v>
      </c>
      <c r="Z586" s="11">
        <f t="shared" si="97"/>
        <v>0.77624000000000004</v>
      </c>
      <c r="AA586" s="11">
        <f t="shared" si="98"/>
        <v>0.29434500000000002</v>
      </c>
      <c r="AB586" s="11">
        <f t="shared" si="99"/>
        <v>0.62270999999999999</v>
      </c>
    </row>
    <row r="587" spans="1:28" x14ac:dyDescent="0.25">
      <c r="A587" s="2" t="s">
        <v>581</v>
      </c>
      <c r="B587" s="3" t="s">
        <v>9539</v>
      </c>
      <c r="C587" s="3" t="s">
        <v>4804</v>
      </c>
      <c r="D587" s="10">
        <v>7.38</v>
      </c>
      <c r="E587" s="10">
        <v>7.39</v>
      </c>
      <c r="F587" s="10">
        <v>7.14</v>
      </c>
      <c r="G587" s="10">
        <v>7.12</v>
      </c>
      <c r="H587" s="10">
        <v>7.22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9540</v>
      </c>
      <c r="C588" s="3" t="s">
        <v>10339</v>
      </c>
      <c r="D588" s="10">
        <v>63.3</v>
      </c>
      <c r="E588" s="10">
        <v>63.1</v>
      </c>
      <c r="F588" s="10">
        <v>63.3</v>
      </c>
      <c r="G588" s="10">
        <v>62.4</v>
      </c>
      <c r="H588" s="10">
        <v>62</v>
      </c>
      <c r="I588" s="3">
        <v>193</v>
      </c>
      <c r="J588" s="3">
        <v>110</v>
      </c>
      <c r="K588" s="3">
        <v>28.643000000000001</v>
      </c>
      <c r="L588" s="3">
        <v>5.9850000000000003</v>
      </c>
      <c r="M588" s="3">
        <v>-25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0.122169</v>
      </c>
      <c r="T588" s="11">
        <f t="shared" si="91"/>
        <v>6.9409999999999999E-2</v>
      </c>
      <c r="U588" s="11">
        <f t="shared" si="92"/>
        <v>1.8131018999999998E-2</v>
      </c>
      <c r="V588" s="11">
        <f t="shared" si="93"/>
        <v>3.73464E-3</v>
      </c>
      <c r="W588" s="11">
        <f t="shared" si="94"/>
        <v>-1.55E-2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9541</v>
      </c>
      <c r="C589" s="3" t="s">
        <v>4781</v>
      </c>
      <c r="D589" s="10">
        <v>21.95</v>
      </c>
      <c r="E589" s="10">
        <v>22.55</v>
      </c>
      <c r="F589" s="10">
        <v>22.35</v>
      </c>
      <c r="G589" s="10">
        <v>21.85</v>
      </c>
      <c r="H589" s="10">
        <v>20.8</v>
      </c>
      <c r="I589" s="3">
        <v>9</v>
      </c>
      <c r="J589" s="3">
        <v>39</v>
      </c>
      <c r="K589" s="3">
        <v>4</v>
      </c>
      <c r="L589" s="3">
        <v>9</v>
      </c>
      <c r="M589" s="3">
        <v>-58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1.9754999999999998E-3</v>
      </c>
      <c r="T589" s="11">
        <f t="shared" si="91"/>
        <v>8.7945000000000002E-3</v>
      </c>
      <c r="U589" s="11">
        <f t="shared" si="92"/>
        <v>8.9400000000000005E-4</v>
      </c>
      <c r="V589" s="11">
        <f t="shared" si="93"/>
        <v>1.9664999999999999E-3</v>
      </c>
      <c r="W589" s="11">
        <f t="shared" si="94"/>
        <v>-1.2064E-2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5679</v>
      </c>
      <c r="C590" s="3" t="s">
        <v>4808</v>
      </c>
      <c r="D590" s="10">
        <v>75.2</v>
      </c>
      <c r="E590" s="10">
        <v>76.8</v>
      </c>
      <c r="F590" s="10">
        <v>78.099999999999994</v>
      </c>
      <c r="G590" s="10">
        <v>77.5</v>
      </c>
      <c r="H590" s="10">
        <v>77.400000000000006</v>
      </c>
      <c r="I590" s="3">
        <v>-673.4</v>
      </c>
      <c r="J590" s="3">
        <v>550.5</v>
      </c>
      <c r="K590" s="3">
        <v>97</v>
      </c>
      <c r="L590" s="3">
        <v>-71</v>
      </c>
      <c r="M590" s="3">
        <v>-52</v>
      </c>
      <c r="N590" s="3">
        <v>-76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-0.50639679999999998</v>
      </c>
      <c r="T590" s="11">
        <f t="shared" si="91"/>
        <v>0.42278399999999999</v>
      </c>
      <c r="U590" s="11">
        <f t="shared" si="92"/>
        <v>7.5757000000000005E-2</v>
      </c>
      <c r="V590" s="11">
        <f t="shared" si="93"/>
        <v>-5.5024999999999998E-2</v>
      </c>
      <c r="W590" s="11">
        <f t="shared" si="94"/>
        <v>-4.0247999999999999E-2</v>
      </c>
      <c r="X590" s="11">
        <f t="shared" si="95"/>
        <v>-5.7152000000000001E-2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6058</v>
      </c>
      <c r="C591" s="3" t="s">
        <v>4781</v>
      </c>
      <c r="D591" s="10">
        <v>286.5</v>
      </c>
      <c r="E591" s="10">
        <v>289.5</v>
      </c>
      <c r="F591" s="10">
        <v>288</v>
      </c>
      <c r="G591" s="10">
        <v>285</v>
      </c>
      <c r="H591" s="10">
        <v>282</v>
      </c>
      <c r="I591" s="3">
        <v>-421.04</v>
      </c>
      <c r="J591" s="3">
        <v>-313.23</v>
      </c>
      <c r="K591" s="3">
        <v>-332</v>
      </c>
      <c r="L591" s="3">
        <v>-138.97499999999999</v>
      </c>
      <c r="M591" s="3">
        <v>-140.006</v>
      </c>
      <c r="N591" s="3">
        <v>270</v>
      </c>
      <c r="O591" s="3">
        <v>8</v>
      </c>
      <c r="P591" s="3">
        <v>1</v>
      </c>
      <c r="Q591" s="3">
        <v>1</v>
      </c>
      <c r="R591" s="3">
        <v>-7</v>
      </c>
      <c r="S591" s="11">
        <f t="shared" si="90"/>
        <v>-1.2062796</v>
      </c>
      <c r="T591" s="11">
        <f t="shared" si="91"/>
        <v>-0.9068008500000001</v>
      </c>
      <c r="U591" s="11">
        <f t="shared" si="92"/>
        <v>-0.95616000000000001</v>
      </c>
      <c r="V591" s="11">
        <f t="shared" si="93"/>
        <v>-0.39607874999999998</v>
      </c>
      <c r="W591" s="11">
        <f t="shared" si="94"/>
        <v>-0.39481692000000002</v>
      </c>
      <c r="X591" s="11">
        <f t="shared" si="95"/>
        <v>0.77354999999999996</v>
      </c>
      <c r="Y591" s="11">
        <f t="shared" si="96"/>
        <v>2.316E-2</v>
      </c>
      <c r="Z591" s="11">
        <f t="shared" si="97"/>
        <v>2.8800000000000002E-3</v>
      </c>
      <c r="AA591" s="11">
        <f t="shared" si="98"/>
        <v>2.8500000000000001E-3</v>
      </c>
      <c r="AB591" s="11">
        <f t="shared" si="99"/>
        <v>-1.9740000000000001E-2</v>
      </c>
    </row>
    <row r="592" spans="1:28" x14ac:dyDescent="0.25">
      <c r="A592" s="2" t="s">
        <v>586</v>
      </c>
      <c r="B592" s="3" t="s">
        <v>9542</v>
      </c>
      <c r="C592" s="3" t="s">
        <v>4762</v>
      </c>
      <c r="D592" s="10">
        <v>16.2</v>
      </c>
      <c r="E592" s="10">
        <v>16.649999999999999</v>
      </c>
      <c r="F592" s="10">
        <v>16.8</v>
      </c>
      <c r="G592" s="10">
        <v>16.8</v>
      </c>
      <c r="H592" s="10">
        <v>16.649999999999999</v>
      </c>
      <c r="I592" s="3">
        <v>225</v>
      </c>
      <c r="J592" s="3">
        <v>315</v>
      </c>
      <c r="K592" s="3">
        <v>-8</v>
      </c>
      <c r="L592" s="3">
        <v>95</v>
      </c>
      <c r="M592" s="3">
        <v>-206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3.6450000000000003E-2</v>
      </c>
      <c r="T592" s="11">
        <f t="shared" si="91"/>
        <v>5.2447500000000001E-2</v>
      </c>
      <c r="U592" s="11">
        <f t="shared" si="92"/>
        <v>-1.3440000000000001E-3</v>
      </c>
      <c r="V592" s="11">
        <f t="shared" si="93"/>
        <v>1.5959999999999998E-2</v>
      </c>
      <c r="W592" s="11">
        <f t="shared" si="94"/>
        <v>-3.4298999999999996E-2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5530</v>
      </c>
      <c r="C593" s="3" t="s">
        <v>4760</v>
      </c>
      <c r="D593" s="10">
        <v>46.5</v>
      </c>
      <c r="E593" s="10">
        <v>45.35</v>
      </c>
      <c r="F593" s="10">
        <v>44.9</v>
      </c>
      <c r="G593" s="10">
        <v>44.2</v>
      </c>
      <c r="H593" s="10">
        <v>43.55</v>
      </c>
      <c r="I593" s="3">
        <v>121</v>
      </c>
      <c r="J593" s="3">
        <v>593</v>
      </c>
      <c r="K593" s="3">
        <v>-316</v>
      </c>
      <c r="L593" s="3">
        <v>-392</v>
      </c>
      <c r="M593" s="3">
        <v>-137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5.6265000000000003E-2</v>
      </c>
      <c r="T593" s="11">
        <f t="shared" si="91"/>
        <v>0.26892549999999998</v>
      </c>
      <c r="U593" s="11">
        <f t="shared" si="92"/>
        <v>-0.14188400000000001</v>
      </c>
      <c r="V593" s="11">
        <f t="shared" si="93"/>
        <v>-0.173264</v>
      </c>
      <c r="W593" s="11">
        <f t="shared" si="94"/>
        <v>-5.9663499999999994E-2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9543</v>
      </c>
      <c r="C594" s="3" t="s">
        <v>4796</v>
      </c>
      <c r="D594" s="10">
        <v>97</v>
      </c>
      <c r="E594" s="10">
        <v>96.9</v>
      </c>
      <c r="F594" s="10">
        <v>96.7</v>
      </c>
      <c r="G594" s="10">
        <v>95.8</v>
      </c>
      <c r="H594" s="10">
        <v>95.4</v>
      </c>
      <c r="I594" s="3">
        <v>11.5</v>
      </c>
      <c r="J594" s="3">
        <v>5</v>
      </c>
      <c r="K594" s="3">
        <v>3</v>
      </c>
      <c r="L594" s="3">
        <v>-10.19</v>
      </c>
      <c r="M594" s="3">
        <v>-26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1.1155E-2</v>
      </c>
      <c r="T594" s="11">
        <f t="shared" si="91"/>
        <v>4.8450000000000003E-3</v>
      </c>
      <c r="U594" s="11">
        <f t="shared" si="92"/>
        <v>2.9010000000000004E-3</v>
      </c>
      <c r="V594" s="11">
        <f t="shared" si="93"/>
        <v>-9.762019999999998E-3</v>
      </c>
      <c r="W594" s="11">
        <f t="shared" si="94"/>
        <v>-2.4804E-2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9544</v>
      </c>
      <c r="C595" s="3" t="s">
        <v>4777</v>
      </c>
      <c r="D595" s="10">
        <v>37.1</v>
      </c>
      <c r="E595" s="10">
        <v>37.15</v>
      </c>
      <c r="F595" s="10">
        <v>37.25</v>
      </c>
      <c r="G595" s="10">
        <v>36.6</v>
      </c>
      <c r="H595" s="10">
        <v>36.5</v>
      </c>
      <c r="I595" s="3">
        <v>240</v>
      </c>
      <c r="J595" s="3">
        <v>-26</v>
      </c>
      <c r="K595" s="3">
        <v>29</v>
      </c>
      <c r="L595" s="3">
        <v>-130.011</v>
      </c>
      <c r="M595" s="3">
        <v>-32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8.9039999999999994E-2</v>
      </c>
      <c r="T595" s="11">
        <f t="shared" si="91"/>
        <v>-9.6589999999999992E-3</v>
      </c>
      <c r="U595" s="11">
        <f t="shared" si="92"/>
        <v>1.08025E-2</v>
      </c>
      <c r="V595" s="11">
        <f t="shared" si="93"/>
        <v>-4.7584026000000001E-2</v>
      </c>
      <c r="W595" s="11">
        <f t="shared" si="94"/>
        <v>-1.1679999999999999E-2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9545</v>
      </c>
      <c r="C596" s="3" t="s">
        <v>4780</v>
      </c>
      <c r="D596" s="10">
        <v>32.35</v>
      </c>
      <c r="E596" s="10">
        <v>32.5</v>
      </c>
      <c r="F596" s="10">
        <v>32.799999999999997</v>
      </c>
      <c r="G596" s="10">
        <v>32.200000000000003</v>
      </c>
      <c r="H596" s="10">
        <v>32.35</v>
      </c>
      <c r="I596" s="3">
        <v>91</v>
      </c>
      <c r="J596" s="3">
        <v>139</v>
      </c>
      <c r="K596" s="3">
        <v>181.07499999999999</v>
      </c>
      <c r="L596" s="3">
        <v>99</v>
      </c>
      <c r="M596" s="3">
        <v>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2.9438499999999999E-2</v>
      </c>
      <c r="T596" s="11">
        <f t="shared" si="91"/>
        <v>4.5175E-2</v>
      </c>
      <c r="U596" s="11">
        <f t="shared" si="92"/>
        <v>5.939259999999999E-2</v>
      </c>
      <c r="V596" s="11">
        <f t="shared" si="93"/>
        <v>3.1878000000000004E-2</v>
      </c>
      <c r="W596" s="11">
        <f t="shared" si="94"/>
        <v>1.6175E-3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9546</v>
      </c>
      <c r="C597" s="3" t="s">
        <v>4812</v>
      </c>
      <c r="D597" s="10">
        <v>64.3</v>
      </c>
      <c r="E597" s="10">
        <v>64.900000000000006</v>
      </c>
      <c r="F597" s="10">
        <v>65.599999999999994</v>
      </c>
      <c r="G597" s="10">
        <v>65.2</v>
      </c>
      <c r="H597" s="10">
        <v>64.3</v>
      </c>
      <c r="I597" s="3">
        <v>970</v>
      </c>
      <c r="J597" s="3">
        <v>554</v>
      </c>
      <c r="K597" s="3">
        <v>1644</v>
      </c>
      <c r="L597" s="3">
        <v>714.61199999999997</v>
      </c>
      <c r="M597" s="3">
        <v>204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0.62370999999999999</v>
      </c>
      <c r="T597" s="11">
        <f t="shared" si="91"/>
        <v>0.35954600000000003</v>
      </c>
      <c r="U597" s="11">
        <f t="shared" si="92"/>
        <v>1.0784639999999999</v>
      </c>
      <c r="V597" s="11">
        <f t="shared" si="93"/>
        <v>0.46592702400000002</v>
      </c>
      <c r="W597" s="11">
        <f t="shared" si="94"/>
        <v>0.13117199999999998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9547</v>
      </c>
      <c r="C598" s="3" t="s">
        <v>4801</v>
      </c>
      <c r="D598" s="10">
        <v>60</v>
      </c>
      <c r="E598" s="10">
        <v>60.2</v>
      </c>
      <c r="F598" s="10">
        <v>60.7</v>
      </c>
      <c r="G598" s="10">
        <v>60.8</v>
      </c>
      <c r="H598" s="10">
        <v>61</v>
      </c>
      <c r="I598" s="3">
        <v>25</v>
      </c>
      <c r="J598" s="3">
        <v>-37</v>
      </c>
      <c r="K598" s="3">
        <v>122</v>
      </c>
      <c r="L598" s="3">
        <v>30</v>
      </c>
      <c r="M598" s="3">
        <v>-5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1.4999999999999999E-2</v>
      </c>
      <c r="T598" s="11">
        <f t="shared" si="91"/>
        <v>-2.2274000000000002E-2</v>
      </c>
      <c r="U598" s="11">
        <f t="shared" si="92"/>
        <v>7.4054000000000009E-2</v>
      </c>
      <c r="V598" s="11">
        <f t="shared" si="93"/>
        <v>1.8239999999999999E-2</v>
      </c>
      <c r="W598" s="11">
        <f t="shared" si="94"/>
        <v>-3.0500000000000002E-3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9548</v>
      </c>
      <c r="C599" s="3" t="s">
        <v>4793</v>
      </c>
      <c r="D599" s="10">
        <v>16.600000000000001</v>
      </c>
      <c r="E599" s="10">
        <v>16.600000000000001</v>
      </c>
      <c r="F599" s="10">
        <v>16.899999999999999</v>
      </c>
      <c r="G599" s="10">
        <v>16.850000000000001</v>
      </c>
      <c r="H599" s="10">
        <v>16.600000000000001</v>
      </c>
      <c r="I599" s="3">
        <v>1</v>
      </c>
      <c r="J599" s="3">
        <v>-2</v>
      </c>
      <c r="K599" s="3">
        <v>5</v>
      </c>
      <c r="L599" s="3">
        <v>-1</v>
      </c>
      <c r="M599" s="3">
        <v>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1.6600000000000002E-4</v>
      </c>
      <c r="T599" s="11">
        <f t="shared" si="91"/>
        <v>-3.3200000000000005E-4</v>
      </c>
      <c r="U599" s="11">
        <f t="shared" si="92"/>
        <v>8.4500000000000005E-4</v>
      </c>
      <c r="V599" s="11">
        <f t="shared" si="93"/>
        <v>-1.685E-4</v>
      </c>
      <c r="W599" s="11">
        <f t="shared" si="94"/>
        <v>4.9800000000000007E-4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9549</v>
      </c>
      <c r="C600" s="3" t="s">
        <v>10340</v>
      </c>
      <c r="D600" s="10">
        <v>67.599999999999994</v>
      </c>
      <c r="E600" s="10">
        <v>67.7</v>
      </c>
      <c r="F600" s="10">
        <v>69.8</v>
      </c>
      <c r="G600" s="10">
        <v>70.3</v>
      </c>
      <c r="H600" s="10">
        <v>69.900000000000006</v>
      </c>
      <c r="I600" s="3">
        <v>105</v>
      </c>
      <c r="J600" s="3">
        <v>-346</v>
      </c>
      <c r="K600" s="3">
        <v>-154</v>
      </c>
      <c r="L600" s="3">
        <v>-399.005</v>
      </c>
      <c r="M600" s="3">
        <v>-440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7.0979999999999988E-2</v>
      </c>
      <c r="T600" s="11">
        <f t="shared" si="91"/>
        <v>-0.23424200000000001</v>
      </c>
      <c r="U600" s="11">
        <f t="shared" si="92"/>
        <v>-0.10749199999999999</v>
      </c>
      <c r="V600" s="11">
        <f t="shared" si="93"/>
        <v>-0.28050051499999995</v>
      </c>
      <c r="W600" s="11">
        <f t="shared" si="94"/>
        <v>-0.30756000000000006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9550</v>
      </c>
      <c r="C601" s="3" t="s">
        <v>4780</v>
      </c>
      <c r="D601" s="10">
        <v>27.6</v>
      </c>
      <c r="E601" s="10">
        <v>27.65</v>
      </c>
      <c r="F601" s="10">
        <v>27.7</v>
      </c>
      <c r="G601" s="10">
        <v>27.45</v>
      </c>
      <c r="H601" s="10">
        <v>27.15</v>
      </c>
      <c r="I601" s="3">
        <v>139</v>
      </c>
      <c r="J601" s="3">
        <v>-44</v>
      </c>
      <c r="K601" s="3">
        <v>34</v>
      </c>
      <c r="L601" s="3">
        <v>-231.96799999999999</v>
      </c>
      <c r="M601" s="3">
        <v>-206</v>
      </c>
      <c r="N601" s="3">
        <v>0</v>
      </c>
      <c r="O601" s="3">
        <v>0</v>
      </c>
      <c r="P601" s="3">
        <v>-2</v>
      </c>
      <c r="Q601" s="3">
        <v>0</v>
      </c>
      <c r="R601" s="3">
        <v>0</v>
      </c>
      <c r="S601" s="11">
        <f t="shared" si="90"/>
        <v>3.8364000000000002E-2</v>
      </c>
      <c r="T601" s="11">
        <f t="shared" si="91"/>
        <v>-1.2166E-2</v>
      </c>
      <c r="U601" s="11">
        <f t="shared" si="92"/>
        <v>9.4179999999999993E-3</v>
      </c>
      <c r="V601" s="11">
        <f t="shared" si="93"/>
        <v>-6.3675215999999993E-2</v>
      </c>
      <c r="W601" s="11">
        <f t="shared" si="94"/>
        <v>-5.5929E-2</v>
      </c>
      <c r="X601" s="11">
        <f t="shared" si="95"/>
        <v>0</v>
      </c>
      <c r="Y601" s="11">
        <f t="shared" si="96"/>
        <v>0</v>
      </c>
      <c r="Z601" s="11">
        <f t="shared" si="97"/>
        <v>-5.5400000000000002E-4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9551</v>
      </c>
      <c r="C602" s="3" t="s">
        <v>4805</v>
      </c>
      <c r="D602" s="10">
        <v>496</v>
      </c>
      <c r="E602" s="10">
        <v>499</v>
      </c>
      <c r="F602" s="10">
        <v>477.5</v>
      </c>
      <c r="G602" s="10">
        <v>483</v>
      </c>
      <c r="H602" s="10">
        <v>481.5</v>
      </c>
      <c r="I602" s="3">
        <v>230.696</v>
      </c>
      <c r="J602" s="3">
        <v>639.524</v>
      </c>
      <c r="K602" s="3">
        <v>-2788.9949999999999</v>
      </c>
      <c r="L602" s="3">
        <v>1161.7239999999999</v>
      </c>
      <c r="M602" s="3">
        <v>858.10299999999995</v>
      </c>
      <c r="N602" s="3">
        <v>847.33900000000006</v>
      </c>
      <c r="O602" s="3">
        <v>301.89299999999997</v>
      </c>
      <c r="P602" s="3">
        <v>9.3059999999999992</v>
      </c>
      <c r="Q602" s="3">
        <v>-288.66199999999998</v>
      </c>
      <c r="R602" s="3">
        <v>-13.708</v>
      </c>
      <c r="S602" s="11">
        <f t="shared" si="90"/>
        <v>1.14425216</v>
      </c>
      <c r="T602" s="11">
        <f t="shared" si="91"/>
        <v>3.1912247600000003</v>
      </c>
      <c r="U602" s="11">
        <f t="shared" si="92"/>
        <v>-13.317451125</v>
      </c>
      <c r="V602" s="11">
        <f t="shared" si="93"/>
        <v>5.6111269199999994</v>
      </c>
      <c r="W602" s="11">
        <f t="shared" si="94"/>
        <v>4.1317659449999997</v>
      </c>
      <c r="X602" s="11">
        <f t="shared" si="95"/>
        <v>4.20280144</v>
      </c>
      <c r="Y602" s="11">
        <f t="shared" si="96"/>
        <v>1.50644607</v>
      </c>
      <c r="Z602" s="11">
        <f t="shared" si="97"/>
        <v>4.4436150000000001E-2</v>
      </c>
      <c r="AA602" s="11">
        <f t="shared" si="98"/>
        <v>-1.3942374599999998</v>
      </c>
      <c r="AB602" s="11">
        <f t="shared" si="99"/>
        <v>-6.6004019999999997E-2</v>
      </c>
    </row>
    <row r="603" spans="1:28" x14ac:dyDescent="0.25">
      <c r="A603" s="2" t="s">
        <v>597</v>
      </c>
      <c r="B603" s="3" t="s">
        <v>6065</v>
      </c>
      <c r="C603" s="3" t="s">
        <v>4805</v>
      </c>
      <c r="D603" s="10">
        <v>332</v>
      </c>
      <c r="E603" s="10">
        <v>328.5</v>
      </c>
      <c r="F603" s="10">
        <v>335.5</v>
      </c>
      <c r="G603" s="10">
        <v>333.5</v>
      </c>
      <c r="H603" s="10">
        <v>323.5</v>
      </c>
      <c r="I603" s="3">
        <v>-671.36800000000005</v>
      </c>
      <c r="J603" s="3">
        <v>-30.858000000000001</v>
      </c>
      <c r="K603" s="3">
        <v>1100.32</v>
      </c>
      <c r="L603" s="3">
        <v>17.414000000000001</v>
      </c>
      <c r="M603" s="3">
        <v>-1715.49</v>
      </c>
      <c r="N603" s="3">
        <v>549.89200000000005</v>
      </c>
      <c r="O603" s="3">
        <v>-325</v>
      </c>
      <c r="P603" s="3">
        <v>76</v>
      </c>
      <c r="Q603" s="3">
        <v>10</v>
      </c>
      <c r="R603" s="3">
        <v>-8</v>
      </c>
      <c r="S603" s="11">
        <f t="shared" si="90"/>
        <v>-2.2289417600000001</v>
      </c>
      <c r="T603" s="11">
        <f t="shared" si="91"/>
        <v>-0.10136853000000001</v>
      </c>
      <c r="U603" s="11">
        <f t="shared" si="92"/>
        <v>3.6915735999999999</v>
      </c>
      <c r="V603" s="11">
        <f t="shared" si="93"/>
        <v>5.8075690000000006E-2</v>
      </c>
      <c r="W603" s="11">
        <f t="shared" si="94"/>
        <v>-5.5496101500000004</v>
      </c>
      <c r="X603" s="11">
        <f t="shared" si="95"/>
        <v>1.8256414400000003</v>
      </c>
      <c r="Y603" s="11">
        <f t="shared" si="96"/>
        <v>-1.067625</v>
      </c>
      <c r="Z603" s="11">
        <f t="shared" si="97"/>
        <v>0.25497999999999998</v>
      </c>
      <c r="AA603" s="11">
        <f t="shared" si="98"/>
        <v>3.3349999999999998E-2</v>
      </c>
      <c r="AB603" s="11">
        <f t="shared" si="99"/>
        <v>-2.588E-2</v>
      </c>
    </row>
    <row r="604" spans="1:28" x14ac:dyDescent="0.25">
      <c r="A604" s="2" t="s">
        <v>598</v>
      </c>
      <c r="B604" s="3" t="s">
        <v>9552</v>
      </c>
      <c r="C604" s="3" t="s">
        <v>10341</v>
      </c>
      <c r="D604" s="10">
        <v>135</v>
      </c>
      <c r="E604" s="10">
        <v>148.5</v>
      </c>
      <c r="F604" s="10">
        <v>149.5</v>
      </c>
      <c r="G604" s="10">
        <v>144.5</v>
      </c>
      <c r="H604" s="10">
        <v>138.5</v>
      </c>
      <c r="I604" s="3">
        <v>843</v>
      </c>
      <c r="J604" s="3">
        <v>1793</v>
      </c>
      <c r="K604" s="3">
        <v>754.13</v>
      </c>
      <c r="L604" s="3">
        <v>118.617</v>
      </c>
      <c r="M604" s="3">
        <v>168.9</v>
      </c>
      <c r="N604" s="3">
        <v>232</v>
      </c>
      <c r="O604" s="3">
        <v>226</v>
      </c>
      <c r="P604" s="3">
        <v>951</v>
      </c>
      <c r="Q604" s="3">
        <v>21</v>
      </c>
      <c r="R604" s="3">
        <v>-114</v>
      </c>
      <c r="S604" s="11">
        <f t="shared" si="90"/>
        <v>1.13805</v>
      </c>
      <c r="T604" s="11">
        <f t="shared" si="91"/>
        <v>2.6626050000000001</v>
      </c>
      <c r="U604" s="11">
        <f t="shared" si="92"/>
        <v>1.1274243500000001</v>
      </c>
      <c r="V604" s="11">
        <f t="shared" si="93"/>
        <v>0.17140156500000001</v>
      </c>
      <c r="W604" s="11">
        <f t="shared" si="94"/>
        <v>0.23392650000000001</v>
      </c>
      <c r="X604" s="11">
        <f t="shared" si="95"/>
        <v>0.31319999999999998</v>
      </c>
      <c r="Y604" s="11">
        <f t="shared" si="96"/>
        <v>0.33561000000000002</v>
      </c>
      <c r="Z604" s="11">
        <f t="shared" si="97"/>
        <v>1.421745</v>
      </c>
      <c r="AA604" s="11">
        <f t="shared" si="98"/>
        <v>3.0345E-2</v>
      </c>
      <c r="AB604" s="11">
        <f t="shared" si="99"/>
        <v>-0.15789</v>
      </c>
    </row>
    <row r="605" spans="1:28" x14ac:dyDescent="0.25">
      <c r="A605" s="2" t="s">
        <v>599</v>
      </c>
      <c r="B605" s="3" t="s">
        <v>9553</v>
      </c>
      <c r="C605" s="3" t="s">
        <v>10342</v>
      </c>
      <c r="D605" s="10">
        <v>158</v>
      </c>
      <c r="E605" s="10">
        <v>153.5</v>
      </c>
      <c r="F605" s="10">
        <v>154.5</v>
      </c>
      <c r="G605" s="10">
        <v>154.5</v>
      </c>
      <c r="H605" s="10">
        <v>151</v>
      </c>
      <c r="I605" s="3">
        <v>1793.278</v>
      </c>
      <c r="J605" s="3">
        <v>-2168.6860000000001</v>
      </c>
      <c r="K605" s="3">
        <v>140.078</v>
      </c>
      <c r="L605" s="3">
        <v>-160.67500000000001</v>
      </c>
      <c r="M605" s="3">
        <v>-317.87200000000001</v>
      </c>
      <c r="N605" s="3">
        <v>-165.61699999999999</v>
      </c>
      <c r="O605" s="3">
        <v>-579.61699999999996</v>
      </c>
      <c r="P605" s="3">
        <v>-584</v>
      </c>
      <c r="Q605" s="3">
        <v>-204</v>
      </c>
      <c r="R605" s="3">
        <v>-568</v>
      </c>
      <c r="S605" s="11">
        <f t="shared" si="90"/>
        <v>2.8333792400000002</v>
      </c>
      <c r="T605" s="11">
        <f t="shared" si="91"/>
        <v>-3.3289330100000005</v>
      </c>
      <c r="U605" s="11">
        <f t="shared" si="92"/>
        <v>0.21642050999999998</v>
      </c>
      <c r="V605" s="11">
        <f t="shared" si="93"/>
        <v>-0.24824287500000003</v>
      </c>
      <c r="W605" s="11">
        <f t="shared" si="94"/>
        <v>-0.47998671999999998</v>
      </c>
      <c r="X605" s="11">
        <f t="shared" si="95"/>
        <v>-0.26167485999999995</v>
      </c>
      <c r="Y605" s="11">
        <f t="shared" si="96"/>
        <v>-0.88971209499999993</v>
      </c>
      <c r="Z605" s="11">
        <f t="shared" si="97"/>
        <v>-0.90227999999999997</v>
      </c>
      <c r="AA605" s="11">
        <f t="shared" si="98"/>
        <v>-0.31518000000000002</v>
      </c>
      <c r="AB605" s="11">
        <f t="shared" si="99"/>
        <v>-0.85768</v>
      </c>
    </row>
    <row r="606" spans="1:28" x14ac:dyDescent="0.25">
      <c r="A606" s="2" t="s">
        <v>600</v>
      </c>
      <c r="B606" s="3" t="s">
        <v>5354</v>
      </c>
      <c r="C606" s="3" t="s">
        <v>4819</v>
      </c>
      <c r="D606" s="10">
        <v>29.95</v>
      </c>
      <c r="E606" s="10">
        <v>30</v>
      </c>
      <c r="F606" s="10">
        <v>30.05</v>
      </c>
      <c r="G606" s="10">
        <v>29.65</v>
      </c>
      <c r="H606" s="10">
        <v>29.4</v>
      </c>
      <c r="I606" s="3">
        <v>-480</v>
      </c>
      <c r="J606" s="3">
        <v>84</v>
      </c>
      <c r="K606" s="3">
        <v>54</v>
      </c>
      <c r="L606" s="3">
        <v>187</v>
      </c>
      <c r="M606" s="3">
        <v>127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-0.14376</v>
      </c>
      <c r="T606" s="11">
        <f t="shared" si="91"/>
        <v>2.52E-2</v>
      </c>
      <c r="U606" s="11">
        <f t="shared" si="92"/>
        <v>1.6227000000000002E-2</v>
      </c>
      <c r="V606" s="11">
        <f t="shared" si="93"/>
        <v>5.5445500000000002E-2</v>
      </c>
      <c r="W606" s="11">
        <f t="shared" si="94"/>
        <v>3.7337999999999996E-2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9554</v>
      </c>
      <c r="C607" s="3" t="s">
        <v>4785</v>
      </c>
      <c r="D607" s="10">
        <v>29.75</v>
      </c>
      <c r="E607" s="10">
        <v>29.65</v>
      </c>
      <c r="F607" s="10">
        <v>29.7</v>
      </c>
      <c r="G607" s="10">
        <v>29.7</v>
      </c>
      <c r="H607" s="10">
        <v>29.65</v>
      </c>
      <c r="I607" s="3">
        <v>0</v>
      </c>
      <c r="J607" s="3">
        <v>1</v>
      </c>
      <c r="K607" s="3">
        <v>0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2.965E-4</v>
      </c>
      <c r="U607" s="11">
        <f t="shared" si="92"/>
        <v>0</v>
      </c>
      <c r="V607" s="11">
        <f t="shared" si="93"/>
        <v>-2.9700000000000001E-4</v>
      </c>
      <c r="W607" s="11">
        <f t="shared" si="94"/>
        <v>-2.965E-4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9555</v>
      </c>
      <c r="C608" s="3" t="s">
        <v>4805</v>
      </c>
      <c r="D608" s="10">
        <v>25.25</v>
      </c>
      <c r="E608" s="10">
        <v>27.75</v>
      </c>
      <c r="F608" s="10">
        <v>26.6</v>
      </c>
      <c r="G608" s="10">
        <v>24.75</v>
      </c>
      <c r="H608" s="10">
        <v>23.6</v>
      </c>
      <c r="I608" s="3">
        <v>-75.994</v>
      </c>
      <c r="J608" s="3">
        <v>-690.92399999999998</v>
      </c>
      <c r="K608" s="3">
        <v>-265.27199999999999</v>
      </c>
      <c r="L608" s="3">
        <v>-2965</v>
      </c>
      <c r="M608" s="3">
        <v>-605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-1.9188485000000002E-2</v>
      </c>
      <c r="T608" s="11">
        <f t="shared" si="91"/>
        <v>-0.19173140999999999</v>
      </c>
      <c r="U608" s="11">
        <f t="shared" si="92"/>
        <v>-7.0562351999999995E-2</v>
      </c>
      <c r="V608" s="11">
        <f t="shared" si="93"/>
        <v>-0.73383750000000003</v>
      </c>
      <c r="W608" s="11">
        <f t="shared" si="94"/>
        <v>-0.14277999999999999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5082</v>
      </c>
      <c r="C609" s="3" t="s">
        <v>4796</v>
      </c>
      <c r="D609" s="10">
        <v>98.3</v>
      </c>
      <c r="E609" s="10">
        <v>98.4</v>
      </c>
      <c r="F609" s="10">
        <v>97.7</v>
      </c>
      <c r="G609" s="10">
        <v>98</v>
      </c>
      <c r="H609" s="10">
        <v>96.1</v>
      </c>
      <c r="I609" s="3">
        <v>-81</v>
      </c>
      <c r="J609" s="3">
        <v>302.95999999999998</v>
      </c>
      <c r="K609" s="3">
        <v>-83.677999999999997</v>
      </c>
      <c r="L609" s="3">
        <v>169.50299999999999</v>
      </c>
      <c r="M609" s="3">
        <v>-1075</v>
      </c>
      <c r="N609" s="3">
        <v>34.295999999999999</v>
      </c>
      <c r="O609" s="3">
        <v>-4.2300000000000004</v>
      </c>
      <c r="P609" s="3">
        <v>-131.04599999999999</v>
      </c>
      <c r="Q609" s="3">
        <v>29.385000000000002</v>
      </c>
      <c r="R609" s="3">
        <v>74.44</v>
      </c>
      <c r="S609" s="11">
        <f t="shared" si="90"/>
        <v>-7.9622999999999999E-2</v>
      </c>
      <c r="T609" s="11">
        <f t="shared" si="91"/>
        <v>0.29811263999999998</v>
      </c>
      <c r="U609" s="11">
        <f t="shared" si="92"/>
        <v>-8.1753406000000001E-2</v>
      </c>
      <c r="V609" s="11">
        <f t="shared" si="93"/>
        <v>0.16611293999999999</v>
      </c>
      <c r="W609" s="11">
        <f t="shared" si="94"/>
        <v>-1.033075</v>
      </c>
      <c r="X609" s="11">
        <f t="shared" si="95"/>
        <v>3.3712967999999996E-2</v>
      </c>
      <c r="Y609" s="11">
        <f t="shared" si="96"/>
        <v>-4.1623200000000006E-3</v>
      </c>
      <c r="Z609" s="11">
        <f t="shared" si="97"/>
        <v>-0.12803194200000001</v>
      </c>
      <c r="AA609" s="11">
        <f t="shared" si="98"/>
        <v>2.8797300000000001E-2</v>
      </c>
      <c r="AB609" s="11">
        <f t="shared" si="99"/>
        <v>7.153683999999999E-2</v>
      </c>
    </row>
    <row r="610" spans="1:28" x14ac:dyDescent="0.25">
      <c r="A610" s="2" t="s">
        <v>604</v>
      </c>
      <c r="B610" s="3" t="s">
        <v>9556</v>
      </c>
      <c r="C610" s="3" t="s">
        <v>4813</v>
      </c>
      <c r="D610" s="10">
        <v>36.35</v>
      </c>
      <c r="E610" s="10">
        <v>36.200000000000003</v>
      </c>
      <c r="F610" s="10">
        <v>39.799999999999997</v>
      </c>
      <c r="G610" s="10">
        <v>40.6</v>
      </c>
      <c r="H610" s="10">
        <v>38.549999999999997</v>
      </c>
      <c r="I610" s="3">
        <v>14</v>
      </c>
      <c r="J610" s="3">
        <v>-47</v>
      </c>
      <c r="K610" s="3">
        <v>-292</v>
      </c>
      <c r="L610" s="3">
        <v>-330</v>
      </c>
      <c r="M610" s="3">
        <v>-77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5.0890000000000006E-3</v>
      </c>
      <c r="T610" s="11">
        <f t="shared" si="91"/>
        <v>-1.7014000000000001E-2</v>
      </c>
      <c r="U610" s="11">
        <f t="shared" si="92"/>
        <v>-0.11621599999999999</v>
      </c>
      <c r="V610" s="11">
        <f t="shared" si="93"/>
        <v>-0.13397999999999999</v>
      </c>
      <c r="W610" s="11">
        <f t="shared" si="94"/>
        <v>-2.9683499999999998E-2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9557</v>
      </c>
      <c r="C611" s="3" t="s">
        <v>4794</v>
      </c>
      <c r="D611" s="10">
        <v>180.5</v>
      </c>
      <c r="E611" s="10">
        <v>180</v>
      </c>
      <c r="F611" s="10">
        <v>182</v>
      </c>
      <c r="G611" s="10">
        <v>186.5</v>
      </c>
      <c r="H611" s="10">
        <v>196</v>
      </c>
      <c r="I611" s="3">
        <v>-428</v>
      </c>
      <c r="J611" s="3">
        <v>-215.041</v>
      </c>
      <c r="K611" s="3">
        <v>6</v>
      </c>
      <c r="L611" s="3">
        <v>-1110.838</v>
      </c>
      <c r="M611" s="3">
        <v>3399</v>
      </c>
      <c r="N611" s="3">
        <v>427</v>
      </c>
      <c r="O611" s="3">
        <v>-219</v>
      </c>
      <c r="P611" s="3">
        <v>-292</v>
      </c>
      <c r="Q611" s="3">
        <v>-609</v>
      </c>
      <c r="R611" s="3">
        <v>1436</v>
      </c>
      <c r="S611" s="11">
        <f t="shared" si="90"/>
        <v>-0.77254</v>
      </c>
      <c r="T611" s="11">
        <f t="shared" si="91"/>
        <v>-0.38707379999999997</v>
      </c>
      <c r="U611" s="11">
        <f t="shared" si="92"/>
        <v>1.0919999999999999E-2</v>
      </c>
      <c r="V611" s="11">
        <f t="shared" si="93"/>
        <v>-2.0717128699999998</v>
      </c>
      <c r="W611" s="11">
        <f t="shared" si="94"/>
        <v>6.6620400000000002</v>
      </c>
      <c r="X611" s="11">
        <f t="shared" si="95"/>
        <v>0.77073499999999995</v>
      </c>
      <c r="Y611" s="11">
        <f t="shared" si="96"/>
        <v>-0.39419999999999999</v>
      </c>
      <c r="Z611" s="11">
        <f t="shared" si="97"/>
        <v>-0.53144000000000002</v>
      </c>
      <c r="AA611" s="11">
        <f t="shared" si="98"/>
        <v>-1.135785</v>
      </c>
      <c r="AB611" s="11">
        <f t="shared" si="99"/>
        <v>2.8145600000000002</v>
      </c>
    </row>
    <row r="612" spans="1:28" x14ac:dyDescent="0.25">
      <c r="A612" s="2" t="s">
        <v>606</v>
      </c>
      <c r="B612" s="3" t="s">
        <v>9558</v>
      </c>
      <c r="C612" s="3" t="s">
        <v>4810</v>
      </c>
      <c r="D612" s="10">
        <v>97.7</v>
      </c>
      <c r="E612" s="10">
        <v>97.2</v>
      </c>
      <c r="F612" s="10">
        <v>98.3</v>
      </c>
      <c r="G612" s="10">
        <v>98.4</v>
      </c>
      <c r="H612" s="10">
        <v>97.9</v>
      </c>
      <c r="I612" s="3">
        <v>1280.9459999999999</v>
      </c>
      <c r="J612" s="3">
        <v>-225.68</v>
      </c>
      <c r="K612" s="3">
        <v>2111</v>
      </c>
      <c r="L612" s="3">
        <v>25.742000000000001</v>
      </c>
      <c r="M612" s="3">
        <v>362.23700000000002</v>
      </c>
      <c r="N612" s="3">
        <v>509.69400000000002</v>
      </c>
      <c r="O612" s="3">
        <v>177.40600000000001</v>
      </c>
      <c r="P612" s="3">
        <v>2.8820000000000001</v>
      </c>
      <c r="Q612" s="3">
        <v>570.96799999999996</v>
      </c>
      <c r="R612" s="3">
        <v>184.39400000000001</v>
      </c>
      <c r="S612" s="11">
        <f t="shared" si="90"/>
        <v>1.2514842419999999</v>
      </c>
      <c r="T612" s="11">
        <f t="shared" si="91"/>
        <v>-0.21936096000000002</v>
      </c>
      <c r="U612" s="11">
        <f t="shared" si="92"/>
        <v>2.075113</v>
      </c>
      <c r="V612" s="11">
        <f t="shared" si="93"/>
        <v>2.5330128000000004E-2</v>
      </c>
      <c r="W612" s="11">
        <f t="shared" si="94"/>
        <v>0.35463002300000007</v>
      </c>
      <c r="X612" s="11">
        <f t="shared" si="95"/>
        <v>0.49797103800000003</v>
      </c>
      <c r="Y612" s="11">
        <f t="shared" si="96"/>
        <v>0.17243863200000001</v>
      </c>
      <c r="Z612" s="11">
        <f t="shared" si="97"/>
        <v>2.8330060000000003E-3</v>
      </c>
      <c r="AA612" s="11">
        <f t="shared" si="98"/>
        <v>0.56183251199999995</v>
      </c>
      <c r="AB612" s="11">
        <f t="shared" si="99"/>
        <v>0.18052172600000002</v>
      </c>
    </row>
    <row r="613" spans="1:28" x14ac:dyDescent="0.25">
      <c r="A613" s="2" t="s">
        <v>607</v>
      </c>
      <c r="B613" s="3" t="s">
        <v>5195</v>
      </c>
      <c r="C613" s="3" t="s">
        <v>4798</v>
      </c>
      <c r="D613" s="10">
        <v>65.3</v>
      </c>
      <c r="E613" s="10">
        <v>62.8</v>
      </c>
      <c r="F613" s="10">
        <v>63</v>
      </c>
      <c r="G613" s="10">
        <v>61.8</v>
      </c>
      <c r="H613" s="10">
        <v>61.9</v>
      </c>
      <c r="I613" s="3">
        <v>81</v>
      </c>
      <c r="J613" s="3">
        <v>-86</v>
      </c>
      <c r="K613" s="3">
        <v>97</v>
      </c>
      <c r="L613" s="3">
        <v>-10.789</v>
      </c>
      <c r="M613" s="3">
        <v>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5.2893000000000003E-2</v>
      </c>
      <c r="T613" s="11">
        <f t="shared" si="91"/>
        <v>-5.4008E-2</v>
      </c>
      <c r="U613" s="11">
        <f t="shared" si="92"/>
        <v>6.1109999999999998E-2</v>
      </c>
      <c r="V613" s="11">
        <f t="shared" si="93"/>
        <v>-6.667601999999999E-3</v>
      </c>
      <c r="W613" s="11">
        <f t="shared" si="94"/>
        <v>2.4759999999999999E-3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9559</v>
      </c>
      <c r="C614" s="3" t="s">
        <v>4799</v>
      </c>
      <c r="D614" s="10">
        <v>13.65</v>
      </c>
      <c r="E614" s="10">
        <v>13.55</v>
      </c>
      <c r="F614" s="10">
        <v>13.55</v>
      </c>
      <c r="G614" s="10">
        <v>13.45</v>
      </c>
      <c r="H614" s="10">
        <v>13.2</v>
      </c>
      <c r="I614" s="3">
        <v>227</v>
      </c>
      <c r="J614" s="3">
        <v>-23</v>
      </c>
      <c r="K614" s="3">
        <v>181</v>
      </c>
      <c r="L614" s="3">
        <v>-62</v>
      </c>
      <c r="M614" s="3">
        <v>-229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3.0985500000000003E-2</v>
      </c>
      <c r="T614" s="11">
        <f t="shared" si="91"/>
        <v>-3.1165000000000003E-3</v>
      </c>
      <c r="U614" s="11">
        <f t="shared" si="92"/>
        <v>2.4525500000000002E-2</v>
      </c>
      <c r="V614" s="11">
        <f t="shared" si="93"/>
        <v>-8.3389999999999992E-3</v>
      </c>
      <c r="W614" s="11">
        <f t="shared" si="94"/>
        <v>-3.0227999999999998E-2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6070</v>
      </c>
      <c r="C615" s="3" t="s">
        <v>4780</v>
      </c>
      <c r="D615" s="10">
        <v>23</v>
      </c>
      <c r="E615" s="10">
        <v>22.95</v>
      </c>
      <c r="F615" s="10">
        <v>23.3</v>
      </c>
      <c r="G615" s="10">
        <v>23.75</v>
      </c>
      <c r="H615" s="10">
        <v>23.85</v>
      </c>
      <c r="I615" s="3">
        <v>104</v>
      </c>
      <c r="J615" s="3">
        <v>-17</v>
      </c>
      <c r="K615" s="3">
        <v>129</v>
      </c>
      <c r="L615" s="3">
        <v>11</v>
      </c>
      <c r="M615" s="3">
        <v>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2.392E-2</v>
      </c>
      <c r="T615" s="11">
        <f t="shared" si="91"/>
        <v>-3.9014999999999996E-3</v>
      </c>
      <c r="U615" s="11">
        <f t="shared" si="92"/>
        <v>3.0057000000000004E-2</v>
      </c>
      <c r="V615" s="11">
        <f t="shared" si="93"/>
        <v>2.6124999999999998E-3</v>
      </c>
      <c r="W615" s="11">
        <f t="shared" si="94"/>
        <v>7.155000000000001E-4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9560</v>
      </c>
      <c r="C616" s="3" t="s">
        <v>4820</v>
      </c>
      <c r="D616" s="10">
        <v>9.1999999999999993</v>
      </c>
      <c r="E616" s="10">
        <v>9.18</v>
      </c>
      <c r="F616" s="10">
        <v>9.4700000000000006</v>
      </c>
      <c r="G616" s="10">
        <v>9.4700000000000006</v>
      </c>
      <c r="H616" s="10">
        <v>9.31</v>
      </c>
      <c r="I616" s="3">
        <v>259</v>
      </c>
      <c r="J616" s="3">
        <v>-154</v>
      </c>
      <c r="K616" s="3">
        <v>114</v>
      </c>
      <c r="L616" s="3">
        <v>-1043</v>
      </c>
      <c r="M616" s="3">
        <v>-555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2.3827999999999998E-2</v>
      </c>
      <c r="T616" s="11">
        <f t="shared" si="91"/>
        <v>-1.4137200000000001E-2</v>
      </c>
      <c r="U616" s="11">
        <f t="shared" si="92"/>
        <v>1.0795800000000001E-2</v>
      </c>
      <c r="V616" s="11">
        <f t="shared" si="93"/>
        <v>-9.8772100000000015E-2</v>
      </c>
      <c r="W616" s="11">
        <f t="shared" si="94"/>
        <v>-5.1670500000000001E-2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9561</v>
      </c>
      <c r="C617" s="3" t="s">
        <v>4787</v>
      </c>
      <c r="D617" s="10">
        <v>15.6</v>
      </c>
      <c r="E617" s="10">
        <v>15.7</v>
      </c>
      <c r="F617" s="10">
        <v>15.7</v>
      </c>
      <c r="G617" s="10">
        <v>15.5</v>
      </c>
      <c r="H617" s="10">
        <v>15.4</v>
      </c>
      <c r="I617" s="3">
        <v>-3</v>
      </c>
      <c r="J617" s="3">
        <v>24</v>
      </c>
      <c r="K617" s="3">
        <v>31</v>
      </c>
      <c r="L617" s="3">
        <v>72</v>
      </c>
      <c r="M617" s="3">
        <v>-19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-4.6799999999999999E-4</v>
      </c>
      <c r="T617" s="11">
        <f t="shared" si="91"/>
        <v>3.7679999999999996E-3</v>
      </c>
      <c r="U617" s="11">
        <f t="shared" si="92"/>
        <v>4.8669999999999998E-3</v>
      </c>
      <c r="V617" s="11">
        <f t="shared" si="93"/>
        <v>1.116E-2</v>
      </c>
      <c r="W617" s="11">
        <f t="shared" si="94"/>
        <v>-2.9260000000000002E-3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9562</v>
      </c>
      <c r="C618" s="3" t="s">
        <v>4820</v>
      </c>
      <c r="D618" s="10">
        <v>32.65</v>
      </c>
      <c r="E618" s="10">
        <v>32.65</v>
      </c>
      <c r="F618" s="10">
        <v>31.8</v>
      </c>
      <c r="G618" s="10">
        <v>31.75</v>
      </c>
      <c r="H618" s="10">
        <v>32.1</v>
      </c>
      <c r="I618" s="3">
        <v>584</v>
      </c>
      <c r="J618" s="3">
        <v>-490</v>
      </c>
      <c r="K618" s="3">
        <v>-274</v>
      </c>
      <c r="L618" s="3">
        <v>-191.03899999999999</v>
      </c>
      <c r="M618" s="3">
        <v>-158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0.19067599999999998</v>
      </c>
      <c r="T618" s="11">
        <f t="shared" si="91"/>
        <v>-0.15998499999999999</v>
      </c>
      <c r="U618" s="11">
        <f t="shared" si="92"/>
        <v>-8.7132000000000001E-2</v>
      </c>
      <c r="V618" s="11">
        <f t="shared" si="93"/>
        <v>-6.0654882499999993E-2</v>
      </c>
      <c r="W618" s="11">
        <f t="shared" si="94"/>
        <v>-5.0717999999999999E-2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6072</v>
      </c>
      <c r="C619" s="3" t="s">
        <v>10330</v>
      </c>
      <c r="D619" s="10">
        <v>11.3</v>
      </c>
      <c r="E619" s="10">
        <v>11.35</v>
      </c>
      <c r="F619" s="10">
        <v>11.35</v>
      </c>
      <c r="G619" s="10">
        <v>11.35</v>
      </c>
      <c r="H619" s="10">
        <v>11.2</v>
      </c>
      <c r="I619" s="3">
        <v>-18</v>
      </c>
      <c r="J619" s="3">
        <v>-19</v>
      </c>
      <c r="K619" s="3">
        <v>-21</v>
      </c>
      <c r="L619" s="3">
        <v>-20</v>
      </c>
      <c r="M619" s="3">
        <v>-12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-2.0340000000000002E-3</v>
      </c>
      <c r="T619" s="11">
        <f t="shared" si="91"/>
        <v>-2.1565E-3</v>
      </c>
      <c r="U619" s="11">
        <f t="shared" si="92"/>
        <v>-2.3834999999999998E-3</v>
      </c>
      <c r="V619" s="11">
        <f t="shared" si="93"/>
        <v>-2.2699999999999999E-3</v>
      </c>
      <c r="W619" s="11">
        <f t="shared" si="94"/>
        <v>-1.3439999999999997E-3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9563</v>
      </c>
      <c r="C620" s="3" t="s">
        <v>4767</v>
      </c>
      <c r="D620" s="10">
        <v>20.3</v>
      </c>
      <c r="E620" s="10">
        <v>20.5</v>
      </c>
      <c r="F620" s="10">
        <v>20.399999999999999</v>
      </c>
      <c r="G620" s="10">
        <v>20.5</v>
      </c>
      <c r="H620" s="10">
        <v>20.7</v>
      </c>
      <c r="I620" s="3">
        <v>1</v>
      </c>
      <c r="J620" s="3">
        <v>0</v>
      </c>
      <c r="K620" s="3">
        <v>0</v>
      </c>
      <c r="L620" s="3">
        <v>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2.03E-4</v>
      </c>
      <c r="T620" s="11">
        <f t="shared" si="91"/>
        <v>0</v>
      </c>
      <c r="U620" s="11">
        <f t="shared" si="92"/>
        <v>0</v>
      </c>
      <c r="V620" s="11">
        <f t="shared" si="93"/>
        <v>2.05E-4</v>
      </c>
      <c r="W620" s="11">
        <f t="shared" si="94"/>
        <v>-2.0699999999999999E-4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9564</v>
      </c>
      <c r="C621" s="3" t="s">
        <v>4804</v>
      </c>
      <c r="D621" s="10">
        <v>39.85</v>
      </c>
      <c r="E621" s="10">
        <v>39.200000000000003</v>
      </c>
      <c r="F621" s="10">
        <v>39.049999999999997</v>
      </c>
      <c r="G621" s="10">
        <v>39.049999999999997</v>
      </c>
      <c r="H621" s="10">
        <v>38.9</v>
      </c>
      <c r="I621" s="3">
        <v>34</v>
      </c>
      <c r="J621" s="3">
        <v>-205</v>
      </c>
      <c r="K621" s="3">
        <v>-88</v>
      </c>
      <c r="L621" s="3">
        <v>20</v>
      </c>
      <c r="M621" s="3">
        <v>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1.3549E-2</v>
      </c>
      <c r="T621" s="11">
        <f t="shared" si="91"/>
        <v>-8.0360000000000015E-2</v>
      </c>
      <c r="U621" s="11">
        <f t="shared" si="92"/>
        <v>-3.4363999999999999E-2</v>
      </c>
      <c r="V621" s="11">
        <f t="shared" si="93"/>
        <v>7.8100000000000001E-3</v>
      </c>
      <c r="W621" s="11">
        <f t="shared" si="94"/>
        <v>1.0503E-2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9565</v>
      </c>
      <c r="C622" s="3" t="s">
        <v>4771</v>
      </c>
      <c r="D622" s="10">
        <v>26.6</v>
      </c>
      <c r="E622" s="10">
        <v>26.6</v>
      </c>
      <c r="F622" s="10">
        <v>26.25</v>
      </c>
      <c r="G622" s="10">
        <v>26.45</v>
      </c>
      <c r="H622" s="10">
        <v>26.25</v>
      </c>
      <c r="I622" s="3">
        <v>-72.341999999999999</v>
      </c>
      <c r="J622" s="3">
        <v>-38.860999999999997</v>
      </c>
      <c r="K622" s="3">
        <v>-235.029</v>
      </c>
      <c r="L622" s="3">
        <v>285.51</v>
      </c>
      <c r="M622" s="3">
        <v>-558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-1.9242972000000001E-2</v>
      </c>
      <c r="T622" s="11">
        <f t="shared" si="91"/>
        <v>-1.0337026000000001E-2</v>
      </c>
      <c r="U622" s="11">
        <f t="shared" si="92"/>
        <v>-6.1695112499999996E-2</v>
      </c>
      <c r="V622" s="11">
        <f t="shared" si="93"/>
        <v>7.5517395000000001E-2</v>
      </c>
      <c r="W622" s="11">
        <f t="shared" si="94"/>
        <v>-0.14647499999999999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9566</v>
      </c>
      <c r="C623" s="3" t="s">
        <v>4782</v>
      </c>
      <c r="D623" s="10">
        <v>11.4</v>
      </c>
      <c r="E623" s="10">
        <v>11.45</v>
      </c>
      <c r="F623" s="10">
        <v>11.35</v>
      </c>
      <c r="G623" s="10">
        <v>11.3</v>
      </c>
      <c r="H623" s="10">
        <v>11.4</v>
      </c>
      <c r="I623" s="3">
        <v>13</v>
      </c>
      <c r="J623" s="3">
        <v>7</v>
      </c>
      <c r="K623" s="3">
        <v>3.1</v>
      </c>
      <c r="L623" s="3">
        <v>-2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1.4820000000000002E-3</v>
      </c>
      <c r="T623" s="11">
        <f t="shared" si="91"/>
        <v>8.0149999999999991E-4</v>
      </c>
      <c r="U623" s="11">
        <f t="shared" si="92"/>
        <v>3.5185000000000001E-4</v>
      </c>
      <c r="V623" s="11">
        <f t="shared" si="93"/>
        <v>-2.2600000000000002E-4</v>
      </c>
      <c r="W623" s="11">
        <f t="shared" si="94"/>
        <v>5.6999999999999998E-4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4937</v>
      </c>
      <c r="C624" s="3" t="s">
        <v>4813</v>
      </c>
      <c r="D624" s="10">
        <v>19.7</v>
      </c>
      <c r="E624" s="10">
        <v>19.25</v>
      </c>
      <c r="F624" s="10">
        <v>20.100000000000001</v>
      </c>
      <c r="G624" s="10">
        <v>19.649999999999999</v>
      </c>
      <c r="H624" s="10">
        <v>19.399999999999999</v>
      </c>
      <c r="I624" s="3">
        <v>168</v>
      </c>
      <c r="J624" s="3">
        <v>-14</v>
      </c>
      <c r="K624" s="3">
        <v>209</v>
      </c>
      <c r="L624" s="3">
        <v>-121</v>
      </c>
      <c r="M624" s="3">
        <v>-23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3.3096E-2</v>
      </c>
      <c r="T624" s="11">
        <f t="shared" si="91"/>
        <v>-2.6949999999999999E-3</v>
      </c>
      <c r="U624" s="11">
        <f t="shared" si="92"/>
        <v>4.2009000000000005E-2</v>
      </c>
      <c r="V624" s="11">
        <f t="shared" si="93"/>
        <v>-2.3776499999999996E-2</v>
      </c>
      <c r="W624" s="11">
        <f t="shared" si="94"/>
        <v>-4.4619999999999998E-3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9567</v>
      </c>
      <c r="C625" s="3" t="s">
        <v>4806</v>
      </c>
      <c r="D625" s="10">
        <v>34.1</v>
      </c>
      <c r="E625" s="10">
        <v>33.9</v>
      </c>
      <c r="F625" s="10">
        <v>33.700000000000003</v>
      </c>
      <c r="G625" s="10">
        <v>33.450000000000003</v>
      </c>
      <c r="H625" s="10">
        <v>33.1</v>
      </c>
      <c r="I625" s="3">
        <v>589</v>
      </c>
      <c r="J625" s="3">
        <v>-124</v>
      </c>
      <c r="K625" s="3">
        <v>33</v>
      </c>
      <c r="L625" s="3">
        <v>-405</v>
      </c>
      <c r="M625" s="3">
        <v>-519</v>
      </c>
      <c r="N625" s="3">
        <v>0</v>
      </c>
      <c r="O625" s="3">
        <v>0</v>
      </c>
      <c r="P625" s="3">
        <v>-2</v>
      </c>
      <c r="Q625" s="3">
        <v>0</v>
      </c>
      <c r="R625" s="3">
        <v>0</v>
      </c>
      <c r="S625" s="11">
        <f t="shared" si="90"/>
        <v>0.20084900000000003</v>
      </c>
      <c r="T625" s="11">
        <f t="shared" si="91"/>
        <v>-4.2035999999999997E-2</v>
      </c>
      <c r="U625" s="11">
        <f t="shared" si="92"/>
        <v>1.1121000000000001E-2</v>
      </c>
      <c r="V625" s="11">
        <f t="shared" si="93"/>
        <v>-0.13547250000000002</v>
      </c>
      <c r="W625" s="11">
        <f t="shared" si="94"/>
        <v>-0.17178900000000003</v>
      </c>
      <c r="X625" s="11">
        <f t="shared" si="95"/>
        <v>0</v>
      </c>
      <c r="Y625" s="11">
        <f t="shared" si="96"/>
        <v>0</v>
      </c>
      <c r="Z625" s="11">
        <f t="shared" si="97"/>
        <v>-6.7400000000000001E-4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5533</v>
      </c>
      <c r="C626" s="3" t="s">
        <v>4782</v>
      </c>
      <c r="D626" s="10">
        <v>19.8</v>
      </c>
      <c r="E626" s="10">
        <v>20.55</v>
      </c>
      <c r="F626" s="10">
        <v>20.05</v>
      </c>
      <c r="G626" s="10">
        <v>19.8</v>
      </c>
      <c r="H626" s="10">
        <v>19.3</v>
      </c>
      <c r="I626" s="3">
        <v>207</v>
      </c>
      <c r="J626" s="3">
        <v>474</v>
      </c>
      <c r="K626" s="3">
        <v>-283</v>
      </c>
      <c r="L626" s="3">
        <v>-131</v>
      </c>
      <c r="M626" s="3">
        <v>-240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4.0986000000000002E-2</v>
      </c>
      <c r="T626" s="11">
        <f t="shared" si="91"/>
        <v>9.7407000000000007E-2</v>
      </c>
      <c r="U626" s="11">
        <f t="shared" si="92"/>
        <v>-5.6741500000000007E-2</v>
      </c>
      <c r="V626" s="11">
        <f t="shared" si="93"/>
        <v>-2.5938000000000003E-2</v>
      </c>
      <c r="W626" s="11">
        <f t="shared" si="94"/>
        <v>-4.632E-2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9568</v>
      </c>
      <c r="C627" s="3" t="s">
        <v>4799</v>
      </c>
      <c r="D627" s="10">
        <v>23.25</v>
      </c>
      <c r="E627" s="10">
        <v>23.1</v>
      </c>
      <c r="F627" s="10">
        <v>22.9</v>
      </c>
      <c r="G627" s="10">
        <v>22.7</v>
      </c>
      <c r="H627" s="10">
        <v>21.95</v>
      </c>
      <c r="I627" s="3">
        <v>535</v>
      </c>
      <c r="J627" s="3">
        <v>157</v>
      </c>
      <c r="K627" s="3">
        <v>-348</v>
      </c>
      <c r="L627" s="3">
        <v>-252</v>
      </c>
      <c r="M627" s="3">
        <v>-835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0.1243875</v>
      </c>
      <c r="T627" s="11">
        <f t="shared" si="91"/>
        <v>3.6267000000000001E-2</v>
      </c>
      <c r="U627" s="11">
        <f t="shared" si="92"/>
        <v>-7.9691999999999999E-2</v>
      </c>
      <c r="V627" s="11">
        <f t="shared" si="93"/>
        <v>-5.7203999999999998E-2</v>
      </c>
      <c r="W627" s="11">
        <f t="shared" si="94"/>
        <v>-0.18328249999999999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9569</v>
      </c>
      <c r="C628" s="3" t="s">
        <v>4821</v>
      </c>
      <c r="D628" s="10">
        <v>11.6</v>
      </c>
      <c r="E628" s="10">
        <v>12.15</v>
      </c>
      <c r="F628" s="10">
        <v>11.8</v>
      </c>
      <c r="G628" s="10">
        <v>11.8</v>
      </c>
      <c r="H628" s="10">
        <v>11.9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9570</v>
      </c>
      <c r="C629" s="3" t="s">
        <v>10315</v>
      </c>
      <c r="D629" s="10">
        <v>16.899999999999999</v>
      </c>
      <c r="E629" s="10">
        <v>16.7</v>
      </c>
      <c r="F629" s="10">
        <v>16.75</v>
      </c>
      <c r="G629" s="10">
        <v>16.5</v>
      </c>
      <c r="H629" s="10">
        <v>16.45</v>
      </c>
      <c r="I629" s="3">
        <v>-2</v>
      </c>
      <c r="J629" s="3">
        <v>0</v>
      </c>
      <c r="K629" s="3">
        <v>0</v>
      </c>
      <c r="L629" s="3">
        <v>4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-3.3799999999999998E-4</v>
      </c>
      <c r="T629" s="11">
        <f t="shared" si="91"/>
        <v>0</v>
      </c>
      <c r="U629" s="11">
        <f t="shared" si="92"/>
        <v>0</v>
      </c>
      <c r="V629" s="11">
        <f t="shared" si="93"/>
        <v>6.6E-4</v>
      </c>
      <c r="W629" s="11">
        <f t="shared" si="94"/>
        <v>-1.6449999999999999E-4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5681</v>
      </c>
      <c r="C630" s="3" t="s">
        <v>4785</v>
      </c>
      <c r="D630" s="10">
        <v>36.9</v>
      </c>
      <c r="E630" s="10">
        <v>37</v>
      </c>
      <c r="F630" s="10">
        <v>38.5</v>
      </c>
      <c r="G630" s="10">
        <v>38</v>
      </c>
      <c r="H630" s="10">
        <v>36.85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9571</v>
      </c>
      <c r="C631" s="3" t="s">
        <v>4777</v>
      </c>
      <c r="D631" s="10">
        <v>33.950000000000003</v>
      </c>
      <c r="E631" s="10">
        <v>33.65</v>
      </c>
      <c r="F631" s="10">
        <v>34.15</v>
      </c>
      <c r="G631" s="10">
        <v>33.200000000000003</v>
      </c>
      <c r="H631" s="10">
        <v>32.65</v>
      </c>
      <c r="I631" s="3">
        <v>54</v>
      </c>
      <c r="J631" s="3">
        <v>-63</v>
      </c>
      <c r="K631" s="3">
        <v>102</v>
      </c>
      <c r="L631" s="3">
        <v>-4</v>
      </c>
      <c r="M631" s="3">
        <v>83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1.8333000000000002E-2</v>
      </c>
      <c r="T631" s="11">
        <f t="shared" si="91"/>
        <v>-2.11995E-2</v>
      </c>
      <c r="U631" s="11">
        <f t="shared" si="92"/>
        <v>3.4832999999999996E-2</v>
      </c>
      <c r="V631" s="11">
        <f t="shared" si="93"/>
        <v>-1.3280000000000002E-3</v>
      </c>
      <c r="W631" s="11">
        <f t="shared" si="94"/>
        <v>2.7099499999999999E-2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6075</v>
      </c>
      <c r="C632" s="3" t="s">
        <v>4805</v>
      </c>
      <c r="D632" s="10">
        <v>25.35</v>
      </c>
      <c r="E632" s="10">
        <v>25.95</v>
      </c>
      <c r="F632" s="10">
        <v>24.25</v>
      </c>
      <c r="G632" s="10">
        <v>24.9</v>
      </c>
      <c r="H632" s="10">
        <v>26.85</v>
      </c>
      <c r="I632" s="3">
        <v>0</v>
      </c>
      <c r="J632" s="3">
        <v>-1</v>
      </c>
      <c r="K632" s="3">
        <v>3</v>
      </c>
      <c r="L632" s="3">
        <v>-1</v>
      </c>
      <c r="M632" s="3">
        <v>-8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-2.5950000000000002E-4</v>
      </c>
      <c r="U632" s="11">
        <f t="shared" si="92"/>
        <v>7.2749999999999996E-4</v>
      </c>
      <c r="V632" s="11">
        <f t="shared" si="93"/>
        <v>-2.4899999999999998E-4</v>
      </c>
      <c r="W632" s="11">
        <f t="shared" si="94"/>
        <v>-2.1480000000000002E-3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9572</v>
      </c>
      <c r="C633" s="3" t="s">
        <v>4777</v>
      </c>
      <c r="D633" s="10">
        <v>83.5</v>
      </c>
      <c r="E633" s="10">
        <v>84.8</v>
      </c>
      <c r="F633" s="10">
        <v>84.7</v>
      </c>
      <c r="G633" s="10">
        <v>84.2</v>
      </c>
      <c r="H633" s="10">
        <v>84.9</v>
      </c>
      <c r="I633" s="3">
        <v>-173</v>
      </c>
      <c r="J633" s="3">
        <v>2218</v>
      </c>
      <c r="K633" s="3">
        <v>-24</v>
      </c>
      <c r="L633" s="3">
        <v>-544</v>
      </c>
      <c r="M633" s="3">
        <v>1471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-0.144455</v>
      </c>
      <c r="T633" s="11">
        <f t="shared" si="91"/>
        <v>1.8808639999999999</v>
      </c>
      <c r="U633" s="11">
        <f t="shared" si="92"/>
        <v>-2.0328000000000002E-2</v>
      </c>
      <c r="V633" s="11">
        <f t="shared" si="93"/>
        <v>-0.45804800000000001</v>
      </c>
      <c r="W633" s="11">
        <f t="shared" si="94"/>
        <v>1.2488790000000001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9573</v>
      </c>
      <c r="C634" s="3" t="s">
        <v>4760</v>
      </c>
      <c r="D634" s="10">
        <v>101</v>
      </c>
      <c r="E634" s="10">
        <v>101</v>
      </c>
      <c r="F634" s="10">
        <v>100.5</v>
      </c>
      <c r="G634" s="10">
        <v>102</v>
      </c>
      <c r="H634" s="10">
        <v>100</v>
      </c>
      <c r="I634" s="3">
        <v>167</v>
      </c>
      <c r="J634" s="3">
        <v>-19</v>
      </c>
      <c r="K634" s="3">
        <v>-62.99</v>
      </c>
      <c r="L634" s="3">
        <v>415</v>
      </c>
      <c r="M634" s="3">
        <v>-164</v>
      </c>
      <c r="N634" s="3">
        <v>1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0.16866999999999999</v>
      </c>
      <c r="T634" s="11">
        <f t="shared" si="91"/>
        <v>-1.9189999999999999E-2</v>
      </c>
      <c r="U634" s="11">
        <f t="shared" si="92"/>
        <v>-6.3304949999999999E-2</v>
      </c>
      <c r="V634" s="11">
        <f t="shared" si="93"/>
        <v>0.42330000000000001</v>
      </c>
      <c r="W634" s="11">
        <f t="shared" si="94"/>
        <v>-0.16400000000000001</v>
      </c>
      <c r="X634" s="11">
        <f t="shared" si="95"/>
        <v>1.01E-3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6545</v>
      </c>
      <c r="C635" s="3" t="s">
        <v>10343</v>
      </c>
      <c r="D635" s="10">
        <v>48.5</v>
      </c>
      <c r="E635" s="10">
        <v>48.4</v>
      </c>
      <c r="F635" s="10">
        <v>49.35</v>
      </c>
      <c r="G635" s="10">
        <v>47.75</v>
      </c>
      <c r="H635" s="10">
        <v>47.3</v>
      </c>
      <c r="I635" s="3">
        <v>135</v>
      </c>
      <c r="J635" s="3">
        <v>36</v>
      </c>
      <c r="K635" s="3">
        <v>105</v>
      </c>
      <c r="L635" s="3">
        <v>-10</v>
      </c>
      <c r="M635" s="3">
        <v>28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6.5475000000000005E-2</v>
      </c>
      <c r="T635" s="11">
        <f t="shared" si="91"/>
        <v>1.7423999999999999E-2</v>
      </c>
      <c r="U635" s="11">
        <f t="shared" si="92"/>
        <v>5.1817500000000002E-2</v>
      </c>
      <c r="V635" s="11">
        <f t="shared" si="93"/>
        <v>-4.7749999999999997E-3</v>
      </c>
      <c r="W635" s="11">
        <f t="shared" si="94"/>
        <v>1.3243999999999999E-2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9574</v>
      </c>
      <c r="C636" s="3" t="s">
        <v>4822</v>
      </c>
      <c r="D636" s="10">
        <v>15.55</v>
      </c>
      <c r="E636" s="10">
        <v>15.45</v>
      </c>
      <c r="F636" s="10">
        <v>15.95</v>
      </c>
      <c r="G636" s="10">
        <v>15.75</v>
      </c>
      <c r="H636" s="10">
        <v>14.55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9575</v>
      </c>
      <c r="C637" s="3" t="s">
        <v>4821</v>
      </c>
      <c r="D637" s="10">
        <v>66.099999999999994</v>
      </c>
      <c r="E637" s="10">
        <v>72.7</v>
      </c>
      <c r="F637" s="10">
        <v>79.900000000000006</v>
      </c>
      <c r="G637" s="10">
        <v>77.400000000000006</v>
      </c>
      <c r="H637" s="10">
        <v>73.599999999999994</v>
      </c>
      <c r="I637" s="3">
        <v>1</v>
      </c>
      <c r="J637" s="3">
        <v>60</v>
      </c>
      <c r="K637" s="3">
        <v>188</v>
      </c>
      <c r="L637" s="3">
        <v>-16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6.6099999999999991E-4</v>
      </c>
      <c r="T637" s="11">
        <f t="shared" si="91"/>
        <v>4.3619999999999999E-2</v>
      </c>
      <c r="U637" s="11">
        <f t="shared" si="92"/>
        <v>0.15021200000000001</v>
      </c>
      <c r="V637" s="11">
        <f t="shared" si="93"/>
        <v>-1.2384000000000001E-2</v>
      </c>
      <c r="W637" s="11">
        <f t="shared" si="94"/>
        <v>2.2079999999999999E-3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9576</v>
      </c>
      <c r="C638" s="3" t="s">
        <v>4808</v>
      </c>
      <c r="D638" s="10">
        <v>83.5</v>
      </c>
      <c r="E638" s="10">
        <v>82.9</v>
      </c>
      <c r="F638" s="10">
        <v>84.8</v>
      </c>
      <c r="G638" s="10">
        <v>85</v>
      </c>
      <c r="H638" s="10">
        <v>84.4</v>
      </c>
      <c r="I638" s="3">
        <v>-84.992999999999995</v>
      </c>
      <c r="J638" s="3">
        <v>17</v>
      </c>
      <c r="K638" s="3">
        <v>361.00799999999998</v>
      </c>
      <c r="L638" s="3">
        <v>57</v>
      </c>
      <c r="M638" s="3">
        <v>-106.92400000000001</v>
      </c>
      <c r="N638" s="3">
        <v>0</v>
      </c>
      <c r="O638" s="3">
        <v>0</v>
      </c>
      <c r="P638" s="3">
        <v>0</v>
      </c>
      <c r="Q638" s="3">
        <v>0</v>
      </c>
      <c r="R638" s="3">
        <v>-16.268999999999998</v>
      </c>
      <c r="S638" s="11">
        <f t="shared" si="90"/>
        <v>-7.0969154999999992E-2</v>
      </c>
      <c r="T638" s="11">
        <f t="shared" si="91"/>
        <v>1.4093000000000001E-2</v>
      </c>
      <c r="U638" s="11">
        <f t="shared" si="92"/>
        <v>0.30613478399999994</v>
      </c>
      <c r="V638" s="11">
        <f t="shared" si="93"/>
        <v>4.845E-2</v>
      </c>
      <c r="W638" s="11">
        <f t="shared" si="94"/>
        <v>-9.0243856000000011E-2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-1.3731035999999999E-2</v>
      </c>
    </row>
    <row r="639" spans="1:28" x14ac:dyDescent="0.25">
      <c r="A639" s="2" t="s">
        <v>633</v>
      </c>
      <c r="B639" s="3" t="s">
        <v>9577</v>
      </c>
      <c r="C639" s="3" t="s">
        <v>4796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5084</v>
      </c>
      <c r="C640" s="3" t="s">
        <v>10325</v>
      </c>
      <c r="D640" s="10">
        <v>57.4</v>
      </c>
      <c r="E640" s="10">
        <v>58.2</v>
      </c>
      <c r="F640" s="10">
        <v>57.9</v>
      </c>
      <c r="G640" s="10">
        <v>57.2</v>
      </c>
      <c r="H640" s="10">
        <v>56.8</v>
      </c>
      <c r="I640" s="3">
        <v>-16</v>
      </c>
      <c r="J640" s="3">
        <v>-103</v>
      </c>
      <c r="K640" s="3">
        <v>-151</v>
      </c>
      <c r="L640" s="3">
        <v>-67.009</v>
      </c>
      <c r="M640" s="3">
        <v>-133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-9.1839999999999995E-3</v>
      </c>
      <c r="T640" s="11">
        <f t="shared" si="91"/>
        <v>-5.9946000000000006E-2</v>
      </c>
      <c r="U640" s="11">
        <f t="shared" si="92"/>
        <v>-8.7428999999999993E-2</v>
      </c>
      <c r="V640" s="11">
        <f t="shared" si="93"/>
        <v>-3.8329148E-2</v>
      </c>
      <c r="W640" s="11">
        <f t="shared" si="94"/>
        <v>-7.5544E-2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5085</v>
      </c>
      <c r="C641" s="3" t="s">
        <v>10336</v>
      </c>
      <c r="D641" s="10">
        <v>35.35</v>
      </c>
      <c r="E641" s="10">
        <v>35.5</v>
      </c>
      <c r="F641" s="10">
        <v>35.5</v>
      </c>
      <c r="G641" s="10">
        <v>35.1</v>
      </c>
      <c r="H641" s="10">
        <v>34.85</v>
      </c>
      <c r="I641" s="3">
        <v>13</v>
      </c>
      <c r="J641" s="3">
        <v>50</v>
      </c>
      <c r="K641" s="3">
        <v>16</v>
      </c>
      <c r="L641" s="3">
        <v>-35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4.5954999999999998E-3</v>
      </c>
      <c r="T641" s="11">
        <f t="shared" si="91"/>
        <v>1.7749999999999998E-2</v>
      </c>
      <c r="U641" s="11">
        <f t="shared" si="92"/>
        <v>5.6800000000000002E-3</v>
      </c>
      <c r="V641" s="11">
        <f t="shared" si="93"/>
        <v>-1.2285000000000001E-2</v>
      </c>
      <c r="W641" s="11">
        <f t="shared" si="94"/>
        <v>0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9578</v>
      </c>
      <c r="C642" s="3" t="s">
        <v>4804</v>
      </c>
      <c r="D642" s="10">
        <v>30.8</v>
      </c>
      <c r="E642" s="10">
        <v>30.55</v>
      </c>
      <c r="F642" s="10">
        <v>31.2</v>
      </c>
      <c r="G642" s="10">
        <v>30.85</v>
      </c>
      <c r="H642" s="10">
        <v>30.45</v>
      </c>
      <c r="I642" s="3">
        <v>3</v>
      </c>
      <c r="J642" s="3">
        <v>-13</v>
      </c>
      <c r="K642" s="3">
        <v>10</v>
      </c>
      <c r="L642" s="3">
        <v>-6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9.2400000000000002E-4</v>
      </c>
      <c r="T642" s="11">
        <f t="shared" si="91"/>
        <v>-3.9715000000000002E-3</v>
      </c>
      <c r="U642" s="11">
        <f t="shared" si="92"/>
        <v>3.1199999999999999E-3</v>
      </c>
      <c r="V642" s="11">
        <f t="shared" si="93"/>
        <v>-1.8510000000000002E-3</v>
      </c>
      <c r="W642" s="11">
        <f t="shared" si="94"/>
        <v>-1.8269999999999998E-3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5086</v>
      </c>
      <c r="C643" s="3" t="s">
        <v>4805</v>
      </c>
      <c r="D643" s="10">
        <v>38.950000000000003</v>
      </c>
      <c r="E643" s="10">
        <v>38.700000000000003</v>
      </c>
      <c r="F643" s="10">
        <v>37.5</v>
      </c>
      <c r="G643" s="10">
        <v>36.200000000000003</v>
      </c>
      <c r="H643" s="10">
        <v>35.85</v>
      </c>
      <c r="I643" s="3">
        <v>-463</v>
      </c>
      <c r="J643" s="3">
        <v>216</v>
      </c>
      <c r="K643" s="3">
        <v>-483</v>
      </c>
      <c r="L643" s="3">
        <v>-233</v>
      </c>
      <c r="M643" s="3">
        <v>-487.25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-0.18033850000000001</v>
      </c>
      <c r="T643" s="11">
        <f t="shared" si="91"/>
        <v>8.3592000000000014E-2</v>
      </c>
      <c r="U643" s="11">
        <f t="shared" si="92"/>
        <v>-0.18112500000000001</v>
      </c>
      <c r="V643" s="11">
        <f t="shared" si="93"/>
        <v>-8.4346000000000004E-2</v>
      </c>
      <c r="W643" s="11">
        <f t="shared" si="94"/>
        <v>-0.17467912500000002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6079</v>
      </c>
      <c r="C644" s="3" t="s">
        <v>4773</v>
      </c>
      <c r="D644" s="10">
        <v>26.3</v>
      </c>
      <c r="E644" s="10">
        <v>26.4</v>
      </c>
      <c r="F644" s="10">
        <v>27.75</v>
      </c>
      <c r="G644" s="10">
        <v>28</v>
      </c>
      <c r="H644" s="10">
        <v>28.2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9579</v>
      </c>
      <c r="C645" s="3" t="s">
        <v>5233</v>
      </c>
      <c r="D645" s="10">
        <v>155</v>
      </c>
      <c r="E645" s="10">
        <v>153</v>
      </c>
      <c r="F645" s="10">
        <v>152</v>
      </c>
      <c r="G645" s="10">
        <v>154.5</v>
      </c>
      <c r="H645" s="10">
        <v>156.5</v>
      </c>
      <c r="I645" s="3">
        <v>1570.769</v>
      </c>
      <c r="J645" s="3">
        <v>-1568</v>
      </c>
      <c r="K645" s="3">
        <v>873.02499999999998</v>
      </c>
      <c r="L645" s="3">
        <v>955.5</v>
      </c>
      <c r="M645" s="3">
        <v>1808.98</v>
      </c>
      <c r="N645" s="3">
        <v>197.00399999999999</v>
      </c>
      <c r="O645" s="3">
        <v>23.847000000000001</v>
      </c>
      <c r="P645" s="3">
        <v>12.77</v>
      </c>
      <c r="Q645" s="3">
        <v>29.963999999999999</v>
      </c>
      <c r="R645" s="3">
        <v>-226.72900000000001</v>
      </c>
      <c r="S645" s="11">
        <f t="shared" si="90"/>
        <v>2.4346919499999999</v>
      </c>
      <c r="T645" s="11">
        <f t="shared" si="91"/>
        <v>-2.3990399999999998</v>
      </c>
      <c r="U645" s="11">
        <f t="shared" si="92"/>
        <v>1.3269979999999999</v>
      </c>
      <c r="V645" s="11">
        <f t="shared" si="93"/>
        <v>1.4762474999999999</v>
      </c>
      <c r="W645" s="11">
        <f t="shared" si="94"/>
        <v>2.8310537</v>
      </c>
      <c r="X645" s="11">
        <f t="shared" si="95"/>
        <v>0.30535619999999997</v>
      </c>
      <c r="Y645" s="11">
        <f t="shared" si="96"/>
        <v>3.6485910000000003E-2</v>
      </c>
      <c r="Z645" s="11">
        <f t="shared" si="97"/>
        <v>1.9410400000000001E-2</v>
      </c>
      <c r="AA645" s="11">
        <f t="shared" si="98"/>
        <v>4.6294380000000003E-2</v>
      </c>
      <c r="AB645" s="11">
        <f t="shared" si="99"/>
        <v>-0.35483088500000004</v>
      </c>
    </row>
    <row r="646" spans="1:28" x14ac:dyDescent="0.25">
      <c r="A646" s="2" t="s">
        <v>640</v>
      </c>
      <c r="B646" s="3" t="s">
        <v>9580</v>
      </c>
      <c r="C646" s="3" t="s">
        <v>4802</v>
      </c>
      <c r="D646" s="10">
        <v>26.6</v>
      </c>
      <c r="E646" s="10">
        <v>26.5</v>
      </c>
      <c r="F646" s="10">
        <v>26.55</v>
      </c>
      <c r="G646" s="10">
        <v>26.2</v>
      </c>
      <c r="H646" s="10">
        <v>26.2</v>
      </c>
      <c r="I646" s="3">
        <v>0</v>
      </c>
      <c r="J646" s="3">
        <v>-1</v>
      </c>
      <c r="K646" s="3">
        <v>4</v>
      </c>
      <c r="L646" s="3">
        <v>-1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-2.6499999999999999E-4</v>
      </c>
      <c r="U646" s="11">
        <f t="shared" si="92"/>
        <v>1.062E-3</v>
      </c>
      <c r="V646" s="11">
        <f t="shared" si="93"/>
        <v>-2.6199999999999997E-4</v>
      </c>
      <c r="W646" s="11">
        <f t="shared" si="94"/>
        <v>7.8599999999999991E-4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6081</v>
      </c>
      <c r="C647" s="3" t="s">
        <v>4794</v>
      </c>
      <c r="D647" s="10">
        <v>10.5</v>
      </c>
      <c r="E647" s="10">
        <v>10.9</v>
      </c>
      <c r="F647" s="10">
        <v>10.4</v>
      </c>
      <c r="G647" s="10">
        <v>10.5</v>
      </c>
      <c r="H647" s="10">
        <v>10.95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5359</v>
      </c>
      <c r="C648" s="3" t="s">
        <v>4758</v>
      </c>
      <c r="D648" s="10">
        <v>30</v>
      </c>
      <c r="E648" s="10">
        <v>30</v>
      </c>
      <c r="F648" s="10">
        <v>30</v>
      </c>
      <c r="G648" s="10">
        <v>30</v>
      </c>
      <c r="H648" s="10">
        <v>30</v>
      </c>
      <c r="I648" s="3">
        <v>-8</v>
      </c>
      <c r="J648" s="3">
        <v>-1</v>
      </c>
      <c r="K648" s="3">
        <v>-8</v>
      </c>
      <c r="L648" s="3">
        <v>-4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-2.3999999999999998E-3</v>
      </c>
      <c r="T648" s="11">
        <f t="shared" si="101"/>
        <v>-2.9999999999999997E-4</v>
      </c>
      <c r="U648" s="11">
        <f t="shared" si="102"/>
        <v>-2.3999999999999998E-3</v>
      </c>
      <c r="V648" s="11">
        <f t="shared" si="103"/>
        <v>-1.1999999999999999E-3</v>
      </c>
      <c r="W648" s="11">
        <f t="shared" si="104"/>
        <v>-8.9999999999999998E-4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5198</v>
      </c>
      <c r="C649" s="3" t="s">
        <v>4805</v>
      </c>
      <c r="D649" s="10">
        <v>45.2</v>
      </c>
      <c r="E649" s="10">
        <v>45.55</v>
      </c>
      <c r="F649" s="10">
        <v>50.1</v>
      </c>
      <c r="G649" s="10">
        <v>47.25</v>
      </c>
      <c r="H649" s="10">
        <v>46.15</v>
      </c>
      <c r="I649" s="3">
        <v>251</v>
      </c>
      <c r="J649" s="3">
        <v>164</v>
      </c>
      <c r="K649" s="3">
        <v>1642</v>
      </c>
      <c r="L649" s="3">
        <v>-859</v>
      </c>
      <c r="M649" s="3">
        <v>-651.20000000000005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0.11345200000000001</v>
      </c>
      <c r="T649" s="11">
        <f t="shared" si="101"/>
        <v>7.4702000000000005E-2</v>
      </c>
      <c r="U649" s="11">
        <f t="shared" si="102"/>
        <v>0.82264199999999998</v>
      </c>
      <c r="V649" s="11">
        <f t="shared" si="103"/>
        <v>-0.4058775</v>
      </c>
      <c r="W649" s="11">
        <f t="shared" si="104"/>
        <v>-0.30052879999999998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6082</v>
      </c>
      <c r="C650" s="3" t="s">
        <v>4807</v>
      </c>
      <c r="D650" s="10">
        <v>30.05</v>
      </c>
      <c r="E650" s="10">
        <v>30.35</v>
      </c>
      <c r="F650" s="10">
        <v>30.25</v>
      </c>
      <c r="G650" s="10">
        <v>30.15</v>
      </c>
      <c r="H650" s="10">
        <v>30.15</v>
      </c>
      <c r="I650" s="3">
        <v>-14</v>
      </c>
      <c r="J650" s="3">
        <v>-8</v>
      </c>
      <c r="K650" s="3">
        <v>-62</v>
      </c>
      <c r="L650" s="3">
        <v>4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-4.2069999999999998E-3</v>
      </c>
      <c r="T650" s="11">
        <f t="shared" si="101"/>
        <v>-2.428E-3</v>
      </c>
      <c r="U650" s="11">
        <f t="shared" si="102"/>
        <v>-1.8755000000000001E-2</v>
      </c>
      <c r="V650" s="11">
        <f t="shared" si="103"/>
        <v>1.206E-3</v>
      </c>
      <c r="W650" s="11">
        <f t="shared" si="104"/>
        <v>1.206E-3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9581</v>
      </c>
      <c r="C651" s="3" t="s">
        <v>10344</v>
      </c>
      <c r="D651" s="10">
        <v>202</v>
      </c>
      <c r="E651" s="10">
        <v>203</v>
      </c>
      <c r="F651" s="10">
        <v>203.5</v>
      </c>
      <c r="G651" s="10">
        <v>203.5</v>
      </c>
      <c r="H651" s="10">
        <v>205</v>
      </c>
      <c r="I651" s="3">
        <v>-3</v>
      </c>
      <c r="J651" s="3">
        <v>-2</v>
      </c>
      <c r="K651" s="3">
        <v>0</v>
      </c>
      <c r="L651" s="3">
        <v>-1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-6.0600000000000003E-3</v>
      </c>
      <c r="T651" s="11">
        <f t="shared" si="101"/>
        <v>-4.0600000000000002E-3</v>
      </c>
      <c r="U651" s="11">
        <f t="shared" si="102"/>
        <v>0</v>
      </c>
      <c r="V651" s="11">
        <f t="shared" si="103"/>
        <v>-2.0349999999999999E-3</v>
      </c>
      <c r="W651" s="11">
        <f t="shared" si="104"/>
        <v>2.0500000000000002E-3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9582</v>
      </c>
      <c r="C652" s="3" t="s">
        <v>4804</v>
      </c>
      <c r="D652" s="10">
        <v>468</v>
      </c>
      <c r="E652" s="10">
        <v>473</v>
      </c>
      <c r="F652" s="10">
        <v>472</v>
      </c>
      <c r="G652" s="10">
        <v>467</v>
      </c>
      <c r="H652" s="10">
        <v>475</v>
      </c>
      <c r="I652" s="3">
        <v>5</v>
      </c>
      <c r="J652" s="3">
        <v>36</v>
      </c>
      <c r="K652" s="3">
        <v>-23</v>
      </c>
      <c r="L652" s="3">
        <v>-54</v>
      </c>
      <c r="M652" s="3">
        <v>29</v>
      </c>
      <c r="N652" s="3">
        <v>-4</v>
      </c>
      <c r="O652" s="3">
        <v>17</v>
      </c>
      <c r="P652" s="3">
        <v>-3</v>
      </c>
      <c r="Q652" s="3">
        <v>0</v>
      </c>
      <c r="R652" s="3">
        <v>0</v>
      </c>
      <c r="S652" s="11">
        <f t="shared" si="100"/>
        <v>2.3400000000000001E-2</v>
      </c>
      <c r="T652" s="11">
        <f t="shared" si="101"/>
        <v>0.17027999999999999</v>
      </c>
      <c r="U652" s="11">
        <f t="shared" si="102"/>
        <v>-0.10856</v>
      </c>
      <c r="V652" s="11">
        <f t="shared" si="103"/>
        <v>-0.25218000000000002</v>
      </c>
      <c r="W652" s="11">
        <f t="shared" si="104"/>
        <v>0.13775000000000001</v>
      </c>
      <c r="X652" s="11">
        <f t="shared" si="105"/>
        <v>-1.8720000000000001E-2</v>
      </c>
      <c r="Y652" s="11">
        <f t="shared" si="106"/>
        <v>8.0409999999999995E-2</v>
      </c>
      <c r="Z652" s="11">
        <f t="shared" si="107"/>
        <v>-1.4160000000000001E-2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9583</v>
      </c>
      <c r="C653" s="3" t="s">
        <v>4760</v>
      </c>
      <c r="D653" s="10">
        <v>149</v>
      </c>
      <c r="E653" s="10">
        <v>151</v>
      </c>
      <c r="F653" s="10">
        <v>150</v>
      </c>
      <c r="G653" s="10">
        <v>149</v>
      </c>
      <c r="H653" s="10">
        <v>148</v>
      </c>
      <c r="I653" s="3">
        <v>23</v>
      </c>
      <c r="J653" s="3">
        <v>8</v>
      </c>
      <c r="K653" s="3">
        <v>-4</v>
      </c>
      <c r="L653" s="3">
        <v>-29</v>
      </c>
      <c r="M653" s="3">
        <v>-64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3.4270000000000002E-2</v>
      </c>
      <c r="T653" s="11">
        <f t="shared" si="101"/>
        <v>1.208E-2</v>
      </c>
      <c r="U653" s="11">
        <f t="shared" si="102"/>
        <v>-6.0000000000000001E-3</v>
      </c>
      <c r="V653" s="11">
        <f t="shared" si="103"/>
        <v>-4.3209999999999998E-2</v>
      </c>
      <c r="W653" s="11">
        <f t="shared" si="104"/>
        <v>-9.4719999999999999E-2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9584</v>
      </c>
      <c r="C654" s="3" t="s">
        <v>4805</v>
      </c>
      <c r="D654" s="10">
        <v>93.2</v>
      </c>
      <c r="E654" s="10">
        <v>92.4</v>
      </c>
      <c r="F654" s="10">
        <v>94.7</v>
      </c>
      <c r="G654" s="10">
        <v>97.8</v>
      </c>
      <c r="H654" s="10">
        <v>96.4</v>
      </c>
      <c r="I654" s="3">
        <v>440</v>
      </c>
      <c r="J654" s="3">
        <v>90</v>
      </c>
      <c r="K654" s="3">
        <v>372</v>
      </c>
      <c r="L654" s="3">
        <v>208</v>
      </c>
      <c r="M654" s="3">
        <v>-363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0.41008</v>
      </c>
      <c r="T654" s="11">
        <f t="shared" si="101"/>
        <v>8.3159999999999998E-2</v>
      </c>
      <c r="U654" s="11">
        <f t="shared" si="102"/>
        <v>0.35228400000000004</v>
      </c>
      <c r="V654" s="11">
        <f t="shared" si="103"/>
        <v>0.20342399999999997</v>
      </c>
      <c r="W654" s="11">
        <f t="shared" si="104"/>
        <v>-0.34993200000000002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9585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6083</v>
      </c>
      <c r="C656" s="3" t="s">
        <v>4812</v>
      </c>
      <c r="D656" s="10">
        <v>77.599999999999994</v>
      </c>
      <c r="E656" s="10">
        <v>77</v>
      </c>
      <c r="F656" s="10">
        <v>76.900000000000006</v>
      </c>
      <c r="G656" s="10">
        <v>73.7</v>
      </c>
      <c r="H656" s="10">
        <v>74.8</v>
      </c>
      <c r="I656" s="3">
        <v>77</v>
      </c>
      <c r="J656" s="3">
        <v>43</v>
      </c>
      <c r="K656" s="3">
        <v>-7</v>
      </c>
      <c r="L656" s="3">
        <v>-29</v>
      </c>
      <c r="M656" s="3">
        <v>-42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5.9752E-2</v>
      </c>
      <c r="T656" s="11">
        <f t="shared" si="101"/>
        <v>3.3110000000000001E-2</v>
      </c>
      <c r="U656" s="11">
        <f t="shared" si="102"/>
        <v>-5.3830000000000006E-3</v>
      </c>
      <c r="V656" s="11">
        <f t="shared" si="103"/>
        <v>-2.1373000000000003E-2</v>
      </c>
      <c r="W656" s="11">
        <f t="shared" si="104"/>
        <v>-3.1415999999999999E-2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6084</v>
      </c>
      <c r="C657" s="3" t="s">
        <v>10345</v>
      </c>
      <c r="D657" s="10">
        <v>17.2</v>
      </c>
      <c r="E657" s="10">
        <v>17.100000000000001</v>
      </c>
      <c r="F657" s="10">
        <v>17</v>
      </c>
      <c r="G657" s="10">
        <v>16.899999999999999</v>
      </c>
      <c r="H657" s="10">
        <v>17.149999999999999</v>
      </c>
      <c r="I657" s="3">
        <v>52.713999999999999</v>
      </c>
      <c r="J657" s="3">
        <v>-5</v>
      </c>
      <c r="K657" s="3">
        <v>-12</v>
      </c>
      <c r="L657" s="3">
        <v>-39</v>
      </c>
      <c r="M657" s="3">
        <v>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9.0668079999999991E-3</v>
      </c>
      <c r="T657" s="11">
        <f t="shared" si="101"/>
        <v>-8.5499999999999997E-4</v>
      </c>
      <c r="U657" s="11">
        <f t="shared" si="102"/>
        <v>-2.0400000000000001E-3</v>
      </c>
      <c r="V657" s="11">
        <f t="shared" si="103"/>
        <v>-6.5909999999999988E-3</v>
      </c>
      <c r="W657" s="11">
        <f t="shared" si="104"/>
        <v>3.0869999999999999E-3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9586</v>
      </c>
      <c r="C658" s="3" t="s">
        <v>10325</v>
      </c>
      <c r="D658" s="10">
        <v>226</v>
      </c>
      <c r="E658" s="10">
        <v>227</v>
      </c>
      <c r="F658" s="10">
        <v>220</v>
      </c>
      <c r="G658" s="10">
        <v>223</v>
      </c>
      <c r="H658" s="10">
        <v>217</v>
      </c>
      <c r="I658" s="3">
        <v>52</v>
      </c>
      <c r="J658" s="3">
        <v>7</v>
      </c>
      <c r="K658" s="3">
        <v>-30</v>
      </c>
      <c r="L658" s="3">
        <v>11</v>
      </c>
      <c r="M658" s="3">
        <v>1</v>
      </c>
      <c r="N658" s="3">
        <v>20</v>
      </c>
      <c r="O658" s="3">
        <v>5</v>
      </c>
      <c r="P658" s="3">
        <v>0</v>
      </c>
      <c r="Q658" s="3">
        <v>0</v>
      </c>
      <c r="R658" s="3">
        <v>0</v>
      </c>
      <c r="S658" s="11">
        <f t="shared" si="100"/>
        <v>0.11752</v>
      </c>
      <c r="T658" s="11">
        <f t="shared" si="101"/>
        <v>1.5890000000000001E-2</v>
      </c>
      <c r="U658" s="11">
        <f t="shared" si="102"/>
        <v>-6.6000000000000003E-2</v>
      </c>
      <c r="V658" s="11">
        <f t="shared" si="103"/>
        <v>2.453E-2</v>
      </c>
      <c r="W658" s="11">
        <f t="shared" si="104"/>
        <v>2.1700000000000001E-3</v>
      </c>
      <c r="X658" s="11">
        <f t="shared" si="105"/>
        <v>4.5199999999999997E-2</v>
      </c>
      <c r="Y658" s="11">
        <f t="shared" si="106"/>
        <v>1.1350000000000001E-2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9587</v>
      </c>
      <c r="C659" s="3" t="s">
        <v>4823</v>
      </c>
      <c r="D659" s="10">
        <v>44.45</v>
      </c>
      <c r="E659" s="10">
        <v>44.5</v>
      </c>
      <c r="F659" s="10">
        <v>45.1</v>
      </c>
      <c r="G659" s="10">
        <v>45.85</v>
      </c>
      <c r="H659" s="10">
        <v>46</v>
      </c>
      <c r="I659" s="3">
        <v>68</v>
      </c>
      <c r="J659" s="3">
        <v>37</v>
      </c>
      <c r="K659" s="3">
        <v>96</v>
      </c>
      <c r="L659" s="3">
        <v>78</v>
      </c>
      <c r="M659" s="3">
        <v>41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3.0226000000000003E-2</v>
      </c>
      <c r="T659" s="11">
        <f t="shared" si="101"/>
        <v>1.6465E-2</v>
      </c>
      <c r="U659" s="11">
        <f t="shared" si="102"/>
        <v>4.3296000000000001E-2</v>
      </c>
      <c r="V659" s="11">
        <f t="shared" si="103"/>
        <v>3.5763000000000003E-2</v>
      </c>
      <c r="W659" s="11">
        <f t="shared" si="104"/>
        <v>1.8859999999999998E-2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5088</v>
      </c>
      <c r="C660" s="3" t="s">
        <v>4760</v>
      </c>
      <c r="D660" s="10">
        <v>91.1</v>
      </c>
      <c r="E660" s="10">
        <v>89.7</v>
      </c>
      <c r="F660" s="10">
        <v>90.3</v>
      </c>
      <c r="G660" s="10">
        <v>87.7</v>
      </c>
      <c r="H660" s="10">
        <v>86.1</v>
      </c>
      <c r="I660" s="3">
        <v>38</v>
      </c>
      <c r="J660" s="3">
        <v>-90</v>
      </c>
      <c r="K660" s="3">
        <v>18</v>
      </c>
      <c r="L660" s="3">
        <v>-375</v>
      </c>
      <c r="M660" s="3">
        <v>133</v>
      </c>
      <c r="N660" s="3">
        <v>0</v>
      </c>
      <c r="O660" s="3">
        <v>0</v>
      </c>
      <c r="P660" s="3">
        <v>0</v>
      </c>
      <c r="Q660" s="3">
        <v>-430</v>
      </c>
      <c r="R660" s="3">
        <v>0</v>
      </c>
      <c r="S660" s="11">
        <f t="shared" si="100"/>
        <v>3.4617999999999996E-2</v>
      </c>
      <c r="T660" s="11">
        <f t="shared" si="101"/>
        <v>-8.0729999999999996E-2</v>
      </c>
      <c r="U660" s="11">
        <f t="shared" si="102"/>
        <v>1.6253999999999998E-2</v>
      </c>
      <c r="V660" s="11">
        <f t="shared" si="103"/>
        <v>-0.32887499999999997</v>
      </c>
      <c r="W660" s="11">
        <f t="shared" si="104"/>
        <v>0.11451299999999999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-0.37711</v>
      </c>
      <c r="AB660" s="11">
        <f t="shared" si="109"/>
        <v>0</v>
      </c>
    </row>
    <row r="661" spans="1:28" x14ac:dyDescent="0.25">
      <c r="A661" s="2" t="s">
        <v>655</v>
      </c>
      <c r="B661" s="3" t="s">
        <v>6546</v>
      </c>
      <c r="C661" s="3" t="s">
        <v>4758</v>
      </c>
      <c r="D661" s="10">
        <v>23.2</v>
      </c>
      <c r="E661" s="10">
        <v>23.4</v>
      </c>
      <c r="F661" s="10">
        <v>23.5</v>
      </c>
      <c r="G661" s="10">
        <v>23.25</v>
      </c>
      <c r="H661" s="10">
        <v>23.4</v>
      </c>
      <c r="I661" s="3">
        <v>1</v>
      </c>
      <c r="J661" s="3">
        <v>0</v>
      </c>
      <c r="K661" s="3">
        <v>-1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2.32E-4</v>
      </c>
      <c r="T661" s="11">
        <f t="shared" si="101"/>
        <v>0</v>
      </c>
      <c r="U661" s="11">
        <f t="shared" si="102"/>
        <v>-2.3499999999999999E-4</v>
      </c>
      <c r="V661" s="11">
        <f t="shared" si="103"/>
        <v>-2.3250000000000001E-4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9588</v>
      </c>
      <c r="C662" s="3" t="s">
        <v>4778</v>
      </c>
      <c r="D662" s="10">
        <v>49.9</v>
      </c>
      <c r="E662" s="10">
        <v>48.5</v>
      </c>
      <c r="F662" s="10">
        <v>49.2</v>
      </c>
      <c r="G662" s="10">
        <v>48.4</v>
      </c>
      <c r="H662" s="10">
        <v>48.4</v>
      </c>
      <c r="I662" s="3">
        <v>0</v>
      </c>
      <c r="J662" s="3">
        <v>-112</v>
      </c>
      <c r="K662" s="3">
        <v>-7</v>
      </c>
      <c r="L662" s="3">
        <v>5</v>
      </c>
      <c r="M662" s="3">
        <v>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</v>
      </c>
      <c r="T662" s="11">
        <f t="shared" si="101"/>
        <v>-5.432E-2</v>
      </c>
      <c r="U662" s="11">
        <f t="shared" si="102"/>
        <v>-3.4440000000000004E-3</v>
      </c>
      <c r="V662" s="11">
        <f t="shared" si="103"/>
        <v>2.4199999999999998E-3</v>
      </c>
      <c r="W662" s="11">
        <f t="shared" si="104"/>
        <v>6.291999999999999E-3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5683</v>
      </c>
      <c r="C663" s="3" t="s">
        <v>4799</v>
      </c>
      <c r="D663" s="10">
        <v>126</v>
      </c>
      <c r="E663" s="10">
        <v>127</v>
      </c>
      <c r="F663" s="10">
        <v>124</v>
      </c>
      <c r="G663" s="10">
        <v>121</v>
      </c>
      <c r="H663" s="10">
        <v>120</v>
      </c>
      <c r="I663" s="3">
        <v>37</v>
      </c>
      <c r="J663" s="3">
        <v>78</v>
      </c>
      <c r="K663" s="3">
        <v>-66</v>
      </c>
      <c r="L663" s="3">
        <v>-137</v>
      </c>
      <c r="M663" s="3">
        <v>-115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4.6620000000000002E-2</v>
      </c>
      <c r="T663" s="11">
        <f t="shared" si="101"/>
        <v>9.9059999999999995E-2</v>
      </c>
      <c r="U663" s="11">
        <f t="shared" si="102"/>
        <v>-8.1839999999999996E-2</v>
      </c>
      <c r="V663" s="11">
        <f t="shared" si="103"/>
        <v>-0.16577</v>
      </c>
      <c r="W663" s="11">
        <f t="shared" si="104"/>
        <v>-0.13800000000000001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9589</v>
      </c>
      <c r="C664" s="3" t="s">
        <v>4768</v>
      </c>
      <c r="D664" s="10">
        <v>17.95</v>
      </c>
      <c r="E664" s="10">
        <v>18</v>
      </c>
      <c r="F664" s="10">
        <v>18.100000000000001</v>
      </c>
      <c r="G664" s="10">
        <v>17.95</v>
      </c>
      <c r="H664" s="10">
        <v>18.350000000000001</v>
      </c>
      <c r="I664" s="3">
        <v>12</v>
      </c>
      <c r="J664" s="3">
        <v>-66</v>
      </c>
      <c r="K664" s="3">
        <v>-19</v>
      </c>
      <c r="L664" s="3">
        <v>0</v>
      </c>
      <c r="M664" s="3">
        <v>25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2.1539999999999997E-3</v>
      </c>
      <c r="T664" s="11">
        <f t="shared" si="101"/>
        <v>-1.188E-2</v>
      </c>
      <c r="U664" s="11">
        <f t="shared" si="102"/>
        <v>-3.4390000000000002E-3</v>
      </c>
      <c r="V664" s="11">
        <f t="shared" si="103"/>
        <v>0</v>
      </c>
      <c r="W664" s="11">
        <f t="shared" si="104"/>
        <v>4.5875000000000004E-3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4941</v>
      </c>
      <c r="C665" s="3" t="s">
        <v>4758</v>
      </c>
      <c r="D665" s="10">
        <v>61</v>
      </c>
      <c r="E665" s="10">
        <v>61</v>
      </c>
      <c r="F665" s="10">
        <v>56.8</v>
      </c>
      <c r="G665" s="10">
        <v>59.9</v>
      </c>
      <c r="H665" s="10">
        <v>54.4</v>
      </c>
      <c r="I665" s="3">
        <v>314</v>
      </c>
      <c r="J665" s="3">
        <v>153</v>
      </c>
      <c r="K665" s="3">
        <v>621</v>
      </c>
      <c r="L665" s="3">
        <v>-145</v>
      </c>
      <c r="M665" s="3">
        <v>15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0.19153999999999999</v>
      </c>
      <c r="T665" s="11">
        <f t="shared" si="101"/>
        <v>9.3329999999999996E-2</v>
      </c>
      <c r="U665" s="11">
        <f t="shared" si="102"/>
        <v>0.35272799999999993</v>
      </c>
      <c r="V665" s="11">
        <f t="shared" si="103"/>
        <v>-8.6855000000000002E-2</v>
      </c>
      <c r="W665" s="11">
        <f t="shared" si="104"/>
        <v>8.1600000000000006E-3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9590</v>
      </c>
      <c r="C666" s="3" t="s">
        <v>4778</v>
      </c>
      <c r="D666" s="10">
        <v>83.1</v>
      </c>
      <c r="E666" s="10">
        <v>83.3</v>
      </c>
      <c r="F666" s="10">
        <v>83.1</v>
      </c>
      <c r="G666" s="10">
        <v>82.1</v>
      </c>
      <c r="H666" s="10">
        <v>81.900000000000006</v>
      </c>
      <c r="I666" s="3">
        <v>88</v>
      </c>
      <c r="J666" s="3">
        <v>62</v>
      </c>
      <c r="K666" s="3">
        <v>-4</v>
      </c>
      <c r="L666" s="3">
        <v>-22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7.3127999999999999E-2</v>
      </c>
      <c r="T666" s="11">
        <f t="shared" si="101"/>
        <v>5.1645999999999997E-2</v>
      </c>
      <c r="U666" s="11">
        <f t="shared" si="102"/>
        <v>-3.3239999999999997E-3</v>
      </c>
      <c r="V666" s="11">
        <f t="shared" si="103"/>
        <v>-1.8061999999999998E-2</v>
      </c>
      <c r="W666" s="11">
        <f t="shared" si="104"/>
        <v>-1.3923000000000001E-2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5089</v>
      </c>
      <c r="C667" s="3" t="s">
        <v>10330</v>
      </c>
      <c r="D667" s="10">
        <v>16.399999999999999</v>
      </c>
      <c r="E667" s="10">
        <v>16.05</v>
      </c>
      <c r="F667" s="10">
        <v>15.95</v>
      </c>
      <c r="G667" s="10">
        <v>15.7</v>
      </c>
      <c r="H667" s="10">
        <v>15.75</v>
      </c>
      <c r="I667" s="3">
        <v>6</v>
      </c>
      <c r="J667" s="3">
        <v>29</v>
      </c>
      <c r="K667" s="3">
        <v>-5</v>
      </c>
      <c r="L667" s="3">
        <v>2</v>
      </c>
      <c r="M667" s="3">
        <v>15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9.8399999999999985E-4</v>
      </c>
      <c r="T667" s="11">
        <f t="shared" si="101"/>
        <v>4.6545000000000007E-3</v>
      </c>
      <c r="U667" s="11">
        <f t="shared" si="102"/>
        <v>-7.9750000000000003E-4</v>
      </c>
      <c r="V667" s="11">
        <f t="shared" si="103"/>
        <v>3.1399999999999999E-4</v>
      </c>
      <c r="W667" s="11">
        <f t="shared" si="104"/>
        <v>2.3625E-3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5684</v>
      </c>
      <c r="C668" s="3" t="s">
        <v>4794</v>
      </c>
      <c r="D668" s="10">
        <v>97.8</v>
      </c>
      <c r="E668" s="10">
        <v>95.5</v>
      </c>
      <c r="F668" s="10">
        <v>95.4</v>
      </c>
      <c r="G668" s="10">
        <v>94.6</v>
      </c>
      <c r="H668" s="10">
        <v>92.9</v>
      </c>
      <c r="I668" s="3">
        <v>-907</v>
      </c>
      <c r="J668" s="3">
        <v>-1263</v>
      </c>
      <c r="K668" s="3">
        <v>-672.06</v>
      </c>
      <c r="L668" s="3">
        <v>-457</v>
      </c>
      <c r="M668" s="3">
        <v>-1329.9970000000001</v>
      </c>
      <c r="N668" s="3">
        <v>-37.14</v>
      </c>
      <c r="O668" s="3">
        <v>13</v>
      </c>
      <c r="P668" s="3">
        <v>-3</v>
      </c>
      <c r="Q668" s="3">
        <v>56</v>
      </c>
      <c r="R668" s="3">
        <v>-22</v>
      </c>
      <c r="S668" s="11">
        <f t="shared" si="100"/>
        <v>-0.88704599999999989</v>
      </c>
      <c r="T668" s="11">
        <f t="shared" si="101"/>
        <v>-1.2061649999999999</v>
      </c>
      <c r="U668" s="11">
        <f t="shared" si="102"/>
        <v>-0.64114523999999995</v>
      </c>
      <c r="V668" s="11">
        <f t="shared" si="103"/>
        <v>-0.43232199999999998</v>
      </c>
      <c r="W668" s="11">
        <f t="shared" si="104"/>
        <v>-1.2355672130000002</v>
      </c>
      <c r="X668" s="11">
        <f t="shared" si="105"/>
        <v>-3.6322920000000002E-2</v>
      </c>
      <c r="Y668" s="11">
        <f t="shared" si="106"/>
        <v>1.2415000000000001E-2</v>
      </c>
      <c r="Z668" s="11">
        <f t="shared" si="107"/>
        <v>-2.8620000000000004E-3</v>
      </c>
      <c r="AA668" s="11">
        <f t="shared" si="108"/>
        <v>5.2975999999999995E-2</v>
      </c>
      <c r="AB668" s="11">
        <f t="shared" si="109"/>
        <v>-2.0438000000000001E-2</v>
      </c>
    </row>
    <row r="669" spans="1:28" x14ac:dyDescent="0.25">
      <c r="A669" s="2" t="s">
        <v>663</v>
      </c>
      <c r="B669" s="3" t="s">
        <v>6088</v>
      </c>
      <c r="C669" s="3" t="s">
        <v>4813</v>
      </c>
      <c r="D669" s="10">
        <v>11.1</v>
      </c>
      <c r="E669" s="10">
        <v>11.1</v>
      </c>
      <c r="F669" s="10">
        <v>11.45</v>
      </c>
      <c r="G669" s="10">
        <v>11.3</v>
      </c>
      <c r="H669" s="10">
        <v>11.4</v>
      </c>
      <c r="I669" s="3">
        <v>1</v>
      </c>
      <c r="J669" s="3">
        <v>0</v>
      </c>
      <c r="K669" s="3">
        <v>0</v>
      </c>
      <c r="L669" s="3">
        <v>1</v>
      </c>
      <c r="M669" s="3">
        <v>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1.11E-4</v>
      </c>
      <c r="T669" s="11">
        <f t="shared" si="101"/>
        <v>0</v>
      </c>
      <c r="U669" s="11">
        <f t="shared" si="102"/>
        <v>0</v>
      </c>
      <c r="V669" s="11">
        <f t="shared" si="103"/>
        <v>1.1300000000000001E-4</v>
      </c>
      <c r="W669" s="11">
        <f t="shared" si="104"/>
        <v>5.6999999999999998E-4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9591</v>
      </c>
      <c r="C670" s="3" t="s">
        <v>4781</v>
      </c>
      <c r="D670" s="10">
        <v>16</v>
      </c>
      <c r="E670" s="10">
        <v>15.95</v>
      </c>
      <c r="F670" s="10">
        <v>16.05</v>
      </c>
      <c r="G670" s="10">
        <v>16.95</v>
      </c>
      <c r="H670" s="10">
        <v>16.5</v>
      </c>
      <c r="I670" s="3">
        <v>86</v>
      </c>
      <c r="J670" s="3">
        <v>0</v>
      </c>
      <c r="K670" s="3">
        <v>19</v>
      </c>
      <c r="L670" s="3">
        <v>133</v>
      </c>
      <c r="M670" s="3">
        <v>-107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1.376E-2</v>
      </c>
      <c r="T670" s="11">
        <f t="shared" si="101"/>
        <v>0</v>
      </c>
      <c r="U670" s="11">
        <f t="shared" si="102"/>
        <v>3.0494999999999997E-3</v>
      </c>
      <c r="V670" s="11">
        <f t="shared" si="103"/>
        <v>2.2543499999999998E-2</v>
      </c>
      <c r="W670" s="11">
        <f t="shared" si="104"/>
        <v>-1.7655000000000001E-2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6089</v>
      </c>
      <c r="C671" s="3" t="s">
        <v>4758</v>
      </c>
      <c r="D671" s="10">
        <v>45.4</v>
      </c>
      <c r="E671" s="10">
        <v>45.9</v>
      </c>
      <c r="F671" s="10">
        <v>45.2</v>
      </c>
      <c r="G671" s="10">
        <v>49.7</v>
      </c>
      <c r="H671" s="10">
        <v>49.05</v>
      </c>
      <c r="I671" s="3">
        <v>42</v>
      </c>
      <c r="J671" s="3">
        <v>-33</v>
      </c>
      <c r="K671" s="3">
        <v>17</v>
      </c>
      <c r="L671" s="3">
        <v>149</v>
      </c>
      <c r="M671" s="3">
        <v>-177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1.9067999999999998E-2</v>
      </c>
      <c r="T671" s="11">
        <f t="shared" si="101"/>
        <v>-1.5147000000000001E-2</v>
      </c>
      <c r="U671" s="11">
        <f t="shared" si="102"/>
        <v>7.6840000000000007E-3</v>
      </c>
      <c r="V671" s="11">
        <f t="shared" si="103"/>
        <v>7.4053000000000008E-2</v>
      </c>
      <c r="W671" s="11">
        <f t="shared" si="104"/>
        <v>-8.6818500000000007E-2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9592</v>
      </c>
      <c r="C672" s="3" t="s">
        <v>4773</v>
      </c>
      <c r="D672" s="10">
        <v>45.15</v>
      </c>
      <c r="E672" s="10">
        <v>45.35</v>
      </c>
      <c r="F672" s="10">
        <v>45.8</v>
      </c>
      <c r="G672" s="10">
        <v>46.35</v>
      </c>
      <c r="H672" s="10">
        <v>46.2</v>
      </c>
      <c r="I672" s="3">
        <v>14</v>
      </c>
      <c r="J672" s="3">
        <v>8</v>
      </c>
      <c r="K672" s="3">
        <v>74</v>
      </c>
      <c r="L672" s="3">
        <v>148</v>
      </c>
      <c r="M672" s="3">
        <v>17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6.3210000000000002E-3</v>
      </c>
      <c r="T672" s="11">
        <f t="shared" si="101"/>
        <v>3.6280000000000001E-3</v>
      </c>
      <c r="U672" s="11">
        <f t="shared" si="102"/>
        <v>3.3891999999999999E-2</v>
      </c>
      <c r="V672" s="11">
        <f t="shared" si="103"/>
        <v>6.8598000000000006E-2</v>
      </c>
      <c r="W672" s="11">
        <f t="shared" si="104"/>
        <v>7.8540000000000016E-3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5537</v>
      </c>
      <c r="C673" s="3" t="s">
        <v>4813</v>
      </c>
      <c r="D673" s="10">
        <v>70.8</v>
      </c>
      <c r="E673" s="10">
        <v>69</v>
      </c>
      <c r="F673" s="10">
        <v>67.400000000000006</v>
      </c>
      <c r="G673" s="10">
        <v>67.3</v>
      </c>
      <c r="H673" s="10">
        <v>65.900000000000006</v>
      </c>
      <c r="I673" s="3">
        <v>101</v>
      </c>
      <c r="J673" s="3">
        <v>-37</v>
      </c>
      <c r="K673" s="3">
        <v>-3</v>
      </c>
      <c r="L673" s="3">
        <v>-11</v>
      </c>
      <c r="M673" s="3">
        <v>-135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7.1507999999999988E-2</v>
      </c>
      <c r="T673" s="11">
        <f t="shared" si="101"/>
        <v>-2.5530000000000001E-2</v>
      </c>
      <c r="U673" s="11">
        <f t="shared" si="102"/>
        <v>-2.0220000000000004E-3</v>
      </c>
      <c r="V673" s="11">
        <f t="shared" si="103"/>
        <v>-7.4029999999999999E-3</v>
      </c>
      <c r="W673" s="11">
        <f t="shared" si="104"/>
        <v>-8.8965000000000002E-2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9593</v>
      </c>
      <c r="C674" s="3" t="s">
        <v>4780</v>
      </c>
      <c r="D674" s="10">
        <v>34.549999999999997</v>
      </c>
      <c r="E674" s="10">
        <v>34.700000000000003</v>
      </c>
      <c r="F674" s="10">
        <v>34.799999999999997</v>
      </c>
      <c r="G674" s="10">
        <v>34.450000000000003</v>
      </c>
      <c r="H674" s="10">
        <v>35.15</v>
      </c>
      <c r="I674" s="3">
        <v>236</v>
      </c>
      <c r="J674" s="3">
        <v>45</v>
      </c>
      <c r="K674" s="3">
        <v>60</v>
      </c>
      <c r="L674" s="3">
        <v>-36</v>
      </c>
      <c r="M674" s="3">
        <v>295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8.1537999999999999E-2</v>
      </c>
      <c r="T674" s="11">
        <f t="shared" si="101"/>
        <v>1.5615000000000002E-2</v>
      </c>
      <c r="U674" s="11">
        <f t="shared" si="102"/>
        <v>2.0879999999999999E-2</v>
      </c>
      <c r="V674" s="11">
        <f t="shared" si="103"/>
        <v>-1.2402E-2</v>
      </c>
      <c r="W674" s="11">
        <f t="shared" si="104"/>
        <v>0.10369250000000001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6091</v>
      </c>
      <c r="C675" s="3" t="s">
        <v>4773</v>
      </c>
      <c r="D675" s="10">
        <v>79</v>
      </c>
      <c r="E675" s="10">
        <v>79</v>
      </c>
      <c r="F675" s="10">
        <v>79</v>
      </c>
      <c r="G675" s="10">
        <v>79</v>
      </c>
      <c r="H675" s="10">
        <v>78.8</v>
      </c>
      <c r="I675" s="3">
        <v>59</v>
      </c>
      <c r="J675" s="3">
        <v>-47</v>
      </c>
      <c r="K675" s="3">
        <v>-24</v>
      </c>
      <c r="L675" s="3">
        <v>-2</v>
      </c>
      <c r="M675" s="3">
        <v>-38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4.6609999999999999E-2</v>
      </c>
      <c r="T675" s="11">
        <f t="shared" si="101"/>
        <v>-3.7130000000000003E-2</v>
      </c>
      <c r="U675" s="11">
        <f t="shared" si="102"/>
        <v>-1.8960000000000001E-2</v>
      </c>
      <c r="V675" s="11">
        <f t="shared" si="103"/>
        <v>-1.58E-3</v>
      </c>
      <c r="W675" s="11">
        <f t="shared" si="104"/>
        <v>-2.9944000000000002E-2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5363</v>
      </c>
      <c r="C676" s="3" t="s">
        <v>4802</v>
      </c>
      <c r="D676" s="10">
        <v>71.2</v>
      </c>
      <c r="E676" s="10">
        <v>70.5</v>
      </c>
      <c r="F676" s="10">
        <v>68.900000000000006</v>
      </c>
      <c r="G676" s="10">
        <v>68.099999999999994</v>
      </c>
      <c r="H676" s="10">
        <v>68.5</v>
      </c>
      <c r="I676" s="3">
        <v>-263</v>
      </c>
      <c r="J676" s="3">
        <v>-195</v>
      </c>
      <c r="K676" s="3">
        <v>54</v>
      </c>
      <c r="L676" s="3">
        <v>-97</v>
      </c>
      <c r="M676" s="3">
        <v>-48</v>
      </c>
      <c r="N676" s="3">
        <v>0</v>
      </c>
      <c r="O676" s="3">
        <v>0</v>
      </c>
      <c r="P676" s="3">
        <v>-267</v>
      </c>
      <c r="Q676" s="3">
        <v>0</v>
      </c>
      <c r="R676" s="3">
        <v>0</v>
      </c>
      <c r="S676" s="11">
        <f t="shared" si="100"/>
        <v>-0.18725600000000003</v>
      </c>
      <c r="T676" s="11">
        <f t="shared" si="101"/>
        <v>-0.13747500000000001</v>
      </c>
      <c r="U676" s="11">
        <f t="shared" si="102"/>
        <v>3.7206000000000003E-2</v>
      </c>
      <c r="V676" s="11">
        <f t="shared" si="103"/>
        <v>-6.6057000000000005E-2</v>
      </c>
      <c r="W676" s="11">
        <f t="shared" si="104"/>
        <v>-3.288E-2</v>
      </c>
      <c r="X676" s="11">
        <f t="shared" si="105"/>
        <v>0</v>
      </c>
      <c r="Y676" s="11">
        <f t="shared" si="106"/>
        <v>0</v>
      </c>
      <c r="Z676" s="11">
        <f t="shared" si="107"/>
        <v>-0.18396300000000002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9594</v>
      </c>
      <c r="C677" s="3" t="s">
        <v>10336</v>
      </c>
      <c r="D677" s="10">
        <v>135.5</v>
      </c>
      <c r="E677" s="10">
        <v>149</v>
      </c>
      <c r="F677" s="10">
        <v>153</v>
      </c>
      <c r="G677" s="10">
        <v>153</v>
      </c>
      <c r="H677" s="10">
        <v>156</v>
      </c>
      <c r="I677" s="3">
        <v>367</v>
      </c>
      <c r="J677" s="3">
        <v>5172.8999999999996</v>
      </c>
      <c r="K677" s="3">
        <v>-233.61699999999999</v>
      </c>
      <c r="L677" s="3">
        <v>141</v>
      </c>
      <c r="M677" s="3">
        <v>221</v>
      </c>
      <c r="N677" s="3">
        <v>533</v>
      </c>
      <c r="O677" s="3">
        <v>1664</v>
      </c>
      <c r="P677" s="3">
        <v>1919</v>
      </c>
      <c r="Q677" s="3">
        <v>660</v>
      </c>
      <c r="R677" s="3">
        <v>240</v>
      </c>
      <c r="S677" s="11">
        <f t="shared" si="100"/>
        <v>0.49728499999999998</v>
      </c>
      <c r="T677" s="11">
        <f t="shared" si="101"/>
        <v>7.7076209999999996</v>
      </c>
      <c r="U677" s="11">
        <f t="shared" si="102"/>
        <v>-0.35743400999999997</v>
      </c>
      <c r="V677" s="11">
        <f t="shared" si="103"/>
        <v>0.21573000000000001</v>
      </c>
      <c r="W677" s="11">
        <f t="shared" si="104"/>
        <v>0.34476000000000001</v>
      </c>
      <c r="X677" s="11">
        <f t="shared" si="105"/>
        <v>0.72221500000000005</v>
      </c>
      <c r="Y677" s="11">
        <f t="shared" si="106"/>
        <v>2.4793599999999998</v>
      </c>
      <c r="Z677" s="11">
        <f t="shared" si="107"/>
        <v>2.93607</v>
      </c>
      <c r="AA677" s="11">
        <f t="shared" si="108"/>
        <v>1.0098</v>
      </c>
      <c r="AB677" s="11">
        <f t="shared" si="109"/>
        <v>0.37440000000000001</v>
      </c>
    </row>
    <row r="678" spans="1:28" x14ac:dyDescent="0.25">
      <c r="A678" s="2" t="s">
        <v>672</v>
      </c>
      <c r="B678" s="3" t="s">
        <v>9595</v>
      </c>
      <c r="C678" s="3" t="s">
        <v>4758</v>
      </c>
      <c r="D678" s="10">
        <v>306.5</v>
      </c>
      <c r="E678" s="10">
        <v>301.5</v>
      </c>
      <c r="F678" s="10">
        <v>303</v>
      </c>
      <c r="G678" s="10">
        <v>303</v>
      </c>
      <c r="H678" s="10">
        <v>297.5</v>
      </c>
      <c r="I678" s="3">
        <v>-11.791</v>
      </c>
      <c r="J678" s="3">
        <v>-105.054</v>
      </c>
      <c r="K678" s="3">
        <v>-25.58</v>
      </c>
      <c r="L678" s="3">
        <v>-61.99</v>
      </c>
      <c r="M678" s="3">
        <v>-136</v>
      </c>
      <c r="N678" s="3">
        <v>0</v>
      </c>
      <c r="O678" s="3">
        <v>-40.915999999999997</v>
      </c>
      <c r="P678" s="3">
        <v>0</v>
      </c>
      <c r="Q678" s="3">
        <v>-16</v>
      </c>
      <c r="R678" s="3">
        <v>0</v>
      </c>
      <c r="S678" s="11">
        <f t="shared" si="100"/>
        <v>-3.6139415000000001E-2</v>
      </c>
      <c r="T678" s="11">
        <f t="shared" si="101"/>
        <v>-0.31673781000000001</v>
      </c>
      <c r="U678" s="11">
        <f t="shared" si="102"/>
        <v>-7.7507400000000004E-2</v>
      </c>
      <c r="V678" s="11">
        <f t="shared" si="103"/>
        <v>-0.18782970000000002</v>
      </c>
      <c r="W678" s="11">
        <f t="shared" si="104"/>
        <v>-0.40460000000000002</v>
      </c>
      <c r="X678" s="11">
        <f t="shared" si="105"/>
        <v>0</v>
      </c>
      <c r="Y678" s="11">
        <f t="shared" si="106"/>
        <v>-0.12336174</v>
      </c>
      <c r="Z678" s="11">
        <f t="shared" si="107"/>
        <v>0</v>
      </c>
      <c r="AA678" s="11">
        <f t="shared" si="108"/>
        <v>-4.8480000000000002E-2</v>
      </c>
      <c r="AB678" s="11">
        <f t="shared" si="109"/>
        <v>0</v>
      </c>
    </row>
    <row r="679" spans="1:28" x14ac:dyDescent="0.25">
      <c r="A679" s="2" t="s">
        <v>673</v>
      </c>
      <c r="B679" s="3" t="s">
        <v>9596</v>
      </c>
      <c r="C679" s="3" t="s">
        <v>4803</v>
      </c>
      <c r="D679" s="10">
        <v>46.85</v>
      </c>
      <c r="E679" s="10">
        <v>47</v>
      </c>
      <c r="F679" s="10">
        <v>47</v>
      </c>
      <c r="G679" s="10">
        <v>47.05</v>
      </c>
      <c r="H679" s="10">
        <v>45.95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9597</v>
      </c>
      <c r="C680" s="3" t="s">
        <v>10325</v>
      </c>
      <c r="D680" s="10">
        <v>27.75</v>
      </c>
      <c r="E680" s="10">
        <v>29.15</v>
      </c>
      <c r="F680" s="10">
        <v>29.05</v>
      </c>
      <c r="G680" s="10">
        <v>28.2</v>
      </c>
      <c r="H680" s="10">
        <v>27.65</v>
      </c>
      <c r="I680" s="3">
        <v>4</v>
      </c>
      <c r="J680" s="3">
        <v>667</v>
      </c>
      <c r="K680" s="3">
        <v>-427</v>
      </c>
      <c r="L680" s="3">
        <v>81</v>
      </c>
      <c r="M680" s="3">
        <v>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1.1100000000000001E-3</v>
      </c>
      <c r="T680" s="11">
        <f t="shared" si="101"/>
        <v>0.19443050000000001</v>
      </c>
      <c r="U680" s="11">
        <f t="shared" si="102"/>
        <v>-0.1240435</v>
      </c>
      <c r="V680" s="11">
        <f t="shared" si="103"/>
        <v>2.2841999999999998E-2</v>
      </c>
      <c r="W680" s="11">
        <f t="shared" si="104"/>
        <v>2.4884999999999998E-3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5685</v>
      </c>
      <c r="C681" s="3" t="s">
        <v>4812</v>
      </c>
      <c r="D681" s="10">
        <v>47.25</v>
      </c>
      <c r="E681" s="10">
        <v>47.65</v>
      </c>
      <c r="F681" s="10">
        <v>46.95</v>
      </c>
      <c r="G681" s="10">
        <v>47.2</v>
      </c>
      <c r="H681" s="10">
        <v>46.65</v>
      </c>
      <c r="I681" s="3">
        <v>35</v>
      </c>
      <c r="J681" s="3">
        <v>30</v>
      </c>
      <c r="K681" s="3">
        <v>-7</v>
      </c>
      <c r="L681" s="3">
        <v>-1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1.65375E-2</v>
      </c>
      <c r="T681" s="11">
        <f t="shared" si="101"/>
        <v>1.4295E-2</v>
      </c>
      <c r="U681" s="11">
        <f t="shared" si="102"/>
        <v>-3.2865000000000004E-3</v>
      </c>
      <c r="V681" s="11">
        <f t="shared" si="103"/>
        <v>-4.7200000000000003E-4</v>
      </c>
      <c r="W681" s="11">
        <f t="shared" si="104"/>
        <v>-2.3324999999999999E-3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9598</v>
      </c>
      <c r="C682" s="3" t="s">
        <v>4772</v>
      </c>
      <c r="D682" s="10">
        <v>53.3</v>
      </c>
      <c r="E682" s="10">
        <v>52.5</v>
      </c>
      <c r="F682" s="10">
        <v>54</v>
      </c>
      <c r="G682" s="10">
        <v>55.8</v>
      </c>
      <c r="H682" s="10">
        <v>57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5539</v>
      </c>
      <c r="C683" s="3" t="s">
        <v>4805</v>
      </c>
      <c r="D683" s="10">
        <v>127</v>
      </c>
      <c r="E683" s="10">
        <v>127.5</v>
      </c>
      <c r="F683" s="10">
        <v>138</v>
      </c>
      <c r="G683" s="10">
        <v>139</v>
      </c>
      <c r="H683" s="10">
        <v>139</v>
      </c>
      <c r="I683" s="3">
        <v>-261.62</v>
      </c>
      <c r="J683" s="3">
        <v>104</v>
      </c>
      <c r="K683" s="3">
        <v>741.63900000000001</v>
      </c>
      <c r="L683" s="3">
        <v>-1620.9359999999999</v>
      </c>
      <c r="M683" s="3">
        <v>823</v>
      </c>
      <c r="N683" s="3">
        <v>-2.6110000000000002</v>
      </c>
      <c r="O683" s="3">
        <v>-11.766</v>
      </c>
      <c r="P683" s="3">
        <v>35.646999999999998</v>
      </c>
      <c r="Q683" s="3">
        <v>-10.587</v>
      </c>
      <c r="R683" s="3">
        <v>-0.86</v>
      </c>
      <c r="S683" s="11">
        <f t="shared" si="100"/>
        <v>-0.33225739999999998</v>
      </c>
      <c r="T683" s="11">
        <f t="shared" si="101"/>
        <v>0.1326</v>
      </c>
      <c r="U683" s="11">
        <f t="shared" si="102"/>
        <v>1.0234618200000001</v>
      </c>
      <c r="V683" s="11">
        <f t="shared" si="103"/>
        <v>-2.2531010399999998</v>
      </c>
      <c r="W683" s="11">
        <f t="shared" si="104"/>
        <v>1.1439699999999999</v>
      </c>
      <c r="X683" s="11">
        <f t="shared" si="105"/>
        <v>-3.3159700000000005E-3</v>
      </c>
      <c r="Y683" s="11">
        <f t="shared" si="106"/>
        <v>-1.500165E-2</v>
      </c>
      <c r="Z683" s="11">
        <f t="shared" si="107"/>
        <v>4.9192859999999998E-2</v>
      </c>
      <c r="AA683" s="11">
        <f t="shared" si="108"/>
        <v>-1.471593E-2</v>
      </c>
      <c r="AB683" s="11">
        <f t="shared" si="109"/>
        <v>-1.1953999999999999E-3</v>
      </c>
    </row>
    <row r="684" spans="1:28" x14ac:dyDescent="0.25">
      <c r="A684" s="2" t="s">
        <v>678</v>
      </c>
      <c r="B684" s="3" t="s">
        <v>9599</v>
      </c>
      <c r="C684" s="3" t="s">
        <v>4805</v>
      </c>
      <c r="D684" s="10">
        <v>144</v>
      </c>
      <c r="E684" s="10">
        <v>147.5</v>
      </c>
      <c r="F684" s="10">
        <v>139</v>
      </c>
      <c r="G684" s="10">
        <v>152.5</v>
      </c>
      <c r="H684" s="10">
        <v>165</v>
      </c>
      <c r="I684" s="3">
        <v>-97.97</v>
      </c>
      <c r="J684" s="3">
        <v>190.11</v>
      </c>
      <c r="K684" s="3">
        <v>-328</v>
      </c>
      <c r="L684" s="3">
        <v>56</v>
      </c>
      <c r="M684" s="3">
        <v>102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-0.1410768</v>
      </c>
      <c r="T684" s="11">
        <f t="shared" si="101"/>
        <v>0.28041225000000003</v>
      </c>
      <c r="U684" s="11">
        <f t="shared" si="102"/>
        <v>-0.45591999999999999</v>
      </c>
      <c r="V684" s="11">
        <f t="shared" si="103"/>
        <v>8.5400000000000004E-2</v>
      </c>
      <c r="W684" s="11">
        <f t="shared" si="104"/>
        <v>0.16830000000000001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5540</v>
      </c>
      <c r="C685" s="3" t="s">
        <v>4794</v>
      </c>
      <c r="D685" s="10">
        <v>14.5</v>
      </c>
      <c r="E685" s="10">
        <v>14.5</v>
      </c>
      <c r="F685" s="10">
        <v>14.5</v>
      </c>
      <c r="G685" s="10">
        <v>14.25</v>
      </c>
      <c r="H685" s="10">
        <v>14.35</v>
      </c>
      <c r="I685" s="3">
        <v>0</v>
      </c>
      <c r="J685" s="3">
        <v>-1</v>
      </c>
      <c r="K685" s="3">
        <v>0</v>
      </c>
      <c r="L685" s="3">
        <v>2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-1.45E-4</v>
      </c>
      <c r="U685" s="11">
        <f t="shared" si="102"/>
        <v>0</v>
      </c>
      <c r="V685" s="11">
        <f t="shared" si="103"/>
        <v>2.8499999999999999E-4</v>
      </c>
      <c r="W685" s="11">
        <f t="shared" si="104"/>
        <v>-1.4349999999999999E-4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9600</v>
      </c>
      <c r="C686" s="3" t="s">
        <v>4764</v>
      </c>
      <c r="D686" s="10">
        <v>8.9499999999999993</v>
      </c>
      <c r="E686" s="10">
        <v>8.8800000000000008</v>
      </c>
      <c r="F686" s="10">
        <v>8.9</v>
      </c>
      <c r="G686" s="10">
        <v>8.9700000000000006</v>
      </c>
      <c r="H686" s="10">
        <v>9</v>
      </c>
      <c r="I686" s="3">
        <v>-2</v>
      </c>
      <c r="J686" s="3">
        <v>10</v>
      </c>
      <c r="K686" s="3">
        <v>-1</v>
      </c>
      <c r="L686" s="3">
        <v>-3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-1.7899999999999999E-4</v>
      </c>
      <c r="T686" s="11">
        <f t="shared" si="101"/>
        <v>8.8800000000000012E-4</v>
      </c>
      <c r="U686" s="11">
        <f t="shared" si="102"/>
        <v>-8.9000000000000008E-5</v>
      </c>
      <c r="V686" s="11">
        <f t="shared" si="103"/>
        <v>-2.6910000000000004E-4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6547</v>
      </c>
      <c r="C687" s="3" t="s">
        <v>4795</v>
      </c>
      <c r="D687" s="10">
        <v>92.1</v>
      </c>
      <c r="E687" s="10">
        <v>93.4</v>
      </c>
      <c r="F687" s="10">
        <v>97.3</v>
      </c>
      <c r="G687" s="10">
        <v>98.6</v>
      </c>
      <c r="H687" s="10">
        <v>98.1</v>
      </c>
      <c r="I687" s="3">
        <v>3871.3440000000001</v>
      </c>
      <c r="J687" s="3">
        <v>-147.148</v>
      </c>
      <c r="K687" s="3">
        <v>-16598.625</v>
      </c>
      <c r="L687" s="3">
        <v>-10798.031999999999</v>
      </c>
      <c r="M687" s="3">
        <v>-18611.78</v>
      </c>
      <c r="N687" s="3">
        <v>-960</v>
      </c>
      <c r="O687" s="3">
        <v>-187</v>
      </c>
      <c r="P687" s="3">
        <v>2136</v>
      </c>
      <c r="Q687" s="3">
        <v>4713</v>
      </c>
      <c r="R687" s="3">
        <v>2524</v>
      </c>
      <c r="S687" s="11">
        <f t="shared" si="100"/>
        <v>3.5655078239999995</v>
      </c>
      <c r="T687" s="11">
        <f t="shared" si="101"/>
        <v>-0.13743623199999999</v>
      </c>
      <c r="U687" s="11">
        <f t="shared" si="102"/>
        <v>-16.150462125000001</v>
      </c>
      <c r="V687" s="11">
        <f t="shared" si="103"/>
        <v>-10.646859552</v>
      </c>
      <c r="W687" s="11">
        <f t="shared" si="104"/>
        <v>-18.258156179999997</v>
      </c>
      <c r="X687" s="11">
        <f t="shared" si="105"/>
        <v>-0.88415999999999995</v>
      </c>
      <c r="Y687" s="11">
        <f t="shared" si="106"/>
        <v>-0.17465799999999998</v>
      </c>
      <c r="Z687" s="11">
        <f t="shared" si="107"/>
        <v>2.078328</v>
      </c>
      <c r="AA687" s="11">
        <f t="shared" si="108"/>
        <v>4.6470180000000001</v>
      </c>
      <c r="AB687" s="11">
        <f t="shared" si="109"/>
        <v>2.4760439999999999</v>
      </c>
    </row>
    <row r="688" spans="1:28" x14ac:dyDescent="0.25">
      <c r="A688" s="2" t="s">
        <v>682</v>
      </c>
      <c r="B688" s="3" t="s">
        <v>6096</v>
      </c>
      <c r="C688" s="3" t="s">
        <v>4780</v>
      </c>
      <c r="D688" s="10">
        <v>22.6</v>
      </c>
      <c r="E688" s="10">
        <v>22.7</v>
      </c>
      <c r="F688" s="10">
        <v>22.55</v>
      </c>
      <c r="G688" s="10">
        <v>22.4</v>
      </c>
      <c r="H688" s="10">
        <v>22.5</v>
      </c>
      <c r="I688" s="3">
        <v>15</v>
      </c>
      <c r="J688" s="3">
        <v>1</v>
      </c>
      <c r="K688" s="3">
        <v>0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3.3899999999999998E-3</v>
      </c>
      <c r="T688" s="11">
        <f t="shared" si="101"/>
        <v>2.2699999999999999E-4</v>
      </c>
      <c r="U688" s="11">
        <f t="shared" si="102"/>
        <v>0</v>
      </c>
      <c r="V688" s="11">
        <f t="shared" si="103"/>
        <v>-2.24E-4</v>
      </c>
      <c r="W688" s="11">
        <f t="shared" si="104"/>
        <v>-2.2499999999999999E-4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9601</v>
      </c>
      <c r="C689" s="3" t="s">
        <v>4799</v>
      </c>
      <c r="D689" s="10">
        <v>28.7</v>
      </c>
      <c r="E689" s="10">
        <v>28.25</v>
      </c>
      <c r="F689" s="10">
        <v>28.4</v>
      </c>
      <c r="G689" s="10">
        <v>27.75</v>
      </c>
      <c r="H689" s="10">
        <v>27.1</v>
      </c>
      <c r="I689" s="3">
        <v>120</v>
      </c>
      <c r="J689" s="3">
        <v>-4</v>
      </c>
      <c r="K689" s="3">
        <v>79.144000000000005</v>
      </c>
      <c r="L689" s="3">
        <v>126</v>
      </c>
      <c r="M689" s="3">
        <v>-41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3.4439999999999998E-2</v>
      </c>
      <c r="T689" s="11">
        <f t="shared" si="101"/>
        <v>-1.1299999999999999E-3</v>
      </c>
      <c r="U689" s="11">
        <f t="shared" si="102"/>
        <v>2.2476896000000003E-2</v>
      </c>
      <c r="V689" s="11">
        <f t="shared" si="103"/>
        <v>3.4965000000000003E-2</v>
      </c>
      <c r="W689" s="11">
        <f t="shared" si="104"/>
        <v>-1.1111000000000001E-2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9602</v>
      </c>
      <c r="C690" s="3" t="s">
        <v>4796</v>
      </c>
      <c r="D690" s="10">
        <v>24</v>
      </c>
      <c r="E690" s="10">
        <v>23.8</v>
      </c>
      <c r="F690" s="10">
        <v>23.65</v>
      </c>
      <c r="G690" s="10">
        <v>23.5</v>
      </c>
      <c r="H690" s="10">
        <v>23.2</v>
      </c>
      <c r="I690" s="3">
        <v>-33</v>
      </c>
      <c r="J690" s="3">
        <v>3</v>
      </c>
      <c r="K690" s="3">
        <v>-6</v>
      </c>
      <c r="L690" s="3">
        <v>-37</v>
      </c>
      <c r="M690" s="3">
        <v>-8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-7.92E-3</v>
      </c>
      <c r="T690" s="11">
        <f t="shared" si="101"/>
        <v>7.1400000000000001E-4</v>
      </c>
      <c r="U690" s="11">
        <f t="shared" si="102"/>
        <v>-1.4189999999999997E-3</v>
      </c>
      <c r="V690" s="11">
        <f t="shared" si="103"/>
        <v>-8.6949999999999996E-3</v>
      </c>
      <c r="W690" s="11">
        <f t="shared" si="104"/>
        <v>-1.856E-3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9603</v>
      </c>
      <c r="C691" s="3" t="s">
        <v>10333</v>
      </c>
      <c r="D691" s="10">
        <v>21.55</v>
      </c>
      <c r="E691" s="10">
        <v>21.55</v>
      </c>
      <c r="F691" s="10">
        <v>21.25</v>
      </c>
      <c r="G691" s="10">
        <v>20.8</v>
      </c>
      <c r="H691" s="10">
        <v>20.9</v>
      </c>
      <c r="I691" s="3">
        <v>60</v>
      </c>
      <c r="J691" s="3">
        <v>-41</v>
      </c>
      <c r="K691" s="3">
        <v>-30</v>
      </c>
      <c r="L691" s="3">
        <v>-9</v>
      </c>
      <c r="M691" s="3">
        <v>-29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1.2930000000000001E-2</v>
      </c>
      <c r="T691" s="11">
        <f t="shared" si="101"/>
        <v>-8.8355000000000013E-3</v>
      </c>
      <c r="U691" s="11">
        <f t="shared" si="102"/>
        <v>-6.3749999999999996E-3</v>
      </c>
      <c r="V691" s="11">
        <f t="shared" si="103"/>
        <v>-1.8720000000000002E-3</v>
      </c>
      <c r="W691" s="11">
        <f t="shared" si="104"/>
        <v>-6.0609999999999987E-3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5541</v>
      </c>
      <c r="C692" s="3" t="s">
        <v>4805</v>
      </c>
      <c r="D692" s="10">
        <v>71.3</v>
      </c>
      <c r="E692" s="10">
        <v>70.599999999999994</v>
      </c>
      <c r="F692" s="10">
        <v>71.400000000000006</v>
      </c>
      <c r="G692" s="10">
        <v>70.3</v>
      </c>
      <c r="H692" s="10">
        <v>68.900000000000006</v>
      </c>
      <c r="I692" s="3">
        <v>70</v>
      </c>
      <c r="J692" s="3">
        <v>8</v>
      </c>
      <c r="K692" s="3">
        <v>125</v>
      </c>
      <c r="L692" s="3">
        <v>-94.004999999999995</v>
      </c>
      <c r="M692" s="3">
        <v>-98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4.9910000000000003E-2</v>
      </c>
      <c r="T692" s="11">
        <f t="shared" si="101"/>
        <v>5.6479999999999994E-3</v>
      </c>
      <c r="U692" s="11">
        <f t="shared" si="102"/>
        <v>8.9249999999999996E-2</v>
      </c>
      <c r="V692" s="11">
        <f t="shared" si="103"/>
        <v>-6.6085514999999997E-2</v>
      </c>
      <c r="W692" s="11">
        <f t="shared" si="104"/>
        <v>-6.7522000000000013E-2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9604</v>
      </c>
      <c r="C693" s="3" t="s">
        <v>10319</v>
      </c>
      <c r="D693" s="10">
        <v>24.5</v>
      </c>
      <c r="E693" s="10">
        <v>24.65</v>
      </c>
      <c r="F693" s="10">
        <v>24.7</v>
      </c>
      <c r="G693" s="10">
        <v>24.1</v>
      </c>
      <c r="H693" s="10">
        <v>23.8</v>
      </c>
      <c r="I693" s="3">
        <v>5</v>
      </c>
      <c r="J693" s="3">
        <v>0</v>
      </c>
      <c r="K693" s="3">
        <v>-2</v>
      </c>
      <c r="L693" s="3">
        <v>-3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1.225E-3</v>
      </c>
      <c r="T693" s="11">
        <f t="shared" si="101"/>
        <v>0</v>
      </c>
      <c r="U693" s="11">
        <f t="shared" si="102"/>
        <v>-4.9399999999999997E-4</v>
      </c>
      <c r="V693" s="11">
        <f t="shared" si="103"/>
        <v>-7.2300000000000012E-4</v>
      </c>
      <c r="W693" s="11">
        <f t="shared" si="104"/>
        <v>-7.1400000000000001E-4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9605</v>
      </c>
      <c r="C694" s="3" t="s">
        <v>10327</v>
      </c>
      <c r="D694" s="10">
        <v>101.5</v>
      </c>
      <c r="E694" s="10">
        <v>105</v>
      </c>
      <c r="F694" s="10">
        <v>103</v>
      </c>
      <c r="G694" s="10">
        <v>101</v>
      </c>
      <c r="H694" s="10">
        <v>101.5</v>
      </c>
      <c r="I694" s="3">
        <v>-2288.136</v>
      </c>
      <c r="J694" s="3">
        <v>2250.4769999999999</v>
      </c>
      <c r="K694" s="3">
        <v>-2285.8209999999999</v>
      </c>
      <c r="L694" s="3">
        <v>-1294.8889999999999</v>
      </c>
      <c r="M694" s="3">
        <v>2466.9450000000002</v>
      </c>
      <c r="N694" s="3">
        <v>-900</v>
      </c>
      <c r="O694" s="3">
        <v>-180</v>
      </c>
      <c r="P694" s="3">
        <v>-100</v>
      </c>
      <c r="Q694" s="3">
        <v>-300</v>
      </c>
      <c r="R694" s="3">
        <v>-355</v>
      </c>
      <c r="S694" s="11">
        <f t="shared" si="100"/>
        <v>-2.3224580399999999</v>
      </c>
      <c r="T694" s="11">
        <f t="shared" si="101"/>
        <v>2.3630008499999997</v>
      </c>
      <c r="U694" s="11">
        <f t="shared" si="102"/>
        <v>-2.35439563</v>
      </c>
      <c r="V694" s="11">
        <f t="shared" si="103"/>
        <v>-1.3078378899999998</v>
      </c>
      <c r="W694" s="11">
        <f t="shared" si="104"/>
        <v>2.5039491750000002</v>
      </c>
      <c r="X694" s="11">
        <f t="shared" si="105"/>
        <v>-0.91349999999999998</v>
      </c>
      <c r="Y694" s="11">
        <f t="shared" si="106"/>
        <v>-0.189</v>
      </c>
      <c r="Z694" s="11">
        <f t="shared" si="107"/>
        <v>-0.10299999999999999</v>
      </c>
      <c r="AA694" s="11">
        <f t="shared" si="108"/>
        <v>-0.30299999999999999</v>
      </c>
      <c r="AB694" s="11">
        <f t="shared" si="109"/>
        <v>-0.36032500000000001</v>
      </c>
    </row>
    <row r="695" spans="1:28" x14ac:dyDescent="0.25">
      <c r="A695" s="2" t="s">
        <v>689</v>
      </c>
      <c r="B695" s="3" t="s">
        <v>6099</v>
      </c>
      <c r="C695" s="3" t="s">
        <v>4797</v>
      </c>
      <c r="D695" s="10">
        <v>67.900000000000006</v>
      </c>
      <c r="E695" s="10">
        <v>67.8</v>
      </c>
      <c r="F695" s="10">
        <v>67.599999999999994</v>
      </c>
      <c r="G695" s="10">
        <v>67.099999999999994</v>
      </c>
      <c r="H695" s="10">
        <v>67.8</v>
      </c>
      <c r="I695" s="3">
        <v>-790</v>
      </c>
      <c r="J695" s="3">
        <v>326.15600000000001</v>
      </c>
      <c r="K695" s="3">
        <v>99.442999999999998</v>
      </c>
      <c r="L695" s="3">
        <v>225</v>
      </c>
      <c r="M695" s="3">
        <v>610</v>
      </c>
      <c r="N695" s="3">
        <v>272.44600000000003</v>
      </c>
      <c r="O695" s="3">
        <v>160.959</v>
      </c>
      <c r="P695" s="3">
        <v>453.19200000000001</v>
      </c>
      <c r="Q695" s="3">
        <v>359.36700000000002</v>
      </c>
      <c r="R695" s="3">
        <v>290.54199999999997</v>
      </c>
      <c r="S695" s="11">
        <f t="shared" si="100"/>
        <v>-0.53641000000000005</v>
      </c>
      <c r="T695" s="11">
        <f t="shared" si="101"/>
        <v>0.22113376799999998</v>
      </c>
      <c r="U695" s="11">
        <f t="shared" si="102"/>
        <v>6.7223467999999995E-2</v>
      </c>
      <c r="V695" s="11">
        <f t="shared" si="103"/>
        <v>0.15097499999999997</v>
      </c>
      <c r="W695" s="11">
        <f t="shared" si="104"/>
        <v>0.41358</v>
      </c>
      <c r="X695" s="11">
        <f t="shared" si="105"/>
        <v>0.18499083400000002</v>
      </c>
      <c r="Y695" s="11">
        <f t="shared" si="106"/>
        <v>0.109130202</v>
      </c>
      <c r="Z695" s="11">
        <f t="shared" si="107"/>
        <v>0.30635779199999996</v>
      </c>
      <c r="AA695" s="11">
        <f t="shared" si="108"/>
        <v>0.24113525699999999</v>
      </c>
      <c r="AB695" s="11">
        <f t="shared" si="109"/>
        <v>0.19698747599999999</v>
      </c>
    </row>
    <row r="696" spans="1:28" x14ac:dyDescent="0.25">
      <c r="A696" s="2" t="s">
        <v>690</v>
      </c>
      <c r="B696" s="3" t="s">
        <v>9606</v>
      </c>
      <c r="C696" s="3" t="s">
        <v>4797</v>
      </c>
      <c r="D696" s="10">
        <v>85.9</v>
      </c>
      <c r="E696" s="10">
        <v>82.7</v>
      </c>
      <c r="F696" s="10">
        <v>82.6</v>
      </c>
      <c r="G696" s="10">
        <v>81.3</v>
      </c>
      <c r="H696" s="10">
        <v>80.8</v>
      </c>
      <c r="I696" s="3">
        <v>309</v>
      </c>
      <c r="J696" s="3">
        <v>-419</v>
      </c>
      <c r="K696" s="3">
        <v>-333.43200000000002</v>
      </c>
      <c r="L696" s="3">
        <v>-500</v>
      </c>
      <c r="M696" s="3">
        <v>-163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0.26543100000000003</v>
      </c>
      <c r="T696" s="11">
        <f t="shared" si="101"/>
        <v>-0.34651300000000002</v>
      </c>
      <c r="U696" s="11">
        <f t="shared" si="102"/>
        <v>-0.275414832</v>
      </c>
      <c r="V696" s="11">
        <f t="shared" si="103"/>
        <v>-0.40649999999999997</v>
      </c>
      <c r="W696" s="11">
        <f t="shared" si="104"/>
        <v>-0.13170399999999999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9607</v>
      </c>
      <c r="C697" s="3" t="s">
        <v>4771</v>
      </c>
      <c r="D697" s="10">
        <v>13.6</v>
      </c>
      <c r="E697" s="10">
        <v>13.6</v>
      </c>
      <c r="F697" s="10">
        <v>13.6</v>
      </c>
      <c r="G697" s="10">
        <v>13.85</v>
      </c>
      <c r="H697" s="10">
        <v>14.1</v>
      </c>
      <c r="I697" s="3">
        <v>4</v>
      </c>
      <c r="J697" s="3">
        <v>0</v>
      </c>
      <c r="K697" s="3">
        <v>0</v>
      </c>
      <c r="L697" s="3">
        <v>0</v>
      </c>
      <c r="M697" s="3">
        <v>13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5.44E-4</v>
      </c>
      <c r="T697" s="11">
        <f t="shared" si="101"/>
        <v>0</v>
      </c>
      <c r="U697" s="11">
        <f t="shared" si="102"/>
        <v>0</v>
      </c>
      <c r="V697" s="11">
        <f t="shared" si="103"/>
        <v>0</v>
      </c>
      <c r="W697" s="11">
        <f t="shared" si="104"/>
        <v>1.8329999999999998E-3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4944</v>
      </c>
      <c r="C698" s="3" t="s">
        <v>4805</v>
      </c>
      <c r="D698" s="10">
        <v>24.35</v>
      </c>
      <c r="E698" s="10">
        <v>24.65</v>
      </c>
      <c r="F698" s="10">
        <v>24.9</v>
      </c>
      <c r="G698" s="10">
        <v>24.5</v>
      </c>
      <c r="H698" s="10">
        <v>23.8</v>
      </c>
      <c r="I698" s="3">
        <v>9</v>
      </c>
      <c r="J698" s="3">
        <v>5</v>
      </c>
      <c r="K698" s="3">
        <v>1</v>
      </c>
      <c r="L698" s="3">
        <v>-3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2.1914999999999999E-3</v>
      </c>
      <c r="T698" s="11">
        <f t="shared" si="101"/>
        <v>1.2325000000000001E-3</v>
      </c>
      <c r="U698" s="11">
        <f t="shared" si="102"/>
        <v>2.4899999999999998E-4</v>
      </c>
      <c r="V698" s="11">
        <f t="shared" si="103"/>
        <v>-7.3499999999999998E-4</v>
      </c>
      <c r="W698" s="11">
        <f t="shared" si="104"/>
        <v>-2.3800000000000001E-4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6100</v>
      </c>
      <c r="C699" s="3" t="s">
        <v>10336</v>
      </c>
      <c r="D699" s="10">
        <v>33.85</v>
      </c>
      <c r="E699" s="10">
        <v>33.9</v>
      </c>
      <c r="F699" s="10">
        <v>34.25</v>
      </c>
      <c r="G699" s="10">
        <v>33.6</v>
      </c>
      <c r="H699" s="10">
        <v>33.1</v>
      </c>
      <c r="I699" s="3">
        <v>14</v>
      </c>
      <c r="J699" s="3">
        <v>2</v>
      </c>
      <c r="K699" s="3">
        <v>16</v>
      </c>
      <c r="L699" s="3">
        <v>-10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4.7390000000000002E-3</v>
      </c>
      <c r="T699" s="11">
        <f t="shared" si="101"/>
        <v>6.78E-4</v>
      </c>
      <c r="U699" s="11">
        <f t="shared" si="102"/>
        <v>5.4799999999999996E-3</v>
      </c>
      <c r="V699" s="11">
        <f t="shared" si="103"/>
        <v>-3.3600000000000001E-3</v>
      </c>
      <c r="W699" s="11">
        <f t="shared" si="104"/>
        <v>-3.3100000000000002E-4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6101</v>
      </c>
      <c r="C700" s="3" t="s">
        <v>4794</v>
      </c>
      <c r="D700" s="10">
        <v>23</v>
      </c>
      <c r="E700" s="10">
        <v>22.95</v>
      </c>
      <c r="F700" s="10">
        <v>23.9</v>
      </c>
      <c r="G700" s="10">
        <v>23.35</v>
      </c>
      <c r="H700" s="10">
        <v>23.85</v>
      </c>
      <c r="I700" s="3">
        <v>528</v>
      </c>
      <c r="J700" s="3">
        <v>-541</v>
      </c>
      <c r="K700" s="3">
        <v>130</v>
      </c>
      <c r="L700" s="3">
        <v>-389</v>
      </c>
      <c r="M700" s="3">
        <v>434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0.12144000000000001</v>
      </c>
      <c r="T700" s="11">
        <f t="shared" si="101"/>
        <v>-0.12415949999999999</v>
      </c>
      <c r="U700" s="11">
        <f t="shared" si="102"/>
        <v>3.107E-2</v>
      </c>
      <c r="V700" s="11">
        <f t="shared" si="103"/>
        <v>-9.0831500000000009E-2</v>
      </c>
      <c r="W700" s="11">
        <f t="shared" si="104"/>
        <v>0.10350900000000002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9608</v>
      </c>
      <c r="C701" s="3" t="s">
        <v>4768</v>
      </c>
      <c r="D701" s="10">
        <v>16.7</v>
      </c>
      <c r="E701" s="10">
        <v>16.649999999999999</v>
      </c>
      <c r="F701" s="10">
        <v>16.7</v>
      </c>
      <c r="G701" s="10">
        <v>16.8</v>
      </c>
      <c r="H701" s="10">
        <v>16.8</v>
      </c>
      <c r="I701" s="3">
        <v>-1</v>
      </c>
      <c r="J701" s="3">
        <v>6</v>
      </c>
      <c r="K701" s="3">
        <v>-2</v>
      </c>
      <c r="L701" s="3">
        <v>0</v>
      </c>
      <c r="M701" s="3">
        <v>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-1.6699999999999999E-4</v>
      </c>
      <c r="T701" s="11">
        <f t="shared" si="101"/>
        <v>9.9899999999999989E-4</v>
      </c>
      <c r="U701" s="11">
        <f t="shared" si="102"/>
        <v>-3.3399999999999999E-4</v>
      </c>
      <c r="V701" s="11">
        <f t="shared" si="103"/>
        <v>0</v>
      </c>
      <c r="W701" s="11">
        <f t="shared" si="104"/>
        <v>2.5200000000000001E-3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4945</v>
      </c>
      <c r="C702" s="3" t="s">
        <v>4785</v>
      </c>
      <c r="D702" s="10">
        <v>22.55</v>
      </c>
      <c r="E702" s="10">
        <v>22.55</v>
      </c>
      <c r="F702" s="10">
        <v>22.5</v>
      </c>
      <c r="G702" s="10">
        <v>22.6</v>
      </c>
      <c r="H702" s="10">
        <v>22.4</v>
      </c>
      <c r="I702" s="3">
        <v>0</v>
      </c>
      <c r="J702" s="3">
        <v>2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4.5100000000000001E-4</v>
      </c>
      <c r="U702" s="11">
        <f t="shared" si="102"/>
        <v>0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6103</v>
      </c>
      <c r="C703" s="3" t="s">
        <v>4785</v>
      </c>
      <c r="D703" s="10">
        <v>23</v>
      </c>
      <c r="E703" s="10">
        <v>23.35</v>
      </c>
      <c r="F703" s="10">
        <v>23.7</v>
      </c>
      <c r="G703" s="10">
        <v>24.3</v>
      </c>
      <c r="H703" s="10">
        <v>23.15</v>
      </c>
      <c r="I703" s="3">
        <v>141</v>
      </c>
      <c r="J703" s="3">
        <v>68</v>
      </c>
      <c r="K703" s="3">
        <v>49</v>
      </c>
      <c r="L703" s="3">
        <v>34</v>
      </c>
      <c r="M703" s="3">
        <v>-67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3.243E-2</v>
      </c>
      <c r="T703" s="11">
        <f t="shared" si="101"/>
        <v>1.5878000000000003E-2</v>
      </c>
      <c r="U703" s="11">
        <f t="shared" si="102"/>
        <v>1.1613E-2</v>
      </c>
      <c r="V703" s="11">
        <f t="shared" si="103"/>
        <v>8.2620000000000002E-3</v>
      </c>
      <c r="W703" s="11">
        <f t="shared" si="104"/>
        <v>-1.55105E-2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6104</v>
      </c>
      <c r="C704" s="3" t="s">
        <v>4805</v>
      </c>
      <c r="D704" s="10">
        <v>20.95</v>
      </c>
      <c r="E704" s="10">
        <v>20.95</v>
      </c>
      <c r="F704" s="10">
        <v>21.05</v>
      </c>
      <c r="G704" s="10">
        <v>20.6</v>
      </c>
      <c r="H704" s="10">
        <v>21.1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5688</v>
      </c>
      <c r="C705" s="3" t="s">
        <v>4801</v>
      </c>
      <c r="D705" s="10">
        <v>90.3</v>
      </c>
      <c r="E705" s="10">
        <v>89.7</v>
      </c>
      <c r="F705" s="10">
        <v>89.3</v>
      </c>
      <c r="G705" s="10">
        <v>88.9</v>
      </c>
      <c r="H705" s="10">
        <v>87.9</v>
      </c>
      <c r="I705" s="3">
        <v>21</v>
      </c>
      <c r="J705" s="3">
        <v>-200</v>
      </c>
      <c r="K705" s="3">
        <v>-186</v>
      </c>
      <c r="L705" s="3">
        <v>48</v>
      </c>
      <c r="M705" s="3">
        <v>-146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1.8963000000000001E-2</v>
      </c>
      <c r="T705" s="11">
        <f t="shared" si="101"/>
        <v>-0.1794</v>
      </c>
      <c r="U705" s="11">
        <f t="shared" si="102"/>
        <v>-0.166098</v>
      </c>
      <c r="V705" s="11">
        <f t="shared" si="103"/>
        <v>4.2672000000000009E-2</v>
      </c>
      <c r="W705" s="11">
        <f t="shared" si="104"/>
        <v>-0.128334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6105</v>
      </c>
      <c r="C706" s="3" t="s">
        <v>4782</v>
      </c>
      <c r="D706" s="10">
        <v>27.85</v>
      </c>
      <c r="E706" s="10">
        <v>28</v>
      </c>
      <c r="F706" s="10">
        <v>27.8</v>
      </c>
      <c r="G706" s="10">
        <v>27.65</v>
      </c>
      <c r="H706" s="10">
        <v>27.65</v>
      </c>
      <c r="I706" s="3">
        <v>-341</v>
      </c>
      <c r="J706" s="3">
        <v>-14</v>
      </c>
      <c r="K706" s="3">
        <v>-84</v>
      </c>
      <c r="L706" s="3">
        <v>161</v>
      </c>
      <c r="M706" s="3">
        <v>-98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-9.4968499999999997E-2</v>
      </c>
      <c r="T706" s="11">
        <f t="shared" si="101"/>
        <v>-3.9199999999999999E-3</v>
      </c>
      <c r="U706" s="11">
        <f t="shared" si="102"/>
        <v>-2.3352000000000001E-2</v>
      </c>
      <c r="V706" s="11">
        <f t="shared" si="103"/>
        <v>4.4516499999999994E-2</v>
      </c>
      <c r="W706" s="11">
        <f t="shared" si="104"/>
        <v>-2.7097E-2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9609</v>
      </c>
      <c r="C707" s="3" t="s">
        <v>4821</v>
      </c>
      <c r="D707" s="10">
        <v>647</v>
      </c>
      <c r="E707" s="10">
        <v>652</v>
      </c>
      <c r="F707" s="10">
        <v>651</v>
      </c>
      <c r="G707" s="10">
        <v>658</v>
      </c>
      <c r="H707" s="10">
        <v>653</v>
      </c>
      <c r="I707" s="3">
        <v>84</v>
      </c>
      <c r="J707" s="3">
        <v>154.02000000000001</v>
      </c>
      <c r="K707" s="3">
        <v>160.74100000000001</v>
      </c>
      <c r="L707" s="3">
        <v>157.63200000000001</v>
      </c>
      <c r="M707" s="3">
        <v>90.992000000000004</v>
      </c>
      <c r="N707" s="3">
        <v>15</v>
      </c>
      <c r="O707" s="3">
        <v>3</v>
      </c>
      <c r="P707" s="3">
        <v>13</v>
      </c>
      <c r="Q707" s="3">
        <v>-2</v>
      </c>
      <c r="R707" s="3">
        <v>18</v>
      </c>
      <c r="S707" s="11">
        <f t="shared" si="100"/>
        <v>0.54347999999999996</v>
      </c>
      <c r="T707" s="11">
        <f t="shared" si="101"/>
        <v>1.0042104000000001</v>
      </c>
      <c r="U707" s="11">
        <f t="shared" si="102"/>
        <v>1.0464239100000001</v>
      </c>
      <c r="V707" s="11">
        <f t="shared" si="103"/>
        <v>1.0372185599999999</v>
      </c>
      <c r="W707" s="11">
        <f t="shared" si="104"/>
        <v>0.59417776</v>
      </c>
      <c r="X707" s="11">
        <f t="shared" si="105"/>
        <v>9.7049999999999997E-2</v>
      </c>
      <c r="Y707" s="11">
        <f t="shared" si="106"/>
        <v>1.9560000000000001E-2</v>
      </c>
      <c r="Z707" s="11">
        <f t="shared" si="107"/>
        <v>8.4629999999999997E-2</v>
      </c>
      <c r="AA707" s="11">
        <f t="shared" si="108"/>
        <v>-1.316E-2</v>
      </c>
      <c r="AB707" s="11">
        <f t="shared" si="109"/>
        <v>0.11754000000000001</v>
      </c>
    </row>
    <row r="708" spans="1:28" x14ac:dyDescent="0.25">
      <c r="A708" s="2" t="s">
        <v>702</v>
      </c>
      <c r="B708" s="3" t="s">
        <v>9610</v>
      </c>
      <c r="C708" s="3" t="s">
        <v>4764</v>
      </c>
      <c r="D708" s="10">
        <v>20.05</v>
      </c>
      <c r="E708" s="10">
        <v>19.75</v>
      </c>
      <c r="F708" s="10">
        <v>19.75</v>
      </c>
      <c r="G708" s="10">
        <v>19.75</v>
      </c>
      <c r="H708" s="10">
        <v>19.3</v>
      </c>
      <c r="I708" s="3">
        <v>31</v>
      </c>
      <c r="J708" s="3">
        <v>13.05</v>
      </c>
      <c r="K708" s="3">
        <v>4</v>
      </c>
      <c r="L708" s="3">
        <v>-9</v>
      </c>
      <c r="M708" s="3">
        <v>-16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6.2155000000000005E-3</v>
      </c>
      <c r="T708" s="11">
        <f t="shared" si="101"/>
        <v>2.5773750000000002E-3</v>
      </c>
      <c r="U708" s="11">
        <f t="shared" si="102"/>
        <v>7.9000000000000001E-4</v>
      </c>
      <c r="V708" s="11">
        <f t="shared" si="103"/>
        <v>-1.7775E-3</v>
      </c>
      <c r="W708" s="11">
        <f t="shared" si="104"/>
        <v>-3.088E-3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9611</v>
      </c>
      <c r="C709" s="3" t="s">
        <v>10346</v>
      </c>
      <c r="D709" s="10">
        <v>15.65</v>
      </c>
      <c r="E709" s="10">
        <v>15.75</v>
      </c>
      <c r="F709" s="10">
        <v>15.8</v>
      </c>
      <c r="G709" s="10">
        <v>15.85</v>
      </c>
      <c r="H709" s="10">
        <v>15.6</v>
      </c>
      <c r="I709" s="3">
        <v>13.05</v>
      </c>
      <c r="J709" s="3">
        <v>114</v>
      </c>
      <c r="K709" s="3">
        <v>3</v>
      </c>
      <c r="L709" s="3">
        <v>47</v>
      </c>
      <c r="M709" s="3">
        <v>-57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2.0423250000000002E-3</v>
      </c>
      <c r="T709" s="11">
        <f t="shared" si="101"/>
        <v>1.7954999999999999E-2</v>
      </c>
      <c r="U709" s="11">
        <f t="shared" si="102"/>
        <v>4.7400000000000008E-4</v>
      </c>
      <c r="V709" s="11">
        <f t="shared" si="103"/>
        <v>7.4494999999999995E-3</v>
      </c>
      <c r="W709" s="11">
        <f t="shared" si="104"/>
        <v>-8.8919999999999989E-3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9612</v>
      </c>
      <c r="C710" s="3" t="s">
        <v>4807</v>
      </c>
      <c r="D710" s="10">
        <v>16.75</v>
      </c>
      <c r="E710" s="10">
        <v>16.75</v>
      </c>
      <c r="F710" s="10">
        <v>17.05</v>
      </c>
      <c r="G710" s="10">
        <v>17.05</v>
      </c>
      <c r="H710" s="10">
        <v>17.100000000000001</v>
      </c>
      <c r="I710" s="3">
        <v>-2</v>
      </c>
      <c r="J710" s="3">
        <v>0</v>
      </c>
      <c r="K710" s="3">
        <v>6</v>
      </c>
      <c r="L710" s="3">
        <v>-1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-3.3500000000000001E-4</v>
      </c>
      <c r="T710" s="11">
        <f t="shared" si="101"/>
        <v>0</v>
      </c>
      <c r="U710" s="11">
        <f t="shared" si="102"/>
        <v>1.023E-3</v>
      </c>
      <c r="V710" s="11">
        <f t="shared" si="103"/>
        <v>-1.705E-4</v>
      </c>
      <c r="W710" s="11">
        <f t="shared" si="104"/>
        <v>-1.026E-3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5366</v>
      </c>
      <c r="C711" s="3" t="s">
        <v>10326</v>
      </c>
      <c r="D711" s="10">
        <v>27.4</v>
      </c>
      <c r="E711" s="10">
        <v>27.3</v>
      </c>
      <c r="F711" s="10">
        <v>27.5</v>
      </c>
      <c r="G711" s="10">
        <v>27.5</v>
      </c>
      <c r="H711" s="10">
        <v>27.45</v>
      </c>
      <c r="I711" s="3">
        <v>-5</v>
      </c>
      <c r="J711" s="3">
        <v>-1</v>
      </c>
      <c r="K711" s="3">
        <v>-20</v>
      </c>
      <c r="L711" s="3">
        <v>-4</v>
      </c>
      <c r="M711" s="3">
        <v>8</v>
      </c>
      <c r="N711" s="3">
        <v>-0.92</v>
      </c>
      <c r="O711" s="3">
        <v>0</v>
      </c>
      <c r="P711" s="3">
        <v>0</v>
      </c>
      <c r="Q711" s="3">
        <v>-0.61299999999999999</v>
      </c>
      <c r="R711" s="3">
        <v>0</v>
      </c>
      <c r="S711" s="11">
        <f t="shared" ref="S711:S774" si="110">$D711*I711/100000</f>
        <v>-1.3699999999999999E-3</v>
      </c>
      <c r="T711" s="11">
        <f t="shared" ref="T711:T774" si="111">$E711*J711/100000</f>
        <v>-2.7300000000000002E-4</v>
      </c>
      <c r="U711" s="11">
        <f t="shared" ref="U711:U774" si="112">$F711*K711/100000</f>
        <v>-5.4999999999999997E-3</v>
      </c>
      <c r="V711" s="11">
        <f t="shared" ref="V711:V774" si="113">$G711*L711/100000</f>
        <v>-1.1000000000000001E-3</v>
      </c>
      <c r="W711" s="11">
        <f t="shared" ref="W711:W774" si="114">$H711*M711/100000</f>
        <v>2.196E-3</v>
      </c>
      <c r="X711" s="11">
        <f t="shared" ref="X711:X774" si="115">$D711*N711/100000</f>
        <v>-2.5207999999999996E-4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-1.6857499999999999E-4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9613</v>
      </c>
      <c r="C712" s="3" t="s">
        <v>4782</v>
      </c>
      <c r="D712" s="10">
        <v>61.6</v>
      </c>
      <c r="E712" s="10">
        <v>61.2</v>
      </c>
      <c r="F712" s="10">
        <v>61.8</v>
      </c>
      <c r="G712" s="10">
        <v>61.9</v>
      </c>
      <c r="H712" s="10">
        <v>61.1</v>
      </c>
      <c r="I712" s="3">
        <v>555</v>
      </c>
      <c r="J712" s="3">
        <v>29</v>
      </c>
      <c r="K712" s="3">
        <v>146</v>
      </c>
      <c r="L712" s="3">
        <v>219</v>
      </c>
      <c r="M712" s="3">
        <v>-56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0.34188000000000002</v>
      </c>
      <c r="T712" s="11">
        <f t="shared" si="111"/>
        <v>1.7748000000000003E-2</v>
      </c>
      <c r="U712" s="11">
        <f t="shared" si="112"/>
        <v>9.0227999999999989E-2</v>
      </c>
      <c r="V712" s="11">
        <f t="shared" si="113"/>
        <v>0.13556100000000001</v>
      </c>
      <c r="W712" s="11">
        <f t="shared" si="114"/>
        <v>-3.4215999999999996E-2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9614</v>
      </c>
      <c r="C713" s="3" t="s">
        <v>4803</v>
      </c>
      <c r="D713" s="10">
        <v>48.5</v>
      </c>
      <c r="E713" s="10">
        <v>48.45</v>
      </c>
      <c r="F713" s="10">
        <v>48.7</v>
      </c>
      <c r="G713" s="10">
        <v>50.4</v>
      </c>
      <c r="H713" s="10">
        <v>48.55</v>
      </c>
      <c r="I713" s="3">
        <v>-150</v>
      </c>
      <c r="J713" s="3">
        <v>-185</v>
      </c>
      <c r="K713" s="3">
        <v>87</v>
      </c>
      <c r="L713" s="3">
        <v>-322</v>
      </c>
      <c r="M713" s="3">
        <v>-201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-7.2749999999999995E-2</v>
      </c>
      <c r="T713" s="11">
        <f t="shared" si="111"/>
        <v>-8.9632500000000004E-2</v>
      </c>
      <c r="U713" s="11">
        <f t="shared" si="112"/>
        <v>4.2369000000000004E-2</v>
      </c>
      <c r="V713" s="11">
        <f t="shared" si="113"/>
        <v>-0.16228799999999999</v>
      </c>
      <c r="W713" s="11">
        <f t="shared" si="114"/>
        <v>-9.7585499999999992E-2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9615</v>
      </c>
      <c r="C714" s="3" t="s">
        <v>4777</v>
      </c>
      <c r="D714" s="10">
        <v>40.799999999999997</v>
      </c>
      <c r="E714" s="10">
        <v>40.6</v>
      </c>
      <c r="F714" s="10">
        <v>42.45</v>
      </c>
      <c r="G714" s="10">
        <v>38.25</v>
      </c>
      <c r="H714" s="10">
        <v>34.450000000000003</v>
      </c>
      <c r="I714" s="3">
        <v>84</v>
      </c>
      <c r="J714" s="3">
        <v>-28</v>
      </c>
      <c r="K714" s="3">
        <v>-47</v>
      </c>
      <c r="L714" s="3">
        <v>0</v>
      </c>
      <c r="M714" s="3">
        <v>64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3.4271999999999997E-2</v>
      </c>
      <c r="T714" s="11">
        <f t="shared" si="111"/>
        <v>-1.1368E-2</v>
      </c>
      <c r="U714" s="11">
        <f t="shared" si="112"/>
        <v>-1.99515E-2</v>
      </c>
      <c r="V714" s="11">
        <f t="shared" si="113"/>
        <v>0</v>
      </c>
      <c r="W714" s="11">
        <f t="shared" si="114"/>
        <v>2.2048000000000002E-2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9616</v>
      </c>
      <c r="C715" s="3" t="s">
        <v>4781</v>
      </c>
      <c r="D715" s="10">
        <v>90.4</v>
      </c>
      <c r="E715" s="10">
        <v>89.4</v>
      </c>
      <c r="F715" s="10">
        <v>89.9</v>
      </c>
      <c r="G715" s="10">
        <v>90</v>
      </c>
      <c r="H715" s="10">
        <v>90.6</v>
      </c>
      <c r="I715" s="3">
        <v>0</v>
      </c>
      <c r="J715" s="3">
        <v>-1</v>
      </c>
      <c r="K715" s="3">
        <v>-1</v>
      </c>
      <c r="L715" s="3">
        <v>-1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-8.9400000000000005E-4</v>
      </c>
      <c r="U715" s="11">
        <f t="shared" si="112"/>
        <v>-8.9900000000000006E-4</v>
      </c>
      <c r="V715" s="11">
        <f t="shared" si="113"/>
        <v>-8.9999999999999998E-4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6111</v>
      </c>
      <c r="C716" s="3" t="s">
        <v>4773</v>
      </c>
      <c r="D716" s="10">
        <v>37.049999999999997</v>
      </c>
      <c r="E716" s="10">
        <v>37</v>
      </c>
      <c r="F716" s="10">
        <v>37.15</v>
      </c>
      <c r="G716" s="10">
        <v>36.549999999999997</v>
      </c>
      <c r="H716" s="10">
        <v>36.1</v>
      </c>
      <c r="I716" s="3">
        <v>72</v>
      </c>
      <c r="J716" s="3">
        <v>-32</v>
      </c>
      <c r="K716" s="3">
        <v>-5</v>
      </c>
      <c r="L716" s="3">
        <v>-128.971</v>
      </c>
      <c r="M716" s="3">
        <v>-34.979999999999997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2.6675999999999998E-2</v>
      </c>
      <c r="T716" s="11">
        <f t="shared" si="111"/>
        <v>-1.184E-2</v>
      </c>
      <c r="U716" s="11">
        <f t="shared" si="112"/>
        <v>-1.8575E-3</v>
      </c>
      <c r="V716" s="11">
        <f t="shared" si="113"/>
        <v>-4.7138900499999997E-2</v>
      </c>
      <c r="W716" s="11">
        <f t="shared" si="114"/>
        <v>-1.262778E-2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5689</v>
      </c>
      <c r="C717" s="3" t="s">
        <v>4780</v>
      </c>
      <c r="D717" s="10">
        <v>19.149999999999999</v>
      </c>
      <c r="E717" s="10">
        <v>19.100000000000001</v>
      </c>
      <c r="F717" s="10">
        <v>19.149999999999999</v>
      </c>
      <c r="G717" s="10">
        <v>19.100000000000001</v>
      </c>
      <c r="H717" s="10">
        <v>20.55</v>
      </c>
      <c r="I717" s="3">
        <v>11</v>
      </c>
      <c r="J717" s="3">
        <v>21</v>
      </c>
      <c r="K717" s="3">
        <v>45</v>
      </c>
      <c r="L717" s="3">
        <v>-13</v>
      </c>
      <c r="M717" s="3">
        <v>-90.984999999999999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2.1064999999999999E-3</v>
      </c>
      <c r="T717" s="11">
        <f t="shared" si="111"/>
        <v>4.0109999999999998E-3</v>
      </c>
      <c r="U717" s="11">
        <f t="shared" si="112"/>
        <v>8.6174999999999984E-3</v>
      </c>
      <c r="V717" s="11">
        <f t="shared" si="113"/>
        <v>-2.483E-3</v>
      </c>
      <c r="W717" s="11">
        <f t="shared" si="114"/>
        <v>-1.8697417500000001E-2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6548</v>
      </c>
      <c r="C718" s="3" t="s">
        <v>4767</v>
      </c>
      <c r="D718" s="10">
        <v>10.8</v>
      </c>
      <c r="E718" s="10">
        <v>10.8</v>
      </c>
      <c r="F718" s="10">
        <v>10.85</v>
      </c>
      <c r="G718" s="10">
        <v>10.85</v>
      </c>
      <c r="H718" s="10">
        <v>11.15</v>
      </c>
      <c r="I718" s="3">
        <v>8</v>
      </c>
      <c r="J718" s="3">
        <v>5</v>
      </c>
      <c r="K718" s="3">
        <v>4</v>
      </c>
      <c r="L718" s="3">
        <v>0</v>
      </c>
      <c r="M718" s="3">
        <v>18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8.6400000000000008E-4</v>
      </c>
      <c r="T718" s="11">
        <f t="shared" si="111"/>
        <v>5.4000000000000001E-4</v>
      </c>
      <c r="U718" s="11">
        <f t="shared" si="112"/>
        <v>4.3399999999999998E-4</v>
      </c>
      <c r="V718" s="11">
        <f t="shared" si="113"/>
        <v>0</v>
      </c>
      <c r="W718" s="11">
        <f t="shared" si="114"/>
        <v>2.0070000000000001E-3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5368</v>
      </c>
      <c r="C719" s="3" t="s">
        <v>4805</v>
      </c>
      <c r="D719" s="10">
        <v>59.5</v>
      </c>
      <c r="E719" s="10">
        <v>62.3</v>
      </c>
      <c r="F719" s="10">
        <v>56.9</v>
      </c>
      <c r="G719" s="10">
        <v>55.6</v>
      </c>
      <c r="H719" s="10">
        <v>56</v>
      </c>
      <c r="I719" s="3">
        <v>98</v>
      </c>
      <c r="J719" s="3">
        <v>341</v>
      </c>
      <c r="K719" s="3">
        <v>-1619.8869999999999</v>
      </c>
      <c r="L719" s="3">
        <v>-213.75</v>
      </c>
      <c r="M719" s="3">
        <v>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5.8310000000000001E-2</v>
      </c>
      <c r="T719" s="11">
        <f t="shared" si="111"/>
        <v>0.21244299999999999</v>
      </c>
      <c r="U719" s="11">
        <f t="shared" si="112"/>
        <v>-0.92171570299999994</v>
      </c>
      <c r="V719" s="11">
        <f t="shared" si="113"/>
        <v>-0.11884500000000001</v>
      </c>
      <c r="W719" s="11">
        <f t="shared" si="114"/>
        <v>3.696E-2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9617</v>
      </c>
      <c r="C720" s="3" t="s">
        <v>4794</v>
      </c>
      <c r="D720" s="10">
        <v>15.95</v>
      </c>
      <c r="E720" s="10">
        <v>15.75</v>
      </c>
      <c r="F720" s="10">
        <v>15.9</v>
      </c>
      <c r="G720" s="10">
        <v>15.85</v>
      </c>
      <c r="H720" s="10">
        <v>15.75</v>
      </c>
      <c r="I720" s="3">
        <v>-2</v>
      </c>
      <c r="J720" s="3">
        <v>17</v>
      </c>
      <c r="K720" s="3">
        <v>20</v>
      </c>
      <c r="L720" s="3">
        <v>-4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-3.19E-4</v>
      </c>
      <c r="T720" s="11">
        <f t="shared" si="111"/>
        <v>2.6775000000000002E-3</v>
      </c>
      <c r="U720" s="11">
        <f t="shared" si="112"/>
        <v>3.1800000000000001E-3</v>
      </c>
      <c r="V720" s="11">
        <f t="shared" si="113"/>
        <v>-6.3400000000000001E-4</v>
      </c>
      <c r="W720" s="11">
        <f t="shared" si="114"/>
        <v>6.3000000000000003E-4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9618</v>
      </c>
      <c r="C721" s="3" t="s">
        <v>4781</v>
      </c>
      <c r="D721" s="10">
        <v>25</v>
      </c>
      <c r="E721" s="10">
        <v>25.05</v>
      </c>
      <c r="F721" s="10">
        <v>25.1</v>
      </c>
      <c r="G721" s="10">
        <v>24.5</v>
      </c>
      <c r="H721" s="10">
        <v>25.15</v>
      </c>
      <c r="I721" s="3">
        <v>200</v>
      </c>
      <c r="J721" s="3">
        <v>431</v>
      </c>
      <c r="K721" s="3">
        <v>428.9</v>
      </c>
      <c r="L721" s="3">
        <v>-294</v>
      </c>
      <c r="M721" s="3">
        <v>517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0.05</v>
      </c>
      <c r="T721" s="11">
        <f t="shared" si="111"/>
        <v>0.10796550000000001</v>
      </c>
      <c r="U721" s="11">
        <f t="shared" si="112"/>
        <v>0.1076539</v>
      </c>
      <c r="V721" s="11">
        <f t="shared" si="113"/>
        <v>-7.2029999999999997E-2</v>
      </c>
      <c r="W721" s="11">
        <f t="shared" si="114"/>
        <v>0.13002549999999999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9619</v>
      </c>
      <c r="C722" s="3" t="s">
        <v>4773</v>
      </c>
      <c r="D722" s="10">
        <v>28.6</v>
      </c>
      <c r="E722" s="10">
        <v>28.5</v>
      </c>
      <c r="F722" s="10">
        <v>28.4</v>
      </c>
      <c r="G722" s="10">
        <v>28.3</v>
      </c>
      <c r="H722" s="10">
        <v>28.3</v>
      </c>
      <c r="I722" s="3">
        <v>35</v>
      </c>
      <c r="J722" s="3">
        <v>-1</v>
      </c>
      <c r="K722" s="3">
        <v>12</v>
      </c>
      <c r="L722" s="3">
        <v>-9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1.001E-2</v>
      </c>
      <c r="T722" s="11">
        <f t="shared" si="111"/>
        <v>-2.8499999999999999E-4</v>
      </c>
      <c r="U722" s="11">
        <f t="shared" si="112"/>
        <v>3.4079999999999996E-3</v>
      </c>
      <c r="V722" s="11">
        <f t="shared" si="113"/>
        <v>-2.5470000000000002E-3</v>
      </c>
      <c r="W722" s="11">
        <f t="shared" si="114"/>
        <v>0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9620</v>
      </c>
      <c r="C723" s="3" t="s">
        <v>4773</v>
      </c>
      <c r="D723" s="10">
        <v>313</v>
      </c>
      <c r="E723" s="10">
        <v>316.5</v>
      </c>
      <c r="F723" s="10">
        <v>330</v>
      </c>
      <c r="G723" s="10">
        <v>334</v>
      </c>
      <c r="H723" s="10">
        <v>330</v>
      </c>
      <c r="I723" s="3">
        <v>713</v>
      </c>
      <c r="J723" s="3">
        <v>-66</v>
      </c>
      <c r="K723" s="3">
        <v>948</v>
      </c>
      <c r="L723" s="3">
        <v>2428.8449999999998</v>
      </c>
      <c r="M723" s="3">
        <v>309</v>
      </c>
      <c r="N723" s="3">
        <v>0</v>
      </c>
      <c r="O723" s="3">
        <v>0</v>
      </c>
      <c r="P723" s="3">
        <v>162</v>
      </c>
      <c r="Q723" s="3">
        <v>93</v>
      </c>
      <c r="R723" s="3">
        <v>0</v>
      </c>
      <c r="S723" s="11">
        <f t="shared" si="110"/>
        <v>2.23169</v>
      </c>
      <c r="T723" s="11">
        <f t="shared" si="111"/>
        <v>-0.20888999999999999</v>
      </c>
      <c r="U723" s="11">
        <f t="shared" si="112"/>
        <v>3.1284000000000001</v>
      </c>
      <c r="V723" s="11">
        <f t="shared" si="113"/>
        <v>8.1123422999999999</v>
      </c>
      <c r="W723" s="11">
        <f t="shared" si="114"/>
        <v>1.0197000000000001</v>
      </c>
      <c r="X723" s="11">
        <f t="shared" si="115"/>
        <v>0</v>
      </c>
      <c r="Y723" s="11">
        <f t="shared" si="116"/>
        <v>0</v>
      </c>
      <c r="Z723" s="11">
        <f t="shared" si="117"/>
        <v>0.53459999999999996</v>
      </c>
      <c r="AA723" s="11">
        <f t="shared" si="118"/>
        <v>0.31062000000000001</v>
      </c>
      <c r="AB723" s="11">
        <f t="shared" si="119"/>
        <v>0</v>
      </c>
    </row>
    <row r="724" spans="1:28" x14ac:dyDescent="0.25">
      <c r="A724" s="2" t="s">
        <v>718</v>
      </c>
      <c r="B724" s="3" t="s">
        <v>5691</v>
      </c>
      <c r="C724" s="3" t="s">
        <v>4764</v>
      </c>
      <c r="D724" s="10">
        <v>31.8</v>
      </c>
      <c r="E724" s="10">
        <v>31.4</v>
      </c>
      <c r="F724" s="10">
        <v>32.200000000000003</v>
      </c>
      <c r="G724" s="10">
        <v>31.65</v>
      </c>
      <c r="H724" s="10">
        <v>30.7</v>
      </c>
      <c r="I724" s="3">
        <v>-21</v>
      </c>
      <c r="J724" s="3">
        <v>-386</v>
      </c>
      <c r="K724" s="3">
        <v>15</v>
      </c>
      <c r="L724" s="3">
        <v>-693</v>
      </c>
      <c r="M724" s="3">
        <v>-37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-6.6780000000000008E-3</v>
      </c>
      <c r="T724" s="11">
        <f t="shared" si="111"/>
        <v>-0.12120399999999999</v>
      </c>
      <c r="U724" s="11">
        <f t="shared" si="112"/>
        <v>4.830000000000001E-3</v>
      </c>
      <c r="V724" s="11">
        <f t="shared" si="113"/>
        <v>-0.21933450000000002</v>
      </c>
      <c r="W724" s="11">
        <f t="shared" si="114"/>
        <v>-1.1358999999999999E-2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5692</v>
      </c>
      <c r="C725" s="3" t="s">
        <v>4777</v>
      </c>
      <c r="D725" s="10">
        <v>43.9</v>
      </c>
      <c r="E725" s="10">
        <v>43.85</v>
      </c>
      <c r="F725" s="10">
        <v>42.95</v>
      </c>
      <c r="G725" s="10">
        <v>43</v>
      </c>
      <c r="H725" s="10">
        <v>42.6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9621</v>
      </c>
      <c r="C726" s="3" t="s">
        <v>4781</v>
      </c>
      <c r="D726" s="10">
        <v>58.7</v>
      </c>
      <c r="E726" s="10">
        <v>59.5</v>
      </c>
      <c r="F726" s="10">
        <v>59.5</v>
      </c>
      <c r="G726" s="10">
        <v>60.4</v>
      </c>
      <c r="H726" s="10">
        <v>59.8</v>
      </c>
      <c r="I726" s="3">
        <v>-82</v>
      </c>
      <c r="J726" s="3">
        <v>150</v>
      </c>
      <c r="K726" s="3">
        <v>94</v>
      </c>
      <c r="L726" s="3">
        <v>445</v>
      </c>
      <c r="M726" s="3">
        <v>20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-4.8134000000000003E-2</v>
      </c>
      <c r="T726" s="11">
        <f t="shared" si="111"/>
        <v>8.9249999999999996E-2</v>
      </c>
      <c r="U726" s="11">
        <f t="shared" si="112"/>
        <v>5.5930000000000001E-2</v>
      </c>
      <c r="V726" s="11">
        <f t="shared" si="113"/>
        <v>0.26878000000000002</v>
      </c>
      <c r="W726" s="11">
        <f t="shared" si="114"/>
        <v>1.196E-2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9622</v>
      </c>
      <c r="C727" s="3" t="s">
        <v>4793</v>
      </c>
      <c r="D727" s="10">
        <v>18.45</v>
      </c>
      <c r="E727" s="10">
        <v>18.399999999999999</v>
      </c>
      <c r="F727" s="10">
        <v>17.75</v>
      </c>
      <c r="G727" s="10">
        <v>17.850000000000001</v>
      </c>
      <c r="H727" s="10">
        <v>18.45</v>
      </c>
      <c r="I727" s="3">
        <v>49</v>
      </c>
      <c r="J727" s="3">
        <v>36</v>
      </c>
      <c r="K727" s="3">
        <v>-75</v>
      </c>
      <c r="L727" s="3">
        <v>-23</v>
      </c>
      <c r="M727" s="3">
        <v>-110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9.0404999999999999E-3</v>
      </c>
      <c r="T727" s="11">
        <f t="shared" si="111"/>
        <v>6.6239999999999997E-3</v>
      </c>
      <c r="U727" s="11">
        <f t="shared" si="112"/>
        <v>-1.33125E-2</v>
      </c>
      <c r="V727" s="11">
        <f t="shared" si="113"/>
        <v>-4.1054999999999998E-3</v>
      </c>
      <c r="W727" s="11">
        <f t="shared" si="114"/>
        <v>-2.0295000000000001E-2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6115</v>
      </c>
      <c r="C728" s="3" t="s">
        <v>4778</v>
      </c>
      <c r="D728" s="10">
        <v>48.55</v>
      </c>
      <c r="E728" s="10">
        <v>48.2</v>
      </c>
      <c r="F728" s="10">
        <v>48.75</v>
      </c>
      <c r="G728" s="10">
        <v>47.4</v>
      </c>
      <c r="H728" s="10">
        <v>45.8</v>
      </c>
      <c r="I728" s="3">
        <v>-14</v>
      </c>
      <c r="J728" s="3">
        <v>-237</v>
      </c>
      <c r="K728" s="3">
        <v>-302</v>
      </c>
      <c r="L728" s="3">
        <v>-1714</v>
      </c>
      <c r="M728" s="3">
        <v>-1014.5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-6.7969999999999992E-3</v>
      </c>
      <c r="T728" s="11">
        <f t="shared" si="111"/>
        <v>-0.11423400000000002</v>
      </c>
      <c r="U728" s="11">
        <f t="shared" si="112"/>
        <v>-0.14722499999999999</v>
      </c>
      <c r="V728" s="11">
        <f t="shared" si="113"/>
        <v>-0.81243599999999994</v>
      </c>
      <c r="W728" s="11">
        <f t="shared" si="114"/>
        <v>-0.46464099999999997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6116</v>
      </c>
      <c r="C729" s="3" t="s">
        <v>4794</v>
      </c>
      <c r="D729" s="10">
        <v>14.15</v>
      </c>
      <c r="E729" s="10">
        <v>14.1</v>
      </c>
      <c r="F729" s="10">
        <v>14.1</v>
      </c>
      <c r="G729" s="10">
        <v>14.2</v>
      </c>
      <c r="H729" s="10">
        <v>14.35</v>
      </c>
      <c r="I729" s="3">
        <v>0</v>
      </c>
      <c r="J729" s="3">
        <v>-1</v>
      </c>
      <c r="K729" s="3">
        <v>0</v>
      </c>
      <c r="L729" s="3">
        <v>-1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-1.4099999999999998E-4</v>
      </c>
      <c r="U729" s="11">
        <f t="shared" si="112"/>
        <v>0</v>
      </c>
      <c r="V729" s="11">
        <f t="shared" si="113"/>
        <v>-1.4199999999999998E-4</v>
      </c>
      <c r="W729" s="11">
        <f t="shared" si="114"/>
        <v>-4.3049999999999995E-4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9623</v>
      </c>
      <c r="C730" s="3" t="s">
        <v>4807</v>
      </c>
      <c r="D730" s="10">
        <v>41.7</v>
      </c>
      <c r="E730" s="10">
        <v>41.45</v>
      </c>
      <c r="F730" s="10">
        <v>42.3</v>
      </c>
      <c r="G730" s="10">
        <v>41.7</v>
      </c>
      <c r="H730" s="10">
        <v>41.1</v>
      </c>
      <c r="I730" s="3">
        <v>77</v>
      </c>
      <c r="J730" s="3">
        <v>-13</v>
      </c>
      <c r="K730" s="3">
        <v>18</v>
      </c>
      <c r="L730" s="3">
        <v>-148</v>
      </c>
      <c r="M730" s="3">
        <v>-32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3.2108999999999999E-2</v>
      </c>
      <c r="T730" s="11">
        <f t="shared" si="111"/>
        <v>-5.3885000000000001E-3</v>
      </c>
      <c r="U730" s="11">
        <f t="shared" si="112"/>
        <v>7.6140000000000001E-3</v>
      </c>
      <c r="V730" s="11">
        <f t="shared" si="113"/>
        <v>-6.1716000000000007E-2</v>
      </c>
      <c r="W730" s="11">
        <f t="shared" si="114"/>
        <v>-1.3152E-2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9624</v>
      </c>
      <c r="C731" s="3" t="s">
        <v>4781</v>
      </c>
      <c r="D731" s="10">
        <v>107.5</v>
      </c>
      <c r="E731" s="10">
        <v>106.5</v>
      </c>
      <c r="F731" s="10">
        <v>109</v>
      </c>
      <c r="G731" s="10">
        <v>105.5</v>
      </c>
      <c r="H731" s="10">
        <v>104.5</v>
      </c>
      <c r="I731" s="3">
        <v>14</v>
      </c>
      <c r="J731" s="3">
        <v>37</v>
      </c>
      <c r="K731" s="3">
        <v>28</v>
      </c>
      <c r="L731" s="3">
        <v>-22</v>
      </c>
      <c r="M731" s="3">
        <v>-42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1.5049999999999999E-2</v>
      </c>
      <c r="T731" s="11">
        <f t="shared" si="111"/>
        <v>3.9405000000000003E-2</v>
      </c>
      <c r="U731" s="11">
        <f t="shared" si="112"/>
        <v>3.0519999999999999E-2</v>
      </c>
      <c r="V731" s="11">
        <f t="shared" si="113"/>
        <v>-2.3210000000000001E-2</v>
      </c>
      <c r="W731" s="11">
        <f t="shared" si="114"/>
        <v>-4.3889999999999998E-2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9625</v>
      </c>
      <c r="C732" s="3" t="s">
        <v>4780</v>
      </c>
      <c r="D732" s="10">
        <v>11.9</v>
      </c>
      <c r="E732" s="10">
        <v>11.95</v>
      </c>
      <c r="F732" s="10">
        <v>12</v>
      </c>
      <c r="G732" s="10">
        <v>11.95</v>
      </c>
      <c r="H732" s="10">
        <v>11.95</v>
      </c>
      <c r="I732" s="3">
        <v>-1</v>
      </c>
      <c r="J732" s="3">
        <v>0</v>
      </c>
      <c r="K732" s="3">
        <v>-1</v>
      </c>
      <c r="L732" s="3">
        <v>-2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-1.1900000000000001E-4</v>
      </c>
      <c r="T732" s="11">
        <f t="shared" si="111"/>
        <v>0</v>
      </c>
      <c r="U732" s="11">
        <f t="shared" si="112"/>
        <v>-1.2E-4</v>
      </c>
      <c r="V732" s="11">
        <f t="shared" si="113"/>
        <v>-2.3899999999999998E-4</v>
      </c>
      <c r="W732" s="11">
        <f t="shared" si="114"/>
        <v>-1.3144999999999999E-3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9626</v>
      </c>
      <c r="C733" s="3" t="s">
        <v>4818</v>
      </c>
      <c r="D733" s="10">
        <v>140.5</v>
      </c>
      <c r="E733" s="10">
        <v>141</v>
      </c>
      <c r="F733" s="10">
        <v>140.5</v>
      </c>
      <c r="G733" s="10">
        <v>139</v>
      </c>
      <c r="H733" s="10">
        <v>137</v>
      </c>
      <c r="I733" s="3">
        <v>-145</v>
      </c>
      <c r="J733" s="3">
        <v>100</v>
      </c>
      <c r="K733" s="3">
        <v>-117</v>
      </c>
      <c r="L733" s="3">
        <v>-297</v>
      </c>
      <c r="M733" s="3">
        <v>-283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-0.20372499999999999</v>
      </c>
      <c r="T733" s="11">
        <f t="shared" si="111"/>
        <v>0.14099999999999999</v>
      </c>
      <c r="U733" s="11">
        <f t="shared" si="112"/>
        <v>-0.164385</v>
      </c>
      <c r="V733" s="11">
        <f t="shared" si="113"/>
        <v>-0.41282999999999997</v>
      </c>
      <c r="W733" s="11">
        <f t="shared" si="114"/>
        <v>-0.38771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5694</v>
      </c>
      <c r="C734" s="3" t="s">
        <v>4796</v>
      </c>
      <c r="D734" s="10">
        <v>70.099999999999994</v>
      </c>
      <c r="E734" s="10">
        <v>67.7</v>
      </c>
      <c r="F734" s="10">
        <v>69.3</v>
      </c>
      <c r="G734" s="10">
        <v>67.2</v>
      </c>
      <c r="H734" s="10">
        <v>64.5</v>
      </c>
      <c r="I734" s="3">
        <v>-190</v>
      </c>
      <c r="J734" s="3">
        <v>-785</v>
      </c>
      <c r="K734" s="3">
        <v>48</v>
      </c>
      <c r="L734" s="3">
        <v>-318</v>
      </c>
      <c r="M734" s="3">
        <v>-313.7</v>
      </c>
      <c r="N734" s="3">
        <v>0</v>
      </c>
      <c r="O734" s="3">
        <v>0</v>
      </c>
      <c r="P734" s="3">
        <v>0</v>
      </c>
      <c r="Q734" s="3">
        <v>0</v>
      </c>
      <c r="R734" s="3">
        <v>-108</v>
      </c>
      <c r="S734" s="11">
        <f t="shared" si="110"/>
        <v>-0.13318999999999998</v>
      </c>
      <c r="T734" s="11">
        <f t="shared" si="111"/>
        <v>-0.53144499999999995</v>
      </c>
      <c r="U734" s="11">
        <f t="shared" si="112"/>
        <v>3.3263999999999995E-2</v>
      </c>
      <c r="V734" s="11">
        <f t="shared" si="113"/>
        <v>-0.21369600000000002</v>
      </c>
      <c r="W734" s="11">
        <f t="shared" si="114"/>
        <v>-0.20233649999999997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-6.966E-2</v>
      </c>
    </row>
    <row r="735" spans="1:28" x14ac:dyDescent="0.25">
      <c r="A735" s="2" t="s">
        <v>729</v>
      </c>
      <c r="B735" s="3" t="s">
        <v>5266</v>
      </c>
      <c r="C735" s="3" t="s">
        <v>10347</v>
      </c>
      <c r="D735" s="10">
        <v>14.6</v>
      </c>
      <c r="E735" s="10">
        <v>14.3</v>
      </c>
      <c r="F735" s="10">
        <v>14.25</v>
      </c>
      <c r="G735" s="10">
        <v>13.8</v>
      </c>
      <c r="H735" s="10">
        <v>13.6</v>
      </c>
      <c r="I735" s="3">
        <v>55</v>
      </c>
      <c r="J735" s="3">
        <v>72</v>
      </c>
      <c r="K735" s="3">
        <v>169</v>
      </c>
      <c r="L735" s="3">
        <v>0</v>
      </c>
      <c r="M735" s="3">
        <v>-30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8.0300000000000007E-3</v>
      </c>
      <c r="T735" s="11">
        <f t="shared" si="111"/>
        <v>1.0296000000000001E-2</v>
      </c>
      <c r="U735" s="11">
        <f t="shared" si="112"/>
        <v>2.40825E-2</v>
      </c>
      <c r="V735" s="11">
        <f t="shared" si="113"/>
        <v>0</v>
      </c>
      <c r="W735" s="11">
        <f t="shared" si="114"/>
        <v>-4.0800000000000003E-3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9627</v>
      </c>
      <c r="C736" s="3" t="s">
        <v>4801</v>
      </c>
      <c r="D736" s="10">
        <v>21.8</v>
      </c>
      <c r="E736" s="10">
        <v>21.45</v>
      </c>
      <c r="F736" s="10">
        <v>21.7</v>
      </c>
      <c r="G736" s="10">
        <v>21.3</v>
      </c>
      <c r="H736" s="10">
        <v>21.35</v>
      </c>
      <c r="I736" s="3">
        <v>2</v>
      </c>
      <c r="J736" s="3">
        <v>1</v>
      </c>
      <c r="K736" s="3">
        <v>6</v>
      </c>
      <c r="L736" s="3">
        <v>-1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4.3600000000000003E-4</v>
      </c>
      <c r="T736" s="11">
        <f t="shared" si="111"/>
        <v>2.1449999999999998E-4</v>
      </c>
      <c r="U736" s="11">
        <f t="shared" si="112"/>
        <v>1.302E-3</v>
      </c>
      <c r="V736" s="11">
        <f t="shared" si="113"/>
        <v>-2.13E-4</v>
      </c>
      <c r="W736" s="11">
        <f t="shared" si="114"/>
        <v>2.1350000000000002E-3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9628</v>
      </c>
      <c r="C737" s="3" t="s">
        <v>4797</v>
      </c>
      <c r="D737" s="10">
        <v>128</v>
      </c>
      <c r="E737" s="10">
        <v>130</v>
      </c>
      <c r="F737" s="10">
        <v>128.5</v>
      </c>
      <c r="G737" s="10">
        <v>129</v>
      </c>
      <c r="H737" s="10">
        <v>127</v>
      </c>
      <c r="I737" s="3">
        <v>721</v>
      </c>
      <c r="J737" s="3">
        <v>-305.2</v>
      </c>
      <c r="K737" s="3">
        <v>998</v>
      </c>
      <c r="L737" s="3">
        <v>164</v>
      </c>
      <c r="M737" s="3">
        <v>-316</v>
      </c>
      <c r="N737" s="3">
        <v>80</v>
      </c>
      <c r="O737" s="3">
        <v>4</v>
      </c>
      <c r="P737" s="3">
        <v>0</v>
      </c>
      <c r="Q737" s="3">
        <v>-6</v>
      </c>
      <c r="R737" s="3">
        <v>-3</v>
      </c>
      <c r="S737" s="11">
        <f t="shared" si="110"/>
        <v>0.92288000000000003</v>
      </c>
      <c r="T737" s="11">
        <f t="shared" si="111"/>
        <v>-0.39676</v>
      </c>
      <c r="U737" s="11">
        <f t="shared" si="112"/>
        <v>1.28243</v>
      </c>
      <c r="V737" s="11">
        <f t="shared" si="113"/>
        <v>0.21156</v>
      </c>
      <c r="W737" s="11">
        <f t="shared" si="114"/>
        <v>-0.40132000000000001</v>
      </c>
      <c r="X737" s="11">
        <f t="shared" si="115"/>
        <v>0.1024</v>
      </c>
      <c r="Y737" s="11">
        <f t="shared" si="116"/>
        <v>5.1999999999999998E-3</v>
      </c>
      <c r="Z737" s="11">
        <f t="shared" si="117"/>
        <v>0</v>
      </c>
      <c r="AA737" s="11">
        <f t="shared" si="118"/>
        <v>-7.7400000000000004E-3</v>
      </c>
      <c r="AB737" s="11">
        <f t="shared" si="119"/>
        <v>-3.81E-3</v>
      </c>
    </row>
    <row r="738" spans="1:28" x14ac:dyDescent="0.25">
      <c r="A738" s="2" t="s">
        <v>732</v>
      </c>
      <c r="B738" s="3" t="s">
        <v>9629</v>
      </c>
      <c r="C738" s="3" t="s">
        <v>4773</v>
      </c>
      <c r="D738" s="10">
        <v>98.8</v>
      </c>
      <c r="E738" s="10">
        <v>102.5</v>
      </c>
      <c r="F738" s="10">
        <v>107</v>
      </c>
      <c r="G738" s="10">
        <v>113</v>
      </c>
      <c r="H738" s="10">
        <v>112</v>
      </c>
      <c r="I738" s="3">
        <v>-1091.0830000000001</v>
      </c>
      <c r="J738" s="3">
        <v>111.276</v>
      </c>
      <c r="K738" s="3">
        <v>-919.94899999999996</v>
      </c>
      <c r="L738" s="3">
        <v>1992.7560000000001</v>
      </c>
      <c r="M738" s="3">
        <v>1300.0840000000001</v>
      </c>
      <c r="N738" s="3">
        <v>105.55800000000001</v>
      </c>
      <c r="O738" s="3">
        <v>1139</v>
      </c>
      <c r="P738" s="3">
        <v>805</v>
      </c>
      <c r="Q738" s="3">
        <v>422.37200000000001</v>
      </c>
      <c r="R738" s="3">
        <v>119</v>
      </c>
      <c r="S738" s="11">
        <f t="shared" si="110"/>
        <v>-1.0779900040000001</v>
      </c>
      <c r="T738" s="11">
        <f t="shared" si="111"/>
        <v>0.11405789999999999</v>
      </c>
      <c r="U738" s="11">
        <f t="shared" si="112"/>
        <v>-0.98434542999999985</v>
      </c>
      <c r="V738" s="11">
        <f t="shared" si="113"/>
        <v>2.2518142800000001</v>
      </c>
      <c r="W738" s="11">
        <f t="shared" si="114"/>
        <v>1.45609408</v>
      </c>
      <c r="X738" s="11">
        <f t="shared" si="115"/>
        <v>0.104291304</v>
      </c>
      <c r="Y738" s="11">
        <f t="shared" si="116"/>
        <v>1.167475</v>
      </c>
      <c r="Z738" s="11">
        <f t="shared" si="117"/>
        <v>0.86134999999999995</v>
      </c>
      <c r="AA738" s="11">
        <f t="shared" si="118"/>
        <v>0.47728036000000001</v>
      </c>
      <c r="AB738" s="11">
        <f t="shared" si="119"/>
        <v>0.13328000000000001</v>
      </c>
    </row>
    <row r="739" spans="1:28" x14ac:dyDescent="0.25">
      <c r="A739" s="2" t="s">
        <v>733</v>
      </c>
      <c r="B739" s="3" t="s">
        <v>9630</v>
      </c>
      <c r="C739" s="3" t="s">
        <v>4778</v>
      </c>
      <c r="D739" s="10">
        <v>14.15</v>
      </c>
      <c r="E739" s="10">
        <v>14.1</v>
      </c>
      <c r="F739" s="10">
        <v>14.15</v>
      </c>
      <c r="G739" s="10">
        <v>14.05</v>
      </c>
      <c r="H739" s="10">
        <v>14</v>
      </c>
      <c r="I739" s="3">
        <v>12</v>
      </c>
      <c r="J739" s="3">
        <v>-7</v>
      </c>
      <c r="K739" s="3">
        <v>15</v>
      </c>
      <c r="L739" s="3">
        <v>-2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1.6980000000000001E-3</v>
      </c>
      <c r="T739" s="11">
        <f t="shared" si="111"/>
        <v>-9.8700000000000003E-4</v>
      </c>
      <c r="U739" s="11">
        <f t="shared" si="112"/>
        <v>2.1224999999999998E-3</v>
      </c>
      <c r="V739" s="11">
        <f t="shared" si="113"/>
        <v>-2.81E-4</v>
      </c>
      <c r="W739" s="11">
        <f t="shared" si="114"/>
        <v>-2.7999999999999998E-4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6118</v>
      </c>
      <c r="C740" s="3" t="s">
        <v>4799</v>
      </c>
      <c r="D740" s="10">
        <v>34.549999999999997</v>
      </c>
      <c r="E740" s="10">
        <v>33.549999999999997</v>
      </c>
      <c r="F740" s="10">
        <v>33.75</v>
      </c>
      <c r="G740" s="10">
        <v>32.700000000000003</v>
      </c>
      <c r="H740" s="10">
        <v>32.4</v>
      </c>
      <c r="I740" s="3">
        <v>-46.866</v>
      </c>
      <c r="J740" s="3">
        <v>-1106</v>
      </c>
      <c r="K740" s="3">
        <v>-14.999000000000001</v>
      </c>
      <c r="L740" s="3">
        <v>-1075</v>
      </c>
      <c r="M740" s="3">
        <v>-9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-1.6192202999999999E-2</v>
      </c>
      <c r="T740" s="11">
        <f t="shared" si="111"/>
        <v>-0.37106299999999998</v>
      </c>
      <c r="U740" s="11">
        <f t="shared" si="112"/>
        <v>-5.0621625E-3</v>
      </c>
      <c r="V740" s="11">
        <f t="shared" si="113"/>
        <v>-0.35152499999999998</v>
      </c>
      <c r="W740" s="11">
        <f t="shared" si="114"/>
        <v>-2.9159999999999998E-3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4948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9631</v>
      </c>
      <c r="C742" s="3" t="s">
        <v>4794</v>
      </c>
      <c r="D742" s="10">
        <v>69.5</v>
      </c>
      <c r="E742" s="10">
        <v>69.599999999999994</v>
      </c>
      <c r="F742" s="10">
        <v>69.7</v>
      </c>
      <c r="G742" s="10">
        <v>69.7</v>
      </c>
      <c r="H742" s="10">
        <v>69.5</v>
      </c>
      <c r="I742" s="3">
        <v>-1</v>
      </c>
      <c r="J742" s="3">
        <v>-3</v>
      </c>
      <c r="K742" s="3">
        <v>-6</v>
      </c>
      <c r="L742" s="3">
        <v>-5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-6.9499999999999998E-4</v>
      </c>
      <c r="T742" s="11">
        <f t="shared" si="111"/>
        <v>-2.088E-3</v>
      </c>
      <c r="U742" s="11">
        <f t="shared" si="112"/>
        <v>-4.1820000000000008E-3</v>
      </c>
      <c r="V742" s="11">
        <f t="shared" si="113"/>
        <v>-3.4849999999999998E-3</v>
      </c>
      <c r="W742" s="11">
        <f t="shared" si="114"/>
        <v>-3.4749999999999998E-3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9632</v>
      </c>
      <c r="C743" s="3" t="s">
        <v>4794</v>
      </c>
      <c r="D743" s="10">
        <v>18.850000000000001</v>
      </c>
      <c r="E743" s="10">
        <v>18.899999999999999</v>
      </c>
      <c r="F743" s="10">
        <v>18.55</v>
      </c>
      <c r="G743" s="10">
        <v>18.600000000000001</v>
      </c>
      <c r="H743" s="10">
        <v>18.7</v>
      </c>
      <c r="I743" s="3">
        <v>-16</v>
      </c>
      <c r="J743" s="3">
        <v>7.05</v>
      </c>
      <c r="K743" s="3">
        <v>-13</v>
      </c>
      <c r="L743" s="3">
        <v>-3</v>
      </c>
      <c r="M743" s="3">
        <v>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-3.016E-3</v>
      </c>
      <c r="T743" s="11">
        <f t="shared" si="111"/>
        <v>1.3324499999999998E-3</v>
      </c>
      <c r="U743" s="11">
        <f t="shared" si="112"/>
        <v>-2.4115E-3</v>
      </c>
      <c r="V743" s="11">
        <f t="shared" si="113"/>
        <v>-5.5800000000000001E-4</v>
      </c>
      <c r="W743" s="11">
        <f t="shared" si="114"/>
        <v>1.6829999999999998E-3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5695</v>
      </c>
      <c r="C744" s="3" t="s">
        <v>4804</v>
      </c>
      <c r="D744" s="10">
        <v>49.9</v>
      </c>
      <c r="E744" s="10">
        <v>49.8</v>
      </c>
      <c r="F744" s="10">
        <v>50</v>
      </c>
      <c r="G744" s="10">
        <v>49.85</v>
      </c>
      <c r="H744" s="10">
        <v>50.7</v>
      </c>
      <c r="I744" s="3">
        <v>38</v>
      </c>
      <c r="J744" s="3">
        <v>17</v>
      </c>
      <c r="K744" s="3">
        <v>42</v>
      </c>
      <c r="L744" s="3">
        <v>31</v>
      </c>
      <c r="M744" s="3">
        <v>98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1.8962E-2</v>
      </c>
      <c r="T744" s="11">
        <f t="shared" si="111"/>
        <v>8.4659999999999996E-3</v>
      </c>
      <c r="U744" s="11">
        <f t="shared" si="112"/>
        <v>2.1000000000000001E-2</v>
      </c>
      <c r="V744" s="11">
        <f t="shared" si="113"/>
        <v>1.5453500000000002E-2</v>
      </c>
      <c r="W744" s="11">
        <f t="shared" si="114"/>
        <v>4.9686000000000001E-2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9633</v>
      </c>
      <c r="C745" s="3" t="s">
        <v>4818</v>
      </c>
      <c r="D745" s="10">
        <v>390.5</v>
      </c>
      <c r="E745" s="10">
        <v>392</v>
      </c>
      <c r="F745" s="10">
        <v>384</v>
      </c>
      <c r="G745" s="10">
        <v>390</v>
      </c>
      <c r="H745" s="10">
        <v>385.5</v>
      </c>
      <c r="I745" s="3">
        <v>168</v>
      </c>
      <c r="J745" s="3">
        <v>128.726</v>
      </c>
      <c r="K745" s="3">
        <v>-315</v>
      </c>
      <c r="L745" s="3">
        <v>797.95699999999999</v>
      </c>
      <c r="M745" s="3">
        <v>-285</v>
      </c>
      <c r="N745" s="3">
        <v>0</v>
      </c>
      <c r="O745" s="3">
        <v>0</v>
      </c>
      <c r="P745" s="3">
        <v>9</v>
      </c>
      <c r="Q745" s="3">
        <v>0</v>
      </c>
      <c r="R745" s="3">
        <v>0</v>
      </c>
      <c r="S745" s="11">
        <f t="shared" si="110"/>
        <v>0.65603999999999996</v>
      </c>
      <c r="T745" s="11">
        <f t="shared" si="111"/>
        <v>0.50460591999999993</v>
      </c>
      <c r="U745" s="11">
        <f t="shared" si="112"/>
        <v>-1.2096</v>
      </c>
      <c r="V745" s="11">
        <f t="shared" si="113"/>
        <v>3.1120322999999996</v>
      </c>
      <c r="W745" s="11">
        <f t="shared" si="114"/>
        <v>-1.0986750000000001</v>
      </c>
      <c r="X745" s="11">
        <f t="shared" si="115"/>
        <v>0</v>
      </c>
      <c r="Y745" s="11">
        <f t="shared" si="116"/>
        <v>0</v>
      </c>
      <c r="Z745" s="11">
        <f t="shared" si="117"/>
        <v>3.456E-2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5373</v>
      </c>
      <c r="C746" s="3" t="s">
        <v>4804</v>
      </c>
      <c r="D746" s="10">
        <v>187.5</v>
      </c>
      <c r="E746" s="10">
        <v>186</v>
      </c>
      <c r="F746" s="10">
        <v>187</v>
      </c>
      <c r="G746" s="10">
        <v>186.5</v>
      </c>
      <c r="H746" s="10">
        <v>185</v>
      </c>
      <c r="I746" s="3">
        <v>45.283000000000001</v>
      </c>
      <c r="J746" s="3">
        <v>-9</v>
      </c>
      <c r="K746" s="3">
        <v>-5</v>
      </c>
      <c r="L746" s="3">
        <v>-2.718</v>
      </c>
      <c r="M746" s="3">
        <v>-48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8.4905624999999998E-2</v>
      </c>
      <c r="T746" s="11">
        <f t="shared" si="111"/>
        <v>-1.6740000000000001E-2</v>
      </c>
      <c r="U746" s="11">
        <f t="shared" si="112"/>
        <v>-9.3500000000000007E-3</v>
      </c>
      <c r="V746" s="11">
        <f t="shared" si="113"/>
        <v>-5.0690700000000002E-3</v>
      </c>
      <c r="W746" s="11">
        <f t="shared" si="114"/>
        <v>-8.8800000000000004E-2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6119</v>
      </c>
      <c r="C747" s="3" t="s">
        <v>4820</v>
      </c>
      <c r="D747" s="10">
        <v>115.5</v>
      </c>
      <c r="E747" s="10">
        <v>116</v>
      </c>
      <c r="F747" s="10">
        <v>115</v>
      </c>
      <c r="G747" s="10">
        <v>115</v>
      </c>
      <c r="H747" s="10">
        <v>114.5</v>
      </c>
      <c r="I747" s="3">
        <v>59</v>
      </c>
      <c r="J747" s="3">
        <v>1</v>
      </c>
      <c r="K747" s="3">
        <v>4</v>
      </c>
      <c r="L747" s="3">
        <v>-5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6.8144999999999997E-2</v>
      </c>
      <c r="T747" s="11">
        <f t="shared" si="111"/>
        <v>1.16E-3</v>
      </c>
      <c r="U747" s="11">
        <f t="shared" si="112"/>
        <v>4.5999999999999999E-3</v>
      </c>
      <c r="V747" s="11">
        <f t="shared" si="113"/>
        <v>-5.7499999999999999E-3</v>
      </c>
      <c r="W747" s="11">
        <f t="shared" si="114"/>
        <v>-3.4350000000000001E-3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9634</v>
      </c>
      <c r="C748" s="3" t="s">
        <v>10317</v>
      </c>
      <c r="D748" s="10">
        <v>18.95</v>
      </c>
      <c r="E748" s="10">
        <v>18.8</v>
      </c>
      <c r="F748" s="10">
        <v>19.05</v>
      </c>
      <c r="G748" s="10">
        <v>19.05</v>
      </c>
      <c r="H748" s="10">
        <v>18.7</v>
      </c>
      <c r="I748" s="3">
        <v>159</v>
      </c>
      <c r="J748" s="3">
        <v>59</v>
      </c>
      <c r="K748" s="3">
        <v>114</v>
      </c>
      <c r="L748" s="3">
        <v>-9</v>
      </c>
      <c r="M748" s="3">
        <v>-17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3.0130499999999998E-2</v>
      </c>
      <c r="T748" s="11">
        <f t="shared" si="111"/>
        <v>1.1092000000000001E-2</v>
      </c>
      <c r="U748" s="11">
        <f t="shared" si="112"/>
        <v>2.1717000000000004E-2</v>
      </c>
      <c r="V748" s="11">
        <f t="shared" si="113"/>
        <v>-1.7145000000000001E-3</v>
      </c>
      <c r="W748" s="11">
        <f t="shared" si="114"/>
        <v>-3.179E-3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5696</v>
      </c>
      <c r="C749" s="3" t="s">
        <v>10332</v>
      </c>
      <c r="D749" s="10">
        <v>37.15</v>
      </c>
      <c r="E749" s="10">
        <v>37.4</v>
      </c>
      <c r="F749" s="10">
        <v>37.450000000000003</v>
      </c>
      <c r="G749" s="10">
        <v>37.1</v>
      </c>
      <c r="H749" s="10">
        <v>37.25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-1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7.490000000000001E-4</v>
      </c>
      <c r="V749" s="11">
        <f t="shared" si="113"/>
        <v>0</v>
      </c>
      <c r="W749" s="11">
        <f t="shared" si="114"/>
        <v>0</v>
      </c>
      <c r="X749" s="11">
        <f t="shared" si="115"/>
        <v>-3.7149999999999998E-4</v>
      </c>
      <c r="Y749" s="11">
        <f t="shared" si="116"/>
        <v>-3.7399999999999998E-4</v>
      </c>
      <c r="Z749" s="11">
        <f t="shared" si="117"/>
        <v>-3.7450000000000005E-4</v>
      </c>
      <c r="AA749" s="11">
        <f t="shared" si="118"/>
        <v>-3.7100000000000002E-4</v>
      </c>
      <c r="AB749" s="11">
        <f t="shared" si="119"/>
        <v>-3.725E-4</v>
      </c>
    </row>
    <row r="750" spans="1:28" x14ac:dyDescent="0.25">
      <c r="A750" s="2" t="s">
        <v>744</v>
      </c>
      <c r="B750" s="3" t="s">
        <v>9635</v>
      </c>
      <c r="C750" s="3" t="s">
        <v>4781</v>
      </c>
      <c r="D750" s="10">
        <v>10.95</v>
      </c>
      <c r="E750" s="10">
        <v>10.85</v>
      </c>
      <c r="F750" s="10">
        <v>10.95</v>
      </c>
      <c r="G750" s="10">
        <v>10.9</v>
      </c>
      <c r="H750" s="10">
        <v>10.95</v>
      </c>
      <c r="I750" s="3">
        <v>9</v>
      </c>
      <c r="J750" s="3">
        <v>10</v>
      </c>
      <c r="K750" s="3">
        <v>24</v>
      </c>
      <c r="L750" s="3">
        <v>1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9.8550000000000005E-4</v>
      </c>
      <c r="T750" s="11">
        <f t="shared" si="111"/>
        <v>1.085E-3</v>
      </c>
      <c r="U750" s="11">
        <f t="shared" si="112"/>
        <v>2.6279999999999997E-3</v>
      </c>
      <c r="V750" s="11">
        <f t="shared" si="113"/>
        <v>1.0900000000000001E-4</v>
      </c>
      <c r="W750" s="11">
        <f t="shared" si="114"/>
        <v>9.8550000000000005E-4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6120</v>
      </c>
      <c r="C751" s="3" t="s">
        <v>10348</v>
      </c>
      <c r="D751" s="10">
        <v>27.5</v>
      </c>
      <c r="E751" s="10">
        <v>27.5</v>
      </c>
      <c r="F751" s="10">
        <v>27.3</v>
      </c>
      <c r="G751" s="10">
        <v>27.25</v>
      </c>
      <c r="H751" s="10">
        <v>27.25</v>
      </c>
      <c r="I751" s="3">
        <v>-2</v>
      </c>
      <c r="J751" s="3">
        <v>0</v>
      </c>
      <c r="K751" s="3">
        <v>-3</v>
      </c>
      <c r="L751" s="3">
        <v>-3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-5.5000000000000003E-4</v>
      </c>
      <c r="T751" s="11">
        <f t="shared" si="111"/>
        <v>0</v>
      </c>
      <c r="U751" s="11">
        <f t="shared" si="112"/>
        <v>-8.1900000000000007E-4</v>
      </c>
      <c r="V751" s="11">
        <f t="shared" si="113"/>
        <v>-8.1749999999999998E-4</v>
      </c>
      <c r="W751" s="11">
        <f t="shared" si="114"/>
        <v>-2.7250000000000001E-4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9636</v>
      </c>
      <c r="C752" s="3" t="s">
        <v>10315</v>
      </c>
      <c r="D752" s="10">
        <v>18.45</v>
      </c>
      <c r="E752" s="10">
        <v>18.7</v>
      </c>
      <c r="F752" s="10">
        <v>18.55</v>
      </c>
      <c r="G752" s="10">
        <v>18.75</v>
      </c>
      <c r="H752" s="10">
        <v>18.2</v>
      </c>
      <c r="I752" s="3">
        <v>107</v>
      </c>
      <c r="J752" s="3">
        <v>34</v>
      </c>
      <c r="K752" s="3">
        <v>13</v>
      </c>
      <c r="L752" s="3">
        <v>24</v>
      </c>
      <c r="M752" s="3">
        <v>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1.9741499999999999E-2</v>
      </c>
      <c r="T752" s="11">
        <f t="shared" si="111"/>
        <v>6.3579999999999999E-3</v>
      </c>
      <c r="U752" s="11">
        <f t="shared" si="112"/>
        <v>2.4115E-3</v>
      </c>
      <c r="V752" s="11">
        <f t="shared" si="113"/>
        <v>4.4999999999999997E-3</v>
      </c>
      <c r="W752" s="11">
        <f t="shared" si="114"/>
        <v>1.6379999999999999E-3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6121</v>
      </c>
      <c r="C753" s="3" t="s">
        <v>4805</v>
      </c>
      <c r="D753" s="10">
        <v>70.900000000000006</v>
      </c>
      <c r="E753" s="10">
        <v>70.2</v>
      </c>
      <c r="F753" s="10">
        <v>70.099999999999994</v>
      </c>
      <c r="G753" s="10">
        <v>68.099999999999994</v>
      </c>
      <c r="H753" s="10">
        <v>66.900000000000006</v>
      </c>
      <c r="I753" s="3">
        <v>27</v>
      </c>
      <c r="J753" s="3">
        <v>-17</v>
      </c>
      <c r="K753" s="3">
        <v>-137</v>
      </c>
      <c r="L753" s="3">
        <v>-197</v>
      </c>
      <c r="M753" s="3">
        <v>-121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1.9143E-2</v>
      </c>
      <c r="T753" s="11">
        <f t="shared" si="111"/>
        <v>-1.1934E-2</v>
      </c>
      <c r="U753" s="11">
        <f t="shared" si="112"/>
        <v>-9.6036999999999983E-2</v>
      </c>
      <c r="V753" s="11">
        <f t="shared" si="113"/>
        <v>-0.134157</v>
      </c>
      <c r="W753" s="11">
        <f t="shared" si="114"/>
        <v>-8.0949000000000007E-2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9637</v>
      </c>
      <c r="C754" s="3" t="s">
        <v>4793</v>
      </c>
      <c r="D754" s="10">
        <v>38</v>
      </c>
      <c r="E754" s="10">
        <v>37.700000000000003</v>
      </c>
      <c r="F754" s="10">
        <v>37.700000000000003</v>
      </c>
      <c r="G754" s="10">
        <v>37.4</v>
      </c>
      <c r="H754" s="10">
        <v>36.9</v>
      </c>
      <c r="I754" s="3">
        <v>34</v>
      </c>
      <c r="J754" s="3">
        <v>31</v>
      </c>
      <c r="K754" s="3">
        <v>24</v>
      </c>
      <c r="L754" s="3">
        <v>2</v>
      </c>
      <c r="M754" s="3">
        <v>-26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1.2919999999999999E-2</v>
      </c>
      <c r="T754" s="11">
        <f t="shared" si="111"/>
        <v>1.1687000000000001E-2</v>
      </c>
      <c r="U754" s="11">
        <f t="shared" si="112"/>
        <v>9.0480000000000005E-3</v>
      </c>
      <c r="V754" s="11">
        <f t="shared" si="113"/>
        <v>7.4799999999999997E-4</v>
      </c>
      <c r="W754" s="11">
        <f t="shared" si="114"/>
        <v>-9.5940000000000001E-3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9638</v>
      </c>
      <c r="C755" s="3" t="s">
        <v>4805</v>
      </c>
      <c r="D755" s="10">
        <v>1560</v>
      </c>
      <c r="E755" s="10">
        <v>1555</v>
      </c>
      <c r="F755" s="10">
        <v>1620</v>
      </c>
      <c r="G755" s="10">
        <v>1665</v>
      </c>
      <c r="H755" s="10">
        <v>1670</v>
      </c>
      <c r="I755" s="3">
        <v>-117.52500000000001</v>
      </c>
      <c r="J755" s="3">
        <v>287.13600000000002</v>
      </c>
      <c r="K755" s="3">
        <v>238.63800000000001</v>
      </c>
      <c r="L755" s="3">
        <v>-63.911999999999999</v>
      </c>
      <c r="M755" s="3">
        <v>-17.917000000000002</v>
      </c>
      <c r="N755" s="3">
        <v>-61.043999999999997</v>
      </c>
      <c r="O755" s="3">
        <v>-1</v>
      </c>
      <c r="P755" s="3">
        <v>55</v>
      </c>
      <c r="Q755" s="3">
        <v>109</v>
      </c>
      <c r="R755" s="3">
        <v>92</v>
      </c>
      <c r="S755" s="11">
        <f t="shared" si="110"/>
        <v>-1.8333900000000001</v>
      </c>
      <c r="T755" s="11">
        <f t="shared" si="111"/>
        <v>4.4649648000000006</v>
      </c>
      <c r="U755" s="11">
        <f t="shared" si="112"/>
        <v>3.8659355999999998</v>
      </c>
      <c r="V755" s="11">
        <f t="shared" si="113"/>
        <v>-1.0641347999999999</v>
      </c>
      <c r="W755" s="11">
        <f t="shared" si="114"/>
        <v>-0.29921390000000003</v>
      </c>
      <c r="X755" s="11">
        <f t="shared" si="115"/>
        <v>-0.95228639999999998</v>
      </c>
      <c r="Y755" s="11">
        <f t="shared" si="116"/>
        <v>-1.555E-2</v>
      </c>
      <c r="Z755" s="11">
        <f t="shared" si="117"/>
        <v>0.89100000000000001</v>
      </c>
      <c r="AA755" s="11">
        <f t="shared" si="118"/>
        <v>1.8148500000000001</v>
      </c>
      <c r="AB755" s="11">
        <f t="shared" si="119"/>
        <v>1.5364</v>
      </c>
    </row>
    <row r="756" spans="1:28" x14ac:dyDescent="0.25">
      <c r="A756" s="2" t="s">
        <v>750</v>
      </c>
      <c r="B756" s="3" t="s">
        <v>9639</v>
      </c>
      <c r="C756" s="3" t="s">
        <v>10323</v>
      </c>
      <c r="D756" s="10">
        <v>112.5</v>
      </c>
      <c r="E756" s="10">
        <v>117</v>
      </c>
      <c r="F756" s="10">
        <v>115.5</v>
      </c>
      <c r="G756" s="10">
        <v>112.5</v>
      </c>
      <c r="H756" s="10">
        <v>108</v>
      </c>
      <c r="I756" s="3">
        <v>-383</v>
      </c>
      <c r="J756" s="3">
        <v>671</v>
      </c>
      <c r="K756" s="3">
        <v>-214</v>
      </c>
      <c r="L756" s="3">
        <v>-92</v>
      </c>
      <c r="M756" s="3">
        <v>-127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-0.43087500000000001</v>
      </c>
      <c r="T756" s="11">
        <f t="shared" si="111"/>
        <v>0.78507000000000005</v>
      </c>
      <c r="U756" s="11">
        <f t="shared" si="112"/>
        <v>-0.24717</v>
      </c>
      <c r="V756" s="11">
        <f t="shared" si="113"/>
        <v>-0.10349999999999999</v>
      </c>
      <c r="W756" s="11">
        <f t="shared" si="114"/>
        <v>-0.13716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6124</v>
      </c>
      <c r="C757" s="3" t="s">
        <v>10347</v>
      </c>
      <c r="D757" s="10">
        <v>61.4</v>
      </c>
      <c r="E757" s="10">
        <v>59.9</v>
      </c>
      <c r="F757" s="10">
        <v>58.6</v>
      </c>
      <c r="G757" s="10">
        <v>57.9</v>
      </c>
      <c r="H757" s="10">
        <v>55.6</v>
      </c>
      <c r="I757" s="3">
        <v>461.68700000000001</v>
      </c>
      <c r="J757" s="3">
        <v>-970</v>
      </c>
      <c r="K757" s="3">
        <v>556</v>
      </c>
      <c r="L757" s="3">
        <v>305</v>
      </c>
      <c r="M757" s="3">
        <v>-622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0.28347581799999999</v>
      </c>
      <c r="T757" s="11">
        <f t="shared" si="111"/>
        <v>-0.58103000000000005</v>
      </c>
      <c r="U757" s="11">
        <f t="shared" si="112"/>
        <v>0.32581599999999999</v>
      </c>
      <c r="V757" s="11">
        <f t="shared" si="113"/>
        <v>0.176595</v>
      </c>
      <c r="W757" s="11">
        <f t="shared" si="114"/>
        <v>-0.34583200000000003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4949</v>
      </c>
      <c r="C758" s="3" t="s">
        <v>4807</v>
      </c>
      <c r="D758" s="10">
        <v>145.5</v>
      </c>
      <c r="E758" s="10">
        <v>145.5</v>
      </c>
      <c r="F758" s="10">
        <v>148</v>
      </c>
      <c r="G758" s="10">
        <v>148.5</v>
      </c>
      <c r="H758" s="10">
        <v>149</v>
      </c>
      <c r="I758" s="3">
        <v>-2</v>
      </c>
      <c r="J758" s="3">
        <v>-141</v>
      </c>
      <c r="K758" s="3">
        <v>57</v>
      </c>
      <c r="L758" s="3">
        <v>17</v>
      </c>
      <c r="M758" s="3">
        <v>-119</v>
      </c>
      <c r="N758" s="3">
        <v>70</v>
      </c>
      <c r="O758" s="3">
        <v>44</v>
      </c>
      <c r="P758" s="3">
        <v>151</v>
      </c>
      <c r="Q758" s="3">
        <v>97</v>
      </c>
      <c r="R758" s="3">
        <v>97</v>
      </c>
      <c r="S758" s="11">
        <f t="shared" si="110"/>
        <v>-2.9099999999999998E-3</v>
      </c>
      <c r="T758" s="11">
        <f t="shared" si="111"/>
        <v>-0.205155</v>
      </c>
      <c r="U758" s="11">
        <f t="shared" si="112"/>
        <v>8.4360000000000004E-2</v>
      </c>
      <c r="V758" s="11">
        <f t="shared" si="113"/>
        <v>2.5245E-2</v>
      </c>
      <c r="W758" s="11">
        <f t="shared" si="114"/>
        <v>-0.17731</v>
      </c>
      <c r="X758" s="11">
        <f t="shared" si="115"/>
        <v>0.10185</v>
      </c>
      <c r="Y758" s="11">
        <f t="shared" si="116"/>
        <v>6.4019999999999994E-2</v>
      </c>
      <c r="Z758" s="11">
        <f t="shared" si="117"/>
        <v>0.22348000000000001</v>
      </c>
      <c r="AA758" s="11">
        <f t="shared" si="118"/>
        <v>0.14404500000000001</v>
      </c>
      <c r="AB758" s="11">
        <f t="shared" si="119"/>
        <v>0.14452999999999999</v>
      </c>
    </row>
    <row r="759" spans="1:28" x14ac:dyDescent="0.25">
      <c r="A759" s="2" t="s">
        <v>753</v>
      </c>
      <c r="B759" s="3" t="s">
        <v>9640</v>
      </c>
      <c r="C759" s="3" t="s">
        <v>4783</v>
      </c>
      <c r="D759" s="10">
        <v>70.099999999999994</v>
      </c>
      <c r="E759" s="10">
        <v>69.5</v>
      </c>
      <c r="F759" s="10">
        <v>69.5</v>
      </c>
      <c r="G759" s="10">
        <v>71.5</v>
      </c>
      <c r="H759" s="10">
        <v>71.8</v>
      </c>
      <c r="I759" s="3">
        <v>5</v>
      </c>
      <c r="J759" s="3">
        <v>-13</v>
      </c>
      <c r="K759" s="3">
        <v>-1</v>
      </c>
      <c r="L759" s="3">
        <v>151</v>
      </c>
      <c r="M759" s="3">
        <v>29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3.5049999999999999E-3</v>
      </c>
      <c r="T759" s="11">
        <f t="shared" si="111"/>
        <v>-9.0349999999999996E-3</v>
      </c>
      <c r="U759" s="11">
        <f t="shared" si="112"/>
        <v>-6.9499999999999998E-4</v>
      </c>
      <c r="V759" s="11">
        <f t="shared" si="113"/>
        <v>0.10796500000000001</v>
      </c>
      <c r="W759" s="11">
        <f t="shared" si="114"/>
        <v>2.0821999999999997E-2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9641</v>
      </c>
      <c r="C760" s="3" t="s">
        <v>4803</v>
      </c>
      <c r="D760" s="10">
        <v>68.7</v>
      </c>
      <c r="E760" s="10">
        <v>68.3</v>
      </c>
      <c r="F760" s="10">
        <v>68.599999999999994</v>
      </c>
      <c r="G760" s="10">
        <v>69.5</v>
      </c>
      <c r="H760" s="10">
        <v>68.7</v>
      </c>
      <c r="I760" s="3">
        <v>0</v>
      </c>
      <c r="J760" s="3">
        <v>0</v>
      </c>
      <c r="K760" s="3">
        <v>0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6.9499999999999998E-4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9642</v>
      </c>
      <c r="C761" s="3" t="s">
        <v>4760</v>
      </c>
      <c r="D761" s="10">
        <v>27.75</v>
      </c>
      <c r="E761" s="10">
        <v>27.4</v>
      </c>
      <c r="F761" s="10">
        <v>26.4</v>
      </c>
      <c r="G761" s="10">
        <v>25.75</v>
      </c>
      <c r="H761" s="10">
        <v>25.05</v>
      </c>
      <c r="I761" s="3">
        <v>3</v>
      </c>
      <c r="J761" s="3">
        <v>-7</v>
      </c>
      <c r="K761" s="3">
        <v>-15</v>
      </c>
      <c r="L761" s="3">
        <v>19</v>
      </c>
      <c r="M761" s="3">
        <v>-21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8.3250000000000002E-4</v>
      </c>
      <c r="T761" s="11">
        <f t="shared" si="111"/>
        <v>-1.9179999999999998E-3</v>
      </c>
      <c r="U761" s="11">
        <f t="shared" si="112"/>
        <v>-3.96E-3</v>
      </c>
      <c r="V761" s="11">
        <f t="shared" si="113"/>
        <v>4.8925000000000001E-3</v>
      </c>
      <c r="W761" s="11">
        <f t="shared" si="114"/>
        <v>-5.2605000000000004E-3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9643</v>
      </c>
      <c r="C762" s="3" t="s">
        <v>10349</v>
      </c>
      <c r="D762" s="10">
        <v>97</v>
      </c>
      <c r="E762" s="10">
        <v>97.4</v>
      </c>
      <c r="F762" s="10">
        <v>97.9</v>
      </c>
      <c r="G762" s="10">
        <v>95.8</v>
      </c>
      <c r="H762" s="10">
        <v>96.5</v>
      </c>
      <c r="I762" s="3">
        <v>243</v>
      </c>
      <c r="J762" s="3">
        <v>58</v>
      </c>
      <c r="K762" s="3">
        <v>24</v>
      </c>
      <c r="L762" s="3">
        <v>-12</v>
      </c>
      <c r="M762" s="3">
        <v>16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0.23571</v>
      </c>
      <c r="T762" s="11">
        <f t="shared" si="111"/>
        <v>5.6492000000000007E-2</v>
      </c>
      <c r="U762" s="11">
        <f t="shared" si="112"/>
        <v>2.3496000000000003E-2</v>
      </c>
      <c r="V762" s="11">
        <f t="shared" si="113"/>
        <v>-1.1495999999999999E-2</v>
      </c>
      <c r="W762" s="11">
        <f t="shared" si="114"/>
        <v>1.5440000000000001E-2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9644</v>
      </c>
      <c r="C763" s="3" t="s">
        <v>4809</v>
      </c>
      <c r="D763" s="10">
        <v>12.65</v>
      </c>
      <c r="E763" s="10">
        <v>12.35</v>
      </c>
      <c r="F763" s="10">
        <v>12.4</v>
      </c>
      <c r="G763" s="10">
        <v>12.25</v>
      </c>
      <c r="H763" s="10">
        <v>12.1</v>
      </c>
      <c r="I763" s="3">
        <v>8333.4760000000006</v>
      </c>
      <c r="J763" s="3">
        <v>-7069.0519999999997</v>
      </c>
      <c r="K763" s="3">
        <v>3064.2</v>
      </c>
      <c r="L763" s="3">
        <v>-3925.152</v>
      </c>
      <c r="M763" s="3">
        <v>1938.6980000000001</v>
      </c>
      <c r="N763" s="3">
        <v>0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1.054184714</v>
      </c>
      <c r="T763" s="11">
        <f t="shared" si="111"/>
        <v>-0.87302792200000001</v>
      </c>
      <c r="U763" s="11">
        <f t="shared" si="112"/>
        <v>0.37996080000000004</v>
      </c>
      <c r="V763" s="11">
        <f t="shared" si="113"/>
        <v>-0.48083112</v>
      </c>
      <c r="W763" s="11">
        <f t="shared" si="114"/>
        <v>0.23458245799999999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9645</v>
      </c>
      <c r="C764" s="3" t="s">
        <v>4773</v>
      </c>
      <c r="D764" s="10">
        <v>146</v>
      </c>
      <c r="E764" s="10">
        <v>148</v>
      </c>
      <c r="F764" s="10">
        <v>150</v>
      </c>
      <c r="G764" s="10">
        <v>151.5</v>
      </c>
      <c r="H764" s="10">
        <v>143</v>
      </c>
      <c r="I764" s="3">
        <v>-926</v>
      </c>
      <c r="J764" s="3">
        <v>191.78</v>
      </c>
      <c r="K764" s="3">
        <v>-338</v>
      </c>
      <c r="L764" s="3">
        <v>603</v>
      </c>
      <c r="M764" s="3">
        <v>-479.83499999999998</v>
      </c>
      <c r="N764" s="3">
        <v>0</v>
      </c>
      <c r="O764" s="3">
        <v>0</v>
      </c>
      <c r="P764" s="3">
        <v>8</v>
      </c>
      <c r="Q764" s="3">
        <v>42</v>
      </c>
      <c r="R764" s="3">
        <v>-2</v>
      </c>
      <c r="S764" s="11">
        <f t="shared" si="110"/>
        <v>-1.3519600000000001</v>
      </c>
      <c r="T764" s="11">
        <f t="shared" si="111"/>
        <v>0.28383439999999999</v>
      </c>
      <c r="U764" s="11">
        <f t="shared" si="112"/>
        <v>-0.50700000000000001</v>
      </c>
      <c r="V764" s="11">
        <f t="shared" si="113"/>
        <v>0.91354500000000005</v>
      </c>
      <c r="W764" s="11">
        <f t="shared" si="114"/>
        <v>-0.68616405000000003</v>
      </c>
      <c r="X764" s="11">
        <f t="shared" si="115"/>
        <v>0</v>
      </c>
      <c r="Y764" s="11">
        <f t="shared" si="116"/>
        <v>0</v>
      </c>
      <c r="Z764" s="11">
        <f t="shared" si="117"/>
        <v>1.2E-2</v>
      </c>
      <c r="AA764" s="11">
        <f t="shared" si="118"/>
        <v>6.3630000000000006E-2</v>
      </c>
      <c r="AB764" s="11">
        <f t="shared" si="119"/>
        <v>-2.8600000000000001E-3</v>
      </c>
    </row>
    <row r="765" spans="1:28" x14ac:dyDescent="0.25">
      <c r="A765" s="2" t="s">
        <v>759</v>
      </c>
      <c r="B765" s="3" t="s">
        <v>6128</v>
      </c>
      <c r="C765" s="3" t="s">
        <v>4781</v>
      </c>
      <c r="D765" s="10">
        <v>42.05</v>
      </c>
      <c r="E765" s="10">
        <v>41.85</v>
      </c>
      <c r="F765" s="10">
        <v>43.3</v>
      </c>
      <c r="G765" s="10">
        <v>43.5</v>
      </c>
      <c r="H765" s="10">
        <v>43</v>
      </c>
      <c r="I765" s="3">
        <v>44</v>
      </c>
      <c r="J765" s="3">
        <v>8</v>
      </c>
      <c r="K765" s="3">
        <v>46</v>
      </c>
      <c r="L765" s="3">
        <v>-13</v>
      </c>
      <c r="M765" s="3">
        <v>-9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1.8501999999999998E-2</v>
      </c>
      <c r="T765" s="11">
        <f t="shared" si="111"/>
        <v>3.3480000000000003E-3</v>
      </c>
      <c r="U765" s="11">
        <f t="shared" si="112"/>
        <v>1.9917999999999998E-2</v>
      </c>
      <c r="V765" s="11">
        <f t="shared" si="113"/>
        <v>-5.6550000000000003E-3</v>
      </c>
      <c r="W765" s="11">
        <f t="shared" si="114"/>
        <v>-3.8700000000000002E-3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5699</v>
      </c>
      <c r="C766" s="3" t="s">
        <v>4771</v>
      </c>
      <c r="D766" s="10">
        <v>12.9</v>
      </c>
      <c r="E766" s="10">
        <v>12.8</v>
      </c>
      <c r="F766" s="10">
        <v>12.85</v>
      </c>
      <c r="G766" s="10">
        <v>12.8</v>
      </c>
      <c r="H766" s="10">
        <v>12.8</v>
      </c>
      <c r="I766" s="3">
        <v>40</v>
      </c>
      <c r="J766" s="3">
        <v>-30</v>
      </c>
      <c r="K766" s="3">
        <v>-1</v>
      </c>
      <c r="L766" s="3">
        <v>-9</v>
      </c>
      <c r="M766" s="3">
        <v>-17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5.1599999999999997E-3</v>
      </c>
      <c r="T766" s="11">
        <f t="shared" si="111"/>
        <v>-3.8400000000000001E-3</v>
      </c>
      <c r="U766" s="11">
        <f t="shared" si="112"/>
        <v>-1.2850000000000001E-4</v>
      </c>
      <c r="V766" s="11">
        <f t="shared" si="113"/>
        <v>-1.152E-3</v>
      </c>
      <c r="W766" s="11">
        <f t="shared" si="114"/>
        <v>-2.1760000000000004E-3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5375</v>
      </c>
      <c r="C767" s="3" t="s">
        <v>4820</v>
      </c>
      <c r="D767" s="10">
        <v>23.35</v>
      </c>
      <c r="E767" s="10">
        <v>23.1</v>
      </c>
      <c r="F767" s="10">
        <v>23.1</v>
      </c>
      <c r="G767" s="10">
        <v>23.05</v>
      </c>
      <c r="H767" s="10">
        <v>23.1</v>
      </c>
      <c r="I767" s="3">
        <v>0</v>
      </c>
      <c r="J767" s="3">
        <v>0</v>
      </c>
      <c r="K767" s="3">
        <v>-3</v>
      </c>
      <c r="L767" s="3">
        <v>1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0</v>
      </c>
      <c r="U767" s="11">
        <f t="shared" si="112"/>
        <v>-6.9300000000000015E-4</v>
      </c>
      <c r="V767" s="11">
        <f t="shared" si="113"/>
        <v>2.3050000000000002E-4</v>
      </c>
      <c r="W767" s="11">
        <f t="shared" si="114"/>
        <v>-2.31E-4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9646</v>
      </c>
      <c r="C768" s="3" t="s">
        <v>4760</v>
      </c>
      <c r="D768" s="10">
        <v>171</v>
      </c>
      <c r="E768" s="10">
        <v>171.5</v>
      </c>
      <c r="F768" s="10">
        <v>170.5</v>
      </c>
      <c r="G768" s="10">
        <v>166</v>
      </c>
      <c r="H768" s="10">
        <v>161</v>
      </c>
      <c r="I768" s="3">
        <v>59</v>
      </c>
      <c r="J768" s="3">
        <v>-25</v>
      </c>
      <c r="K768" s="3">
        <v>-96</v>
      </c>
      <c r="L768" s="3">
        <v>-107</v>
      </c>
      <c r="M768" s="3">
        <v>28.945</v>
      </c>
      <c r="N768" s="3">
        <v>60</v>
      </c>
      <c r="O768" s="3">
        <v>61</v>
      </c>
      <c r="P768" s="3">
        <v>139</v>
      </c>
      <c r="Q768" s="3">
        <v>-176</v>
      </c>
      <c r="R768" s="3">
        <v>-47</v>
      </c>
      <c r="S768" s="11">
        <f t="shared" si="110"/>
        <v>0.10088999999999999</v>
      </c>
      <c r="T768" s="11">
        <f t="shared" si="111"/>
        <v>-4.2875000000000003E-2</v>
      </c>
      <c r="U768" s="11">
        <f t="shared" si="112"/>
        <v>-0.16367999999999999</v>
      </c>
      <c r="V768" s="11">
        <f t="shared" si="113"/>
        <v>-0.17762</v>
      </c>
      <c r="W768" s="11">
        <f t="shared" si="114"/>
        <v>4.6601450000000003E-2</v>
      </c>
      <c r="X768" s="11">
        <f t="shared" si="115"/>
        <v>0.1026</v>
      </c>
      <c r="Y768" s="11">
        <f t="shared" si="116"/>
        <v>0.104615</v>
      </c>
      <c r="Z768" s="11">
        <f t="shared" si="117"/>
        <v>0.23699500000000001</v>
      </c>
      <c r="AA768" s="11">
        <f t="shared" si="118"/>
        <v>-0.29215999999999998</v>
      </c>
      <c r="AB768" s="11">
        <f t="shared" si="119"/>
        <v>-7.5670000000000001E-2</v>
      </c>
    </row>
    <row r="769" spans="1:28" x14ac:dyDescent="0.25">
      <c r="A769" s="2" t="s">
        <v>763</v>
      </c>
      <c r="B769" s="3" t="s">
        <v>4841</v>
      </c>
      <c r="C769" s="3" t="s">
        <v>4781</v>
      </c>
      <c r="D769" s="10">
        <v>18.3</v>
      </c>
      <c r="E769" s="10">
        <v>18.2</v>
      </c>
      <c r="F769" s="10">
        <v>18.3</v>
      </c>
      <c r="G769" s="10">
        <v>18.100000000000001</v>
      </c>
      <c r="H769" s="10">
        <v>18.2</v>
      </c>
      <c r="I769" s="3">
        <v>0</v>
      </c>
      <c r="J769" s="3">
        <v>1</v>
      </c>
      <c r="K769" s="3">
        <v>0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1.8200000000000001E-4</v>
      </c>
      <c r="U769" s="11">
        <f t="shared" si="112"/>
        <v>0</v>
      </c>
      <c r="V769" s="11">
        <f t="shared" si="113"/>
        <v>0</v>
      </c>
      <c r="W769" s="11">
        <f t="shared" si="114"/>
        <v>-1.8200000000000001E-4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6130</v>
      </c>
      <c r="C770" s="3" t="s">
        <v>4803</v>
      </c>
      <c r="D770" s="10">
        <v>6.3</v>
      </c>
      <c r="E770" s="10">
        <v>6.3</v>
      </c>
      <c r="F770" s="10">
        <v>6.3</v>
      </c>
      <c r="G770" s="10">
        <v>6.3</v>
      </c>
      <c r="H770" s="10">
        <v>6.2</v>
      </c>
      <c r="I770" s="3">
        <v>3</v>
      </c>
      <c r="J770" s="3">
        <v>7</v>
      </c>
      <c r="K770" s="3">
        <v>0</v>
      </c>
      <c r="L770" s="3">
        <v>-2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1.8899999999999999E-4</v>
      </c>
      <c r="T770" s="11">
        <f t="shared" si="111"/>
        <v>4.4100000000000004E-4</v>
      </c>
      <c r="U770" s="11">
        <f t="shared" si="112"/>
        <v>0</v>
      </c>
      <c r="V770" s="11">
        <f t="shared" si="113"/>
        <v>-1.26E-4</v>
      </c>
      <c r="W770" s="11">
        <f t="shared" si="114"/>
        <v>-1.8600000000000002E-4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5700</v>
      </c>
      <c r="C771" s="3" t="s">
        <v>4804</v>
      </c>
      <c r="D771" s="10">
        <v>29.8</v>
      </c>
      <c r="E771" s="10">
        <v>30</v>
      </c>
      <c r="F771" s="10">
        <v>30.2</v>
      </c>
      <c r="G771" s="10">
        <v>29.6</v>
      </c>
      <c r="H771" s="10">
        <v>29.1</v>
      </c>
      <c r="I771" s="3">
        <v>13</v>
      </c>
      <c r="J771" s="3">
        <v>-9</v>
      </c>
      <c r="K771" s="3">
        <v>4</v>
      </c>
      <c r="L771" s="3">
        <v>20</v>
      </c>
      <c r="M771" s="3">
        <v>-18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3.8740000000000003E-3</v>
      </c>
      <c r="T771" s="11">
        <f t="shared" si="111"/>
        <v>-2.7000000000000001E-3</v>
      </c>
      <c r="U771" s="11">
        <f t="shared" si="112"/>
        <v>1.2079999999999999E-3</v>
      </c>
      <c r="V771" s="11">
        <f t="shared" si="113"/>
        <v>5.9199999999999999E-3</v>
      </c>
      <c r="W771" s="11">
        <f t="shared" si="114"/>
        <v>-5.2380000000000005E-3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5376</v>
      </c>
      <c r="C772" s="3" t="s">
        <v>4803</v>
      </c>
      <c r="D772" s="10">
        <v>17.3</v>
      </c>
      <c r="E772" s="10">
        <v>17.350000000000001</v>
      </c>
      <c r="F772" s="10">
        <v>17.600000000000001</v>
      </c>
      <c r="G772" s="10">
        <v>17.350000000000001</v>
      </c>
      <c r="H772" s="10">
        <v>17</v>
      </c>
      <c r="I772" s="3">
        <v>0</v>
      </c>
      <c r="J772" s="3">
        <v>-4</v>
      </c>
      <c r="K772" s="3">
        <v>-7</v>
      </c>
      <c r="L772" s="3">
        <v>-10</v>
      </c>
      <c r="M772" s="3">
        <v>-3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-6.9400000000000006E-4</v>
      </c>
      <c r="U772" s="11">
        <f t="shared" si="112"/>
        <v>-1.2320000000000002E-3</v>
      </c>
      <c r="V772" s="11">
        <f t="shared" si="113"/>
        <v>-1.735E-3</v>
      </c>
      <c r="W772" s="11">
        <f t="shared" si="114"/>
        <v>-5.1000000000000004E-4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6550</v>
      </c>
      <c r="C773" s="3" t="s">
        <v>4781</v>
      </c>
      <c r="D773" s="10">
        <v>49.55</v>
      </c>
      <c r="E773" s="10">
        <v>49.65</v>
      </c>
      <c r="F773" s="10">
        <v>49.7</v>
      </c>
      <c r="G773" s="10">
        <v>49.8</v>
      </c>
      <c r="H773" s="10">
        <v>49.6</v>
      </c>
      <c r="I773" s="3">
        <v>13</v>
      </c>
      <c r="J773" s="3">
        <v>8</v>
      </c>
      <c r="K773" s="3">
        <v>14</v>
      </c>
      <c r="L773" s="3">
        <v>24</v>
      </c>
      <c r="M773" s="3">
        <v>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6.4415000000000002E-3</v>
      </c>
      <c r="T773" s="11">
        <f t="shared" si="111"/>
        <v>3.9719999999999998E-3</v>
      </c>
      <c r="U773" s="11">
        <f t="shared" si="112"/>
        <v>6.9580000000000006E-3</v>
      </c>
      <c r="V773" s="11">
        <f t="shared" si="113"/>
        <v>1.1951999999999997E-2</v>
      </c>
      <c r="W773" s="11">
        <f t="shared" si="114"/>
        <v>7.4400000000000004E-3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9647</v>
      </c>
      <c r="C774" s="3" t="s">
        <v>10339</v>
      </c>
      <c r="D774" s="10">
        <v>59</v>
      </c>
      <c r="E774" s="10">
        <v>59.7</v>
      </c>
      <c r="F774" s="10">
        <v>58.7</v>
      </c>
      <c r="G774" s="10">
        <v>58.4</v>
      </c>
      <c r="H774" s="10">
        <v>57.6</v>
      </c>
      <c r="I774" s="3">
        <v>103</v>
      </c>
      <c r="J774" s="3">
        <v>87</v>
      </c>
      <c r="K774" s="3">
        <v>79</v>
      </c>
      <c r="L774" s="3">
        <v>-8</v>
      </c>
      <c r="M774" s="3">
        <v>-4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6.0769999999999998E-2</v>
      </c>
      <c r="T774" s="11">
        <f t="shared" si="111"/>
        <v>5.1939000000000006E-2</v>
      </c>
      <c r="U774" s="11">
        <f t="shared" si="112"/>
        <v>4.6373000000000004E-2</v>
      </c>
      <c r="V774" s="11">
        <f t="shared" si="113"/>
        <v>-4.6719999999999999E-3</v>
      </c>
      <c r="W774" s="11">
        <f t="shared" si="114"/>
        <v>-2.3040000000000001E-3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9648</v>
      </c>
      <c r="C775" s="3" t="s">
        <v>4773</v>
      </c>
      <c r="D775" s="10">
        <v>30</v>
      </c>
      <c r="E775" s="10">
        <v>29</v>
      </c>
      <c r="F775" s="10">
        <v>28.8</v>
      </c>
      <c r="G775" s="10">
        <v>28.4</v>
      </c>
      <c r="H775" s="10">
        <v>28.35</v>
      </c>
      <c r="I775" s="3">
        <v>-72</v>
      </c>
      <c r="J775" s="3">
        <v>-8</v>
      </c>
      <c r="K775" s="3">
        <v>27</v>
      </c>
      <c r="L775" s="3">
        <v>-3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-2.1600000000000001E-2</v>
      </c>
      <c r="T775" s="11">
        <f t="shared" ref="T775:T838" si="121">$E775*J775/100000</f>
        <v>-2.32E-3</v>
      </c>
      <c r="U775" s="11">
        <f t="shared" ref="U775:U838" si="122">$F775*K775/100000</f>
        <v>7.7759999999999999E-3</v>
      </c>
      <c r="V775" s="11">
        <f t="shared" ref="V775:V838" si="123">$G775*L775/100000</f>
        <v>-8.5199999999999989E-4</v>
      </c>
      <c r="W775" s="11">
        <f t="shared" ref="W775:W838" si="124">$H775*M775/100000</f>
        <v>-5.6700000000000001E-4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9649</v>
      </c>
      <c r="C776" s="3" t="s">
        <v>4781</v>
      </c>
      <c r="D776" s="10">
        <v>28.5</v>
      </c>
      <c r="E776" s="10">
        <v>28.35</v>
      </c>
      <c r="F776" s="10">
        <v>28.2</v>
      </c>
      <c r="G776" s="10">
        <v>28.15</v>
      </c>
      <c r="H776" s="10">
        <v>28</v>
      </c>
      <c r="I776" s="3">
        <v>28</v>
      </c>
      <c r="J776" s="3">
        <v>-4</v>
      </c>
      <c r="K776" s="3">
        <v>0</v>
      </c>
      <c r="L776" s="3">
        <v>0</v>
      </c>
      <c r="M776" s="3">
        <v>43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7.9799999999999992E-3</v>
      </c>
      <c r="T776" s="11">
        <f t="shared" si="121"/>
        <v>-1.134E-3</v>
      </c>
      <c r="U776" s="11">
        <f t="shared" si="122"/>
        <v>0</v>
      </c>
      <c r="V776" s="11">
        <f t="shared" si="123"/>
        <v>0</v>
      </c>
      <c r="W776" s="11">
        <f t="shared" si="124"/>
        <v>1.204E-2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6133</v>
      </c>
      <c r="C777" s="3" t="s">
        <v>4771</v>
      </c>
      <c r="D777" s="10">
        <v>34.4</v>
      </c>
      <c r="E777" s="10">
        <v>34.450000000000003</v>
      </c>
      <c r="F777" s="10">
        <v>34.4</v>
      </c>
      <c r="G777" s="10">
        <v>35.200000000000003</v>
      </c>
      <c r="H777" s="10">
        <v>35.75</v>
      </c>
      <c r="I777" s="3">
        <v>14</v>
      </c>
      <c r="J777" s="3">
        <v>1</v>
      </c>
      <c r="K777" s="3">
        <v>2</v>
      </c>
      <c r="L777" s="3">
        <v>2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4.816E-3</v>
      </c>
      <c r="T777" s="11">
        <f t="shared" si="121"/>
        <v>3.4450000000000003E-4</v>
      </c>
      <c r="U777" s="11">
        <f t="shared" si="122"/>
        <v>6.8799999999999992E-4</v>
      </c>
      <c r="V777" s="11">
        <f t="shared" si="123"/>
        <v>7.0400000000000009E-4</v>
      </c>
      <c r="W777" s="11">
        <f t="shared" si="124"/>
        <v>-7.1500000000000003E-4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9650</v>
      </c>
      <c r="C778" s="3" t="s">
        <v>4798</v>
      </c>
      <c r="D778" s="10">
        <v>189</v>
      </c>
      <c r="E778" s="10">
        <v>191.5</v>
      </c>
      <c r="F778" s="10">
        <v>188</v>
      </c>
      <c r="G778" s="10">
        <v>185</v>
      </c>
      <c r="H778" s="10">
        <v>184.5</v>
      </c>
      <c r="I778" s="3">
        <v>-3</v>
      </c>
      <c r="J778" s="3">
        <v>22.856999999999999</v>
      </c>
      <c r="K778" s="3">
        <v>-208</v>
      </c>
      <c r="L778" s="3">
        <v>-49</v>
      </c>
      <c r="M778" s="3">
        <v>39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-5.6699999999999997E-3</v>
      </c>
      <c r="T778" s="11">
        <f t="shared" si="121"/>
        <v>4.3771154999999999E-2</v>
      </c>
      <c r="U778" s="11">
        <f t="shared" si="122"/>
        <v>-0.39104</v>
      </c>
      <c r="V778" s="11">
        <f t="shared" si="123"/>
        <v>-9.0649999999999994E-2</v>
      </c>
      <c r="W778" s="11">
        <f t="shared" si="124"/>
        <v>7.1955000000000005E-2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9651</v>
      </c>
      <c r="C779" s="3" t="s">
        <v>4820</v>
      </c>
      <c r="D779" s="10">
        <v>18.45</v>
      </c>
      <c r="E779" s="10">
        <v>18</v>
      </c>
      <c r="F779" s="10">
        <v>17.95</v>
      </c>
      <c r="G779" s="10">
        <v>17.95</v>
      </c>
      <c r="H779" s="10">
        <v>17.850000000000001</v>
      </c>
      <c r="I779" s="3">
        <v>-1</v>
      </c>
      <c r="J779" s="3">
        <v>-1</v>
      </c>
      <c r="K779" s="3">
        <v>-4</v>
      </c>
      <c r="L779" s="3">
        <v>-3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-1.8449999999999999E-4</v>
      </c>
      <c r="T779" s="11">
        <f t="shared" si="121"/>
        <v>-1.8000000000000001E-4</v>
      </c>
      <c r="U779" s="11">
        <f t="shared" si="122"/>
        <v>-7.18E-4</v>
      </c>
      <c r="V779" s="11">
        <f t="shared" si="123"/>
        <v>-5.3849999999999992E-4</v>
      </c>
      <c r="W779" s="11">
        <f t="shared" si="124"/>
        <v>-1.785E-4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9652</v>
      </c>
      <c r="C780" s="3" t="s">
        <v>4773</v>
      </c>
      <c r="D780" s="10">
        <v>32.6</v>
      </c>
      <c r="E780" s="10">
        <v>33.4</v>
      </c>
      <c r="F780" s="10">
        <v>33.9</v>
      </c>
      <c r="G780" s="10">
        <v>34.049999999999997</v>
      </c>
      <c r="H780" s="10">
        <v>33.75</v>
      </c>
      <c r="I780" s="3">
        <v>13</v>
      </c>
      <c r="J780" s="3">
        <v>69</v>
      </c>
      <c r="K780" s="3">
        <v>7</v>
      </c>
      <c r="L780" s="3">
        <v>-13</v>
      </c>
      <c r="M780" s="3">
        <v>-30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4.2380000000000004E-3</v>
      </c>
      <c r="T780" s="11">
        <f t="shared" si="121"/>
        <v>2.3046000000000001E-2</v>
      </c>
      <c r="U780" s="11">
        <f t="shared" si="122"/>
        <v>2.3729999999999997E-3</v>
      </c>
      <c r="V780" s="11">
        <f t="shared" si="123"/>
        <v>-4.4264999999999999E-3</v>
      </c>
      <c r="W780" s="11">
        <f t="shared" si="124"/>
        <v>-1.0125E-2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9653</v>
      </c>
      <c r="C781" s="3" t="s">
        <v>4781</v>
      </c>
      <c r="D781" s="10">
        <v>16.649999999999999</v>
      </c>
      <c r="E781" s="10">
        <v>16.55</v>
      </c>
      <c r="F781" s="10">
        <v>16.5</v>
      </c>
      <c r="G781" s="10">
        <v>16.3</v>
      </c>
      <c r="H781" s="10">
        <v>16.2</v>
      </c>
      <c r="I781" s="3">
        <v>38</v>
      </c>
      <c r="J781" s="3">
        <v>-3</v>
      </c>
      <c r="K781" s="3">
        <v>-12</v>
      </c>
      <c r="L781" s="3">
        <v>-13</v>
      </c>
      <c r="M781" s="3">
        <v>-4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6.3269999999999993E-3</v>
      </c>
      <c r="T781" s="11">
        <f t="shared" si="121"/>
        <v>-4.9650000000000009E-4</v>
      </c>
      <c r="U781" s="11">
        <f t="shared" si="122"/>
        <v>-1.98E-3</v>
      </c>
      <c r="V781" s="11">
        <f t="shared" si="123"/>
        <v>-2.1190000000000002E-3</v>
      </c>
      <c r="W781" s="11">
        <f t="shared" si="124"/>
        <v>-6.4799999999999992E-4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9654</v>
      </c>
      <c r="C782" s="3" t="s">
        <v>4814</v>
      </c>
      <c r="D782" s="10">
        <v>14.4</v>
      </c>
      <c r="E782" s="10">
        <v>14.4</v>
      </c>
      <c r="F782" s="10">
        <v>13.9</v>
      </c>
      <c r="G782" s="10">
        <v>13.65</v>
      </c>
      <c r="H782" s="10">
        <v>13.65</v>
      </c>
      <c r="I782" s="3">
        <v>-30</v>
      </c>
      <c r="J782" s="3">
        <v>-22</v>
      </c>
      <c r="K782" s="3">
        <v>-91</v>
      </c>
      <c r="L782" s="3">
        <v>34</v>
      </c>
      <c r="M782" s="3">
        <v>21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-4.3200000000000001E-3</v>
      </c>
      <c r="T782" s="11">
        <f t="shared" si="121"/>
        <v>-3.1680000000000002E-3</v>
      </c>
      <c r="U782" s="11">
        <f t="shared" si="122"/>
        <v>-1.2649000000000001E-2</v>
      </c>
      <c r="V782" s="11">
        <f t="shared" si="123"/>
        <v>4.6410000000000002E-3</v>
      </c>
      <c r="W782" s="11">
        <f t="shared" si="124"/>
        <v>2.8665000000000001E-3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9655</v>
      </c>
      <c r="C783" s="3" t="s">
        <v>4769</v>
      </c>
      <c r="D783" s="10">
        <v>17.8</v>
      </c>
      <c r="E783" s="10">
        <v>18</v>
      </c>
      <c r="F783" s="10">
        <v>18</v>
      </c>
      <c r="G783" s="10">
        <v>17.899999999999999</v>
      </c>
      <c r="H783" s="10">
        <v>17.95</v>
      </c>
      <c r="I783" s="3">
        <v>1</v>
      </c>
      <c r="J783" s="3">
        <v>23</v>
      </c>
      <c r="K783" s="3">
        <v>-2</v>
      </c>
      <c r="L783" s="3">
        <v>0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1.7800000000000002E-4</v>
      </c>
      <c r="T783" s="11">
        <f t="shared" si="121"/>
        <v>4.1399999999999996E-3</v>
      </c>
      <c r="U783" s="11">
        <f t="shared" si="122"/>
        <v>-3.6000000000000002E-4</v>
      </c>
      <c r="V783" s="11">
        <f t="shared" si="123"/>
        <v>0</v>
      </c>
      <c r="W783" s="11">
        <f t="shared" si="124"/>
        <v>1.2565E-3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4951</v>
      </c>
      <c r="C784" s="3" t="s">
        <v>4820</v>
      </c>
      <c r="D784" s="10">
        <v>21.05</v>
      </c>
      <c r="E784" s="10">
        <v>19.850000000000001</v>
      </c>
      <c r="F784" s="10">
        <v>20</v>
      </c>
      <c r="G784" s="10">
        <v>19.899999999999999</v>
      </c>
      <c r="H784" s="10">
        <v>19.899999999999999</v>
      </c>
      <c r="I784" s="3">
        <v>-7</v>
      </c>
      <c r="J784" s="3">
        <v>0</v>
      </c>
      <c r="K784" s="3">
        <v>23</v>
      </c>
      <c r="L784" s="3">
        <v>-10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-1.4735E-3</v>
      </c>
      <c r="T784" s="11">
        <f t="shared" si="121"/>
        <v>0</v>
      </c>
      <c r="U784" s="11">
        <f t="shared" si="122"/>
        <v>4.5999999999999999E-3</v>
      </c>
      <c r="V784" s="11">
        <f t="shared" si="123"/>
        <v>-1.99E-3</v>
      </c>
      <c r="W784" s="11">
        <f t="shared" si="124"/>
        <v>1.99E-3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9656</v>
      </c>
      <c r="C785" s="3" t="s">
        <v>4781</v>
      </c>
      <c r="D785" s="10">
        <v>182</v>
      </c>
      <c r="E785" s="10">
        <v>182</v>
      </c>
      <c r="F785" s="10">
        <v>186.5</v>
      </c>
      <c r="G785" s="10">
        <v>183</v>
      </c>
      <c r="H785" s="10">
        <v>184.5</v>
      </c>
      <c r="I785" s="3">
        <v>-425</v>
      </c>
      <c r="J785" s="3">
        <v>308</v>
      </c>
      <c r="K785" s="3">
        <v>374</v>
      </c>
      <c r="L785" s="3">
        <v>7</v>
      </c>
      <c r="M785" s="3">
        <v>48.972999999999999</v>
      </c>
      <c r="N785" s="3">
        <v>-322</v>
      </c>
      <c r="O785" s="3">
        <v>-310</v>
      </c>
      <c r="P785" s="3">
        <v>0</v>
      </c>
      <c r="Q785" s="3">
        <v>0</v>
      </c>
      <c r="R785" s="3">
        <v>80</v>
      </c>
      <c r="S785" s="11">
        <f t="shared" si="120"/>
        <v>-0.77349999999999997</v>
      </c>
      <c r="T785" s="11">
        <f t="shared" si="121"/>
        <v>0.56055999999999995</v>
      </c>
      <c r="U785" s="11">
        <f t="shared" si="122"/>
        <v>0.69750999999999996</v>
      </c>
      <c r="V785" s="11">
        <f t="shared" si="123"/>
        <v>1.281E-2</v>
      </c>
      <c r="W785" s="11">
        <f t="shared" si="124"/>
        <v>9.0355185000000005E-2</v>
      </c>
      <c r="X785" s="11">
        <f t="shared" si="125"/>
        <v>-0.58604000000000001</v>
      </c>
      <c r="Y785" s="11">
        <f t="shared" si="126"/>
        <v>-0.56420000000000003</v>
      </c>
      <c r="Z785" s="11">
        <f t="shared" si="127"/>
        <v>0</v>
      </c>
      <c r="AA785" s="11">
        <f t="shared" si="128"/>
        <v>0</v>
      </c>
      <c r="AB785" s="11">
        <f t="shared" si="129"/>
        <v>0.14760000000000001</v>
      </c>
    </row>
    <row r="786" spans="1:28" x14ac:dyDescent="0.25">
      <c r="A786" s="2" t="s">
        <v>780</v>
      </c>
      <c r="B786" s="3" t="s">
        <v>9657</v>
      </c>
      <c r="C786" s="3" t="s">
        <v>4805</v>
      </c>
      <c r="D786" s="10">
        <v>100</v>
      </c>
      <c r="E786" s="10">
        <v>100.5</v>
      </c>
      <c r="F786" s="10">
        <v>104</v>
      </c>
      <c r="G786" s="10">
        <v>101</v>
      </c>
      <c r="H786" s="10">
        <v>97.1</v>
      </c>
      <c r="I786" s="3">
        <v>10</v>
      </c>
      <c r="J786" s="3">
        <v>18</v>
      </c>
      <c r="K786" s="3">
        <v>15</v>
      </c>
      <c r="L786" s="3">
        <v>-24</v>
      </c>
      <c r="M786" s="3">
        <v>-66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0.01</v>
      </c>
      <c r="T786" s="11">
        <f t="shared" si="121"/>
        <v>1.8089999999999998E-2</v>
      </c>
      <c r="U786" s="11">
        <f t="shared" si="122"/>
        <v>1.5599999999999999E-2</v>
      </c>
      <c r="V786" s="11">
        <f t="shared" si="123"/>
        <v>-2.4240000000000001E-2</v>
      </c>
      <c r="W786" s="11">
        <f t="shared" si="124"/>
        <v>-6.408599999999999E-2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4952</v>
      </c>
      <c r="C787" s="3" t="s">
        <v>4780</v>
      </c>
      <c r="D787" s="10">
        <v>50.6</v>
      </c>
      <c r="E787" s="10">
        <v>50.8</v>
      </c>
      <c r="F787" s="10">
        <v>50.6</v>
      </c>
      <c r="G787" s="10">
        <v>50.5</v>
      </c>
      <c r="H787" s="10">
        <v>50.5</v>
      </c>
      <c r="I787" s="3">
        <v>5</v>
      </c>
      <c r="J787" s="3">
        <v>1</v>
      </c>
      <c r="K787" s="3">
        <v>-1</v>
      </c>
      <c r="L787" s="3">
        <v>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2.5300000000000001E-3</v>
      </c>
      <c r="T787" s="11">
        <f t="shared" si="121"/>
        <v>5.0799999999999999E-4</v>
      </c>
      <c r="U787" s="11">
        <f t="shared" si="122"/>
        <v>-5.0600000000000005E-4</v>
      </c>
      <c r="V787" s="11">
        <f t="shared" si="123"/>
        <v>1.01E-3</v>
      </c>
      <c r="W787" s="11">
        <f t="shared" si="124"/>
        <v>-5.0500000000000002E-4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9658</v>
      </c>
      <c r="C788" s="3" t="s">
        <v>4805</v>
      </c>
      <c r="D788" s="10">
        <v>2165</v>
      </c>
      <c r="E788" s="10">
        <v>2180</v>
      </c>
      <c r="F788" s="10">
        <v>2200</v>
      </c>
      <c r="G788" s="10">
        <v>2325</v>
      </c>
      <c r="H788" s="10">
        <v>2300</v>
      </c>
      <c r="I788" s="3">
        <v>56.475999999999999</v>
      </c>
      <c r="J788" s="3">
        <v>-101.96299999999999</v>
      </c>
      <c r="K788" s="3">
        <v>-27.844000000000001</v>
      </c>
      <c r="L788" s="3">
        <v>91.71</v>
      </c>
      <c r="M788" s="3">
        <v>-113.035</v>
      </c>
      <c r="N788" s="3">
        <v>-24.033999999999999</v>
      </c>
      <c r="O788" s="3">
        <v>46.9</v>
      </c>
      <c r="P788" s="3">
        <v>13</v>
      </c>
      <c r="Q788" s="3">
        <v>235</v>
      </c>
      <c r="R788" s="3">
        <v>89</v>
      </c>
      <c r="S788" s="11">
        <f t="shared" si="120"/>
        <v>1.2227053999999999</v>
      </c>
      <c r="T788" s="11">
        <f t="shared" si="121"/>
        <v>-2.2227934</v>
      </c>
      <c r="U788" s="11">
        <f t="shared" si="122"/>
        <v>-0.612568</v>
      </c>
      <c r="V788" s="11">
        <f t="shared" si="123"/>
        <v>2.1322575000000001</v>
      </c>
      <c r="W788" s="11">
        <f t="shared" si="124"/>
        <v>-2.5998049999999999</v>
      </c>
      <c r="X788" s="11">
        <f t="shared" si="125"/>
        <v>-0.52033609999999997</v>
      </c>
      <c r="Y788" s="11">
        <f t="shared" si="126"/>
        <v>1.0224200000000001</v>
      </c>
      <c r="Z788" s="11">
        <f t="shared" si="127"/>
        <v>0.28599999999999998</v>
      </c>
      <c r="AA788" s="11">
        <f t="shared" si="128"/>
        <v>5.4637500000000001</v>
      </c>
      <c r="AB788" s="11">
        <f t="shared" si="129"/>
        <v>2.0470000000000002</v>
      </c>
    </row>
    <row r="789" spans="1:28" x14ac:dyDescent="0.25">
      <c r="A789" s="2" t="s">
        <v>783</v>
      </c>
      <c r="B789" s="3" t="s">
        <v>9659</v>
      </c>
      <c r="C789" s="3" t="s">
        <v>4805</v>
      </c>
      <c r="D789" s="10">
        <v>91.6</v>
      </c>
      <c r="E789" s="10">
        <v>95.3</v>
      </c>
      <c r="F789" s="10">
        <v>94.8</v>
      </c>
      <c r="G789" s="10">
        <v>93.1</v>
      </c>
      <c r="H789" s="10">
        <v>90.2</v>
      </c>
      <c r="I789" s="3">
        <v>283</v>
      </c>
      <c r="J789" s="3">
        <v>312</v>
      </c>
      <c r="K789" s="3">
        <v>42</v>
      </c>
      <c r="L789" s="3">
        <v>-49</v>
      </c>
      <c r="M789" s="3">
        <v>-11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0.25922800000000001</v>
      </c>
      <c r="T789" s="11">
        <f t="shared" si="121"/>
        <v>0.29733599999999999</v>
      </c>
      <c r="U789" s="11">
        <f t="shared" si="122"/>
        <v>3.9815999999999997E-2</v>
      </c>
      <c r="V789" s="11">
        <f t="shared" si="123"/>
        <v>-4.5619E-2</v>
      </c>
      <c r="W789" s="11">
        <f t="shared" si="124"/>
        <v>-9.9220000000000003E-3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9660</v>
      </c>
      <c r="C790" s="3" t="s">
        <v>10315</v>
      </c>
      <c r="D790" s="10">
        <v>33.950000000000003</v>
      </c>
      <c r="E790" s="10">
        <v>32</v>
      </c>
      <c r="F790" s="10">
        <v>32.1</v>
      </c>
      <c r="G790" s="10">
        <v>31.15</v>
      </c>
      <c r="H790" s="10">
        <v>31.3</v>
      </c>
      <c r="I790" s="3">
        <v>20</v>
      </c>
      <c r="J790" s="3">
        <v>-32</v>
      </c>
      <c r="K790" s="3">
        <v>19</v>
      </c>
      <c r="L790" s="3">
        <v>-23</v>
      </c>
      <c r="M790" s="3">
        <v>-52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6.79E-3</v>
      </c>
      <c r="T790" s="11">
        <f t="shared" si="121"/>
        <v>-1.0240000000000001E-2</v>
      </c>
      <c r="U790" s="11">
        <f t="shared" si="122"/>
        <v>6.0989999999999994E-3</v>
      </c>
      <c r="V790" s="11">
        <f t="shared" si="123"/>
        <v>-7.164499999999999E-3</v>
      </c>
      <c r="W790" s="11">
        <f t="shared" si="124"/>
        <v>-1.6276000000000002E-2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5703</v>
      </c>
      <c r="C791" s="3" t="s">
        <v>4761</v>
      </c>
      <c r="D791" s="10">
        <v>161</v>
      </c>
      <c r="E791" s="10">
        <v>160.5</v>
      </c>
      <c r="F791" s="10">
        <v>156.5</v>
      </c>
      <c r="G791" s="10">
        <v>157.5</v>
      </c>
      <c r="H791" s="10">
        <v>160</v>
      </c>
      <c r="I791" s="3">
        <v>520.79999999999995</v>
      </c>
      <c r="J791" s="3">
        <v>6</v>
      </c>
      <c r="K791" s="3">
        <v>-399</v>
      </c>
      <c r="L791" s="3">
        <v>82</v>
      </c>
      <c r="M791" s="3">
        <v>163</v>
      </c>
      <c r="N791" s="3">
        <v>105</v>
      </c>
      <c r="O791" s="3">
        <v>78</v>
      </c>
      <c r="P791" s="3">
        <v>240</v>
      </c>
      <c r="Q791" s="3">
        <v>137</v>
      </c>
      <c r="R791" s="3">
        <v>139</v>
      </c>
      <c r="S791" s="11">
        <f t="shared" si="120"/>
        <v>0.8384879999999999</v>
      </c>
      <c r="T791" s="11">
        <f t="shared" si="121"/>
        <v>9.6299999999999997E-3</v>
      </c>
      <c r="U791" s="11">
        <f t="shared" si="122"/>
        <v>-0.62443499999999996</v>
      </c>
      <c r="V791" s="11">
        <f t="shared" si="123"/>
        <v>0.12914999999999999</v>
      </c>
      <c r="W791" s="11">
        <f t="shared" si="124"/>
        <v>0.26079999999999998</v>
      </c>
      <c r="X791" s="11">
        <f t="shared" si="125"/>
        <v>0.16905000000000001</v>
      </c>
      <c r="Y791" s="11">
        <f t="shared" si="126"/>
        <v>0.12519</v>
      </c>
      <c r="Z791" s="11">
        <f t="shared" si="127"/>
        <v>0.37559999999999999</v>
      </c>
      <c r="AA791" s="11">
        <f t="shared" si="128"/>
        <v>0.21577499999999999</v>
      </c>
      <c r="AB791" s="11">
        <f t="shared" si="129"/>
        <v>0.22239999999999999</v>
      </c>
    </row>
    <row r="792" spans="1:28" x14ac:dyDescent="0.25">
      <c r="A792" s="2" t="s">
        <v>786</v>
      </c>
      <c r="B792" s="3" t="s">
        <v>9661</v>
      </c>
      <c r="C792" s="3" t="s">
        <v>10336</v>
      </c>
      <c r="D792" s="10">
        <v>860</v>
      </c>
      <c r="E792" s="10">
        <v>877</v>
      </c>
      <c r="F792" s="10">
        <v>871</v>
      </c>
      <c r="G792" s="10">
        <v>865</v>
      </c>
      <c r="H792" s="10">
        <v>871</v>
      </c>
      <c r="I792" s="3">
        <v>-167.21799999999999</v>
      </c>
      <c r="J792" s="3">
        <v>121</v>
      </c>
      <c r="K792" s="3">
        <v>-79.923000000000002</v>
      </c>
      <c r="L792" s="3">
        <v>-113.03400000000001</v>
      </c>
      <c r="M792" s="3">
        <v>-155</v>
      </c>
      <c r="N792" s="3">
        <v>6</v>
      </c>
      <c r="O792" s="3">
        <v>11.507</v>
      </c>
      <c r="P792" s="3">
        <v>-2</v>
      </c>
      <c r="Q792" s="3">
        <v>-41</v>
      </c>
      <c r="R792" s="3">
        <v>0</v>
      </c>
      <c r="S792" s="11">
        <f t="shared" si="120"/>
        <v>-1.4380747999999999</v>
      </c>
      <c r="T792" s="11">
        <f t="shared" si="121"/>
        <v>1.0611699999999999</v>
      </c>
      <c r="U792" s="11">
        <f t="shared" si="122"/>
        <v>-0.69612932999999999</v>
      </c>
      <c r="V792" s="11">
        <f t="shared" si="123"/>
        <v>-0.9777441</v>
      </c>
      <c r="W792" s="11">
        <f t="shared" si="124"/>
        <v>-1.35005</v>
      </c>
      <c r="X792" s="11">
        <f t="shared" si="125"/>
        <v>5.16E-2</v>
      </c>
      <c r="Y792" s="11">
        <f t="shared" si="126"/>
        <v>0.10091638999999999</v>
      </c>
      <c r="Z792" s="11">
        <f t="shared" si="127"/>
        <v>-1.7420000000000001E-2</v>
      </c>
      <c r="AA792" s="11">
        <f t="shared" si="128"/>
        <v>-0.35465000000000002</v>
      </c>
      <c r="AB792" s="11">
        <f t="shared" si="129"/>
        <v>0</v>
      </c>
    </row>
    <row r="793" spans="1:28" x14ac:dyDescent="0.25">
      <c r="A793" s="2" t="s">
        <v>787</v>
      </c>
      <c r="B793" s="3" t="s">
        <v>9662</v>
      </c>
      <c r="C793" s="3" t="s">
        <v>10323</v>
      </c>
      <c r="D793" s="10">
        <v>19.2</v>
      </c>
      <c r="E793" s="10">
        <v>19.850000000000001</v>
      </c>
      <c r="F793" s="10">
        <v>19.55</v>
      </c>
      <c r="G793" s="10">
        <v>19.649999999999999</v>
      </c>
      <c r="H793" s="10">
        <v>18.600000000000001</v>
      </c>
      <c r="I793" s="3">
        <v>197</v>
      </c>
      <c r="J793" s="3">
        <v>299</v>
      </c>
      <c r="K793" s="3">
        <v>-33</v>
      </c>
      <c r="L793" s="3">
        <v>-36</v>
      </c>
      <c r="M793" s="3">
        <v>-45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3.7823999999999997E-2</v>
      </c>
      <c r="T793" s="11">
        <f t="shared" si="121"/>
        <v>5.9351500000000008E-2</v>
      </c>
      <c r="U793" s="11">
        <f t="shared" si="122"/>
        <v>-6.4514999999999998E-3</v>
      </c>
      <c r="V793" s="11">
        <f t="shared" si="123"/>
        <v>-7.0739999999999996E-3</v>
      </c>
      <c r="W793" s="11">
        <f t="shared" si="124"/>
        <v>-8.3700000000000007E-3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5096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9663</v>
      </c>
      <c r="C795" s="3" t="s">
        <v>4780</v>
      </c>
      <c r="D795" s="10">
        <v>38.799999999999997</v>
      </c>
      <c r="E795" s="10">
        <v>38.950000000000003</v>
      </c>
      <c r="F795" s="10">
        <v>38.799999999999997</v>
      </c>
      <c r="G795" s="10">
        <v>38.799999999999997</v>
      </c>
      <c r="H795" s="10">
        <v>38.950000000000003</v>
      </c>
      <c r="I795" s="3">
        <v>4</v>
      </c>
      <c r="J795" s="3">
        <v>-3</v>
      </c>
      <c r="K795" s="3">
        <v>-2</v>
      </c>
      <c r="L795" s="3">
        <v>0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1.552E-3</v>
      </c>
      <c r="T795" s="11">
        <f t="shared" si="121"/>
        <v>-1.1685000000000001E-3</v>
      </c>
      <c r="U795" s="11">
        <f t="shared" si="122"/>
        <v>-7.76E-4</v>
      </c>
      <c r="V795" s="11">
        <f t="shared" si="123"/>
        <v>0</v>
      </c>
      <c r="W795" s="11">
        <f t="shared" si="124"/>
        <v>3.8950000000000003E-4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9664</v>
      </c>
      <c r="C796" s="3" t="s">
        <v>4764</v>
      </c>
      <c r="D796" s="10">
        <v>38.950000000000003</v>
      </c>
      <c r="E796" s="10">
        <v>39.25</v>
      </c>
      <c r="F796" s="10">
        <v>40.15</v>
      </c>
      <c r="G796" s="10">
        <v>39.6</v>
      </c>
      <c r="H796" s="10">
        <v>38.6</v>
      </c>
      <c r="I796" s="3">
        <v>52</v>
      </c>
      <c r="J796" s="3">
        <v>1</v>
      </c>
      <c r="K796" s="3">
        <v>121</v>
      </c>
      <c r="L796" s="3">
        <v>-55</v>
      </c>
      <c r="M796" s="3">
        <v>-63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2.0254000000000001E-2</v>
      </c>
      <c r="T796" s="11">
        <f t="shared" si="121"/>
        <v>3.925E-4</v>
      </c>
      <c r="U796" s="11">
        <f t="shared" si="122"/>
        <v>4.85815E-2</v>
      </c>
      <c r="V796" s="11">
        <f t="shared" si="123"/>
        <v>-2.1780000000000001E-2</v>
      </c>
      <c r="W796" s="11">
        <f t="shared" si="124"/>
        <v>-2.4318000000000003E-2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9665</v>
      </c>
      <c r="C797" s="3" t="s">
        <v>10314</v>
      </c>
      <c r="D797" s="10">
        <v>36</v>
      </c>
      <c r="E797" s="10">
        <v>36.4</v>
      </c>
      <c r="F797" s="10">
        <v>37.35</v>
      </c>
      <c r="G797" s="10">
        <v>36.65</v>
      </c>
      <c r="H797" s="10">
        <v>36</v>
      </c>
      <c r="I797" s="3">
        <v>29</v>
      </c>
      <c r="J797" s="3">
        <v>26.111000000000001</v>
      </c>
      <c r="K797" s="3">
        <v>13</v>
      </c>
      <c r="L797" s="3">
        <v>-3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1.044E-2</v>
      </c>
      <c r="T797" s="11">
        <f t="shared" si="121"/>
        <v>9.5044039999999993E-3</v>
      </c>
      <c r="U797" s="11">
        <f t="shared" si="122"/>
        <v>4.8555000000000004E-3</v>
      </c>
      <c r="V797" s="11">
        <f t="shared" si="123"/>
        <v>-1.0994999999999998E-3</v>
      </c>
      <c r="W797" s="11">
        <f t="shared" si="124"/>
        <v>-6.1199999999999996E-3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9666</v>
      </c>
      <c r="C798" s="3" t="s">
        <v>4809</v>
      </c>
      <c r="D798" s="10">
        <v>20.3</v>
      </c>
      <c r="E798" s="10">
        <v>20.45</v>
      </c>
      <c r="F798" s="10">
        <v>20.149999999999999</v>
      </c>
      <c r="G798" s="10">
        <v>20.25</v>
      </c>
      <c r="H798" s="10">
        <v>20.350000000000001</v>
      </c>
      <c r="I798" s="3">
        <v>2</v>
      </c>
      <c r="J798" s="3">
        <v>-1</v>
      </c>
      <c r="K798" s="3">
        <v>0</v>
      </c>
      <c r="L798" s="3">
        <v>-2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4.06E-4</v>
      </c>
      <c r="T798" s="11">
        <f t="shared" si="121"/>
        <v>-2.0449999999999998E-4</v>
      </c>
      <c r="U798" s="11">
        <f t="shared" si="122"/>
        <v>0</v>
      </c>
      <c r="V798" s="11">
        <f t="shared" si="123"/>
        <v>-4.0499999999999998E-4</v>
      </c>
      <c r="W798" s="11">
        <f t="shared" si="124"/>
        <v>6.1050000000000004E-4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9667</v>
      </c>
      <c r="C799" s="3" t="s">
        <v>4805</v>
      </c>
      <c r="D799" s="10">
        <v>84.6</v>
      </c>
      <c r="E799" s="10">
        <v>87.8</v>
      </c>
      <c r="F799" s="10">
        <v>85.2</v>
      </c>
      <c r="G799" s="10">
        <v>86.2</v>
      </c>
      <c r="H799" s="10">
        <v>86.7</v>
      </c>
      <c r="I799" s="3">
        <v>-1280.7650000000001</v>
      </c>
      <c r="J799" s="3">
        <v>1307</v>
      </c>
      <c r="K799" s="3">
        <v>-2078.9969999999998</v>
      </c>
      <c r="L799" s="3">
        <v>483</v>
      </c>
      <c r="M799" s="3">
        <v>555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-1.0835271899999999</v>
      </c>
      <c r="T799" s="11">
        <f t="shared" si="121"/>
        <v>1.147546</v>
      </c>
      <c r="U799" s="11">
        <f t="shared" si="122"/>
        <v>-1.7713054439999998</v>
      </c>
      <c r="V799" s="11">
        <f t="shared" si="123"/>
        <v>0.41634599999999999</v>
      </c>
      <c r="W799" s="11">
        <f t="shared" si="124"/>
        <v>0.48118499999999997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9668</v>
      </c>
      <c r="C800" s="3" t="s">
        <v>4821</v>
      </c>
      <c r="D800" s="10">
        <v>77.5</v>
      </c>
      <c r="E800" s="10">
        <v>77.900000000000006</v>
      </c>
      <c r="F800" s="10">
        <v>78.2</v>
      </c>
      <c r="G800" s="10">
        <v>79.5</v>
      </c>
      <c r="H800" s="10">
        <v>77.3</v>
      </c>
      <c r="I800" s="3">
        <v>28</v>
      </c>
      <c r="J800" s="3">
        <v>30</v>
      </c>
      <c r="K800" s="3">
        <v>46</v>
      </c>
      <c r="L800" s="3">
        <v>48</v>
      </c>
      <c r="M800" s="3">
        <v>-50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2.1700000000000001E-2</v>
      </c>
      <c r="T800" s="11">
        <f t="shared" si="121"/>
        <v>2.3369999999999998E-2</v>
      </c>
      <c r="U800" s="11">
        <f t="shared" si="122"/>
        <v>3.5972000000000004E-2</v>
      </c>
      <c r="V800" s="11">
        <f t="shared" si="123"/>
        <v>3.8159999999999999E-2</v>
      </c>
      <c r="W800" s="11">
        <f t="shared" si="124"/>
        <v>-3.8649999999999997E-2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5380</v>
      </c>
      <c r="C801" s="3" t="s">
        <v>10336</v>
      </c>
      <c r="D801" s="10">
        <v>173.5</v>
      </c>
      <c r="E801" s="10">
        <v>180</v>
      </c>
      <c r="F801" s="10">
        <v>177.5</v>
      </c>
      <c r="G801" s="10">
        <v>177.5</v>
      </c>
      <c r="H801" s="10">
        <v>179</v>
      </c>
      <c r="I801" s="3">
        <v>-12</v>
      </c>
      <c r="J801" s="3">
        <v>-773</v>
      </c>
      <c r="K801" s="3">
        <v>-499</v>
      </c>
      <c r="L801" s="3">
        <v>-628</v>
      </c>
      <c r="M801" s="3">
        <v>-223.13</v>
      </c>
      <c r="N801" s="3">
        <v>240</v>
      </c>
      <c r="O801" s="3">
        <v>0</v>
      </c>
      <c r="P801" s="3">
        <v>20</v>
      </c>
      <c r="Q801" s="3">
        <v>-50</v>
      </c>
      <c r="R801" s="3">
        <v>332</v>
      </c>
      <c r="S801" s="11">
        <f t="shared" si="120"/>
        <v>-2.0820000000000002E-2</v>
      </c>
      <c r="T801" s="11">
        <f t="shared" si="121"/>
        <v>-1.3914</v>
      </c>
      <c r="U801" s="11">
        <f t="shared" si="122"/>
        <v>-0.88572499999999998</v>
      </c>
      <c r="V801" s="11">
        <f t="shared" si="123"/>
        <v>-1.1147</v>
      </c>
      <c r="W801" s="11">
        <f t="shared" si="124"/>
        <v>-0.39940269999999994</v>
      </c>
      <c r="X801" s="11">
        <f t="shared" si="125"/>
        <v>0.41639999999999999</v>
      </c>
      <c r="Y801" s="11">
        <f t="shared" si="126"/>
        <v>0</v>
      </c>
      <c r="Z801" s="11">
        <f t="shared" si="127"/>
        <v>3.5499999999999997E-2</v>
      </c>
      <c r="AA801" s="11">
        <f t="shared" si="128"/>
        <v>-8.8749999999999996E-2</v>
      </c>
      <c r="AB801" s="11">
        <f t="shared" si="129"/>
        <v>0.59428000000000003</v>
      </c>
    </row>
    <row r="802" spans="1:28" x14ac:dyDescent="0.25">
      <c r="A802" s="2" t="s">
        <v>796</v>
      </c>
      <c r="B802" s="3" t="s">
        <v>9669</v>
      </c>
      <c r="C802" s="3" t="s">
        <v>10323</v>
      </c>
      <c r="D802" s="10">
        <v>15.2</v>
      </c>
      <c r="E802" s="10">
        <v>15.2</v>
      </c>
      <c r="F802" s="10">
        <v>15.15</v>
      </c>
      <c r="G802" s="10">
        <v>15.35</v>
      </c>
      <c r="H802" s="10">
        <v>15.3</v>
      </c>
      <c r="I802" s="3">
        <v>-2</v>
      </c>
      <c r="J802" s="3">
        <v>-1</v>
      </c>
      <c r="K802" s="3">
        <v>0</v>
      </c>
      <c r="L802" s="3">
        <v>-12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-3.0399999999999996E-4</v>
      </c>
      <c r="T802" s="11">
        <f t="shared" si="121"/>
        <v>-1.5199999999999998E-4</v>
      </c>
      <c r="U802" s="11">
        <f t="shared" si="122"/>
        <v>0</v>
      </c>
      <c r="V802" s="11">
        <f t="shared" si="123"/>
        <v>-1.8419999999999999E-3</v>
      </c>
      <c r="W802" s="11">
        <f t="shared" si="124"/>
        <v>-4.5900000000000004E-4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9670</v>
      </c>
      <c r="C803" s="3" t="s">
        <v>4804</v>
      </c>
      <c r="D803" s="10">
        <v>73</v>
      </c>
      <c r="E803" s="10">
        <v>73.3</v>
      </c>
      <c r="F803" s="10">
        <v>72.7</v>
      </c>
      <c r="G803" s="10">
        <v>72.599999999999994</v>
      </c>
      <c r="H803" s="10">
        <v>71.8</v>
      </c>
      <c r="I803" s="3">
        <v>9</v>
      </c>
      <c r="J803" s="3">
        <v>9</v>
      </c>
      <c r="K803" s="3">
        <v>6</v>
      </c>
      <c r="L803" s="3">
        <v>-9</v>
      </c>
      <c r="M803" s="3">
        <v>-17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6.5700000000000003E-3</v>
      </c>
      <c r="T803" s="11">
        <f t="shared" si="121"/>
        <v>6.5969999999999996E-3</v>
      </c>
      <c r="U803" s="11">
        <f t="shared" si="122"/>
        <v>4.3620000000000004E-3</v>
      </c>
      <c r="V803" s="11">
        <f t="shared" si="123"/>
        <v>-6.5339999999999999E-3</v>
      </c>
      <c r="W803" s="11">
        <f t="shared" si="124"/>
        <v>-1.2206E-2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4955</v>
      </c>
      <c r="C804" s="3" t="s">
        <v>10304</v>
      </c>
      <c r="D804" s="10">
        <v>141</v>
      </c>
      <c r="E804" s="10">
        <v>140.5</v>
      </c>
      <c r="F804" s="10">
        <v>140.5</v>
      </c>
      <c r="G804" s="10">
        <v>141</v>
      </c>
      <c r="H804" s="10">
        <v>141</v>
      </c>
      <c r="I804" s="3">
        <v>-7</v>
      </c>
      <c r="J804" s="3">
        <v>31</v>
      </c>
      <c r="K804" s="3">
        <v>2</v>
      </c>
      <c r="L804" s="3">
        <v>10</v>
      </c>
      <c r="M804" s="3">
        <v>53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-9.8700000000000003E-3</v>
      </c>
      <c r="T804" s="11">
        <f t="shared" si="121"/>
        <v>4.3555000000000003E-2</v>
      </c>
      <c r="U804" s="11">
        <f t="shared" si="122"/>
        <v>2.81E-3</v>
      </c>
      <c r="V804" s="11">
        <f t="shared" si="123"/>
        <v>1.41E-2</v>
      </c>
      <c r="W804" s="11">
        <f t="shared" si="124"/>
        <v>7.4730000000000005E-2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9671</v>
      </c>
      <c r="C805" s="3" t="s">
        <v>4805</v>
      </c>
      <c r="D805" s="10">
        <v>31.4</v>
      </c>
      <c r="E805" s="10">
        <v>31.4</v>
      </c>
      <c r="F805" s="10">
        <v>30.4</v>
      </c>
      <c r="G805" s="10">
        <v>33.4</v>
      </c>
      <c r="H805" s="10">
        <v>33.200000000000003</v>
      </c>
      <c r="I805" s="3">
        <v>2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6.2799999999999998E-4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3.3200000000000005E-4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5097</v>
      </c>
      <c r="C806" s="3" t="s">
        <v>4805</v>
      </c>
      <c r="D806" s="10">
        <v>61.2</v>
      </c>
      <c r="E806" s="10">
        <v>61.1</v>
      </c>
      <c r="F806" s="10">
        <v>59.7</v>
      </c>
      <c r="G806" s="10">
        <v>58.8</v>
      </c>
      <c r="H806" s="10">
        <v>58.5</v>
      </c>
      <c r="I806" s="3">
        <v>-1</v>
      </c>
      <c r="J806" s="3">
        <v>2</v>
      </c>
      <c r="K806" s="3">
        <v>-1</v>
      </c>
      <c r="L806" s="3">
        <v>-32</v>
      </c>
      <c r="M806" s="3">
        <v>-13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-6.1200000000000002E-4</v>
      </c>
      <c r="T806" s="11">
        <f t="shared" si="121"/>
        <v>1.222E-3</v>
      </c>
      <c r="U806" s="11">
        <f t="shared" si="122"/>
        <v>-5.9699999999999998E-4</v>
      </c>
      <c r="V806" s="11">
        <f t="shared" si="123"/>
        <v>-1.8815999999999999E-2</v>
      </c>
      <c r="W806" s="11">
        <f t="shared" si="124"/>
        <v>-7.6049999999999998E-3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9672</v>
      </c>
      <c r="C807" s="3" t="s">
        <v>4768</v>
      </c>
      <c r="D807" s="10">
        <v>60.1</v>
      </c>
      <c r="E807" s="10">
        <v>59.5</v>
      </c>
      <c r="F807" s="10">
        <v>59.2</v>
      </c>
      <c r="G807" s="10">
        <v>59.4</v>
      </c>
      <c r="H807" s="10">
        <v>58.5</v>
      </c>
      <c r="I807" s="3">
        <v>43</v>
      </c>
      <c r="J807" s="3">
        <v>-6</v>
      </c>
      <c r="K807" s="3">
        <v>-4</v>
      </c>
      <c r="L807" s="3">
        <v>-9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2.5843000000000001E-2</v>
      </c>
      <c r="T807" s="11">
        <f t="shared" si="121"/>
        <v>-3.5699999999999998E-3</v>
      </c>
      <c r="U807" s="11">
        <f t="shared" si="122"/>
        <v>-2.3680000000000003E-3</v>
      </c>
      <c r="V807" s="11">
        <f t="shared" si="123"/>
        <v>-5.3460000000000001E-3</v>
      </c>
      <c r="W807" s="11">
        <f t="shared" si="124"/>
        <v>-9.3600000000000003E-3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9673</v>
      </c>
      <c r="C808" s="3" t="s">
        <v>4799</v>
      </c>
      <c r="D808" s="10">
        <v>241</v>
      </c>
      <c r="E808" s="10">
        <v>237.5</v>
      </c>
      <c r="F808" s="10">
        <v>238</v>
      </c>
      <c r="G808" s="10">
        <v>236.5</v>
      </c>
      <c r="H808" s="10">
        <v>232</v>
      </c>
      <c r="I808" s="3">
        <v>34</v>
      </c>
      <c r="J808" s="3">
        <v>-33</v>
      </c>
      <c r="K808" s="3">
        <v>24.998999999999999</v>
      </c>
      <c r="L808" s="3">
        <v>-68</v>
      </c>
      <c r="M808" s="3">
        <v>-84</v>
      </c>
      <c r="N808" s="3">
        <v>-1</v>
      </c>
      <c r="O808" s="3">
        <v>0</v>
      </c>
      <c r="P808" s="3">
        <v>-1</v>
      </c>
      <c r="Q808" s="3">
        <v>0</v>
      </c>
      <c r="R808" s="3">
        <v>0</v>
      </c>
      <c r="S808" s="11">
        <f t="shared" si="120"/>
        <v>8.1939999999999999E-2</v>
      </c>
      <c r="T808" s="11">
        <f t="shared" si="121"/>
        <v>-7.8375E-2</v>
      </c>
      <c r="U808" s="11">
        <f t="shared" si="122"/>
        <v>5.9497619999999994E-2</v>
      </c>
      <c r="V808" s="11">
        <f t="shared" si="123"/>
        <v>-0.16081999999999999</v>
      </c>
      <c r="W808" s="11">
        <f t="shared" si="124"/>
        <v>-0.19488</v>
      </c>
      <c r="X808" s="11">
        <f t="shared" si="125"/>
        <v>-2.4099999999999998E-3</v>
      </c>
      <c r="Y808" s="11">
        <f t="shared" si="126"/>
        <v>0</v>
      </c>
      <c r="Z808" s="11">
        <f t="shared" si="127"/>
        <v>-2.3800000000000002E-3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9674</v>
      </c>
      <c r="C809" s="3" t="s">
        <v>4804</v>
      </c>
      <c r="D809" s="10">
        <v>185</v>
      </c>
      <c r="E809" s="10">
        <v>189</v>
      </c>
      <c r="F809" s="10">
        <v>189</v>
      </c>
      <c r="G809" s="10">
        <v>183</v>
      </c>
      <c r="H809" s="10">
        <v>182</v>
      </c>
      <c r="I809" s="3">
        <v>-4</v>
      </c>
      <c r="J809" s="3">
        <v>-6.15</v>
      </c>
      <c r="K809" s="3">
        <v>-44</v>
      </c>
      <c r="L809" s="3">
        <v>-85</v>
      </c>
      <c r="M809" s="3">
        <v>-66</v>
      </c>
      <c r="N809" s="3">
        <v>20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-7.4000000000000003E-3</v>
      </c>
      <c r="T809" s="11">
        <f t="shared" si="121"/>
        <v>-1.1623500000000002E-2</v>
      </c>
      <c r="U809" s="11">
        <f t="shared" si="122"/>
        <v>-8.3159999999999998E-2</v>
      </c>
      <c r="V809" s="11">
        <f t="shared" si="123"/>
        <v>-0.15554999999999999</v>
      </c>
      <c r="W809" s="11">
        <f t="shared" si="124"/>
        <v>-0.12012</v>
      </c>
      <c r="X809" s="11">
        <f t="shared" si="125"/>
        <v>3.6999999999999998E-2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6142</v>
      </c>
      <c r="C810" s="3" t="s">
        <v>4808</v>
      </c>
      <c r="D810" s="10">
        <v>38.799999999999997</v>
      </c>
      <c r="E810" s="10">
        <v>38.200000000000003</v>
      </c>
      <c r="F810" s="10">
        <v>38.15</v>
      </c>
      <c r="G810" s="10">
        <v>37.9</v>
      </c>
      <c r="H810" s="10">
        <v>38.549999999999997</v>
      </c>
      <c r="I810" s="3">
        <v>22</v>
      </c>
      <c r="J810" s="3">
        <v>-4</v>
      </c>
      <c r="K810" s="3">
        <v>11</v>
      </c>
      <c r="L810" s="3">
        <v>0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8.5359999999999984E-3</v>
      </c>
      <c r="T810" s="11">
        <f t="shared" si="121"/>
        <v>-1.5280000000000001E-3</v>
      </c>
      <c r="U810" s="11">
        <f t="shared" si="122"/>
        <v>4.1964999999999997E-3</v>
      </c>
      <c r="V810" s="11">
        <f t="shared" si="123"/>
        <v>0</v>
      </c>
      <c r="W810" s="11">
        <f t="shared" si="124"/>
        <v>-7.7099999999999998E-4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9675</v>
      </c>
      <c r="C811" s="3" t="s">
        <v>4797</v>
      </c>
      <c r="D811" s="10">
        <v>41</v>
      </c>
      <c r="E811" s="10">
        <v>39.9</v>
      </c>
      <c r="F811" s="10">
        <v>40</v>
      </c>
      <c r="G811" s="10">
        <v>41</v>
      </c>
      <c r="H811" s="10">
        <v>39.85</v>
      </c>
      <c r="I811" s="3">
        <v>-192</v>
      </c>
      <c r="J811" s="3">
        <v>14</v>
      </c>
      <c r="K811" s="3">
        <v>47</v>
      </c>
      <c r="L811" s="3">
        <v>28</v>
      </c>
      <c r="M811" s="3">
        <v>-149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-7.8719999999999998E-2</v>
      </c>
      <c r="T811" s="11">
        <f t="shared" si="121"/>
        <v>5.5859999999999998E-3</v>
      </c>
      <c r="U811" s="11">
        <f t="shared" si="122"/>
        <v>1.8800000000000001E-2</v>
      </c>
      <c r="V811" s="11">
        <f t="shared" si="123"/>
        <v>1.1480000000000001E-2</v>
      </c>
      <c r="W811" s="11">
        <f t="shared" si="124"/>
        <v>-5.9376500000000006E-2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9676</v>
      </c>
      <c r="C812" s="3" t="s">
        <v>4812</v>
      </c>
      <c r="D812" s="10">
        <v>134.5</v>
      </c>
      <c r="E812" s="10">
        <v>139.5</v>
      </c>
      <c r="F812" s="10">
        <v>142</v>
      </c>
      <c r="G812" s="10">
        <v>142</v>
      </c>
      <c r="H812" s="10">
        <v>141</v>
      </c>
      <c r="I812" s="3">
        <v>32</v>
      </c>
      <c r="J812" s="3">
        <v>35.008000000000003</v>
      </c>
      <c r="K812" s="3">
        <v>1</v>
      </c>
      <c r="L812" s="3">
        <v>-4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4.3040000000000002E-2</v>
      </c>
      <c r="T812" s="11">
        <f t="shared" si="121"/>
        <v>4.8836159999999997E-2</v>
      </c>
      <c r="U812" s="11">
        <f t="shared" si="122"/>
        <v>1.42E-3</v>
      </c>
      <c r="V812" s="11">
        <f t="shared" si="123"/>
        <v>-5.6800000000000002E-3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9677</v>
      </c>
      <c r="C813" s="3" t="s">
        <v>4761</v>
      </c>
      <c r="D813" s="10">
        <v>14.9</v>
      </c>
      <c r="E813" s="10">
        <v>14.65</v>
      </c>
      <c r="F813" s="10">
        <v>14.9</v>
      </c>
      <c r="G813" s="10">
        <v>14.55</v>
      </c>
      <c r="H813" s="10">
        <v>14.1</v>
      </c>
      <c r="I813" s="3">
        <v>-1057</v>
      </c>
      <c r="J813" s="3">
        <v>-824.18499999999995</v>
      </c>
      <c r="K813" s="3">
        <v>649.99400000000003</v>
      </c>
      <c r="L813" s="3">
        <v>-1130</v>
      </c>
      <c r="M813" s="3">
        <v>-946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-0.15749300000000002</v>
      </c>
      <c r="T813" s="11">
        <f t="shared" si="121"/>
        <v>-0.12074310249999999</v>
      </c>
      <c r="U813" s="11">
        <f t="shared" si="122"/>
        <v>9.6849106000000004E-2</v>
      </c>
      <c r="V813" s="11">
        <f t="shared" si="123"/>
        <v>-0.16441500000000001</v>
      </c>
      <c r="W813" s="11">
        <f t="shared" si="124"/>
        <v>-0.133386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9678</v>
      </c>
      <c r="C814" s="3" t="s">
        <v>4808</v>
      </c>
      <c r="D814" s="10">
        <v>85.1</v>
      </c>
      <c r="E814" s="10">
        <v>84.6</v>
      </c>
      <c r="F814" s="10">
        <v>85</v>
      </c>
      <c r="G814" s="10">
        <v>84.8</v>
      </c>
      <c r="H814" s="10">
        <v>83.5</v>
      </c>
      <c r="I814" s="3">
        <v>-3</v>
      </c>
      <c r="J814" s="3">
        <v>-5</v>
      </c>
      <c r="K814" s="3">
        <v>4</v>
      </c>
      <c r="L814" s="3">
        <v>-3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-2.5529999999999997E-3</v>
      </c>
      <c r="T814" s="11">
        <f t="shared" si="121"/>
        <v>-4.2300000000000003E-3</v>
      </c>
      <c r="U814" s="11">
        <f t="shared" si="122"/>
        <v>3.3999999999999998E-3</v>
      </c>
      <c r="V814" s="11">
        <f t="shared" si="123"/>
        <v>-2.5439999999999998E-3</v>
      </c>
      <c r="W814" s="11">
        <f t="shared" si="124"/>
        <v>-1.67E-3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5098</v>
      </c>
      <c r="C815" s="3" t="s">
        <v>4804</v>
      </c>
      <c r="D815" s="10">
        <v>50.6</v>
      </c>
      <c r="E815" s="10">
        <v>49.8</v>
      </c>
      <c r="F815" s="10">
        <v>50.5</v>
      </c>
      <c r="G815" s="10">
        <v>50.3</v>
      </c>
      <c r="H815" s="10">
        <v>49.8</v>
      </c>
      <c r="I815" s="3">
        <v>43</v>
      </c>
      <c r="J815" s="3">
        <v>36</v>
      </c>
      <c r="K815" s="3">
        <v>29</v>
      </c>
      <c r="L815" s="3">
        <v>-16</v>
      </c>
      <c r="M815" s="3">
        <v>-22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2.1758000000000003E-2</v>
      </c>
      <c r="T815" s="11">
        <f t="shared" si="121"/>
        <v>1.7927999999999999E-2</v>
      </c>
      <c r="U815" s="11">
        <f t="shared" si="122"/>
        <v>1.4645E-2</v>
      </c>
      <c r="V815" s="11">
        <f t="shared" si="123"/>
        <v>-8.0479999999999996E-3</v>
      </c>
      <c r="W815" s="11">
        <f t="shared" si="124"/>
        <v>-1.0955999999999999E-2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9679</v>
      </c>
      <c r="C816" s="3" t="s">
        <v>10347</v>
      </c>
      <c r="D816" s="10">
        <v>25.2</v>
      </c>
      <c r="E816" s="10">
        <v>25</v>
      </c>
      <c r="F816" s="10">
        <v>25.55</v>
      </c>
      <c r="G816" s="10">
        <v>26.9</v>
      </c>
      <c r="H816" s="10">
        <v>25.9</v>
      </c>
      <c r="I816" s="3">
        <v>20</v>
      </c>
      <c r="J816" s="3">
        <v>1</v>
      </c>
      <c r="K816" s="3">
        <v>24</v>
      </c>
      <c r="L816" s="3">
        <v>-194</v>
      </c>
      <c r="M816" s="3">
        <v>40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5.0400000000000002E-3</v>
      </c>
      <c r="T816" s="11">
        <f t="shared" si="121"/>
        <v>2.5000000000000001E-4</v>
      </c>
      <c r="U816" s="11">
        <f t="shared" si="122"/>
        <v>6.1320000000000003E-3</v>
      </c>
      <c r="V816" s="11">
        <f t="shared" si="123"/>
        <v>-5.2185999999999996E-2</v>
      </c>
      <c r="W816" s="11">
        <f t="shared" si="124"/>
        <v>1.0359999999999999E-2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5270</v>
      </c>
      <c r="C817" s="3" t="s">
        <v>4804</v>
      </c>
      <c r="D817" s="10">
        <v>193</v>
      </c>
      <c r="E817" s="10">
        <v>190.5</v>
      </c>
      <c r="F817" s="10">
        <v>192</v>
      </c>
      <c r="G817" s="10">
        <v>189</v>
      </c>
      <c r="H817" s="10">
        <v>184.5</v>
      </c>
      <c r="I817" s="3">
        <v>195</v>
      </c>
      <c r="J817" s="3">
        <v>27</v>
      </c>
      <c r="K817" s="3">
        <v>-24</v>
      </c>
      <c r="L817" s="3">
        <v>-104.77800000000001</v>
      </c>
      <c r="M817" s="3">
        <v>-133</v>
      </c>
      <c r="N817" s="3">
        <v>0</v>
      </c>
      <c r="O817" s="3">
        <v>-10</v>
      </c>
      <c r="P817" s="3">
        <v>-18</v>
      </c>
      <c r="Q817" s="3">
        <v>0</v>
      </c>
      <c r="R817" s="3">
        <v>-99</v>
      </c>
      <c r="S817" s="11">
        <f t="shared" si="120"/>
        <v>0.37635000000000002</v>
      </c>
      <c r="T817" s="11">
        <f t="shared" si="121"/>
        <v>5.1435000000000002E-2</v>
      </c>
      <c r="U817" s="11">
        <f t="shared" si="122"/>
        <v>-4.6080000000000003E-2</v>
      </c>
      <c r="V817" s="11">
        <f t="shared" si="123"/>
        <v>-0.19803042000000001</v>
      </c>
      <c r="W817" s="11">
        <f t="shared" si="124"/>
        <v>-0.24538499999999999</v>
      </c>
      <c r="X817" s="11">
        <f t="shared" si="125"/>
        <v>0</v>
      </c>
      <c r="Y817" s="11">
        <f t="shared" si="126"/>
        <v>-1.9050000000000001E-2</v>
      </c>
      <c r="Z817" s="11">
        <f t="shared" si="127"/>
        <v>-3.456E-2</v>
      </c>
      <c r="AA817" s="11">
        <f t="shared" si="128"/>
        <v>0</v>
      </c>
      <c r="AB817" s="11">
        <f t="shared" si="129"/>
        <v>-0.18265500000000001</v>
      </c>
    </row>
    <row r="818" spans="1:28" x14ac:dyDescent="0.25">
      <c r="A818" s="2" t="s">
        <v>812</v>
      </c>
      <c r="B818" s="3" t="s">
        <v>9680</v>
      </c>
      <c r="C818" s="3" t="s">
        <v>4782</v>
      </c>
      <c r="D818" s="10">
        <v>220.5</v>
      </c>
      <c r="E818" s="10">
        <v>220.5</v>
      </c>
      <c r="F818" s="10">
        <v>217.5</v>
      </c>
      <c r="G818" s="10">
        <v>215.5</v>
      </c>
      <c r="H818" s="10">
        <v>213.5</v>
      </c>
      <c r="I818" s="3">
        <v>-223.17599999999999</v>
      </c>
      <c r="J818" s="3">
        <v>-379.79899999999998</v>
      </c>
      <c r="K818" s="3">
        <v>-132.96899999999999</v>
      </c>
      <c r="L818" s="3">
        <v>125.482</v>
      </c>
      <c r="M818" s="3">
        <v>-36</v>
      </c>
      <c r="N818" s="3">
        <v>91</v>
      </c>
      <c r="O818" s="3">
        <v>3</v>
      </c>
      <c r="P818" s="3">
        <v>0</v>
      </c>
      <c r="Q818" s="3">
        <v>-99</v>
      </c>
      <c r="R818" s="3">
        <v>-119</v>
      </c>
      <c r="S818" s="11">
        <f t="shared" si="120"/>
        <v>-0.49210307999999997</v>
      </c>
      <c r="T818" s="11">
        <f t="shared" si="121"/>
        <v>-0.83745679500000003</v>
      </c>
      <c r="U818" s="11">
        <f t="shared" si="122"/>
        <v>-0.28920757499999999</v>
      </c>
      <c r="V818" s="11">
        <f t="shared" si="123"/>
        <v>0.27041370999999997</v>
      </c>
      <c r="W818" s="11">
        <f t="shared" si="124"/>
        <v>-7.6859999999999998E-2</v>
      </c>
      <c r="X818" s="11">
        <f t="shared" si="125"/>
        <v>0.200655</v>
      </c>
      <c r="Y818" s="11">
        <f t="shared" si="126"/>
        <v>6.6150000000000002E-3</v>
      </c>
      <c r="Z818" s="11">
        <f t="shared" si="127"/>
        <v>0</v>
      </c>
      <c r="AA818" s="11">
        <f t="shared" si="128"/>
        <v>-0.21334500000000001</v>
      </c>
      <c r="AB818" s="11">
        <f t="shared" si="129"/>
        <v>-0.25406499999999999</v>
      </c>
    </row>
    <row r="819" spans="1:28" x14ac:dyDescent="0.25">
      <c r="A819" s="2" t="s">
        <v>813</v>
      </c>
      <c r="B819" s="3" t="s">
        <v>9681</v>
      </c>
      <c r="C819" s="3" t="s">
        <v>4805</v>
      </c>
      <c r="D819" s="10">
        <v>66.099999999999994</v>
      </c>
      <c r="E819" s="10">
        <v>65.599999999999994</v>
      </c>
      <c r="F819" s="10">
        <v>66.3</v>
      </c>
      <c r="G819" s="10">
        <v>64.8</v>
      </c>
      <c r="H819" s="10">
        <v>63.1</v>
      </c>
      <c r="I819" s="3">
        <v>-347</v>
      </c>
      <c r="J819" s="3">
        <v>-266</v>
      </c>
      <c r="K819" s="3">
        <v>-30</v>
      </c>
      <c r="L819" s="3">
        <v>-300</v>
      </c>
      <c r="M819" s="3">
        <v>-103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-0.22936699999999996</v>
      </c>
      <c r="T819" s="11">
        <f t="shared" si="121"/>
        <v>-0.17449599999999998</v>
      </c>
      <c r="U819" s="11">
        <f t="shared" si="122"/>
        <v>-1.9890000000000001E-2</v>
      </c>
      <c r="V819" s="11">
        <f t="shared" si="123"/>
        <v>-0.19439999999999999</v>
      </c>
      <c r="W819" s="11">
        <f t="shared" si="124"/>
        <v>-6.4992999999999995E-2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9682</v>
      </c>
      <c r="C820" s="3" t="s">
        <v>10315</v>
      </c>
      <c r="D820" s="10">
        <v>23.65</v>
      </c>
      <c r="E820" s="10">
        <v>24.05</v>
      </c>
      <c r="F820" s="10">
        <v>24.1</v>
      </c>
      <c r="G820" s="10">
        <v>23.8</v>
      </c>
      <c r="H820" s="10">
        <v>23.65</v>
      </c>
      <c r="I820" s="3">
        <v>-98</v>
      </c>
      <c r="J820" s="3">
        <v>274</v>
      </c>
      <c r="K820" s="3">
        <v>44</v>
      </c>
      <c r="L820" s="3">
        <v>11</v>
      </c>
      <c r="M820" s="3">
        <v>-62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-2.3177E-2</v>
      </c>
      <c r="T820" s="11">
        <f t="shared" si="121"/>
        <v>6.5896999999999997E-2</v>
      </c>
      <c r="U820" s="11">
        <f t="shared" si="122"/>
        <v>1.0604000000000001E-2</v>
      </c>
      <c r="V820" s="11">
        <f t="shared" si="123"/>
        <v>2.6180000000000001E-3</v>
      </c>
      <c r="W820" s="11">
        <f t="shared" si="124"/>
        <v>-1.4662999999999999E-2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9683</v>
      </c>
      <c r="C821" s="3" t="s">
        <v>10322</v>
      </c>
      <c r="D821" s="10">
        <v>11.55</v>
      </c>
      <c r="E821" s="10">
        <v>11.6</v>
      </c>
      <c r="F821" s="10">
        <v>11.55</v>
      </c>
      <c r="G821" s="10">
        <v>11.6</v>
      </c>
      <c r="H821" s="10">
        <v>11.6</v>
      </c>
      <c r="I821" s="3">
        <v>2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2.31E-4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5707</v>
      </c>
      <c r="C822" s="3" t="s">
        <v>4808</v>
      </c>
      <c r="D822" s="10">
        <v>48.5</v>
      </c>
      <c r="E822" s="10">
        <v>48.8</v>
      </c>
      <c r="F822" s="10">
        <v>50.5</v>
      </c>
      <c r="G822" s="10">
        <v>50.6</v>
      </c>
      <c r="H822" s="10">
        <v>50.4</v>
      </c>
      <c r="I822" s="3">
        <v>75</v>
      </c>
      <c r="J822" s="3">
        <v>90</v>
      </c>
      <c r="K822" s="3">
        <v>166</v>
      </c>
      <c r="L822" s="3">
        <v>-57</v>
      </c>
      <c r="M822" s="3">
        <v>-29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3.6374999999999998E-2</v>
      </c>
      <c r="T822" s="11">
        <f t="shared" si="121"/>
        <v>4.3920000000000001E-2</v>
      </c>
      <c r="U822" s="11">
        <f t="shared" si="122"/>
        <v>8.3830000000000002E-2</v>
      </c>
      <c r="V822" s="11">
        <f t="shared" si="123"/>
        <v>-2.8842000000000003E-2</v>
      </c>
      <c r="W822" s="11">
        <f t="shared" si="124"/>
        <v>-1.4615999999999999E-2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9684</v>
      </c>
      <c r="C823" s="3" t="s">
        <v>10317</v>
      </c>
      <c r="D823" s="10">
        <v>166</v>
      </c>
      <c r="E823" s="10">
        <v>166</v>
      </c>
      <c r="F823" s="10">
        <v>167.5</v>
      </c>
      <c r="G823" s="10">
        <v>166.5</v>
      </c>
      <c r="H823" s="10">
        <v>164</v>
      </c>
      <c r="I823" s="3">
        <v>-123.95</v>
      </c>
      <c r="J823" s="3">
        <v>885.45100000000002</v>
      </c>
      <c r="K823" s="3">
        <v>533.399</v>
      </c>
      <c r="L823" s="3">
        <v>300.84199999999998</v>
      </c>
      <c r="M823" s="3">
        <v>76.962000000000003</v>
      </c>
      <c r="N823" s="3">
        <v>-6.2530000000000001</v>
      </c>
      <c r="O823" s="3">
        <v>48.908000000000001</v>
      </c>
      <c r="P823" s="3">
        <v>-30.818000000000001</v>
      </c>
      <c r="Q823" s="3">
        <v>77.819000000000003</v>
      </c>
      <c r="R823" s="3">
        <v>2.1219999999999999</v>
      </c>
      <c r="S823" s="11">
        <f t="shared" si="120"/>
        <v>-0.205757</v>
      </c>
      <c r="T823" s="11">
        <f t="shared" si="121"/>
        <v>1.46984866</v>
      </c>
      <c r="U823" s="11">
        <f t="shared" si="122"/>
        <v>0.89344332500000001</v>
      </c>
      <c r="V823" s="11">
        <f t="shared" si="123"/>
        <v>0.50090192999999994</v>
      </c>
      <c r="W823" s="11">
        <f t="shared" si="124"/>
        <v>0.12621768</v>
      </c>
      <c r="X823" s="11">
        <f t="shared" si="125"/>
        <v>-1.037998E-2</v>
      </c>
      <c r="Y823" s="11">
        <f t="shared" si="126"/>
        <v>8.1187280000000001E-2</v>
      </c>
      <c r="Z823" s="11">
        <f t="shared" si="127"/>
        <v>-5.1620150000000004E-2</v>
      </c>
      <c r="AA823" s="11">
        <f t="shared" si="128"/>
        <v>0.12956863500000002</v>
      </c>
      <c r="AB823" s="11">
        <f t="shared" si="129"/>
        <v>3.48008E-3</v>
      </c>
    </row>
    <row r="824" spans="1:28" x14ac:dyDescent="0.25">
      <c r="A824" s="2" t="s">
        <v>818</v>
      </c>
      <c r="B824" s="3" t="s">
        <v>9685</v>
      </c>
      <c r="C824" s="3" t="s">
        <v>4781</v>
      </c>
      <c r="D824" s="10">
        <v>21.35</v>
      </c>
      <c r="E824" s="10">
        <v>20.85</v>
      </c>
      <c r="F824" s="10">
        <v>20.8</v>
      </c>
      <c r="G824" s="10">
        <v>20.75</v>
      </c>
      <c r="H824" s="10">
        <v>20.7</v>
      </c>
      <c r="I824" s="3">
        <v>0</v>
      </c>
      <c r="J824" s="3">
        <v>0</v>
      </c>
      <c r="K824" s="3">
        <v>-2</v>
      </c>
      <c r="L824" s="3">
        <v>-2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-4.1600000000000003E-4</v>
      </c>
      <c r="V824" s="11">
        <f t="shared" si="123"/>
        <v>-4.15E-4</v>
      </c>
      <c r="W824" s="11">
        <f t="shared" si="124"/>
        <v>-2.0699999999999999E-4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5099</v>
      </c>
      <c r="C825" s="3" t="s">
        <v>4781</v>
      </c>
      <c r="D825" s="10">
        <v>30.35</v>
      </c>
      <c r="E825" s="10">
        <v>29.7</v>
      </c>
      <c r="F825" s="10">
        <v>29.75</v>
      </c>
      <c r="G825" s="10">
        <v>29.65</v>
      </c>
      <c r="H825" s="10">
        <v>29.85</v>
      </c>
      <c r="I825" s="3">
        <v>6</v>
      </c>
      <c r="J825" s="3">
        <v>-34</v>
      </c>
      <c r="K825" s="3">
        <v>-21</v>
      </c>
      <c r="L825" s="3">
        <v>13</v>
      </c>
      <c r="M825" s="3">
        <v>-1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1.8210000000000001E-3</v>
      </c>
      <c r="T825" s="11">
        <f t="shared" si="121"/>
        <v>-1.0097999999999999E-2</v>
      </c>
      <c r="U825" s="11">
        <f t="shared" si="122"/>
        <v>-6.2474999999999996E-3</v>
      </c>
      <c r="V825" s="11">
        <f t="shared" si="123"/>
        <v>3.8544999999999999E-3</v>
      </c>
      <c r="W825" s="11">
        <f t="shared" si="124"/>
        <v>-2.9849999999999999E-4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6144</v>
      </c>
      <c r="C826" s="3" t="s">
        <v>4773</v>
      </c>
      <c r="D826" s="10">
        <v>14.35</v>
      </c>
      <c r="E826" s="10">
        <v>14.35</v>
      </c>
      <c r="F826" s="10">
        <v>14.3</v>
      </c>
      <c r="G826" s="10">
        <v>14.3</v>
      </c>
      <c r="H826" s="10">
        <v>14.3</v>
      </c>
      <c r="I826" s="3">
        <v>-5</v>
      </c>
      <c r="J826" s="3">
        <v>5</v>
      </c>
      <c r="K826" s="3">
        <v>-9</v>
      </c>
      <c r="L826" s="3">
        <v>-11</v>
      </c>
      <c r="M826" s="3">
        <v>-26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-7.1750000000000004E-4</v>
      </c>
      <c r="T826" s="11">
        <f t="shared" si="121"/>
        <v>7.1750000000000004E-4</v>
      </c>
      <c r="U826" s="11">
        <f t="shared" si="122"/>
        <v>-1.2870000000000002E-3</v>
      </c>
      <c r="V826" s="11">
        <f t="shared" si="123"/>
        <v>-1.5730000000000002E-3</v>
      </c>
      <c r="W826" s="11">
        <f t="shared" si="124"/>
        <v>-3.718E-3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9686</v>
      </c>
      <c r="C827" s="3" t="s">
        <v>10315</v>
      </c>
      <c r="D827" s="10">
        <v>36.799999999999997</v>
      </c>
      <c r="E827" s="10">
        <v>36.299999999999997</v>
      </c>
      <c r="F827" s="10">
        <v>36.299999999999997</v>
      </c>
      <c r="G827" s="10">
        <v>36.1</v>
      </c>
      <c r="H827" s="10">
        <v>38.25</v>
      </c>
      <c r="I827" s="3">
        <v>0</v>
      </c>
      <c r="J827" s="3">
        <v>1</v>
      </c>
      <c r="K827" s="3">
        <v>0</v>
      </c>
      <c r="L827" s="3">
        <v>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3.6299999999999999E-4</v>
      </c>
      <c r="U827" s="11">
        <f t="shared" si="122"/>
        <v>0</v>
      </c>
      <c r="V827" s="11">
        <f t="shared" si="123"/>
        <v>3.6099999999999999E-4</v>
      </c>
      <c r="W827" s="11">
        <f t="shared" si="124"/>
        <v>1.1475000000000001E-3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9687</v>
      </c>
      <c r="C828" s="3" t="s">
        <v>10349</v>
      </c>
      <c r="D828" s="10">
        <v>241.5</v>
      </c>
      <c r="E828" s="10">
        <v>244.5</v>
      </c>
      <c r="F828" s="10">
        <v>244.5</v>
      </c>
      <c r="G828" s="10">
        <v>241</v>
      </c>
      <c r="H828" s="10">
        <v>238.5</v>
      </c>
      <c r="I828" s="3">
        <v>-3</v>
      </c>
      <c r="J828" s="3">
        <v>8</v>
      </c>
      <c r="K828" s="3">
        <v>15</v>
      </c>
      <c r="L828" s="3">
        <v>7</v>
      </c>
      <c r="M828" s="3">
        <v>-16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-7.2449999999999997E-3</v>
      </c>
      <c r="T828" s="11">
        <f t="shared" si="121"/>
        <v>1.9560000000000001E-2</v>
      </c>
      <c r="U828" s="11">
        <f t="shared" si="122"/>
        <v>3.6674999999999999E-2</v>
      </c>
      <c r="V828" s="11">
        <f t="shared" si="123"/>
        <v>1.687E-2</v>
      </c>
      <c r="W828" s="11">
        <f t="shared" si="124"/>
        <v>-3.8159999999999999E-2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9688</v>
      </c>
      <c r="C829" s="3" t="s">
        <v>4819</v>
      </c>
      <c r="D829" s="10">
        <v>22.85</v>
      </c>
      <c r="E829" s="10">
        <v>22.65</v>
      </c>
      <c r="F829" s="10">
        <v>22.7</v>
      </c>
      <c r="G829" s="10">
        <v>22.2</v>
      </c>
      <c r="H829" s="10">
        <v>22.45</v>
      </c>
      <c r="I829" s="3">
        <v>79</v>
      </c>
      <c r="J829" s="3">
        <v>54</v>
      </c>
      <c r="K829" s="3">
        <v>-6</v>
      </c>
      <c r="L829" s="3">
        <v>-19</v>
      </c>
      <c r="M829" s="3">
        <v>31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1.8051500000000002E-2</v>
      </c>
      <c r="T829" s="11">
        <f t="shared" si="121"/>
        <v>1.2230999999999999E-2</v>
      </c>
      <c r="U829" s="11">
        <f t="shared" si="122"/>
        <v>-1.3619999999999999E-3</v>
      </c>
      <c r="V829" s="11">
        <f t="shared" si="123"/>
        <v>-4.2180000000000004E-3</v>
      </c>
      <c r="W829" s="11">
        <f t="shared" si="124"/>
        <v>6.9594999999999995E-3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5546</v>
      </c>
      <c r="C830" s="3" t="s">
        <v>4813</v>
      </c>
      <c r="D830" s="10">
        <v>202.5</v>
      </c>
      <c r="E830" s="10">
        <v>201</v>
      </c>
      <c r="F830" s="10">
        <v>221</v>
      </c>
      <c r="G830" s="10">
        <v>219.5</v>
      </c>
      <c r="H830" s="10">
        <v>211</v>
      </c>
      <c r="I830" s="3">
        <v>10.050000000000001</v>
      </c>
      <c r="J830" s="3">
        <v>-111</v>
      </c>
      <c r="K830" s="3">
        <v>-13.3</v>
      </c>
      <c r="L830" s="3">
        <v>-1080.412</v>
      </c>
      <c r="M830" s="3">
        <v>-215.45</v>
      </c>
      <c r="N830" s="3">
        <v>-310</v>
      </c>
      <c r="O830" s="3">
        <v>-425</v>
      </c>
      <c r="P830" s="3">
        <v>0</v>
      </c>
      <c r="Q830" s="3">
        <v>0</v>
      </c>
      <c r="R830" s="3">
        <v>0</v>
      </c>
      <c r="S830" s="11">
        <f t="shared" si="120"/>
        <v>2.0351250000000001E-2</v>
      </c>
      <c r="T830" s="11">
        <f t="shared" si="121"/>
        <v>-0.22311</v>
      </c>
      <c r="U830" s="11">
        <f t="shared" si="122"/>
        <v>-2.9393000000000002E-2</v>
      </c>
      <c r="V830" s="11">
        <f t="shared" si="123"/>
        <v>-2.37150434</v>
      </c>
      <c r="W830" s="11">
        <f t="shared" si="124"/>
        <v>-0.45459949999999999</v>
      </c>
      <c r="X830" s="11">
        <f t="shared" si="125"/>
        <v>-0.62775000000000003</v>
      </c>
      <c r="Y830" s="11">
        <f t="shared" si="126"/>
        <v>-0.85424999999999995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9689</v>
      </c>
      <c r="C831" s="3" t="s">
        <v>4819</v>
      </c>
      <c r="D831" s="10">
        <v>40.25</v>
      </c>
      <c r="E831" s="10">
        <v>40.6</v>
      </c>
      <c r="F831" s="10">
        <v>42.55</v>
      </c>
      <c r="G831" s="10">
        <v>38.35</v>
      </c>
      <c r="H831" s="10">
        <v>38.6</v>
      </c>
      <c r="I831" s="3">
        <v>131</v>
      </c>
      <c r="J831" s="3">
        <v>27</v>
      </c>
      <c r="K831" s="3">
        <v>-173</v>
      </c>
      <c r="L831" s="3">
        <v>-1841</v>
      </c>
      <c r="M831" s="3">
        <v>-251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5.2727499999999997E-2</v>
      </c>
      <c r="T831" s="11">
        <f t="shared" si="121"/>
        <v>1.0962000000000001E-2</v>
      </c>
      <c r="U831" s="11">
        <f t="shared" si="122"/>
        <v>-7.3611499999999996E-2</v>
      </c>
      <c r="V831" s="11">
        <f t="shared" si="123"/>
        <v>-0.70602350000000003</v>
      </c>
      <c r="W831" s="11">
        <f t="shared" si="124"/>
        <v>-9.6886E-2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9690</v>
      </c>
      <c r="C832" s="3" t="s">
        <v>4819</v>
      </c>
      <c r="D832" s="10">
        <v>27.6</v>
      </c>
      <c r="E832" s="10">
        <v>28.6</v>
      </c>
      <c r="F832" s="10">
        <v>29</v>
      </c>
      <c r="G832" s="10">
        <v>27.7</v>
      </c>
      <c r="H832" s="10">
        <v>27.55</v>
      </c>
      <c r="I832" s="3">
        <v>46</v>
      </c>
      <c r="J832" s="3">
        <v>21</v>
      </c>
      <c r="K832" s="3">
        <v>-31</v>
      </c>
      <c r="L832" s="3">
        <v>-224</v>
      </c>
      <c r="M832" s="3">
        <v>144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1.2696000000000001E-2</v>
      </c>
      <c r="T832" s="11">
        <f t="shared" si="121"/>
        <v>6.0060000000000001E-3</v>
      </c>
      <c r="U832" s="11">
        <f t="shared" si="122"/>
        <v>-8.9899999999999997E-3</v>
      </c>
      <c r="V832" s="11">
        <f t="shared" si="123"/>
        <v>-6.2047999999999999E-2</v>
      </c>
      <c r="W832" s="11">
        <f t="shared" si="124"/>
        <v>3.9672000000000006E-2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9691</v>
      </c>
      <c r="C833" s="3" t="s">
        <v>10315</v>
      </c>
      <c r="D833" s="10">
        <v>51.3</v>
      </c>
      <c r="E833" s="10">
        <v>51.1</v>
      </c>
      <c r="F833" s="10">
        <v>51.1</v>
      </c>
      <c r="G833" s="10">
        <v>50.4</v>
      </c>
      <c r="H833" s="10">
        <v>50</v>
      </c>
      <c r="I833" s="3">
        <v>217</v>
      </c>
      <c r="J833" s="3">
        <v>43</v>
      </c>
      <c r="K833" s="3">
        <v>130</v>
      </c>
      <c r="L833" s="3">
        <v>20</v>
      </c>
      <c r="M833" s="3">
        <v>-43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0.11132099999999999</v>
      </c>
      <c r="T833" s="11">
        <f t="shared" si="121"/>
        <v>2.1973000000000003E-2</v>
      </c>
      <c r="U833" s="11">
        <f t="shared" si="122"/>
        <v>6.6430000000000003E-2</v>
      </c>
      <c r="V833" s="11">
        <f t="shared" si="123"/>
        <v>1.008E-2</v>
      </c>
      <c r="W833" s="11">
        <f t="shared" si="124"/>
        <v>-2.1499999999999998E-2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9692</v>
      </c>
      <c r="C834" s="3" t="s">
        <v>4773</v>
      </c>
      <c r="D834" s="10">
        <v>15.45</v>
      </c>
      <c r="E834" s="10">
        <v>15.4</v>
      </c>
      <c r="F834" s="10">
        <v>15.3</v>
      </c>
      <c r="G834" s="10">
        <v>15.2</v>
      </c>
      <c r="H834" s="10">
        <v>15</v>
      </c>
      <c r="I834" s="3">
        <v>50</v>
      </c>
      <c r="J834" s="3">
        <v>24</v>
      </c>
      <c r="K834" s="3">
        <v>13</v>
      </c>
      <c r="L834" s="3">
        <v>-1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7.7250000000000001E-3</v>
      </c>
      <c r="T834" s="11">
        <f t="shared" si="121"/>
        <v>3.6960000000000001E-3</v>
      </c>
      <c r="U834" s="11">
        <f t="shared" si="122"/>
        <v>1.9889999999999999E-3</v>
      </c>
      <c r="V834" s="11">
        <f t="shared" si="123"/>
        <v>-1.5199999999999998E-4</v>
      </c>
      <c r="W834" s="11">
        <f t="shared" si="124"/>
        <v>1.4999999999999999E-4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9693</v>
      </c>
      <c r="C835" s="3" t="s">
        <v>4813</v>
      </c>
      <c r="D835" s="10">
        <v>40.35</v>
      </c>
      <c r="E835" s="10">
        <v>40.299999999999997</v>
      </c>
      <c r="F835" s="10">
        <v>40.6</v>
      </c>
      <c r="G835" s="10">
        <v>40.35</v>
      </c>
      <c r="H835" s="10">
        <v>40.35</v>
      </c>
      <c r="I835" s="3">
        <v>-2</v>
      </c>
      <c r="J835" s="3">
        <v>-10</v>
      </c>
      <c r="K835" s="3">
        <v>-2</v>
      </c>
      <c r="L835" s="3">
        <v>-9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-8.0699999999999999E-4</v>
      </c>
      <c r="T835" s="11">
        <f t="shared" si="121"/>
        <v>-4.0299999999999997E-3</v>
      </c>
      <c r="U835" s="11">
        <f t="shared" si="122"/>
        <v>-8.12E-4</v>
      </c>
      <c r="V835" s="11">
        <f t="shared" si="123"/>
        <v>-3.6315000000000002E-3</v>
      </c>
      <c r="W835" s="11">
        <f t="shared" si="124"/>
        <v>-2.4210000000000004E-3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5709</v>
      </c>
      <c r="C836" s="3" t="s">
        <v>4768</v>
      </c>
      <c r="D836" s="10">
        <v>31.4</v>
      </c>
      <c r="E836" s="10">
        <v>31.9</v>
      </c>
      <c r="F836" s="10">
        <v>31.4</v>
      </c>
      <c r="G836" s="10">
        <v>31.35</v>
      </c>
      <c r="H836" s="10">
        <v>32.1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9694</v>
      </c>
      <c r="C837" s="3" t="s">
        <v>4818</v>
      </c>
      <c r="D837" s="10">
        <v>33.1</v>
      </c>
      <c r="E837" s="10">
        <v>33.65</v>
      </c>
      <c r="F837" s="10">
        <v>33.75</v>
      </c>
      <c r="G837" s="10">
        <v>33.25</v>
      </c>
      <c r="H837" s="10">
        <v>32.799999999999997</v>
      </c>
      <c r="I837" s="3">
        <v>83</v>
      </c>
      <c r="J837" s="3">
        <v>128</v>
      </c>
      <c r="K837" s="3">
        <v>-19</v>
      </c>
      <c r="L837" s="3">
        <v>-32</v>
      </c>
      <c r="M837" s="3">
        <v>-41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2.7473000000000001E-2</v>
      </c>
      <c r="T837" s="11">
        <f t="shared" si="121"/>
        <v>4.3071999999999999E-2</v>
      </c>
      <c r="U837" s="11">
        <f t="shared" si="122"/>
        <v>-6.4124999999999998E-3</v>
      </c>
      <c r="V837" s="11">
        <f t="shared" si="123"/>
        <v>-1.064E-2</v>
      </c>
      <c r="W837" s="11">
        <f t="shared" si="124"/>
        <v>-1.3448E-2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6149</v>
      </c>
      <c r="C838" s="3" t="s">
        <v>4801</v>
      </c>
      <c r="D838" s="10">
        <v>28.3</v>
      </c>
      <c r="E838" s="10">
        <v>28.1</v>
      </c>
      <c r="F838" s="10">
        <v>28.1</v>
      </c>
      <c r="G838" s="10">
        <v>28.3</v>
      </c>
      <c r="H838" s="10">
        <v>28.05</v>
      </c>
      <c r="I838" s="3">
        <v>0</v>
      </c>
      <c r="J838" s="3">
        <v>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2.81E-4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4842</v>
      </c>
      <c r="C839" s="3" t="s">
        <v>4822</v>
      </c>
      <c r="D839" s="10">
        <v>13.75</v>
      </c>
      <c r="E839" s="10">
        <v>13.7</v>
      </c>
      <c r="F839" s="10">
        <v>13.65</v>
      </c>
      <c r="G839" s="10">
        <v>13.6</v>
      </c>
      <c r="H839" s="10">
        <v>13.35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1.3349999999999999E-4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9695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9696</v>
      </c>
      <c r="C841" s="3" t="s">
        <v>4794</v>
      </c>
      <c r="D841" s="10">
        <v>40.450000000000003</v>
      </c>
      <c r="E841" s="10">
        <v>40.15</v>
      </c>
      <c r="F841" s="10">
        <v>42.95</v>
      </c>
      <c r="G841" s="10">
        <v>42.75</v>
      </c>
      <c r="H841" s="10">
        <v>38.5</v>
      </c>
      <c r="I841" s="3">
        <v>115</v>
      </c>
      <c r="J841" s="3">
        <v>0</v>
      </c>
      <c r="K841" s="3">
        <v>-191</v>
      </c>
      <c r="L841" s="3">
        <v>-57</v>
      </c>
      <c r="M841" s="3">
        <v>-607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4.6517500000000003E-2</v>
      </c>
      <c r="T841" s="11">
        <f t="shared" si="131"/>
        <v>0</v>
      </c>
      <c r="U841" s="11">
        <f t="shared" si="132"/>
        <v>-8.203450000000001E-2</v>
      </c>
      <c r="V841" s="11">
        <f t="shared" si="133"/>
        <v>-2.43675E-2</v>
      </c>
      <c r="W841" s="11">
        <f t="shared" si="134"/>
        <v>-0.23369500000000001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9697</v>
      </c>
      <c r="C842" s="3" t="s">
        <v>4781</v>
      </c>
      <c r="D842" s="10">
        <v>28.15</v>
      </c>
      <c r="E842" s="10">
        <v>28.2</v>
      </c>
      <c r="F842" s="10">
        <v>27.95</v>
      </c>
      <c r="G842" s="10">
        <v>28.2</v>
      </c>
      <c r="H842" s="10">
        <v>28.2</v>
      </c>
      <c r="I842" s="3">
        <v>-2</v>
      </c>
      <c r="J842" s="3">
        <v>-3</v>
      </c>
      <c r="K842" s="3">
        <v>-5</v>
      </c>
      <c r="L842" s="3">
        <v>-1</v>
      </c>
      <c r="M842" s="3">
        <v>-3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-5.6300000000000002E-4</v>
      </c>
      <c r="T842" s="11">
        <f t="shared" si="131"/>
        <v>-8.4599999999999996E-4</v>
      </c>
      <c r="U842" s="11">
        <f t="shared" si="132"/>
        <v>-1.3975000000000001E-3</v>
      </c>
      <c r="V842" s="11">
        <f t="shared" si="133"/>
        <v>-2.8199999999999997E-4</v>
      </c>
      <c r="W842" s="11">
        <f t="shared" si="134"/>
        <v>-8.4599999999999996E-4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9698</v>
      </c>
      <c r="C843" s="3" t="s">
        <v>4808</v>
      </c>
      <c r="D843" s="10">
        <v>27.1</v>
      </c>
      <c r="E843" s="10">
        <v>27.2</v>
      </c>
      <c r="F843" s="10">
        <v>27.45</v>
      </c>
      <c r="G843" s="10">
        <v>27.2</v>
      </c>
      <c r="H843" s="10">
        <v>27</v>
      </c>
      <c r="I843" s="3">
        <v>4</v>
      </c>
      <c r="J843" s="3">
        <v>8</v>
      </c>
      <c r="K843" s="3">
        <v>-8</v>
      </c>
      <c r="L843" s="3">
        <v>2</v>
      </c>
      <c r="M843" s="3">
        <v>-28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1.0840000000000001E-3</v>
      </c>
      <c r="T843" s="11">
        <f t="shared" si="131"/>
        <v>2.176E-3</v>
      </c>
      <c r="U843" s="11">
        <f t="shared" si="132"/>
        <v>-2.196E-3</v>
      </c>
      <c r="V843" s="11">
        <f t="shared" si="133"/>
        <v>5.44E-4</v>
      </c>
      <c r="W843" s="11">
        <f t="shared" si="134"/>
        <v>-7.5599999999999999E-3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9699</v>
      </c>
      <c r="C844" s="3" t="s">
        <v>4773</v>
      </c>
      <c r="D844" s="10">
        <v>589</v>
      </c>
      <c r="E844" s="10">
        <v>592</v>
      </c>
      <c r="F844" s="10">
        <v>594</v>
      </c>
      <c r="G844" s="10">
        <v>570</v>
      </c>
      <c r="H844" s="10">
        <v>579</v>
      </c>
      <c r="I844" s="3">
        <v>-234.09899999999999</v>
      </c>
      <c r="J844" s="3">
        <v>129.262</v>
      </c>
      <c r="K844" s="3">
        <v>125</v>
      </c>
      <c r="L844" s="3">
        <v>-315.61399999999998</v>
      </c>
      <c r="M844" s="3">
        <v>-99</v>
      </c>
      <c r="N844" s="3">
        <v>-275</v>
      </c>
      <c r="O844" s="3">
        <v>-68</v>
      </c>
      <c r="P844" s="3">
        <v>-73</v>
      </c>
      <c r="Q844" s="3">
        <v>-325</v>
      </c>
      <c r="R844" s="3">
        <v>-286</v>
      </c>
      <c r="S844" s="11">
        <f t="shared" si="130"/>
        <v>-1.3788431099999998</v>
      </c>
      <c r="T844" s="11">
        <f t="shared" si="131"/>
        <v>0.76523104000000008</v>
      </c>
      <c r="U844" s="11">
        <f t="shared" si="132"/>
        <v>0.74250000000000005</v>
      </c>
      <c r="V844" s="11">
        <f t="shared" si="133"/>
        <v>-1.7989997999999998</v>
      </c>
      <c r="W844" s="11">
        <f t="shared" si="134"/>
        <v>-0.57321</v>
      </c>
      <c r="X844" s="11">
        <f t="shared" si="135"/>
        <v>-1.61975</v>
      </c>
      <c r="Y844" s="11">
        <f t="shared" si="136"/>
        <v>-0.40255999999999997</v>
      </c>
      <c r="Z844" s="11">
        <f t="shared" si="137"/>
        <v>-0.43362000000000001</v>
      </c>
      <c r="AA844" s="11">
        <f t="shared" si="138"/>
        <v>-1.8525</v>
      </c>
      <c r="AB844" s="11">
        <f t="shared" si="139"/>
        <v>-1.65594</v>
      </c>
    </row>
    <row r="845" spans="1:28" x14ac:dyDescent="0.25">
      <c r="A845" s="2" t="s">
        <v>839</v>
      </c>
      <c r="B845" s="3" t="s">
        <v>9700</v>
      </c>
      <c r="C845" s="3" t="s">
        <v>4805</v>
      </c>
      <c r="D845" s="10">
        <v>2955</v>
      </c>
      <c r="E845" s="10">
        <v>3000</v>
      </c>
      <c r="F845" s="10">
        <v>3045</v>
      </c>
      <c r="G845" s="10">
        <v>3240</v>
      </c>
      <c r="H845" s="10">
        <v>3200</v>
      </c>
      <c r="I845" s="3">
        <v>316.06299999999999</v>
      </c>
      <c r="J845" s="3">
        <v>62.055999999999997</v>
      </c>
      <c r="K845" s="3">
        <v>81.581999999999994</v>
      </c>
      <c r="L845" s="3">
        <v>336.45299999999997</v>
      </c>
      <c r="M845" s="3">
        <v>-355.97699999999998</v>
      </c>
      <c r="N845" s="3">
        <v>-19.25</v>
      </c>
      <c r="O845" s="3">
        <v>-7</v>
      </c>
      <c r="P845" s="3">
        <v>41</v>
      </c>
      <c r="Q845" s="3">
        <v>-30</v>
      </c>
      <c r="R845" s="3">
        <v>-108</v>
      </c>
      <c r="S845" s="11">
        <f t="shared" si="130"/>
        <v>9.33966165</v>
      </c>
      <c r="T845" s="11">
        <f t="shared" si="131"/>
        <v>1.86168</v>
      </c>
      <c r="U845" s="11">
        <f t="shared" si="132"/>
        <v>2.4841718999999998</v>
      </c>
      <c r="V845" s="11">
        <f t="shared" si="133"/>
        <v>10.9010772</v>
      </c>
      <c r="W845" s="11">
        <f t="shared" si="134"/>
        <v>-11.391264</v>
      </c>
      <c r="X845" s="11">
        <f t="shared" si="135"/>
        <v>-0.5688375</v>
      </c>
      <c r="Y845" s="11">
        <f t="shared" si="136"/>
        <v>-0.21</v>
      </c>
      <c r="Z845" s="11">
        <f t="shared" si="137"/>
        <v>1.2484500000000001</v>
      </c>
      <c r="AA845" s="11">
        <f t="shared" si="138"/>
        <v>-0.97199999999999998</v>
      </c>
      <c r="AB845" s="11">
        <f t="shared" si="139"/>
        <v>-3.456</v>
      </c>
    </row>
    <row r="846" spans="1:28" x14ac:dyDescent="0.25">
      <c r="A846" s="2" t="s">
        <v>840</v>
      </c>
      <c r="B846" s="3" t="s">
        <v>9701</v>
      </c>
      <c r="C846" s="3" t="s">
        <v>10350</v>
      </c>
      <c r="D846" s="10">
        <v>35.85</v>
      </c>
      <c r="E846" s="10">
        <v>36.15</v>
      </c>
      <c r="F846" s="10">
        <v>36.6</v>
      </c>
      <c r="G846" s="10">
        <v>36.65</v>
      </c>
      <c r="H846" s="10">
        <v>36</v>
      </c>
      <c r="I846" s="3">
        <v>-19</v>
      </c>
      <c r="J846" s="3">
        <v>28</v>
      </c>
      <c r="K846" s="3">
        <v>-1</v>
      </c>
      <c r="L846" s="3">
        <v>-21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-6.8114999999999998E-3</v>
      </c>
      <c r="T846" s="11">
        <f t="shared" si="131"/>
        <v>1.0121999999999999E-2</v>
      </c>
      <c r="U846" s="11">
        <f t="shared" si="132"/>
        <v>-3.6600000000000001E-4</v>
      </c>
      <c r="V846" s="11">
        <f t="shared" si="133"/>
        <v>-7.6964999999999993E-3</v>
      </c>
      <c r="W846" s="11">
        <f t="shared" si="134"/>
        <v>-3.2399999999999998E-3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4958</v>
      </c>
      <c r="C847" s="3" t="s">
        <v>4812</v>
      </c>
      <c r="D847" s="10">
        <v>27.8</v>
      </c>
      <c r="E847" s="10">
        <v>27.8</v>
      </c>
      <c r="F847" s="10">
        <v>27.7</v>
      </c>
      <c r="G847" s="10">
        <v>27.8</v>
      </c>
      <c r="H847" s="10">
        <v>27.55</v>
      </c>
      <c r="I847" s="3">
        <v>1</v>
      </c>
      <c r="J847" s="3">
        <v>1</v>
      </c>
      <c r="K847" s="3">
        <v>2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2.7799999999999998E-4</v>
      </c>
      <c r="T847" s="11">
        <f t="shared" si="131"/>
        <v>2.7799999999999998E-4</v>
      </c>
      <c r="U847" s="11">
        <f t="shared" si="132"/>
        <v>5.5400000000000002E-4</v>
      </c>
      <c r="V847" s="11">
        <f t="shared" si="133"/>
        <v>0</v>
      </c>
      <c r="W847" s="11">
        <f t="shared" si="134"/>
        <v>5.5100000000000006E-4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9702</v>
      </c>
      <c r="C848" s="3" t="s">
        <v>4781</v>
      </c>
      <c r="D848" s="10">
        <v>256</v>
      </c>
      <c r="E848" s="10">
        <v>257</v>
      </c>
      <c r="F848" s="10">
        <v>263.5</v>
      </c>
      <c r="G848" s="10">
        <v>261</v>
      </c>
      <c r="H848" s="10">
        <v>257</v>
      </c>
      <c r="I848" s="3">
        <v>50.058999999999997</v>
      </c>
      <c r="J848" s="3">
        <v>67.265000000000001</v>
      </c>
      <c r="K848" s="3">
        <v>263.10899999999998</v>
      </c>
      <c r="L848" s="3">
        <v>-214.87899999999999</v>
      </c>
      <c r="M848" s="3">
        <v>-111</v>
      </c>
      <c r="N848" s="3">
        <v>-20.331</v>
      </c>
      <c r="O848" s="3">
        <v>8</v>
      </c>
      <c r="P848" s="3">
        <v>0</v>
      </c>
      <c r="Q848" s="3">
        <v>2</v>
      </c>
      <c r="R848" s="3">
        <v>-8</v>
      </c>
      <c r="S848" s="11">
        <f t="shared" si="130"/>
        <v>0.12815103999999999</v>
      </c>
      <c r="T848" s="11">
        <f t="shared" si="131"/>
        <v>0.17287105</v>
      </c>
      <c r="U848" s="11">
        <f t="shared" si="132"/>
        <v>0.69329221500000004</v>
      </c>
      <c r="V848" s="11">
        <f t="shared" si="133"/>
        <v>-0.5608341899999999</v>
      </c>
      <c r="W848" s="11">
        <f t="shared" si="134"/>
        <v>-0.28527000000000002</v>
      </c>
      <c r="X848" s="11">
        <f t="shared" si="135"/>
        <v>-5.2047360000000001E-2</v>
      </c>
      <c r="Y848" s="11">
        <f t="shared" si="136"/>
        <v>2.0559999999999998E-2</v>
      </c>
      <c r="Z848" s="11">
        <f t="shared" si="137"/>
        <v>0</v>
      </c>
      <c r="AA848" s="11">
        <f t="shared" si="138"/>
        <v>5.2199999999999998E-3</v>
      </c>
      <c r="AB848" s="11">
        <f t="shared" si="139"/>
        <v>-2.0559999999999998E-2</v>
      </c>
    </row>
    <row r="849" spans="1:28" x14ac:dyDescent="0.25">
      <c r="A849" s="2" t="s">
        <v>843</v>
      </c>
      <c r="B849" s="3" t="s">
        <v>9703</v>
      </c>
      <c r="C849" s="3" t="s">
        <v>4820</v>
      </c>
      <c r="D849" s="10">
        <v>26.3</v>
      </c>
      <c r="E849" s="10">
        <v>26.1</v>
      </c>
      <c r="F849" s="10">
        <v>25.7</v>
      </c>
      <c r="G849" s="10">
        <v>25.4</v>
      </c>
      <c r="H849" s="10">
        <v>25.4</v>
      </c>
      <c r="I849" s="3">
        <v>49</v>
      </c>
      <c r="J849" s="3">
        <v>-6</v>
      </c>
      <c r="K849" s="3">
        <v>-7</v>
      </c>
      <c r="L849" s="3">
        <v>-113</v>
      </c>
      <c r="M849" s="3">
        <v>-69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1.2887000000000001E-2</v>
      </c>
      <c r="T849" s="11">
        <f t="shared" si="131"/>
        <v>-1.5660000000000003E-3</v>
      </c>
      <c r="U849" s="11">
        <f t="shared" si="132"/>
        <v>-1.799E-3</v>
      </c>
      <c r="V849" s="11">
        <f t="shared" si="133"/>
        <v>-2.8701999999999998E-2</v>
      </c>
      <c r="W849" s="11">
        <f t="shared" si="134"/>
        <v>-1.7526E-2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9704</v>
      </c>
      <c r="C850" s="3" t="s">
        <v>4785</v>
      </c>
      <c r="D850" s="10">
        <v>46.2</v>
      </c>
      <c r="E850" s="10">
        <v>46.15</v>
      </c>
      <c r="F850" s="10">
        <v>46.65</v>
      </c>
      <c r="G850" s="10">
        <v>45.95</v>
      </c>
      <c r="H850" s="10">
        <v>45.3</v>
      </c>
      <c r="I850" s="3">
        <v>-34</v>
      </c>
      <c r="J850" s="3">
        <v>-305</v>
      </c>
      <c r="K850" s="3">
        <v>295</v>
      </c>
      <c r="L850" s="3">
        <v>-97</v>
      </c>
      <c r="M850" s="3">
        <v>-190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-1.5708000000000003E-2</v>
      </c>
      <c r="T850" s="11">
        <f t="shared" si="131"/>
        <v>-0.14075750000000001</v>
      </c>
      <c r="U850" s="11">
        <f t="shared" si="132"/>
        <v>0.1376175</v>
      </c>
      <c r="V850" s="11">
        <f t="shared" si="133"/>
        <v>-4.4571500000000007E-2</v>
      </c>
      <c r="W850" s="11">
        <f t="shared" si="134"/>
        <v>-8.6069999999999994E-2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9705</v>
      </c>
      <c r="C851" s="3" t="s">
        <v>4760</v>
      </c>
      <c r="D851" s="10">
        <v>26.5</v>
      </c>
      <c r="E851" s="10">
        <v>25.95</v>
      </c>
      <c r="F851" s="10">
        <v>25.55</v>
      </c>
      <c r="G851" s="10">
        <v>25.45</v>
      </c>
      <c r="H851" s="10">
        <v>25.65</v>
      </c>
      <c r="I851" s="3">
        <v>-4</v>
      </c>
      <c r="J851" s="3">
        <v>5</v>
      </c>
      <c r="K851" s="3">
        <v>-18</v>
      </c>
      <c r="L851" s="3">
        <v>-5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-1.06E-3</v>
      </c>
      <c r="T851" s="11">
        <f t="shared" si="131"/>
        <v>1.2975E-3</v>
      </c>
      <c r="U851" s="11">
        <f t="shared" si="132"/>
        <v>-4.5990000000000007E-3</v>
      </c>
      <c r="V851" s="11">
        <f t="shared" si="133"/>
        <v>-1.2725E-3</v>
      </c>
      <c r="W851" s="11">
        <f t="shared" si="134"/>
        <v>7.6949999999999989E-4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9706</v>
      </c>
      <c r="C852" s="3" t="s">
        <v>4819</v>
      </c>
      <c r="D852" s="10">
        <v>33.35</v>
      </c>
      <c r="E852" s="10">
        <v>33.25</v>
      </c>
      <c r="F852" s="10">
        <v>33.5</v>
      </c>
      <c r="G852" s="10">
        <v>32.85</v>
      </c>
      <c r="H852" s="10">
        <v>33.1</v>
      </c>
      <c r="I852" s="3">
        <v>140.86600000000001</v>
      </c>
      <c r="J852" s="3">
        <v>89.658000000000001</v>
      </c>
      <c r="K852" s="3">
        <v>166.99100000000001</v>
      </c>
      <c r="L852" s="3">
        <v>-102.47</v>
      </c>
      <c r="M852" s="3">
        <v>125.93899999999999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4.6978811000000002E-2</v>
      </c>
      <c r="T852" s="11">
        <f t="shared" si="131"/>
        <v>2.9811285000000003E-2</v>
      </c>
      <c r="U852" s="11">
        <f t="shared" si="132"/>
        <v>5.5941985000000007E-2</v>
      </c>
      <c r="V852" s="11">
        <f t="shared" si="133"/>
        <v>-3.3661395000000004E-2</v>
      </c>
      <c r="W852" s="11">
        <f t="shared" si="134"/>
        <v>4.1685808999999997E-2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9707</v>
      </c>
      <c r="C853" s="3" t="s">
        <v>4793</v>
      </c>
      <c r="D853" s="10">
        <v>211.5</v>
      </c>
      <c r="E853" s="10">
        <v>211.5</v>
      </c>
      <c r="F853" s="10">
        <v>217</v>
      </c>
      <c r="G853" s="10">
        <v>213</v>
      </c>
      <c r="H853" s="10">
        <v>212</v>
      </c>
      <c r="I853" s="3">
        <v>265</v>
      </c>
      <c r="J853" s="3">
        <v>-57</v>
      </c>
      <c r="K853" s="3">
        <v>-72</v>
      </c>
      <c r="L853" s="3">
        <v>-104</v>
      </c>
      <c r="M853" s="3">
        <v>78.86</v>
      </c>
      <c r="N853" s="3">
        <v>-347</v>
      </c>
      <c r="O853" s="3">
        <v>-10</v>
      </c>
      <c r="P853" s="3">
        <v>23</v>
      </c>
      <c r="Q853" s="3">
        <v>-107</v>
      </c>
      <c r="R853" s="3">
        <v>-140</v>
      </c>
      <c r="S853" s="11">
        <f t="shared" si="130"/>
        <v>0.56047499999999995</v>
      </c>
      <c r="T853" s="11">
        <f t="shared" si="131"/>
        <v>-0.120555</v>
      </c>
      <c r="U853" s="11">
        <f t="shared" si="132"/>
        <v>-0.15623999999999999</v>
      </c>
      <c r="V853" s="11">
        <f t="shared" si="133"/>
        <v>-0.22151999999999999</v>
      </c>
      <c r="W853" s="11">
        <f t="shared" si="134"/>
        <v>0.1671832</v>
      </c>
      <c r="X853" s="11">
        <f t="shared" si="135"/>
        <v>-0.73390500000000003</v>
      </c>
      <c r="Y853" s="11">
        <f t="shared" si="136"/>
        <v>-2.1149999999999999E-2</v>
      </c>
      <c r="Z853" s="11">
        <f t="shared" si="137"/>
        <v>4.9910000000000003E-2</v>
      </c>
      <c r="AA853" s="11">
        <f t="shared" si="138"/>
        <v>-0.22791</v>
      </c>
      <c r="AB853" s="11">
        <f t="shared" si="139"/>
        <v>-0.29680000000000001</v>
      </c>
    </row>
    <row r="854" spans="1:28" x14ac:dyDescent="0.25">
      <c r="A854" s="2" t="s">
        <v>848</v>
      </c>
      <c r="B854" s="3" t="s">
        <v>9708</v>
      </c>
      <c r="C854" s="3" t="s">
        <v>4782</v>
      </c>
      <c r="D854" s="10">
        <v>97.6</v>
      </c>
      <c r="E854" s="10">
        <v>97.5</v>
      </c>
      <c r="F854" s="10">
        <v>97.5</v>
      </c>
      <c r="G854" s="10">
        <v>98.3</v>
      </c>
      <c r="H854" s="10">
        <v>99.5</v>
      </c>
      <c r="I854" s="3">
        <v>-55</v>
      </c>
      <c r="J854" s="3">
        <v>-25</v>
      </c>
      <c r="K854" s="3">
        <v>-27</v>
      </c>
      <c r="L854" s="3">
        <v>-10</v>
      </c>
      <c r="M854" s="3">
        <v>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-5.3679999999999999E-2</v>
      </c>
      <c r="T854" s="11">
        <f t="shared" si="131"/>
        <v>-2.4375000000000001E-2</v>
      </c>
      <c r="U854" s="11">
        <f t="shared" si="132"/>
        <v>-2.6325000000000001E-2</v>
      </c>
      <c r="V854" s="11">
        <f t="shared" si="133"/>
        <v>-9.8300000000000002E-3</v>
      </c>
      <c r="W854" s="11">
        <f t="shared" si="134"/>
        <v>1.393E-2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9709</v>
      </c>
      <c r="C855" s="3" t="s">
        <v>4804</v>
      </c>
      <c r="D855" s="10">
        <v>366</v>
      </c>
      <c r="E855" s="10">
        <v>374</v>
      </c>
      <c r="F855" s="10">
        <v>366</v>
      </c>
      <c r="G855" s="10">
        <v>360</v>
      </c>
      <c r="H855" s="10">
        <v>363.5</v>
      </c>
      <c r="I855" s="3">
        <v>-351</v>
      </c>
      <c r="J855" s="3">
        <v>-45</v>
      </c>
      <c r="K855" s="3">
        <v>-251</v>
      </c>
      <c r="L855" s="3">
        <v>-568</v>
      </c>
      <c r="M855" s="3">
        <v>-13.013</v>
      </c>
      <c r="N855" s="3">
        <v>27</v>
      </c>
      <c r="O855" s="3">
        <v>142</v>
      </c>
      <c r="P855" s="3">
        <v>205</v>
      </c>
      <c r="Q855" s="3">
        <v>-244.65700000000001</v>
      </c>
      <c r="R855" s="3">
        <v>-70</v>
      </c>
      <c r="S855" s="11">
        <f t="shared" si="130"/>
        <v>-1.2846599999999999</v>
      </c>
      <c r="T855" s="11">
        <f t="shared" si="131"/>
        <v>-0.16830000000000001</v>
      </c>
      <c r="U855" s="11">
        <f t="shared" si="132"/>
        <v>-0.91866000000000003</v>
      </c>
      <c r="V855" s="11">
        <f t="shared" si="133"/>
        <v>-2.0448</v>
      </c>
      <c r="W855" s="11">
        <f t="shared" si="134"/>
        <v>-4.7302254999999994E-2</v>
      </c>
      <c r="X855" s="11">
        <f t="shared" si="135"/>
        <v>9.8820000000000005E-2</v>
      </c>
      <c r="Y855" s="11">
        <f t="shared" si="136"/>
        <v>0.53108</v>
      </c>
      <c r="Z855" s="11">
        <f t="shared" si="137"/>
        <v>0.75029999999999997</v>
      </c>
      <c r="AA855" s="11">
        <f t="shared" si="138"/>
        <v>-0.88076520000000003</v>
      </c>
      <c r="AB855" s="11">
        <f t="shared" si="139"/>
        <v>-0.25445000000000001</v>
      </c>
    </row>
    <row r="856" spans="1:28" x14ac:dyDescent="0.25">
      <c r="A856" s="2" t="s">
        <v>850</v>
      </c>
      <c r="B856" s="3" t="s">
        <v>6156</v>
      </c>
      <c r="C856" s="3" t="s">
        <v>4810</v>
      </c>
      <c r="D856" s="10">
        <v>7.04</v>
      </c>
      <c r="E856" s="10">
        <v>7.08</v>
      </c>
      <c r="F856" s="10">
        <v>7.11</v>
      </c>
      <c r="G856" s="10">
        <v>7.15</v>
      </c>
      <c r="H856" s="10">
        <v>7.18</v>
      </c>
      <c r="I856" s="3">
        <v>3849.9989999999998</v>
      </c>
      <c r="J856" s="3">
        <v>1337</v>
      </c>
      <c r="K856" s="3">
        <v>813</v>
      </c>
      <c r="L856" s="3">
        <v>1217</v>
      </c>
      <c r="M856" s="3">
        <v>2204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0.27103992960000001</v>
      </c>
      <c r="T856" s="11">
        <f t="shared" si="131"/>
        <v>9.465960000000001E-2</v>
      </c>
      <c r="U856" s="11">
        <f t="shared" si="132"/>
        <v>5.7804300000000003E-2</v>
      </c>
      <c r="V856" s="11">
        <f t="shared" si="133"/>
        <v>8.701550000000001E-2</v>
      </c>
      <c r="W856" s="11">
        <f t="shared" si="134"/>
        <v>0.1582472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9710</v>
      </c>
      <c r="C857" s="3" t="s">
        <v>4760</v>
      </c>
      <c r="D857" s="10">
        <v>45.9</v>
      </c>
      <c r="E857" s="10">
        <v>45.65</v>
      </c>
      <c r="F857" s="10">
        <v>45.3</v>
      </c>
      <c r="G857" s="10">
        <v>44.05</v>
      </c>
      <c r="H857" s="10">
        <v>44.75</v>
      </c>
      <c r="I857" s="3">
        <v>0</v>
      </c>
      <c r="J857" s="3">
        <v>0</v>
      </c>
      <c r="K857" s="3">
        <v>0</v>
      </c>
      <c r="L857" s="3">
        <v>0</v>
      </c>
      <c r="M857" s="3">
        <v>2.0449999999999999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9.1513750000000007E-4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9711</v>
      </c>
      <c r="C858" s="3" t="s">
        <v>4778</v>
      </c>
      <c r="D858" s="10">
        <v>22.8</v>
      </c>
      <c r="E858" s="10">
        <v>22.9</v>
      </c>
      <c r="F858" s="10">
        <v>23</v>
      </c>
      <c r="G858" s="10">
        <v>22.95</v>
      </c>
      <c r="H858" s="10">
        <v>22.7</v>
      </c>
      <c r="I858" s="3">
        <v>7</v>
      </c>
      <c r="J858" s="3">
        <v>-6</v>
      </c>
      <c r="K858" s="3">
        <v>-2</v>
      </c>
      <c r="L858" s="3">
        <v>-11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1.596E-3</v>
      </c>
      <c r="T858" s="11">
        <f t="shared" si="131"/>
        <v>-1.3739999999999998E-3</v>
      </c>
      <c r="U858" s="11">
        <f t="shared" si="132"/>
        <v>-4.6000000000000001E-4</v>
      </c>
      <c r="V858" s="11">
        <f t="shared" si="133"/>
        <v>-2.5244999999999998E-3</v>
      </c>
      <c r="W858" s="11">
        <f t="shared" si="134"/>
        <v>-1.3619999999999999E-3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9712</v>
      </c>
      <c r="C859" s="3" t="s">
        <v>4761</v>
      </c>
      <c r="D859" s="10">
        <v>13.7</v>
      </c>
      <c r="E859" s="10">
        <v>13.45</v>
      </c>
      <c r="F859" s="10">
        <v>13.65</v>
      </c>
      <c r="G859" s="10">
        <v>13.4</v>
      </c>
      <c r="H859" s="10">
        <v>13.5</v>
      </c>
      <c r="I859" s="3">
        <v>11</v>
      </c>
      <c r="J859" s="3">
        <v>7</v>
      </c>
      <c r="K859" s="3">
        <v>7</v>
      </c>
      <c r="L859" s="3">
        <v>13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1.5069999999999999E-3</v>
      </c>
      <c r="T859" s="11">
        <f t="shared" si="131"/>
        <v>9.4149999999999995E-4</v>
      </c>
      <c r="U859" s="11">
        <f t="shared" si="132"/>
        <v>9.5549999999999997E-4</v>
      </c>
      <c r="V859" s="11">
        <f t="shared" si="133"/>
        <v>1.7420000000000003E-3</v>
      </c>
      <c r="W859" s="11">
        <f t="shared" si="134"/>
        <v>-1.35E-4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9713</v>
      </c>
      <c r="C860" s="3" t="s">
        <v>4822</v>
      </c>
      <c r="D860" s="10">
        <v>84.5</v>
      </c>
      <c r="E860" s="10">
        <v>85.1</v>
      </c>
      <c r="F860" s="10">
        <v>86.4</v>
      </c>
      <c r="G860" s="10">
        <v>84.5</v>
      </c>
      <c r="H860" s="10">
        <v>83.2</v>
      </c>
      <c r="I860" s="3">
        <v>31</v>
      </c>
      <c r="J860" s="3">
        <v>19</v>
      </c>
      <c r="K860" s="3">
        <v>27.76</v>
      </c>
      <c r="L860" s="3">
        <v>-56</v>
      </c>
      <c r="M860" s="3">
        <v>-47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2.6195E-2</v>
      </c>
      <c r="T860" s="11">
        <f t="shared" si="131"/>
        <v>1.6168999999999999E-2</v>
      </c>
      <c r="U860" s="11">
        <f t="shared" si="132"/>
        <v>2.3984640000000005E-2</v>
      </c>
      <c r="V860" s="11">
        <f t="shared" si="133"/>
        <v>-4.7320000000000001E-2</v>
      </c>
      <c r="W860" s="11">
        <f t="shared" si="134"/>
        <v>-3.9104E-2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9714</v>
      </c>
      <c r="C861" s="3" t="s">
        <v>4781</v>
      </c>
      <c r="D861" s="10">
        <v>53.6</v>
      </c>
      <c r="E861" s="10">
        <v>54.4</v>
      </c>
      <c r="F861" s="10">
        <v>54.5</v>
      </c>
      <c r="G861" s="10">
        <v>55.6</v>
      </c>
      <c r="H861" s="10">
        <v>55</v>
      </c>
      <c r="I861" s="3">
        <v>140</v>
      </c>
      <c r="J861" s="3">
        <v>153</v>
      </c>
      <c r="K861" s="3">
        <v>62</v>
      </c>
      <c r="L861" s="3">
        <v>101</v>
      </c>
      <c r="M861" s="3">
        <v>-56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7.5039999999999996E-2</v>
      </c>
      <c r="T861" s="11">
        <f t="shared" si="131"/>
        <v>8.3231999999999987E-2</v>
      </c>
      <c r="U861" s="11">
        <f t="shared" si="132"/>
        <v>3.3790000000000001E-2</v>
      </c>
      <c r="V861" s="11">
        <f t="shared" si="133"/>
        <v>5.6156000000000005E-2</v>
      </c>
      <c r="W861" s="11">
        <f t="shared" si="134"/>
        <v>-3.0800000000000001E-2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9715</v>
      </c>
      <c r="C862" s="3" t="s">
        <v>4761</v>
      </c>
      <c r="D862" s="10">
        <v>82.8</v>
      </c>
      <c r="E862" s="10">
        <v>82.8</v>
      </c>
      <c r="F862" s="10">
        <v>82.9</v>
      </c>
      <c r="G862" s="10">
        <v>80.3</v>
      </c>
      <c r="H862" s="10">
        <v>80.400000000000006</v>
      </c>
      <c r="I862" s="3">
        <v>50</v>
      </c>
      <c r="J862" s="3">
        <v>35</v>
      </c>
      <c r="K862" s="3">
        <v>4</v>
      </c>
      <c r="L862" s="3">
        <v>7</v>
      </c>
      <c r="M862" s="3">
        <v>-12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4.1399999999999999E-2</v>
      </c>
      <c r="T862" s="11">
        <f t="shared" si="131"/>
        <v>2.8979999999999999E-2</v>
      </c>
      <c r="U862" s="11">
        <f t="shared" si="132"/>
        <v>3.3160000000000004E-3</v>
      </c>
      <c r="V862" s="11">
        <f t="shared" si="133"/>
        <v>5.6210000000000001E-3</v>
      </c>
      <c r="W862" s="11">
        <f t="shared" si="134"/>
        <v>-9.6480000000000003E-3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4961</v>
      </c>
      <c r="C863" s="3" t="s">
        <v>10349</v>
      </c>
      <c r="D863" s="10">
        <v>465</v>
      </c>
      <c r="E863" s="10">
        <v>485</v>
      </c>
      <c r="F863" s="10">
        <v>477.5</v>
      </c>
      <c r="G863" s="10">
        <v>484.5</v>
      </c>
      <c r="H863" s="10">
        <v>488</v>
      </c>
      <c r="I863" s="3">
        <v>-231</v>
      </c>
      <c r="J863" s="3">
        <v>-64</v>
      </c>
      <c r="K863" s="3">
        <v>-185</v>
      </c>
      <c r="L863" s="3">
        <v>60</v>
      </c>
      <c r="M863" s="3">
        <v>-27.021000000000001</v>
      </c>
      <c r="N863" s="3">
        <v>0</v>
      </c>
      <c r="O863" s="3">
        <v>0</v>
      </c>
      <c r="P863" s="3">
        <v>8</v>
      </c>
      <c r="Q863" s="3">
        <v>2</v>
      </c>
      <c r="R863" s="3">
        <v>0</v>
      </c>
      <c r="S863" s="11">
        <f t="shared" si="130"/>
        <v>-1.0741499999999999</v>
      </c>
      <c r="T863" s="11">
        <f t="shared" si="131"/>
        <v>-0.31040000000000001</v>
      </c>
      <c r="U863" s="11">
        <f t="shared" si="132"/>
        <v>-0.88337500000000002</v>
      </c>
      <c r="V863" s="11">
        <f t="shared" si="133"/>
        <v>0.29070000000000001</v>
      </c>
      <c r="W863" s="11">
        <f t="shared" si="134"/>
        <v>-0.13186248</v>
      </c>
      <c r="X863" s="11">
        <f t="shared" si="135"/>
        <v>0</v>
      </c>
      <c r="Y863" s="11">
        <f t="shared" si="136"/>
        <v>0</v>
      </c>
      <c r="Z863" s="11">
        <f t="shared" si="137"/>
        <v>3.8199999999999998E-2</v>
      </c>
      <c r="AA863" s="11">
        <f t="shared" si="138"/>
        <v>9.6900000000000007E-3</v>
      </c>
      <c r="AB863" s="11">
        <f t="shared" si="139"/>
        <v>0</v>
      </c>
    </row>
    <row r="864" spans="1:28" x14ac:dyDescent="0.25">
      <c r="A864" s="2" t="s">
        <v>858</v>
      </c>
      <c r="B864" s="3" t="s">
        <v>9716</v>
      </c>
      <c r="C864" s="3" t="s">
        <v>4799</v>
      </c>
      <c r="D864" s="10">
        <v>31.8</v>
      </c>
      <c r="E864" s="10">
        <v>33</v>
      </c>
      <c r="F864" s="10">
        <v>33.25</v>
      </c>
      <c r="G864" s="10">
        <v>33</v>
      </c>
      <c r="H864" s="10">
        <v>32.450000000000003</v>
      </c>
      <c r="I864" s="3">
        <v>-218</v>
      </c>
      <c r="J864" s="3">
        <v>-50</v>
      </c>
      <c r="K864" s="3">
        <v>-418</v>
      </c>
      <c r="L864" s="3">
        <v>226</v>
      </c>
      <c r="M864" s="3">
        <v>17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-6.9324000000000011E-2</v>
      </c>
      <c r="T864" s="11">
        <f t="shared" si="131"/>
        <v>-1.6500000000000001E-2</v>
      </c>
      <c r="U864" s="11">
        <f t="shared" si="132"/>
        <v>-0.138985</v>
      </c>
      <c r="V864" s="11">
        <f t="shared" si="133"/>
        <v>7.4579999999999994E-2</v>
      </c>
      <c r="W864" s="11">
        <f t="shared" si="134"/>
        <v>5.5165000000000006E-3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9717</v>
      </c>
      <c r="C865" s="3" t="s">
        <v>4792</v>
      </c>
      <c r="D865" s="10">
        <v>67.8</v>
      </c>
      <c r="E865" s="10">
        <v>70</v>
      </c>
      <c r="F865" s="10">
        <v>69.7</v>
      </c>
      <c r="G865" s="10">
        <v>69.599999999999994</v>
      </c>
      <c r="H865" s="10">
        <v>68.7</v>
      </c>
      <c r="I865" s="3">
        <v>289</v>
      </c>
      <c r="J865" s="3">
        <v>182</v>
      </c>
      <c r="K865" s="3">
        <v>-18</v>
      </c>
      <c r="L865" s="3">
        <v>-159</v>
      </c>
      <c r="M865" s="3">
        <v>-93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0.19594200000000001</v>
      </c>
      <c r="T865" s="11">
        <f t="shared" si="131"/>
        <v>0.12740000000000001</v>
      </c>
      <c r="U865" s="11">
        <f t="shared" si="132"/>
        <v>-1.2546000000000002E-2</v>
      </c>
      <c r="V865" s="11">
        <f t="shared" si="133"/>
        <v>-0.110664</v>
      </c>
      <c r="W865" s="11">
        <f t="shared" si="134"/>
        <v>-6.3891000000000003E-2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9718</v>
      </c>
      <c r="C866" s="3" t="s">
        <v>10341</v>
      </c>
      <c r="D866" s="10">
        <v>72.900000000000006</v>
      </c>
      <c r="E866" s="10">
        <v>74.2</v>
      </c>
      <c r="F866" s="10">
        <v>74.599999999999994</v>
      </c>
      <c r="G866" s="10">
        <v>73.5</v>
      </c>
      <c r="H866" s="10">
        <v>72.2</v>
      </c>
      <c r="I866" s="3">
        <v>946.67499999999995</v>
      </c>
      <c r="J866" s="3">
        <v>854.07</v>
      </c>
      <c r="K866" s="3">
        <v>808.45399999999995</v>
      </c>
      <c r="L866" s="3">
        <v>-696.94600000000003</v>
      </c>
      <c r="M866" s="3">
        <v>1543</v>
      </c>
      <c r="N866" s="3">
        <v>-260.74299999999999</v>
      </c>
      <c r="O866" s="3">
        <v>319</v>
      </c>
      <c r="P866" s="3">
        <v>-170</v>
      </c>
      <c r="Q866" s="3">
        <v>441.17200000000003</v>
      </c>
      <c r="R866" s="3">
        <v>351</v>
      </c>
      <c r="S866" s="11">
        <f t="shared" si="130"/>
        <v>0.69012607500000001</v>
      </c>
      <c r="T866" s="11">
        <f t="shared" si="131"/>
        <v>0.63371994000000009</v>
      </c>
      <c r="U866" s="11">
        <f t="shared" si="132"/>
        <v>0.603106684</v>
      </c>
      <c r="V866" s="11">
        <f t="shared" si="133"/>
        <v>-0.51225531000000002</v>
      </c>
      <c r="W866" s="11">
        <f t="shared" si="134"/>
        <v>1.1140460000000001</v>
      </c>
      <c r="X866" s="11">
        <f t="shared" si="135"/>
        <v>-0.19008164700000002</v>
      </c>
      <c r="Y866" s="11">
        <f t="shared" si="136"/>
        <v>0.23669799999999999</v>
      </c>
      <c r="Z866" s="11">
        <f t="shared" si="137"/>
        <v>-0.12681999999999999</v>
      </c>
      <c r="AA866" s="11">
        <f t="shared" si="138"/>
        <v>0.32426142000000002</v>
      </c>
      <c r="AB866" s="11">
        <f t="shared" si="139"/>
        <v>0.25342199999999998</v>
      </c>
    </row>
    <row r="867" spans="1:28" x14ac:dyDescent="0.25">
      <c r="A867" s="2" t="s">
        <v>861</v>
      </c>
      <c r="B867" s="3" t="s">
        <v>9719</v>
      </c>
      <c r="C867" s="3" t="s">
        <v>4771</v>
      </c>
      <c r="D867" s="10">
        <v>27.75</v>
      </c>
      <c r="E867" s="10">
        <v>27.65</v>
      </c>
      <c r="F867" s="10">
        <v>27.75</v>
      </c>
      <c r="G867" s="10">
        <v>27.9</v>
      </c>
      <c r="H867" s="10">
        <v>28</v>
      </c>
      <c r="I867" s="3">
        <v>-278</v>
      </c>
      <c r="J867" s="3">
        <v>-368</v>
      </c>
      <c r="K867" s="3">
        <v>235</v>
      </c>
      <c r="L867" s="3">
        <v>372.65499999999997</v>
      </c>
      <c r="M867" s="3">
        <v>176</v>
      </c>
      <c r="N867" s="3">
        <v>-19.004000000000001</v>
      </c>
      <c r="O867" s="3">
        <v>-54.65</v>
      </c>
      <c r="P867" s="3">
        <v>-9.9290000000000003</v>
      </c>
      <c r="Q867" s="3">
        <v>-53.447000000000003</v>
      </c>
      <c r="R867" s="3">
        <v>7.3970000000000002</v>
      </c>
      <c r="S867" s="11">
        <f t="shared" si="130"/>
        <v>-7.7145000000000005E-2</v>
      </c>
      <c r="T867" s="11">
        <f t="shared" si="131"/>
        <v>-0.101752</v>
      </c>
      <c r="U867" s="11">
        <f t="shared" si="132"/>
        <v>6.5212500000000007E-2</v>
      </c>
      <c r="V867" s="11">
        <f t="shared" si="133"/>
        <v>0.10397074499999999</v>
      </c>
      <c r="W867" s="11">
        <f t="shared" si="134"/>
        <v>4.9279999999999997E-2</v>
      </c>
      <c r="X867" s="11">
        <f t="shared" si="135"/>
        <v>-5.2736099999999998E-3</v>
      </c>
      <c r="Y867" s="11">
        <f t="shared" si="136"/>
        <v>-1.5110725E-2</v>
      </c>
      <c r="Z867" s="11">
        <f t="shared" si="137"/>
        <v>-2.7552975000000005E-3</v>
      </c>
      <c r="AA867" s="11">
        <f t="shared" si="138"/>
        <v>-1.4911713E-2</v>
      </c>
      <c r="AB867" s="11">
        <f t="shared" si="139"/>
        <v>2.0711600000000003E-3</v>
      </c>
    </row>
    <row r="868" spans="1:28" x14ac:dyDescent="0.25">
      <c r="A868" s="2" t="s">
        <v>862</v>
      </c>
      <c r="B868" s="3" t="s">
        <v>9720</v>
      </c>
      <c r="C868" s="3" t="s">
        <v>4799</v>
      </c>
      <c r="D868" s="10">
        <v>53.5</v>
      </c>
      <c r="E868" s="10">
        <v>51.8</v>
      </c>
      <c r="F868" s="10">
        <v>51.9</v>
      </c>
      <c r="G868" s="10">
        <v>49.65</v>
      </c>
      <c r="H868" s="10">
        <v>49</v>
      </c>
      <c r="I868" s="3">
        <v>-1403.3679999999999</v>
      </c>
      <c r="J868" s="3">
        <v>1174.0999999999999</v>
      </c>
      <c r="K868" s="3">
        <v>443</v>
      </c>
      <c r="L868" s="3">
        <v>1276.5219999999999</v>
      </c>
      <c r="M868" s="3">
        <v>-2173</v>
      </c>
      <c r="N868" s="3">
        <v>-55</v>
      </c>
      <c r="O868" s="3">
        <v>-2000</v>
      </c>
      <c r="P868" s="3">
        <v>0</v>
      </c>
      <c r="Q868" s="3">
        <v>-2772</v>
      </c>
      <c r="R868" s="3">
        <v>0</v>
      </c>
      <c r="S868" s="11">
        <f t="shared" si="130"/>
        <v>-0.75080187999999992</v>
      </c>
      <c r="T868" s="11">
        <f t="shared" si="131"/>
        <v>0.60818379999999994</v>
      </c>
      <c r="U868" s="11">
        <f t="shared" si="132"/>
        <v>0.22991700000000001</v>
      </c>
      <c r="V868" s="11">
        <f t="shared" si="133"/>
        <v>0.63379317299999993</v>
      </c>
      <c r="W868" s="11">
        <f t="shared" si="134"/>
        <v>-1.06477</v>
      </c>
      <c r="X868" s="11">
        <f t="shared" si="135"/>
        <v>-2.9425E-2</v>
      </c>
      <c r="Y868" s="11">
        <f t="shared" si="136"/>
        <v>-1.036</v>
      </c>
      <c r="Z868" s="11">
        <f t="shared" si="137"/>
        <v>0</v>
      </c>
      <c r="AA868" s="11">
        <f t="shared" si="138"/>
        <v>-1.3762979999999998</v>
      </c>
      <c r="AB868" s="11">
        <f t="shared" si="139"/>
        <v>0</v>
      </c>
    </row>
    <row r="869" spans="1:28" x14ac:dyDescent="0.25">
      <c r="A869" s="2" t="s">
        <v>863</v>
      </c>
      <c r="B869" s="3" t="s">
        <v>9721</v>
      </c>
      <c r="C869" s="3" t="s">
        <v>4758</v>
      </c>
      <c r="D869" s="10">
        <v>44.8</v>
      </c>
      <c r="E869" s="10">
        <v>44.8</v>
      </c>
      <c r="F869" s="10">
        <v>44.9</v>
      </c>
      <c r="G869" s="10">
        <v>45.2</v>
      </c>
      <c r="H869" s="10">
        <v>45</v>
      </c>
      <c r="I869" s="3">
        <v>70</v>
      </c>
      <c r="J869" s="3">
        <v>13</v>
      </c>
      <c r="K869" s="3">
        <v>39</v>
      </c>
      <c r="L869" s="3">
        <v>35</v>
      </c>
      <c r="M869" s="3">
        <v>-82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3.1359999999999999E-2</v>
      </c>
      <c r="T869" s="11">
        <f t="shared" si="131"/>
        <v>5.8240000000000002E-3</v>
      </c>
      <c r="U869" s="11">
        <f t="shared" si="132"/>
        <v>1.7510999999999999E-2</v>
      </c>
      <c r="V869" s="11">
        <f t="shared" si="133"/>
        <v>1.5820000000000001E-2</v>
      </c>
      <c r="W869" s="11">
        <f t="shared" si="134"/>
        <v>-3.6900000000000002E-2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9722</v>
      </c>
      <c r="C870" s="3" t="s">
        <v>4792</v>
      </c>
      <c r="D870" s="10">
        <v>38.700000000000003</v>
      </c>
      <c r="E870" s="10">
        <v>38.799999999999997</v>
      </c>
      <c r="F870" s="10">
        <v>39.1</v>
      </c>
      <c r="G870" s="10">
        <v>38.85</v>
      </c>
      <c r="H870" s="10">
        <v>39.5</v>
      </c>
      <c r="I870" s="3">
        <v>1845</v>
      </c>
      <c r="J870" s="3">
        <v>797</v>
      </c>
      <c r="K870" s="3">
        <v>-55</v>
      </c>
      <c r="L870" s="3">
        <v>1347.7539999999999</v>
      </c>
      <c r="M870" s="3">
        <v>3952</v>
      </c>
      <c r="N870" s="3">
        <v>0</v>
      </c>
      <c r="O870" s="3">
        <v>1</v>
      </c>
      <c r="P870" s="3">
        <v>2</v>
      </c>
      <c r="Q870" s="3">
        <v>0</v>
      </c>
      <c r="R870" s="3">
        <v>2</v>
      </c>
      <c r="S870" s="11">
        <f t="shared" si="130"/>
        <v>0.71401499999999996</v>
      </c>
      <c r="T870" s="11">
        <f t="shared" si="131"/>
        <v>0.30923600000000001</v>
      </c>
      <c r="U870" s="11">
        <f t="shared" si="132"/>
        <v>-2.1505E-2</v>
      </c>
      <c r="V870" s="11">
        <f t="shared" si="133"/>
        <v>0.52360242899999998</v>
      </c>
      <c r="W870" s="11">
        <f t="shared" si="134"/>
        <v>1.56104</v>
      </c>
      <c r="X870" s="11">
        <f t="shared" si="135"/>
        <v>0</v>
      </c>
      <c r="Y870" s="11">
        <f t="shared" si="136"/>
        <v>3.88E-4</v>
      </c>
      <c r="Z870" s="11">
        <f t="shared" si="137"/>
        <v>7.8200000000000003E-4</v>
      </c>
      <c r="AA870" s="11">
        <f t="shared" si="138"/>
        <v>0</v>
      </c>
      <c r="AB870" s="11">
        <f t="shared" si="139"/>
        <v>7.9000000000000001E-4</v>
      </c>
    </row>
    <row r="871" spans="1:28" x14ac:dyDescent="0.25">
      <c r="A871" s="2" t="s">
        <v>865</v>
      </c>
      <c r="B871" s="3" t="s">
        <v>9723</v>
      </c>
      <c r="C871" s="3" t="s">
        <v>4800</v>
      </c>
      <c r="D871" s="10">
        <v>71.7</v>
      </c>
      <c r="E871" s="10">
        <v>71.5</v>
      </c>
      <c r="F871" s="10">
        <v>70.400000000000006</v>
      </c>
      <c r="G871" s="10">
        <v>69.099999999999994</v>
      </c>
      <c r="H871" s="10">
        <v>69.2</v>
      </c>
      <c r="I871" s="3">
        <v>392</v>
      </c>
      <c r="J871" s="3">
        <v>98</v>
      </c>
      <c r="K871" s="3">
        <v>-66</v>
      </c>
      <c r="L871" s="3">
        <v>-168.9</v>
      </c>
      <c r="M871" s="3">
        <v>86</v>
      </c>
      <c r="N871" s="3">
        <v>-1.7470000000000001</v>
      </c>
      <c r="O871" s="3">
        <v>0</v>
      </c>
      <c r="P871" s="3">
        <v>0</v>
      </c>
      <c r="Q871" s="3">
        <v>-310</v>
      </c>
      <c r="R871" s="3">
        <v>-45</v>
      </c>
      <c r="S871" s="11">
        <f t="shared" si="130"/>
        <v>0.28106400000000004</v>
      </c>
      <c r="T871" s="11">
        <f t="shared" si="131"/>
        <v>7.0069999999999993E-2</v>
      </c>
      <c r="U871" s="11">
        <f t="shared" si="132"/>
        <v>-4.6464000000000005E-2</v>
      </c>
      <c r="V871" s="11">
        <f t="shared" si="133"/>
        <v>-0.11670989999999999</v>
      </c>
      <c r="W871" s="11">
        <f t="shared" si="134"/>
        <v>5.9511999999999995E-2</v>
      </c>
      <c r="X871" s="11">
        <f t="shared" si="135"/>
        <v>-1.2525990000000001E-3</v>
      </c>
      <c r="Y871" s="11">
        <f t="shared" si="136"/>
        <v>0</v>
      </c>
      <c r="Z871" s="11">
        <f t="shared" si="137"/>
        <v>0</v>
      </c>
      <c r="AA871" s="11">
        <f t="shared" si="138"/>
        <v>-0.21421000000000001</v>
      </c>
      <c r="AB871" s="11">
        <f t="shared" si="139"/>
        <v>-3.1140000000000001E-2</v>
      </c>
    </row>
    <row r="872" spans="1:28" x14ac:dyDescent="0.25">
      <c r="A872" s="2" t="s">
        <v>866</v>
      </c>
      <c r="B872" s="3" t="s">
        <v>9724</v>
      </c>
      <c r="C872" s="3" t="s">
        <v>4786</v>
      </c>
      <c r="D872" s="10">
        <v>90</v>
      </c>
      <c r="E872" s="10">
        <v>89.8</v>
      </c>
      <c r="F872" s="10">
        <v>94.3</v>
      </c>
      <c r="G872" s="10">
        <v>93.8</v>
      </c>
      <c r="H872" s="10">
        <v>95</v>
      </c>
      <c r="I872" s="3">
        <v>148</v>
      </c>
      <c r="J872" s="3">
        <v>-28</v>
      </c>
      <c r="K872" s="3">
        <v>1068</v>
      </c>
      <c r="L872" s="3">
        <v>368</v>
      </c>
      <c r="M872" s="3">
        <v>128</v>
      </c>
      <c r="N872" s="3">
        <v>60</v>
      </c>
      <c r="O872" s="3">
        <v>57</v>
      </c>
      <c r="P872" s="3">
        <v>194</v>
      </c>
      <c r="Q872" s="3">
        <v>125</v>
      </c>
      <c r="R872" s="3">
        <v>124</v>
      </c>
      <c r="S872" s="11">
        <f t="shared" si="130"/>
        <v>0.13320000000000001</v>
      </c>
      <c r="T872" s="11">
        <f t="shared" si="131"/>
        <v>-2.5144E-2</v>
      </c>
      <c r="U872" s="11">
        <f t="shared" si="132"/>
        <v>1.0071239999999999</v>
      </c>
      <c r="V872" s="11">
        <f t="shared" si="133"/>
        <v>0.34518399999999999</v>
      </c>
      <c r="W872" s="11">
        <f t="shared" si="134"/>
        <v>0.1216</v>
      </c>
      <c r="X872" s="11">
        <f t="shared" si="135"/>
        <v>5.3999999999999999E-2</v>
      </c>
      <c r="Y872" s="11">
        <f t="shared" si="136"/>
        <v>5.1185999999999995E-2</v>
      </c>
      <c r="Z872" s="11">
        <f t="shared" si="137"/>
        <v>0.18294199999999999</v>
      </c>
      <c r="AA872" s="11">
        <f t="shared" si="138"/>
        <v>0.11724999999999999</v>
      </c>
      <c r="AB872" s="11">
        <f t="shared" si="139"/>
        <v>0.1178</v>
      </c>
    </row>
    <row r="873" spans="1:28" x14ac:dyDescent="0.25">
      <c r="A873" s="2" t="s">
        <v>867</v>
      </c>
      <c r="B873" s="3" t="s">
        <v>9725</v>
      </c>
      <c r="C873" s="3" t="s">
        <v>4792</v>
      </c>
      <c r="D873" s="10">
        <v>27.2</v>
      </c>
      <c r="E873" s="10">
        <v>26.65</v>
      </c>
      <c r="F873" s="10">
        <v>26.35</v>
      </c>
      <c r="G873" s="10">
        <v>25.7</v>
      </c>
      <c r="H873" s="10">
        <v>25.25</v>
      </c>
      <c r="I873" s="3">
        <v>53</v>
      </c>
      <c r="J873" s="3">
        <v>37</v>
      </c>
      <c r="K873" s="3">
        <v>162</v>
      </c>
      <c r="L873" s="3">
        <v>-8</v>
      </c>
      <c r="M873" s="3">
        <v>-17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1.4415999999999998E-2</v>
      </c>
      <c r="T873" s="11">
        <f t="shared" si="131"/>
        <v>9.8604999999999995E-3</v>
      </c>
      <c r="U873" s="11">
        <f t="shared" si="132"/>
        <v>4.2686999999999996E-2</v>
      </c>
      <c r="V873" s="11">
        <f t="shared" si="133"/>
        <v>-2.0560000000000001E-3</v>
      </c>
      <c r="W873" s="11">
        <f t="shared" si="134"/>
        <v>-4.2925000000000003E-3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9726</v>
      </c>
      <c r="C874" s="3" t="s">
        <v>4781</v>
      </c>
      <c r="D874" s="10">
        <v>9.51</v>
      </c>
      <c r="E874" s="10">
        <v>9.65</v>
      </c>
      <c r="F874" s="10">
        <v>9.65</v>
      </c>
      <c r="G874" s="10">
        <v>9.5500000000000007</v>
      </c>
      <c r="H874" s="10">
        <v>9.42</v>
      </c>
      <c r="I874" s="3">
        <v>106</v>
      </c>
      <c r="J874" s="3">
        <v>36</v>
      </c>
      <c r="K874" s="3">
        <v>-17</v>
      </c>
      <c r="L874" s="3">
        <v>3</v>
      </c>
      <c r="M874" s="3">
        <v>-29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1.0080599999999999E-2</v>
      </c>
      <c r="T874" s="11">
        <f t="shared" si="131"/>
        <v>3.4740000000000005E-3</v>
      </c>
      <c r="U874" s="11">
        <f t="shared" si="132"/>
        <v>-1.6405E-3</v>
      </c>
      <c r="V874" s="11">
        <f t="shared" si="133"/>
        <v>2.8650000000000003E-4</v>
      </c>
      <c r="W874" s="11">
        <f t="shared" si="134"/>
        <v>-2.7317999999999999E-3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9727</v>
      </c>
      <c r="C875" s="3" t="s">
        <v>4797</v>
      </c>
      <c r="D875" s="10">
        <v>118.5</v>
      </c>
      <c r="E875" s="10">
        <v>117.5</v>
      </c>
      <c r="F875" s="10">
        <v>117.5</v>
      </c>
      <c r="G875" s="10">
        <v>118</v>
      </c>
      <c r="H875" s="10">
        <v>117.5</v>
      </c>
      <c r="I875" s="3">
        <v>2826.422</v>
      </c>
      <c r="J875" s="3">
        <v>204.52199999999999</v>
      </c>
      <c r="K875" s="3">
        <v>1209.337</v>
      </c>
      <c r="L875" s="3">
        <v>1113.2829999999999</v>
      </c>
      <c r="M875" s="3">
        <v>-177.27099999999999</v>
      </c>
      <c r="N875" s="3">
        <v>-75.034999999999997</v>
      </c>
      <c r="O875" s="3">
        <v>-1758.877</v>
      </c>
      <c r="P875" s="3">
        <v>-576.57500000000005</v>
      </c>
      <c r="Q875" s="3">
        <v>191.34</v>
      </c>
      <c r="R875" s="3">
        <v>-293.79700000000003</v>
      </c>
      <c r="S875" s="11">
        <f t="shared" si="130"/>
        <v>3.34931007</v>
      </c>
      <c r="T875" s="11">
        <f t="shared" si="131"/>
        <v>0.24031334999999998</v>
      </c>
      <c r="U875" s="11">
        <f t="shared" si="132"/>
        <v>1.4209709750000001</v>
      </c>
      <c r="V875" s="11">
        <f t="shared" si="133"/>
        <v>1.3136739399999999</v>
      </c>
      <c r="W875" s="11">
        <f t="shared" si="134"/>
        <v>-0.20829342499999998</v>
      </c>
      <c r="X875" s="11">
        <f t="shared" si="135"/>
        <v>-8.8916474999999995E-2</v>
      </c>
      <c r="Y875" s="11">
        <f t="shared" si="136"/>
        <v>-2.0666804750000001</v>
      </c>
      <c r="Z875" s="11">
        <f t="shared" si="137"/>
        <v>-0.67747562500000003</v>
      </c>
      <c r="AA875" s="11">
        <f t="shared" si="138"/>
        <v>0.22578119999999999</v>
      </c>
      <c r="AB875" s="11">
        <f t="shared" si="139"/>
        <v>-0.34521147500000005</v>
      </c>
    </row>
    <row r="876" spans="1:28" x14ac:dyDescent="0.25">
      <c r="A876" s="2" t="s">
        <v>870</v>
      </c>
      <c r="B876" s="3" t="s">
        <v>9728</v>
      </c>
      <c r="C876" s="3" t="s">
        <v>4818</v>
      </c>
      <c r="D876" s="10">
        <v>33.299999999999997</v>
      </c>
      <c r="E876" s="10">
        <v>33.700000000000003</v>
      </c>
      <c r="F876" s="10">
        <v>33.700000000000003</v>
      </c>
      <c r="G876" s="10">
        <v>33.9</v>
      </c>
      <c r="H876" s="10">
        <v>33.450000000000003</v>
      </c>
      <c r="I876" s="3">
        <v>317</v>
      </c>
      <c r="J876" s="3">
        <v>133</v>
      </c>
      <c r="K876" s="3">
        <v>-48</v>
      </c>
      <c r="L876" s="3">
        <v>52</v>
      </c>
      <c r="M876" s="3">
        <v>-43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0.10556099999999999</v>
      </c>
      <c r="T876" s="11">
        <f t="shared" si="131"/>
        <v>4.4821000000000007E-2</v>
      </c>
      <c r="U876" s="11">
        <f t="shared" si="132"/>
        <v>-1.6176000000000003E-2</v>
      </c>
      <c r="V876" s="11">
        <f t="shared" si="133"/>
        <v>1.7627999999999998E-2</v>
      </c>
      <c r="W876" s="11">
        <f t="shared" si="134"/>
        <v>-1.4383500000000002E-2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9729</v>
      </c>
      <c r="C877" s="3" t="s">
        <v>4761</v>
      </c>
      <c r="D877" s="10">
        <v>25</v>
      </c>
      <c r="E877" s="10">
        <v>24.95</v>
      </c>
      <c r="F877" s="10">
        <v>25.1</v>
      </c>
      <c r="G877" s="10">
        <v>24.95</v>
      </c>
      <c r="H877" s="10">
        <v>24.55</v>
      </c>
      <c r="I877" s="3">
        <v>7</v>
      </c>
      <c r="J877" s="3">
        <v>0</v>
      </c>
      <c r="K877" s="3">
        <v>-2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1.75E-3</v>
      </c>
      <c r="T877" s="11">
        <f t="shared" si="131"/>
        <v>0</v>
      </c>
      <c r="U877" s="11">
        <f t="shared" si="132"/>
        <v>-5.0200000000000006E-4</v>
      </c>
      <c r="V877" s="11">
        <f t="shared" si="133"/>
        <v>-2.4949999999999999E-4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5205</v>
      </c>
      <c r="C878" s="3" t="s">
        <v>4793</v>
      </c>
      <c r="D878" s="10">
        <v>43.65</v>
      </c>
      <c r="E878" s="10">
        <v>43.2</v>
      </c>
      <c r="F878" s="10">
        <v>43.65</v>
      </c>
      <c r="G878" s="10">
        <v>43.15</v>
      </c>
      <c r="H878" s="10">
        <v>42.65</v>
      </c>
      <c r="I878" s="3">
        <v>318</v>
      </c>
      <c r="J878" s="3">
        <v>-31.021000000000001</v>
      </c>
      <c r="K878" s="3">
        <v>594.01199999999994</v>
      </c>
      <c r="L878" s="3">
        <v>41.594999999999999</v>
      </c>
      <c r="M878" s="3">
        <v>-336.52600000000001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0.13880699999999999</v>
      </c>
      <c r="T878" s="11">
        <f t="shared" si="131"/>
        <v>-1.3401072000000002E-2</v>
      </c>
      <c r="U878" s="11">
        <f t="shared" si="132"/>
        <v>0.259286238</v>
      </c>
      <c r="V878" s="11">
        <f t="shared" si="133"/>
        <v>1.7948242499999999E-2</v>
      </c>
      <c r="W878" s="11">
        <f t="shared" si="134"/>
        <v>-0.143528339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9730</v>
      </c>
      <c r="C879" s="3" t="s">
        <v>4758</v>
      </c>
      <c r="D879" s="10">
        <v>34.5</v>
      </c>
      <c r="E879" s="10">
        <v>34.799999999999997</v>
      </c>
      <c r="F879" s="10">
        <v>34.85</v>
      </c>
      <c r="G879" s="10">
        <v>34.6</v>
      </c>
      <c r="H879" s="10">
        <v>35.35</v>
      </c>
      <c r="I879" s="3">
        <v>19</v>
      </c>
      <c r="J879" s="3">
        <v>101</v>
      </c>
      <c r="K879" s="3">
        <v>100</v>
      </c>
      <c r="L879" s="3">
        <v>-258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6.5550000000000001E-3</v>
      </c>
      <c r="T879" s="11">
        <f t="shared" si="131"/>
        <v>3.5147999999999999E-2</v>
      </c>
      <c r="U879" s="11">
        <f t="shared" si="132"/>
        <v>3.4849999999999999E-2</v>
      </c>
      <c r="V879" s="11">
        <f t="shared" si="133"/>
        <v>-8.9268000000000014E-2</v>
      </c>
      <c r="W879" s="11">
        <f t="shared" si="134"/>
        <v>-1.0605E-3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9731</v>
      </c>
      <c r="C880" s="3" t="s">
        <v>4758</v>
      </c>
      <c r="D880" s="10">
        <v>87.5</v>
      </c>
      <c r="E880" s="10">
        <v>87.5</v>
      </c>
      <c r="F880" s="10">
        <v>87.5</v>
      </c>
      <c r="G880" s="10">
        <v>87.3</v>
      </c>
      <c r="H880" s="10">
        <v>86.7</v>
      </c>
      <c r="I880" s="3">
        <v>40.29</v>
      </c>
      <c r="J880" s="3">
        <v>-10</v>
      </c>
      <c r="K880" s="3">
        <v>-7.15</v>
      </c>
      <c r="L880" s="3">
        <v>-32</v>
      </c>
      <c r="M880" s="3">
        <v>-72.3</v>
      </c>
      <c r="N880" s="3">
        <v>-0.45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3.525375E-2</v>
      </c>
      <c r="T880" s="11">
        <f t="shared" si="131"/>
        <v>-8.7500000000000008E-3</v>
      </c>
      <c r="U880" s="11">
        <f t="shared" si="132"/>
        <v>-6.2562499999999997E-3</v>
      </c>
      <c r="V880" s="11">
        <f t="shared" si="133"/>
        <v>-2.7935999999999999E-2</v>
      </c>
      <c r="W880" s="11">
        <f t="shared" si="134"/>
        <v>-6.2684099999999993E-2</v>
      </c>
      <c r="X880" s="11">
        <f t="shared" si="135"/>
        <v>-3.9375E-4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9732</v>
      </c>
      <c r="C881" s="3" t="s">
        <v>4758</v>
      </c>
      <c r="D881" s="10">
        <v>83.9</v>
      </c>
      <c r="E881" s="10">
        <v>86.3</v>
      </c>
      <c r="F881" s="10">
        <v>85.8</v>
      </c>
      <c r="G881" s="10">
        <v>84.9</v>
      </c>
      <c r="H881" s="10">
        <v>84.7</v>
      </c>
      <c r="I881" s="3">
        <v>354.483</v>
      </c>
      <c r="J881" s="3">
        <v>837</v>
      </c>
      <c r="K881" s="3">
        <v>-23.1</v>
      </c>
      <c r="L881" s="3">
        <v>-117</v>
      </c>
      <c r="M881" s="3">
        <v>-216</v>
      </c>
      <c r="N881" s="3">
        <v>1</v>
      </c>
      <c r="O881" s="3">
        <v>16</v>
      </c>
      <c r="P881" s="3">
        <v>0</v>
      </c>
      <c r="Q881" s="3">
        <v>0</v>
      </c>
      <c r="R881" s="3">
        <v>0</v>
      </c>
      <c r="S881" s="11">
        <f t="shared" si="130"/>
        <v>0.29741123700000005</v>
      </c>
      <c r="T881" s="11">
        <f t="shared" si="131"/>
        <v>0.72233099999999995</v>
      </c>
      <c r="U881" s="11">
        <f t="shared" si="132"/>
        <v>-1.9819799999999999E-2</v>
      </c>
      <c r="V881" s="11">
        <f t="shared" si="133"/>
        <v>-9.9333000000000005E-2</v>
      </c>
      <c r="W881" s="11">
        <f t="shared" si="134"/>
        <v>-0.182952</v>
      </c>
      <c r="X881" s="11">
        <f t="shared" si="135"/>
        <v>8.3900000000000001E-4</v>
      </c>
      <c r="Y881" s="11">
        <f t="shared" si="136"/>
        <v>1.3807999999999999E-2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9733</v>
      </c>
      <c r="C882" s="3" t="s">
        <v>4758</v>
      </c>
      <c r="D882" s="10">
        <v>27.6</v>
      </c>
      <c r="E882" s="10">
        <v>28.1</v>
      </c>
      <c r="F882" s="10">
        <v>27.95</v>
      </c>
      <c r="G882" s="10">
        <v>27.7</v>
      </c>
      <c r="H882" s="10">
        <v>27.7</v>
      </c>
      <c r="I882" s="3">
        <v>5</v>
      </c>
      <c r="J882" s="3">
        <v>57</v>
      </c>
      <c r="K882" s="3">
        <v>-43</v>
      </c>
      <c r="L882" s="3">
        <v>-30</v>
      </c>
      <c r="M882" s="3">
        <v>-29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1.3799999999999999E-3</v>
      </c>
      <c r="T882" s="11">
        <f t="shared" si="131"/>
        <v>1.6017E-2</v>
      </c>
      <c r="U882" s="11">
        <f t="shared" si="132"/>
        <v>-1.20185E-2</v>
      </c>
      <c r="V882" s="11">
        <f t="shared" si="133"/>
        <v>-8.3099999999999997E-3</v>
      </c>
      <c r="W882" s="11">
        <f t="shared" si="134"/>
        <v>-8.0330000000000002E-3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9734</v>
      </c>
      <c r="C883" s="3" t="s">
        <v>4758</v>
      </c>
      <c r="D883" s="10">
        <v>103.5</v>
      </c>
      <c r="E883" s="10">
        <v>103</v>
      </c>
      <c r="F883" s="10">
        <v>103.5</v>
      </c>
      <c r="G883" s="10">
        <v>102.5</v>
      </c>
      <c r="H883" s="10">
        <v>102.5</v>
      </c>
      <c r="I883" s="3">
        <v>-5</v>
      </c>
      <c r="J883" s="3">
        <v>-40</v>
      </c>
      <c r="K883" s="3">
        <v>-408</v>
      </c>
      <c r="L883" s="3">
        <v>-81</v>
      </c>
      <c r="M883" s="3">
        <v>-478.75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-5.1749999999999999E-3</v>
      </c>
      <c r="T883" s="11">
        <f t="shared" si="131"/>
        <v>-4.1200000000000001E-2</v>
      </c>
      <c r="U883" s="11">
        <f t="shared" si="132"/>
        <v>-0.42227999999999999</v>
      </c>
      <c r="V883" s="11">
        <f t="shared" si="133"/>
        <v>-8.3025000000000002E-2</v>
      </c>
      <c r="W883" s="11">
        <f t="shared" si="134"/>
        <v>-0.49071874999999998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5553</v>
      </c>
      <c r="C884" s="3" t="s">
        <v>10306</v>
      </c>
      <c r="D884" s="10">
        <v>21.95</v>
      </c>
      <c r="E884" s="10">
        <v>23.95</v>
      </c>
      <c r="F884" s="10">
        <v>22.75</v>
      </c>
      <c r="G884" s="10">
        <v>22.4</v>
      </c>
      <c r="H884" s="10">
        <v>21.9</v>
      </c>
      <c r="I884" s="3">
        <v>83</v>
      </c>
      <c r="J884" s="3">
        <v>127</v>
      </c>
      <c r="K884" s="3">
        <v>112</v>
      </c>
      <c r="L884" s="3">
        <v>-183.072</v>
      </c>
      <c r="M884" s="3">
        <v>-95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1.8218499999999999E-2</v>
      </c>
      <c r="T884" s="11">
        <f t="shared" si="131"/>
        <v>3.0416500000000003E-2</v>
      </c>
      <c r="U884" s="11">
        <f t="shared" si="132"/>
        <v>2.5479999999999999E-2</v>
      </c>
      <c r="V884" s="11">
        <f t="shared" si="133"/>
        <v>-4.1008127999999998E-2</v>
      </c>
      <c r="W884" s="11">
        <f t="shared" si="134"/>
        <v>-2.0805000000000001E-2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9735</v>
      </c>
      <c r="C885" s="3" t="s">
        <v>4758</v>
      </c>
      <c r="D885" s="10">
        <v>13.25</v>
      </c>
      <c r="E885" s="10">
        <v>13.55</v>
      </c>
      <c r="F885" s="10">
        <v>13.6</v>
      </c>
      <c r="G885" s="10">
        <v>13.4</v>
      </c>
      <c r="H885" s="10">
        <v>13.8</v>
      </c>
      <c r="I885" s="3">
        <v>-1</v>
      </c>
      <c r="J885" s="3">
        <v>-2</v>
      </c>
      <c r="K885" s="3">
        <v>-5</v>
      </c>
      <c r="L885" s="3">
        <v>-5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-1.325E-4</v>
      </c>
      <c r="T885" s="11">
        <f t="shared" si="131"/>
        <v>-2.7100000000000003E-4</v>
      </c>
      <c r="U885" s="11">
        <f t="shared" si="132"/>
        <v>-6.8000000000000005E-4</v>
      </c>
      <c r="V885" s="11">
        <f t="shared" si="133"/>
        <v>-6.7000000000000002E-4</v>
      </c>
      <c r="W885" s="11">
        <f t="shared" si="134"/>
        <v>1.3800000000000002E-4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6167</v>
      </c>
      <c r="C886" s="3" t="s">
        <v>4758</v>
      </c>
      <c r="D886" s="10">
        <v>25.25</v>
      </c>
      <c r="E886" s="10">
        <v>25.45</v>
      </c>
      <c r="F886" s="10">
        <v>25.4</v>
      </c>
      <c r="G886" s="10">
        <v>25.5</v>
      </c>
      <c r="H886" s="10">
        <v>26.75</v>
      </c>
      <c r="I886" s="3">
        <v>9</v>
      </c>
      <c r="J886" s="3">
        <v>-1</v>
      </c>
      <c r="K886" s="3">
        <v>-2</v>
      </c>
      <c r="L886" s="3">
        <v>34</v>
      </c>
      <c r="M886" s="3">
        <v>-45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2.2725000000000002E-3</v>
      </c>
      <c r="T886" s="11">
        <f t="shared" si="131"/>
        <v>-2.5450000000000001E-4</v>
      </c>
      <c r="U886" s="11">
        <f t="shared" si="132"/>
        <v>-5.0799999999999999E-4</v>
      </c>
      <c r="V886" s="11">
        <f t="shared" si="133"/>
        <v>8.6700000000000006E-3</v>
      </c>
      <c r="W886" s="11">
        <f t="shared" si="134"/>
        <v>-1.20375E-2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9736</v>
      </c>
      <c r="C887" s="3" t="s">
        <v>10330</v>
      </c>
      <c r="D887" s="10">
        <v>26.05</v>
      </c>
      <c r="E887" s="10">
        <v>27.5</v>
      </c>
      <c r="F887" s="10">
        <v>27.85</v>
      </c>
      <c r="G887" s="10">
        <v>28.25</v>
      </c>
      <c r="H887" s="10">
        <v>28.1</v>
      </c>
      <c r="I887" s="3">
        <v>379</v>
      </c>
      <c r="J887" s="3">
        <v>526</v>
      </c>
      <c r="K887" s="3">
        <v>-78</v>
      </c>
      <c r="L887" s="3">
        <v>120</v>
      </c>
      <c r="M887" s="3">
        <v>-153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9.8729500000000012E-2</v>
      </c>
      <c r="T887" s="11">
        <f t="shared" si="131"/>
        <v>0.14465</v>
      </c>
      <c r="U887" s="11">
        <f t="shared" si="132"/>
        <v>-2.1723000000000003E-2</v>
      </c>
      <c r="V887" s="11">
        <f t="shared" si="133"/>
        <v>3.39E-2</v>
      </c>
      <c r="W887" s="11">
        <f t="shared" si="134"/>
        <v>-4.2993000000000003E-2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9737</v>
      </c>
      <c r="C888" s="3" t="s">
        <v>4758</v>
      </c>
      <c r="D888" s="10">
        <v>37.4</v>
      </c>
      <c r="E888" s="10">
        <v>37.75</v>
      </c>
      <c r="F888" s="10">
        <v>37.700000000000003</v>
      </c>
      <c r="G888" s="10">
        <v>37.25</v>
      </c>
      <c r="H888" s="10">
        <v>37</v>
      </c>
      <c r="I888" s="3">
        <v>172</v>
      </c>
      <c r="J888" s="3">
        <v>642</v>
      </c>
      <c r="K888" s="3">
        <v>-49</v>
      </c>
      <c r="L888" s="3">
        <v>-15</v>
      </c>
      <c r="M888" s="3">
        <v>60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6.4327999999999996E-2</v>
      </c>
      <c r="T888" s="11">
        <f t="shared" si="131"/>
        <v>0.24235499999999999</v>
      </c>
      <c r="U888" s="11">
        <f t="shared" si="132"/>
        <v>-1.8473000000000003E-2</v>
      </c>
      <c r="V888" s="11">
        <f t="shared" si="133"/>
        <v>-5.5874999999999996E-3</v>
      </c>
      <c r="W888" s="11">
        <f t="shared" si="134"/>
        <v>2.2200000000000001E-2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5389</v>
      </c>
      <c r="C889" s="3" t="s">
        <v>4758</v>
      </c>
      <c r="D889" s="10">
        <v>60.4</v>
      </c>
      <c r="E889" s="10">
        <v>60.1</v>
      </c>
      <c r="F889" s="10">
        <v>60.7</v>
      </c>
      <c r="G889" s="10">
        <v>60.5</v>
      </c>
      <c r="H889" s="10">
        <v>59.6</v>
      </c>
      <c r="I889" s="3">
        <v>121</v>
      </c>
      <c r="J889" s="3">
        <v>-41</v>
      </c>
      <c r="K889" s="3">
        <v>33</v>
      </c>
      <c r="L889" s="3">
        <v>11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7.3083999999999996E-2</v>
      </c>
      <c r="T889" s="11">
        <f t="shared" si="131"/>
        <v>-2.4641E-2</v>
      </c>
      <c r="U889" s="11">
        <f t="shared" si="132"/>
        <v>2.0031E-2</v>
      </c>
      <c r="V889" s="11">
        <f t="shared" si="133"/>
        <v>6.6550000000000003E-3</v>
      </c>
      <c r="W889" s="11">
        <f t="shared" si="134"/>
        <v>-1.1920000000000001E-3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9738</v>
      </c>
      <c r="C890" s="3" t="s">
        <v>4758</v>
      </c>
      <c r="D890" s="10">
        <v>90.3</v>
      </c>
      <c r="E890" s="10">
        <v>90.4</v>
      </c>
      <c r="F890" s="10">
        <v>90.2</v>
      </c>
      <c r="G890" s="10">
        <v>89</v>
      </c>
      <c r="H890" s="10">
        <v>89.2</v>
      </c>
      <c r="I890" s="3">
        <v>48</v>
      </c>
      <c r="J890" s="3">
        <v>29</v>
      </c>
      <c r="K890" s="3">
        <v>11</v>
      </c>
      <c r="L890" s="3">
        <v>-196</v>
      </c>
      <c r="M890" s="3">
        <v>38.706000000000003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4.3343999999999994E-2</v>
      </c>
      <c r="T890" s="11">
        <f t="shared" si="131"/>
        <v>2.6216000000000003E-2</v>
      </c>
      <c r="U890" s="11">
        <f t="shared" si="132"/>
        <v>9.9220000000000003E-3</v>
      </c>
      <c r="V890" s="11">
        <f t="shared" si="133"/>
        <v>-0.17444000000000001</v>
      </c>
      <c r="W890" s="11">
        <f t="shared" si="134"/>
        <v>3.4525752E-2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9739</v>
      </c>
      <c r="C891" s="3" t="s">
        <v>4758</v>
      </c>
      <c r="D891" s="10">
        <v>40.200000000000003</v>
      </c>
      <c r="E891" s="10">
        <v>40.65</v>
      </c>
      <c r="F891" s="10">
        <v>40.549999999999997</v>
      </c>
      <c r="G891" s="10">
        <v>39.950000000000003</v>
      </c>
      <c r="H891" s="10">
        <v>39.4</v>
      </c>
      <c r="I891" s="3">
        <v>12</v>
      </c>
      <c r="J891" s="3">
        <v>-2</v>
      </c>
      <c r="K891" s="3">
        <v>0</v>
      </c>
      <c r="L891" s="3">
        <v>-7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4.8240000000000002E-3</v>
      </c>
      <c r="T891" s="11">
        <f t="shared" si="131"/>
        <v>-8.1299999999999992E-4</v>
      </c>
      <c r="U891" s="11">
        <f t="shared" si="132"/>
        <v>0</v>
      </c>
      <c r="V891" s="11">
        <f t="shared" si="133"/>
        <v>-2.7965000000000004E-3</v>
      </c>
      <c r="W891" s="11">
        <f t="shared" si="134"/>
        <v>3.9399999999999998E-4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5716</v>
      </c>
      <c r="C892" s="3" t="s">
        <v>4758</v>
      </c>
      <c r="D892" s="10">
        <v>23.8</v>
      </c>
      <c r="E892" s="10">
        <v>24.8</v>
      </c>
      <c r="F892" s="10">
        <v>24.3</v>
      </c>
      <c r="G892" s="10">
        <v>24.3</v>
      </c>
      <c r="H892" s="10">
        <v>23.65</v>
      </c>
      <c r="I892" s="3">
        <v>100</v>
      </c>
      <c r="J892" s="3">
        <v>-55</v>
      </c>
      <c r="K892" s="3">
        <v>-38</v>
      </c>
      <c r="L892" s="3">
        <v>-5</v>
      </c>
      <c r="M892" s="3">
        <v>-55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2.3800000000000002E-2</v>
      </c>
      <c r="T892" s="11">
        <f t="shared" si="131"/>
        <v>-1.3639999999999999E-2</v>
      </c>
      <c r="U892" s="11">
        <f t="shared" si="132"/>
        <v>-9.2339999999999992E-3</v>
      </c>
      <c r="V892" s="11">
        <f t="shared" si="133"/>
        <v>-1.2149999999999999E-3</v>
      </c>
      <c r="W892" s="11">
        <f t="shared" si="134"/>
        <v>-1.30075E-2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4873</v>
      </c>
      <c r="C893" s="3" t="s">
        <v>4758</v>
      </c>
      <c r="D893" s="10">
        <v>45.25</v>
      </c>
      <c r="E893" s="10">
        <v>45.75</v>
      </c>
      <c r="F893" s="10">
        <v>46</v>
      </c>
      <c r="G893" s="10">
        <v>45.5</v>
      </c>
      <c r="H893" s="10">
        <v>45.25</v>
      </c>
      <c r="I893" s="3">
        <v>165.07599999999999</v>
      </c>
      <c r="J893" s="3">
        <v>485.05900000000003</v>
      </c>
      <c r="K893" s="3">
        <v>135</v>
      </c>
      <c r="L893" s="3">
        <v>-350.97500000000002</v>
      </c>
      <c r="M893" s="3">
        <v>-226.99100000000001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7.4696889999999988E-2</v>
      </c>
      <c r="T893" s="11">
        <f t="shared" si="131"/>
        <v>0.2219144925</v>
      </c>
      <c r="U893" s="11">
        <f t="shared" si="132"/>
        <v>6.2100000000000002E-2</v>
      </c>
      <c r="V893" s="11">
        <f t="shared" si="133"/>
        <v>-0.15969362500000001</v>
      </c>
      <c r="W893" s="11">
        <f t="shared" si="134"/>
        <v>-0.1027134275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9740</v>
      </c>
      <c r="C894" s="3" t="s">
        <v>4758</v>
      </c>
      <c r="D894" s="10">
        <v>83.3</v>
      </c>
      <c r="E894" s="10">
        <v>82.8</v>
      </c>
      <c r="F894" s="10">
        <v>83.3</v>
      </c>
      <c r="G894" s="10">
        <v>83.5</v>
      </c>
      <c r="H894" s="10">
        <v>83.4</v>
      </c>
      <c r="I894" s="3">
        <v>-10</v>
      </c>
      <c r="J894" s="3">
        <v>-9</v>
      </c>
      <c r="K894" s="3">
        <v>-9</v>
      </c>
      <c r="L894" s="3">
        <v>-13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-8.3300000000000006E-3</v>
      </c>
      <c r="T894" s="11">
        <f t="shared" si="131"/>
        <v>-7.4519999999999994E-3</v>
      </c>
      <c r="U894" s="11">
        <f t="shared" si="132"/>
        <v>-7.4969999999999993E-3</v>
      </c>
      <c r="V894" s="11">
        <f t="shared" si="133"/>
        <v>-1.0855E-2</v>
      </c>
      <c r="W894" s="11">
        <f t="shared" si="134"/>
        <v>-8.3400000000000002E-3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5390</v>
      </c>
      <c r="C895" s="3" t="s">
        <v>4758</v>
      </c>
      <c r="D895" s="10">
        <v>13.9</v>
      </c>
      <c r="E895" s="10">
        <v>13.95</v>
      </c>
      <c r="F895" s="10">
        <v>13.95</v>
      </c>
      <c r="G895" s="10">
        <v>13.95</v>
      </c>
      <c r="H895" s="10">
        <v>13.95</v>
      </c>
      <c r="I895" s="3">
        <v>-18</v>
      </c>
      <c r="J895" s="3">
        <v>0</v>
      </c>
      <c r="K895" s="3">
        <v>-1</v>
      </c>
      <c r="L895" s="3">
        <v>0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-2.5020000000000003E-3</v>
      </c>
      <c r="T895" s="11">
        <f t="shared" si="131"/>
        <v>0</v>
      </c>
      <c r="U895" s="11">
        <f t="shared" si="132"/>
        <v>-1.395E-4</v>
      </c>
      <c r="V895" s="11">
        <f t="shared" si="133"/>
        <v>0</v>
      </c>
      <c r="W895" s="11">
        <f t="shared" si="134"/>
        <v>-2.7900000000000001E-4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9741</v>
      </c>
      <c r="C896" s="3" t="s">
        <v>4758</v>
      </c>
      <c r="D896" s="10">
        <v>50.6</v>
      </c>
      <c r="E896" s="10">
        <v>55.6</v>
      </c>
      <c r="F896" s="10">
        <v>57.2</v>
      </c>
      <c r="G896" s="10">
        <v>56.1</v>
      </c>
      <c r="H896" s="10">
        <v>56.6</v>
      </c>
      <c r="I896" s="3">
        <v>266</v>
      </c>
      <c r="J896" s="3">
        <v>-97</v>
      </c>
      <c r="K896" s="3">
        <v>33</v>
      </c>
      <c r="L896" s="3">
        <v>-2128.248</v>
      </c>
      <c r="M896" s="3">
        <v>-515.06200000000001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0.13459599999999999</v>
      </c>
      <c r="T896" s="11">
        <f t="shared" si="131"/>
        <v>-5.3932000000000001E-2</v>
      </c>
      <c r="U896" s="11">
        <f t="shared" si="132"/>
        <v>1.8876E-2</v>
      </c>
      <c r="V896" s="11">
        <f t="shared" si="133"/>
        <v>-1.193947128</v>
      </c>
      <c r="W896" s="11">
        <f t="shared" si="134"/>
        <v>-0.29152509199999999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9742</v>
      </c>
      <c r="C897" s="3" t="s">
        <v>10306</v>
      </c>
      <c r="D897" s="10">
        <v>69.099999999999994</v>
      </c>
      <c r="E897" s="10">
        <v>68.5</v>
      </c>
      <c r="F897" s="10">
        <v>71.8</v>
      </c>
      <c r="G897" s="10">
        <v>78.900000000000006</v>
      </c>
      <c r="H897" s="10">
        <v>79.2</v>
      </c>
      <c r="I897" s="3">
        <v>-20</v>
      </c>
      <c r="J897" s="3">
        <v>-121</v>
      </c>
      <c r="K897" s="3">
        <v>357</v>
      </c>
      <c r="L897" s="3">
        <v>-269.62</v>
      </c>
      <c r="M897" s="3">
        <v>1432</v>
      </c>
      <c r="N897" s="3">
        <v>0</v>
      </c>
      <c r="O897" s="3">
        <v>0</v>
      </c>
      <c r="P897" s="3">
        <v>0</v>
      </c>
      <c r="Q897" s="3">
        <v>0</v>
      </c>
      <c r="R897" s="3">
        <v>50</v>
      </c>
      <c r="S897" s="11">
        <f t="shared" si="130"/>
        <v>-1.3820000000000001E-2</v>
      </c>
      <c r="T897" s="11">
        <f t="shared" si="131"/>
        <v>-8.2885E-2</v>
      </c>
      <c r="U897" s="11">
        <f t="shared" si="132"/>
        <v>0.256326</v>
      </c>
      <c r="V897" s="11">
        <f t="shared" si="133"/>
        <v>-0.21273018000000005</v>
      </c>
      <c r="W897" s="11">
        <f t="shared" si="134"/>
        <v>1.134144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3.9600000000000003E-2</v>
      </c>
    </row>
    <row r="898" spans="1:28" x14ac:dyDescent="0.25">
      <c r="A898" s="2" t="s">
        <v>892</v>
      </c>
      <c r="B898" s="3" t="s">
        <v>4963</v>
      </c>
      <c r="C898" s="3" t="s">
        <v>4758</v>
      </c>
      <c r="D898" s="10">
        <v>27.4</v>
      </c>
      <c r="E898" s="10">
        <v>27.2</v>
      </c>
      <c r="F898" s="10">
        <v>27.05</v>
      </c>
      <c r="G898" s="10">
        <v>27.25</v>
      </c>
      <c r="H898" s="10">
        <v>26.65</v>
      </c>
      <c r="I898" s="3">
        <v>91</v>
      </c>
      <c r="J898" s="3">
        <v>87</v>
      </c>
      <c r="K898" s="3">
        <v>32</v>
      </c>
      <c r="L898" s="3">
        <v>-49</v>
      </c>
      <c r="M898" s="3">
        <v>-124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2.4934000000000001E-2</v>
      </c>
      <c r="T898" s="11">
        <f t="shared" si="131"/>
        <v>2.3664000000000001E-2</v>
      </c>
      <c r="U898" s="11">
        <f t="shared" si="132"/>
        <v>8.6560000000000005E-3</v>
      </c>
      <c r="V898" s="11">
        <f t="shared" si="133"/>
        <v>-1.33525E-2</v>
      </c>
      <c r="W898" s="11">
        <f t="shared" si="134"/>
        <v>-3.3045999999999999E-2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6172</v>
      </c>
      <c r="C899" s="3" t="s">
        <v>4758</v>
      </c>
      <c r="D899" s="10">
        <v>22.5</v>
      </c>
      <c r="E899" s="10">
        <v>22.8</v>
      </c>
      <c r="F899" s="10">
        <v>22.75</v>
      </c>
      <c r="G899" s="10">
        <v>22.95</v>
      </c>
      <c r="H899" s="10">
        <v>22</v>
      </c>
      <c r="I899" s="3">
        <v>-1</v>
      </c>
      <c r="J899" s="3">
        <v>0</v>
      </c>
      <c r="K899" s="3">
        <v>0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-2.2499999999999999E-4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-2.2000000000000001E-4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9743</v>
      </c>
      <c r="C900" s="3" t="s">
        <v>4758</v>
      </c>
      <c r="D900" s="10">
        <v>32.549999999999997</v>
      </c>
      <c r="E900" s="10">
        <v>32.75</v>
      </c>
      <c r="F900" s="10">
        <v>32.75</v>
      </c>
      <c r="G900" s="10">
        <v>32.200000000000003</v>
      </c>
      <c r="H900" s="10">
        <v>32.200000000000003</v>
      </c>
      <c r="I900" s="3">
        <v>13</v>
      </c>
      <c r="J900" s="3">
        <v>37</v>
      </c>
      <c r="K900" s="3">
        <v>-1</v>
      </c>
      <c r="L900" s="3">
        <v>8</v>
      </c>
      <c r="M900" s="3">
        <v>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4.2315E-3</v>
      </c>
      <c r="T900" s="11">
        <f t="shared" si="131"/>
        <v>1.21175E-2</v>
      </c>
      <c r="U900" s="11">
        <f t="shared" si="132"/>
        <v>-3.2749999999999999E-4</v>
      </c>
      <c r="V900" s="11">
        <f t="shared" si="133"/>
        <v>2.5760000000000002E-3</v>
      </c>
      <c r="W900" s="11">
        <f t="shared" si="134"/>
        <v>2.2540000000000004E-3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9744</v>
      </c>
      <c r="C901" s="3" t="s">
        <v>4758</v>
      </c>
      <c r="D901" s="10">
        <v>200.5</v>
      </c>
      <c r="E901" s="10">
        <v>198.5</v>
      </c>
      <c r="F901" s="10">
        <v>199</v>
      </c>
      <c r="G901" s="10">
        <v>199</v>
      </c>
      <c r="H901" s="10">
        <v>192.5</v>
      </c>
      <c r="I901" s="3">
        <v>10</v>
      </c>
      <c r="J901" s="3">
        <v>2</v>
      </c>
      <c r="K901" s="3">
        <v>7</v>
      </c>
      <c r="L901" s="3">
        <v>6.9379999999999997</v>
      </c>
      <c r="M901" s="3">
        <v>-46.338000000000001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2.0049999999999998E-2</v>
      </c>
      <c r="T901" s="11">
        <f t="shared" si="131"/>
        <v>3.9699999999999996E-3</v>
      </c>
      <c r="U901" s="11">
        <f t="shared" si="132"/>
        <v>1.393E-2</v>
      </c>
      <c r="V901" s="11">
        <f t="shared" si="133"/>
        <v>1.380662E-2</v>
      </c>
      <c r="W901" s="11">
        <f t="shared" si="134"/>
        <v>-8.9200650000000006E-2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4965</v>
      </c>
      <c r="C902" s="3" t="s">
        <v>4758</v>
      </c>
      <c r="D902" s="10">
        <v>99</v>
      </c>
      <c r="E902" s="10">
        <v>98.3</v>
      </c>
      <c r="F902" s="10">
        <v>100</v>
      </c>
      <c r="G902" s="10">
        <v>99</v>
      </c>
      <c r="H902" s="10">
        <v>99.6</v>
      </c>
      <c r="I902" s="3">
        <v>35</v>
      </c>
      <c r="J902" s="3">
        <v>3</v>
      </c>
      <c r="K902" s="3">
        <v>61</v>
      </c>
      <c r="L902" s="3">
        <v>-20</v>
      </c>
      <c r="M902" s="3">
        <v>-13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3.465E-2</v>
      </c>
      <c r="T902" s="11">
        <f t="shared" si="131"/>
        <v>2.9489999999999998E-3</v>
      </c>
      <c r="U902" s="11">
        <f t="shared" si="132"/>
        <v>6.0999999999999999E-2</v>
      </c>
      <c r="V902" s="11">
        <f t="shared" si="133"/>
        <v>-1.9800000000000002E-2</v>
      </c>
      <c r="W902" s="11">
        <f t="shared" si="134"/>
        <v>-1.2947999999999999E-2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9745</v>
      </c>
      <c r="C903" s="3" t="s">
        <v>4758</v>
      </c>
      <c r="D903" s="10">
        <v>39.5</v>
      </c>
      <c r="E903" s="10">
        <v>39.4</v>
      </c>
      <c r="F903" s="10">
        <v>39.1</v>
      </c>
      <c r="G903" s="10">
        <v>39.049999999999997</v>
      </c>
      <c r="H903" s="10">
        <v>38.75</v>
      </c>
      <c r="I903" s="3">
        <v>0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-1.1624999999999999E-3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5719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6174</v>
      </c>
      <c r="C905" s="3" t="s">
        <v>4758</v>
      </c>
      <c r="D905" s="10">
        <v>32.450000000000003</v>
      </c>
      <c r="E905" s="10">
        <v>32.4</v>
      </c>
      <c r="F905" s="10">
        <v>32.450000000000003</v>
      </c>
      <c r="G905" s="10">
        <v>32.4</v>
      </c>
      <c r="H905" s="10">
        <v>32.299999999999997</v>
      </c>
      <c r="I905" s="3">
        <v>286</v>
      </c>
      <c r="J905" s="3">
        <v>-43</v>
      </c>
      <c r="K905" s="3">
        <v>155</v>
      </c>
      <c r="L905" s="3">
        <v>14</v>
      </c>
      <c r="M905" s="3">
        <v>-202</v>
      </c>
      <c r="N905" s="3">
        <v>-5</v>
      </c>
      <c r="O905" s="3">
        <v>0</v>
      </c>
      <c r="P905" s="3">
        <v>-3</v>
      </c>
      <c r="Q905" s="3">
        <v>0</v>
      </c>
      <c r="R905" s="3">
        <v>0</v>
      </c>
      <c r="S905" s="11">
        <f t="shared" si="140"/>
        <v>9.2807000000000001E-2</v>
      </c>
      <c r="T905" s="11">
        <f t="shared" si="141"/>
        <v>-1.3932E-2</v>
      </c>
      <c r="U905" s="11">
        <f t="shared" si="142"/>
        <v>5.0297500000000002E-2</v>
      </c>
      <c r="V905" s="11">
        <f t="shared" si="143"/>
        <v>4.5359999999999992E-3</v>
      </c>
      <c r="W905" s="11">
        <f t="shared" si="144"/>
        <v>-6.5245999999999998E-2</v>
      </c>
      <c r="X905" s="11">
        <f t="shared" si="145"/>
        <v>-1.6225E-3</v>
      </c>
      <c r="Y905" s="11">
        <f t="shared" si="146"/>
        <v>0</v>
      </c>
      <c r="Z905" s="11">
        <f t="shared" si="147"/>
        <v>-9.7350000000000008E-4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9746</v>
      </c>
      <c r="C906" s="3" t="s">
        <v>4758</v>
      </c>
      <c r="D906" s="10">
        <v>87.6</v>
      </c>
      <c r="E906" s="10">
        <v>87.2</v>
      </c>
      <c r="F906" s="10">
        <v>85.8</v>
      </c>
      <c r="G906" s="10">
        <v>84</v>
      </c>
      <c r="H906" s="10">
        <v>81.7</v>
      </c>
      <c r="I906" s="3">
        <v>160</v>
      </c>
      <c r="J906" s="3">
        <v>-97</v>
      </c>
      <c r="K906" s="3">
        <v>-558</v>
      </c>
      <c r="L906" s="3">
        <v>-511</v>
      </c>
      <c r="M906" s="3">
        <v>-514</v>
      </c>
      <c r="N906" s="3">
        <v>0</v>
      </c>
      <c r="O906" s="3">
        <v>0</v>
      </c>
      <c r="P906" s="3">
        <v>-21</v>
      </c>
      <c r="Q906" s="3">
        <v>-124</v>
      </c>
      <c r="R906" s="3">
        <v>0</v>
      </c>
      <c r="S906" s="11">
        <f t="shared" si="140"/>
        <v>0.14016000000000001</v>
      </c>
      <c r="T906" s="11">
        <f t="shared" si="141"/>
        <v>-8.4583999999999993E-2</v>
      </c>
      <c r="U906" s="11">
        <f t="shared" si="142"/>
        <v>-0.47876400000000002</v>
      </c>
      <c r="V906" s="11">
        <f t="shared" si="143"/>
        <v>-0.42924000000000001</v>
      </c>
      <c r="W906" s="11">
        <f t="shared" si="144"/>
        <v>-0.41993800000000003</v>
      </c>
      <c r="X906" s="11">
        <f t="shared" si="145"/>
        <v>0</v>
      </c>
      <c r="Y906" s="11">
        <f t="shared" si="146"/>
        <v>0</v>
      </c>
      <c r="Z906" s="11">
        <f t="shared" si="147"/>
        <v>-1.8017999999999999E-2</v>
      </c>
      <c r="AA906" s="11">
        <f t="shared" si="148"/>
        <v>-0.10416</v>
      </c>
      <c r="AB906" s="11">
        <f t="shared" si="149"/>
        <v>0</v>
      </c>
    </row>
    <row r="907" spans="1:28" x14ac:dyDescent="0.25">
      <c r="A907" s="2" t="s">
        <v>901</v>
      </c>
      <c r="B907" s="3" t="s">
        <v>9747</v>
      </c>
      <c r="C907" s="3" t="s">
        <v>4758</v>
      </c>
      <c r="D907" s="10">
        <v>39.9</v>
      </c>
      <c r="E907" s="10">
        <v>39.549999999999997</v>
      </c>
      <c r="F907" s="10">
        <v>39.75</v>
      </c>
      <c r="G907" s="10">
        <v>39.5</v>
      </c>
      <c r="H907" s="10">
        <v>39.85</v>
      </c>
      <c r="I907" s="3">
        <v>12</v>
      </c>
      <c r="J907" s="3">
        <v>15</v>
      </c>
      <c r="K907" s="3">
        <v>0</v>
      </c>
      <c r="L907" s="3">
        <v>2</v>
      </c>
      <c r="M907" s="3">
        <v>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4.7879999999999997E-3</v>
      </c>
      <c r="T907" s="11">
        <f t="shared" si="141"/>
        <v>5.9325000000000003E-3</v>
      </c>
      <c r="U907" s="11">
        <f t="shared" si="142"/>
        <v>0</v>
      </c>
      <c r="V907" s="11">
        <f t="shared" si="143"/>
        <v>7.9000000000000001E-4</v>
      </c>
      <c r="W907" s="11">
        <f t="shared" si="144"/>
        <v>3.9849999999999998E-3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9748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9749</v>
      </c>
      <c r="C909" s="3" t="s">
        <v>4758</v>
      </c>
      <c r="D909" s="10">
        <v>34.700000000000003</v>
      </c>
      <c r="E909" s="10">
        <v>34.9</v>
      </c>
      <c r="F909" s="10">
        <v>35</v>
      </c>
      <c r="G909" s="10">
        <v>33.9</v>
      </c>
      <c r="H909" s="10">
        <v>33.75</v>
      </c>
      <c r="I909" s="3">
        <v>-1</v>
      </c>
      <c r="J909" s="3">
        <v>0</v>
      </c>
      <c r="K909" s="3">
        <v>9</v>
      </c>
      <c r="L909" s="3">
        <v>6</v>
      </c>
      <c r="M909" s="3">
        <v>-9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-3.4700000000000003E-4</v>
      </c>
      <c r="T909" s="11">
        <f t="shared" si="141"/>
        <v>0</v>
      </c>
      <c r="U909" s="11">
        <f t="shared" si="142"/>
        <v>3.15E-3</v>
      </c>
      <c r="V909" s="11">
        <f t="shared" si="143"/>
        <v>2.0339999999999998E-3</v>
      </c>
      <c r="W909" s="11">
        <f t="shared" si="144"/>
        <v>-3.0374999999999998E-3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9750</v>
      </c>
      <c r="C910" s="3" t="s">
        <v>4758</v>
      </c>
      <c r="D910" s="10">
        <v>14.35</v>
      </c>
      <c r="E910" s="10">
        <v>14.35</v>
      </c>
      <c r="F910" s="10">
        <v>13.8</v>
      </c>
      <c r="G910" s="10">
        <v>14</v>
      </c>
      <c r="H910" s="10">
        <v>13.65</v>
      </c>
      <c r="I910" s="3">
        <v>2</v>
      </c>
      <c r="J910" s="3">
        <v>-13</v>
      </c>
      <c r="K910" s="3">
        <v>4</v>
      </c>
      <c r="L910" s="3">
        <v>-8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2.8699999999999998E-4</v>
      </c>
      <c r="T910" s="11">
        <f t="shared" si="141"/>
        <v>-1.8654999999999998E-3</v>
      </c>
      <c r="U910" s="11">
        <f t="shared" si="142"/>
        <v>5.5200000000000008E-4</v>
      </c>
      <c r="V910" s="11">
        <f t="shared" si="143"/>
        <v>-1.1199999999999999E-3</v>
      </c>
      <c r="W910" s="11">
        <f t="shared" si="144"/>
        <v>-1.3650000000000001E-4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6179</v>
      </c>
      <c r="C911" s="3" t="s">
        <v>10306</v>
      </c>
      <c r="D911" s="10">
        <v>24.7</v>
      </c>
      <c r="E911" s="10">
        <v>24.95</v>
      </c>
      <c r="F911" s="10">
        <v>24.7</v>
      </c>
      <c r="G911" s="10">
        <v>24.55</v>
      </c>
      <c r="H911" s="10">
        <v>24.45</v>
      </c>
      <c r="I911" s="3">
        <v>-44</v>
      </c>
      <c r="J911" s="3">
        <v>-93</v>
      </c>
      <c r="K911" s="3">
        <v>-83</v>
      </c>
      <c r="L911" s="3">
        <v>-74.290000000000006</v>
      </c>
      <c r="M911" s="3">
        <v>-8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-1.0867999999999999E-2</v>
      </c>
      <c r="T911" s="11">
        <f t="shared" si="141"/>
        <v>-2.3203499999999998E-2</v>
      </c>
      <c r="U911" s="11">
        <f t="shared" si="142"/>
        <v>-2.0500999999999998E-2</v>
      </c>
      <c r="V911" s="11">
        <f t="shared" si="143"/>
        <v>-1.8238195000000002E-2</v>
      </c>
      <c r="W911" s="11">
        <f t="shared" si="144"/>
        <v>-1.9559999999999998E-3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5720</v>
      </c>
      <c r="C912" s="3" t="s">
        <v>4758</v>
      </c>
      <c r="D912" s="10">
        <v>15.75</v>
      </c>
      <c r="E912" s="10">
        <v>15.65</v>
      </c>
      <c r="F912" s="10">
        <v>15.55</v>
      </c>
      <c r="G912" s="10">
        <v>15.4</v>
      </c>
      <c r="H912" s="10">
        <v>15.15</v>
      </c>
      <c r="I912" s="3">
        <v>-190</v>
      </c>
      <c r="J912" s="3">
        <v>624</v>
      </c>
      <c r="K912" s="3">
        <v>429</v>
      </c>
      <c r="L912" s="3">
        <v>133</v>
      </c>
      <c r="M912" s="3">
        <v>-314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-2.9925E-2</v>
      </c>
      <c r="T912" s="11">
        <f t="shared" si="141"/>
        <v>9.7656000000000007E-2</v>
      </c>
      <c r="U912" s="11">
        <f t="shared" si="142"/>
        <v>6.6709500000000005E-2</v>
      </c>
      <c r="V912" s="11">
        <f t="shared" si="143"/>
        <v>2.0482000000000004E-2</v>
      </c>
      <c r="W912" s="11">
        <f t="shared" si="144"/>
        <v>-4.7571000000000002E-2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9751</v>
      </c>
      <c r="C913" s="3" t="s">
        <v>4758</v>
      </c>
      <c r="D913" s="10">
        <v>41.8</v>
      </c>
      <c r="E913" s="10">
        <v>41.35</v>
      </c>
      <c r="F913" s="10">
        <v>41.15</v>
      </c>
      <c r="G913" s="10">
        <v>41.65</v>
      </c>
      <c r="H913" s="10">
        <v>40.5</v>
      </c>
      <c r="I913" s="3">
        <v>0</v>
      </c>
      <c r="J913" s="3">
        <v>-12</v>
      </c>
      <c r="K913" s="3">
        <v>-6</v>
      </c>
      <c r="L913" s="3">
        <v>0</v>
      </c>
      <c r="M913" s="3">
        <v>-10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-4.9620000000000003E-3</v>
      </c>
      <c r="U913" s="11">
        <f t="shared" si="142"/>
        <v>-2.4689999999999998E-3</v>
      </c>
      <c r="V913" s="11">
        <f t="shared" si="143"/>
        <v>0</v>
      </c>
      <c r="W913" s="11">
        <f t="shared" si="144"/>
        <v>-4.0499999999999998E-3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9752</v>
      </c>
      <c r="C914" s="3" t="s">
        <v>4758</v>
      </c>
      <c r="D914" s="10">
        <v>30.3</v>
      </c>
      <c r="E914" s="10">
        <v>30.5</v>
      </c>
      <c r="F914" s="10">
        <v>30.35</v>
      </c>
      <c r="G914" s="10">
        <v>29.7</v>
      </c>
      <c r="H914" s="10">
        <v>29.65</v>
      </c>
      <c r="I914" s="3">
        <v>2</v>
      </c>
      <c r="J914" s="3">
        <v>3</v>
      </c>
      <c r="K914" s="3">
        <v>-7</v>
      </c>
      <c r="L914" s="3">
        <v>-9</v>
      </c>
      <c r="M914" s="3">
        <v>-11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6.0599999999999998E-4</v>
      </c>
      <c r="T914" s="11">
        <f t="shared" si="141"/>
        <v>9.1500000000000001E-4</v>
      </c>
      <c r="U914" s="11">
        <f t="shared" si="142"/>
        <v>-2.1245000000000001E-3</v>
      </c>
      <c r="V914" s="11">
        <f t="shared" si="143"/>
        <v>-2.673E-3</v>
      </c>
      <c r="W914" s="11">
        <f t="shared" si="144"/>
        <v>-3.2614999999999996E-3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9753</v>
      </c>
      <c r="C915" s="3" t="s">
        <v>4758</v>
      </c>
      <c r="D915" s="10">
        <v>115.5</v>
      </c>
      <c r="E915" s="10">
        <v>114</v>
      </c>
      <c r="F915" s="10">
        <v>112.5</v>
      </c>
      <c r="G915" s="10">
        <v>111</v>
      </c>
      <c r="H915" s="10">
        <v>106.5</v>
      </c>
      <c r="I915" s="3">
        <v>349</v>
      </c>
      <c r="J915" s="3">
        <v>-418</v>
      </c>
      <c r="K915" s="3">
        <v>782.55</v>
      </c>
      <c r="L915" s="3">
        <v>-663</v>
      </c>
      <c r="M915" s="3">
        <v>-834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0.40309499999999998</v>
      </c>
      <c r="T915" s="11">
        <f t="shared" si="141"/>
        <v>-0.47652</v>
      </c>
      <c r="U915" s="11">
        <f t="shared" si="142"/>
        <v>0.88036875000000003</v>
      </c>
      <c r="V915" s="11">
        <f t="shared" si="143"/>
        <v>-0.73592999999999997</v>
      </c>
      <c r="W915" s="11">
        <f t="shared" si="144"/>
        <v>-0.88821000000000006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9754</v>
      </c>
      <c r="C916" s="3" t="s">
        <v>4758</v>
      </c>
      <c r="D916" s="10">
        <v>119</v>
      </c>
      <c r="E916" s="10">
        <v>120</v>
      </c>
      <c r="F916" s="10">
        <v>120</v>
      </c>
      <c r="G916" s="10">
        <v>120</v>
      </c>
      <c r="H916" s="10">
        <v>120</v>
      </c>
      <c r="I916" s="3">
        <v>38</v>
      </c>
      <c r="J916" s="3">
        <v>0</v>
      </c>
      <c r="K916" s="3">
        <v>19</v>
      </c>
      <c r="L916" s="3">
        <v>-6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4.5220000000000003E-2</v>
      </c>
      <c r="T916" s="11">
        <f t="shared" si="141"/>
        <v>0</v>
      </c>
      <c r="U916" s="11">
        <f t="shared" si="142"/>
        <v>2.2800000000000001E-2</v>
      </c>
      <c r="V916" s="11">
        <f t="shared" si="143"/>
        <v>-7.1999999999999998E-3</v>
      </c>
      <c r="W916" s="11">
        <f t="shared" si="144"/>
        <v>6.0000000000000001E-3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9755</v>
      </c>
      <c r="C917" s="3" t="s">
        <v>4758</v>
      </c>
      <c r="D917" s="10">
        <v>63</v>
      </c>
      <c r="E917" s="10">
        <v>64.2</v>
      </c>
      <c r="F917" s="10">
        <v>64.2</v>
      </c>
      <c r="G917" s="10">
        <v>65</v>
      </c>
      <c r="H917" s="10">
        <v>63.5</v>
      </c>
      <c r="I917" s="3">
        <v>189</v>
      </c>
      <c r="J917" s="3">
        <v>-630</v>
      </c>
      <c r="K917" s="3">
        <v>-278</v>
      </c>
      <c r="L917" s="3">
        <v>-400</v>
      </c>
      <c r="M917" s="3">
        <v>-695</v>
      </c>
      <c r="N917" s="3">
        <v>0</v>
      </c>
      <c r="O917" s="3">
        <v>-130</v>
      </c>
      <c r="P917" s="3">
        <v>0</v>
      </c>
      <c r="Q917" s="3">
        <v>0</v>
      </c>
      <c r="R917" s="3">
        <v>0</v>
      </c>
      <c r="S917" s="11">
        <f t="shared" si="140"/>
        <v>0.11907</v>
      </c>
      <c r="T917" s="11">
        <f t="shared" si="141"/>
        <v>-0.40445999999999999</v>
      </c>
      <c r="U917" s="11">
        <f t="shared" si="142"/>
        <v>-0.17847600000000002</v>
      </c>
      <c r="V917" s="11">
        <f t="shared" si="143"/>
        <v>-0.26</v>
      </c>
      <c r="W917" s="11">
        <f t="shared" si="144"/>
        <v>-0.44132500000000002</v>
      </c>
      <c r="X917" s="11">
        <f t="shared" si="145"/>
        <v>0</v>
      </c>
      <c r="Y917" s="11">
        <f t="shared" si="146"/>
        <v>-8.3460000000000006E-2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9756</v>
      </c>
      <c r="C918" s="3" t="s">
        <v>4758</v>
      </c>
      <c r="D918" s="10">
        <v>21.35</v>
      </c>
      <c r="E918" s="10">
        <v>21.55</v>
      </c>
      <c r="F918" s="10">
        <v>19.75</v>
      </c>
      <c r="G918" s="10">
        <v>19.600000000000001</v>
      </c>
      <c r="H918" s="10">
        <v>19</v>
      </c>
      <c r="I918" s="3">
        <v>-230</v>
      </c>
      <c r="J918" s="3">
        <v>-2672</v>
      </c>
      <c r="K918" s="3">
        <v>-2095</v>
      </c>
      <c r="L918" s="3">
        <v>925</v>
      </c>
      <c r="M918" s="3">
        <v>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-4.9105000000000003E-2</v>
      </c>
      <c r="T918" s="11">
        <f t="shared" si="141"/>
        <v>-0.57581599999999999</v>
      </c>
      <c r="U918" s="11">
        <f t="shared" si="142"/>
        <v>-0.41376249999999998</v>
      </c>
      <c r="V918" s="11">
        <f t="shared" si="143"/>
        <v>0.18129999999999999</v>
      </c>
      <c r="W918" s="11">
        <f t="shared" si="144"/>
        <v>3.4199999999999999E-3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9757</v>
      </c>
      <c r="C919" s="3" t="s">
        <v>4758</v>
      </c>
      <c r="D919" s="10">
        <v>29</v>
      </c>
      <c r="E919" s="10">
        <v>28.7</v>
      </c>
      <c r="F919" s="10">
        <v>29.15</v>
      </c>
      <c r="G919" s="10">
        <v>29.35</v>
      </c>
      <c r="H919" s="10">
        <v>28.55</v>
      </c>
      <c r="I919" s="3">
        <v>74</v>
      </c>
      <c r="J919" s="3">
        <v>-13</v>
      </c>
      <c r="K919" s="3">
        <v>156</v>
      </c>
      <c r="L919" s="3">
        <v>4</v>
      </c>
      <c r="M919" s="3">
        <v>-26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2.146E-2</v>
      </c>
      <c r="T919" s="11">
        <f t="shared" si="141"/>
        <v>-3.7309999999999995E-3</v>
      </c>
      <c r="U919" s="11">
        <f t="shared" si="142"/>
        <v>4.5473999999999994E-2</v>
      </c>
      <c r="V919" s="11">
        <f t="shared" si="143"/>
        <v>1.1740000000000001E-3</v>
      </c>
      <c r="W919" s="11">
        <f t="shared" si="144"/>
        <v>-7.4230000000000008E-3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9758</v>
      </c>
      <c r="C920" s="3" t="s">
        <v>4758</v>
      </c>
      <c r="D920" s="10">
        <v>33.549999999999997</v>
      </c>
      <c r="E920" s="10">
        <v>34.15</v>
      </c>
      <c r="F920" s="10">
        <v>33.700000000000003</v>
      </c>
      <c r="G920" s="10">
        <v>33.25</v>
      </c>
      <c r="H920" s="10">
        <v>32.5</v>
      </c>
      <c r="I920" s="3">
        <v>1</v>
      </c>
      <c r="J920" s="3">
        <v>9</v>
      </c>
      <c r="K920" s="3">
        <v>7</v>
      </c>
      <c r="L920" s="3">
        <v>-28</v>
      </c>
      <c r="M920" s="3">
        <v>-7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3.3549999999999997E-4</v>
      </c>
      <c r="T920" s="11">
        <f t="shared" si="141"/>
        <v>3.0734999999999998E-3</v>
      </c>
      <c r="U920" s="11">
        <f t="shared" si="142"/>
        <v>2.3590000000000004E-3</v>
      </c>
      <c r="V920" s="11">
        <f t="shared" si="143"/>
        <v>-9.3100000000000006E-3</v>
      </c>
      <c r="W920" s="11">
        <f t="shared" si="144"/>
        <v>-2.2750000000000001E-3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9759</v>
      </c>
      <c r="C921" s="3" t="s">
        <v>10306</v>
      </c>
      <c r="D921" s="10">
        <v>22.4</v>
      </c>
      <c r="E921" s="10">
        <v>22.4</v>
      </c>
      <c r="F921" s="10">
        <v>22.3</v>
      </c>
      <c r="G921" s="10">
        <v>22.15</v>
      </c>
      <c r="H921" s="10">
        <v>21.7</v>
      </c>
      <c r="I921" s="3">
        <v>22</v>
      </c>
      <c r="J921" s="3">
        <v>-43</v>
      </c>
      <c r="K921" s="3">
        <v>-19</v>
      </c>
      <c r="L921" s="3">
        <v>-55</v>
      </c>
      <c r="M921" s="3">
        <v>-80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4.9279999999999992E-3</v>
      </c>
      <c r="T921" s="11">
        <f t="shared" si="141"/>
        <v>-9.6319999999999999E-3</v>
      </c>
      <c r="U921" s="11">
        <f t="shared" si="142"/>
        <v>-4.2370000000000003E-3</v>
      </c>
      <c r="V921" s="11">
        <f t="shared" si="143"/>
        <v>-1.2182500000000001E-2</v>
      </c>
      <c r="W921" s="11">
        <f t="shared" si="144"/>
        <v>-1.736E-2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5104</v>
      </c>
      <c r="C922" s="3" t="s">
        <v>4758</v>
      </c>
      <c r="D922" s="10">
        <v>82.9</v>
      </c>
      <c r="E922" s="10">
        <v>83.1</v>
      </c>
      <c r="F922" s="10">
        <v>82.7</v>
      </c>
      <c r="G922" s="10">
        <v>81.7</v>
      </c>
      <c r="H922" s="10">
        <v>81</v>
      </c>
      <c r="I922" s="3">
        <v>86</v>
      </c>
      <c r="J922" s="3">
        <v>65.450999999999993</v>
      </c>
      <c r="K922" s="3">
        <v>-6</v>
      </c>
      <c r="L922" s="3">
        <v>-65</v>
      </c>
      <c r="M922" s="3">
        <v>-64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7.129400000000001E-2</v>
      </c>
      <c r="T922" s="11">
        <f t="shared" si="141"/>
        <v>5.4389780999999991E-2</v>
      </c>
      <c r="U922" s="11">
        <f t="shared" si="142"/>
        <v>-4.9620000000000003E-3</v>
      </c>
      <c r="V922" s="11">
        <f t="shared" si="143"/>
        <v>-5.3104999999999999E-2</v>
      </c>
      <c r="W922" s="11">
        <f t="shared" si="144"/>
        <v>-5.1839999999999997E-2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5391</v>
      </c>
      <c r="C923" s="3" t="s">
        <v>10306</v>
      </c>
      <c r="D923" s="10">
        <v>85.1</v>
      </c>
      <c r="E923" s="10">
        <v>85.2</v>
      </c>
      <c r="F923" s="10">
        <v>86.2</v>
      </c>
      <c r="G923" s="10">
        <v>85.5</v>
      </c>
      <c r="H923" s="10">
        <v>84.4</v>
      </c>
      <c r="I923" s="3">
        <v>30</v>
      </c>
      <c r="J923" s="3">
        <v>4</v>
      </c>
      <c r="K923" s="3">
        <v>44.866</v>
      </c>
      <c r="L923" s="3">
        <v>-8</v>
      </c>
      <c r="M923" s="3">
        <v>-31.940999999999999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2.5530000000000001E-2</v>
      </c>
      <c r="T923" s="11">
        <f t="shared" si="141"/>
        <v>3.408E-3</v>
      </c>
      <c r="U923" s="11">
        <f t="shared" si="142"/>
        <v>3.8674491999999998E-2</v>
      </c>
      <c r="V923" s="11">
        <f t="shared" si="143"/>
        <v>-6.8399999999999997E-3</v>
      </c>
      <c r="W923" s="11">
        <f t="shared" si="144"/>
        <v>-2.6958204E-2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5105</v>
      </c>
      <c r="C924" s="3" t="s">
        <v>4758</v>
      </c>
      <c r="D924" s="10">
        <v>19.95</v>
      </c>
      <c r="E924" s="10">
        <v>20.25</v>
      </c>
      <c r="F924" s="10">
        <v>20.25</v>
      </c>
      <c r="G924" s="10">
        <v>20.3</v>
      </c>
      <c r="H924" s="10">
        <v>22.3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9760</v>
      </c>
      <c r="C925" s="3" t="s">
        <v>4758</v>
      </c>
      <c r="D925" s="10">
        <v>26.7</v>
      </c>
      <c r="E925" s="10">
        <v>29.35</v>
      </c>
      <c r="F925" s="10">
        <v>28.85</v>
      </c>
      <c r="G925" s="10">
        <v>27.3</v>
      </c>
      <c r="H925" s="10">
        <v>25.1</v>
      </c>
      <c r="I925" s="3">
        <v>-12</v>
      </c>
      <c r="J925" s="3">
        <v>291</v>
      </c>
      <c r="K925" s="3">
        <v>-117</v>
      </c>
      <c r="L925" s="3">
        <v>-64</v>
      </c>
      <c r="M925" s="3">
        <v>66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-3.2039999999999998E-3</v>
      </c>
      <c r="T925" s="11">
        <f t="shared" si="141"/>
        <v>8.5408499999999998E-2</v>
      </c>
      <c r="U925" s="11">
        <f t="shared" si="142"/>
        <v>-3.37545E-2</v>
      </c>
      <c r="V925" s="11">
        <f t="shared" si="143"/>
        <v>-1.7472000000000001E-2</v>
      </c>
      <c r="W925" s="11">
        <f t="shared" si="144"/>
        <v>1.6566000000000001E-2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5106</v>
      </c>
      <c r="C926" s="3" t="s">
        <v>4758</v>
      </c>
      <c r="D926" s="10">
        <v>63.6</v>
      </c>
      <c r="E926" s="10">
        <v>64</v>
      </c>
      <c r="F926" s="10">
        <v>64.099999999999994</v>
      </c>
      <c r="G926" s="10">
        <v>64.400000000000006</v>
      </c>
      <c r="H926" s="10">
        <v>62.3</v>
      </c>
      <c r="I926" s="3">
        <v>5</v>
      </c>
      <c r="J926" s="3">
        <v>10</v>
      </c>
      <c r="K926" s="3">
        <v>11</v>
      </c>
      <c r="L926" s="3">
        <v>24</v>
      </c>
      <c r="M926" s="3">
        <v>-37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3.1800000000000001E-3</v>
      </c>
      <c r="T926" s="11">
        <f t="shared" si="141"/>
        <v>6.4000000000000003E-3</v>
      </c>
      <c r="U926" s="11">
        <f t="shared" si="142"/>
        <v>7.0509999999999991E-3</v>
      </c>
      <c r="V926" s="11">
        <f t="shared" si="143"/>
        <v>1.5456000000000001E-2</v>
      </c>
      <c r="W926" s="11">
        <f t="shared" si="144"/>
        <v>-2.3050999999999999E-2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9761</v>
      </c>
      <c r="C927" s="3" t="s">
        <v>4758</v>
      </c>
      <c r="D927" s="10">
        <v>36.299999999999997</v>
      </c>
      <c r="E927" s="10">
        <v>36.450000000000003</v>
      </c>
      <c r="F927" s="10">
        <v>36.4</v>
      </c>
      <c r="G927" s="10">
        <v>36</v>
      </c>
      <c r="H927" s="10">
        <v>36.299999999999997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5722</v>
      </c>
      <c r="C928" s="3" t="s">
        <v>4758</v>
      </c>
      <c r="D928" s="10">
        <v>24.6</v>
      </c>
      <c r="E928" s="10">
        <v>24.5</v>
      </c>
      <c r="F928" s="10">
        <v>25</v>
      </c>
      <c r="G928" s="10">
        <v>24.5</v>
      </c>
      <c r="H928" s="10">
        <v>24.35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9762</v>
      </c>
      <c r="C929" s="3" t="s">
        <v>4767</v>
      </c>
      <c r="D929" s="10">
        <v>99.3</v>
      </c>
      <c r="E929" s="10">
        <v>99.7</v>
      </c>
      <c r="F929" s="10">
        <v>99.8</v>
      </c>
      <c r="G929" s="10">
        <v>99.4</v>
      </c>
      <c r="H929" s="10">
        <v>99.4</v>
      </c>
      <c r="I929" s="3">
        <v>0</v>
      </c>
      <c r="J929" s="3">
        <v>0</v>
      </c>
      <c r="K929" s="3">
        <v>0</v>
      </c>
      <c r="L929" s="3">
        <v>2E-3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1.9879999999999999E-6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6187</v>
      </c>
      <c r="C930" s="3" t="s">
        <v>4767</v>
      </c>
      <c r="D930" s="10">
        <v>16.600000000000001</v>
      </c>
      <c r="E930" s="10">
        <v>16.649999999999999</v>
      </c>
      <c r="F930" s="10">
        <v>17.100000000000001</v>
      </c>
      <c r="G930" s="10">
        <v>17</v>
      </c>
      <c r="H930" s="10">
        <v>17.05</v>
      </c>
      <c r="I930" s="3">
        <v>-5</v>
      </c>
      <c r="J930" s="3">
        <v>95</v>
      </c>
      <c r="K930" s="3">
        <v>109</v>
      </c>
      <c r="L930" s="3">
        <v>9</v>
      </c>
      <c r="M930" s="3">
        <v>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-8.3000000000000001E-4</v>
      </c>
      <c r="T930" s="11">
        <f t="shared" si="141"/>
        <v>1.5817499999999998E-2</v>
      </c>
      <c r="U930" s="11">
        <f t="shared" si="142"/>
        <v>1.8638999999999999E-2</v>
      </c>
      <c r="V930" s="11">
        <f t="shared" si="143"/>
        <v>1.5299999999999999E-3</v>
      </c>
      <c r="W930" s="11">
        <f t="shared" si="144"/>
        <v>6.9905000000000011E-3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5107</v>
      </c>
      <c r="C931" s="3" t="s">
        <v>4770</v>
      </c>
      <c r="D931" s="10">
        <v>19.399999999999999</v>
      </c>
      <c r="E931" s="10">
        <v>19.25</v>
      </c>
      <c r="F931" s="10">
        <v>19.25</v>
      </c>
      <c r="G931" s="10">
        <v>19.5</v>
      </c>
      <c r="H931" s="10">
        <v>19.25</v>
      </c>
      <c r="I931" s="3">
        <v>11</v>
      </c>
      <c r="J931" s="3">
        <v>1</v>
      </c>
      <c r="K931" s="3">
        <v>0</v>
      </c>
      <c r="L931" s="3">
        <v>-3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2.1339999999999996E-3</v>
      </c>
      <c r="T931" s="11">
        <f t="shared" si="141"/>
        <v>1.9249999999999999E-4</v>
      </c>
      <c r="U931" s="11">
        <f t="shared" si="142"/>
        <v>0</v>
      </c>
      <c r="V931" s="11">
        <f t="shared" si="143"/>
        <v>-5.8500000000000002E-4</v>
      </c>
      <c r="W931" s="11">
        <f t="shared" si="144"/>
        <v>-3.8499999999999998E-4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9763</v>
      </c>
      <c r="C932" s="3" t="s">
        <v>4770</v>
      </c>
      <c r="D932" s="10">
        <v>8.11</v>
      </c>
      <c r="E932" s="10">
        <v>8.5</v>
      </c>
      <c r="F932" s="10">
        <v>8.4499999999999993</v>
      </c>
      <c r="G932" s="10">
        <v>8.4499999999999993</v>
      </c>
      <c r="H932" s="10">
        <v>8.59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8.5000000000000006E-5</v>
      </c>
      <c r="U932" s="11">
        <f t="shared" si="142"/>
        <v>-8.4499999999999994E-5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9764</v>
      </c>
      <c r="C933" s="3" t="s">
        <v>4770</v>
      </c>
      <c r="D933" s="10">
        <v>35.1</v>
      </c>
      <c r="E933" s="10">
        <v>35.1</v>
      </c>
      <c r="F933" s="10">
        <v>35.799999999999997</v>
      </c>
      <c r="G933" s="10">
        <v>38.299999999999997</v>
      </c>
      <c r="H933" s="10">
        <v>36.4</v>
      </c>
      <c r="I933" s="3">
        <v>6</v>
      </c>
      <c r="J933" s="3">
        <v>-1</v>
      </c>
      <c r="K933" s="3">
        <v>2</v>
      </c>
      <c r="L933" s="3">
        <v>-5</v>
      </c>
      <c r="M933" s="3">
        <v>-6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2.1060000000000002E-3</v>
      </c>
      <c r="T933" s="11">
        <f t="shared" si="141"/>
        <v>-3.5100000000000002E-4</v>
      </c>
      <c r="U933" s="11">
        <f t="shared" si="142"/>
        <v>7.1599999999999995E-4</v>
      </c>
      <c r="V933" s="11">
        <f t="shared" si="143"/>
        <v>-1.915E-3</v>
      </c>
      <c r="W933" s="11">
        <f t="shared" si="144"/>
        <v>-2.1839999999999997E-3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9765</v>
      </c>
      <c r="C934" s="3" t="s">
        <v>4770</v>
      </c>
      <c r="D934" s="10">
        <v>16.3</v>
      </c>
      <c r="E934" s="10">
        <v>16.149999999999999</v>
      </c>
      <c r="F934" s="10">
        <v>16.3</v>
      </c>
      <c r="G934" s="10">
        <v>16.45</v>
      </c>
      <c r="H934" s="10">
        <v>16.45</v>
      </c>
      <c r="I934" s="3">
        <v>281</v>
      </c>
      <c r="J934" s="3">
        <v>-162</v>
      </c>
      <c r="K934" s="3">
        <v>-13</v>
      </c>
      <c r="L934" s="3">
        <v>307.04500000000002</v>
      </c>
      <c r="M934" s="3">
        <v>73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4.5803000000000003E-2</v>
      </c>
      <c r="T934" s="11">
        <f t="shared" si="141"/>
        <v>-2.6162999999999999E-2</v>
      </c>
      <c r="U934" s="11">
        <f t="shared" si="142"/>
        <v>-2.1190000000000002E-3</v>
      </c>
      <c r="V934" s="11">
        <f t="shared" si="143"/>
        <v>5.0508902500000001E-2</v>
      </c>
      <c r="W934" s="11">
        <f t="shared" si="144"/>
        <v>1.2008499999999998E-2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5725</v>
      </c>
      <c r="C935" s="3" t="s">
        <v>4774</v>
      </c>
      <c r="D935" s="10">
        <v>25</v>
      </c>
      <c r="E935" s="10">
        <v>24.2</v>
      </c>
      <c r="F935" s="10">
        <v>25.05</v>
      </c>
      <c r="G935" s="10">
        <v>25.1</v>
      </c>
      <c r="H935" s="10">
        <v>24.25</v>
      </c>
      <c r="I935" s="3">
        <v>-159</v>
      </c>
      <c r="J935" s="3">
        <v>-4</v>
      </c>
      <c r="K935" s="3">
        <v>49</v>
      </c>
      <c r="L935" s="3">
        <v>-26</v>
      </c>
      <c r="M935" s="3">
        <v>-42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-3.9750000000000001E-2</v>
      </c>
      <c r="T935" s="11">
        <f t="shared" si="141"/>
        <v>-9.68E-4</v>
      </c>
      <c r="U935" s="11">
        <f t="shared" si="142"/>
        <v>1.2274500000000001E-2</v>
      </c>
      <c r="V935" s="11">
        <f t="shared" si="143"/>
        <v>-6.5260000000000006E-3</v>
      </c>
      <c r="W935" s="11">
        <f t="shared" si="144"/>
        <v>-1.0185E-2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9766</v>
      </c>
      <c r="C936" s="3" t="s">
        <v>4774</v>
      </c>
      <c r="D936" s="10">
        <v>9.33</v>
      </c>
      <c r="E936" s="10">
        <v>9.39</v>
      </c>
      <c r="F936" s="10">
        <v>9.3000000000000007</v>
      </c>
      <c r="G936" s="10">
        <v>9.3800000000000008</v>
      </c>
      <c r="H936" s="10">
        <v>9.9</v>
      </c>
      <c r="I936" s="3">
        <v>0</v>
      </c>
      <c r="J936" s="3">
        <v>-7</v>
      </c>
      <c r="K936" s="3">
        <v>1</v>
      </c>
      <c r="L936" s="3">
        <v>-1</v>
      </c>
      <c r="M936" s="3">
        <v>13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-6.5730000000000009E-4</v>
      </c>
      <c r="U936" s="11">
        <f t="shared" si="142"/>
        <v>9.3000000000000011E-5</v>
      </c>
      <c r="V936" s="11">
        <f t="shared" si="143"/>
        <v>-9.3800000000000003E-5</v>
      </c>
      <c r="W936" s="11">
        <f t="shared" si="144"/>
        <v>1.2870000000000002E-3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5108</v>
      </c>
      <c r="C937" s="3" t="s">
        <v>4774</v>
      </c>
      <c r="D937" s="10">
        <v>9.8800000000000008</v>
      </c>
      <c r="E937" s="10">
        <v>9.8000000000000007</v>
      </c>
      <c r="F937" s="10">
        <v>9.93</v>
      </c>
      <c r="G937" s="10">
        <v>9.86</v>
      </c>
      <c r="H937" s="10">
        <v>9.86</v>
      </c>
      <c r="I937" s="3">
        <v>0</v>
      </c>
      <c r="J937" s="3">
        <v>0</v>
      </c>
      <c r="K937" s="3">
        <v>-2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-1.986E-4</v>
      </c>
      <c r="V937" s="11">
        <f t="shared" si="143"/>
        <v>-9.8599999999999998E-5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9767</v>
      </c>
      <c r="C938" s="3" t="s">
        <v>4774</v>
      </c>
      <c r="D938" s="10">
        <v>14.95</v>
      </c>
      <c r="E938" s="10">
        <v>16.399999999999999</v>
      </c>
      <c r="F938" s="10">
        <v>15.85</v>
      </c>
      <c r="G938" s="10">
        <v>15.6</v>
      </c>
      <c r="H938" s="10">
        <v>15.3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9768</v>
      </c>
      <c r="C939" s="3" t="s">
        <v>4774</v>
      </c>
      <c r="D939" s="10">
        <v>3.51</v>
      </c>
      <c r="E939" s="10">
        <v>3.59</v>
      </c>
      <c r="F939" s="10">
        <v>3.62</v>
      </c>
      <c r="G939" s="10">
        <v>3.56</v>
      </c>
      <c r="H939" s="10">
        <v>3.63</v>
      </c>
      <c r="I939" s="3">
        <v>66</v>
      </c>
      <c r="J939" s="3">
        <v>154</v>
      </c>
      <c r="K939" s="3">
        <v>25</v>
      </c>
      <c r="L939" s="3">
        <v>19</v>
      </c>
      <c r="M939" s="3">
        <v>-12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2.3165999999999998E-3</v>
      </c>
      <c r="T939" s="11">
        <f t="shared" si="141"/>
        <v>5.5285999999999998E-3</v>
      </c>
      <c r="U939" s="11">
        <f t="shared" si="142"/>
        <v>9.0499999999999999E-4</v>
      </c>
      <c r="V939" s="11">
        <f t="shared" si="143"/>
        <v>6.7639999999999996E-4</v>
      </c>
      <c r="W939" s="11">
        <f t="shared" si="144"/>
        <v>-4.3560000000000002E-4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9769</v>
      </c>
      <c r="C940" s="3" t="s">
        <v>4771</v>
      </c>
      <c r="D940" s="10">
        <v>78.599999999999994</v>
      </c>
      <c r="E940" s="10">
        <v>77.400000000000006</v>
      </c>
      <c r="F940" s="10">
        <v>78</v>
      </c>
      <c r="G940" s="10">
        <v>77</v>
      </c>
      <c r="H940" s="10">
        <v>78.099999999999994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9770</v>
      </c>
      <c r="C941" s="3" t="s">
        <v>4774</v>
      </c>
      <c r="D941" s="10">
        <v>39.35</v>
      </c>
      <c r="E941" s="10">
        <v>39.25</v>
      </c>
      <c r="F941" s="10">
        <v>39.35</v>
      </c>
      <c r="G941" s="10">
        <v>39.299999999999997</v>
      </c>
      <c r="H941" s="10">
        <v>39.450000000000003</v>
      </c>
      <c r="I941" s="3">
        <v>7</v>
      </c>
      <c r="J941" s="3">
        <v>0</v>
      </c>
      <c r="K941" s="3">
        <v>-1</v>
      </c>
      <c r="L941" s="3">
        <v>5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2.7545E-3</v>
      </c>
      <c r="T941" s="11">
        <f t="shared" si="141"/>
        <v>0</v>
      </c>
      <c r="U941" s="11">
        <f t="shared" si="142"/>
        <v>-3.9350000000000002E-4</v>
      </c>
      <c r="V941" s="11">
        <f t="shared" si="143"/>
        <v>1.9650000000000002E-3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5207</v>
      </c>
      <c r="C942" s="3" t="s">
        <v>4774</v>
      </c>
      <c r="D942" s="10">
        <v>20</v>
      </c>
      <c r="E942" s="10">
        <v>20.3</v>
      </c>
      <c r="F942" s="10">
        <v>21.1</v>
      </c>
      <c r="G942" s="10">
        <v>21.1</v>
      </c>
      <c r="H942" s="10">
        <v>21.8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6193</v>
      </c>
      <c r="C943" s="3" t="s">
        <v>4774</v>
      </c>
      <c r="D943" s="10">
        <v>32.15</v>
      </c>
      <c r="E943" s="10">
        <v>31.85</v>
      </c>
      <c r="F943" s="10">
        <v>32</v>
      </c>
      <c r="G943" s="10">
        <v>32.450000000000003</v>
      </c>
      <c r="H943" s="10">
        <v>32.4</v>
      </c>
      <c r="I943" s="3">
        <v>0</v>
      </c>
      <c r="J943" s="3">
        <v>0</v>
      </c>
      <c r="K943" s="3">
        <v>1</v>
      </c>
      <c r="L943" s="3">
        <v>1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3.2000000000000003E-4</v>
      </c>
      <c r="V943" s="11">
        <f t="shared" si="143"/>
        <v>3.2450000000000003E-4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9771</v>
      </c>
      <c r="C944" s="3" t="s">
        <v>4774</v>
      </c>
      <c r="D944" s="10">
        <v>20.2</v>
      </c>
      <c r="E944" s="10">
        <v>20.05</v>
      </c>
      <c r="F944" s="10">
        <v>20.149999999999999</v>
      </c>
      <c r="G944" s="10">
        <v>20.100000000000001</v>
      </c>
      <c r="H944" s="10">
        <v>20.25</v>
      </c>
      <c r="I944" s="3">
        <v>19</v>
      </c>
      <c r="J944" s="3">
        <v>26</v>
      </c>
      <c r="K944" s="3">
        <v>8</v>
      </c>
      <c r="L944" s="3">
        <v>3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3.8380000000000003E-3</v>
      </c>
      <c r="T944" s="11">
        <f t="shared" si="141"/>
        <v>5.2130000000000006E-3</v>
      </c>
      <c r="U944" s="11">
        <f t="shared" si="142"/>
        <v>1.6119999999999999E-3</v>
      </c>
      <c r="V944" s="11">
        <f t="shared" si="143"/>
        <v>6.0300000000000002E-4</v>
      </c>
      <c r="W944" s="11">
        <f t="shared" si="144"/>
        <v>6.0749999999999997E-4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9772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9773</v>
      </c>
      <c r="C946" s="3" t="s">
        <v>4768</v>
      </c>
      <c r="D946" s="10">
        <v>21.55</v>
      </c>
      <c r="E946" s="10">
        <v>21.35</v>
      </c>
      <c r="F946" s="10">
        <v>21.35</v>
      </c>
      <c r="G946" s="10">
        <v>21.25</v>
      </c>
      <c r="H946" s="10">
        <v>21.25</v>
      </c>
      <c r="I946" s="3">
        <v>0</v>
      </c>
      <c r="J946" s="3">
        <v>0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-2.1249999999999999E-4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4843</v>
      </c>
      <c r="C947" s="3" t="s">
        <v>4774</v>
      </c>
      <c r="D947" s="10">
        <v>24.1</v>
      </c>
      <c r="E947" s="10">
        <v>24.1</v>
      </c>
      <c r="F947" s="10">
        <v>24</v>
      </c>
      <c r="G947" s="10">
        <v>22.75</v>
      </c>
      <c r="H947" s="10">
        <v>22.85</v>
      </c>
      <c r="I947" s="3">
        <v>7</v>
      </c>
      <c r="J947" s="3">
        <v>0</v>
      </c>
      <c r="K947" s="3">
        <v>2</v>
      </c>
      <c r="L947" s="3">
        <v>12</v>
      </c>
      <c r="M947" s="3">
        <v>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1.6870000000000001E-3</v>
      </c>
      <c r="T947" s="11">
        <f t="shared" si="141"/>
        <v>0</v>
      </c>
      <c r="U947" s="11">
        <f t="shared" si="142"/>
        <v>4.8000000000000001E-4</v>
      </c>
      <c r="V947" s="11">
        <f t="shared" si="143"/>
        <v>2.7299999999999998E-3</v>
      </c>
      <c r="W947" s="11">
        <f t="shared" si="144"/>
        <v>2.2850000000000001E-3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9774</v>
      </c>
      <c r="C948" s="3" t="s">
        <v>10303</v>
      </c>
      <c r="D948" s="10">
        <v>30.5</v>
      </c>
      <c r="E948" s="10">
        <v>30.35</v>
      </c>
      <c r="F948" s="10">
        <v>30.4</v>
      </c>
      <c r="G948" s="10">
        <v>30.2</v>
      </c>
      <c r="H948" s="10">
        <v>30.4</v>
      </c>
      <c r="I948" s="3">
        <v>10</v>
      </c>
      <c r="J948" s="3">
        <v>-1</v>
      </c>
      <c r="K948" s="3">
        <v>-1</v>
      </c>
      <c r="L948" s="3">
        <v>-2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3.0500000000000002E-3</v>
      </c>
      <c r="T948" s="11">
        <f t="shared" si="141"/>
        <v>-3.035E-4</v>
      </c>
      <c r="U948" s="11">
        <f t="shared" si="142"/>
        <v>-3.0399999999999996E-4</v>
      </c>
      <c r="V948" s="11">
        <f t="shared" si="143"/>
        <v>-6.0399999999999994E-4</v>
      </c>
      <c r="W948" s="11">
        <f t="shared" si="144"/>
        <v>-9.1199999999999983E-4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9775</v>
      </c>
      <c r="C949" s="3" t="s">
        <v>4774</v>
      </c>
      <c r="D949" s="10">
        <v>114</v>
      </c>
      <c r="E949" s="10">
        <v>115.5</v>
      </c>
      <c r="F949" s="10">
        <v>114.5</v>
      </c>
      <c r="G949" s="10">
        <v>114.5</v>
      </c>
      <c r="H949" s="10">
        <v>114</v>
      </c>
      <c r="I949" s="3">
        <v>5</v>
      </c>
      <c r="J949" s="3">
        <v>13</v>
      </c>
      <c r="K949" s="3">
        <v>6</v>
      </c>
      <c r="L949" s="3">
        <v>39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5.7000000000000002E-3</v>
      </c>
      <c r="T949" s="11">
        <f t="shared" si="141"/>
        <v>1.5015000000000001E-2</v>
      </c>
      <c r="U949" s="11">
        <f t="shared" si="142"/>
        <v>6.8700000000000002E-3</v>
      </c>
      <c r="V949" s="11">
        <f t="shared" si="143"/>
        <v>4.4655E-2</v>
      </c>
      <c r="W949" s="11">
        <f t="shared" si="144"/>
        <v>1.026E-2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9776</v>
      </c>
      <c r="C950" s="3" t="s">
        <v>4774</v>
      </c>
      <c r="D950" s="10">
        <v>129</v>
      </c>
      <c r="E950" s="10">
        <v>130.5</v>
      </c>
      <c r="F950" s="10">
        <v>129</v>
      </c>
      <c r="G950" s="10">
        <v>128.5</v>
      </c>
      <c r="H950" s="10">
        <v>129.5</v>
      </c>
      <c r="I950" s="3">
        <v>18</v>
      </c>
      <c r="J950" s="3">
        <v>15</v>
      </c>
      <c r="K950" s="3">
        <v>-6</v>
      </c>
      <c r="L950" s="3">
        <v>13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2.3220000000000001E-2</v>
      </c>
      <c r="T950" s="11">
        <f t="shared" si="141"/>
        <v>1.9574999999999999E-2</v>
      </c>
      <c r="U950" s="11">
        <f t="shared" si="142"/>
        <v>-7.7400000000000004E-3</v>
      </c>
      <c r="V950" s="11">
        <f t="shared" si="143"/>
        <v>1.6705000000000001E-2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9777</v>
      </c>
      <c r="C951" s="3" t="s">
        <v>4772</v>
      </c>
      <c r="D951" s="10">
        <v>36.799999999999997</v>
      </c>
      <c r="E951" s="10">
        <v>36.75</v>
      </c>
      <c r="F951" s="10">
        <v>36.799999999999997</v>
      </c>
      <c r="G951" s="10">
        <v>36.85</v>
      </c>
      <c r="H951" s="10">
        <v>36.799999999999997</v>
      </c>
      <c r="I951" s="3">
        <v>6</v>
      </c>
      <c r="J951" s="3">
        <v>0</v>
      </c>
      <c r="K951" s="3">
        <v>5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0</v>
      </c>
      <c r="U951" s="11">
        <f t="shared" si="142"/>
        <v>1.8400000000000001E-3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5726</v>
      </c>
      <c r="C952" s="3" t="s">
        <v>4762</v>
      </c>
      <c r="D952" s="10">
        <v>53.4</v>
      </c>
      <c r="E952" s="10">
        <v>52.8</v>
      </c>
      <c r="F952" s="10">
        <v>52</v>
      </c>
      <c r="G952" s="10">
        <v>50.7</v>
      </c>
      <c r="H952" s="10">
        <v>50.3</v>
      </c>
      <c r="I952" s="3">
        <v>51</v>
      </c>
      <c r="J952" s="3">
        <v>-59</v>
      </c>
      <c r="K952" s="3">
        <v>-4</v>
      </c>
      <c r="L952" s="3">
        <v>-36</v>
      </c>
      <c r="M952" s="3">
        <v>-43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2.7234000000000001E-2</v>
      </c>
      <c r="T952" s="11">
        <f t="shared" si="141"/>
        <v>-3.1151999999999999E-2</v>
      </c>
      <c r="U952" s="11">
        <f t="shared" si="142"/>
        <v>-2.0799999999999998E-3</v>
      </c>
      <c r="V952" s="11">
        <f t="shared" si="143"/>
        <v>-1.8252000000000001E-2</v>
      </c>
      <c r="W952" s="11">
        <f t="shared" si="144"/>
        <v>-2.1629000000000002E-2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9778</v>
      </c>
      <c r="C953" s="3" t="s">
        <v>4778</v>
      </c>
      <c r="D953" s="10">
        <v>79.400000000000006</v>
      </c>
      <c r="E953" s="10">
        <v>79.400000000000006</v>
      </c>
      <c r="F953" s="10">
        <v>79.400000000000006</v>
      </c>
      <c r="G953" s="10">
        <v>79</v>
      </c>
      <c r="H953" s="10">
        <v>78.8</v>
      </c>
      <c r="I953" s="3">
        <v>-92</v>
      </c>
      <c r="J953" s="3">
        <v>-44</v>
      </c>
      <c r="K953" s="3">
        <v>-36</v>
      </c>
      <c r="L953" s="3">
        <v>-94</v>
      </c>
      <c r="M953" s="3">
        <v>-97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-7.3048000000000002E-2</v>
      </c>
      <c r="T953" s="11">
        <f t="shared" si="141"/>
        <v>-3.4936000000000002E-2</v>
      </c>
      <c r="U953" s="11">
        <f t="shared" si="142"/>
        <v>-2.8584000000000002E-2</v>
      </c>
      <c r="V953" s="11">
        <f t="shared" si="143"/>
        <v>-7.4260000000000007E-2</v>
      </c>
      <c r="W953" s="11">
        <f t="shared" si="144"/>
        <v>-7.643599999999999E-2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4967</v>
      </c>
      <c r="C954" s="3" t="s">
        <v>4778</v>
      </c>
      <c r="D954" s="10">
        <v>14.85</v>
      </c>
      <c r="E954" s="10">
        <v>15</v>
      </c>
      <c r="F954" s="10">
        <v>15.05</v>
      </c>
      <c r="G954" s="10">
        <v>15.4</v>
      </c>
      <c r="H954" s="10">
        <v>15.7</v>
      </c>
      <c r="I954" s="3">
        <v>121</v>
      </c>
      <c r="J954" s="3">
        <v>27</v>
      </c>
      <c r="K954" s="3">
        <v>19</v>
      </c>
      <c r="L954" s="3">
        <v>-117</v>
      </c>
      <c r="M954" s="3">
        <v>-98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1.7968499999999998E-2</v>
      </c>
      <c r="T954" s="11">
        <f t="shared" si="141"/>
        <v>4.0499999999999998E-3</v>
      </c>
      <c r="U954" s="11">
        <f t="shared" si="142"/>
        <v>2.8595000000000001E-3</v>
      </c>
      <c r="V954" s="11">
        <f t="shared" si="143"/>
        <v>-1.8017999999999999E-2</v>
      </c>
      <c r="W954" s="11">
        <f t="shared" si="144"/>
        <v>-1.5385999999999999E-2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9779</v>
      </c>
      <c r="C955" s="3" t="s">
        <v>4778</v>
      </c>
      <c r="D955" s="10">
        <v>19.399999999999999</v>
      </c>
      <c r="E955" s="10">
        <v>19.850000000000001</v>
      </c>
      <c r="F955" s="10">
        <v>19.8</v>
      </c>
      <c r="G955" s="10">
        <v>19.600000000000001</v>
      </c>
      <c r="H955" s="10">
        <v>18.8</v>
      </c>
      <c r="I955" s="3">
        <v>1</v>
      </c>
      <c r="J955" s="3">
        <v>1</v>
      </c>
      <c r="K955" s="3">
        <v>8</v>
      </c>
      <c r="L955" s="3">
        <v>4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1.94E-4</v>
      </c>
      <c r="T955" s="11">
        <f t="shared" si="141"/>
        <v>1.9850000000000003E-4</v>
      </c>
      <c r="U955" s="11">
        <f t="shared" si="142"/>
        <v>1.5840000000000001E-3</v>
      </c>
      <c r="V955" s="11">
        <f t="shared" si="143"/>
        <v>7.8400000000000008E-4</v>
      </c>
      <c r="W955" s="11">
        <f t="shared" si="144"/>
        <v>-7.5200000000000006E-4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9780</v>
      </c>
      <c r="C956" s="3" t="s">
        <v>4772</v>
      </c>
      <c r="D956" s="10">
        <v>43.55</v>
      </c>
      <c r="E956" s="10">
        <v>44.1</v>
      </c>
      <c r="F956" s="10">
        <v>44.55</v>
      </c>
      <c r="G956" s="10">
        <v>43.7</v>
      </c>
      <c r="H956" s="10">
        <v>43.65</v>
      </c>
      <c r="I956" s="3">
        <v>-61</v>
      </c>
      <c r="J956" s="3">
        <v>9</v>
      </c>
      <c r="K956" s="3">
        <v>4</v>
      </c>
      <c r="L956" s="3">
        <v>-17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-2.6565499999999999E-2</v>
      </c>
      <c r="T956" s="11">
        <f t="shared" si="141"/>
        <v>3.9690000000000003E-3</v>
      </c>
      <c r="U956" s="11">
        <f t="shared" si="142"/>
        <v>1.7819999999999999E-3</v>
      </c>
      <c r="V956" s="11">
        <f t="shared" si="143"/>
        <v>-7.4290000000000007E-3</v>
      </c>
      <c r="W956" s="11">
        <f t="shared" si="144"/>
        <v>-1.7459999999999999E-3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9781</v>
      </c>
      <c r="C957" s="3" t="s">
        <v>4778</v>
      </c>
      <c r="D957" s="10">
        <v>17.7</v>
      </c>
      <c r="E957" s="10">
        <v>17.649999999999999</v>
      </c>
      <c r="F957" s="10">
        <v>17.600000000000001</v>
      </c>
      <c r="G957" s="10">
        <v>17.600000000000001</v>
      </c>
      <c r="H957" s="10">
        <v>17.350000000000001</v>
      </c>
      <c r="I957" s="3">
        <v>192</v>
      </c>
      <c r="J957" s="3">
        <v>26</v>
      </c>
      <c r="K957" s="3">
        <v>31.05</v>
      </c>
      <c r="L957" s="3">
        <v>11</v>
      </c>
      <c r="M957" s="3">
        <v>-69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3.3983999999999993E-2</v>
      </c>
      <c r="T957" s="11">
        <f t="shared" si="141"/>
        <v>4.5890000000000002E-3</v>
      </c>
      <c r="U957" s="11">
        <f t="shared" si="142"/>
        <v>5.4648000000000006E-3</v>
      </c>
      <c r="V957" s="11">
        <f t="shared" si="143"/>
        <v>1.9360000000000002E-3</v>
      </c>
      <c r="W957" s="11">
        <f t="shared" si="144"/>
        <v>-1.1971500000000001E-2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6198</v>
      </c>
      <c r="C958" s="3" t="s">
        <v>4778</v>
      </c>
      <c r="D958" s="10">
        <v>36.1</v>
      </c>
      <c r="E958" s="10">
        <v>35.450000000000003</v>
      </c>
      <c r="F958" s="10">
        <v>35.450000000000003</v>
      </c>
      <c r="G958" s="10">
        <v>35.4</v>
      </c>
      <c r="H958" s="10">
        <v>34.549999999999997</v>
      </c>
      <c r="I958" s="3">
        <v>4</v>
      </c>
      <c r="J958" s="3">
        <v>12</v>
      </c>
      <c r="K958" s="3">
        <v>3</v>
      </c>
      <c r="L958" s="3">
        <v>5</v>
      </c>
      <c r="M958" s="3">
        <v>-4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1.444E-3</v>
      </c>
      <c r="T958" s="11">
        <f t="shared" si="141"/>
        <v>4.254E-3</v>
      </c>
      <c r="U958" s="11">
        <f t="shared" si="142"/>
        <v>1.0635E-3</v>
      </c>
      <c r="V958" s="11">
        <f t="shared" si="143"/>
        <v>1.7700000000000001E-3</v>
      </c>
      <c r="W958" s="11">
        <f t="shared" si="144"/>
        <v>-1.382E-3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9782</v>
      </c>
      <c r="C959" s="3" t="s">
        <v>4772</v>
      </c>
      <c r="D959" s="10">
        <v>31.1</v>
      </c>
      <c r="E959" s="10">
        <v>30.85</v>
      </c>
      <c r="F959" s="10">
        <v>31</v>
      </c>
      <c r="G959" s="10">
        <v>30.8</v>
      </c>
      <c r="H959" s="10">
        <v>30.6</v>
      </c>
      <c r="I959" s="3">
        <v>3</v>
      </c>
      <c r="J959" s="3">
        <v>-1</v>
      </c>
      <c r="K959" s="3">
        <v>0</v>
      </c>
      <c r="L959" s="3">
        <v>3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9.3300000000000013E-4</v>
      </c>
      <c r="T959" s="11">
        <f t="shared" si="141"/>
        <v>-3.0850000000000002E-4</v>
      </c>
      <c r="U959" s="11">
        <f t="shared" si="142"/>
        <v>0</v>
      </c>
      <c r="V959" s="11">
        <f t="shared" si="143"/>
        <v>9.2400000000000002E-4</v>
      </c>
      <c r="W959" s="11">
        <f t="shared" si="144"/>
        <v>6.1200000000000002E-4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5396</v>
      </c>
      <c r="C960" s="3" t="s">
        <v>10332</v>
      </c>
      <c r="D960" s="10">
        <v>9.7200000000000006</v>
      </c>
      <c r="E960" s="10">
        <v>9.51</v>
      </c>
      <c r="F960" s="10">
        <v>9.51</v>
      </c>
      <c r="G960" s="10">
        <v>9.59</v>
      </c>
      <c r="H960" s="10">
        <v>9.4499999999999993</v>
      </c>
      <c r="I960" s="3">
        <v>38</v>
      </c>
      <c r="J960" s="3">
        <v>0</v>
      </c>
      <c r="K960" s="3">
        <v>-2</v>
      </c>
      <c r="L960" s="3">
        <v>-1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3.6936E-3</v>
      </c>
      <c r="T960" s="11">
        <f t="shared" si="141"/>
        <v>0</v>
      </c>
      <c r="U960" s="11">
        <f t="shared" si="142"/>
        <v>-1.9019999999999999E-4</v>
      </c>
      <c r="V960" s="11">
        <f t="shared" si="143"/>
        <v>-9.59E-5</v>
      </c>
      <c r="W960" s="11">
        <f t="shared" si="144"/>
        <v>-4.7249999999999999E-4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5109</v>
      </c>
      <c r="C961" s="3" t="s">
        <v>10305</v>
      </c>
      <c r="D961" s="10">
        <v>6.96</v>
      </c>
      <c r="E961" s="10">
        <v>6.94</v>
      </c>
      <c r="F961" s="10">
        <v>6.89</v>
      </c>
      <c r="G961" s="10">
        <v>6.94</v>
      </c>
      <c r="H961" s="10">
        <v>6.89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9783</v>
      </c>
      <c r="C962" s="3" t="s">
        <v>4778</v>
      </c>
      <c r="D962" s="10">
        <v>19.7</v>
      </c>
      <c r="E962" s="10">
        <v>19.649999999999999</v>
      </c>
      <c r="F962" s="10">
        <v>19.649999999999999</v>
      </c>
      <c r="G962" s="10">
        <v>19.899999999999999</v>
      </c>
      <c r="H962" s="10">
        <v>19.55</v>
      </c>
      <c r="I962" s="3">
        <v>141</v>
      </c>
      <c r="J962" s="3">
        <v>196</v>
      </c>
      <c r="K962" s="3">
        <v>96</v>
      </c>
      <c r="L962" s="3">
        <v>-952</v>
      </c>
      <c r="M962" s="3">
        <v>-701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2.7777E-2</v>
      </c>
      <c r="T962" s="11">
        <f t="shared" si="141"/>
        <v>3.8514E-2</v>
      </c>
      <c r="U962" s="11">
        <f t="shared" si="142"/>
        <v>1.8863999999999999E-2</v>
      </c>
      <c r="V962" s="11">
        <f t="shared" si="143"/>
        <v>-0.18944800000000001</v>
      </c>
      <c r="W962" s="11">
        <f t="shared" si="144"/>
        <v>-0.13704550000000001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5274</v>
      </c>
      <c r="C963" s="3" t="s">
        <v>10305</v>
      </c>
      <c r="D963" s="10">
        <v>24.5</v>
      </c>
      <c r="E963" s="10">
        <v>24.55</v>
      </c>
      <c r="F963" s="10">
        <v>24.15</v>
      </c>
      <c r="G963" s="10">
        <v>26.55</v>
      </c>
      <c r="H963" s="10">
        <v>26.8</v>
      </c>
      <c r="I963" s="3">
        <v>-299</v>
      </c>
      <c r="J963" s="3">
        <v>-948</v>
      </c>
      <c r="K963" s="3">
        <v>-195</v>
      </c>
      <c r="L963" s="3">
        <v>357</v>
      </c>
      <c r="M963" s="3">
        <v>-542.5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-7.3255000000000001E-2</v>
      </c>
      <c r="T963" s="11">
        <f t="shared" si="141"/>
        <v>-0.23273400000000002</v>
      </c>
      <c r="U963" s="11">
        <f t="shared" si="142"/>
        <v>-4.7092500000000002E-2</v>
      </c>
      <c r="V963" s="11">
        <f t="shared" si="143"/>
        <v>9.4783500000000007E-2</v>
      </c>
      <c r="W963" s="11">
        <f t="shared" si="144"/>
        <v>-0.14538999999999999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9784</v>
      </c>
      <c r="C964" s="3" t="s">
        <v>4778</v>
      </c>
      <c r="D964" s="10">
        <v>9.9499999999999993</v>
      </c>
      <c r="E964" s="10">
        <v>9.92</v>
      </c>
      <c r="F964" s="10">
        <v>9.8800000000000008</v>
      </c>
      <c r="G964" s="10">
        <v>9.86</v>
      </c>
      <c r="H964" s="10">
        <v>9.7200000000000006</v>
      </c>
      <c r="I964" s="3">
        <v>0</v>
      </c>
      <c r="J964" s="3">
        <v>0</v>
      </c>
      <c r="K964" s="3">
        <v>1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9.8800000000000003E-5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9785</v>
      </c>
      <c r="C965" s="3" t="s">
        <v>4772</v>
      </c>
      <c r="D965" s="10">
        <v>33.299999999999997</v>
      </c>
      <c r="E965" s="10">
        <v>32.950000000000003</v>
      </c>
      <c r="F965" s="10">
        <v>33.15</v>
      </c>
      <c r="G965" s="10">
        <v>33.25</v>
      </c>
      <c r="H965" s="10">
        <v>34.6</v>
      </c>
      <c r="I965" s="3">
        <v>0</v>
      </c>
      <c r="J965" s="3">
        <v>0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0</v>
      </c>
      <c r="U965" s="11">
        <f t="shared" si="142"/>
        <v>9.9449999999999994E-4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9786</v>
      </c>
      <c r="C966" s="3" t="s">
        <v>4768</v>
      </c>
      <c r="D966" s="10">
        <v>168</v>
      </c>
      <c r="E966" s="10">
        <v>166</v>
      </c>
      <c r="F966" s="10">
        <v>167</v>
      </c>
      <c r="G966" s="10">
        <v>168</v>
      </c>
      <c r="H966" s="10">
        <v>172.5</v>
      </c>
      <c r="I966" s="3">
        <v>28</v>
      </c>
      <c r="J966" s="3">
        <v>-19</v>
      </c>
      <c r="K966" s="3">
        <v>23</v>
      </c>
      <c r="L966" s="3">
        <v>9</v>
      </c>
      <c r="M966" s="3">
        <v>109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4.7039999999999998E-2</v>
      </c>
      <c r="T966" s="11">
        <f t="shared" si="141"/>
        <v>-3.1539999999999999E-2</v>
      </c>
      <c r="U966" s="11">
        <f t="shared" si="142"/>
        <v>3.841E-2</v>
      </c>
      <c r="V966" s="11">
        <f t="shared" si="143"/>
        <v>1.512E-2</v>
      </c>
      <c r="W966" s="11">
        <f t="shared" si="144"/>
        <v>0.188025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6201</v>
      </c>
      <c r="C967" s="3" t="s">
        <v>4778</v>
      </c>
      <c r="D967" s="10">
        <v>17.95</v>
      </c>
      <c r="E967" s="10">
        <v>17.95</v>
      </c>
      <c r="F967" s="10">
        <v>17.95</v>
      </c>
      <c r="G967" s="10">
        <v>17.95</v>
      </c>
      <c r="H967" s="10">
        <v>18</v>
      </c>
      <c r="I967" s="3">
        <v>-1</v>
      </c>
      <c r="J967" s="3">
        <v>1</v>
      </c>
      <c r="K967" s="3">
        <v>-1</v>
      </c>
      <c r="L967" s="3">
        <v>0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-1.795E-4</v>
      </c>
      <c r="T967" s="11">
        <f t="shared" ref="T967:T1030" si="151">$E967*J967/100000</f>
        <v>1.795E-4</v>
      </c>
      <c r="U967" s="11">
        <f t="shared" ref="U967:U1030" si="152">$F967*K967/100000</f>
        <v>-1.795E-4</v>
      </c>
      <c r="V967" s="11">
        <f t="shared" ref="V967:V1030" si="153">$G967*L967/100000</f>
        <v>0</v>
      </c>
      <c r="W967" s="11">
        <f t="shared" ref="W967:W1030" si="154">$H967*M967/100000</f>
        <v>5.4000000000000001E-4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9787</v>
      </c>
      <c r="C968" s="3" t="s">
        <v>4778</v>
      </c>
      <c r="D968" s="10">
        <v>31.1</v>
      </c>
      <c r="E968" s="10">
        <v>31.25</v>
      </c>
      <c r="F968" s="10">
        <v>31.3</v>
      </c>
      <c r="G968" s="10">
        <v>31</v>
      </c>
      <c r="H968" s="10">
        <v>31</v>
      </c>
      <c r="I968" s="3">
        <v>3</v>
      </c>
      <c r="J968" s="3">
        <v>0</v>
      </c>
      <c r="K968" s="3">
        <v>0</v>
      </c>
      <c r="L968" s="3">
        <v>2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9.3300000000000013E-4</v>
      </c>
      <c r="T968" s="11">
        <f t="shared" si="151"/>
        <v>0</v>
      </c>
      <c r="U968" s="11">
        <f t="shared" si="152"/>
        <v>0</v>
      </c>
      <c r="V968" s="11">
        <f t="shared" si="153"/>
        <v>6.2E-4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6202</v>
      </c>
      <c r="C969" s="3" t="s">
        <v>4768</v>
      </c>
      <c r="D969" s="10">
        <v>31.4</v>
      </c>
      <c r="E969" s="10">
        <v>30.95</v>
      </c>
      <c r="F969" s="10">
        <v>31.2</v>
      </c>
      <c r="G969" s="10">
        <v>30.8</v>
      </c>
      <c r="H969" s="10">
        <v>30.1</v>
      </c>
      <c r="I969" s="3">
        <v>48</v>
      </c>
      <c r="J969" s="3">
        <v>-2</v>
      </c>
      <c r="K969" s="3">
        <v>31</v>
      </c>
      <c r="L969" s="3">
        <v>-33</v>
      </c>
      <c r="M969" s="3">
        <v>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1.5071999999999999E-2</v>
      </c>
      <c r="T969" s="11">
        <f t="shared" si="151"/>
        <v>-6.1899999999999998E-4</v>
      </c>
      <c r="U969" s="11">
        <f t="shared" si="152"/>
        <v>9.672E-3</v>
      </c>
      <c r="V969" s="11">
        <f t="shared" si="153"/>
        <v>-1.0163999999999999E-2</v>
      </c>
      <c r="W969" s="11">
        <f t="shared" si="154"/>
        <v>4.816E-3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9788</v>
      </c>
      <c r="C970" s="3" t="s">
        <v>4804</v>
      </c>
      <c r="D970" s="10">
        <v>64.900000000000006</v>
      </c>
      <c r="E970" s="10">
        <v>63.8</v>
      </c>
      <c r="F970" s="10">
        <v>63.6</v>
      </c>
      <c r="G970" s="10">
        <v>62.3</v>
      </c>
      <c r="H970" s="10">
        <v>56.1</v>
      </c>
      <c r="I970" s="3">
        <v>219</v>
      </c>
      <c r="J970" s="3">
        <v>-111</v>
      </c>
      <c r="K970" s="3">
        <v>135</v>
      </c>
      <c r="L970" s="3">
        <v>-85</v>
      </c>
      <c r="M970" s="3">
        <v>-71.900000000000006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0.14213100000000001</v>
      </c>
      <c r="T970" s="11">
        <f t="shared" si="151"/>
        <v>-7.0817999999999992E-2</v>
      </c>
      <c r="U970" s="11">
        <f t="shared" si="152"/>
        <v>8.5860000000000006E-2</v>
      </c>
      <c r="V970" s="11">
        <f t="shared" si="153"/>
        <v>-5.2955000000000002E-2</v>
      </c>
      <c r="W970" s="11">
        <f t="shared" si="154"/>
        <v>-4.0335900000000008E-2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9789</v>
      </c>
      <c r="C971" s="3" t="s">
        <v>4772</v>
      </c>
      <c r="D971" s="10">
        <v>38.15</v>
      </c>
      <c r="E971" s="10">
        <v>37.9</v>
      </c>
      <c r="F971" s="10">
        <v>38.799999999999997</v>
      </c>
      <c r="G971" s="10">
        <v>38.4</v>
      </c>
      <c r="H971" s="10">
        <v>38.799999999999997</v>
      </c>
      <c r="I971" s="3">
        <v>98</v>
      </c>
      <c r="J971" s="3">
        <v>19</v>
      </c>
      <c r="K971" s="3">
        <v>3</v>
      </c>
      <c r="L971" s="3">
        <v>-80</v>
      </c>
      <c r="M971" s="3">
        <v>34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3.7386999999999997E-2</v>
      </c>
      <c r="T971" s="11">
        <f t="shared" si="151"/>
        <v>7.2009999999999999E-3</v>
      </c>
      <c r="U971" s="11">
        <f t="shared" si="152"/>
        <v>1.1639999999999999E-3</v>
      </c>
      <c r="V971" s="11">
        <f t="shared" si="153"/>
        <v>-3.0720000000000001E-2</v>
      </c>
      <c r="W971" s="11">
        <f t="shared" si="154"/>
        <v>1.3191999999999999E-2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9790</v>
      </c>
      <c r="C972" s="3" t="s">
        <v>4781</v>
      </c>
      <c r="D972" s="10">
        <v>29.6</v>
      </c>
      <c r="E972" s="10">
        <v>30.1</v>
      </c>
      <c r="F972" s="10">
        <v>30.1</v>
      </c>
      <c r="G972" s="10">
        <v>29.65</v>
      </c>
      <c r="H972" s="10">
        <v>29.7</v>
      </c>
      <c r="I972" s="3">
        <v>0</v>
      </c>
      <c r="J972" s="3">
        <v>1</v>
      </c>
      <c r="K972" s="3">
        <v>-4</v>
      </c>
      <c r="L972" s="3">
        <v>0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3.01E-4</v>
      </c>
      <c r="U972" s="11">
        <f t="shared" si="152"/>
        <v>-1.204E-3</v>
      </c>
      <c r="V972" s="11">
        <f t="shared" si="153"/>
        <v>0</v>
      </c>
      <c r="W972" s="11">
        <f t="shared" si="154"/>
        <v>-5.9400000000000002E-4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9791</v>
      </c>
      <c r="C973" s="3" t="s">
        <v>4778</v>
      </c>
      <c r="D973" s="10">
        <v>86.6</v>
      </c>
      <c r="E973" s="10">
        <v>86.8</v>
      </c>
      <c r="F973" s="10">
        <v>86.8</v>
      </c>
      <c r="G973" s="10">
        <v>88.1</v>
      </c>
      <c r="H973" s="10">
        <v>86.5</v>
      </c>
      <c r="I973" s="3">
        <v>-0.61</v>
      </c>
      <c r="J973" s="3">
        <v>1</v>
      </c>
      <c r="K973" s="3">
        <v>-9.6240000000000006</v>
      </c>
      <c r="L973" s="3">
        <v>-10</v>
      </c>
      <c r="M973" s="3">
        <v>-33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-5.2825999999999991E-4</v>
      </c>
      <c r="T973" s="11">
        <f t="shared" si="151"/>
        <v>8.6799999999999996E-4</v>
      </c>
      <c r="U973" s="11">
        <f t="shared" si="152"/>
        <v>-8.3536319999999997E-3</v>
      </c>
      <c r="V973" s="11">
        <f t="shared" si="153"/>
        <v>-8.8100000000000001E-3</v>
      </c>
      <c r="W973" s="11">
        <f t="shared" si="154"/>
        <v>-2.8545000000000001E-2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9792</v>
      </c>
      <c r="C974" s="3" t="s">
        <v>4778</v>
      </c>
      <c r="D974" s="10">
        <v>32.25</v>
      </c>
      <c r="E974" s="10">
        <v>32.049999999999997</v>
      </c>
      <c r="F974" s="10">
        <v>33.25</v>
      </c>
      <c r="G974" s="10">
        <v>33.35</v>
      </c>
      <c r="H974" s="10">
        <v>32.299999999999997</v>
      </c>
      <c r="I974" s="3">
        <v>9</v>
      </c>
      <c r="J974" s="3">
        <v>3</v>
      </c>
      <c r="K974" s="3">
        <v>-7</v>
      </c>
      <c r="L974" s="3">
        <v>-1</v>
      </c>
      <c r="M974" s="3">
        <v>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2.9025000000000001E-3</v>
      </c>
      <c r="T974" s="11">
        <f t="shared" si="151"/>
        <v>9.614999999999999E-4</v>
      </c>
      <c r="U974" s="11">
        <f t="shared" si="152"/>
        <v>-2.3275000000000001E-3</v>
      </c>
      <c r="V974" s="11">
        <f t="shared" si="153"/>
        <v>-3.3350000000000003E-4</v>
      </c>
      <c r="W974" s="11">
        <f t="shared" si="154"/>
        <v>4.5219999999999991E-3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9793</v>
      </c>
      <c r="C975" s="3" t="s">
        <v>4772</v>
      </c>
      <c r="D975" s="10">
        <v>122</v>
      </c>
      <c r="E975" s="10">
        <v>124</v>
      </c>
      <c r="F975" s="10">
        <v>131.5</v>
      </c>
      <c r="G975" s="10">
        <v>132</v>
      </c>
      <c r="H975" s="10">
        <v>129</v>
      </c>
      <c r="I975" s="3">
        <v>11</v>
      </c>
      <c r="J975" s="3">
        <v>49</v>
      </c>
      <c r="K975" s="3">
        <v>-21</v>
      </c>
      <c r="L975" s="3">
        <v>22</v>
      </c>
      <c r="M975" s="3">
        <v>-101</v>
      </c>
      <c r="N975" s="3">
        <v>0</v>
      </c>
      <c r="O975" s="3">
        <v>50</v>
      </c>
      <c r="P975" s="3">
        <v>30</v>
      </c>
      <c r="Q975" s="3">
        <v>0</v>
      </c>
      <c r="R975" s="3">
        <v>0</v>
      </c>
      <c r="S975" s="11">
        <f t="shared" si="150"/>
        <v>1.342E-2</v>
      </c>
      <c r="T975" s="11">
        <f t="shared" si="151"/>
        <v>6.0760000000000002E-2</v>
      </c>
      <c r="U975" s="11">
        <f t="shared" si="152"/>
        <v>-2.7615000000000001E-2</v>
      </c>
      <c r="V975" s="11">
        <f t="shared" si="153"/>
        <v>2.904E-2</v>
      </c>
      <c r="W975" s="11">
        <f t="shared" si="154"/>
        <v>-0.13028999999999999</v>
      </c>
      <c r="X975" s="11">
        <f t="shared" si="155"/>
        <v>0</v>
      </c>
      <c r="Y975" s="11">
        <f t="shared" si="156"/>
        <v>6.2E-2</v>
      </c>
      <c r="Z975" s="11">
        <f t="shared" si="157"/>
        <v>3.9449999999999999E-2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4969</v>
      </c>
      <c r="C976" s="3" t="s">
        <v>4778</v>
      </c>
      <c r="D976" s="10">
        <v>35.450000000000003</v>
      </c>
      <c r="E976" s="10">
        <v>35.700000000000003</v>
      </c>
      <c r="F976" s="10">
        <v>36.200000000000003</v>
      </c>
      <c r="G976" s="10">
        <v>35.65</v>
      </c>
      <c r="H976" s="10">
        <v>32.1</v>
      </c>
      <c r="I976" s="3">
        <v>107</v>
      </c>
      <c r="J976" s="3">
        <v>-4</v>
      </c>
      <c r="K976" s="3">
        <v>14</v>
      </c>
      <c r="L976" s="3">
        <v>-235</v>
      </c>
      <c r="M976" s="3">
        <v>-613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3.79315E-2</v>
      </c>
      <c r="T976" s="11">
        <f t="shared" si="151"/>
        <v>-1.428E-3</v>
      </c>
      <c r="U976" s="11">
        <f t="shared" si="152"/>
        <v>5.0680000000000005E-3</v>
      </c>
      <c r="V976" s="11">
        <f t="shared" si="153"/>
        <v>-8.3777500000000005E-2</v>
      </c>
      <c r="W976" s="11">
        <f t="shared" si="154"/>
        <v>-0.196773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9794</v>
      </c>
      <c r="C977" s="3" t="s">
        <v>10304</v>
      </c>
      <c r="D977" s="10">
        <v>26.9</v>
      </c>
      <c r="E977" s="10">
        <v>26.75</v>
      </c>
      <c r="F977" s="10">
        <v>26.95</v>
      </c>
      <c r="G977" s="10">
        <v>26.8</v>
      </c>
      <c r="H977" s="10">
        <v>26.5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9795</v>
      </c>
      <c r="C978" s="3" t="s">
        <v>4778</v>
      </c>
      <c r="D978" s="10">
        <v>56.8</v>
      </c>
      <c r="E978" s="10">
        <v>56.8</v>
      </c>
      <c r="F978" s="10">
        <v>56.8</v>
      </c>
      <c r="G978" s="10">
        <v>55.2</v>
      </c>
      <c r="H978" s="10">
        <v>56.2</v>
      </c>
      <c r="I978" s="3">
        <v>1</v>
      </c>
      <c r="J978" s="3">
        <v>-3</v>
      </c>
      <c r="K978" s="3">
        <v>-1</v>
      </c>
      <c r="L978" s="3">
        <v>-1</v>
      </c>
      <c r="M978" s="3">
        <v>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5.6799999999999993E-4</v>
      </c>
      <c r="T978" s="11">
        <f t="shared" si="151"/>
        <v>-1.7039999999999998E-3</v>
      </c>
      <c r="U978" s="11">
        <f t="shared" si="152"/>
        <v>-5.6799999999999993E-4</v>
      </c>
      <c r="V978" s="11">
        <f t="shared" si="153"/>
        <v>-5.5200000000000008E-4</v>
      </c>
      <c r="W978" s="11">
        <f t="shared" si="154"/>
        <v>1.124E-3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5399</v>
      </c>
      <c r="C979" s="3" t="s">
        <v>4768</v>
      </c>
      <c r="D979" s="10">
        <v>29.4</v>
      </c>
      <c r="E979" s="10">
        <v>29.4</v>
      </c>
      <c r="F979" s="10">
        <v>29.8</v>
      </c>
      <c r="G979" s="10">
        <v>29.7</v>
      </c>
      <c r="H979" s="10">
        <v>29.6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9796</v>
      </c>
      <c r="C980" s="3" t="s">
        <v>4772</v>
      </c>
      <c r="D980" s="10">
        <v>110.5</v>
      </c>
      <c r="E980" s="10">
        <v>110</v>
      </c>
      <c r="F980" s="10">
        <v>110</v>
      </c>
      <c r="G980" s="10">
        <v>105</v>
      </c>
      <c r="H980" s="10">
        <v>106</v>
      </c>
      <c r="I980" s="3">
        <v>6</v>
      </c>
      <c r="J980" s="3">
        <v>0</v>
      </c>
      <c r="K980" s="3">
        <v>14</v>
      </c>
      <c r="L980" s="3">
        <v>-66</v>
      </c>
      <c r="M980" s="3">
        <v>-8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6.6299999999999996E-3</v>
      </c>
      <c r="T980" s="11">
        <f t="shared" si="151"/>
        <v>0</v>
      </c>
      <c r="U980" s="11">
        <f t="shared" si="152"/>
        <v>1.54E-2</v>
      </c>
      <c r="V980" s="11">
        <f t="shared" si="153"/>
        <v>-6.93E-2</v>
      </c>
      <c r="W980" s="11">
        <f t="shared" si="154"/>
        <v>-8.4799999999999997E-3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9797</v>
      </c>
      <c r="C981" s="3" t="s">
        <v>4778</v>
      </c>
      <c r="D981" s="10">
        <v>35</v>
      </c>
      <c r="E981" s="10">
        <v>35</v>
      </c>
      <c r="F981" s="10">
        <v>35.15</v>
      </c>
      <c r="G981" s="10">
        <v>35.049999999999997</v>
      </c>
      <c r="H981" s="10">
        <v>35.15</v>
      </c>
      <c r="I981" s="3">
        <v>5</v>
      </c>
      <c r="J981" s="3">
        <v>5</v>
      </c>
      <c r="K981" s="3">
        <v>6</v>
      </c>
      <c r="L981" s="3">
        <v>-7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1.75E-3</v>
      </c>
      <c r="T981" s="11">
        <f t="shared" si="151"/>
        <v>1.75E-3</v>
      </c>
      <c r="U981" s="11">
        <f t="shared" si="152"/>
        <v>2.1089999999999998E-3</v>
      </c>
      <c r="V981" s="11">
        <f t="shared" si="153"/>
        <v>-2.4534999999999995E-3</v>
      </c>
      <c r="W981" s="11">
        <f t="shared" si="154"/>
        <v>3.1634999999999996E-3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6209</v>
      </c>
      <c r="C982" s="3" t="s">
        <v>4778</v>
      </c>
      <c r="D982" s="10">
        <v>29.4</v>
      </c>
      <c r="E982" s="10">
        <v>28.85</v>
      </c>
      <c r="F982" s="10">
        <v>28.8</v>
      </c>
      <c r="G982" s="10">
        <v>28.65</v>
      </c>
      <c r="H982" s="10">
        <v>29.25</v>
      </c>
      <c r="I982" s="3">
        <v>24</v>
      </c>
      <c r="J982" s="3">
        <v>-2</v>
      </c>
      <c r="K982" s="3">
        <v>-17</v>
      </c>
      <c r="L982" s="3">
        <v>16</v>
      </c>
      <c r="M982" s="3">
        <v>67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7.0559999999999989E-3</v>
      </c>
      <c r="T982" s="11">
        <f t="shared" si="151"/>
        <v>-5.7700000000000004E-4</v>
      </c>
      <c r="U982" s="11">
        <f t="shared" si="152"/>
        <v>-4.8960000000000002E-3</v>
      </c>
      <c r="V982" s="11">
        <f t="shared" si="153"/>
        <v>4.5839999999999995E-3</v>
      </c>
      <c r="W982" s="11">
        <f t="shared" si="154"/>
        <v>1.95975E-2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9798</v>
      </c>
      <c r="C983" s="3" t="s">
        <v>4772</v>
      </c>
      <c r="D983" s="10">
        <v>15.5</v>
      </c>
      <c r="E983" s="10">
        <v>15.5</v>
      </c>
      <c r="F983" s="10">
        <v>15.65</v>
      </c>
      <c r="G983" s="10">
        <v>15.6</v>
      </c>
      <c r="H983" s="10">
        <v>15.35</v>
      </c>
      <c r="I983" s="3">
        <v>6</v>
      </c>
      <c r="J983" s="3">
        <v>0</v>
      </c>
      <c r="K983" s="3">
        <v>-2</v>
      </c>
      <c r="L983" s="3">
        <v>-1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9.3000000000000005E-4</v>
      </c>
      <c r="T983" s="11">
        <f t="shared" si="151"/>
        <v>0</v>
      </c>
      <c r="U983" s="11">
        <f t="shared" si="152"/>
        <v>-3.1300000000000002E-4</v>
      </c>
      <c r="V983" s="11">
        <f t="shared" si="153"/>
        <v>-1.56E-4</v>
      </c>
      <c r="W983" s="11">
        <f t="shared" si="154"/>
        <v>-4.6049999999999997E-4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9799</v>
      </c>
      <c r="C984" s="3" t="s">
        <v>4778</v>
      </c>
      <c r="D984" s="10">
        <v>45.25</v>
      </c>
      <c r="E984" s="10">
        <v>46.4</v>
      </c>
      <c r="F984" s="10">
        <v>45.95</v>
      </c>
      <c r="G984" s="10">
        <v>45.85</v>
      </c>
      <c r="H984" s="10">
        <v>45.4</v>
      </c>
      <c r="I984" s="3">
        <v>60</v>
      </c>
      <c r="J984" s="3">
        <v>81</v>
      </c>
      <c r="K984" s="3">
        <v>-96</v>
      </c>
      <c r="L984" s="3">
        <v>-6</v>
      </c>
      <c r="M984" s="3">
        <v>25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2.7150000000000001E-2</v>
      </c>
      <c r="T984" s="11">
        <f t="shared" si="151"/>
        <v>3.7583999999999999E-2</v>
      </c>
      <c r="U984" s="11">
        <f t="shared" si="152"/>
        <v>-4.4112000000000005E-2</v>
      </c>
      <c r="V984" s="11">
        <f t="shared" si="153"/>
        <v>-2.7510000000000004E-3</v>
      </c>
      <c r="W984" s="11">
        <f t="shared" si="154"/>
        <v>1.1350000000000001E-2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9800</v>
      </c>
      <c r="C985" s="3" t="s">
        <v>4768</v>
      </c>
      <c r="D985" s="10">
        <v>24.45</v>
      </c>
      <c r="E985" s="10">
        <v>24.2</v>
      </c>
      <c r="F985" s="10">
        <v>24.2</v>
      </c>
      <c r="G985" s="10">
        <v>24.15</v>
      </c>
      <c r="H985" s="10">
        <v>23.75</v>
      </c>
      <c r="I985" s="3">
        <v>49</v>
      </c>
      <c r="J985" s="3">
        <v>36</v>
      </c>
      <c r="K985" s="3">
        <v>-38.868000000000002</v>
      </c>
      <c r="L985" s="3">
        <v>33</v>
      </c>
      <c r="M985" s="3">
        <v>-52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1.19805E-2</v>
      </c>
      <c r="T985" s="11">
        <f t="shared" si="151"/>
        <v>8.7119999999999993E-3</v>
      </c>
      <c r="U985" s="11">
        <f t="shared" si="152"/>
        <v>-9.4060559999999994E-3</v>
      </c>
      <c r="V985" s="11">
        <f t="shared" si="153"/>
        <v>7.9694999999999992E-3</v>
      </c>
      <c r="W985" s="11">
        <f t="shared" si="154"/>
        <v>-1.235E-2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9801</v>
      </c>
      <c r="C986" s="3" t="s">
        <v>4772</v>
      </c>
      <c r="D986" s="10">
        <v>51.1</v>
      </c>
      <c r="E986" s="10">
        <v>50.6</v>
      </c>
      <c r="F986" s="10">
        <v>51.1</v>
      </c>
      <c r="G986" s="10">
        <v>51.3</v>
      </c>
      <c r="H986" s="10">
        <v>51.5</v>
      </c>
      <c r="I986" s="3">
        <v>50</v>
      </c>
      <c r="J986" s="3">
        <v>11</v>
      </c>
      <c r="K986" s="3">
        <v>16</v>
      </c>
      <c r="L986" s="3">
        <v>24</v>
      </c>
      <c r="M986" s="3">
        <v>-11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2.555E-2</v>
      </c>
      <c r="T986" s="11">
        <f t="shared" si="151"/>
        <v>5.5660000000000006E-3</v>
      </c>
      <c r="U986" s="11">
        <f t="shared" si="152"/>
        <v>8.176000000000001E-3</v>
      </c>
      <c r="V986" s="11">
        <f t="shared" si="153"/>
        <v>1.2311999999999998E-2</v>
      </c>
      <c r="W986" s="11">
        <f t="shared" si="154"/>
        <v>-5.6649999999999999E-3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6210</v>
      </c>
      <c r="C987" s="3" t="s">
        <v>10305</v>
      </c>
      <c r="D987" s="10">
        <v>53</v>
      </c>
      <c r="E987" s="10">
        <v>53</v>
      </c>
      <c r="F987" s="10">
        <v>53.4</v>
      </c>
      <c r="G987" s="10">
        <v>52.7</v>
      </c>
      <c r="H987" s="10">
        <v>52.6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9802</v>
      </c>
      <c r="C988" s="3" t="s">
        <v>4778</v>
      </c>
      <c r="D988" s="10">
        <v>70.900000000000006</v>
      </c>
      <c r="E988" s="10">
        <v>70.7</v>
      </c>
      <c r="F988" s="10">
        <v>70.900000000000006</v>
      </c>
      <c r="G988" s="10">
        <v>70.5</v>
      </c>
      <c r="H988" s="10">
        <v>70.900000000000006</v>
      </c>
      <c r="I988" s="3">
        <v>-5.3999999999999999E-2</v>
      </c>
      <c r="J988" s="3">
        <v>-0.13200000000000001</v>
      </c>
      <c r="K988" s="3">
        <v>-1</v>
      </c>
      <c r="L988" s="3">
        <v>2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-3.8285999999999999E-5</v>
      </c>
      <c r="T988" s="11">
        <f t="shared" si="151"/>
        <v>-9.3324000000000017E-5</v>
      </c>
      <c r="U988" s="11">
        <f t="shared" si="152"/>
        <v>-7.090000000000001E-4</v>
      </c>
      <c r="V988" s="11">
        <f t="shared" si="153"/>
        <v>1.41E-3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9803</v>
      </c>
      <c r="C989" s="3" t="s">
        <v>4778</v>
      </c>
      <c r="D989" s="10">
        <v>154.5</v>
      </c>
      <c r="E989" s="10">
        <v>152.5</v>
      </c>
      <c r="F989" s="10">
        <v>155</v>
      </c>
      <c r="G989" s="10">
        <v>152</v>
      </c>
      <c r="H989" s="10">
        <v>151.5</v>
      </c>
      <c r="I989" s="3">
        <v>-2</v>
      </c>
      <c r="J989" s="3">
        <v>-14</v>
      </c>
      <c r="K989" s="3">
        <v>-19</v>
      </c>
      <c r="L989" s="3">
        <v>-75.849999999999994</v>
      </c>
      <c r="M989" s="3">
        <v>7</v>
      </c>
      <c r="N989" s="3">
        <v>0</v>
      </c>
      <c r="O989" s="3">
        <v>0</v>
      </c>
      <c r="P989" s="3">
        <v>0</v>
      </c>
      <c r="Q989" s="3">
        <v>0</v>
      </c>
      <c r="R989" s="3">
        <v>-55.920999999999999</v>
      </c>
      <c r="S989" s="11">
        <f t="shared" si="150"/>
        <v>-3.0899999999999999E-3</v>
      </c>
      <c r="T989" s="11">
        <f t="shared" si="151"/>
        <v>-2.1350000000000001E-2</v>
      </c>
      <c r="U989" s="11">
        <f t="shared" si="152"/>
        <v>-2.945E-2</v>
      </c>
      <c r="V989" s="11">
        <f t="shared" si="153"/>
        <v>-0.11529199999999999</v>
      </c>
      <c r="W989" s="11">
        <f t="shared" si="154"/>
        <v>1.0605E-2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-8.472031499999999E-2</v>
      </c>
    </row>
    <row r="990" spans="1:28" x14ac:dyDescent="0.25">
      <c r="A990" s="2" t="s">
        <v>984</v>
      </c>
      <c r="B990" s="3" t="s">
        <v>5401</v>
      </c>
      <c r="C990" s="3" t="s">
        <v>4778</v>
      </c>
      <c r="D990" s="10">
        <v>62.5</v>
      </c>
      <c r="E990" s="10">
        <v>61.9</v>
      </c>
      <c r="F990" s="10">
        <v>61.9</v>
      </c>
      <c r="G990" s="10">
        <v>61.3</v>
      </c>
      <c r="H990" s="10">
        <v>61</v>
      </c>
      <c r="I990" s="3">
        <v>8</v>
      </c>
      <c r="J990" s="3">
        <v>7</v>
      </c>
      <c r="K990" s="3">
        <v>8</v>
      </c>
      <c r="L990" s="3">
        <v>22</v>
      </c>
      <c r="M990" s="3">
        <v>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5.0000000000000001E-3</v>
      </c>
      <c r="T990" s="11">
        <f t="shared" si="151"/>
        <v>4.333E-3</v>
      </c>
      <c r="U990" s="11">
        <f t="shared" si="152"/>
        <v>4.9519999999999998E-3</v>
      </c>
      <c r="V990" s="11">
        <f t="shared" si="153"/>
        <v>1.3486E-2</v>
      </c>
      <c r="W990" s="11">
        <f t="shared" si="154"/>
        <v>2.4399999999999999E-3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9804</v>
      </c>
      <c r="C991" s="3" t="s">
        <v>4778</v>
      </c>
      <c r="D991" s="10">
        <v>90.9</v>
      </c>
      <c r="E991" s="10">
        <v>90.8</v>
      </c>
      <c r="F991" s="10">
        <v>90.9</v>
      </c>
      <c r="G991" s="10">
        <v>90.9</v>
      </c>
      <c r="H991" s="10">
        <v>92.1</v>
      </c>
      <c r="I991" s="3">
        <v>-1</v>
      </c>
      <c r="J991" s="3">
        <v>-1</v>
      </c>
      <c r="K991" s="3">
        <v>1</v>
      </c>
      <c r="L991" s="3">
        <v>-1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-9.0900000000000009E-4</v>
      </c>
      <c r="T991" s="11">
        <f t="shared" si="151"/>
        <v>-9.0799999999999995E-4</v>
      </c>
      <c r="U991" s="11">
        <f t="shared" si="152"/>
        <v>9.0900000000000009E-4</v>
      </c>
      <c r="V991" s="11">
        <f t="shared" si="153"/>
        <v>-9.0900000000000009E-4</v>
      </c>
      <c r="W991" s="11">
        <f t="shared" si="154"/>
        <v>5.5259999999999988E-3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5558</v>
      </c>
      <c r="C992" s="3" t="s">
        <v>4772</v>
      </c>
      <c r="D992" s="10">
        <v>71.7</v>
      </c>
      <c r="E992" s="10">
        <v>71.8</v>
      </c>
      <c r="F992" s="10">
        <v>73.400000000000006</v>
      </c>
      <c r="G992" s="10">
        <v>69.2</v>
      </c>
      <c r="H992" s="10">
        <v>68.5</v>
      </c>
      <c r="I992" s="3">
        <v>-18</v>
      </c>
      <c r="J992" s="3">
        <v>4</v>
      </c>
      <c r="K992" s="3">
        <v>72</v>
      </c>
      <c r="L992" s="3">
        <v>-502</v>
      </c>
      <c r="M992" s="3">
        <v>-112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-1.2906000000000001E-2</v>
      </c>
      <c r="T992" s="11">
        <f t="shared" si="151"/>
        <v>2.872E-3</v>
      </c>
      <c r="U992" s="11">
        <f t="shared" si="152"/>
        <v>5.2847999999999999E-2</v>
      </c>
      <c r="V992" s="11">
        <f t="shared" si="153"/>
        <v>-0.34738400000000003</v>
      </c>
      <c r="W992" s="11">
        <f t="shared" si="154"/>
        <v>-7.6719999999999997E-2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9805</v>
      </c>
      <c r="C993" s="3" t="s">
        <v>10305</v>
      </c>
      <c r="D993" s="10">
        <v>6.51</v>
      </c>
      <c r="E993" s="10">
        <v>6.38</v>
      </c>
      <c r="F993" s="10">
        <v>6.54</v>
      </c>
      <c r="G993" s="10">
        <v>6.4</v>
      </c>
      <c r="H993" s="10">
        <v>6.28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9806</v>
      </c>
      <c r="C994" s="3" t="s">
        <v>4786</v>
      </c>
      <c r="D994" s="10">
        <v>12.75</v>
      </c>
      <c r="E994" s="10">
        <v>12.85</v>
      </c>
      <c r="F994" s="10">
        <v>12.9</v>
      </c>
      <c r="G994" s="10">
        <v>12.85</v>
      </c>
      <c r="H994" s="10">
        <v>12.75</v>
      </c>
      <c r="I994" s="3">
        <v>0</v>
      </c>
      <c r="J994" s="3">
        <v>-115</v>
      </c>
      <c r="K994" s="3">
        <v>-41</v>
      </c>
      <c r="L994" s="3">
        <v>-13</v>
      </c>
      <c r="M994" s="3">
        <v>-10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-1.4777500000000001E-2</v>
      </c>
      <c r="U994" s="11">
        <f t="shared" si="152"/>
        <v>-5.2889999999999994E-3</v>
      </c>
      <c r="V994" s="11">
        <f t="shared" si="153"/>
        <v>-1.6704999999999999E-3</v>
      </c>
      <c r="W994" s="11">
        <f t="shared" si="154"/>
        <v>-1.2750000000000001E-3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9807</v>
      </c>
      <c r="C995" s="3" t="s">
        <v>4786</v>
      </c>
      <c r="D995" s="10">
        <v>26.85</v>
      </c>
      <c r="E995" s="10">
        <v>27</v>
      </c>
      <c r="F995" s="10">
        <v>27.4</v>
      </c>
      <c r="G995" s="10">
        <v>28.15</v>
      </c>
      <c r="H995" s="10">
        <v>28.35</v>
      </c>
      <c r="I995" s="3">
        <v>14</v>
      </c>
      <c r="J995" s="3">
        <v>12</v>
      </c>
      <c r="K995" s="3">
        <v>16</v>
      </c>
      <c r="L995" s="3">
        <v>10</v>
      </c>
      <c r="M995" s="3">
        <v>13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3.7590000000000002E-3</v>
      </c>
      <c r="T995" s="11">
        <f t="shared" si="151"/>
        <v>3.2399999999999998E-3</v>
      </c>
      <c r="U995" s="11">
        <f t="shared" si="152"/>
        <v>4.3839999999999999E-3</v>
      </c>
      <c r="V995" s="11">
        <f t="shared" si="153"/>
        <v>2.8149999999999998E-3</v>
      </c>
      <c r="W995" s="11">
        <f t="shared" si="154"/>
        <v>3.6855E-3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9808</v>
      </c>
      <c r="C996" s="3" t="s">
        <v>4786</v>
      </c>
      <c r="D996" s="10">
        <v>12.3</v>
      </c>
      <c r="E996" s="10">
        <v>12.3</v>
      </c>
      <c r="F996" s="10">
        <v>12.3</v>
      </c>
      <c r="G996" s="10">
        <v>12.25</v>
      </c>
      <c r="H996" s="10">
        <v>12.3</v>
      </c>
      <c r="I996" s="3">
        <v>1</v>
      </c>
      <c r="J996" s="3">
        <v>-6</v>
      </c>
      <c r="K996" s="3">
        <v>-26</v>
      </c>
      <c r="L996" s="3">
        <v>-4</v>
      </c>
      <c r="M996" s="3">
        <v>-7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1.2300000000000001E-4</v>
      </c>
      <c r="T996" s="11">
        <f t="shared" si="151"/>
        <v>-7.3800000000000016E-4</v>
      </c>
      <c r="U996" s="11">
        <f t="shared" si="152"/>
        <v>-3.1980000000000003E-3</v>
      </c>
      <c r="V996" s="11">
        <f t="shared" si="153"/>
        <v>-4.8999999999999998E-4</v>
      </c>
      <c r="W996" s="11">
        <f t="shared" si="154"/>
        <v>-8.6100000000000011E-4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9809</v>
      </c>
      <c r="C997" s="3" t="s">
        <v>4770</v>
      </c>
      <c r="D997" s="10">
        <v>15.95</v>
      </c>
      <c r="E997" s="10">
        <v>15.8</v>
      </c>
      <c r="F997" s="10">
        <v>15.8</v>
      </c>
      <c r="G997" s="10">
        <v>15.75</v>
      </c>
      <c r="H997" s="10">
        <v>15.9</v>
      </c>
      <c r="I997" s="3">
        <v>-1</v>
      </c>
      <c r="J997" s="3">
        <v>-1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-1.595E-4</v>
      </c>
      <c r="T997" s="11">
        <f t="shared" si="151"/>
        <v>-1.5800000000000002E-4</v>
      </c>
      <c r="U997" s="11">
        <f t="shared" si="152"/>
        <v>-1.5800000000000002E-4</v>
      </c>
      <c r="V997" s="11">
        <f t="shared" si="153"/>
        <v>-1.5750000000000001E-4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9810</v>
      </c>
      <c r="C998" s="3" t="s">
        <v>10301</v>
      </c>
      <c r="D998" s="10">
        <v>3.5</v>
      </c>
      <c r="E998" s="10">
        <v>3.35</v>
      </c>
      <c r="F998" s="10">
        <v>3.37</v>
      </c>
      <c r="G998" s="10">
        <v>3.1</v>
      </c>
      <c r="H998" s="10">
        <v>3.1</v>
      </c>
      <c r="I998" s="3">
        <v>0</v>
      </c>
      <c r="J998" s="3">
        <v>0</v>
      </c>
      <c r="K998" s="3">
        <v>0</v>
      </c>
      <c r="L998" s="3">
        <v>0.3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9.299999999999999E-6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5729</v>
      </c>
      <c r="C999" s="3" t="s">
        <v>10302</v>
      </c>
      <c r="D999" s="10">
        <v>13.85</v>
      </c>
      <c r="E999" s="10">
        <v>13.75</v>
      </c>
      <c r="F999" s="10">
        <v>13.5</v>
      </c>
      <c r="G999" s="10">
        <v>13.7</v>
      </c>
      <c r="H999" s="10">
        <v>13.5</v>
      </c>
      <c r="I999" s="3">
        <v>195</v>
      </c>
      <c r="J999" s="3">
        <v>48</v>
      </c>
      <c r="K999" s="3">
        <v>-244</v>
      </c>
      <c r="L999" s="3">
        <v>-90</v>
      </c>
      <c r="M999" s="3">
        <v>-136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2.70075E-2</v>
      </c>
      <c r="T999" s="11">
        <f t="shared" si="151"/>
        <v>6.6E-3</v>
      </c>
      <c r="U999" s="11">
        <f t="shared" si="152"/>
        <v>-3.2939999999999997E-2</v>
      </c>
      <c r="V999" s="11">
        <f t="shared" si="153"/>
        <v>-1.2330000000000001E-2</v>
      </c>
      <c r="W999" s="11">
        <f t="shared" si="154"/>
        <v>-1.8360000000000001E-2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9811</v>
      </c>
      <c r="C1000" s="3" t="s">
        <v>4770</v>
      </c>
      <c r="D1000" s="10">
        <v>12.75</v>
      </c>
      <c r="E1000" s="10">
        <v>12.7</v>
      </c>
      <c r="F1000" s="10">
        <v>13</v>
      </c>
      <c r="G1000" s="10">
        <v>12.85</v>
      </c>
      <c r="H1000" s="10">
        <v>12.75</v>
      </c>
      <c r="I1000" s="3">
        <v>-1</v>
      </c>
      <c r="J1000" s="3">
        <v>-1</v>
      </c>
      <c r="K1000" s="3">
        <v>-3</v>
      </c>
      <c r="L1000" s="3">
        <v>-2</v>
      </c>
      <c r="M1000" s="3">
        <v>-4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-1.27E-4</v>
      </c>
      <c r="U1000" s="11">
        <f t="shared" si="152"/>
        <v>-3.8999999999999999E-4</v>
      </c>
      <c r="V1000" s="11">
        <f t="shared" si="153"/>
        <v>-2.5700000000000001E-4</v>
      </c>
      <c r="W1000" s="11">
        <f t="shared" si="154"/>
        <v>-5.1000000000000004E-4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9812</v>
      </c>
      <c r="C1001" s="3" t="s">
        <v>4786</v>
      </c>
      <c r="D1001" s="10">
        <v>14.4</v>
      </c>
      <c r="E1001" s="10">
        <v>14.45</v>
      </c>
      <c r="F1001" s="10">
        <v>14.5</v>
      </c>
      <c r="G1001" s="10">
        <v>14.45</v>
      </c>
      <c r="H1001" s="10">
        <v>14.4</v>
      </c>
      <c r="I1001" s="3">
        <v>-4</v>
      </c>
      <c r="J1001" s="3">
        <v>-3</v>
      </c>
      <c r="K1001" s="3">
        <v>-4</v>
      </c>
      <c r="L1001" s="3">
        <v>-8</v>
      </c>
      <c r="M1001" s="3">
        <v>-9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-5.7600000000000001E-4</v>
      </c>
      <c r="T1001" s="11">
        <f t="shared" si="151"/>
        <v>-4.3349999999999997E-4</v>
      </c>
      <c r="U1001" s="11">
        <f t="shared" si="152"/>
        <v>-5.8E-4</v>
      </c>
      <c r="V1001" s="11">
        <f t="shared" si="153"/>
        <v>-1.1559999999999999E-3</v>
      </c>
      <c r="W1001" s="11">
        <f t="shared" si="154"/>
        <v>-1.2959999999999998E-3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9813</v>
      </c>
      <c r="C1002" s="3" t="s">
        <v>4786</v>
      </c>
      <c r="D1002" s="10">
        <v>79.599999999999994</v>
      </c>
      <c r="E1002" s="10">
        <v>79.5</v>
      </c>
      <c r="F1002" s="10">
        <v>79.900000000000006</v>
      </c>
      <c r="G1002" s="10">
        <v>79.900000000000006</v>
      </c>
      <c r="H1002" s="10">
        <v>80.2</v>
      </c>
      <c r="I1002" s="3">
        <v>47</v>
      </c>
      <c r="J1002" s="3">
        <v>-4</v>
      </c>
      <c r="K1002" s="3">
        <v>49</v>
      </c>
      <c r="L1002" s="3">
        <v>15</v>
      </c>
      <c r="M1002" s="3">
        <v>-1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3.7412000000000001E-2</v>
      </c>
      <c r="T1002" s="11">
        <f t="shared" si="151"/>
        <v>-3.1800000000000001E-3</v>
      </c>
      <c r="U1002" s="11">
        <f t="shared" si="152"/>
        <v>3.9151000000000005E-2</v>
      </c>
      <c r="V1002" s="11">
        <f t="shared" si="153"/>
        <v>1.1985000000000001E-2</v>
      </c>
      <c r="W1002" s="11">
        <f t="shared" si="154"/>
        <v>-8.0199999999999998E-4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9814</v>
      </c>
      <c r="C1003" s="3" t="s">
        <v>4770</v>
      </c>
      <c r="D1003" s="10">
        <v>33.75</v>
      </c>
      <c r="E1003" s="10">
        <v>33.950000000000003</v>
      </c>
      <c r="F1003" s="10">
        <v>33.9</v>
      </c>
      <c r="G1003" s="10">
        <v>33.9</v>
      </c>
      <c r="H1003" s="10">
        <v>34.1</v>
      </c>
      <c r="I1003" s="3">
        <v>0</v>
      </c>
      <c r="J1003" s="3">
        <v>-1</v>
      </c>
      <c r="K1003" s="3">
        <v>0</v>
      </c>
      <c r="L1003" s="3">
        <v>-3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-3.3950000000000001E-4</v>
      </c>
      <c r="U1003" s="11">
        <f t="shared" si="152"/>
        <v>0</v>
      </c>
      <c r="V1003" s="11">
        <f t="shared" si="153"/>
        <v>-1.0169999999999999E-3</v>
      </c>
      <c r="W1003" s="11">
        <f t="shared" si="154"/>
        <v>1.364E-3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9815</v>
      </c>
      <c r="C1004" s="3" t="s">
        <v>4758</v>
      </c>
      <c r="D1004" s="10">
        <v>35.75</v>
      </c>
      <c r="E1004" s="10">
        <v>35.9</v>
      </c>
      <c r="F1004" s="10">
        <v>36.049999999999997</v>
      </c>
      <c r="G1004" s="10">
        <v>35.799999999999997</v>
      </c>
      <c r="H1004" s="10">
        <v>35.6</v>
      </c>
      <c r="I1004" s="3">
        <v>105</v>
      </c>
      <c r="J1004" s="3">
        <v>3</v>
      </c>
      <c r="K1004" s="3">
        <v>35</v>
      </c>
      <c r="L1004" s="3">
        <v>-44</v>
      </c>
      <c r="M1004" s="3">
        <v>-78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3.7537500000000001E-2</v>
      </c>
      <c r="T1004" s="11">
        <f t="shared" si="151"/>
        <v>1.0769999999999998E-3</v>
      </c>
      <c r="U1004" s="11">
        <f t="shared" si="152"/>
        <v>1.26175E-2</v>
      </c>
      <c r="V1004" s="11">
        <f t="shared" si="153"/>
        <v>-1.5751999999999999E-2</v>
      </c>
      <c r="W1004" s="11">
        <f t="shared" si="154"/>
        <v>-2.7768000000000001E-2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5114</v>
      </c>
      <c r="C1005" s="3" t="s">
        <v>4758</v>
      </c>
      <c r="D1005" s="10">
        <v>190</v>
      </c>
      <c r="E1005" s="10">
        <v>191.5</v>
      </c>
      <c r="F1005" s="10">
        <v>193</v>
      </c>
      <c r="G1005" s="10">
        <v>197.5</v>
      </c>
      <c r="H1005" s="10">
        <v>194.5</v>
      </c>
      <c r="I1005" s="3">
        <v>0</v>
      </c>
      <c r="J1005" s="3">
        <v>3</v>
      </c>
      <c r="K1005" s="3">
        <v>5</v>
      </c>
      <c r="L1005" s="3">
        <v>8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</v>
      </c>
      <c r="T1005" s="11">
        <f t="shared" si="151"/>
        <v>5.7450000000000001E-3</v>
      </c>
      <c r="U1005" s="11">
        <f t="shared" si="152"/>
        <v>9.6500000000000006E-3</v>
      </c>
      <c r="V1005" s="11">
        <f t="shared" si="153"/>
        <v>1.5800000000000002E-2</v>
      </c>
      <c r="W1005" s="11">
        <f t="shared" si="154"/>
        <v>1.9449999999999999E-3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9816</v>
      </c>
      <c r="C1006" s="3" t="s">
        <v>4820</v>
      </c>
      <c r="D1006" s="10">
        <v>15.6</v>
      </c>
      <c r="E1006" s="10">
        <v>15.85</v>
      </c>
      <c r="F1006" s="10">
        <v>15.7</v>
      </c>
      <c r="G1006" s="10">
        <v>15.25</v>
      </c>
      <c r="H1006" s="10">
        <v>15.25</v>
      </c>
      <c r="I1006" s="3">
        <v>0</v>
      </c>
      <c r="J1006" s="3">
        <v>-5.2809999999999997</v>
      </c>
      <c r="K1006" s="3">
        <v>-3</v>
      </c>
      <c r="L1006" s="3">
        <v>-2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-8.3703849999999986E-4</v>
      </c>
      <c r="U1006" s="11">
        <f t="shared" si="152"/>
        <v>-4.7099999999999996E-4</v>
      </c>
      <c r="V1006" s="11">
        <f t="shared" si="153"/>
        <v>-3.0499999999999999E-4</v>
      </c>
      <c r="W1006" s="11">
        <f t="shared" si="154"/>
        <v>-1.5249999999999999E-4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5115</v>
      </c>
      <c r="C1007" s="3" t="s">
        <v>4758</v>
      </c>
      <c r="D1007" s="10">
        <v>35.75</v>
      </c>
      <c r="E1007" s="10">
        <v>35.700000000000003</v>
      </c>
      <c r="F1007" s="10">
        <v>35.049999999999997</v>
      </c>
      <c r="G1007" s="10">
        <v>35.35</v>
      </c>
      <c r="H1007" s="10">
        <v>35.6</v>
      </c>
      <c r="I1007" s="3">
        <v>-3</v>
      </c>
      <c r="J1007" s="3">
        <v>1</v>
      </c>
      <c r="K1007" s="3">
        <v>0</v>
      </c>
      <c r="L1007" s="3">
        <v>11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-1.0725000000000001E-3</v>
      </c>
      <c r="T1007" s="11">
        <f t="shared" si="151"/>
        <v>3.57E-4</v>
      </c>
      <c r="U1007" s="11">
        <f t="shared" si="152"/>
        <v>0</v>
      </c>
      <c r="V1007" s="11">
        <f t="shared" si="153"/>
        <v>3.8885E-3</v>
      </c>
      <c r="W1007" s="11">
        <f t="shared" si="154"/>
        <v>-1.0680000000000002E-3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9817</v>
      </c>
      <c r="C1008" s="3" t="s">
        <v>10306</v>
      </c>
      <c r="D1008" s="10">
        <v>144</v>
      </c>
      <c r="E1008" s="10">
        <v>143.5</v>
      </c>
      <c r="F1008" s="10">
        <v>147.5</v>
      </c>
      <c r="G1008" s="10">
        <v>146</v>
      </c>
      <c r="H1008" s="10">
        <v>143</v>
      </c>
      <c r="I1008" s="3">
        <v>62</v>
      </c>
      <c r="J1008" s="3">
        <v>3.4</v>
      </c>
      <c r="K1008" s="3">
        <v>147.1</v>
      </c>
      <c r="L1008" s="3">
        <v>-57</v>
      </c>
      <c r="M1008" s="3">
        <v>-58.3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8.9279999999999998E-2</v>
      </c>
      <c r="T1008" s="11">
        <f t="shared" si="151"/>
        <v>4.8789999999999997E-3</v>
      </c>
      <c r="U1008" s="11">
        <f t="shared" si="152"/>
        <v>0.21697250000000001</v>
      </c>
      <c r="V1008" s="11">
        <f t="shared" si="153"/>
        <v>-8.3220000000000002E-2</v>
      </c>
      <c r="W1008" s="11">
        <f t="shared" si="154"/>
        <v>-8.3368999999999999E-2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9818</v>
      </c>
      <c r="C1009" s="3" t="s">
        <v>4758</v>
      </c>
      <c r="D1009" s="10">
        <v>80.8</v>
      </c>
      <c r="E1009" s="10">
        <v>79.900000000000006</v>
      </c>
      <c r="F1009" s="10">
        <v>80</v>
      </c>
      <c r="G1009" s="10">
        <v>79.599999999999994</v>
      </c>
      <c r="H1009" s="10">
        <v>78.5</v>
      </c>
      <c r="I1009" s="3">
        <v>19</v>
      </c>
      <c r="J1009" s="3">
        <v>2</v>
      </c>
      <c r="K1009" s="3">
        <v>2</v>
      </c>
      <c r="L1009" s="3">
        <v>-1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1.5352000000000001E-2</v>
      </c>
      <c r="T1009" s="11">
        <f t="shared" si="151"/>
        <v>1.598E-3</v>
      </c>
      <c r="U1009" s="11">
        <f t="shared" si="152"/>
        <v>1.6000000000000001E-3</v>
      </c>
      <c r="V1009" s="11">
        <f t="shared" si="153"/>
        <v>-7.9599999999999994E-4</v>
      </c>
      <c r="W1009" s="11">
        <f t="shared" si="154"/>
        <v>-7.85E-4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5209</v>
      </c>
      <c r="C1010" s="3" t="s">
        <v>4786</v>
      </c>
      <c r="D1010" s="10">
        <v>77.5</v>
      </c>
      <c r="E1010" s="10">
        <v>77.900000000000006</v>
      </c>
      <c r="F1010" s="10">
        <v>77.3</v>
      </c>
      <c r="G1010" s="10">
        <v>76.599999999999994</v>
      </c>
      <c r="H1010" s="10">
        <v>75.2</v>
      </c>
      <c r="I1010" s="3">
        <v>-4</v>
      </c>
      <c r="J1010" s="3">
        <v>142</v>
      </c>
      <c r="K1010" s="3">
        <v>12</v>
      </c>
      <c r="L1010" s="3">
        <v>60</v>
      </c>
      <c r="M1010" s="3">
        <v>-98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-3.0999999999999999E-3</v>
      </c>
      <c r="T1010" s="11">
        <f t="shared" si="151"/>
        <v>0.11061800000000001</v>
      </c>
      <c r="U1010" s="11">
        <f t="shared" si="152"/>
        <v>9.2759999999999995E-3</v>
      </c>
      <c r="V1010" s="11">
        <f t="shared" si="153"/>
        <v>4.5960000000000001E-2</v>
      </c>
      <c r="W1010" s="11">
        <f t="shared" si="154"/>
        <v>-7.3695999999999998E-2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6215</v>
      </c>
      <c r="C1011" s="3" t="s">
        <v>4786</v>
      </c>
      <c r="D1011" s="10">
        <v>34.799999999999997</v>
      </c>
      <c r="E1011" s="10">
        <v>34.549999999999997</v>
      </c>
      <c r="F1011" s="10">
        <v>34.6</v>
      </c>
      <c r="G1011" s="10">
        <v>34.450000000000003</v>
      </c>
      <c r="H1011" s="10">
        <v>35</v>
      </c>
      <c r="I1011" s="3">
        <v>-1</v>
      </c>
      <c r="J1011" s="3">
        <v>-7</v>
      </c>
      <c r="K1011" s="3">
        <v>-3</v>
      </c>
      <c r="L1011" s="3">
        <v>-2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-3.4799999999999995E-4</v>
      </c>
      <c r="T1011" s="11">
        <f t="shared" si="151"/>
        <v>-2.4184999999999996E-3</v>
      </c>
      <c r="U1011" s="11">
        <f t="shared" si="152"/>
        <v>-1.0380000000000001E-3</v>
      </c>
      <c r="V1011" s="11">
        <f t="shared" si="153"/>
        <v>-6.8900000000000005E-4</v>
      </c>
      <c r="W1011" s="11">
        <f t="shared" si="154"/>
        <v>-6.9999999999999999E-4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9819</v>
      </c>
      <c r="C1012" s="3" t="s">
        <v>4758</v>
      </c>
      <c r="D1012" s="10">
        <v>198</v>
      </c>
      <c r="E1012" s="10">
        <v>217.5</v>
      </c>
      <c r="F1012" s="10">
        <v>226.5</v>
      </c>
      <c r="G1012" s="10">
        <v>230.5</v>
      </c>
      <c r="H1012" s="10">
        <v>220.5</v>
      </c>
      <c r="I1012" s="3">
        <v>510.89800000000002</v>
      </c>
      <c r="J1012" s="3">
        <v>-674.78700000000003</v>
      </c>
      <c r="K1012" s="3">
        <v>1640</v>
      </c>
      <c r="L1012" s="3">
        <v>-481.33800000000002</v>
      </c>
      <c r="M1012" s="3">
        <v>843.95500000000004</v>
      </c>
      <c r="N1012" s="3">
        <v>0</v>
      </c>
      <c r="O1012" s="3">
        <v>781</v>
      </c>
      <c r="P1012" s="3">
        <v>276</v>
      </c>
      <c r="Q1012" s="3">
        <v>0</v>
      </c>
      <c r="R1012" s="3">
        <v>108</v>
      </c>
      <c r="S1012" s="11">
        <f t="shared" si="150"/>
        <v>1.0115780400000001</v>
      </c>
      <c r="T1012" s="11">
        <f t="shared" si="151"/>
        <v>-1.4676617250000001</v>
      </c>
      <c r="U1012" s="11">
        <f t="shared" si="152"/>
        <v>3.7145999999999999</v>
      </c>
      <c r="V1012" s="11">
        <f t="shared" si="153"/>
        <v>-1.10948409</v>
      </c>
      <c r="W1012" s="11">
        <f t="shared" si="154"/>
        <v>1.8609207750000001</v>
      </c>
      <c r="X1012" s="11">
        <f t="shared" si="155"/>
        <v>0</v>
      </c>
      <c r="Y1012" s="11">
        <f t="shared" si="156"/>
        <v>1.6986749999999999</v>
      </c>
      <c r="Z1012" s="11">
        <f t="shared" si="157"/>
        <v>0.62514000000000003</v>
      </c>
      <c r="AA1012" s="11">
        <f t="shared" si="158"/>
        <v>0</v>
      </c>
      <c r="AB1012" s="11">
        <f t="shared" si="159"/>
        <v>0.23813999999999999</v>
      </c>
    </row>
    <row r="1013" spans="1:28" x14ac:dyDescent="0.25">
      <c r="A1013" s="2" t="s">
        <v>1007</v>
      </c>
      <c r="B1013" s="3" t="s">
        <v>9820</v>
      </c>
      <c r="C1013" s="3" t="s">
        <v>4758</v>
      </c>
      <c r="D1013" s="10">
        <v>30.3</v>
      </c>
      <c r="E1013" s="10">
        <v>31.2</v>
      </c>
      <c r="F1013" s="10">
        <v>30.6</v>
      </c>
      <c r="G1013" s="10">
        <v>30.85</v>
      </c>
      <c r="H1013" s="10">
        <v>32.200000000000003</v>
      </c>
      <c r="I1013" s="3">
        <v>138</v>
      </c>
      <c r="J1013" s="3">
        <v>39</v>
      </c>
      <c r="K1013" s="3">
        <v>-63</v>
      </c>
      <c r="L1013" s="3">
        <v>-103</v>
      </c>
      <c r="M1013" s="3">
        <v>-166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4.1814000000000004E-2</v>
      </c>
      <c r="T1013" s="11">
        <f t="shared" si="151"/>
        <v>1.2168E-2</v>
      </c>
      <c r="U1013" s="11">
        <f t="shared" si="152"/>
        <v>-1.9278000000000003E-2</v>
      </c>
      <c r="V1013" s="11">
        <f t="shared" si="153"/>
        <v>-3.1775500000000005E-2</v>
      </c>
      <c r="W1013" s="11">
        <f t="shared" si="154"/>
        <v>-5.3452000000000006E-2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9821</v>
      </c>
      <c r="C1014" s="3" t="s">
        <v>4758</v>
      </c>
      <c r="D1014" s="10">
        <v>24.4</v>
      </c>
      <c r="E1014" s="10">
        <v>24.5</v>
      </c>
      <c r="F1014" s="10">
        <v>24.65</v>
      </c>
      <c r="G1014" s="10">
        <v>24.45</v>
      </c>
      <c r="H1014" s="10">
        <v>24.45</v>
      </c>
      <c r="I1014" s="3">
        <v>1</v>
      </c>
      <c r="J1014" s="3">
        <v>4</v>
      </c>
      <c r="K1014" s="3">
        <v>-1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2.4399999999999999E-4</v>
      </c>
      <c r="T1014" s="11">
        <f t="shared" si="151"/>
        <v>9.7999999999999997E-4</v>
      </c>
      <c r="U1014" s="11">
        <f t="shared" si="152"/>
        <v>-2.4649999999999997E-4</v>
      </c>
      <c r="V1014" s="11">
        <f t="shared" si="153"/>
        <v>-2.4449999999999998E-4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5732</v>
      </c>
      <c r="C1015" s="3" t="s">
        <v>4758</v>
      </c>
      <c r="D1015" s="10">
        <v>87.3</v>
      </c>
      <c r="E1015" s="10">
        <v>85.8</v>
      </c>
      <c r="F1015" s="10">
        <v>86.4</v>
      </c>
      <c r="G1015" s="10">
        <v>86.6</v>
      </c>
      <c r="H1015" s="10">
        <v>86</v>
      </c>
      <c r="I1015" s="3">
        <v>230</v>
      </c>
      <c r="J1015" s="3">
        <v>-390</v>
      </c>
      <c r="K1015" s="3">
        <v>245</v>
      </c>
      <c r="L1015" s="3">
        <v>-281</v>
      </c>
      <c r="M1015" s="3">
        <v>-547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0.20079</v>
      </c>
      <c r="T1015" s="11">
        <f t="shared" si="151"/>
        <v>-0.33461999999999997</v>
      </c>
      <c r="U1015" s="11">
        <f t="shared" si="152"/>
        <v>0.21168000000000001</v>
      </c>
      <c r="V1015" s="11">
        <f t="shared" si="153"/>
        <v>-0.24334599999999998</v>
      </c>
      <c r="W1015" s="11">
        <f t="shared" si="154"/>
        <v>-0.47042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6218</v>
      </c>
      <c r="C1016" s="3" t="s">
        <v>4758</v>
      </c>
      <c r="D1016" s="10">
        <v>92.5</v>
      </c>
      <c r="E1016" s="10">
        <v>93.7</v>
      </c>
      <c r="F1016" s="10">
        <v>93.2</v>
      </c>
      <c r="G1016" s="10">
        <v>90.4</v>
      </c>
      <c r="H1016" s="10">
        <v>90.4</v>
      </c>
      <c r="I1016" s="3">
        <v>125</v>
      </c>
      <c r="J1016" s="3">
        <v>49</v>
      </c>
      <c r="K1016" s="3">
        <v>11</v>
      </c>
      <c r="L1016" s="3">
        <v>-62</v>
      </c>
      <c r="M1016" s="3">
        <v>-46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0.11562500000000001</v>
      </c>
      <c r="T1016" s="11">
        <f t="shared" si="151"/>
        <v>4.5913000000000002E-2</v>
      </c>
      <c r="U1016" s="11">
        <f t="shared" si="152"/>
        <v>1.0252000000000001E-2</v>
      </c>
      <c r="V1016" s="11">
        <f t="shared" si="153"/>
        <v>-5.6048000000000001E-2</v>
      </c>
      <c r="W1016" s="11">
        <f t="shared" si="154"/>
        <v>-4.1584000000000003E-2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9822</v>
      </c>
      <c r="C1017" s="3" t="s">
        <v>4786</v>
      </c>
      <c r="D1017" s="10">
        <v>43.3</v>
      </c>
      <c r="E1017" s="10">
        <v>43.3</v>
      </c>
      <c r="F1017" s="10">
        <v>43.25</v>
      </c>
      <c r="G1017" s="10">
        <v>42.75</v>
      </c>
      <c r="H1017" s="10">
        <v>42.85</v>
      </c>
      <c r="I1017" s="3">
        <v>-1</v>
      </c>
      <c r="J1017" s="3">
        <v>-1</v>
      </c>
      <c r="K1017" s="3">
        <v>-2</v>
      </c>
      <c r="L1017" s="3">
        <v>-3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-4.3299999999999995E-4</v>
      </c>
      <c r="T1017" s="11">
        <f t="shared" si="151"/>
        <v>-4.3299999999999995E-4</v>
      </c>
      <c r="U1017" s="11">
        <f t="shared" si="152"/>
        <v>-8.6499999999999999E-4</v>
      </c>
      <c r="V1017" s="11">
        <f t="shared" si="153"/>
        <v>-1.2825E-3</v>
      </c>
      <c r="W1017" s="11">
        <f t="shared" si="154"/>
        <v>1.2855000000000002E-3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9823</v>
      </c>
      <c r="C1018" s="3" t="s">
        <v>10351</v>
      </c>
      <c r="D1018" s="10">
        <v>127.5</v>
      </c>
      <c r="E1018" s="10">
        <v>128</v>
      </c>
      <c r="F1018" s="10">
        <v>126.5</v>
      </c>
      <c r="G1018" s="10">
        <v>124</v>
      </c>
      <c r="H1018" s="10">
        <v>122.5</v>
      </c>
      <c r="I1018" s="3">
        <v>35</v>
      </c>
      <c r="J1018" s="3">
        <v>9</v>
      </c>
      <c r="K1018" s="3">
        <v>11</v>
      </c>
      <c r="L1018" s="3">
        <v>23</v>
      </c>
      <c r="M1018" s="3">
        <v>77</v>
      </c>
      <c r="N1018" s="3">
        <v>0</v>
      </c>
      <c r="O1018" s="3">
        <v>0</v>
      </c>
      <c r="P1018" s="3">
        <v>-32</v>
      </c>
      <c r="Q1018" s="3">
        <v>0</v>
      </c>
      <c r="R1018" s="3">
        <v>0</v>
      </c>
      <c r="S1018" s="11">
        <f t="shared" si="150"/>
        <v>4.4624999999999998E-2</v>
      </c>
      <c r="T1018" s="11">
        <f t="shared" si="151"/>
        <v>1.1520000000000001E-2</v>
      </c>
      <c r="U1018" s="11">
        <f t="shared" si="152"/>
        <v>1.3915E-2</v>
      </c>
      <c r="V1018" s="11">
        <f t="shared" si="153"/>
        <v>2.852E-2</v>
      </c>
      <c r="W1018" s="11">
        <f t="shared" si="154"/>
        <v>9.4325000000000006E-2</v>
      </c>
      <c r="X1018" s="11">
        <f t="shared" si="155"/>
        <v>0</v>
      </c>
      <c r="Y1018" s="11">
        <f t="shared" si="156"/>
        <v>0</v>
      </c>
      <c r="Z1018" s="11">
        <f t="shared" si="157"/>
        <v>-4.0480000000000002E-2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9824</v>
      </c>
      <c r="C1019" s="3" t="s">
        <v>4796</v>
      </c>
      <c r="D1019" s="10">
        <v>68.099999999999994</v>
      </c>
      <c r="E1019" s="10">
        <v>68</v>
      </c>
      <c r="F1019" s="10">
        <v>66.599999999999994</v>
      </c>
      <c r="G1019" s="10">
        <v>67</v>
      </c>
      <c r="H1019" s="10">
        <v>66.8</v>
      </c>
      <c r="I1019" s="3">
        <v>-5</v>
      </c>
      <c r="J1019" s="3">
        <v>-2</v>
      </c>
      <c r="K1019" s="3">
        <v>4</v>
      </c>
      <c r="L1019" s="3">
        <v>1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-3.405E-3</v>
      </c>
      <c r="T1019" s="11">
        <f t="shared" si="151"/>
        <v>-1.3600000000000001E-3</v>
      </c>
      <c r="U1019" s="11">
        <f t="shared" si="152"/>
        <v>2.6639999999999997E-3</v>
      </c>
      <c r="V1019" s="11">
        <f t="shared" si="153"/>
        <v>6.7000000000000002E-4</v>
      </c>
      <c r="W1019" s="11">
        <f t="shared" si="154"/>
        <v>-6.6799999999999997E-4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9825</v>
      </c>
      <c r="C1020" s="3" t="s">
        <v>4786</v>
      </c>
      <c r="D1020" s="10">
        <v>1010</v>
      </c>
      <c r="E1020" s="10">
        <v>1040</v>
      </c>
      <c r="F1020" s="10">
        <v>1045</v>
      </c>
      <c r="G1020" s="10">
        <v>1030</v>
      </c>
      <c r="H1020" s="10">
        <v>982</v>
      </c>
      <c r="I1020" s="3">
        <v>-295.98700000000002</v>
      </c>
      <c r="J1020" s="3">
        <v>-141.30500000000001</v>
      </c>
      <c r="K1020" s="3">
        <v>-640.07899999999995</v>
      </c>
      <c r="L1020" s="3">
        <v>131.375</v>
      </c>
      <c r="M1020" s="3">
        <v>-95.236000000000004</v>
      </c>
      <c r="N1020" s="3">
        <v>30.369</v>
      </c>
      <c r="O1020" s="3">
        <v>101.369</v>
      </c>
      <c r="P1020" s="3">
        <v>2</v>
      </c>
      <c r="Q1020" s="3">
        <v>-158.87100000000001</v>
      </c>
      <c r="R1020" s="3">
        <v>-0.114</v>
      </c>
      <c r="S1020" s="11">
        <f t="shared" si="150"/>
        <v>-2.9894686999999998</v>
      </c>
      <c r="T1020" s="11">
        <f t="shared" si="151"/>
        <v>-1.4695720000000001</v>
      </c>
      <c r="U1020" s="11">
        <f t="shared" si="152"/>
        <v>-6.6888255499999998</v>
      </c>
      <c r="V1020" s="11">
        <f t="shared" si="153"/>
        <v>1.3531625</v>
      </c>
      <c r="W1020" s="11">
        <f t="shared" si="154"/>
        <v>-0.93521752000000002</v>
      </c>
      <c r="X1020" s="11">
        <f t="shared" si="155"/>
        <v>0.30672689999999997</v>
      </c>
      <c r="Y1020" s="11">
        <f t="shared" si="156"/>
        <v>1.0542376</v>
      </c>
      <c r="Z1020" s="11">
        <f t="shared" si="157"/>
        <v>2.0899999999999998E-2</v>
      </c>
      <c r="AA1020" s="11">
        <f t="shared" si="158"/>
        <v>-1.6363713</v>
      </c>
      <c r="AB1020" s="11">
        <f t="shared" si="159"/>
        <v>-1.1194800000000002E-3</v>
      </c>
    </row>
    <row r="1021" spans="1:28" x14ac:dyDescent="0.25">
      <c r="A1021" s="2" t="s">
        <v>1015</v>
      </c>
      <c r="B1021" s="3" t="s">
        <v>9826</v>
      </c>
      <c r="C1021" s="3" t="s">
        <v>10351</v>
      </c>
      <c r="D1021" s="10">
        <v>41</v>
      </c>
      <c r="E1021" s="10">
        <v>40.9</v>
      </c>
      <c r="F1021" s="10">
        <v>40.65</v>
      </c>
      <c r="G1021" s="10">
        <v>40.35</v>
      </c>
      <c r="H1021" s="10">
        <v>41.9</v>
      </c>
      <c r="I1021" s="3">
        <v>0</v>
      </c>
      <c r="J1021" s="3">
        <v>0</v>
      </c>
      <c r="K1021" s="3">
        <v>3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1.2194999999999999E-3</v>
      </c>
      <c r="V1021" s="11">
        <f t="shared" si="153"/>
        <v>4.035E-4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6220</v>
      </c>
      <c r="C1022" s="3" t="s">
        <v>4786</v>
      </c>
      <c r="D1022" s="10">
        <v>224</v>
      </c>
      <c r="E1022" s="10">
        <v>219.5</v>
      </c>
      <c r="F1022" s="10">
        <v>220</v>
      </c>
      <c r="G1022" s="10">
        <v>224.5</v>
      </c>
      <c r="H1022" s="10">
        <v>246.5</v>
      </c>
      <c r="I1022" s="3">
        <v>-13</v>
      </c>
      <c r="J1022" s="3">
        <v>0</v>
      </c>
      <c r="K1022" s="3">
        <v>29</v>
      </c>
      <c r="L1022" s="3">
        <v>118</v>
      </c>
      <c r="M1022" s="3">
        <v>352.1</v>
      </c>
      <c r="N1022" s="3">
        <v>-35</v>
      </c>
      <c r="O1022" s="3">
        <v>0</v>
      </c>
      <c r="P1022" s="3">
        <v>1</v>
      </c>
      <c r="Q1022" s="3">
        <v>0</v>
      </c>
      <c r="R1022" s="3">
        <v>0</v>
      </c>
      <c r="S1022" s="11">
        <f t="shared" si="150"/>
        <v>-2.912E-2</v>
      </c>
      <c r="T1022" s="11">
        <f t="shared" si="151"/>
        <v>0</v>
      </c>
      <c r="U1022" s="11">
        <f t="shared" si="152"/>
        <v>6.3799999999999996E-2</v>
      </c>
      <c r="V1022" s="11">
        <f t="shared" si="153"/>
        <v>0.26490999999999998</v>
      </c>
      <c r="W1022" s="11">
        <f t="shared" si="154"/>
        <v>0.86792650000000005</v>
      </c>
      <c r="X1022" s="11">
        <f t="shared" si="155"/>
        <v>-7.8399999999999997E-2</v>
      </c>
      <c r="Y1022" s="11">
        <f t="shared" si="156"/>
        <v>0</v>
      </c>
      <c r="Z1022" s="11">
        <f t="shared" si="157"/>
        <v>2.2000000000000001E-3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9827</v>
      </c>
      <c r="C1023" s="3" t="s">
        <v>4786</v>
      </c>
      <c r="D1023" s="10">
        <v>28.35</v>
      </c>
      <c r="E1023" s="10">
        <v>28.35</v>
      </c>
      <c r="F1023" s="10">
        <v>28.35</v>
      </c>
      <c r="G1023" s="10">
        <v>28.15</v>
      </c>
      <c r="H1023" s="10">
        <v>27.8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6221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6222</v>
      </c>
      <c r="C1025" s="3" t="s">
        <v>4769</v>
      </c>
      <c r="D1025" s="10">
        <v>4.8600000000000003</v>
      </c>
      <c r="E1025" s="10">
        <v>4.8099999999999996</v>
      </c>
      <c r="F1025" s="10">
        <v>4.87</v>
      </c>
      <c r="G1025" s="10">
        <v>4.78</v>
      </c>
      <c r="H1025" s="10">
        <v>4.79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5406</v>
      </c>
      <c r="C1026" s="3" t="s">
        <v>4768</v>
      </c>
      <c r="D1026" s="10">
        <v>9.5</v>
      </c>
      <c r="E1026" s="10">
        <v>10.45</v>
      </c>
      <c r="F1026" s="10">
        <v>11.45</v>
      </c>
      <c r="G1026" s="10">
        <v>12.55</v>
      </c>
      <c r="H1026" s="10">
        <v>12.25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9828</v>
      </c>
      <c r="C1027" s="3" t="s">
        <v>4775</v>
      </c>
      <c r="D1027" s="10">
        <v>16.45</v>
      </c>
      <c r="E1027" s="10">
        <v>16.25</v>
      </c>
      <c r="F1027" s="10">
        <v>16.399999999999999</v>
      </c>
      <c r="G1027" s="10">
        <v>16.350000000000001</v>
      </c>
      <c r="H1027" s="10">
        <v>16.25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9829</v>
      </c>
      <c r="C1028" s="3" t="s">
        <v>4760</v>
      </c>
      <c r="D1028" s="10">
        <v>14.6</v>
      </c>
      <c r="E1028" s="10">
        <v>14.6</v>
      </c>
      <c r="F1028" s="10">
        <v>14.6</v>
      </c>
      <c r="G1028" s="10">
        <v>14.6</v>
      </c>
      <c r="H1028" s="10">
        <v>14.8</v>
      </c>
      <c r="I1028" s="3">
        <v>-1</v>
      </c>
      <c r="J1028" s="3">
        <v>-1</v>
      </c>
      <c r="K1028" s="3">
        <v>0</v>
      </c>
      <c r="L1028" s="3">
        <v>-2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-1.46E-4</v>
      </c>
      <c r="T1028" s="11">
        <f t="shared" si="151"/>
        <v>-1.46E-4</v>
      </c>
      <c r="U1028" s="11">
        <f t="shared" si="152"/>
        <v>0</v>
      </c>
      <c r="V1028" s="11">
        <f t="shared" si="153"/>
        <v>-2.92E-4</v>
      </c>
      <c r="W1028" s="11">
        <f t="shared" si="154"/>
        <v>-4.4400000000000006E-4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9830</v>
      </c>
      <c r="C1029" s="3" t="s">
        <v>4810</v>
      </c>
      <c r="D1029" s="10">
        <v>77.8</v>
      </c>
      <c r="E1029" s="10">
        <v>78.099999999999994</v>
      </c>
      <c r="F1029" s="10">
        <v>78.3</v>
      </c>
      <c r="G1029" s="10">
        <v>78.7</v>
      </c>
      <c r="H1029" s="10">
        <v>78.5</v>
      </c>
      <c r="I1029" s="3">
        <v>805.23400000000004</v>
      </c>
      <c r="J1029" s="3">
        <v>511.75</v>
      </c>
      <c r="K1029" s="3">
        <v>1103.1089999999999</v>
      </c>
      <c r="L1029" s="3">
        <v>700.72699999999998</v>
      </c>
      <c r="M1029" s="3">
        <v>257.00400000000002</v>
      </c>
      <c r="N1029" s="3">
        <v>731</v>
      </c>
      <c r="O1029" s="3">
        <v>182</v>
      </c>
      <c r="P1029" s="3">
        <v>3</v>
      </c>
      <c r="Q1029" s="3">
        <v>691</v>
      </c>
      <c r="R1029" s="3">
        <v>261</v>
      </c>
      <c r="S1029" s="11">
        <f t="shared" si="150"/>
        <v>0.626472052</v>
      </c>
      <c r="T1029" s="11">
        <f t="shared" si="151"/>
        <v>0.39967674999999997</v>
      </c>
      <c r="U1029" s="11">
        <f t="shared" si="152"/>
        <v>0.86373434699999996</v>
      </c>
      <c r="V1029" s="11">
        <f t="shared" si="153"/>
        <v>0.55147214899999997</v>
      </c>
      <c r="W1029" s="11">
        <f t="shared" si="154"/>
        <v>0.20174814000000002</v>
      </c>
      <c r="X1029" s="11">
        <f t="shared" si="155"/>
        <v>0.56871799999999995</v>
      </c>
      <c r="Y1029" s="11">
        <f t="shared" si="156"/>
        <v>0.14214199999999999</v>
      </c>
      <c r="Z1029" s="11">
        <f t="shared" si="157"/>
        <v>2.349E-3</v>
      </c>
      <c r="AA1029" s="11">
        <f t="shared" si="158"/>
        <v>0.54381699999999999</v>
      </c>
      <c r="AB1029" s="11">
        <f t="shared" si="159"/>
        <v>0.20488500000000001</v>
      </c>
    </row>
    <row r="1030" spans="1:28" x14ac:dyDescent="0.25">
      <c r="A1030" s="2" t="s">
        <v>1024</v>
      </c>
      <c r="B1030" s="3" t="s">
        <v>9831</v>
      </c>
      <c r="C1030" s="3" t="s">
        <v>4760</v>
      </c>
      <c r="D1030" s="10">
        <v>72.2</v>
      </c>
      <c r="E1030" s="10">
        <v>73.2</v>
      </c>
      <c r="F1030" s="10">
        <v>73.2</v>
      </c>
      <c r="G1030" s="10">
        <v>71.599999999999994</v>
      </c>
      <c r="H1030" s="10">
        <v>72.099999999999994</v>
      </c>
      <c r="I1030" s="3">
        <v>-1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-7.2199999999999999E-4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-7.2099999999999996E-4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4833</v>
      </c>
      <c r="C1031" s="3" t="s">
        <v>4799</v>
      </c>
      <c r="D1031" s="10">
        <v>33.9</v>
      </c>
      <c r="E1031" s="10">
        <v>33.450000000000003</v>
      </c>
      <c r="F1031" s="10">
        <v>33.299999999999997</v>
      </c>
      <c r="G1031" s="10">
        <v>32.9</v>
      </c>
      <c r="H1031" s="10">
        <v>32.700000000000003</v>
      </c>
      <c r="I1031" s="3">
        <v>-1469</v>
      </c>
      <c r="J1031" s="3">
        <v>-977.85799999999995</v>
      </c>
      <c r="K1031" s="3">
        <v>384</v>
      </c>
      <c r="L1031" s="3">
        <v>-3086.9749999999999</v>
      </c>
      <c r="M1031" s="3">
        <v>-708</v>
      </c>
      <c r="N1031" s="3">
        <v>-6.1779999999999999</v>
      </c>
      <c r="O1031" s="3">
        <v>-41.786999999999999</v>
      </c>
      <c r="P1031" s="3">
        <v>-8.3559999999999999</v>
      </c>
      <c r="Q1031" s="3">
        <v>-37.601999999999997</v>
      </c>
      <c r="R1031" s="3">
        <v>0.94</v>
      </c>
      <c r="S1031" s="11">
        <f t="shared" ref="S1031:S1094" si="160">$D1031*I1031/100000</f>
        <v>-0.49799099999999996</v>
      </c>
      <c r="T1031" s="11">
        <f t="shared" ref="T1031:T1094" si="161">$E1031*J1031/100000</f>
        <v>-0.32709350100000001</v>
      </c>
      <c r="U1031" s="11">
        <f t="shared" ref="U1031:U1094" si="162">$F1031*K1031/100000</f>
        <v>0.12787199999999999</v>
      </c>
      <c r="V1031" s="11">
        <f t="shared" ref="V1031:V1094" si="163">$G1031*L1031/100000</f>
        <v>-1.015614775</v>
      </c>
      <c r="W1031" s="11">
        <f t="shared" ref="W1031:W1094" si="164">$H1031*M1031/100000</f>
        <v>-0.23151600000000003</v>
      </c>
      <c r="X1031" s="11">
        <f t="shared" ref="X1031:X1094" si="165">$D1031*N1031/100000</f>
        <v>-2.0943419999999999E-3</v>
      </c>
      <c r="Y1031" s="11">
        <f t="shared" ref="Y1031:Y1094" si="166">$E1031*O1031/100000</f>
        <v>-1.3977751500000002E-2</v>
      </c>
      <c r="Z1031" s="11">
        <f t="shared" ref="Z1031:Z1094" si="167">$F1031*P1031/100000</f>
        <v>-2.7825479999999997E-3</v>
      </c>
      <c r="AA1031" s="11">
        <f t="shared" ref="AA1031:AA1094" si="168">$G1031*Q1031/100000</f>
        <v>-1.2371057999999999E-2</v>
      </c>
      <c r="AB1031" s="11">
        <f t="shared" ref="AB1031:AB1094" si="169">$H1031*R1031/100000</f>
        <v>3.0738E-4</v>
      </c>
    </row>
    <row r="1032" spans="1:28" x14ac:dyDescent="0.25">
      <c r="A1032" s="2" t="s">
        <v>1026</v>
      </c>
      <c r="B1032" s="3" t="s">
        <v>9832</v>
      </c>
      <c r="C1032" s="3" t="s">
        <v>4771</v>
      </c>
      <c r="D1032" s="10">
        <v>36.5</v>
      </c>
      <c r="E1032" s="10">
        <v>35.700000000000003</v>
      </c>
      <c r="F1032" s="10">
        <v>35.450000000000003</v>
      </c>
      <c r="G1032" s="10">
        <v>35.549999999999997</v>
      </c>
      <c r="H1032" s="10">
        <v>35.549999999999997</v>
      </c>
      <c r="I1032" s="3">
        <v>0</v>
      </c>
      <c r="J1032" s="3">
        <v>0</v>
      </c>
      <c r="K1032" s="3">
        <v>1</v>
      </c>
      <c r="L1032" s="3">
        <v>6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3.5450000000000005E-4</v>
      </c>
      <c r="V1032" s="11">
        <f t="shared" si="163"/>
        <v>2.1329999999999999E-3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9833</v>
      </c>
      <c r="C1033" s="3" t="s">
        <v>10314</v>
      </c>
      <c r="D1033" s="10">
        <v>97.6</v>
      </c>
      <c r="E1033" s="10">
        <v>97.2</v>
      </c>
      <c r="F1033" s="10">
        <v>95</v>
      </c>
      <c r="G1033" s="10">
        <v>93.8</v>
      </c>
      <c r="H1033" s="10">
        <v>89.7</v>
      </c>
      <c r="I1033" s="3">
        <v>379</v>
      </c>
      <c r="J1033" s="3">
        <v>-730</v>
      </c>
      <c r="K1033" s="3">
        <v>-748</v>
      </c>
      <c r="L1033" s="3">
        <v>251</v>
      </c>
      <c r="M1033" s="3">
        <v>-260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0.36990400000000001</v>
      </c>
      <c r="T1033" s="11">
        <f t="shared" si="161"/>
        <v>-0.70955999999999997</v>
      </c>
      <c r="U1033" s="11">
        <f t="shared" si="162"/>
        <v>-0.71060000000000001</v>
      </c>
      <c r="V1033" s="11">
        <f t="shared" si="163"/>
        <v>0.23543799999999998</v>
      </c>
      <c r="W1033" s="11">
        <f t="shared" si="164"/>
        <v>-0.23322000000000001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9834</v>
      </c>
      <c r="C1034" s="3" t="s">
        <v>4794</v>
      </c>
      <c r="D1034" s="10">
        <v>23.4</v>
      </c>
      <c r="E1034" s="10">
        <v>23.4</v>
      </c>
      <c r="F1034" s="10">
        <v>23.15</v>
      </c>
      <c r="G1034" s="10">
        <v>22.8</v>
      </c>
      <c r="H1034" s="10">
        <v>23.1</v>
      </c>
      <c r="I1034" s="3">
        <v>-7</v>
      </c>
      <c r="J1034" s="3">
        <v>-167</v>
      </c>
      <c r="K1034" s="3">
        <v>-18</v>
      </c>
      <c r="L1034" s="3">
        <v>5</v>
      </c>
      <c r="M1034" s="3">
        <v>66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-1.6379999999999999E-3</v>
      </c>
      <c r="T1034" s="11">
        <f t="shared" si="161"/>
        <v>-3.9077999999999995E-2</v>
      </c>
      <c r="U1034" s="11">
        <f t="shared" si="162"/>
        <v>-4.1669999999999997E-3</v>
      </c>
      <c r="V1034" s="11">
        <f t="shared" si="163"/>
        <v>1.14E-3</v>
      </c>
      <c r="W1034" s="11">
        <f t="shared" si="164"/>
        <v>1.5246000000000001E-2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9835</v>
      </c>
      <c r="C1035" s="3" t="s">
        <v>10306</v>
      </c>
      <c r="D1035" s="10">
        <v>56.4</v>
      </c>
      <c r="E1035" s="10">
        <v>57.2</v>
      </c>
      <c r="F1035" s="10">
        <v>57.4</v>
      </c>
      <c r="G1035" s="10">
        <v>56.9</v>
      </c>
      <c r="H1035" s="10">
        <v>59</v>
      </c>
      <c r="I1035" s="3">
        <v>1</v>
      </c>
      <c r="J1035" s="3">
        <v>9</v>
      </c>
      <c r="K1035" s="3">
        <v>-1</v>
      </c>
      <c r="L1035" s="3">
        <v>-2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5.6399999999999994E-4</v>
      </c>
      <c r="T1035" s="11">
        <f t="shared" si="161"/>
        <v>5.1480000000000007E-3</v>
      </c>
      <c r="U1035" s="11">
        <f t="shared" si="162"/>
        <v>-5.7399999999999997E-4</v>
      </c>
      <c r="V1035" s="11">
        <f t="shared" si="163"/>
        <v>-1.1379999999999999E-3</v>
      </c>
      <c r="W1035" s="11">
        <f t="shared" si="164"/>
        <v>-5.9000000000000003E-4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9836</v>
      </c>
      <c r="C1036" s="3" t="s">
        <v>10305</v>
      </c>
      <c r="D1036" s="10">
        <v>79.900000000000006</v>
      </c>
      <c r="E1036" s="10">
        <v>79.900000000000006</v>
      </c>
      <c r="F1036" s="10">
        <v>79.900000000000006</v>
      </c>
      <c r="G1036" s="10">
        <v>78</v>
      </c>
      <c r="H1036" s="10">
        <v>77</v>
      </c>
      <c r="I1036" s="3">
        <v>1</v>
      </c>
      <c r="J1036" s="3">
        <v>9</v>
      </c>
      <c r="K1036" s="3">
        <v>10</v>
      </c>
      <c r="L1036" s="3">
        <v>15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7.9900000000000001E-4</v>
      </c>
      <c r="T1036" s="11">
        <f t="shared" si="161"/>
        <v>7.1910000000000003E-3</v>
      </c>
      <c r="U1036" s="11">
        <f t="shared" si="162"/>
        <v>7.9900000000000006E-3</v>
      </c>
      <c r="V1036" s="11">
        <f t="shared" si="163"/>
        <v>1.17E-2</v>
      </c>
      <c r="W1036" s="11">
        <f t="shared" si="164"/>
        <v>-1.5399999999999999E-3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9837</v>
      </c>
      <c r="C1037" s="3" t="s">
        <v>5235</v>
      </c>
      <c r="D1037" s="10">
        <v>64.599999999999994</v>
      </c>
      <c r="E1037" s="10">
        <v>63.4</v>
      </c>
      <c r="F1037" s="10">
        <v>64.3</v>
      </c>
      <c r="G1037" s="10">
        <v>64</v>
      </c>
      <c r="H1037" s="10">
        <v>64.3</v>
      </c>
      <c r="I1037" s="3">
        <v>1299</v>
      </c>
      <c r="J1037" s="3">
        <v>-2601.7399999999998</v>
      </c>
      <c r="K1037" s="3">
        <v>641.96299999999997</v>
      </c>
      <c r="L1037" s="3">
        <v>-1907</v>
      </c>
      <c r="M1037" s="3">
        <v>-118</v>
      </c>
      <c r="N1037" s="3">
        <v>297.03399999999999</v>
      </c>
      <c r="O1037" s="3">
        <v>169.136</v>
      </c>
      <c r="P1037" s="3">
        <v>444.82799999999997</v>
      </c>
      <c r="Q1037" s="3">
        <v>899.68399999999997</v>
      </c>
      <c r="R1037" s="3">
        <v>210.05500000000001</v>
      </c>
      <c r="S1037" s="11">
        <f t="shared" si="160"/>
        <v>0.83915399999999996</v>
      </c>
      <c r="T1037" s="11">
        <f t="shared" si="161"/>
        <v>-1.6495031599999999</v>
      </c>
      <c r="U1037" s="11">
        <f t="shared" si="162"/>
        <v>0.41278220899999996</v>
      </c>
      <c r="V1037" s="11">
        <f t="shared" si="163"/>
        <v>-1.22048</v>
      </c>
      <c r="W1037" s="11">
        <f t="shared" si="164"/>
        <v>-7.5873999999999997E-2</v>
      </c>
      <c r="X1037" s="11">
        <f t="shared" si="165"/>
        <v>0.19188396399999999</v>
      </c>
      <c r="Y1037" s="11">
        <f t="shared" si="166"/>
        <v>0.10723222399999999</v>
      </c>
      <c r="Z1037" s="11">
        <f t="shared" si="167"/>
        <v>0.28602440399999995</v>
      </c>
      <c r="AA1037" s="11">
        <f t="shared" si="168"/>
        <v>0.57579775999999994</v>
      </c>
      <c r="AB1037" s="11">
        <f t="shared" si="169"/>
        <v>0.13506536499999999</v>
      </c>
    </row>
    <row r="1038" spans="1:28" x14ac:dyDescent="0.25">
      <c r="A1038" s="2" t="s">
        <v>1032</v>
      </c>
      <c r="B1038" s="3" t="s">
        <v>6225</v>
      </c>
      <c r="C1038" s="3" t="s">
        <v>4808</v>
      </c>
      <c r="D1038" s="10">
        <v>35.450000000000003</v>
      </c>
      <c r="E1038" s="10">
        <v>34.9</v>
      </c>
      <c r="F1038" s="10">
        <v>35.1</v>
      </c>
      <c r="G1038" s="10">
        <v>34.5</v>
      </c>
      <c r="H1038" s="10">
        <v>34.85</v>
      </c>
      <c r="I1038" s="3">
        <v>106</v>
      </c>
      <c r="J1038" s="3">
        <v>-1</v>
      </c>
      <c r="K1038" s="3">
        <v>-14</v>
      </c>
      <c r="L1038" s="3">
        <v>-83</v>
      </c>
      <c r="M1038" s="3">
        <v>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3.7576999999999999E-2</v>
      </c>
      <c r="T1038" s="11">
        <f t="shared" si="161"/>
        <v>-3.4899999999999997E-4</v>
      </c>
      <c r="U1038" s="11">
        <f t="shared" si="162"/>
        <v>-4.914E-3</v>
      </c>
      <c r="V1038" s="11">
        <f t="shared" si="163"/>
        <v>-2.8635000000000001E-2</v>
      </c>
      <c r="W1038" s="11">
        <f t="shared" si="164"/>
        <v>1.8819000000000002E-2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9838</v>
      </c>
      <c r="C1039" s="3" t="s">
        <v>4805</v>
      </c>
      <c r="D1039" s="10">
        <v>128.5</v>
      </c>
      <c r="E1039" s="10">
        <v>130.5</v>
      </c>
      <c r="F1039" s="10">
        <v>131</v>
      </c>
      <c r="G1039" s="10">
        <v>129.5</v>
      </c>
      <c r="H1039" s="10">
        <v>131</v>
      </c>
      <c r="I1039" s="3">
        <v>69</v>
      </c>
      <c r="J1039" s="3">
        <v>1113.404</v>
      </c>
      <c r="K1039" s="3">
        <v>900</v>
      </c>
      <c r="L1039" s="3">
        <v>-304.57799999999997</v>
      </c>
      <c r="M1039" s="3">
        <v>888</v>
      </c>
      <c r="N1039" s="3">
        <v>-3.1619999999999999</v>
      </c>
      <c r="O1039" s="3">
        <v>-294</v>
      </c>
      <c r="P1039" s="3">
        <v>-30</v>
      </c>
      <c r="Q1039" s="3">
        <v>20</v>
      </c>
      <c r="R1039" s="3">
        <v>-15</v>
      </c>
      <c r="S1039" s="11">
        <f t="shared" si="160"/>
        <v>8.8664999999999994E-2</v>
      </c>
      <c r="T1039" s="11">
        <f t="shared" si="161"/>
        <v>1.4529922200000001</v>
      </c>
      <c r="U1039" s="11">
        <f t="shared" si="162"/>
        <v>1.179</v>
      </c>
      <c r="V1039" s="11">
        <f t="shared" si="163"/>
        <v>-0.39442850999999995</v>
      </c>
      <c r="W1039" s="11">
        <f t="shared" si="164"/>
        <v>1.1632800000000001</v>
      </c>
      <c r="X1039" s="11">
        <f t="shared" si="165"/>
        <v>-4.0631700000000005E-3</v>
      </c>
      <c r="Y1039" s="11">
        <f t="shared" si="166"/>
        <v>-0.38367000000000001</v>
      </c>
      <c r="Z1039" s="11">
        <f t="shared" si="167"/>
        <v>-3.9300000000000002E-2</v>
      </c>
      <c r="AA1039" s="11">
        <f t="shared" si="168"/>
        <v>2.5899999999999999E-2</v>
      </c>
      <c r="AB1039" s="11">
        <f t="shared" si="169"/>
        <v>-1.9650000000000001E-2</v>
      </c>
    </row>
    <row r="1040" spans="1:28" x14ac:dyDescent="0.25">
      <c r="A1040" s="2" t="s">
        <v>1034</v>
      </c>
      <c r="B1040" s="3" t="s">
        <v>6227</v>
      </c>
      <c r="C1040" s="3" t="s">
        <v>4803</v>
      </c>
      <c r="D1040" s="10">
        <v>12.8</v>
      </c>
      <c r="E1040" s="10">
        <v>12.85</v>
      </c>
      <c r="F1040" s="10">
        <v>12.8</v>
      </c>
      <c r="G1040" s="10">
        <v>12.8</v>
      </c>
      <c r="H1040" s="10">
        <v>12.55</v>
      </c>
      <c r="I1040" s="3">
        <v>0</v>
      </c>
      <c r="J1040" s="3">
        <v>0</v>
      </c>
      <c r="K1040" s="3">
        <v>0</v>
      </c>
      <c r="L1040" s="3">
        <v>6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7.6800000000000013E-4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9839</v>
      </c>
      <c r="C1041" s="3" t="s">
        <v>4794</v>
      </c>
      <c r="D1041" s="10">
        <v>49.65</v>
      </c>
      <c r="E1041" s="10">
        <v>48</v>
      </c>
      <c r="F1041" s="10">
        <v>48.05</v>
      </c>
      <c r="G1041" s="10">
        <v>47.15</v>
      </c>
      <c r="H1041" s="10">
        <v>46.55</v>
      </c>
      <c r="I1041" s="3">
        <v>89</v>
      </c>
      <c r="J1041" s="3">
        <v>-145</v>
      </c>
      <c r="K1041" s="3">
        <v>-35</v>
      </c>
      <c r="L1041" s="3">
        <v>-82</v>
      </c>
      <c r="M1041" s="3">
        <v>-149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4.4188499999999992E-2</v>
      </c>
      <c r="T1041" s="11">
        <f t="shared" si="161"/>
        <v>-6.9599999999999995E-2</v>
      </c>
      <c r="U1041" s="11">
        <f t="shared" si="162"/>
        <v>-1.6817499999999999E-2</v>
      </c>
      <c r="V1041" s="11">
        <f t="shared" si="163"/>
        <v>-3.8662999999999996E-2</v>
      </c>
      <c r="W1041" s="11">
        <f t="shared" si="164"/>
        <v>-6.9359500000000004E-2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4973</v>
      </c>
      <c r="C1042" s="3" t="s">
        <v>4778</v>
      </c>
      <c r="D1042" s="10">
        <v>27.3</v>
      </c>
      <c r="E1042" s="10">
        <v>27.45</v>
      </c>
      <c r="F1042" s="10">
        <v>27.6</v>
      </c>
      <c r="G1042" s="10">
        <v>27.25</v>
      </c>
      <c r="H1042" s="10">
        <v>28.5</v>
      </c>
      <c r="I1042" s="3">
        <v>-9</v>
      </c>
      <c r="J1042" s="3">
        <v>-2</v>
      </c>
      <c r="K1042" s="3">
        <v>0</v>
      </c>
      <c r="L1042" s="3">
        <v>-48</v>
      </c>
      <c r="M1042" s="3">
        <v>-62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-2.457E-3</v>
      </c>
      <c r="T1042" s="11">
        <f t="shared" si="161"/>
        <v>-5.4900000000000001E-4</v>
      </c>
      <c r="U1042" s="11">
        <f t="shared" si="162"/>
        <v>0</v>
      </c>
      <c r="V1042" s="11">
        <f t="shared" si="163"/>
        <v>-1.308E-2</v>
      </c>
      <c r="W1042" s="11">
        <f t="shared" si="164"/>
        <v>-1.7670000000000002E-2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9840</v>
      </c>
      <c r="C1043" s="3" t="s">
        <v>4773</v>
      </c>
      <c r="D1043" s="10">
        <v>30.5</v>
      </c>
      <c r="E1043" s="10">
        <v>30.25</v>
      </c>
      <c r="F1043" s="10">
        <v>30.2</v>
      </c>
      <c r="G1043" s="10">
        <v>29.5</v>
      </c>
      <c r="H1043" s="10">
        <v>28.65</v>
      </c>
      <c r="I1043" s="3">
        <v>126</v>
      </c>
      <c r="J1043" s="3">
        <v>-37</v>
      </c>
      <c r="K1043" s="3">
        <v>33</v>
      </c>
      <c r="L1043" s="3">
        <v>-92</v>
      </c>
      <c r="M1043" s="3">
        <v>-187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3.8429999999999999E-2</v>
      </c>
      <c r="T1043" s="11">
        <f t="shared" si="161"/>
        <v>-1.1192499999999999E-2</v>
      </c>
      <c r="U1043" s="11">
        <f t="shared" si="162"/>
        <v>9.9660000000000009E-3</v>
      </c>
      <c r="V1043" s="11">
        <f t="shared" si="163"/>
        <v>-2.7140000000000001E-2</v>
      </c>
      <c r="W1043" s="11">
        <f t="shared" si="164"/>
        <v>-5.3575500000000005E-2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9841</v>
      </c>
      <c r="C1044" s="3" t="s">
        <v>10352</v>
      </c>
      <c r="D1044" s="10">
        <v>54.4</v>
      </c>
      <c r="E1044" s="10">
        <v>53.3</v>
      </c>
      <c r="F1044" s="10">
        <v>53.6</v>
      </c>
      <c r="G1044" s="10">
        <v>54.3</v>
      </c>
      <c r="H1044" s="10">
        <v>53.1</v>
      </c>
      <c r="I1044" s="3">
        <v>35</v>
      </c>
      <c r="J1044" s="3">
        <v>-153</v>
      </c>
      <c r="K1044" s="3">
        <v>12</v>
      </c>
      <c r="L1044" s="3">
        <v>-61</v>
      </c>
      <c r="M1044" s="3">
        <v>-42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1.9040000000000001E-2</v>
      </c>
      <c r="T1044" s="11">
        <f t="shared" si="161"/>
        <v>-8.1548999999999996E-2</v>
      </c>
      <c r="U1044" s="11">
        <f t="shared" si="162"/>
        <v>6.4320000000000002E-3</v>
      </c>
      <c r="V1044" s="11">
        <f t="shared" si="163"/>
        <v>-3.3123E-2</v>
      </c>
      <c r="W1044" s="11">
        <f t="shared" si="164"/>
        <v>-2.2302000000000002E-2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9842</v>
      </c>
      <c r="C1045" s="3" t="s">
        <v>4761</v>
      </c>
      <c r="D1045" s="10">
        <v>28.45</v>
      </c>
      <c r="E1045" s="10">
        <v>28.15</v>
      </c>
      <c r="F1045" s="10">
        <v>28.3</v>
      </c>
      <c r="G1045" s="10">
        <v>26.4</v>
      </c>
      <c r="H1045" s="10">
        <v>26.45</v>
      </c>
      <c r="I1045" s="3">
        <v>-23</v>
      </c>
      <c r="J1045" s="3">
        <v>-132</v>
      </c>
      <c r="K1045" s="3">
        <v>16</v>
      </c>
      <c r="L1045" s="3">
        <v>-166</v>
      </c>
      <c r="M1045" s="3">
        <v>77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-6.5434999999999998E-3</v>
      </c>
      <c r="T1045" s="11">
        <f t="shared" si="161"/>
        <v>-3.7157999999999997E-2</v>
      </c>
      <c r="U1045" s="11">
        <f t="shared" si="162"/>
        <v>4.5279999999999999E-3</v>
      </c>
      <c r="V1045" s="11">
        <f t="shared" si="163"/>
        <v>-4.3823999999999995E-2</v>
      </c>
      <c r="W1045" s="11">
        <f t="shared" si="164"/>
        <v>2.0366499999999999E-2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9843</v>
      </c>
      <c r="C1046" s="3" t="s">
        <v>10352</v>
      </c>
      <c r="D1046" s="10">
        <v>48.4</v>
      </c>
      <c r="E1046" s="10">
        <v>48.3</v>
      </c>
      <c r="F1046" s="10">
        <v>48.55</v>
      </c>
      <c r="G1046" s="10">
        <v>48.4</v>
      </c>
      <c r="H1046" s="10">
        <v>48.25</v>
      </c>
      <c r="I1046" s="3">
        <v>0</v>
      </c>
      <c r="J1046" s="3">
        <v>-2</v>
      </c>
      <c r="K1046" s="3">
        <v>5</v>
      </c>
      <c r="L1046" s="3">
        <v>8</v>
      </c>
      <c r="M1046" s="3">
        <v>-17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0</v>
      </c>
      <c r="T1046" s="11">
        <f t="shared" si="161"/>
        <v>-9.6599999999999995E-4</v>
      </c>
      <c r="U1046" s="11">
        <f t="shared" si="162"/>
        <v>2.4275E-3</v>
      </c>
      <c r="V1046" s="11">
        <f t="shared" si="163"/>
        <v>3.872E-3</v>
      </c>
      <c r="W1046" s="11">
        <f t="shared" si="164"/>
        <v>-8.2024999999999997E-3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6230</v>
      </c>
      <c r="C1047" s="3" t="s">
        <v>4792</v>
      </c>
      <c r="D1047" s="10">
        <v>77.5</v>
      </c>
      <c r="E1047" s="10">
        <v>78</v>
      </c>
      <c r="F1047" s="10">
        <v>78</v>
      </c>
      <c r="G1047" s="10">
        <v>78</v>
      </c>
      <c r="H1047" s="10">
        <v>78.3</v>
      </c>
      <c r="I1047" s="3">
        <v>2509.674</v>
      </c>
      <c r="J1047" s="3">
        <v>2498.63</v>
      </c>
      <c r="K1047" s="3">
        <v>1694.17</v>
      </c>
      <c r="L1047" s="3">
        <v>2028.884</v>
      </c>
      <c r="M1047" s="3">
        <v>1208</v>
      </c>
      <c r="N1047" s="3">
        <v>-80.983000000000004</v>
      </c>
      <c r="O1047" s="3">
        <v>-26.013000000000002</v>
      </c>
      <c r="P1047" s="3">
        <v>-449.80200000000002</v>
      </c>
      <c r="Q1047" s="3">
        <v>82.016000000000005</v>
      </c>
      <c r="R1047" s="3">
        <v>-64.209000000000003</v>
      </c>
      <c r="S1047" s="11">
        <f t="shared" si="160"/>
        <v>1.94499735</v>
      </c>
      <c r="T1047" s="11">
        <f t="shared" si="161"/>
        <v>1.9489314000000002</v>
      </c>
      <c r="U1047" s="11">
        <f t="shared" si="162"/>
        <v>1.3214526000000002</v>
      </c>
      <c r="V1047" s="11">
        <f t="shared" si="163"/>
        <v>1.5825295199999998</v>
      </c>
      <c r="W1047" s="11">
        <f t="shared" si="164"/>
        <v>0.94586399999999993</v>
      </c>
      <c r="X1047" s="11">
        <f t="shared" si="165"/>
        <v>-6.2761824999999993E-2</v>
      </c>
      <c r="Y1047" s="11">
        <f t="shared" si="166"/>
        <v>-2.0290140000000002E-2</v>
      </c>
      <c r="Z1047" s="11">
        <f t="shared" si="167"/>
        <v>-0.35084556000000006</v>
      </c>
      <c r="AA1047" s="11">
        <f t="shared" si="168"/>
        <v>6.3972479999999998E-2</v>
      </c>
      <c r="AB1047" s="11">
        <f t="shared" si="169"/>
        <v>-5.0275647E-2</v>
      </c>
    </row>
    <row r="1048" spans="1:28" x14ac:dyDescent="0.25">
      <c r="A1048" s="2" t="s">
        <v>1042</v>
      </c>
      <c r="B1048" s="3" t="s">
        <v>5739</v>
      </c>
      <c r="C1048" s="3" t="s">
        <v>4794</v>
      </c>
      <c r="D1048" s="10">
        <v>16.95</v>
      </c>
      <c r="E1048" s="10">
        <v>17.05</v>
      </c>
      <c r="F1048" s="10">
        <v>16.899999999999999</v>
      </c>
      <c r="G1048" s="10">
        <v>16.850000000000001</v>
      </c>
      <c r="H1048" s="10">
        <v>16.850000000000001</v>
      </c>
      <c r="I1048" s="3">
        <v>-1</v>
      </c>
      <c r="J1048" s="3">
        <v>-1</v>
      </c>
      <c r="K1048" s="3">
        <v>-17</v>
      </c>
      <c r="L1048" s="3">
        <v>4</v>
      </c>
      <c r="M1048" s="3">
        <v>-3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-1.695E-4</v>
      </c>
      <c r="T1048" s="11">
        <f t="shared" si="161"/>
        <v>-1.705E-4</v>
      </c>
      <c r="U1048" s="11">
        <f t="shared" si="162"/>
        <v>-2.8729999999999997E-3</v>
      </c>
      <c r="V1048" s="11">
        <f t="shared" si="163"/>
        <v>6.7400000000000001E-4</v>
      </c>
      <c r="W1048" s="11">
        <f t="shared" si="164"/>
        <v>-5.0550000000000009E-4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9844</v>
      </c>
      <c r="C1049" s="3" t="s">
        <v>4793</v>
      </c>
      <c r="D1049" s="10">
        <v>42.5</v>
      </c>
      <c r="E1049" s="10">
        <v>42.5</v>
      </c>
      <c r="F1049" s="10">
        <v>42.5</v>
      </c>
      <c r="G1049" s="10">
        <v>42.4</v>
      </c>
      <c r="H1049" s="10">
        <v>42.65</v>
      </c>
      <c r="I1049" s="3">
        <v>-201</v>
      </c>
      <c r="J1049" s="3">
        <v>-27</v>
      </c>
      <c r="K1049" s="3">
        <v>7</v>
      </c>
      <c r="L1049" s="3">
        <v>-108</v>
      </c>
      <c r="M1049" s="3">
        <v>43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-8.5425000000000001E-2</v>
      </c>
      <c r="T1049" s="11">
        <f t="shared" si="161"/>
        <v>-1.1475000000000001E-2</v>
      </c>
      <c r="U1049" s="11">
        <f t="shared" si="162"/>
        <v>2.9750000000000002E-3</v>
      </c>
      <c r="V1049" s="11">
        <f t="shared" si="163"/>
        <v>-4.5791999999999999E-2</v>
      </c>
      <c r="W1049" s="11">
        <f t="shared" si="164"/>
        <v>1.8339500000000002E-2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9845</v>
      </c>
      <c r="C1050" s="3" t="s">
        <v>4782</v>
      </c>
      <c r="D1050" s="10">
        <v>13.2</v>
      </c>
      <c r="E1050" s="10">
        <v>13.15</v>
      </c>
      <c r="F1050" s="10">
        <v>13.25</v>
      </c>
      <c r="G1050" s="10">
        <v>12.8</v>
      </c>
      <c r="H1050" s="10">
        <v>12.2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6232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9846</v>
      </c>
      <c r="C1052" s="3" t="s">
        <v>4805</v>
      </c>
      <c r="D1052" s="10">
        <v>70.3</v>
      </c>
      <c r="E1052" s="10">
        <v>70.2</v>
      </c>
      <c r="F1052" s="10">
        <v>69.099999999999994</v>
      </c>
      <c r="G1052" s="10">
        <v>66.900000000000006</v>
      </c>
      <c r="H1052" s="10">
        <v>66.400000000000006</v>
      </c>
      <c r="I1052" s="3">
        <v>21</v>
      </c>
      <c r="J1052" s="3">
        <v>8</v>
      </c>
      <c r="K1052" s="3">
        <v>-19</v>
      </c>
      <c r="L1052" s="3">
        <v>-1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1.4763E-2</v>
      </c>
      <c r="T1052" s="11">
        <f t="shared" si="161"/>
        <v>5.6160000000000003E-3</v>
      </c>
      <c r="U1052" s="11">
        <f t="shared" si="162"/>
        <v>-1.3128999999999998E-2</v>
      </c>
      <c r="V1052" s="11">
        <f t="shared" si="163"/>
        <v>-6.6900000000000011E-4</v>
      </c>
      <c r="W1052" s="11">
        <f t="shared" si="164"/>
        <v>6.6400000000000009E-4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5562</v>
      </c>
      <c r="C1053" s="3" t="s">
        <v>4821</v>
      </c>
      <c r="D1053" s="10">
        <v>28.15</v>
      </c>
      <c r="E1053" s="10">
        <v>28.75</v>
      </c>
      <c r="F1053" s="10">
        <v>28.75</v>
      </c>
      <c r="I1053" s="3">
        <v>10</v>
      </c>
      <c r="J1053" s="3">
        <v>0</v>
      </c>
      <c r="K1053" s="3">
        <v>-2</v>
      </c>
      <c r="L1053" s="3"/>
      <c r="M1053" s="3"/>
      <c r="N1053" s="3">
        <v>0</v>
      </c>
      <c r="O1053" s="3">
        <v>0</v>
      </c>
      <c r="P1053" s="3">
        <v>0</v>
      </c>
      <c r="Q1053" s="3"/>
      <c r="R1053" s="3"/>
      <c r="S1053" s="11">
        <f t="shared" si="160"/>
        <v>2.8149999999999998E-3</v>
      </c>
      <c r="T1053" s="11">
        <f t="shared" si="161"/>
        <v>0</v>
      </c>
      <c r="U1053" s="11">
        <f t="shared" si="162"/>
        <v>-5.7499999999999999E-4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5563</v>
      </c>
      <c r="C1054" s="3" t="s">
        <v>4819</v>
      </c>
      <c r="D1054" s="10">
        <v>10.050000000000001</v>
      </c>
      <c r="E1054" s="10">
        <v>10</v>
      </c>
      <c r="F1054" s="10">
        <v>9.9</v>
      </c>
      <c r="G1054" s="10">
        <v>9.16</v>
      </c>
      <c r="H1054" s="10">
        <v>9</v>
      </c>
      <c r="I1054" s="3">
        <v>7</v>
      </c>
      <c r="J1054" s="3">
        <v>4</v>
      </c>
      <c r="K1054" s="3">
        <v>10</v>
      </c>
      <c r="L1054" s="3">
        <v>3</v>
      </c>
      <c r="M1054" s="3">
        <v>10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7.0350000000000013E-4</v>
      </c>
      <c r="T1054" s="11">
        <f t="shared" si="161"/>
        <v>4.0000000000000002E-4</v>
      </c>
      <c r="U1054" s="11">
        <f t="shared" si="162"/>
        <v>9.8999999999999999E-4</v>
      </c>
      <c r="V1054" s="11">
        <f t="shared" si="163"/>
        <v>2.7480000000000001E-4</v>
      </c>
      <c r="W1054" s="11">
        <f t="shared" si="164"/>
        <v>8.9999999999999998E-4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9847</v>
      </c>
      <c r="C1055" s="3" t="s">
        <v>4805</v>
      </c>
      <c r="D1055" s="10">
        <v>50.7</v>
      </c>
      <c r="E1055" s="10">
        <v>51</v>
      </c>
      <c r="F1055" s="10">
        <v>50.7</v>
      </c>
      <c r="G1055" s="10">
        <v>50.2</v>
      </c>
      <c r="H1055" s="10">
        <v>50</v>
      </c>
      <c r="I1055" s="3">
        <v>25</v>
      </c>
      <c r="J1055" s="3">
        <v>3</v>
      </c>
      <c r="K1055" s="3">
        <v>2</v>
      </c>
      <c r="L1055" s="3">
        <v>0</v>
      </c>
      <c r="M1055" s="3">
        <v>-16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1.2675000000000001E-2</v>
      </c>
      <c r="T1055" s="11">
        <f t="shared" si="161"/>
        <v>1.5299999999999999E-3</v>
      </c>
      <c r="U1055" s="11">
        <f t="shared" si="162"/>
        <v>1.0140000000000001E-3</v>
      </c>
      <c r="V1055" s="11">
        <f t="shared" si="163"/>
        <v>0</v>
      </c>
      <c r="W1055" s="11">
        <f t="shared" si="164"/>
        <v>-8.0000000000000002E-3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6234</v>
      </c>
      <c r="C1056" s="3" t="s">
        <v>4812</v>
      </c>
      <c r="D1056" s="10">
        <v>115.5</v>
      </c>
      <c r="E1056" s="10">
        <v>116.5</v>
      </c>
      <c r="F1056" s="10">
        <v>121.5</v>
      </c>
      <c r="G1056" s="10">
        <v>122</v>
      </c>
      <c r="H1056" s="10">
        <v>121</v>
      </c>
      <c r="I1056" s="3">
        <v>178</v>
      </c>
      <c r="J1056" s="3">
        <v>-52.563000000000002</v>
      </c>
      <c r="K1056" s="3">
        <v>74</v>
      </c>
      <c r="L1056" s="3">
        <v>85</v>
      </c>
      <c r="M1056" s="3">
        <v>-55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0.20558999999999999</v>
      </c>
      <c r="T1056" s="11">
        <f t="shared" si="161"/>
        <v>-6.1235894999999999E-2</v>
      </c>
      <c r="U1056" s="11">
        <f t="shared" si="162"/>
        <v>8.9910000000000004E-2</v>
      </c>
      <c r="V1056" s="11">
        <f t="shared" si="163"/>
        <v>0.1037</v>
      </c>
      <c r="W1056" s="11">
        <f t="shared" si="164"/>
        <v>-6.6549999999999998E-2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9848</v>
      </c>
      <c r="C1057" s="3" t="s">
        <v>4793</v>
      </c>
      <c r="D1057" s="10">
        <v>14.9</v>
      </c>
      <c r="E1057" s="10">
        <v>14.7</v>
      </c>
      <c r="F1057" s="10">
        <v>14.7</v>
      </c>
      <c r="G1057" s="10">
        <v>14.65</v>
      </c>
      <c r="H1057" s="10">
        <v>14.7</v>
      </c>
      <c r="I1057" s="3">
        <v>5</v>
      </c>
      <c r="J1057" s="3">
        <v>15</v>
      </c>
      <c r="K1057" s="3">
        <v>21</v>
      </c>
      <c r="L1057" s="3">
        <v>16</v>
      </c>
      <c r="M1057" s="3">
        <v>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7.45E-4</v>
      </c>
      <c r="T1057" s="11">
        <f t="shared" si="161"/>
        <v>2.2049999999999999E-3</v>
      </c>
      <c r="U1057" s="11">
        <f t="shared" si="162"/>
        <v>3.0869999999999999E-3</v>
      </c>
      <c r="V1057" s="11">
        <f t="shared" si="163"/>
        <v>2.3440000000000002E-3</v>
      </c>
      <c r="W1057" s="11">
        <f t="shared" si="164"/>
        <v>4.4099999999999993E-4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6236</v>
      </c>
      <c r="C1058" s="3" t="s">
        <v>4794</v>
      </c>
      <c r="D1058" s="10">
        <v>102.5</v>
      </c>
      <c r="E1058" s="10">
        <v>101.5</v>
      </c>
      <c r="F1058" s="10">
        <v>103</v>
      </c>
      <c r="G1058" s="10">
        <v>103.5</v>
      </c>
      <c r="H1058" s="10">
        <v>102</v>
      </c>
      <c r="I1058" s="3">
        <v>437</v>
      </c>
      <c r="J1058" s="3">
        <v>1029</v>
      </c>
      <c r="K1058" s="3">
        <v>1606.1790000000001</v>
      </c>
      <c r="L1058" s="3">
        <v>884.37199999999996</v>
      </c>
      <c r="M1058" s="3">
        <v>205</v>
      </c>
      <c r="N1058" s="3">
        <v>71.804000000000002</v>
      </c>
      <c r="O1058" s="3">
        <v>110.14700000000001</v>
      </c>
      <c r="P1058" s="3">
        <v>233.03</v>
      </c>
      <c r="Q1058" s="3">
        <v>250.63499999999999</v>
      </c>
      <c r="R1058" s="3">
        <v>-127.625</v>
      </c>
      <c r="S1058" s="11">
        <f t="shared" si="160"/>
        <v>0.44792500000000002</v>
      </c>
      <c r="T1058" s="11">
        <f t="shared" si="161"/>
        <v>1.044435</v>
      </c>
      <c r="U1058" s="11">
        <f t="shared" si="162"/>
        <v>1.6543643700000001</v>
      </c>
      <c r="V1058" s="11">
        <f t="shared" si="163"/>
        <v>0.91532501999999993</v>
      </c>
      <c r="W1058" s="11">
        <f t="shared" si="164"/>
        <v>0.20910000000000001</v>
      </c>
      <c r="X1058" s="11">
        <f t="shared" si="165"/>
        <v>7.3599100000000001E-2</v>
      </c>
      <c r="Y1058" s="11">
        <f t="shared" si="166"/>
        <v>0.111799205</v>
      </c>
      <c r="Z1058" s="11">
        <f t="shared" si="167"/>
        <v>0.24002090000000001</v>
      </c>
      <c r="AA1058" s="11">
        <f t="shared" si="168"/>
        <v>0.25940722500000002</v>
      </c>
      <c r="AB1058" s="11">
        <f t="shared" si="169"/>
        <v>-0.1301775</v>
      </c>
    </row>
    <row r="1059" spans="1:28" x14ac:dyDescent="0.25">
      <c r="A1059" s="2" t="s">
        <v>1053</v>
      </c>
      <c r="B1059" s="3" t="s">
        <v>9849</v>
      </c>
      <c r="C1059" s="3" t="s">
        <v>4820</v>
      </c>
      <c r="D1059" s="10">
        <v>12.45</v>
      </c>
      <c r="E1059" s="10">
        <v>12.55</v>
      </c>
      <c r="F1059" s="10">
        <v>12.45</v>
      </c>
      <c r="G1059" s="10">
        <v>12.35</v>
      </c>
      <c r="H1059" s="10">
        <v>12.4</v>
      </c>
      <c r="I1059" s="3">
        <v>-945</v>
      </c>
      <c r="J1059" s="3">
        <v>-852</v>
      </c>
      <c r="K1059" s="3">
        <v>-2410</v>
      </c>
      <c r="L1059" s="3">
        <v>-2892</v>
      </c>
      <c r="M1059" s="3">
        <v>-3603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-0.11765249999999999</v>
      </c>
      <c r="T1059" s="11">
        <f t="shared" si="161"/>
        <v>-0.10692600000000001</v>
      </c>
      <c r="U1059" s="11">
        <f t="shared" si="162"/>
        <v>-0.30004500000000001</v>
      </c>
      <c r="V1059" s="11">
        <f t="shared" si="163"/>
        <v>-0.35716199999999998</v>
      </c>
      <c r="W1059" s="11">
        <f t="shared" si="164"/>
        <v>-0.44677200000000006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6238</v>
      </c>
      <c r="C1060" s="3" t="s">
        <v>4805</v>
      </c>
      <c r="D1060" s="10">
        <v>259</v>
      </c>
      <c r="E1060" s="10">
        <v>255</v>
      </c>
      <c r="F1060" s="10">
        <v>254.5</v>
      </c>
      <c r="G1060" s="10">
        <v>251</v>
      </c>
      <c r="H1060" s="10">
        <v>247</v>
      </c>
      <c r="I1060" s="3">
        <v>-813</v>
      </c>
      <c r="J1060" s="3">
        <v>-795.35</v>
      </c>
      <c r="K1060" s="3">
        <v>-419.065</v>
      </c>
      <c r="L1060" s="3">
        <v>-594.76199999999994</v>
      </c>
      <c r="M1060" s="3">
        <v>-64</v>
      </c>
      <c r="N1060" s="3">
        <v>-428.05599999999998</v>
      </c>
      <c r="O1060" s="3">
        <v>-141</v>
      </c>
      <c r="P1060" s="3">
        <v>-3</v>
      </c>
      <c r="Q1060" s="3">
        <v>-1</v>
      </c>
      <c r="R1060" s="3">
        <v>-67.3</v>
      </c>
      <c r="S1060" s="11">
        <f t="shared" si="160"/>
        <v>-2.1056699999999999</v>
      </c>
      <c r="T1060" s="11">
        <f t="shared" si="161"/>
        <v>-2.0281425</v>
      </c>
      <c r="U1060" s="11">
        <f t="shared" si="162"/>
        <v>-1.066520425</v>
      </c>
      <c r="V1060" s="11">
        <f t="shared" si="163"/>
        <v>-1.4928526199999999</v>
      </c>
      <c r="W1060" s="11">
        <f t="shared" si="164"/>
        <v>-0.15808</v>
      </c>
      <c r="X1060" s="11">
        <f t="shared" si="165"/>
        <v>-1.10866504</v>
      </c>
      <c r="Y1060" s="11">
        <f t="shared" si="166"/>
        <v>-0.35954999999999998</v>
      </c>
      <c r="Z1060" s="11">
        <f t="shared" si="167"/>
        <v>-7.6350000000000003E-3</v>
      </c>
      <c r="AA1060" s="11">
        <f t="shared" si="168"/>
        <v>-2.5100000000000001E-3</v>
      </c>
      <c r="AB1060" s="11">
        <f t="shared" si="169"/>
        <v>-0.16623099999999999</v>
      </c>
    </row>
    <row r="1061" spans="1:28" x14ac:dyDescent="0.25">
      <c r="A1061" s="2" t="s">
        <v>1055</v>
      </c>
      <c r="B1061" s="3" t="s">
        <v>9850</v>
      </c>
      <c r="C1061" s="3" t="s">
        <v>4805</v>
      </c>
      <c r="D1061" s="10">
        <v>1065</v>
      </c>
      <c r="E1061" s="10">
        <v>1095</v>
      </c>
      <c r="F1061" s="10">
        <v>1080</v>
      </c>
      <c r="G1061" s="10">
        <v>1065</v>
      </c>
      <c r="H1061" s="10">
        <v>1045</v>
      </c>
      <c r="I1061" s="3">
        <v>775.77499999999998</v>
      </c>
      <c r="J1061" s="3">
        <v>204.42500000000001</v>
      </c>
      <c r="K1061" s="3">
        <v>124.289</v>
      </c>
      <c r="L1061" s="3">
        <v>-50.618000000000002</v>
      </c>
      <c r="M1061" s="3">
        <v>0.28999999999999998</v>
      </c>
      <c r="N1061" s="3">
        <v>-1</v>
      </c>
      <c r="O1061" s="3">
        <v>14</v>
      </c>
      <c r="P1061" s="3">
        <v>-44</v>
      </c>
      <c r="Q1061" s="3">
        <v>-41</v>
      </c>
      <c r="R1061" s="3">
        <v>-12</v>
      </c>
      <c r="S1061" s="11">
        <f t="shared" si="160"/>
        <v>8.2620037499999999</v>
      </c>
      <c r="T1061" s="11">
        <f t="shared" si="161"/>
        <v>2.2384537500000001</v>
      </c>
      <c r="U1061" s="11">
        <f t="shared" si="162"/>
        <v>1.3423212</v>
      </c>
      <c r="V1061" s="11">
        <f t="shared" si="163"/>
        <v>-0.53908170000000011</v>
      </c>
      <c r="W1061" s="11">
        <f t="shared" si="164"/>
        <v>3.0304999999999993E-3</v>
      </c>
      <c r="X1061" s="11">
        <f t="shared" si="165"/>
        <v>-1.065E-2</v>
      </c>
      <c r="Y1061" s="11">
        <f t="shared" si="166"/>
        <v>0.15329999999999999</v>
      </c>
      <c r="Z1061" s="11">
        <f t="shared" si="167"/>
        <v>-0.47520000000000001</v>
      </c>
      <c r="AA1061" s="11">
        <f t="shared" si="168"/>
        <v>-0.43664999999999998</v>
      </c>
      <c r="AB1061" s="11">
        <f t="shared" si="169"/>
        <v>-0.12540000000000001</v>
      </c>
    </row>
    <row r="1062" spans="1:28" x14ac:dyDescent="0.25">
      <c r="A1062" s="2" t="s">
        <v>1056</v>
      </c>
      <c r="B1062" s="3" t="s">
        <v>5410</v>
      </c>
      <c r="C1062" s="3" t="s">
        <v>4766</v>
      </c>
      <c r="D1062" s="10">
        <v>92.2</v>
      </c>
      <c r="E1062" s="10">
        <v>94</v>
      </c>
      <c r="F1062" s="10">
        <v>92.3</v>
      </c>
      <c r="G1062" s="10">
        <v>86.4</v>
      </c>
      <c r="H1062" s="10">
        <v>87.1</v>
      </c>
      <c r="I1062" s="3">
        <v>1857</v>
      </c>
      <c r="J1062" s="3">
        <v>-875</v>
      </c>
      <c r="K1062" s="3">
        <v>675.29100000000005</v>
      </c>
      <c r="L1062" s="3">
        <v>737</v>
      </c>
      <c r="M1062" s="3">
        <v>-1416.99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1.712154</v>
      </c>
      <c r="T1062" s="11">
        <f t="shared" si="161"/>
        <v>-0.82250000000000001</v>
      </c>
      <c r="U1062" s="11">
        <f t="shared" si="162"/>
        <v>0.62329359300000009</v>
      </c>
      <c r="V1062" s="11">
        <f t="shared" si="163"/>
        <v>0.636768</v>
      </c>
      <c r="W1062" s="11">
        <f t="shared" si="164"/>
        <v>-1.2341982899999999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4976</v>
      </c>
      <c r="C1063" s="3" t="s">
        <v>4805</v>
      </c>
      <c r="D1063" s="10">
        <v>128</v>
      </c>
      <c r="E1063" s="10">
        <v>132</v>
      </c>
      <c r="F1063" s="10">
        <v>135</v>
      </c>
      <c r="G1063" s="10">
        <v>133</v>
      </c>
      <c r="H1063" s="10">
        <v>132</v>
      </c>
      <c r="I1063" s="3">
        <v>-282</v>
      </c>
      <c r="J1063" s="3">
        <v>-152</v>
      </c>
      <c r="K1063" s="3">
        <v>226</v>
      </c>
      <c r="L1063" s="3">
        <v>-322</v>
      </c>
      <c r="M1063" s="3">
        <v>3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-0.36096</v>
      </c>
      <c r="T1063" s="11">
        <f t="shared" si="161"/>
        <v>-0.20064000000000001</v>
      </c>
      <c r="U1063" s="11">
        <f t="shared" si="162"/>
        <v>0.30509999999999998</v>
      </c>
      <c r="V1063" s="11">
        <f t="shared" si="163"/>
        <v>-0.42825999999999997</v>
      </c>
      <c r="W1063" s="11">
        <f t="shared" si="164"/>
        <v>3.96E-3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9851</v>
      </c>
      <c r="C1064" s="3" t="s">
        <v>4800</v>
      </c>
      <c r="D1064" s="10">
        <v>57.7</v>
      </c>
      <c r="E1064" s="10">
        <v>57.1</v>
      </c>
      <c r="F1064" s="10">
        <v>56.9</v>
      </c>
      <c r="G1064" s="10">
        <v>57.6</v>
      </c>
      <c r="H1064" s="10">
        <v>57.3</v>
      </c>
      <c r="I1064" s="3">
        <v>6</v>
      </c>
      <c r="J1064" s="3">
        <v>-1</v>
      </c>
      <c r="K1064" s="3">
        <v>-8</v>
      </c>
      <c r="L1064" s="3">
        <v>-4</v>
      </c>
      <c r="M1064" s="3">
        <v>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3.4620000000000007E-3</v>
      </c>
      <c r="T1064" s="11">
        <f t="shared" si="161"/>
        <v>-5.71E-4</v>
      </c>
      <c r="U1064" s="11">
        <f t="shared" si="162"/>
        <v>-4.5519999999999996E-3</v>
      </c>
      <c r="V1064" s="11">
        <f t="shared" si="163"/>
        <v>-2.3040000000000001E-3</v>
      </c>
      <c r="W1064" s="11">
        <f t="shared" si="164"/>
        <v>2.2919999999999998E-3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9852</v>
      </c>
      <c r="C1065" s="3" t="s">
        <v>4793</v>
      </c>
      <c r="D1065" s="10">
        <v>28</v>
      </c>
      <c r="E1065" s="10">
        <v>27.95</v>
      </c>
      <c r="F1065" s="10">
        <v>27.95</v>
      </c>
      <c r="G1065" s="10">
        <v>27.95</v>
      </c>
      <c r="H1065" s="10">
        <v>27.8</v>
      </c>
      <c r="I1065" s="3">
        <v>0</v>
      </c>
      <c r="J1065" s="3">
        <v>-1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-2.7950000000000002E-4</v>
      </c>
      <c r="U1065" s="11">
        <f t="shared" si="162"/>
        <v>-2.7950000000000002E-4</v>
      </c>
      <c r="V1065" s="11">
        <f t="shared" si="163"/>
        <v>-2.7950000000000002E-4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9853</v>
      </c>
      <c r="C1066" s="3" t="s">
        <v>4805</v>
      </c>
      <c r="D1066" s="10">
        <v>31.65</v>
      </c>
      <c r="E1066" s="10">
        <v>31.85</v>
      </c>
      <c r="F1066" s="10">
        <v>32</v>
      </c>
      <c r="G1066" s="10">
        <v>32.200000000000003</v>
      </c>
      <c r="H1066" s="10">
        <v>32</v>
      </c>
      <c r="I1066" s="3">
        <v>42</v>
      </c>
      <c r="J1066" s="3">
        <v>302</v>
      </c>
      <c r="K1066" s="3">
        <v>127</v>
      </c>
      <c r="L1066" s="3">
        <v>-60</v>
      </c>
      <c r="M1066" s="3">
        <v>-71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1.3292999999999999E-2</v>
      </c>
      <c r="T1066" s="11">
        <f t="shared" si="161"/>
        <v>9.6187000000000009E-2</v>
      </c>
      <c r="U1066" s="11">
        <f t="shared" si="162"/>
        <v>4.0640000000000003E-2</v>
      </c>
      <c r="V1066" s="11">
        <f t="shared" si="163"/>
        <v>-1.9320000000000004E-2</v>
      </c>
      <c r="W1066" s="11">
        <f t="shared" si="164"/>
        <v>-2.2720000000000001E-2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4977</v>
      </c>
      <c r="C1067" s="3" t="s">
        <v>5234</v>
      </c>
      <c r="D1067" s="10">
        <v>65.8</v>
      </c>
      <c r="E1067" s="10">
        <v>65.599999999999994</v>
      </c>
      <c r="F1067" s="10">
        <v>65.8</v>
      </c>
      <c r="G1067" s="10">
        <v>66</v>
      </c>
      <c r="H1067" s="10">
        <v>65.599999999999994</v>
      </c>
      <c r="I1067" s="3">
        <v>35</v>
      </c>
      <c r="J1067" s="3">
        <v>-8</v>
      </c>
      <c r="K1067" s="3">
        <v>-14</v>
      </c>
      <c r="L1067" s="3">
        <v>-6</v>
      </c>
      <c r="M1067" s="3">
        <v>-27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2.3029999999999998E-2</v>
      </c>
      <c r="T1067" s="11">
        <f t="shared" si="161"/>
        <v>-5.2479999999999992E-3</v>
      </c>
      <c r="U1067" s="11">
        <f t="shared" si="162"/>
        <v>-9.2119999999999997E-3</v>
      </c>
      <c r="V1067" s="11">
        <f t="shared" si="163"/>
        <v>-3.96E-3</v>
      </c>
      <c r="W1067" s="11">
        <f t="shared" si="164"/>
        <v>-1.7711999999999999E-2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9854</v>
      </c>
      <c r="C1068" s="3" t="s">
        <v>4807</v>
      </c>
      <c r="D1068" s="10">
        <v>37.65</v>
      </c>
      <c r="E1068" s="10">
        <v>37.75</v>
      </c>
      <c r="F1068" s="10">
        <v>38</v>
      </c>
      <c r="G1068" s="10">
        <v>37</v>
      </c>
      <c r="H1068" s="10">
        <v>36.15</v>
      </c>
      <c r="I1068" s="3">
        <v>24</v>
      </c>
      <c r="J1068" s="3">
        <v>28</v>
      </c>
      <c r="K1068" s="3">
        <v>81</v>
      </c>
      <c r="L1068" s="3">
        <v>-9</v>
      </c>
      <c r="M1068" s="3">
        <v>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9.0359999999999989E-3</v>
      </c>
      <c r="T1068" s="11">
        <f t="shared" si="161"/>
        <v>1.057E-2</v>
      </c>
      <c r="U1068" s="11">
        <f t="shared" si="162"/>
        <v>3.0779999999999998E-2</v>
      </c>
      <c r="V1068" s="11">
        <f t="shared" si="163"/>
        <v>-3.3300000000000001E-3</v>
      </c>
      <c r="W1068" s="11">
        <f t="shared" si="164"/>
        <v>1.3737000000000001E-2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9855</v>
      </c>
      <c r="C1069" s="3" t="s">
        <v>4799</v>
      </c>
      <c r="D1069" s="10">
        <v>79</v>
      </c>
      <c r="E1069" s="10">
        <v>78.2</v>
      </c>
      <c r="F1069" s="10">
        <v>77.8</v>
      </c>
      <c r="G1069" s="10">
        <v>75.900000000000006</v>
      </c>
      <c r="H1069" s="10">
        <v>75</v>
      </c>
      <c r="I1069" s="3">
        <v>194.44900000000001</v>
      </c>
      <c r="J1069" s="3">
        <v>-70</v>
      </c>
      <c r="K1069" s="3">
        <v>-1</v>
      </c>
      <c r="L1069" s="3">
        <v>-230</v>
      </c>
      <c r="M1069" s="3">
        <v>-286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0.15361471000000002</v>
      </c>
      <c r="T1069" s="11">
        <f t="shared" si="161"/>
        <v>-5.4739999999999997E-2</v>
      </c>
      <c r="U1069" s="11">
        <f t="shared" si="162"/>
        <v>-7.7799999999999994E-4</v>
      </c>
      <c r="V1069" s="11">
        <f t="shared" si="163"/>
        <v>-0.17457</v>
      </c>
      <c r="W1069" s="11">
        <f t="shared" si="164"/>
        <v>-0.2145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9856</v>
      </c>
      <c r="C1070" s="3" t="s">
        <v>4760</v>
      </c>
      <c r="D1070" s="10">
        <v>176</v>
      </c>
      <c r="E1070" s="10">
        <v>178</v>
      </c>
      <c r="F1070" s="10">
        <v>185</v>
      </c>
      <c r="G1070" s="10">
        <v>181.5</v>
      </c>
      <c r="H1070" s="10">
        <v>172</v>
      </c>
      <c r="I1070" s="3">
        <v>309</v>
      </c>
      <c r="J1070" s="3">
        <v>506</v>
      </c>
      <c r="K1070" s="3">
        <v>566</v>
      </c>
      <c r="L1070" s="3">
        <v>481.89400000000001</v>
      </c>
      <c r="M1070" s="3">
        <v>-185</v>
      </c>
      <c r="N1070" s="3">
        <v>0</v>
      </c>
      <c r="O1070" s="3">
        <v>0</v>
      </c>
      <c r="P1070" s="3">
        <v>0</v>
      </c>
      <c r="Q1070" s="3">
        <v>-154</v>
      </c>
      <c r="R1070" s="3">
        <v>-615</v>
      </c>
      <c r="S1070" s="11">
        <f t="shared" si="160"/>
        <v>0.54383999999999999</v>
      </c>
      <c r="T1070" s="11">
        <f t="shared" si="161"/>
        <v>0.90068000000000004</v>
      </c>
      <c r="U1070" s="11">
        <f t="shared" si="162"/>
        <v>1.0470999999999999</v>
      </c>
      <c r="V1070" s="11">
        <f t="shared" si="163"/>
        <v>0.87463760999999995</v>
      </c>
      <c r="W1070" s="11">
        <f t="shared" si="164"/>
        <v>-0.31819999999999998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-0.27950999999999998</v>
      </c>
      <c r="AB1070" s="11">
        <f t="shared" si="169"/>
        <v>-1.0578000000000001</v>
      </c>
    </row>
    <row r="1071" spans="1:28" x14ac:dyDescent="0.25">
      <c r="A1071" s="2" t="s">
        <v>1065</v>
      </c>
      <c r="B1071" s="3" t="s">
        <v>9857</v>
      </c>
      <c r="C1071" s="3" t="s">
        <v>10353</v>
      </c>
      <c r="D1071" s="10">
        <v>58.2</v>
      </c>
      <c r="E1071" s="10">
        <v>58.3</v>
      </c>
      <c r="F1071" s="10">
        <v>58.3</v>
      </c>
      <c r="G1071" s="10">
        <v>58.3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5412</v>
      </c>
      <c r="C1072" s="3" t="s">
        <v>4796</v>
      </c>
      <c r="D1072" s="10">
        <v>26.1</v>
      </c>
      <c r="E1072" s="10">
        <v>26.2</v>
      </c>
      <c r="F1072" s="10">
        <v>26.2</v>
      </c>
      <c r="G1072" s="10">
        <v>26</v>
      </c>
      <c r="H1072" s="10">
        <v>25.5</v>
      </c>
      <c r="I1072" s="3">
        <v>39</v>
      </c>
      <c r="J1072" s="3">
        <v>4</v>
      </c>
      <c r="K1072" s="3">
        <v>9</v>
      </c>
      <c r="L1072" s="3">
        <v>7</v>
      </c>
      <c r="M1072" s="3">
        <v>-2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1.0179000000000001E-2</v>
      </c>
      <c r="T1072" s="11">
        <f t="shared" si="161"/>
        <v>1.0479999999999999E-3</v>
      </c>
      <c r="U1072" s="11">
        <f t="shared" si="162"/>
        <v>2.3579999999999999E-3</v>
      </c>
      <c r="V1072" s="11">
        <f t="shared" si="163"/>
        <v>1.82E-3</v>
      </c>
      <c r="W1072" s="11">
        <f t="shared" si="164"/>
        <v>-5.1000000000000004E-4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9858</v>
      </c>
      <c r="C1073" s="3" t="s">
        <v>4801</v>
      </c>
      <c r="D1073" s="10">
        <v>34.25</v>
      </c>
      <c r="E1073" s="10">
        <v>34.15</v>
      </c>
      <c r="F1073" s="10">
        <v>34</v>
      </c>
      <c r="G1073" s="10">
        <v>34.049999999999997</v>
      </c>
      <c r="H1073" s="10">
        <v>34.200000000000003</v>
      </c>
      <c r="I1073" s="3">
        <v>-4.5</v>
      </c>
      <c r="J1073" s="3">
        <v>-1.64</v>
      </c>
      <c r="K1073" s="3">
        <v>1</v>
      </c>
      <c r="L1073" s="3">
        <v>-1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-1.5412500000000001E-3</v>
      </c>
      <c r="T1073" s="11">
        <f t="shared" si="161"/>
        <v>-5.6005999999999992E-4</v>
      </c>
      <c r="U1073" s="11">
        <f t="shared" si="162"/>
        <v>3.4000000000000002E-4</v>
      </c>
      <c r="V1073" s="11">
        <f t="shared" si="163"/>
        <v>-3.4049999999999998E-4</v>
      </c>
      <c r="W1073" s="11">
        <f t="shared" si="164"/>
        <v>6.8400000000000004E-4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5118</v>
      </c>
      <c r="C1074" s="3" t="s">
        <v>4821</v>
      </c>
      <c r="D1074" s="10">
        <v>63.5</v>
      </c>
      <c r="E1074" s="10">
        <v>63.5</v>
      </c>
      <c r="F1074" s="10">
        <v>62</v>
      </c>
      <c r="G1074" s="10">
        <v>62</v>
      </c>
      <c r="H1074" s="10">
        <v>61.5</v>
      </c>
      <c r="I1074" s="3">
        <v>5</v>
      </c>
      <c r="J1074" s="3">
        <v>0.6</v>
      </c>
      <c r="K1074" s="3">
        <v>-30</v>
      </c>
      <c r="L1074" s="3">
        <v>-8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3.1749999999999999E-3</v>
      </c>
      <c r="T1074" s="11">
        <f t="shared" si="161"/>
        <v>3.8099999999999999E-4</v>
      </c>
      <c r="U1074" s="11">
        <f t="shared" si="162"/>
        <v>-1.8599999999999998E-2</v>
      </c>
      <c r="V1074" s="11">
        <f t="shared" si="163"/>
        <v>-4.96E-3</v>
      </c>
      <c r="W1074" s="11">
        <f t="shared" si="164"/>
        <v>-3.075E-3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9859</v>
      </c>
      <c r="C1075" s="3" t="s">
        <v>4809</v>
      </c>
      <c r="D1075" s="10">
        <v>45.9</v>
      </c>
      <c r="E1075" s="10">
        <v>45.9</v>
      </c>
      <c r="F1075" s="10">
        <v>45.85</v>
      </c>
      <c r="G1075" s="10">
        <v>46.5</v>
      </c>
      <c r="H1075" s="10">
        <v>46.9</v>
      </c>
      <c r="I1075" s="3">
        <v>-1</v>
      </c>
      <c r="J1075" s="3">
        <v>-6</v>
      </c>
      <c r="K1075" s="3">
        <v>-1</v>
      </c>
      <c r="L1075" s="3">
        <v>-3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-4.5899999999999999E-4</v>
      </c>
      <c r="T1075" s="11">
        <f t="shared" si="161"/>
        <v>-2.7539999999999999E-3</v>
      </c>
      <c r="U1075" s="11">
        <f t="shared" si="162"/>
        <v>-4.5850000000000003E-4</v>
      </c>
      <c r="V1075" s="11">
        <f t="shared" si="163"/>
        <v>-1.395E-3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9860</v>
      </c>
      <c r="C1076" s="3" t="s">
        <v>4773</v>
      </c>
      <c r="D1076" s="10">
        <v>35.049999999999997</v>
      </c>
      <c r="E1076" s="10">
        <v>36.15</v>
      </c>
      <c r="F1076" s="10">
        <v>36.299999999999997</v>
      </c>
      <c r="G1076" s="10">
        <v>36.4</v>
      </c>
      <c r="H1076" s="10">
        <v>35.35</v>
      </c>
      <c r="I1076" s="3">
        <v>4</v>
      </c>
      <c r="J1076" s="3">
        <v>3</v>
      </c>
      <c r="K1076" s="3">
        <v>-27</v>
      </c>
      <c r="L1076" s="3">
        <v>-35</v>
      </c>
      <c r="M1076" s="3">
        <v>-50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1.4019999999999998E-3</v>
      </c>
      <c r="T1076" s="11">
        <f t="shared" si="161"/>
        <v>1.0845E-3</v>
      </c>
      <c r="U1076" s="11">
        <f t="shared" si="162"/>
        <v>-9.8009999999999989E-3</v>
      </c>
      <c r="V1076" s="11">
        <f t="shared" si="163"/>
        <v>-1.274E-2</v>
      </c>
      <c r="W1076" s="11">
        <f t="shared" si="164"/>
        <v>-1.7675E-2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9861</v>
      </c>
      <c r="C1077" s="3" t="s">
        <v>4779</v>
      </c>
      <c r="D1077" s="10">
        <v>55</v>
      </c>
      <c r="E1077" s="10">
        <v>54.9</v>
      </c>
      <c r="F1077" s="10">
        <v>54.4</v>
      </c>
      <c r="G1077" s="10">
        <v>54.9</v>
      </c>
      <c r="H1077" s="10">
        <v>54.9</v>
      </c>
      <c r="I1077" s="3">
        <v>5</v>
      </c>
      <c r="J1077" s="3">
        <v>0</v>
      </c>
      <c r="K1077" s="3">
        <v>1</v>
      </c>
      <c r="L1077" s="3">
        <v>-1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2.7499999999999998E-3</v>
      </c>
      <c r="T1077" s="11">
        <f t="shared" si="161"/>
        <v>0</v>
      </c>
      <c r="U1077" s="11">
        <f t="shared" si="162"/>
        <v>5.44E-4</v>
      </c>
      <c r="V1077" s="11">
        <f t="shared" si="163"/>
        <v>-5.4900000000000001E-4</v>
      </c>
      <c r="W1077" s="11">
        <f t="shared" si="164"/>
        <v>-1.6469999999999998E-3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9862</v>
      </c>
      <c r="C1078" s="3" t="s">
        <v>4779</v>
      </c>
      <c r="D1078" s="10">
        <v>45.9</v>
      </c>
      <c r="E1078" s="10">
        <v>45.7</v>
      </c>
      <c r="F1078" s="10">
        <v>45.65</v>
      </c>
      <c r="G1078" s="10">
        <v>45.4</v>
      </c>
      <c r="H1078" s="10">
        <v>45</v>
      </c>
      <c r="I1078" s="3">
        <v>1147</v>
      </c>
      <c r="J1078" s="3">
        <v>249.37200000000001</v>
      </c>
      <c r="K1078" s="3">
        <v>347</v>
      </c>
      <c r="L1078" s="3">
        <v>-136</v>
      </c>
      <c r="M1078" s="3">
        <v>-260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0.52647299999999997</v>
      </c>
      <c r="T1078" s="11">
        <f t="shared" si="161"/>
        <v>0.11396300400000002</v>
      </c>
      <c r="U1078" s="11">
        <f t="shared" si="162"/>
        <v>0.1584055</v>
      </c>
      <c r="V1078" s="11">
        <f t="shared" si="163"/>
        <v>-6.1743999999999993E-2</v>
      </c>
      <c r="W1078" s="11">
        <f t="shared" si="164"/>
        <v>-0.11700000000000001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9863</v>
      </c>
      <c r="C1079" s="3" t="s">
        <v>4779</v>
      </c>
      <c r="D1079" s="10">
        <v>19.95</v>
      </c>
      <c r="E1079" s="10">
        <v>20</v>
      </c>
      <c r="F1079" s="10">
        <v>20</v>
      </c>
      <c r="G1079" s="10">
        <v>20.05</v>
      </c>
      <c r="H1079" s="10">
        <v>22.05</v>
      </c>
      <c r="I1079" s="3">
        <v>-1</v>
      </c>
      <c r="J1079" s="3">
        <v>-18</v>
      </c>
      <c r="K1079" s="3">
        <v>-11</v>
      </c>
      <c r="L1079" s="3">
        <v>-3</v>
      </c>
      <c r="M1079" s="3">
        <v>-53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-1.995E-4</v>
      </c>
      <c r="T1079" s="11">
        <f t="shared" si="161"/>
        <v>-3.5999999999999999E-3</v>
      </c>
      <c r="U1079" s="11">
        <f t="shared" si="162"/>
        <v>-2.2000000000000001E-3</v>
      </c>
      <c r="V1079" s="11">
        <f t="shared" si="163"/>
        <v>-6.0150000000000004E-4</v>
      </c>
      <c r="W1079" s="11">
        <f t="shared" si="164"/>
        <v>-1.1686500000000001E-2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9864</v>
      </c>
      <c r="C1080" s="3" t="s">
        <v>4779</v>
      </c>
      <c r="D1080" s="10">
        <v>36.700000000000003</v>
      </c>
      <c r="E1080" s="10">
        <v>36.549999999999997</v>
      </c>
      <c r="F1080" s="10">
        <v>36.549999999999997</v>
      </c>
      <c r="G1080" s="10">
        <v>36.549999999999997</v>
      </c>
      <c r="H1080" s="10">
        <v>35.200000000000003</v>
      </c>
      <c r="I1080" s="3">
        <v>0</v>
      </c>
      <c r="J1080" s="3">
        <v>0</v>
      </c>
      <c r="K1080" s="3">
        <v>0</v>
      </c>
      <c r="L1080" s="3">
        <v>0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1.4080000000000002E-3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9865</v>
      </c>
      <c r="C1081" s="3" t="s">
        <v>4779</v>
      </c>
      <c r="D1081" s="10">
        <v>13.4</v>
      </c>
      <c r="E1081" s="10">
        <v>13.25</v>
      </c>
      <c r="F1081" s="10">
        <v>13.35</v>
      </c>
      <c r="G1081" s="10">
        <v>13.35</v>
      </c>
      <c r="H1081" s="10">
        <v>13.4</v>
      </c>
      <c r="I1081" s="3">
        <v>55</v>
      </c>
      <c r="J1081" s="3">
        <v>29</v>
      </c>
      <c r="K1081" s="3">
        <v>3</v>
      </c>
      <c r="L1081" s="3">
        <v>19</v>
      </c>
      <c r="M1081" s="3">
        <v>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7.3699999999999998E-3</v>
      </c>
      <c r="T1081" s="11">
        <f t="shared" si="161"/>
        <v>3.8425E-3</v>
      </c>
      <c r="U1081" s="11">
        <f t="shared" si="162"/>
        <v>4.0049999999999998E-4</v>
      </c>
      <c r="V1081" s="11">
        <f t="shared" si="163"/>
        <v>2.5365000000000001E-3</v>
      </c>
      <c r="W1081" s="11">
        <f t="shared" si="164"/>
        <v>3.7519999999999997E-3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9866</v>
      </c>
      <c r="C1082" s="3" t="s">
        <v>4779</v>
      </c>
      <c r="D1082" s="10">
        <v>42.75</v>
      </c>
      <c r="E1082" s="10">
        <v>42.85</v>
      </c>
      <c r="F1082" s="10">
        <v>43.05</v>
      </c>
      <c r="G1082" s="10">
        <v>43.05</v>
      </c>
      <c r="H1082" s="10">
        <v>43.05</v>
      </c>
      <c r="I1082" s="3">
        <v>13</v>
      </c>
      <c r="J1082" s="3">
        <v>-4</v>
      </c>
      <c r="K1082" s="3">
        <v>-2</v>
      </c>
      <c r="L1082" s="3">
        <v>3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5.5574999999999999E-3</v>
      </c>
      <c r="T1082" s="11">
        <f t="shared" si="161"/>
        <v>-1.714E-3</v>
      </c>
      <c r="U1082" s="11">
        <f t="shared" si="162"/>
        <v>-8.6099999999999989E-4</v>
      </c>
      <c r="V1082" s="11">
        <f t="shared" si="163"/>
        <v>1.2914999999999997E-3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9867</v>
      </c>
      <c r="C1083" s="3" t="s">
        <v>10311</v>
      </c>
      <c r="D1083" s="10">
        <v>27.6</v>
      </c>
      <c r="E1083" s="10">
        <v>27.6</v>
      </c>
      <c r="F1083" s="10">
        <v>27.7</v>
      </c>
      <c r="G1083" s="10">
        <v>27.9</v>
      </c>
      <c r="H1083" s="10">
        <v>28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9868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6247</v>
      </c>
      <c r="C1085" s="3" t="s">
        <v>10328</v>
      </c>
      <c r="D1085" s="10">
        <v>30.75</v>
      </c>
      <c r="E1085" s="10">
        <v>30.85</v>
      </c>
      <c r="F1085" s="10">
        <v>30.95</v>
      </c>
      <c r="G1085" s="10">
        <v>30.7</v>
      </c>
      <c r="H1085" s="10">
        <v>30</v>
      </c>
      <c r="I1085" s="3">
        <v>-4</v>
      </c>
      <c r="J1085" s="3">
        <v>1</v>
      </c>
      <c r="K1085" s="3">
        <v>-5</v>
      </c>
      <c r="L1085" s="3">
        <v>-2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-1.23E-3</v>
      </c>
      <c r="T1085" s="11">
        <f t="shared" si="161"/>
        <v>3.0850000000000002E-4</v>
      </c>
      <c r="U1085" s="11">
        <f t="shared" si="162"/>
        <v>-1.5475E-3</v>
      </c>
      <c r="V1085" s="11">
        <f t="shared" si="163"/>
        <v>-6.1399999999999996E-4</v>
      </c>
      <c r="W1085" s="11">
        <f t="shared" si="164"/>
        <v>1.5E-3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9869</v>
      </c>
      <c r="C1086" s="3" t="s">
        <v>4822</v>
      </c>
      <c r="D1086" s="10">
        <v>14.1</v>
      </c>
      <c r="E1086" s="10">
        <v>14.1</v>
      </c>
      <c r="F1086" s="10">
        <v>13.95</v>
      </c>
      <c r="G1086" s="10">
        <v>13.85</v>
      </c>
      <c r="H1086" s="10">
        <v>13.8</v>
      </c>
      <c r="I1086" s="3">
        <v>1</v>
      </c>
      <c r="J1086" s="3">
        <v>-1</v>
      </c>
      <c r="K1086" s="3">
        <v>-1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1.4099999999999998E-4</v>
      </c>
      <c r="T1086" s="11">
        <f t="shared" si="161"/>
        <v>-1.4099999999999998E-4</v>
      </c>
      <c r="U1086" s="11">
        <f t="shared" si="162"/>
        <v>-1.395E-4</v>
      </c>
      <c r="V1086" s="11">
        <f t="shared" si="163"/>
        <v>-1.3850000000000001E-4</v>
      </c>
      <c r="W1086" s="11">
        <f t="shared" si="164"/>
        <v>-1.3800000000000002E-4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9870</v>
      </c>
      <c r="C1087" s="3" t="s">
        <v>10344</v>
      </c>
      <c r="D1087" s="10">
        <v>93.3</v>
      </c>
      <c r="E1087" s="10">
        <v>92.2</v>
      </c>
      <c r="F1087" s="10">
        <v>95.7</v>
      </c>
      <c r="G1087" s="10">
        <v>98.3</v>
      </c>
      <c r="H1087" s="10">
        <v>96</v>
      </c>
      <c r="I1087" s="3">
        <v>158.9</v>
      </c>
      <c r="J1087" s="3">
        <v>21</v>
      </c>
      <c r="K1087" s="3">
        <v>282</v>
      </c>
      <c r="L1087" s="3">
        <v>320.69900000000001</v>
      </c>
      <c r="M1087" s="3">
        <v>-83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0.14825370000000002</v>
      </c>
      <c r="T1087" s="11">
        <f t="shared" si="161"/>
        <v>1.9362000000000001E-2</v>
      </c>
      <c r="U1087" s="11">
        <f t="shared" si="162"/>
        <v>0.269874</v>
      </c>
      <c r="V1087" s="11">
        <f t="shared" si="163"/>
        <v>0.31524711700000002</v>
      </c>
      <c r="W1087" s="11">
        <f t="shared" si="164"/>
        <v>-7.9680000000000001E-2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4979</v>
      </c>
      <c r="C1088" s="3" t="s">
        <v>4812</v>
      </c>
      <c r="D1088" s="10">
        <v>27.7</v>
      </c>
      <c r="E1088" s="10">
        <v>27.35</v>
      </c>
      <c r="F1088" s="10">
        <v>27.15</v>
      </c>
      <c r="G1088" s="10">
        <v>27.25</v>
      </c>
      <c r="H1088" s="10">
        <v>27.45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9871</v>
      </c>
      <c r="C1089" s="3" t="s">
        <v>4771</v>
      </c>
      <c r="D1089" s="10">
        <v>23.1</v>
      </c>
      <c r="E1089" s="10">
        <v>23</v>
      </c>
      <c r="F1089" s="10">
        <v>23.15</v>
      </c>
      <c r="G1089" s="10">
        <v>23</v>
      </c>
      <c r="H1089" s="10">
        <v>22.9</v>
      </c>
      <c r="I1089" s="3">
        <v>20</v>
      </c>
      <c r="J1089" s="3">
        <v>13</v>
      </c>
      <c r="K1089" s="3">
        <v>0</v>
      </c>
      <c r="L1089" s="3">
        <v>-7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4.62E-3</v>
      </c>
      <c r="T1089" s="11">
        <f t="shared" si="161"/>
        <v>2.99E-3</v>
      </c>
      <c r="U1089" s="11">
        <f t="shared" si="162"/>
        <v>0</v>
      </c>
      <c r="V1089" s="11">
        <f t="shared" si="163"/>
        <v>-1.6100000000000001E-3</v>
      </c>
      <c r="W1089" s="11">
        <f t="shared" si="164"/>
        <v>-4.5799999999999997E-4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5413</v>
      </c>
      <c r="C1090" s="3" t="s">
        <v>4812</v>
      </c>
      <c r="D1090" s="10">
        <v>161</v>
      </c>
      <c r="E1090" s="10">
        <v>162</v>
      </c>
      <c r="F1090" s="10">
        <v>160.5</v>
      </c>
      <c r="G1090" s="10">
        <v>161</v>
      </c>
      <c r="H1090" s="10">
        <v>159.5</v>
      </c>
      <c r="I1090" s="3">
        <v>-26</v>
      </c>
      <c r="J1090" s="3">
        <v>-7</v>
      </c>
      <c r="K1090" s="3">
        <v>11</v>
      </c>
      <c r="L1090" s="3">
        <v>-13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-4.1860000000000001E-2</v>
      </c>
      <c r="T1090" s="11">
        <f t="shared" si="161"/>
        <v>-1.1339999999999999E-2</v>
      </c>
      <c r="U1090" s="11">
        <f t="shared" si="162"/>
        <v>1.7655000000000001E-2</v>
      </c>
      <c r="V1090" s="11">
        <f t="shared" si="163"/>
        <v>-2.0930000000000001E-2</v>
      </c>
      <c r="W1090" s="11">
        <f t="shared" si="164"/>
        <v>-1.7545000000000002E-2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9872</v>
      </c>
      <c r="C1091" s="3" t="s">
        <v>4812</v>
      </c>
      <c r="D1091" s="10">
        <v>28.45</v>
      </c>
      <c r="E1091" s="10">
        <v>28.35</v>
      </c>
      <c r="F1091" s="10">
        <v>27.3</v>
      </c>
      <c r="G1091" s="10">
        <v>26.3</v>
      </c>
      <c r="H1091" s="10">
        <v>28.4</v>
      </c>
      <c r="I1091" s="3">
        <v>77</v>
      </c>
      <c r="J1091" s="3">
        <v>-28</v>
      </c>
      <c r="K1091" s="3">
        <v>-211</v>
      </c>
      <c r="L1091" s="3">
        <v>-87</v>
      </c>
      <c r="M1091" s="3">
        <v>545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2.1906500000000002E-2</v>
      </c>
      <c r="T1091" s="11">
        <f t="shared" si="161"/>
        <v>-7.9380000000000006E-3</v>
      </c>
      <c r="U1091" s="11">
        <f t="shared" si="162"/>
        <v>-5.7603000000000001E-2</v>
      </c>
      <c r="V1091" s="11">
        <f t="shared" si="163"/>
        <v>-2.2880999999999999E-2</v>
      </c>
      <c r="W1091" s="11">
        <f t="shared" si="164"/>
        <v>0.15478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4845</v>
      </c>
      <c r="C1092" s="3" t="s">
        <v>4822</v>
      </c>
      <c r="D1092" s="10">
        <v>23.45</v>
      </c>
      <c r="E1092" s="10">
        <v>23.3</v>
      </c>
      <c r="F1092" s="10">
        <v>23.25</v>
      </c>
      <c r="G1092" s="10">
        <v>23.2</v>
      </c>
      <c r="H1092" s="10">
        <v>22.55</v>
      </c>
      <c r="I1092" s="3">
        <v>-1</v>
      </c>
      <c r="J1092" s="3">
        <v>4</v>
      </c>
      <c r="K1092" s="3">
        <v>1</v>
      </c>
      <c r="L1092" s="3">
        <v>-4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-2.3449999999999998E-4</v>
      </c>
      <c r="T1092" s="11">
        <f t="shared" si="161"/>
        <v>9.3199999999999999E-4</v>
      </c>
      <c r="U1092" s="11">
        <f t="shared" si="162"/>
        <v>2.3250000000000001E-4</v>
      </c>
      <c r="V1092" s="11">
        <f t="shared" si="163"/>
        <v>-9.2800000000000001E-4</v>
      </c>
      <c r="W1092" s="11">
        <f t="shared" si="164"/>
        <v>-1.1275E-3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9873</v>
      </c>
      <c r="C1093" s="3" t="s">
        <v>4812</v>
      </c>
      <c r="D1093" s="10">
        <v>47</v>
      </c>
      <c r="E1093" s="10">
        <v>47.05</v>
      </c>
      <c r="F1093" s="10">
        <v>47.3</v>
      </c>
      <c r="G1093" s="10">
        <v>47.5</v>
      </c>
      <c r="H1093" s="10">
        <v>47.5</v>
      </c>
      <c r="I1093" s="3">
        <v>1</v>
      </c>
      <c r="J1093" s="3">
        <v>-3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4.6999999999999999E-4</v>
      </c>
      <c r="T1093" s="11">
        <f t="shared" si="161"/>
        <v>-1.4114999999999998E-3</v>
      </c>
      <c r="U1093" s="11">
        <f t="shared" si="162"/>
        <v>4.7299999999999995E-4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9874</v>
      </c>
      <c r="C1094" s="3" t="s">
        <v>4771</v>
      </c>
      <c r="D1094" s="10">
        <v>26.45</v>
      </c>
      <c r="E1094" s="10">
        <v>27.05</v>
      </c>
      <c r="F1094" s="10">
        <v>27.75</v>
      </c>
      <c r="G1094" s="10">
        <v>27.8</v>
      </c>
      <c r="H1094" s="10">
        <v>27.85</v>
      </c>
      <c r="I1094" s="3">
        <v>90</v>
      </c>
      <c r="J1094" s="3">
        <v>146</v>
      </c>
      <c r="K1094" s="3">
        <v>-42.625</v>
      </c>
      <c r="L1094" s="3">
        <v>41</v>
      </c>
      <c r="M1094" s="3">
        <v>53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2.3805E-2</v>
      </c>
      <c r="T1094" s="11">
        <f t="shared" si="161"/>
        <v>3.9493E-2</v>
      </c>
      <c r="U1094" s="11">
        <f t="shared" si="162"/>
        <v>-1.18284375E-2</v>
      </c>
      <c r="V1094" s="11">
        <f t="shared" si="163"/>
        <v>1.1398E-2</v>
      </c>
      <c r="W1094" s="11">
        <f t="shared" si="164"/>
        <v>1.4760500000000001E-2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6251</v>
      </c>
      <c r="C1095" s="3" t="s">
        <v>4773</v>
      </c>
      <c r="D1095" s="10">
        <v>68.3</v>
      </c>
      <c r="E1095" s="10">
        <v>68.2</v>
      </c>
      <c r="F1095" s="10">
        <v>67</v>
      </c>
      <c r="G1095" s="10">
        <v>65.5</v>
      </c>
      <c r="H1095" s="10">
        <v>65</v>
      </c>
      <c r="I1095" s="3">
        <v>90</v>
      </c>
      <c r="J1095" s="3">
        <v>-50</v>
      </c>
      <c r="K1095" s="3">
        <v>21</v>
      </c>
      <c r="L1095" s="3">
        <v>63</v>
      </c>
      <c r="M1095" s="3">
        <v>-16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6.1469999999999997E-2</v>
      </c>
      <c r="T1095" s="11">
        <f t="shared" ref="T1095:T1158" si="171">$E1095*J1095/100000</f>
        <v>-3.4099999999999998E-2</v>
      </c>
      <c r="U1095" s="11">
        <f t="shared" ref="U1095:U1158" si="172">$F1095*K1095/100000</f>
        <v>1.4069999999999999E-2</v>
      </c>
      <c r="V1095" s="11">
        <f t="shared" ref="V1095:V1158" si="173">$G1095*L1095/100000</f>
        <v>4.1265000000000003E-2</v>
      </c>
      <c r="W1095" s="11">
        <f t="shared" ref="W1095:W1158" si="174">$H1095*M1095/100000</f>
        <v>-1.04E-2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9875</v>
      </c>
      <c r="C1096" s="3" t="s">
        <v>4819</v>
      </c>
      <c r="D1096" s="10">
        <v>26.3</v>
      </c>
      <c r="E1096" s="10">
        <v>26.5</v>
      </c>
      <c r="F1096" s="10">
        <v>26.45</v>
      </c>
      <c r="G1096" s="10">
        <v>26.55</v>
      </c>
      <c r="H1096" s="10">
        <v>26.5</v>
      </c>
      <c r="I1096" s="3">
        <v>-1</v>
      </c>
      <c r="J1096" s="3">
        <v>1</v>
      </c>
      <c r="K1096" s="3">
        <v>0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-2.63E-4</v>
      </c>
      <c r="T1096" s="11">
        <f t="shared" si="171"/>
        <v>2.6499999999999999E-4</v>
      </c>
      <c r="U1096" s="11">
        <f t="shared" si="172"/>
        <v>0</v>
      </c>
      <c r="V1096" s="11">
        <f t="shared" si="173"/>
        <v>-5.31E-4</v>
      </c>
      <c r="W1096" s="11">
        <f t="shared" si="174"/>
        <v>-2.6499999999999999E-4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6252</v>
      </c>
      <c r="C1097" s="3" t="s">
        <v>4773</v>
      </c>
      <c r="D1097" s="10">
        <v>37.75</v>
      </c>
      <c r="E1097" s="10">
        <v>38.200000000000003</v>
      </c>
      <c r="F1097" s="10">
        <v>37.9</v>
      </c>
      <c r="G1097" s="10">
        <v>37.75</v>
      </c>
      <c r="H1097" s="10">
        <v>37.049999999999997</v>
      </c>
      <c r="I1097" s="3">
        <v>0</v>
      </c>
      <c r="J1097" s="3">
        <v>-2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-7.6400000000000003E-4</v>
      </c>
      <c r="U1097" s="11">
        <f t="shared" si="172"/>
        <v>0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9876</v>
      </c>
      <c r="C1098" s="3" t="s">
        <v>4785</v>
      </c>
      <c r="D1098" s="10">
        <v>58.6</v>
      </c>
      <c r="E1098" s="10">
        <v>60.1</v>
      </c>
      <c r="F1098" s="10">
        <v>60.5</v>
      </c>
      <c r="G1098" s="10">
        <v>59.4</v>
      </c>
      <c r="H1098" s="10">
        <v>60.8</v>
      </c>
      <c r="I1098" s="3">
        <v>85</v>
      </c>
      <c r="J1098" s="3">
        <v>-268</v>
      </c>
      <c r="K1098" s="3">
        <v>148</v>
      </c>
      <c r="L1098" s="3">
        <v>-326</v>
      </c>
      <c r="M1098" s="3">
        <v>103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4.981E-2</v>
      </c>
      <c r="T1098" s="11">
        <f t="shared" si="171"/>
        <v>-0.16106800000000002</v>
      </c>
      <c r="U1098" s="11">
        <f t="shared" si="172"/>
        <v>8.9539999999999995E-2</v>
      </c>
      <c r="V1098" s="11">
        <f t="shared" si="173"/>
        <v>-0.19364399999999998</v>
      </c>
      <c r="W1098" s="11">
        <f t="shared" si="174"/>
        <v>6.2623999999999999E-2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9877</v>
      </c>
      <c r="C1099" s="3" t="s">
        <v>4782</v>
      </c>
      <c r="D1099" s="10">
        <v>48</v>
      </c>
      <c r="E1099" s="10">
        <v>47.3</v>
      </c>
      <c r="F1099" s="10">
        <v>47</v>
      </c>
      <c r="G1099" s="10">
        <v>47.2</v>
      </c>
      <c r="H1099" s="10">
        <v>46.5</v>
      </c>
      <c r="I1099" s="3">
        <v>52</v>
      </c>
      <c r="J1099" s="3">
        <v>-12</v>
      </c>
      <c r="K1099" s="3">
        <v>-19</v>
      </c>
      <c r="L1099" s="3">
        <v>-10</v>
      </c>
      <c r="M1099" s="3">
        <v>-15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2.496E-2</v>
      </c>
      <c r="T1099" s="11">
        <f t="shared" si="171"/>
        <v>-5.6759999999999988E-3</v>
      </c>
      <c r="U1099" s="11">
        <f t="shared" si="172"/>
        <v>-8.9300000000000004E-3</v>
      </c>
      <c r="V1099" s="11">
        <f t="shared" si="173"/>
        <v>-4.7200000000000002E-3</v>
      </c>
      <c r="W1099" s="11">
        <f t="shared" si="174"/>
        <v>-6.9750000000000003E-3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9878</v>
      </c>
      <c r="C1100" s="3" t="s">
        <v>4793</v>
      </c>
      <c r="D1100" s="10">
        <v>21</v>
      </c>
      <c r="E1100" s="10">
        <v>21</v>
      </c>
      <c r="F1100" s="10">
        <v>21.5</v>
      </c>
      <c r="G1100" s="10">
        <v>21.4</v>
      </c>
      <c r="H1100" s="10">
        <v>23.5</v>
      </c>
      <c r="I1100" s="3">
        <v>-16</v>
      </c>
      <c r="J1100" s="3">
        <v>-19</v>
      </c>
      <c r="K1100" s="3">
        <v>-73</v>
      </c>
      <c r="L1100" s="3">
        <v>2</v>
      </c>
      <c r="M1100" s="3">
        <v>-13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-3.3600000000000001E-3</v>
      </c>
      <c r="T1100" s="11">
        <f t="shared" si="171"/>
        <v>-3.9899999999999996E-3</v>
      </c>
      <c r="U1100" s="11">
        <f t="shared" si="172"/>
        <v>-1.5695000000000001E-2</v>
      </c>
      <c r="V1100" s="11">
        <f t="shared" si="173"/>
        <v>4.28E-4</v>
      </c>
      <c r="W1100" s="11">
        <f t="shared" si="174"/>
        <v>-3.055E-3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5746</v>
      </c>
      <c r="C1101" s="3" t="s">
        <v>10309</v>
      </c>
      <c r="D1101" s="10">
        <v>94.5</v>
      </c>
      <c r="E1101" s="10">
        <v>94.3</v>
      </c>
      <c r="F1101" s="10">
        <v>93.4</v>
      </c>
      <c r="G1101" s="10">
        <v>93.3</v>
      </c>
      <c r="H1101" s="10">
        <v>92.2</v>
      </c>
      <c r="I1101" s="3">
        <v>-124</v>
      </c>
      <c r="J1101" s="3">
        <v>-47</v>
      </c>
      <c r="K1101" s="3">
        <v>-118</v>
      </c>
      <c r="L1101" s="3">
        <v>-144</v>
      </c>
      <c r="M1101" s="3">
        <v>-127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-0.11718000000000001</v>
      </c>
      <c r="T1101" s="11">
        <f t="shared" si="171"/>
        <v>-4.4320999999999992E-2</v>
      </c>
      <c r="U1101" s="11">
        <f t="shared" si="172"/>
        <v>-0.110212</v>
      </c>
      <c r="V1101" s="11">
        <f t="shared" si="173"/>
        <v>-0.134352</v>
      </c>
      <c r="W1101" s="11">
        <f t="shared" si="174"/>
        <v>-0.11709399999999999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9879</v>
      </c>
      <c r="C1102" s="3" t="s">
        <v>4820</v>
      </c>
      <c r="D1102" s="10">
        <v>58.7</v>
      </c>
      <c r="E1102" s="10">
        <v>58.2</v>
      </c>
      <c r="F1102" s="10">
        <v>57.8</v>
      </c>
      <c r="G1102" s="10">
        <v>57.8</v>
      </c>
      <c r="H1102" s="10">
        <v>57.2</v>
      </c>
      <c r="I1102" s="3">
        <v>66</v>
      </c>
      <c r="J1102" s="3">
        <v>-167</v>
      </c>
      <c r="K1102" s="3">
        <v>-32</v>
      </c>
      <c r="L1102" s="3">
        <v>-49</v>
      </c>
      <c r="M1102" s="3">
        <v>-128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3.8742000000000006E-2</v>
      </c>
      <c r="T1102" s="11">
        <f t="shared" si="171"/>
        <v>-9.7194000000000003E-2</v>
      </c>
      <c r="U1102" s="11">
        <f t="shared" si="172"/>
        <v>-1.8495999999999999E-2</v>
      </c>
      <c r="V1102" s="11">
        <f t="shared" si="173"/>
        <v>-2.8321999999999996E-2</v>
      </c>
      <c r="W1102" s="11">
        <f t="shared" si="174"/>
        <v>-7.3216000000000003E-2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9880</v>
      </c>
      <c r="C1103" s="3" t="s">
        <v>4809</v>
      </c>
      <c r="D1103" s="10">
        <v>39</v>
      </c>
      <c r="E1103" s="10">
        <v>38.9</v>
      </c>
      <c r="F1103" s="10">
        <v>38.950000000000003</v>
      </c>
      <c r="G1103" s="10">
        <v>38.950000000000003</v>
      </c>
      <c r="H1103" s="10">
        <v>38.9</v>
      </c>
      <c r="I1103" s="3">
        <v>4</v>
      </c>
      <c r="J1103" s="3">
        <v>0</v>
      </c>
      <c r="K1103" s="3">
        <v>3</v>
      </c>
      <c r="L1103" s="3">
        <v>1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1.56E-3</v>
      </c>
      <c r="T1103" s="11">
        <f t="shared" si="171"/>
        <v>0</v>
      </c>
      <c r="U1103" s="11">
        <f t="shared" si="172"/>
        <v>1.1685000000000001E-3</v>
      </c>
      <c r="V1103" s="11">
        <f t="shared" si="173"/>
        <v>3.8950000000000003E-4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9881</v>
      </c>
      <c r="C1104" s="3" t="s">
        <v>4807</v>
      </c>
      <c r="D1104" s="10">
        <v>18.7</v>
      </c>
      <c r="E1104" s="10">
        <v>18.600000000000001</v>
      </c>
      <c r="F1104" s="10">
        <v>18.7</v>
      </c>
      <c r="G1104" s="10">
        <v>18.55</v>
      </c>
      <c r="H1104" s="10">
        <v>18.45</v>
      </c>
      <c r="I1104" s="3">
        <v>1.05</v>
      </c>
      <c r="J1104" s="3">
        <v>0</v>
      </c>
      <c r="K1104" s="3">
        <v>0</v>
      </c>
      <c r="L1104" s="3">
        <v>-2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1.9635E-4</v>
      </c>
      <c r="T1104" s="11">
        <f t="shared" si="171"/>
        <v>0</v>
      </c>
      <c r="U1104" s="11">
        <f t="shared" si="172"/>
        <v>0</v>
      </c>
      <c r="V1104" s="11">
        <f t="shared" si="173"/>
        <v>-3.7100000000000002E-4</v>
      </c>
      <c r="W1104" s="11">
        <f t="shared" si="174"/>
        <v>-3.6899999999999997E-4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9882</v>
      </c>
      <c r="C1105" s="3" t="s">
        <v>4814</v>
      </c>
      <c r="D1105" s="10">
        <v>143.5</v>
      </c>
      <c r="E1105" s="10">
        <v>141.5</v>
      </c>
      <c r="F1105" s="10">
        <v>144</v>
      </c>
      <c r="G1105" s="10">
        <v>141</v>
      </c>
      <c r="H1105" s="10">
        <v>139</v>
      </c>
      <c r="I1105" s="3">
        <v>434</v>
      </c>
      <c r="J1105" s="3">
        <v>754.77</v>
      </c>
      <c r="K1105" s="3">
        <v>-735</v>
      </c>
      <c r="L1105" s="3">
        <v>1306</v>
      </c>
      <c r="M1105" s="3">
        <v>1490</v>
      </c>
      <c r="N1105" s="3">
        <v>0</v>
      </c>
      <c r="O1105" s="3">
        <v>105</v>
      </c>
      <c r="P1105" s="3">
        <v>0</v>
      </c>
      <c r="Q1105" s="3">
        <v>0</v>
      </c>
      <c r="R1105" s="3">
        <v>45</v>
      </c>
      <c r="S1105" s="11">
        <f t="shared" si="170"/>
        <v>0.62278999999999995</v>
      </c>
      <c r="T1105" s="11">
        <f t="shared" si="171"/>
        <v>1.0679995499999999</v>
      </c>
      <c r="U1105" s="11">
        <f t="shared" si="172"/>
        <v>-1.0584</v>
      </c>
      <c r="V1105" s="11">
        <f t="shared" si="173"/>
        <v>1.8414600000000001</v>
      </c>
      <c r="W1105" s="11">
        <f t="shared" si="174"/>
        <v>2.0710999999999999</v>
      </c>
      <c r="X1105" s="11">
        <f t="shared" si="175"/>
        <v>0</v>
      </c>
      <c r="Y1105" s="11">
        <f t="shared" si="176"/>
        <v>0.14857500000000001</v>
      </c>
      <c r="Z1105" s="11">
        <f t="shared" si="177"/>
        <v>0</v>
      </c>
      <c r="AA1105" s="11">
        <f t="shared" si="178"/>
        <v>0</v>
      </c>
      <c r="AB1105" s="11">
        <f t="shared" si="179"/>
        <v>6.2549999999999994E-2</v>
      </c>
    </row>
    <row r="1106" spans="1:28" x14ac:dyDescent="0.25">
      <c r="A1106" s="2" t="s">
        <v>1100</v>
      </c>
      <c r="B1106" s="3" t="s">
        <v>5566</v>
      </c>
      <c r="C1106" s="3" t="s">
        <v>4822</v>
      </c>
      <c r="D1106" s="10">
        <v>116.5</v>
      </c>
      <c r="E1106" s="10">
        <v>119</v>
      </c>
      <c r="F1106" s="10">
        <v>118</v>
      </c>
      <c r="G1106" s="10">
        <v>117.5</v>
      </c>
      <c r="H1106" s="10">
        <v>117.5</v>
      </c>
      <c r="I1106" s="3">
        <v>31</v>
      </c>
      <c r="J1106" s="3">
        <v>25</v>
      </c>
      <c r="K1106" s="3">
        <v>1</v>
      </c>
      <c r="L1106" s="3">
        <v>14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3.6115000000000001E-2</v>
      </c>
      <c r="T1106" s="11">
        <f t="shared" si="171"/>
        <v>2.9749999999999999E-2</v>
      </c>
      <c r="U1106" s="11">
        <f t="shared" si="172"/>
        <v>1.1800000000000001E-3</v>
      </c>
      <c r="V1106" s="11">
        <f t="shared" si="173"/>
        <v>1.6449999999999999E-2</v>
      </c>
      <c r="W1106" s="11">
        <f t="shared" si="174"/>
        <v>-4.7000000000000002E-3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9883</v>
      </c>
      <c r="C1107" s="3" t="s">
        <v>4805</v>
      </c>
      <c r="D1107" s="10">
        <v>1310</v>
      </c>
      <c r="E1107" s="10">
        <v>1350</v>
      </c>
      <c r="F1107" s="10">
        <v>1370</v>
      </c>
      <c r="G1107" s="10">
        <v>1360</v>
      </c>
      <c r="H1107" s="10">
        <v>1390</v>
      </c>
      <c r="I1107" s="3">
        <v>326.63600000000002</v>
      </c>
      <c r="J1107" s="3">
        <v>178</v>
      </c>
      <c r="K1107" s="3">
        <v>-25.045000000000002</v>
      </c>
      <c r="L1107" s="3">
        <v>180</v>
      </c>
      <c r="M1107" s="3">
        <v>197.99600000000001</v>
      </c>
      <c r="N1107" s="3">
        <v>-72.018000000000001</v>
      </c>
      <c r="O1107" s="3">
        <v>8</v>
      </c>
      <c r="P1107" s="3">
        <v>6.7569999999999997</v>
      </c>
      <c r="Q1107" s="3">
        <v>12</v>
      </c>
      <c r="R1107" s="3">
        <v>60.878</v>
      </c>
      <c r="S1107" s="11">
        <f t="shared" si="170"/>
        <v>4.2789315999999999</v>
      </c>
      <c r="T1107" s="11">
        <f t="shared" si="171"/>
        <v>2.403</v>
      </c>
      <c r="U1107" s="11">
        <f t="shared" si="172"/>
        <v>-0.34311649999999999</v>
      </c>
      <c r="V1107" s="11">
        <f t="shared" si="173"/>
        <v>2.448</v>
      </c>
      <c r="W1107" s="11">
        <f t="shared" si="174"/>
        <v>2.7521444000000002</v>
      </c>
      <c r="X1107" s="11">
        <f t="shared" si="175"/>
        <v>-0.94343580000000005</v>
      </c>
      <c r="Y1107" s="11">
        <f t="shared" si="176"/>
        <v>0.108</v>
      </c>
      <c r="Z1107" s="11">
        <f t="shared" si="177"/>
        <v>9.2570899999999998E-2</v>
      </c>
      <c r="AA1107" s="11">
        <f t="shared" si="178"/>
        <v>0.16320000000000001</v>
      </c>
      <c r="AB1107" s="11">
        <f t="shared" si="179"/>
        <v>0.84620419999999996</v>
      </c>
    </row>
    <row r="1108" spans="1:28" x14ac:dyDescent="0.25">
      <c r="A1108" s="2" t="s">
        <v>1102</v>
      </c>
      <c r="B1108" s="3" t="s">
        <v>6255</v>
      </c>
      <c r="C1108" s="3" t="s">
        <v>4805</v>
      </c>
      <c r="D1108" s="10">
        <v>31.9</v>
      </c>
      <c r="E1108" s="10">
        <v>32.200000000000003</v>
      </c>
      <c r="F1108" s="10">
        <v>34.1</v>
      </c>
      <c r="G1108" s="10">
        <v>32.5</v>
      </c>
      <c r="H1108" s="10">
        <v>31.8</v>
      </c>
      <c r="I1108" s="3">
        <v>182</v>
      </c>
      <c r="J1108" s="3">
        <v>-60</v>
      </c>
      <c r="K1108" s="3">
        <v>825</v>
      </c>
      <c r="L1108" s="3">
        <v>-501</v>
      </c>
      <c r="M1108" s="3">
        <v>-26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5.8057999999999998E-2</v>
      </c>
      <c r="T1108" s="11">
        <f t="shared" si="171"/>
        <v>-1.9320000000000004E-2</v>
      </c>
      <c r="U1108" s="11">
        <f t="shared" si="172"/>
        <v>0.28132499999999999</v>
      </c>
      <c r="V1108" s="11">
        <f t="shared" si="173"/>
        <v>-0.162825</v>
      </c>
      <c r="W1108" s="11">
        <f t="shared" si="174"/>
        <v>-8.268000000000001E-3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9884</v>
      </c>
      <c r="C1109" s="3" t="s">
        <v>4805</v>
      </c>
      <c r="D1109" s="10">
        <v>2735</v>
      </c>
      <c r="E1109" s="10">
        <v>2730</v>
      </c>
      <c r="F1109" s="10">
        <v>2850</v>
      </c>
      <c r="G1109" s="10">
        <v>2840</v>
      </c>
      <c r="H1109" s="10">
        <v>2810</v>
      </c>
      <c r="I1109" s="3">
        <v>84.04</v>
      </c>
      <c r="J1109" s="3">
        <v>-26.617999999999999</v>
      </c>
      <c r="K1109" s="3">
        <v>139.101</v>
      </c>
      <c r="L1109" s="3">
        <v>-35.889000000000003</v>
      </c>
      <c r="M1109" s="3">
        <v>-9</v>
      </c>
      <c r="N1109" s="3">
        <v>24.984999999999999</v>
      </c>
      <c r="O1109" s="3">
        <v>8</v>
      </c>
      <c r="P1109" s="3">
        <v>73</v>
      </c>
      <c r="Q1109" s="3">
        <v>-2</v>
      </c>
      <c r="R1109" s="3">
        <v>-4</v>
      </c>
      <c r="S1109" s="11">
        <f t="shared" si="170"/>
        <v>2.2984940000000003</v>
      </c>
      <c r="T1109" s="11">
        <f t="shared" si="171"/>
        <v>-0.72667139999999997</v>
      </c>
      <c r="U1109" s="11">
        <f t="shared" si="172"/>
        <v>3.9643784999999996</v>
      </c>
      <c r="V1109" s="11">
        <f t="shared" si="173"/>
        <v>-1.0192476000000001</v>
      </c>
      <c r="W1109" s="11">
        <f t="shared" si="174"/>
        <v>-0.25290000000000001</v>
      </c>
      <c r="X1109" s="11">
        <f t="shared" si="175"/>
        <v>0.68333974999999991</v>
      </c>
      <c r="Y1109" s="11">
        <f t="shared" si="176"/>
        <v>0.21840000000000001</v>
      </c>
      <c r="Z1109" s="11">
        <f t="shared" si="177"/>
        <v>2.0804999999999998</v>
      </c>
      <c r="AA1109" s="11">
        <f t="shared" si="178"/>
        <v>-5.6800000000000003E-2</v>
      </c>
      <c r="AB1109" s="11">
        <f t="shared" si="179"/>
        <v>-0.1124</v>
      </c>
    </row>
    <row r="1110" spans="1:28" x14ac:dyDescent="0.25">
      <c r="A1110" s="2" t="s">
        <v>1104</v>
      </c>
      <c r="B1110" s="3" t="s">
        <v>9885</v>
      </c>
      <c r="C1110" s="3" t="s">
        <v>4772</v>
      </c>
      <c r="D1110" s="10">
        <v>13.7</v>
      </c>
      <c r="E1110" s="10">
        <v>13.5</v>
      </c>
      <c r="F1110" s="10">
        <v>13.7</v>
      </c>
      <c r="G1110" s="10">
        <v>13.5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9886</v>
      </c>
      <c r="C1111" s="3" t="s">
        <v>10344</v>
      </c>
      <c r="D1111" s="10">
        <v>181</v>
      </c>
      <c r="E1111" s="10">
        <v>182.5</v>
      </c>
      <c r="F1111" s="10">
        <v>184</v>
      </c>
      <c r="G1111" s="10">
        <v>193</v>
      </c>
      <c r="H1111" s="10">
        <v>190</v>
      </c>
      <c r="I1111" s="3">
        <v>0</v>
      </c>
      <c r="J1111" s="3">
        <v>1</v>
      </c>
      <c r="K1111" s="3">
        <v>0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1.825E-3</v>
      </c>
      <c r="U1111" s="11">
        <f t="shared" si="172"/>
        <v>0</v>
      </c>
      <c r="V1111" s="11">
        <f t="shared" si="173"/>
        <v>1.9300000000000001E-3</v>
      </c>
      <c r="W1111" s="11">
        <f t="shared" si="174"/>
        <v>-1.9E-3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5750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9887</v>
      </c>
      <c r="C1113" s="3" t="s">
        <v>4778</v>
      </c>
      <c r="D1113" s="10">
        <v>108.5</v>
      </c>
      <c r="E1113" s="10">
        <v>108</v>
      </c>
      <c r="F1113" s="10">
        <v>108</v>
      </c>
      <c r="G1113" s="10">
        <v>108.5</v>
      </c>
      <c r="H1113" s="10">
        <v>108.5</v>
      </c>
      <c r="I1113" s="3">
        <v>-6</v>
      </c>
      <c r="J1113" s="3">
        <v>-10</v>
      </c>
      <c r="K1113" s="3">
        <v>-2</v>
      </c>
      <c r="L1113" s="3">
        <v>-1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-6.5100000000000002E-3</v>
      </c>
      <c r="T1113" s="11">
        <f t="shared" si="171"/>
        <v>-1.0800000000000001E-2</v>
      </c>
      <c r="U1113" s="11">
        <f t="shared" si="172"/>
        <v>-2.16E-3</v>
      </c>
      <c r="V1113" s="11">
        <f t="shared" si="173"/>
        <v>-1.085E-3</v>
      </c>
      <c r="W1113" s="11">
        <f t="shared" si="174"/>
        <v>-4.3400000000000001E-3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5751</v>
      </c>
      <c r="C1114" s="3" t="s">
        <v>4768</v>
      </c>
      <c r="D1114" s="10">
        <v>130</v>
      </c>
      <c r="E1114" s="10">
        <v>127</v>
      </c>
      <c r="F1114" s="10">
        <v>128.5</v>
      </c>
      <c r="G1114" s="10">
        <v>128.5</v>
      </c>
      <c r="H1114" s="10">
        <v>126</v>
      </c>
      <c r="I1114" s="3">
        <v>-38</v>
      </c>
      <c r="J1114" s="3">
        <v>-102</v>
      </c>
      <c r="K1114" s="3">
        <v>75</v>
      </c>
      <c r="L1114" s="3">
        <v>-150</v>
      </c>
      <c r="M1114" s="3">
        <v>-79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-4.9399999999999999E-2</v>
      </c>
      <c r="T1114" s="11">
        <f t="shared" si="171"/>
        <v>-0.12953999999999999</v>
      </c>
      <c r="U1114" s="11">
        <f t="shared" si="172"/>
        <v>9.6375000000000002E-2</v>
      </c>
      <c r="V1114" s="11">
        <f t="shared" si="173"/>
        <v>-0.19275</v>
      </c>
      <c r="W1114" s="11">
        <f t="shared" si="174"/>
        <v>-9.9540000000000003E-2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9888</v>
      </c>
      <c r="C1115" s="3" t="s">
        <v>4781</v>
      </c>
      <c r="D1115" s="10">
        <v>73.3</v>
      </c>
      <c r="E1115" s="10">
        <v>72.7</v>
      </c>
      <c r="F1115" s="10">
        <v>72.7</v>
      </c>
      <c r="G1115" s="10">
        <v>72.2</v>
      </c>
      <c r="H1115" s="10">
        <v>69.5</v>
      </c>
      <c r="I1115" s="3">
        <v>21</v>
      </c>
      <c r="J1115" s="3">
        <v>-6</v>
      </c>
      <c r="K1115" s="3">
        <v>75</v>
      </c>
      <c r="L1115" s="3">
        <v>4</v>
      </c>
      <c r="M1115" s="3">
        <v>-155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1.5392999999999999E-2</v>
      </c>
      <c r="T1115" s="11">
        <f t="shared" si="171"/>
        <v>-4.3620000000000004E-3</v>
      </c>
      <c r="U1115" s="11">
        <f t="shared" si="172"/>
        <v>5.4524999999999997E-2</v>
      </c>
      <c r="V1115" s="11">
        <f t="shared" si="173"/>
        <v>2.8879999999999999E-3</v>
      </c>
      <c r="W1115" s="11">
        <f t="shared" si="174"/>
        <v>-0.107725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9889</v>
      </c>
      <c r="C1116" s="3" t="s">
        <v>4822</v>
      </c>
      <c r="D1116" s="10">
        <v>195.5</v>
      </c>
      <c r="E1116" s="10">
        <v>195</v>
      </c>
      <c r="F1116" s="10">
        <v>193.5</v>
      </c>
      <c r="G1116" s="10">
        <v>194</v>
      </c>
      <c r="H1116" s="10">
        <v>193</v>
      </c>
      <c r="I1116" s="3">
        <v>-187</v>
      </c>
      <c r="J1116" s="3">
        <v>-149</v>
      </c>
      <c r="K1116" s="3">
        <v>-291</v>
      </c>
      <c r="L1116" s="3">
        <v>-162</v>
      </c>
      <c r="M1116" s="3">
        <v>-138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-0.36558499999999999</v>
      </c>
      <c r="T1116" s="11">
        <f t="shared" si="171"/>
        <v>-0.29054999999999997</v>
      </c>
      <c r="U1116" s="11">
        <f t="shared" si="172"/>
        <v>-0.56308499999999995</v>
      </c>
      <c r="V1116" s="11">
        <f t="shared" si="173"/>
        <v>-0.31428</v>
      </c>
      <c r="W1116" s="11">
        <f t="shared" si="174"/>
        <v>-0.26634000000000002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4982</v>
      </c>
      <c r="C1117" s="3" t="s">
        <v>4772</v>
      </c>
      <c r="D1117" s="10">
        <v>178.5</v>
      </c>
      <c r="E1117" s="10">
        <v>178.5</v>
      </c>
      <c r="F1117" s="10">
        <v>179.5</v>
      </c>
      <c r="G1117" s="10">
        <v>179</v>
      </c>
      <c r="H1117" s="10">
        <v>175.5</v>
      </c>
      <c r="I1117" s="3">
        <v>-3</v>
      </c>
      <c r="J1117" s="3">
        <v>-4</v>
      </c>
      <c r="K1117" s="3">
        <v>2</v>
      </c>
      <c r="L1117" s="3">
        <v>1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-5.3550000000000004E-3</v>
      </c>
      <c r="T1117" s="11">
        <f t="shared" si="171"/>
        <v>-7.1399999999999996E-3</v>
      </c>
      <c r="U1117" s="11">
        <f t="shared" si="172"/>
        <v>3.5899999999999999E-3</v>
      </c>
      <c r="V1117" s="11">
        <f t="shared" si="173"/>
        <v>1.7899999999999999E-3</v>
      </c>
      <c r="W1117" s="11">
        <f t="shared" si="174"/>
        <v>3.5100000000000001E-3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9890</v>
      </c>
      <c r="C1118" s="3" t="s">
        <v>10327</v>
      </c>
      <c r="D1118" s="10">
        <v>297</v>
      </c>
      <c r="E1118" s="10">
        <v>317</v>
      </c>
      <c r="F1118" s="10">
        <v>316.5</v>
      </c>
      <c r="G1118" s="10">
        <v>310.5</v>
      </c>
      <c r="H1118" s="10">
        <v>304</v>
      </c>
      <c r="I1118" s="3">
        <v>-333</v>
      </c>
      <c r="J1118" s="3">
        <v>933.40499999999997</v>
      </c>
      <c r="K1118" s="3">
        <v>-67.759</v>
      </c>
      <c r="L1118" s="3">
        <v>-241.8</v>
      </c>
      <c r="M1118" s="3">
        <v>-171.9</v>
      </c>
      <c r="N1118" s="3">
        <v>-16</v>
      </c>
      <c r="O1118" s="3">
        <v>462</v>
      </c>
      <c r="P1118" s="3">
        <v>96</v>
      </c>
      <c r="Q1118" s="3">
        <v>-13</v>
      </c>
      <c r="R1118" s="3">
        <v>29</v>
      </c>
      <c r="S1118" s="11">
        <f t="shared" si="170"/>
        <v>-0.98900999999999994</v>
      </c>
      <c r="T1118" s="11">
        <f t="shared" si="171"/>
        <v>2.9588938499999999</v>
      </c>
      <c r="U1118" s="11">
        <f t="shared" si="172"/>
        <v>-0.214457235</v>
      </c>
      <c r="V1118" s="11">
        <f t="shared" si="173"/>
        <v>-0.75078900000000004</v>
      </c>
      <c r="W1118" s="11">
        <f t="shared" si="174"/>
        <v>-0.52257600000000004</v>
      </c>
      <c r="X1118" s="11">
        <f t="shared" si="175"/>
        <v>-4.752E-2</v>
      </c>
      <c r="Y1118" s="11">
        <f t="shared" si="176"/>
        <v>1.46454</v>
      </c>
      <c r="Z1118" s="11">
        <f t="shared" si="177"/>
        <v>0.30384</v>
      </c>
      <c r="AA1118" s="11">
        <f t="shared" si="178"/>
        <v>-4.0364999999999998E-2</v>
      </c>
      <c r="AB1118" s="11">
        <f t="shared" si="179"/>
        <v>8.8160000000000002E-2</v>
      </c>
    </row>
    <row r="1119" spans="1:28" x14ac:dyDescent="0.25">
      <c r="A1119" s="2" t="s">
        <v>1113</v>
      </c>
      <c r="B1119" s="3" t="s">
        <v>9891</v>
      </c>
      <c r="C1119" s="3" t="s">
        <v>4794</v>
      </c>
      <c r="D1119" s="10">
        <v>26.15</v>
      </c>
      <c r="E1119" s="10">
        <v>26.1</v>
      </c>
      <c r="F1119" s="10">
        <v>26.1</v>
      </c>
      <c r="G1119" s="10">
        <v>26.1</v>
      </c>
      <c r="H1119" s="10">
        <v>26.1</v>
      </c>
      <c r="I1119" s="3">
        <v>0</v>
      </c>
      <c r="J1119" s="3">
        <v>-1</v>
      </c>
      <c r="K1119" s="3">
        <v>-1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-2.61E-4</v>
      </c>
      <c r="U1119" s="11">
        <f t="shared" si="172"/>
        <v>-2.61E-4</v>
      </c>
      <c r="V1119" s="11">
        <f t="shared" si="173"/>
        <v>-2.61E-4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5416</v>
      </c>
      <c r="C1120" s="3" t="s">
        <v>5233</v>
      </c>
      <c r="D1120" s="10">
        <v>120.5</v>
      </c>
      <c r="E1120" s="10">
        <v>119</v>
      </c>
      <c r="F1120" s="10">
        <v>120.5</v>
      </c>
      <c r="G1120" s="10">
        <v>119.5</v>
      </c>
      <c r="H1120" s="10">
        <v>120.5</v>
      </c>
      <c r="I1120" s="3">
        <v>0</v>
      </c>
      <c r="J1120" s="3">
        <v>8</v>
      </c>
      <c r="K1120" s="3">
        <v>-8</v>
      </c>
      <c r="L1120" s="3">
        <v>-3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</v>
      </c>
      <c r="T1120" s="11">
        <f t="shared" si="171"/>
        <v>9.5200000000000007E-3</v>
      </c>
      <c r="U1120" s="11">
        <f t="shared" si="172"/>
        <v>-9.6399999999999993E-3</v>
      </c>
      <c r="V1120" s="11">
        <f t="shared" si="173"/>
        <v>-3.5850000000000001E-3</v>
      </c>
      <c r="W1120" s="11">
        <f t="shared" si="174"/>
        <v>-7.2300000000000003E-3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4829</v>
      </c>
      <c r="C1121" s="3" t="s">
        <v>4769</v>
      </c>
      <c r="D1121" s="10">
        <v>13</v>
      </c>
      <c r="E1121" s="10">
        <v>13.75</v>
      </c>
      <c r="F1121" s="10">
        <v>13.4</v>
      </c>
      <c r="G1121" s="10">
        <v>12.9</v>
      </c>
      <c r="H1121" s="10">
        <v>12.6</v>
      </c>
      <c r="I1121" s="3">
        <v>70</v>
      </c>
      <c r="J1121" s="3">
        <v>-44</v>
      </c>
      <c r="K1121" s="3">
        <v>-12</v>
      </c>
      <c r="L1121" s="3">
        <v>0</v>
      </c>
      <c r="M1121" s="3">
        <v>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9.1000000000000004E-3</v>
      </c>
      <c r="T1121" s="11">
        <f t="shared" si="171"/>
        <v>-6.0499999999999998E-3</v>
      </c>
      <c r="U1121" s="11">
        <f t="shared" si="172"/>
        <v>-1.6080000000000001E-3</v>
      </c>
      <c r="V1121" s="11">
        <f t="shared" si="173"/>
        <v>0</v>
      </c>
      <c r="W1121" s="11">
        <f t="shared" si="174"/>
        <v>5.04E-4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9892</v>
      </c>
      <c r="C1122" s="3" t="s">
        <v>4805</v>
      </c>
      <c r="D1122" s="10">
        <v>10.6</v>
      </c>
      <c r="E1122" s="10">
        <v>10.5</v>
      </c>
      <c r="F1122" s="10">
        <v>10.25</v>
      </c>
      <c r="G1122" s="10">
        <v>10.4</v>
      </c>
      <c r="H1122" s="10">
        <v>10.199999999999999</v>
      </c>
      <c r="I1122" s="3">
        <v>48</v>
      </c>
      <c r="J1122" s="3">
        <v>74</v>
      </c>
      <c r="K1122" s="3">
        <v>17</v>
      </c>
      <c r="L1122" s="3">
        <v>20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5.0879999999999996E-3</v>
      </c>
      <c r="T1122" s="11">
        <f t="shared" si="171"/>
        <v>7.77E-3</v>
      </c>
      <c r="U1122" s="11">
        <f t="shared" si="172"/>
        <v>1.7424999999999999E-3</v>
      </c>
      <c r="V1122" s="11">
        <f t="shared" si="173"/>
        <v>2.0799999999999998E-3</v>
      </c>
      <c r="W1122" s="11">
        <f t="shared" si="174"/>
        <v>-2.04E-4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5123</v>
      </c>
      <c r="C1123" s="3" t="s">
        <v>10354</v>
      </c>
      <c r="D1123" s="10">
        <v>129.5</v>
      </c>
      <c r="E1123" s="10">
        <v>128.5</v>
      </c>
      <c r="F1123" s="10">
        <v>127.5</v>
      </c>
      <c r="G1123" s="10">
        <v>125</v>
      </c>
      <c r="H1123" s="10">
        <v>122.5</v>
      </c>
      <c r="I1123" s="3">
        <v>-14.006</v>
      </c>
      <c r="J1123" s="3">
        <v>-27</v>
      </c>
      <c r="K1123" s="3">
        <v>-13</v>
      </c>
      <c r="L1123" s="3">
        <v>-51.084000000000003</v>
      </c>
      <c r="M1123" s="3">
        <v>-74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-1.8137770000000001E-2</v>
      </c>
      <c r="T1123" s="11">
        <f t="shared" si="171"/>
        <v>-3.4694999999999997E-2</v>
      </c>
      <c r="U1123" s="11">
        <f t="shared" si="172"/>
        <v>-1.6574999999999999E-2</v>
      </c>
      <c r="V1123" s="11">
        <f t="shared" si="173"/>
        <v>-6.3854999999999995E-2</v>
      </c>
      <c r="W1123" s="11">
        <f t="shared" si="174"/>
        <v>-9.0649999999999994E-2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9893</v>
      </c>
      <c r="C1124" s="3" t="s">
        <v>4813</v>
      </c>
      <c r="D1124" s="10">
        <v>33.75</v>
      </c>
      <c r="E1124" s="10">
        <v>33.700000000000003</v>
      </c>
      <c r="F1124" s="10">
        <v>33.700000000000003</v>
      </c>
      <c r="G1124" s="10">
        <v>32.6</v>
      </c>
      <c r="H1124" s="10">
        <v>31.8</v>
      </c>
      <c r="I1124" s="3">
        <v>91</v>
      </c>
      <c r="J1124" s="3">
        <v>52</v>
      </c>
      <c r="K1124" s="3">
        <v>-25</v>
      </c>
      <c r="L1124" s="3">
        <v>-289</v>
      </c>
      <c r="M1124" s="3">
        <v>-147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3.07125E-2</v>
      </c>
      <c r="T1124" s="11">
        <f t="shared" si="171"/>
        <v>1.7524000000000001E-2</v>
      </c>
      <c r="U1124" s="11">
        <f t="shared" si="172"/>
        <v>-8.4250000000000019E-3</v>
      </c>
      <c r="V1124" s="11">
        <f t="shared" si="173"/>
        <v>-9.4213999999999992E-2</v>
      </c>
      <c r="W1124" s="11">
        <f t="shared" si="174"/>
        <v>-4.6746000000000003E-2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9894</v>
      </c>
      <c r="C1125" s="3" t="s">
        <v>4812</v>
      </c>
      <c r="D1125" s="10">
        <v>23.9</v>
      </c>
      <c r="E1125" s="10">
        <v>25</v>
      </c>
      <c r="F1125" s="10">
        <v>23.85</v>
      </c>
      <c r="G1125" s="10">
        <v>23.5</v>
      </c>
      <c r="H1125" s="10">
        <v>23</v>
      </c>
      <c r="I1125" s="3">
        <v>2</v>
      </c>
      <c r="J1125" s="3">
        <v>0</v>
      </c>
      <c r="K1125" s="3">
        <v>2</v>
      </c>
      <c r="L1125" s="3">
        <v>1</v>
      </c>
      <c r="M1125" s="3">
        <v>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4.7799999999999996E-4</v>
      </c>
      <c r="T1125" s="11">
        <f t="shared" si="171"/>
        <v>0</v>
      </c>
      <c r="U1125" s="11">
        <f t="shared" si="172"/>
        <v>4.7700000000000005E-4</v>
      </c>
      <c r="V1125" s="11">
        <f t="shared" si="173"/>
        <v>2.3499999999999999E-4</v>
      </c>
      <c r="W1125" s="11">
        <f t="shared" si="174"/>
        <v>9.2000000000000003E-4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6559</v>
      </c>
      <c r="C1126" s="3" t="s">
        <v>4758</v>
      </c>
      <c r="D1126" s="10">
        <v>81.5</v>
      </c>
      <c r="E1126" s="10">
        <v>84.4</v>
      </c>
      <c r="F1126" s="10">
        <v>85.4</v>
      </c>
      <c r="G1126" s="10">
        <v>82.7</v>
      </c>
      <c r="H1126" s="10">
        <v>81</v>
      </c>
      <c r="I1126" s="3">
        <v>-5</v>
      </c>
      <c r="J1126" s="3">
        <v>46</v>
      </c>
      <c r="K1126" s="3">
        <v>-19</v>
      </c>
      <c r="L1126" s="3">
        <v>-16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-4.0749999999999996E-3</v>
      </c>
      <c r="T1126" s="11">
        <f t="shared" si="171"/>
        <v>3.8824000000000004E-2</v>
      </c>
      <c r="U1126" s="11">
        <f t="shared" si="172"/>
        <v>-1.6226000000000001E-2</v>
      </c>
      <c r="V1126" s="11">
        <f t="shared" si="173"/>
        <v>-1.3232000000000001E-2</v>
      </c>
      <c r="W1126" s="11">
        <f t="shared" si="174"/>
        <v>1.0529999999999999E-2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5568</v>
      </c>
      <c r="C1127" s="3" t="s">
        <v>4805</v>
      </c>
      <c r="D1127" s="10">
        <v>38.5</v>
      </c>
      <c r="E1127" s="10">
        <v>37</v>
      </c>
      <c r="F1127" s="10">
        <v>36.5</v>
      </c>
      <c r="G1127" s="10">
        <v>37.5</v>
      </c>
      <c r="H1127" s="10">
        <v>36.5</v>
      </c>
      <c r="I1127" s="3">
        <v>0</v>
      </c>
      <c r="J1127" s="3">
        <v>-2</v>
      </c>
      <c r="K1127" s="3">
        <v>-3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-7.3999999999999999E-4</v>
      </c>
      <c r="U1127" s="11">
        <f t="shared" si="172"/>
        <v>-1.0950000000000001E-3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9895</v>
      </c>
      <c r="C1128" s="3" t="s">
        <v>10345</v>
      </c>
      <c r="D1128" s="10">
        <v>17.8</v>
      </c>
      <c r="E1128" s="10">
        <v>17.8</v>
      </c>
      <c r="F1128" s="10">
        <v>17.850000000000001</v>
      </c>
      <c r="G1128" s="10">
        <v>18</v>
      </c>
      <c r="H1128" s="10">
        <v>17.8</v>
      </c>
      <c r="I1128" s="3">
        <v>-1</v>
      </c>
      <c r="J1128" s="3">
        <v>2</v>
      </c>
      <c r="K1128" s="3">
        <v>2</v>
      </c>
      <c r="L1128" s="3">
        <v>-13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-1.7800000000000002E-4</v>
      </c>
      <c r="T1128" s="11">
        <f t="shared" si="171"/>
        <v>3.5600000000000003E-4</v>
      </c>
      <c r="U1128" s="11">
        <f t="shared" si="172"/>
        <v>3.57E-4</v>
      </c>
      <c r="V1128" s="11">
        <f t="shared" si="173"/>
        <v>-2.3400000000000001E-3</v>
      </c>
      <c r="W1128" s="11">
        <f t="shared" si="174"/>
        <v>-5.3400000000000008E-4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9896</v>
      </c>
      <c r="C1129" s="3" t="s">
        <v>4822</v>
      </c>
      <c r="D1129" s="10">
        <v>88.3</v>
      </c>
      <c r="E1129" s="10">
        <v>88.2</v>
      </c>
      <c r="F1129" s="10">
        <v>97</v>
      </c>
      <c r="G1129" s="10">
        <v>95</v>
      </c>
      <c r="H1129" s="10">
        <v>92</v>
      </c>
      <c r="I1129" s="3">
        <v>133</v>
      </c>
      <c r="J1129" s="3">
        <v>-31</v>
      </c>
      <c r="K1129" s="3">
        <v>168</v>
      </c>
      <c r="L1129" s="3">
        <v>-1168</v>
      </c>
      <c r="M1129" s="3">
        <v>-143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0.117439</v>
      </c>
      <c r="T1129" s="11">
        <f t="shared" si="171"/>
        <v>-2.7342000000000002E-2</v>
      </c>
      <c r="U1129" s="11">
        <f t="shared" si="172"/>
        <v>0.16295999999999999</v>
      </c>
      <c r="V1129" s="11">
        <f t="shared" si="173"/>
        <v>-1.1095999999999999</v>
      </c>
      <c r="W1129" s="11">
        <f t="shared" si="174"/>
        <v>-0.13156000000000001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6261</v>
      </c>
      <c r="C1130" s="3" t="s">
        <v>4771</v>
      </c>
      <c r="D1130" s="10">
        <v>10.75</v>
      </c>
      <c r="E1130" s="10">
        <v>10.8</v>
      </c>
      <c r="F1130" s="10">
        <v>10.8</v>
      </c>
      <c r="G1130" s="10">
        <v>10.6</v>
      </c>
      <c r="H1130" s="10">
        <v>10.65</v>
      </c>
      <c r="I1130" s="3">
        <v>30</v>
      </c>
      <c r="J1130" s="3">
        <v>-2</v>
      </c>
      <c r="K1130" s="3">
        <v>2</v>
      </c>
      <c r="L1130" s="3">
        <v>-7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3.225E-3</v>
      </c>
      <c r="T1130" s="11">
        <f t="shared" si="171"/>
        <v>-2.1600000000000002E-4</v>
      </c>
      <c r="U1130" s="11">
        <f t="shared" si="172"/>
        <v>2.1600000000000002E-4</v>
      </c>
      <c r="V1130" s="11">
        <f t="shared" si="173"/>
        <v>-7.4200000000000004E-4</v>
      </c>
      <c r="W1130" s="11">
        <f t="shared" si="174"/>
        <v>-1.065E-4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9897</v>
      </c>
      <c r="C1131" s="3" t="s">
        <v>10322</v>
      </c>
      <c r="D1131" s="10">
        <v>13.8</v>
      </c>
      <c r="E1131" s="10">
        <v>13.85</v>
      </c>
      <c r="F1131" s="10">
        <v>13.85</v>
      </c>
      <c r="G1131" s="10">
        <v>13.55</v>
      </c>
      <c r="H1131" s="10">
        <v>13.4</v>
      </c>
      <c r="I1131" s="3">
        <v>54</v>
      </c>
      <c r="J1131" s="3">
        <v>62</v>
      </c>
      <c r="K1131" s="3">
        <v>45</v>
      </c>
      <c r="L1131" s="3">
        <v>-260</v>
      </c>
      <c r="M1131" s="3">
        <v>-84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7.4520000000000003E-3</v>
      </c>
      <c r="T1131" s="11">
        <f t="shared" si="171"/>
        <v>8.5869999999999991E-3</v>
      </c>
      <c r="U1131" s="11">
        <f t="shared" si="172"/>
        <v>6.2325000000000002E-3</v>
      </c>
      <c r="V1131" s="11">
        <f t="shared" si="173"/>
        <v>-3.5229999999999997E-2</v>
      </c>
      <c r="W1131" s="11">
        <f t="shared" si="174"/>
        <v>-1.1256000000000002E-2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6263</v>
      </c>
      <c r="C1132" s="3" t="s">
        <v>4783</v>
      </c>
      <c r="D1132" s="10">
        <v>65.5</v>
      </c>
      <c r="E1132" s="10">
        <v>65</v>
      </c>
      <c r="F1132" s="10">
        <v>65.5</v>
      </c>
      <c r="G1132" s="10">
        <v>62.6</v>
      </c>
      <c r="H1132" s="10">
        <v>61.6</v>
      </c>
      <c r="I1132" s="3">
        <v>112</v>
      </c>
      <c r="J1132" s="3">
        <v>-65</v>
      </c>
      <c r="K1132" s="3">
        <v>42</v>
      </c>
      <c r="L1132" s="3">
        <v>-191</v>
      </c>
      <c r="M1132" s="3">
        <v>-74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7.3359999999999995E-2</v>
      </c>
      <c r="T1132" s="11">
        <f t="shared" si="171"/>
        <v>-4.2250000000000003E-2</v>
      </c>
      <c r="U1132" s="11">
        <f t="shared" si="172"/>
        <v>2.751E-2</v>
      </c>
      <c r="V1132" s="11">
        <f t="shared" si="173"/>
        <v>-0.11956600000000001</v>
      </c>
      <c r="W1132" s="11">
        <f t="shared" si="174"/>
        <v>-4.5584000000000006E-2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6264</v>
      </c>
      <c r="C1133" s="3" t="s">
        <v>4797</v>
      </c>
      <c r="D1133" s="10">
        <v>18.8</v>
      </c>
      <c r="E1133" s="10">
        <v>19.05</v>
      </c>
      <c r="F1133" s="10">
        <v>19.100000000000001</v>
      </c>
      <c r="G1133" s="10">
        <v>19.3</v>
      </c>
      <c r="H1133" s="10">
        <v>18.95</v>
      </c>
      <c r="I1133" s="3">
        <v>6</v>
      </c>
      <c r="J1133" s="3">
        <v>-11</v>
      </c>
      <c r="K1133" s="3">
        <v>-2</v>
      </c>
      <c r="L1133" s="3">
        <v>7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1.1280000000000001E-3</v>
      </c>
      <c r="T1133" s="11">
        <f t="shared" si="171"/>
        <v>-2.0955000000000001E-3</v>
      </c>
      <c r="U1133" s="11">
        <f t="shared" si="172"/>
        <v>-3.8200000000000002E-4</v>
      </c>
      <c r="V1133" s="11">
        <f t="shared" si="173"/>
        <v>1.351E-3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6265</v>
      </c>
      <c r="C1134" s="3" t="s">
        <v>4782</v>
      </c>
      <c r="D1134" s="10">
        <v>13.55</v>
      </c>
      <c r="E1134" s="10">
        <v>13.45</v>
      </c>
      <c r="F1134" s="10">
        <v>12.85</v>
      </c>
      <c r="G1134" s="10">
        <v>12.85</v>
      </c>
      <c r="H1134" s="10">
        <v>13.3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9898</v>
      </c>
      <c r="C1135" s="3" t="s">
        <v>5233</v>
      </c>
      <c r="D1135" s="10">
        <v>73.099999999999994</v>
      </c>
      <c r="E1135" s="10">
        <v>72.7</v>
      </c>
      <c r="F1135" s="10">
        <v>69.7</v>
      </c>
      <c r="G1135" s="10">
        <v>67.5</v>
      </c>
      <c r="H1135" s="10">
        <v>68.099999999999994</v>
      </c>
      <c r="I1135" s="3">
        <v>881</v>
      </c>
      <c r="J1135" s="3">
        <v>-220.18</v>
      </c>
      <c r="K1135" s="3">
        <v>-10396.58</v>
      </c>
      <c r="L1135" s="3">
        <v>-13704.33</v>
      </c>
      <c r="M1135" s="3">
        <v>-2663</v>
      </c>
      <c r="N1135" s="3">
        <v>-24.587</v>
      </c>
      <c r="O1135" s="3">
        <v>46</v>
      </c>
      <c r="P1135" s="3">
        <v>31</v>
      </c>
      <c r="Q1135" s="3">
        <v>-44</v>
      </c>
      <c r="R1135" s="3">
        <v>-15</v>
      </c>
      <c r="S1135" s="11">
        <f t="shared" si="170"/>
        <v>0.644011</v>
      </c>
      <c r="T1135" s="11">
        <f t="shared" si="171"/>
        <v>-0.16007086000000001</v>
      </c>
      <c r="U1135" s="11">
        <f t="shared" si="172"/>
        <v>-7.2464162600000002</v>
      </c>
      <c r="V1135" s="11">
        <f t="shared" si="173"/>
        <v>-9.2504227500000002</v>
      </c>
      <c r="W1135" s="11">
        <f t="shared" si="174"/>
        <v>-1.8135029999999999</v>
      </c>
      <c r="X1135" s="11">
        <f t="shared" si="175"/>
        <v>-1.7973096999999997E-2</v>
      </c>
      <c r="Y1135" s="11">
        <f t="shared" si="176"/>
        <v>3.3442E-2</v>
      </c>
      <c r="Z1135" s="11">
        <f t="shared" si="177"/>
        <v>2.1607000000000001E-2</v>
      </c>
      <c r="AA1135" s="11">
        <f t="shared" si="178"/>
        <v>-2.9700000000000001E-2</v>
      </c>
      <c r="AB1135" s="11">
        <f t="shared" si="179"/>
        <v>-1.0214999999999998E-2</v>
      </c>
    </row>
    <row r="1136" spans="1:28" x14ac:dyDescent="0.25">
      <c r="A1136" s="2" t="s">
        <v>1130</v>
      </c>
      <c r="B1136" s="3" t="s">
        <v>9899</v>
      </c>
      <c r="C1136" s="3" t="s">
        <v>4760</v>
      </c>
      <c r="D1136" s="10">
        <v>23.25</v>
      </c>
      <c r="E1136" s="10">
        <v>23.95</v>
      </c>
      <c r="F1136" s="10">
        <v>23.5</v>
      </c>
      <c r="G1136" s="10">
        <v>22.4</v>
      </c>
      <c r="H1136" s="10">
        <v>21.45</v>
      </c>
      <c r="I1136" s="3">
        <v>-3</v>
      </c>
      <c r="J1136" s="3">
        <v>-6</v>
      </c>
      <c r="K1136" s="3">
        <v>-35</v>
      </c>
      <c r="L1136" s="3">
        <v>-18</v>
      </c>
      <c r="M1136" s="3">
        <v>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-6.9749999999999999E-4</v>
      </c>
      <c r="T1136" s="11">
        <f t="shared" si="171"/>
        <v>-1.4369999999999999E-3</v>
      </c>
      <c r="U1136" s="11">
        <f t="shared" si="172"/>
        <v>-8.2249999999999997E-3</v>
      </c>
      <c r="V1136" s="11">
        <f t="shared" si="173"/>
        <v>-4.032E-3</v>
      </c>
      <c r="W1136" s="11">
        <f t="shared" si="174"/>
        <v>1.9304999999999999E-3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9900</v>
      </c>
      <c r="C1137" s="3" t="s">
        <v>4805</v>
      </c>
      <c r="D1137" s="10">
        <v>43.6</v>
      </c>
      <c r="E1137" s="10">
        <v>43.95</v>
      </c>
      <c r="F1137" s="10">
        <v>42.9</v>
      </c>
      <c r="G1137" s="10">
        <v>42.6</v>
      </c>
      <c r="H1137" s="10">
        <v>42.45</v>
      </c>
      <c r="I1137" s="3">
        <v>811.02700000000004</v>
      </c>
      <c r="J1137" s="3">
        <v>-1969</v>
      </c>
      <c r="K1137" s="3">
        <v>-1193</v>
      </c>
      <c r="L1137" s="3">
        <v>-382</v>
      </c>
      <c r="M1137" s="3">
        <v>-18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0.35360777200000004</v>
      </c>
      <c r="T1137" s="11">
        <f t="shared" si="171"/>
        <v>-0.86537550000000008</v>
      </c>
      <c r="U1137" s="11">
        <f t="shared" si="172"/>
        <v>-0.51179699999999995</v>
      </c>
      <c r="V1137" s="11">
        <f t="shared" si="173"/>
        <v>-0.16273200000000002</v>
      </c>
      <c r="W1137" s="11">
        <f t="shared" si="174"/>
        <v>-7.6410000000000002E-3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9901</v>
      </c>
      <c r="C1138" s="3" t="s">
        <v>4760</v>
      </c>
      <c r="D1138" s="10">
        <v>37.950000000000003</v>
      </c>
      <c r="E1138" s="10">
        <v>37.4</v>
      </c>
      <c r="F1138" s="10">
        <v>38.049999999999997</v>
      </c>
      <c r="G1138" s="10">
        <v>37.450000000000003</v>
      </c>
      <c r="H1138" s="10">
        <v>36.75</v>
      </c>
      <c r="I1138" s="3">
        <v>41</v>
      </c>
      <c r="J1138" s="3">
        <v>6</v>
      </c>
      <c r="K1138" s="3">
        <v>85</v>
      </c>
      <c r="L1138" s="3">
        <v>-21</v>
      </c>
      <c r="M1138" s="3">
        <v>-48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1.55595E-2</v>
      </c>
      <c r="T1138" s="11">
        <f t="shared" si="171"/>
        <v>2.2439999999999999E-3</v>
      </c>
      <c r="U1138" s="11">
        <f t="shared" si="172"/>
        <v>3.2342499999999996E-2</v>
      </c>
      <c r="V1138" s="11">
        <f t="shared" si="173"/>
        <v>-7.8645E-3</v>
      </c>
      <c r="W1138" s="11">
        <f t="shared" si="174"/>
        <v>-1.7639999999999999E-2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5211</v>
      </c>
      <c r="C1139" s="3" t="s">
        <v>4794</v>
      </c>
      <c r="D1139" s="10">
        <v>8.19</v>
      </c>
      <c r="E1139" s="10">
        <v>8.4</v>
      </c>
      <c r="F1139" s="10">
        <v>8.4</v>
      </c>
      <c r="G1139" s="10">
        <v>8.35</v>
      </c>
      <c r="H1139" s="10">
        <v>8.19</v>
      </c>
      <c r="I1139" s="3">
        <v>12</v>
      </c>
      <c r="J1139" s="3">
        <v>73</v>
      </c>
      <c r="K1139" s="3">
        <v>-5</v>
      </c>
      <c r="L1139" s="3">
        <v>0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9.8280000000000004E-4</v>
      </c>
      <c r="T1139" s="11">
        <f t="shared" si="171"/>
        <v>6.1320000000000003E-3</v>
      </c>
      <c r="U1139" s="11">
        <f t="shared" si="172"/>
        <v>-4.2000000000000002E-4</v>
      </c>
      <c r="V1139" s="11">
        <f t="shared" si="173"/>
        <v>0</v>
      </c>
      <c r="W1139" s="11">
        <f t="shared" si="174"/>
        <v>2.4570000000000001E-4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9902</v>
      </c>
      <c r="C1140" s="3" t="s">
        <v>4782</v>
      </c>
      <c r="D1140" s="10">
        <v>29.2</v>
      </c>
      <c r="E1140" s="10">
        <v>29.05</v>
      </c>
      <c r="F1140" s="10">
        <v>29</v>
      </c>
      <c r="G1140" s="10">
        <v>28.9</v>
      </c>
      <c r="H1140" s="10">
        <v>28.8</v>
      </c>
      <c r="I1140" s="3">
        <v>-3</v>
      </c>
      <c r="J1140" s="3">
        <v>-6</v>
      </c>
      <c r="K1140" s="3">
        <v>4</v>
      </c>
      <c r="L1140" s="3">
        <v>-1</v>
      </c>
      <c r="M1140" s="3">
        <v>-4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-8.7599999999999993E-4</v>
      </c>
      <c r="T1140" s="11">
        <f t="shared" si="171"/>
        <v>-1.7430000000000002E-3</v>
      </c>
      <c r="U1140" s="11">
        <f t="shared" si="172"/>
        <v>1.16E-3</v>
      </c>
      <c r="V1140" s="11">
        <f t="shared" si="173"/>
        <v>-2.8899999999999998E-4</v>
      </c>
      <c r="W1140" s="11">
        <f t="shared" si="174"/>
        <v>-1.152E-3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9903</v>
      </c>
      <c r="C1141" s="3" t="s">
        <v>4769</v>
      </c>
      <c r="D1141" s="10">
        <v>27.55</v>
      </c>
      <c r="E1141" s="10">
        <v>27.25</v>
      </c>
      <c r="F1141" s="10">
        <v>27.05</v>
      </c>
      <c r="G1141" s="10">
        <v>26.65</v>
      </c>
      <c r="H1141" s="10">
        <v>27.6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9904</v>
      </c>
      <c r="C1142" s="3" t="s">
        <v>4820</v>
      </c>
      <c r="D1142" s="10">
        <v>70.900000000000006</v>
      </c>
      <c r="E1142" s="10">
        <v>71.7</v>
      </c>
      <c r="F1142" s="10">
        <v>72</v>
      </c>
      <c r="G1142" s="10">
        <v>71.599999999999994</v>
      </c>
      <c r="H1142" s="10">
        <v>71</v>
      </c>
      <c r="I1142" s="3">
        <v>-1262.2</v>
      </c>
      <c r="J1142" s="3">
        <v>113</v>
      </c>
      <c r="K1142" s="3">
        <v>110.488</v>
      </c>
      <c r="L1142" s="3">
        <v>-114</v>
      </c>
      <c r="M1142" s="3">
        <v>-17</v>
      </c>
      <c r="N1142" s="3">
        <v>23.393000000000001</v>
      </c>
      <c r="O1142" s="3">
        <v>-19.457000000000001</v>
      </c>
      <c r="P1142" s="3">
        <v>-3.891</v>
      </c>
      <c r="Q1142" s="3">
        <v>59.485999999999997</v>
      </c>
      <c r="R1142" s="3">
        <v>1.665</v>
      </c>
      <c r="S1142" s="11">
        <f t="shared" si="170"/>
        <v>-0.89489980000000013</v>
      </c>
      <c r="T1142" s="11">
        <f t="shared" si="171"/>
        <v>8.102100000000001E-2</v>
      </c>
      <c r="U1142" s="11">
        <f t="shared" si="172"/>
        <v>7.9551360000000002E-2</v>
      </c>
      <c r="V1142" s="11">
        <f t="shared" si="173"/>
        <v>-8.1624000000000002E-2</v>
      </c>
      <c r="W1142" s="11">
        <f t="shared" si="174"/>
        <v>-1.2070000000000001E-2</v>
      </c>
      <c r="X1142" s="11">
        <f t="shared" si="175"/>
        <v>1.6585637E-2</v>
      </c>
      <c r="Y1142" s="11">
        <f t="shared" si="176"/>
        <v>-1.3950669000000001E-2</v>
      </c>
      <c r="Z1142" s="11">
        <f t="shared" si="177"/>
        <v>-2.8015200000000001E-3</v>
      </c>
      <c r="AA1142" s="11">
        <f t="shared" si="178"/>
        <v>4.2591975999999997E-2</v>
      </c>
      <c r="AB1142" s="11">
        <f t="shared" si="179"/>
        <v>1.1821500000000001E-3</v>
      </c>
    </row>
    <row r="1143" spans="1:28" x14ac:dyDescent="0.25">
      <c r="A1143" s="2" t="s">
        <v>1137</v>
      </c>
      <c r="B1143" s="3" t="s">
        <v>9905</v>
      </c>
      <c r="C1143" s="3" t="s">
        <v>4783</v>
      </c>
      <c r="D1143" s="10">
        <v>25.25</v>
      </c>
      <c r="E1143" s="10">
        <v>24.8</v>
      </c>
      <c r="F1143" s="10">
        <v>24.8</v>
      </c>
      <c r="G1143" s="10">
        <v>24.15</v>
      </c>
      <c r="H1143" s="10">
        <v>24.8</v>
      </c>
      <c r="I1143" s="3">
        <v>213</v>
      </c>
      <c r="J1143" s="3">
        <v>-157</v>
      </c>
      <c r="K1143" s="3">
        <v>-17</v>
      </c>
      <c r="L1143" s="3">
        <v>-211</v>
      </c>
      <c r="M1143" s="3">
        <v>185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5.3782499999999997E-2</v>
      </c>
      <c r="T1143" s="11">
        <f t="shared" si="171"/>
        <v>-3.8935999999999998E-2</v>
      </c>
      <c r="U1143" s="11">
        <f t="shared" si="172"/>
        <v>-4.2160000000000001E-3</v>
      </c>
      <c r="V1143" s="11">
        <f t="shared" si="173"/>
        <v>-5.0956499999999995E-2</v>
      </c>
      <c r="W1143" s="11">
        <f t="shared" si="174"/>
        <v>4.5879999999999997E-2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5570</v>
      </c>
      <c r="C1144" s="3" t="s">
        <v>4781</v>
      </c>
      <c r="D1144" s="10">
        <v>28.4</v>
      </c>
      <c r="E1144" s="10">
        <v>28.1</v>
      </c>
      <c r="F1144" s="10">
        <v>28.1</v>
      </c>
      <c r="G1144" s="10">
        <v>28.1</v>
      </c>
      <c r="H1144" s="10">
        <v>27.8</v>
      </c>
      <c r="I1144" s="3">
        <v>3</v>
      </c>
      <c r="J1144" s="3">
        <v>0</v>
      </c>
      <c r="K1144" s="3">
        <v>0</v>
      </c>
      <c r="L1144" s="3">
        <v>0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8.5199999999999989E-4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-2.7799999999999998E-4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6268</v>
      </c>
      <c r="C1145" s="3" t="s">
        <v>4811</v>
      </c>
      <c r="D1145" s="10">
        <v>50.7</v>
      </c>
      <c r="E1145" s="10">
        <v>52</v>
      </c>
      <c r="F1145" s="10">
        <v>52.2</v>
      </c>
      <c r="G1145" s="10">
        <v>57.4</v>
      </c>
      <c r="H1145" s="10">
        <v>54.7</v>
      </c>
      <c r="I1145" s="3">
        <v>71</v>
      </c>
      <c r="J1145" s="3">
        <v>-152</v>
      </c>
      <c r="K1145" s="3">
        <v>197</v>
      </c>
      <c r="L1145" s="3">
        <v>321</v>
      </c>
      <c r="M1145" s="3">
        <v>287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3.5997000000000001E-2</v>
      </c>
      <c r="T1145" s="11">
        <f t="shared" si="171"/>
        <v>-7.9039999999999999E-2</v>
      </c>
      <c r="U1145" s="11">
        <f t="shared" si="172"/>
        <v>0.10283400000000001</v>
      </c>
      <c r="V1145" s="11">
        <f t="shared" si="173"/>
        <v>0.18425399999999997</v>
      </c>
      <c r="W1145" s="11">
        <f t="shared" si="174"/>
        <v>0.15698900000000002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9906</v>
      </c>
      <c r="C1146" s="3" t="s">
        <v>4799</v>
      </c>
      <c r="D1146" s="10">
        <v>118.5</v>
      </c>
      <c r="E1146" s="10">
        <v>119.5</v>
      </c>
      <c r="F1146" s="10">
        <v>120</v>
      </c>
      <c r="G1146" s="10">
        <v>113.5</v>
      </c>
      <c r="H1146" s="10">
        <v>121.5</v>
      </c>
      <c r="I1146" s="3">
        <v>-41</v>
      </c>
      <c r="J1146" s="3">
        <v>-728</v>
      </c>
      <c r="K1146" s="3">
        <v>-270.10199999999998</v>
      </c>
      <c r="L1146" s="3">
        <v>-970.20600000000002</v>
      </c>
      <c r="M1146" s="3">
        <v>3720.1819999999998</v>
      </c>
      <c r="N1146" s="3">
        <v>-16</v>
      </c>
      <c r="O1146" s="3">
        <v>-39</v>
      </c>
      <c r="P1146" s="3">
        <v>95</v>
      </c>
      <c r="Q1146" s="3">
        <v>-174</v>
      </c>
      <c r="R1146" s="3">
        <v>-29</v>
      </c>
      <c r="S1146" s="11">
        <f t="shared" si="170"/>
        <v>-4.8585000000000003E-2</v>
      </c>
      <c r="T1146" s="11">
        <f t="shared" si="171"/>
        <v>-0.86995999999999996</v>
      </c>
      <c r="U1146" s="11">
        <f t="shared" si="172"/>
        <v>-0.32412239999999998</v>
      </c>
      <c r="V1146" s="11">
        <f t="shared" si="173"/>
        <v>-1.10118381</v>
      </c>
      <c r="W1146" s="11">
        <f t="shared" si="174"/>
        <v>4.5200211299999999</v>
      </c>
      <c r="X1146" s="11">
        <f t="shared" si="175"/>
        <v>-1.8960000000000001E-2</v>
      </c>
      <c r="Y1146" s="11">
        <f t="shared" si="176"/>
        <v>-4.6605000000000001E-2</v>
      </c>
      <c r="Z1146" s="11">
        <f t="shared" si="177"/>
        <v>0.114</v>
      </c>
      <c r="AA1146" s="11">
        <f t="shared" si="178"/>
        <v>-0.19749</v>
      </c>
      <c r="AB1146" s="11">
        <f t="shared" si="179"/>
        <v>-3.5235000000000002E-2</v>
      </c>
    </row>
    <row r="1147" spans="1:28" x14ac:dyDescent="0.25">
      <c r="A1147" s="2" t="s">
        <v>1141</v>
      </c>
      <c r="B1147" s="3" t="s">
        <v>5417</v>
      </c>
      <c r="C1147" s="3" t="s">
        <v>4781</v>
      </c>
      <c r="D1147" s="10">
        <v>23.5</v>
      </c>
      <c r="E1147" s="10">
        <v>23.4</v>
      </c>
      <c r="F1147" s="10">
        <v>23.95</v>
      </c>
      <c r="G1147" s="10">
        <v>23.55</v>
      </c>
      <c r="H1147" s="10">
        <v>23.55</v>
      </c>
      <c r="I1147" s="3">
        <v>5.2140000000000004</v>
      </c>
      <c r="J1147" s="3">
        <v>-33</v>
      </c>
      <c r="K1147" s="3">
        <v>-17.916</v>
      </c>
      <c r="L1147" s="3">
        <v>-87</v>
      </c>
      <c r="M1147" s="3">
        <v>-123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1.2252900000000002E-3</v>
      </c>
      <c r="T1147" s="11">
        <f t="shared" si="171"/>
        <v>-7.7219999999999997E-3</v>
      </c>
      <c r="U1147" s="11">
        <f t="shared" si="172"/>
        <v>-4.2908819999999993E-3</v>
      </c>
      <c r="V1147" s="11">
        <f t="shared" si="173"/>
        <v>-2.04885E-2</v>
      </c>
      <c r="W1147" s="11">
        <f t="shared" si="174"/>
        <v>-2.8966499999999999E-2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9907</v>
      </c>
      <c r="C1148" s="3" t="s">
        <v>4758</v>
      </c>
      <c r="D1148" s="10">
        <v>11.3</v>
      </c>
      <c r="E1148" s="10">
        <v>11.35</v>
      </c>
      <c r="F1148" s="10">
        <v>11.25</v>
      </c>
      <c r="G1148" s="10">
        <v>11.25</v>
      </c>
      <c r="H1148" s="10">
        <v>11.15</v>
      </c>
      <c r="I1148" s="3">
        <v>0</v>
      </c>
      <c r="J1148" s="3">
        <v>1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1.1349999999999999E-4</v>
      </c>
      <c r="U1148" s="11">
        <f t="shared" si="172"/>
        <v>-2.2499999999999999E-4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4985</v>
      </c>
      <c r="C1149" s="3" t="s">
        <v>10328</v>
      </c>
      <c r="D1149" s="10">
        <v>102</v>
      </c>
      <c r="E1149" s="10">
        <v>102.5</v>
      </c>
      <c r="F1149" s="10">
        <v>102.5</v>
      </c>
      <c r="G1149" s="10">
        <v>104.5</v>
      </c>
      <c r="H1149" s="10">
        <v>104.5</v>
      </c>
      <c r="I1149" s="3">
        <v>-12</v>
      </c>
      <c r="J1149" s="3">
        <v>17</v>
      </c>
      <c r="K1149" s="3">
        <v>-8</v>
      </c>
      <c r="L1149" s="3">
        <v>-90</v>
      </c>
      <c r="M1149" s="3">
        <v>-14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-1.2239999999999999E-2</v>
      </c>
      <c r="T1149" s="11">
        <f t="shared" si="171"/>
        <v>1.7425E-2</v>
      </c>
      <c r="U1149" s="11">
        <f t="shared" si="172"/>
        <v>-8.2000000000000007E-3</v>
      </c>
      <c r="V1149" s="11">
        <f t="shared" si="173"/>
        <v>-9.4049999999999995E-2</v>
      </c>
      <c r="W1149" s="11">
        <f t="shared" si="174"/>
        <v>-1.4630000000000001E-2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9908</v>
      </c>
      <c r="C1150" s="3" t="s">
        <v>4802</v>
      </c>
      <c r="D1150" s="10">
        <v>33.200000000000003</v>
      </c>
      <c r="E1150" s="10">
        <v>33.1</v>
      </c>
      <c r="F1150" s="10">
        <v>33.200000000000003</v>
      </c>
      <c r="G1150" s="10">
        <v>33.15</v>
      </c>
      <c r="H1150" s="10">
        <v>33.049999999999997</v>
      </c>
      <c r="I1150" s="3">
        <v>81</v>
      </c>
      <c r="J1150" s="3">
        <v>10</v>
      </c>
      <c r="K1150" s="3">
        <v>76</v>
      </c>
      <c r="L1150" s="3">
        <v>30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2.6892000000000003E-2</v>
      </c>
      <c r="T1150" s="11">
        <f t="shared" si="171"/>
        <v>3.31E-3</v>
      </c>
      <c r="U1150" s="11">
        <f t="shared" si="172"/>
        <v>2.5232000000000004E-2</v>
      </c>
      <c r="V1150" s="11">
        <f t="shared" si="173"/>
        <v>9.9450000000000007E-3</v>
      </c>
      <c r="W1150" s="11">
        <f t="shared" si="174"/>
        <v>-3.3049999999999996E-4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5418</v>
      </c>
      <c r="C1151" s="3" t="s">
        <v>4793</v>
      </c>
      <c r="D1151" s="10">
        <v>81</v>
      </c>
      <c r="E1151" s="10">
        <v>80.5</v>
      </c>
      <c r="F1151" s="10">
        <v>80.3</v>
      </c>
      <c r="G1151" s="10">
        <v>78.900000000000006</v>
      </c>
      <c r="H1151" s="10">
        <v>78.8</v>
      </c>
      <c r="I1151" s="3">
        <v>520</v>
      </c>
      <c r="J1151" s="3">
        <v>192</v>
      </c>
      <c r="K1151" s="3">
        <v>-82</v>
      </c>
      <c r="L1151" s="3">
        <v>150</v>
      </c>
      <c r="M1151" s="3">
        <v>22</v>
      </c>
      <c r="N1151" s="3">
        <v>-180</v>
      </c>
      <c r="O1151" s="3">
        <v>-110</v>
      </c>
      <c r="P1151" s="3">
        <v>0</v>
      </c>
      <c r="Q1151" s="3">
        <v>0</v>
      </c>
      <c r="R1151" s="3">
        <v>0</v>
      </c>
      <c r="S1151" s="11">
        <f t="shared" si="170"/>
        <v>0.42120000000000002</v>
      </c>
      <c r="T1151" s="11">
        <f t="shared" si="171"/>
        <v>0.15456</v>
      </c>
      <c r="U1151" s="11">
        <f t="shared" si="172"/>
        <v>-6.5845999999999988E-2</v>
      </c>
      <c r="V1151" s="11">
        <f t="shared" si="173"/>
        <v>0.11835</v>
      </c>
      <c r="W1151" s="11">
        <f t="shared" si="174"/>
        <v>1.7336000000000001E-2</v>
      </c>
      <c r="X1151" s="11">
        <f t="shared" si="175"/>
        <v>-0.14580000000000001</v>
      </c>
      <c r="Y1151" s="11">
        <f t="shared" si="176"/>
        <v>-8.8550000000000004E-2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4986</v>
      </c>
      <c r="C1152" s="3" t="s">
        <v>10340</v>
      </c>
      <c r="D1152" s="10">
        <v>14.95</v>
      </c>
      <c r="E1152" s="10">
        <v>14.9</v>
      </c>
      <c r="F1152" s="10">
        <v>15.05</v>
      </c>
      <c r="G1152" s="10">
        <v>14.45</v>
      </c>
      <c r="H1152" s="10">
        <v>14.2</v>
      </c>
      <c r="I1152" s="3">
        <v>218</v>
      </c>
      <c r="J1152" s="3">
        <v>-101</v>
      </c>
      <c r="K1152" s="3">
        <v>216</v>
      </c>
      <c r="L1152" s="3">
        <v>-173</v>
      </c>
      <c r="M1152" s="3">
        <v>-29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3.2591000000000002E-2</v>
      </c>
      <c r="T1152" s="11">
        <f t="shared" si="171"/>
        <v>-1.5049000000000002E-2</v>
      </c>
      <c r="U1152" s="11">
        <f t="shared" si="172"/>
        <v>3.2508000000000002E-2</v>
      </c>
      <c r="V1152" s="11">
        <f t="shared" si="173"/>
        <v>-2.49985E-2</v>
      </c>
      <c r="W1152" s="11">
        <f t="shared" si="174"/>
        <v>-4.1179999999999993E-3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6270</v>
      </c>
      <c r="C1153" s="3" t="s">
        <v>4820</v>
      </c>
      <c r="D1153" s="10">
        <v>71.3</v>
      </c>
      <c r="E1153" s="10">
        <v>69.400000000000006</v>
      </c>
      <c r="F1153" s="10">
        <v>68.5</v>
      </c>
      <c r="G1153" s="10">
        <v>67</v>
      </c>
      <c r="H1153" s="10">
        <v>65.900000000000006</v>
      </c>
      <c r="I1153" s="3">
        <v>-103</v>
      </c>
      <c r="J1153" s="3">
        <v>27</v>
      </c>
      <c r="K1153" s="3">
        <v>-38</v>
      </c>
      <c r="L1153" s="3">
        <v>-7</v>
      </c>
      <c r="M1153" s="3">
        <v>20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-7.343899999999999E-2</v>
      </c>
      <c r="T1153" s="11">
        <f t="shared" si="171"/>
        <v>1.8738000000000001E-2</v>
      </c>
      <c r="U1153" s="11">
        <f t="shared" si="172"/>
        <v>-2.6030000000000001E-2</v>
      </c>
      <c r="V1153" s="11">
        <f t="shared" si="173"/>
        <v>-4.6899999999999997E-3</v>
      </c>
      <c r="W1153" s="11">
        <f t="shared" si="174"/>
        <v>1.3180000000000001E-2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9909</v>
      </c>
      <c r="C1154" s="3" t="s">
        <v>4780</v>
      </c>
      <c r="D1154" s="10">
        <v>178.5</v>
      </c>
      <c r="E1154" s="10">
        <v>178.5</v>
      </c>
      <c r="F1154" s="10">
        <v>181</v>
      </c>
      <c r="G1154" s="10">
        <v>181</v>
      </c>
      <c r="H1154" s="10">
        <v>179</v>
      </c>
      <c r="I1154" s="3">
        <v>17</v>
      </c>
      <c r="J1154" s="3">
        <v>-73.162999999999997</v>
      </c>
      <c r="K1154" s="3">
        <v>21</v>
      </c>
      <c r="L1154" s="3">
        <v>-151.166</v>
      </c>
      <c r="M1154" s="3">
        <v>-158</v>
      </c>
      <c r="N1154" s="3">
        <v>1.919</v>
      </c>
      <c r="O1154" s="3">
        <v>49</v>
      </c>
      <c r="P1154" s="3">
        <v>2</v>
      </c>
      <c r="Q1154" s="3">
        <v>21</v>
      </c>
      <c r="R1154" s="3">
        <v>-2</v>
      </c>
      <c r="S1154" s="11">
        <f t="shared" si="170"/>
        <v>3.0345E-2</v>
      </c>
      <c r="T1154" s="11">
        <f t="shared" si="171"/>
        <v>-0.13059595499999999</v>
      </c>
      <c r="U1154" s="11">
        <f t="shared" si="172"/>
        <v>3.8010000000000002E-2</v>
      </c>
      <c r="V1154" s="11">
        <f t="shared" si="173"/>
        <v>-0.27361046</v>
      </c>
      <c r="W1154" s="11">
        <f t="shared" si="174"/>
        <v>-0.28282000000000002</v>
      </c>
      <c r="X1154" s="11">
        <f t="shared" si="175"/>
        <v>3.4254149999999998E-3</v>
      </c>
      <c r="Y1154" s="11">
        <f t="shared" si="176"/>
        <v>8.7465000000000001E-2</v>
      </c>
      <c r="Z1154" s="11">
        <f t="shared" si="177"/>
        <v>3.62E-3</v>
      </c>
      <c r="AA1154" s="11">
        <f t="shared" si="178"/>
        <v>3.8010000000000002E-2</v>
      </c>
      <c r="AB1154" s="11">
        <f t="shared" si="179"/>
        <v>-3.5799999999999998E-3</v>
      </c>
    </row>
    <row r="1155" spans="1:28" x14ac:dyDescent="0.25">
      <c r="A1155" s="2" t="s">
        <v>1149</v>
      </c>
      <c r="B1155" s="3" t="s">
        <v>5126</v>
      </c>
      <c r="C1155" s="3" t="s">
        <v>4803</v>
      </c>
      <c r="D1155" s="10">
        <v>17.649999999999999</v>
      </c>
      <c r="E1155" s="10">
        <v>17.649999999999999</v>
      </c>
      <c r="F1155" s="10">
        <v>17.649999999999999</v>
      </c>
      <c r="G1155" s="10">
        <v>17.55</v>
      </c>
      <c r="H1155" s="10">
        <v>17.399999999999999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9910</v>
      </c>
      <c r="C1156" s="3" t="s">
        <v>4794</v>
      </c>
      <c r="D1156" s="10">
        <v>122.5</v>
      </c>
      <c r="E1156" s="10">
        <v>124</v>
      </c>
      <c r="F1156" s="10">
        <v>126</v>
      </c>
      <c r="G1156" s="10">
        <v>123.5</v>
      </c>
      <c r="H1156" s="10">
        <v>122.5</v>
      </c>
      <c r="I1156" s="3">
        <v>144</v>
      </c>
      <c r="J1156" s="3">
        <v>777</v>
      </c>
      <c r="K1156" s="3">
        <v>707</v>
      </c>
      <c r="L1156" s="3">
        <v>968</v>
      </c>
      <c r="M1156" s="3">
        <v>764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0.1764</v>
      </c>
      <c r="T1156" s="11">
        <f t="shared" si="171"/>
        <v>0.96348</v>
      </c>
      <c r="U1156" s="11">
        <f t="shared" si="172"/>
        <v>0.89081999999999995</v>
      </c>
      <c r="V1156" s="11">
        <f t="shared" si="173"/>
        <v>1.1954800000000001</v>
      </c>
      <c r="W1156" s="11">
        <f t="shared" si="174"/>
        <v>0.93589999999999995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5419</v>
      </c>
      <c r="C1157" s="3" t="s">
        <v>4801</v>
      </c>
      <c r="D1157" s="10">
        <v>29</v>
      </c>
      <c r="E1157" s="10">
        <v>28.95</v>
      </c>
      <c r="F1157" s="10">
        <v>28.8</v>
      </c>
      <c r="G1157" s="10">
        <v>28.7</v>
      </c>
      <c r="H1157" s="10">
        <v>28.3</v>
      </c>
      <c r="I1157" s="3">
        <v>150</v>
      </c>
      <c r="J1157" s="3">
        <v>18</v>
      </c>
      <c r="K1157" s="3">
        <v>58</v>
      </c>
      <c r="L1157" s="3">
        <v>5</v>
      </c>
      <c r="M1157" s="3">
        <v>-17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4.3499999999999997E-2</v>
      </c>
      <c r="T1157" s="11">
        <f t="shared" si="171"/>
        <v>5.2110000000000004E-3</v>
      </c>
      <c r="U1157" s="11">
        <f t="shared" si="172"/>
        <v>1.6704E-2</v>
      </c>
      <c r="V1157" s="11">
        <f t="shared" si="173"/>
        <v>1.4350000000000001E-3</v>
      </c>
      <c r="W1157" s="11">
        <f t="shared" si="174"/>
        <v>-4.8110000000000002E-3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9911</v>
      </c>
      <c r="C1158" s="3" t="s">
        <v>4768</v>
      </c>
      <c r="D1158" s="10">
        <v>18.100000000000001</v>
      </c>
      <c r="E1158" s="10">
        <v>18.05</v>
      </c>
      <c r="F1158" s="10">
        <v>18</v>
      </c>
      <c r="G1158" s="10">
        <v>17.850000000000001</v>
      </c>
      <c r="H1158" s="10">
        <v>17.8</v>
      </c>
      <c r="I1158" s="3">
        <v>-2</v>
      </c>
      <c r="J1158" s="3">
        <v>0</v>
      </c>
      <c r="K1158" s="3">
        <v>-6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-3.6200000000000002E-4</v>
      </c>
      <c r="T1158" s="11">
        <f t="shared" si="171"/>
        <v>0</v>
      </c>
      <c r="U1158" s="11">
        <f t="shared" si="172"/>
        <v>-1.08E-3</v>
      </c>
      <c r="V1158" s="11">
        <f t="shared" si="173"/>
        <v>0</v>
      </c>
      <c r="W1158" s="11">
        <f t="shared" si="174"/>
        <v>-1.7800000000000002E-4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5421</v>
      </c>
      <c r="C1159" s="3" t="s">
        <v>4782</v>
      </c>
      <c r="D1159" s="10">
        <v>21.7</v>
      </c>
      <c r="E1159" s="10">
        <v>21.45</v>
      </c>
      <c r="F1159" s="10">
        <v>22.5</v>
      </c>
      <c r="G1159" s="10">
        <v>22.05</v>
      </c>
      <c r="H1159" s="10">
        <v>22</v>
      </c>
      <c r="I1159" s="3">
        <v>102</v>
      </c>
      <c r="J1159" s="3">
        <v>-11</v>
      </c>
      <c r="K1159" s="3">
        <v>-354</v>
      </c>
      <c r="L1159" s="3">
        <v>-65</v>
      </c>
      <c r="M1159" s="3">
        <v>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2.2134000000000001E-2</v>
      </c>
      <c r="T1159" s="11">
        <f t="shared" ref="T1159:T1222" si="181">$E1159*J1159/100000</f>
        <v>-2.3595000000000001E-3</v>
      </c>
      <c r="U1159" s="11">
        <f t="shared" ref="U1159:U1222" si="182">$F1159*K1159/100000</f>
        <v>-7.9649999999999999E-2</v>
      </c>
      <c r="V1159" s="11">
        <f t="shared" ref="V1159:V1222" si="183">$G1159*L1159/100000</f>
        <v>-1.43325E-2</v>
      </c>
      <c r="W1159" s="11">
        <f t="shared" ref="W1159:W1222" si="184">$H1159*M1159/100000</f>
        <v>1.1000000000000001E-3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5127</v>
      </c>
      <c r="C1160" s="3" t="s">
        <v>4771</v>
      </c>
      <c r="D1160" s="10">
        <v>29.15</v>
      </c>
      <c r="E1160" s="10">
        <v>29.3</v>
      </c>
      <c r="F1160" s="10">
        <v>31.2</v>
      </c>
      <c r="G1160" s="10">
        <v>31.15</v>
      </c>
      <c r="H1160" s="10">
        <v>30.8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9912</v>
      </c>
      <c r="C1161" s="3" t="s">
        <v>4781</v>
      </c>
      <c r="D1161" s="10">
        <v>52.8</v>
      </c>
      <c r="E1161" s="10">
        <v>53.4</v>
      </c>
      <c r="F1161" s="10">
        <v>53.2</v>
      </c>
      <c r="G1161" s="10">
        <v>52.6</v>
      </c>
      <c r="H1161" s="10">
        <v>53.3</v>
      </c>
      <c r="I1161" s="3">
        <v>153</v>
      </c>
      <c r="J1161" s="3">
        <v>225</v>
      </c>
      <c r="K1161" s="3">
        <v>66</v>
      </c>
      <c r="L1161" s="3">
        <v>82</v>
      </c>
      <c r="M1161" s="3">
        <v>38.4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8.0783999999999995E-2</v>
      </c>
      <c r="T1161" s="11">
        <f t="shared" si="181"/>
        <v>0.12015000000000001</v>
      </c>
      <c r="U1161" s="11">
        <f t="shared" si="182"/>
        <v>3.5112000000000004E-2</v>
      </c>
      <c r="V1161" s="11">
        <f t="shared" si="183"/>
        <v>4.3131999999999997E-2</v>
      </c>
      <c r="W1161" s="11">
        <f t="shared" si="184"/>
        <v>2.0467199999999998E-2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9913</v>
      </c>
      <c r="C1162" s="3" t="s">
        <v>10336</v>
      </c>
      <c r="D1162" s="10">
        <v>14.25</v>
      </c>
      <c r="E1162" s="10">
        <v>14.05</v>
      </c>
      <c r="F1162" s="10">
        <v>14.05</v>
      </c>
      <c r="G1162" s="10">
        <v>14.15</v>
      </c>
      <c r="H1162" s="10">
        <v>14.15</v>
      </c>
      <c r="I1162" s="3">
        <v>-1</v>
      </c>
      <c r="J1162" s="3">
        <v>-1</v>
      </c>
      <c r="K1162" s="3">
        <v>26</v>
      </c>
      <c r="L1162" s="3">
        <v>-2</v>
      </c>
      <c r="M1162" s="3">
        <v>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-1.4249999999999999E-4</v>
      </c>
      <c r="T1162" s="11">
        <f t="shared" si="181"/>
        <v>-1.405E-4</v>
      </c>
      <c r="U1162" s="11">
        <f t="shared" si="182"/>
        <v>3.653E-3</v>
      </c>
      <c r="V1162" s="11">
        <f t="shared" si="183"/>
        <v>-2.8299999999999999E-4</v>
      </c>
      <c r="W1162" s="11">
        <f t="shared" si="184"/>
        <v>1.4008500000000002E-2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9914</v>
      </c>
      <c r="C1163" s="3" t="s">
        <v>4794</v>
      </c>
      <c r="D1163" s="10">
        <v>28.7</v>
      </c>
      <c r="E1163" s="10">
        <v>28.8</v>
      </c>
      <c r="F1163" s="10">
        <v>29.45</v>
      </c>
      <c r="G1163" s="10">
        <v>29.15</v>
      </c>
      <c r="H1163" s="10">
        <v>28.95</v>
      </c>
      <c r="I1163" s="3">
        <v>27</v>
      </c>
      <c r="J1163" s="3">
        <v>13</v>
      </c>
      <c r="K1163" s="3">
        <v>28</v>
      </c>
      <c r="L1163" s="3">
        <v>1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7.7489999999999998E-3</v>
      </c>
      <c r="T1163" s="11">
        <f t="shared" si="181"/>
        <v>3.7440000000000004E-3</v>
      </c>
      <c r="U1163" s="11">
        <f t="shared" si="182"/>
        <v>8.2459999999999999E-3</v>
      </c>
      <c r="V1163" s="11">
        <f t="shared" si="183"/>
        <v>2.9149999999999998E-4</v>
      </c>
      <c r="W1163" s="11">
        <f t="shared" si="184"/>
        <v>2.6055000000000002E-3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6273</v>
      </c>
      <c r="C1164" s="3" t="s">
        <v>4764</v>
      </c>
      <c r="D1164" s="10">
        <v>42.5</v>
      </c>
      <c r="E1164" s="10">
        <v>42.05</v>
      </c>
      <c r="F1164" s="10">
        <v>45</v>
      </c>
      <c r="G1164" s="10">
        <v>44.75</v>
      </c>
      <c r="H1164" s="10">
        <v>45.45</v>
      </c>
      <c r="I1164" s="3">
        <v>-44</v>
      </c>
      <c r="J1164" s="3">
        <v>36</v>
      </c>
      <c r="K1164" s="3">
        <v>82</v>
      </c>
      <c r="L1164" s="3">
        <v>-61</v>
      </c>
      <c r="M1164" s="3">
        <v>-61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-1.8700000000000001E-2</v>
      </c>
      <c r="T1164" s="11">
        <f t="shared" si="181"/>
        <v>1.5137999999999999E-2</v>
      </c>
      <c r="U1164" s="11">
        <f t="shared" si="182"/>
        <v>3.6900000000000002E-2</v>
      </c>
      <c r="V1164" s="11">
        <f t="shared" si="183"/>
        <v>-2.7297499999999999E-2</v>
      </c>
      <c r="W1164" s="11">
        <f t="shared" si="184"/>
        <v>-2.7724500000000003E-2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9915</v>
      </c>
      <c r="C1165" s="3" t="s">
        <v>4805</v>
      </c>
      <c r="D1165" s="10">
        <v>16.600000000000001</v>
      </c>
      <c r="E1165" s="10">
        <v>16.7</v>
      </c>
      <c r="F1165" s="10">
        <v>16.5</v>
      </c>
      <c r="G1165" s="10">
        <v>16.25</v>
      </c>
      <c r="H1165" s="10">
        <v>16.100000000000001</v>
      </c>
      <c r="I1165" s="3">
        <v>1</v>
      </c>
      <c r="J1165" s="3">
        <v>0</v>
      </c>
      <c r="K1165" s="3">
        <v>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1.6600000000000002E-4</v>
      </c>
      <c r="T1165" s="11">
        <f t="shared" si="181"/>
        <v>0</v>
      </c>
      <c r="U1165" s="11">
        <f t="shared" si="182"/>
        <v>3.3E-4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6275</v>
      </c>
      <c r="C1166" s="3" t="s">
        <v>4794</v>
      </c>
      <c r="D1166" s="10">
        <v>55.7</v>
      </c>
      <c r="E1166" s="10">
        <v>55.1</v>
      </c>
      <c r="F1166" s="10">
        <v>54.6</v>
      </c>
      <c r="G1166" s="10">
        <v>54.5</v>
      </c>
      <c r="H1166" s="10">
        <v>53.3</v>
      </c>
      <c r="I1166" s="3">
        <v>-550</v>
      </c>
      <c r="J1166" s="3">
        <v>-197.29</v>
      </c>
      <c r="K1166" s="3">
        <v>-360.50099999999998</v>
      </c>
      <c r="L1166" s="3">
        <v>-287.51</v>
      </c>
      <c r="M1166" s="3">
        <v>-475</v>
      </c>
      <c r="N1166" s="3">
        <v>435</v>
      </c>
      <c r="O1166" s="3">
        <v>0</v>
      </c>
      <c r="P1166" s="3">
        <v>0</v>
      </c>
      <c r="Q1166" s="3">
        <v>95</v>
      </c>
      <c r="R1166" s="3">
        <v>0</v>
      </c>
      <c r="S1166" s="11">
        <f t="shared" si="180"/>
        <v>-0.30635000000000001</v>
      </c>
      <c r="T1166" s="11">
        <f t="shared" si="181"/>
        <v>-0.10870679</v>
      </c>
      <c r="U1166" s="11">
        <f t="shared" si="182"/>
        <v>-0.196833546</v>
      </c>
      <c r="V1166" s="11">
        <f t="shared" si="183"/>
        <v>-0.15669295</v>
      </c>
      <c r="W1166" s="11">
        <f t="shared" si="184"/>
        <v>-0.25317499999999998</v>
      </c>
      <c r="X1166" s="11">
        <f t="shared" si="185"/>
        <v>0.24229500000000001</v>
      </c>
      <c r="Y1166" s="11">
        <f t="shared" si="186"/>
        <v>0</v>
      </c>
      <c r="Z1166" s="11">
        <f t="shared" si="187"/>
        <v>0</v>
      </c>
      <c r="AA1166" s="11">
        <f t="shared" si="188"/>
        <v>5.1775000000000002E-2</v>
      </c>
      <c r="AB1166" s="11">
        <f t="shared" si="189"/>
        <v>0</v>
      </c>
    </row>
    <row r="1167" spans="1:28" x14ac:dyDescent="0.25">
      <c r="A1167" s="2" t="s">
        <v>1161</v>
      </c>
      <c r="B1167" s="3" t="s">
        <v>9916</v>
      </c>
      <c r="C1167" s="3" t="s">
        <v>4805</v>
      </c>
      <c r="D1167" s="10">
        <v>49.65</v>
      </c>
      <c r="E1167" s="10">
        <v>49.4</v>
      </c>
      <c r="F1167" s="10">
        <v>50</v>
      </c>
      <c r="G1167" s="10">
        <v>49.1</v>
      </c>
      <c r="H1167" s="10">
        <v>48</v>
      </c>
      <c r="I1167" s="3">
        <v>171</v>
      </c>
      <c r="J1167" s="3">
        <v>-4</v>
      </c>
      <c r="K1167" s="3">
        <v>294</v>
      </c>
      <c r="L1167" s="3">
        <v>-212.37299999999999</v>
      </c>
      <c r="M1167" s="3">
        <v>-108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8.4901499999999991E-2</v>
      </c>
      <c r="T1167" s="11">
        <f t="shared" si="181"/>
        <v>-1.9759999999999999E-3</v>
      </c>
      <c r="U1167" s="11">
        <f t="shared" si="182"/>
        <v>0.14699999999999999</v>
      </c>
      <c r="V1167" s="11">
        <f t="shared" si="183"/>
        <v>-0.104275143</v>
      </c>
      <c r="W1167" s="11">
        <f t="shared" si="184"/>
        <v>-5.1839999999999997E-2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9917</v>
      </c>
      <c r="C1168" s="3" t="s">
        <v>4811</v>
      </c>
      <c r="D1168" s="10">
        <v>105.5</v>
      </c>
      <c r="E1168" s="10">
        <v>104.5</v>
      </c>
      <c r="F1168" s="10">
        <v>107</v>
      </c>
      <c r="G1168" s="10">
        <v>105</v>
      </c>
      <c r="H1168" s="10">
        <v>104</v>
      </c>
      <c r="I1168" s="3">
        <v>33</v>
      </c>
      <c r="J1168" s="3">
        <v>-8</v>
      </c>
      <c r="K1168" s="3">
        <v>5</v>
      </c>
      <c r="L1168" s="3">
        <v>-27</v>
      </c>
      <c r="M1168" s="3">
        <v>-24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3.4814999999999999E-2</v>
      </c>
      <c r="T1168" s="11">
        <f t="shared" si="181"/>
        <v>-8.3599999999999994E-3</v>
      </c>
      <c r="U1168" s="11">
        <f t="shared" si="182"/>
        <v>5.3499999999999997E-3</v>
      </c>
      <c r="V1168" s="11">
        <f t="shared" si="183"/>
        <v>-2.835E-2</v>
      </c>
      <c r="W1168" s="11">
        <f t="shared" si="184"/>
        <v>-2.496E-2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6276</v>
      </c>
      <c r="C1169" s="3" t="s">
        <v>4783</v>
      </c>
      <c r="D1169" s="10">
        <v>12.75</v>
      </c>
      <c r="E1169" s="10">
        <v>12.7</v>
      </c>
      <c r="F1169" s="10">
        <v>12.65</v>
      </c>
      <c r="G1169" s="10">
        <v>12.3</v>
      </c>
      <c r="H1169" s="10">
        <v>12.25</v>
      </c>
      <c r="I1169" s="3">
        <v>53</v>
      </c>
      <c r="J1169" s="3">
        <v>8</v>
      </c>
      <c r="K1169" s="3">
        <v>14</v>
      </c>
      <c r="L1169" s="3">
        <v>0</v>
      </c>
      <c r="M1169" s="3">
        <v>-10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6.7574999999999996E-3</v>
      </c>
      <c r="T1169" s="11">
        <f t="shared" si="181"/>
        <v>1.016E-3</v>
      </c>
      <c r="U1169" s="11">
        <f t="shared" si="182"/>
        <v>1.771E-3</v>
      </c>
      <c r="V1169" s="11">
        <f t="shared" si="183"/>
        <v>0</v>
      </c>
      <c r="W1169" s="11">
        <f t="shared" si="184"/>
        <v>-1.225E-3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9918</v>
      </c>
      <c r="C1170" s="3" t="s">
        <v>4821</v>
      </c>
      <c r="D1170" s="10">
        <v>96.8</v>
      </c>
      <c r="E1170" s="10">
        <v>99.3</v>
      </c>
      <c r="F1170" s="10">
        <v>102</v>
      </c>
      <c r="G1170" s="10">
        <v>100</v>
      </c>
      <c r="H1170" s="10">
        <v>100</v>
      </c>
      <c r="I1170" s="3">
        <v>37</v>
      </c>
      <c r="J1170" s="3">
        <v>130.24100000000001</v>
      </c>
      <c r="K1170" s="3">
        <v>-2.2410000000000001</v>
      </c>
      <c r="L1170" s="3">
        <v>7.4</v>
      </c>
      <c r="M1170" s="3">
        <v>21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3.5816000000000001E-2</v>
      </c>
      <c r="T1170" s="11">
        <f t="shared" si="181"/>
        <v>0.129329313</v>
      </c>
      <c r="U1170" s="11">
        <f t="shared" si="182"/>
        <v>-2.28582E-3</v>
      </c>
      <c r="V1170" s="11">
        <f t="shared" si="183"/>
        <v>7.4000000000000003E-3</v>
      </c>
      <c r="W1170" s="11">
        <f t="shared" si="184"/>
        <v>2.1000000000000001E-2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6277</v>
      </c>
      <c r="C1171" s="3" t="s">
        <v>10332</v>
      </c>
      <c r="D1171" s="10">
        <v>13.1</v>
      </c>
      <c r="E1171" s="10">
        <v>13</v>
      </c>
      <c r="F1171" s="10">
        <v>12.95</v>
      </c>
      <c r="G1171" s="10">
        <v>13.1</v>
      </c>
      <c r="H1171" s="10">
        <v>12.95</v>
      </c>
      <c r="I1171" s="3">
        <v>-1</v>
      </c>
      <c r="J1171" s="3">
        <v>-2</v>
      </c>
      <c r="K1171" s="3">
        <v>-1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-1.3099999999999999E-4</v>
      </c>
      <c r="T1171" s="11">
        <f t="shared" si="181"/>
        <v>-2.5999999999999998E-4</v>
      </c>
      <c r="U1171" s="11">
        <f t="shared" si="182"/>
        <v>-1.295E-4</v>
      </c>
      <c r="V1171" s="11">
        <f t="shared" si="183"/>
        <v>1.3099999999999999E-4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5756</v>
      </c>
      <c r="C1172" s="3" t="s">
        <v>10350</v>
      </c>
      <c r="D1172" s="10">
        <v>175</v>
      </c>
      <c r="E1172" s="10">
        <v>175</v>
      </c>
      <c r="F1172" s="10">
        <v>172.5</v>
      </c>
      <c r="G1172" s="10">
        <v>172.5</v>
      </c>
      <c r="H1172" s="10">
        <v>175</v>
      </c>
      <c r="I1172" s="3">
        <v>857.9</v>
      </c>
      <c r="J1172" s="3">
        <v>149</v>
      </c>
      <c r="K1172" s="3">
        <v>56.518999999999998</v>
      </c>
      <c r="L1172" s="3">
        <v>1162</v>
      </c>
      <c r="M1172" s="3">
        <v>1745</v>
      </c>
      <c r="N1172" s="3">
        <v>110.79</v>
      </c>
      <c r="O1172" s="3">
        <v>81.99</v>
      </c>
      <c r="P1172" s="3">
        <v>182.19800000000001</v>
      </c>
      <c r="Q1172" s="3">
        <v>-233.40899999999999</v>
      </c>
      <c r="R1172" s="3">
        <v>100.19499999999999</v>
      </c>
      <c r="S1172" s="11">
        <f t="shared" si="180"/>
        <v>1.501325</v>
      </c>
      <c r="T1172" s="11">
        <f t="shared" si="181"/>
        <v>0.26074999999999998</v>
      </c>
      <c r="U1172" s="11">
        <f t="shared" si="182"/>
        <v>9.7495275000000006E-2</v>
      </c>
      <c r="V1172" s="11">
        <f t="shared" si="183"/>
        <v>2.0044499999999998</v>
      </c>
      <c r="W1172" s="11">
        <f t="shared" si="184"/>
        <v>3.05375</v>
      </c>
      <c r="X1172" s="11">
        <f t="shared" si="185"/>
        <v>0.19388250000000001</v>
      </c>
      <c r="Y1172" s="11">
        <f t="shared" si="186"/>
        <v>0.14348250000000001</v>
      </c>
      <c r="Z1172" s="11">
        <f t="shared" si="187"/>
        <v>0.31429155000000003</v>
      </c>
      <c r="AA1172" s="11">
        <f t="shared" si="188"/>
        <v>-0.40263052499999996</v>
      </c>
      <c r="AB1172" s="11">
        <f t="shared" si="189"/>
        <v>0.17534125</v>
      </c>
    </row>
    <row r="1173" spans="1:28" x14ac:dyDescent="0.25">
      <c r="A1173" s="2" t="s">
        <v>1167</v>
      </c>
      <c r="B1173" s="3" t="s">
        <v>9919</v>
      </c>
      <c r="C1173" s="3" t="s">
        <v>4807</v>
      </c>
      <c r="D1173" s="10">
        <v>20.5</v>
      </c>
      <c r="E1173" s="10">
        <v>20.8</v>
      </c>
      <c r="F1173" s="10">
        <v>20.5</v>
      </c>
      <c r="G1173" s="10">
        <v>19.95</v>
      </c>
      <c r="H1173" s="10">
        <v>20</v>
      </c>
      <c r="I1173" s="3">
        <v>-19</v>
      </c>
      <c r="J1173" s="3">
        <v>-12</v>
      </c>
      <c r="K1173" s="3">
        <v>-13</v>
      </c>
      <c r="L1173" s="3">
        <v>-11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-3.895E-3</v>
      </c>
      <c r="T1173" s="11">
        <f t="shared" si="181"/>
        <v>-2.4960000000000004E-3</v>
      </c>
      <c r="U1173" s="11">
        <f t="shared" si="182"/>
        <v>-2.6649999999999998E-3</v>
      </c>
      <c r="V1173" s="11">
        <f t="shared" si="183"/>
        <v>-2.1944999999999998E-3</v>
      </c>
      <c r="W1173" s="11">
        <f t="shared" si="184"/>
        <v>-2E-3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9920</v>
      </c>
      <c r="C1174" s="3" t="s">
        <v>10319</v>
      </c>
      <c r="D1174" s="10">
        <v>25.5</v>
      </c>
      <c r="E1174" s="10">
        <v>25.5</v>
      </c>
      <c r="F1174" s="10">
        <v>25.5</v>
      </c>
      <c r="G1174" s="10">
        <v>25.45</v>
      </c>
      <c r="H1174" s="10">
        <v>25.4</v>
      </c>
      <c r="I1174" s="3">
        <v>-1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-2.5500000000000002E-4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9921</v>
      </c>
      <c r="C1175" s="3" t="s">
        <v>4781</v>
      </c>
      <c r="D1175" s="10">
        <v>11.6</v>
      </c>
      <c r="E1175" s="10">
        <v>11.55</v>
      </c>
      <c r="F1175" s="10">
        <v>11.55</v>
      </c>
      <c r="G1175" s="10">
        <v>11.3</v>
      </c>
      <c r="H1175" s="10">
        <v>11.4</v>
      </c>
      <c r="I1175" s="3">
        <v>123</v>
      </c>
      <c r="J1175" s="3">
        <v>-67</v>
      </c>
      <c r="K1175" s="3">
        <v>35</v>
      </c>
      <c r="L1175" s="3">
        <v>-40</v>
      </c>
      <c r="M1175" s="3">
        <v>46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1.4267999999999999E-2</v>
      </c>
      <c r="T1175" s="11">
        <f t="shared" si="181"/>
        <v>-7.7385000000000006E-3</v>
      </c>
      <c r="U1175" s="11">
        <f t="shared" si="182"/>
        <v>4.0425000000000001E-3</v>
      </c>
      <c r="V1175" s="11">
        <f t="shared" si="183"/>
        <v>-4.5199999999999997E-3</v>
      </c>
      <c r="W1175" s="11">
        <f t="shared" si="184"/>
        <v>5.2439999999999995E-3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5128</v>
      </c>
      <c r="C1176" s="3" t="s">
        <v>4807</v>
      </c>
      <c r="D1176" s="10">
        <v>34.700000000000003</v>
      </c>
      <c r="E1176" s="10">
        <v>34.9</v>
      </c>
      <c r="F1176" s="10">
        <v>35.049999999999997</v>
      </c>
      <c r="G1176" s="10">
        <v>34.799999999999997</v>
      </c>
      <c r="H1176" s="10">
        <v>34.85</v>
      </c>
      <c r="I1176" s="3">
        <v>-8</v>
      </c>
      <c r="J1176" s="3">
        <v>0</v>
      </c>
      <c r="K1176" s="3">
        <v>0</v>
      </c>
      <c r="L1176" s="3">
        <v>3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-2.7760000000000003E-3</v>
      </c>
      <c r="T1176" s="11">
        <f t="shared" si="181"/>
        <v>0</v>
      </c>
      <c r="U1176" s="11">
        <f t="shared" si="182"/>
        <v>0</v>
      </c>
      <c r="V1176" s="11">
        <f t="shared" si="183"/>
        <v>1.044E-3</v>
      </c>
      <c r="W1176" s="11">
        <f t="shared" si="184"/>
        <v>3.4850000000000001E-4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9922</v>
      </c>
      <c r="C1177" s="3" t="s">
        <v>4814</v>
      </c>
      <c r="D1177" s="10">
        <v>23.05</v>
      </c>
      <c r="E1177" s="10">
        <v>23.4</v>
      </c>
      <c r="F1177" s="10">
        <v>23.05</v>
      </c>
      <c r="G1177" s="10">
        <v>22.95</v>
      </c>
      <c r="H1177" s="10">
        <v>23.05</v>
      </c>
      <c r="I1177" s="3">
        <v>-38</v>
      </c>
      <c r="J1177" s="3">
        <v>-8</v>
      </c>
      <c r="K1177" s="3">
        <v>-0.95</v>
      </c>
      <c r="L1177" s="3">
        <v>4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-8.7589999999999994E-3</v>
      </c>
      <c r="T1177" s="11">
        <f t="shared" si="181"/>
        <v>-1.872E-3</v>
      </c>
      <c r="U1177" s="11">
        <f t="shared" si="182"/>
        <v>-2.18975E-4</v>
      </c>
      <c r="V1177" s="11">
        <f t="shared" si="183"/>
        <v>9.1799999999999998E-4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9923</v>
      </c>
      <c r="C1178" s="3" t="s">
        <v>4804</v>
      </c>
      <c r="D1178" s="10">
        <v>51.1</v>
      </c>
      <c r="E1178" s="10">
        <v>50.7</v>
      </c>
      <c r="F1178" s="10">
        <v>50.6</v>
      </c>
      <c r="G1178" s="10">
        <v>50.3</v>
      </c>
      <c r="H1178" s="10">
        <v>51</v>
      </c>
      <c r="I1178" s="3">
        <v>9</v>
      </c>
      <c r="J1178" s="3">
        <v>2</v>
      </c>
      <c r="K1178" s="3">
        <v>-8</v>
      </c>
      <c r="L1178" s="3">
        <v>2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4.5990000000000007E-3</v>
      </c>
      <c r="T1178" s="11">
        <f t="shared" si="181"/>
        <v>1.0140000000000001E-3</v>
      </c>
      <c r="U1178" s="11">
        <f t="shared" si="182"/>
        <v>-4.0480000000000004E-3</v>
      </c>
      <c r="V1178" s="11">
        <f t="shared" si="183"/>
        <v>1.0059999999999999E-3</v>
      </c>
      <c r="W1178" s="11">
        <f t="shared" si="184"/>
        <v>-1.5299999999999999E-3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9924</v>
      </c>
      <c r="C1179" s="3" t="s">
        <v>4783</v>
      </c>
      <c r="D1179" s="10">
        <v>10.85</v>
      </c>
      <c r="E1179" s="10">
        <v>10.75</v>
      </c>
      <c r="F1179" s="10">
        <v>10.75</v>
      </c>
      <c r="G1179" s="10">
        <v>10.7</v>
      </c>
      <c r="H1179" s="10">
        <v>10.65</v>
      </c>
      <c r="I1179" s="3">
        <v>-2</v>
      </c>
      <c r="J1179" s="3">
        <v>11</v>
      </c>
      <c r="K1179" s="3">
        <v>12</v>
      </c>
      <c r="L1179" s="3">
        <v>-4.6779999999999999</v>
      </c>
      <c r="M1179" s="3">
        <v>-3.7829999999999999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-2.1699999999999999E-4</v>
      </c>
      <c r="T1179" s="11">
        <f t="shared" si="181"/>
        <v>1.1825E-3</v>
      </c>
      <c r="U1179" s="11">
        <f t="shared" si="182"/>
        <v>1.2899999999999999E-3</v>
      </c>
      <c r="V1179" s="11">
        <f t="shared" si="183"/>
        <v>-5.0054599999999993E-4</v>
      </c>
      <c r="W1179" s="11">
        <f t="shared" si="184"/>
        <v>-4.0288949999999998E-4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9925</v>
      </c>
      <c r="C1180" s="3" t="s">
        <v>4771</v>
      </c>
      <c r="D1180" s="10">
        <v>85.2</v>
      </c>
      <c r="E1180" s="10">
        <v>85.6</v>
      </c>
      <c r="F1180" s="10">
        <v>85.8</v>
      </c>
      <c r="G1180" s="10">
        <v>86</v>
      </c>
      <c r="H1180" s="10">
        <v>86.2</v>
      </c>
      <c r="I1180" s="3">
        <v>44</v>
      </c>
      <c r="J1180" s="3">
        <v>12</v>
      </c>
      <c r="K1180" s="3">
        <v>10</v>
      </c>
      <c r="L1180" s="3">
        <v>9</v>
      </c>
      <c r="M1180" s="3">
        <v>25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3.7488E-2</v>
      </c>
      <c r="T1180" s="11">
        <f t="shared" si="181"/>
        <v>1.0271999999999998E-2</v>
      </c>
      <c r="U1180" s="11">
        <f t="shared" si="182"/>
        <v>8.5800000000000008E-3</v>
      </c>
      <c r="V1180" s="11">
        <f t="shared" si="183"/>
        <v>7.7400000000000004E-3</v>
      </c>
      <c r="W1180" s="11">
        <f t="shared" si="184"/>
        <v>2.155E-2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9926</v>
      </c>
      <c r="C1181" s="3" t="s">
        <v>4771</v>
      </c>
      <c r="D1181" s="10">
        <v>69.3</v>
      </c>
      <c r="E1181" s="10">
        <v>68.8</v>
      </c>
      <c r="F1181" s="10">
        <v>69</v>
      </c>
      <c r="G1181" s="10">
        <v>70.099999999999994</v>
      </c>
      <c r="H1181" s="10">
        <v>68.400000000000006</v>
      </c>
      <c r="I1181" s="3">
        <v>45</v>
      </c>
      <c r="J1181" s="3">
        <v>-42</v>
      </c>
      <c r="K1181" s="3">
        <v>-11</v>
      </c>
      <c r="L1181" s="3">
        <v>20</v>
      </c>
      <c r="M1181" s="3">
        <v>-33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3.1185000000000001E-2</v>
      </c>
      <c r="T1181" s="11">
        <f t="shared" si="181"/>
        <v>-2.8895999999999998E-2</v>
      </c>
      <c r="U1181" s="11">
        <f t="shared" si="182"/>
        <v>-7.5900000000000004E-3</v>
      </c>
      <c r="V1181" s="11">
        <f t="shared" si="183"/>
        <v>1.4019999999999999E-2</v>
      </c>
      <c r="W1181" s="11">
        <f t="shared" si="184"/>
        <v>-2.2572000000000002E-2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6280</v>
      </c>
      <c r="C1182" s="3" t="s">
        <v>4771</v>
      </c>
      <c r="D1182" s="10">
        <v>9.02</v>
      </c>
      <c r="E1182" s="10">
        <v>9.0399999999999991</v>
      </c>
      <c r="F1182" s="10">
        <v>8.99</v>
      </c>
      <c r="G1182" s="10">
        <v>8.98</v>
      </c>
      <c r="H1182" s="10">
        <v>8.9700000000000006</v>
      </c>
      <c r="I1182" s="3">
        <v>269</v>
      </c>
      <c r="J1182" s="3">
        <v>169</v>
      </c>
      <c r="K1182" s="3">
        <v>52</v>
      </c>
      <c r="L1182" s="3">
        <v>107</v>
      </c>
      <c r="M1182" s="3">
        <v>119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2.4263800000000002E-2</v>
      </c>
      <c r="T1182" s="11">
        <f t="shared" si="181"/>
        <v>1.5277599999999997E-2</v>
      </c>
      <c r="U1182" s="11">
        <f t="shared" si="182"/>
        <v>4.6747999999999998E-3</v>
      </c>
      <c r="V1182" s="11">
        <f t="shared" si="183"/>
        <v>9.6086000000000001E-3</v>
      </c>
      <c r="W1182" s="11">
        <f t="shared" si="184"/>
        <v>1.0674300000000001E-2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9927</v>
      </c>
      <c r="C1183" s="3" t="s">
        <v>4771</v>
      </c>
      <c r="D1183" s="10">
        <v>19.95</v>
      </c>
      <c r="E1183" s="10">
        <v>19.899999999999999</v>
      </c>
      <c r="F1183" s="10">
        <v>19.899999999999999</v>
      </c>
      <c r="G1183" s="10">
        <v>19.899999999999999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9928</v>
      </c>
      <c r="C1184" s="3" t="s">
        <v>4771</v>
      </c>
      <c r="D1184" s="10">
        <v>13.75</v>
      </c>
      <c r="E1184" s="10">
        <v>13.65</v>
      </c>
      <c r="F1184" s="10">
        <v>13.8</v>
      </c>
      <c r="G1184" s="10">
        <v>13.85</v>
      </c>
      <c r="H1184" s="10">
        <v>13.75</v>
      </c>
      <c r="I1184" s="3">
        <v>3</v>
      </c>
      <c r="J1184" s="3">
        <v>-17</v>
      </c>
      <c r="K1184" s="3">
        <v>20</v>
      </c>
      <c r="L1184" s="3">
        <v>-38</v>
      </c>
      <c r="M1184" s="3">
        <v>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4.125E-4</v>
      </c>
      <c r="T1184" s="11">
        <f t="shared" si="181"/>
        <v>-2.3205000000000001E-3</v>
      </c>
      <c r="U1184" s="11">
        <f t="shared" si="182"/>
        <v>2.7599999999999999E-3</v>
      </c>
      <c r="V1184" s="11">
        <f t="shared" si="183"/>
        <v>-5.2629999999999994E-3</v>
      </c>
      <c r="W1184" s="11">
        <f t="shared" si="184"/>
        <v>3.3E-3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9929</v>
      </c>
      <c r="C1185" s="3" t="s">
        <v>4771</v>
      </c>
      <c r="D1185" s="10">
        <v>19.75</v>
      </c>
      <c r="E1185" s="10">
        <v>20</v>
      </c>
      <c r="F1185" s="10">
        <v>20</v>
      </c>
      <c r="G1185" s="10">
        <v>21.65</v>
      </c>
      <c r="H1185" s="10">
        <v>23.8</v>
      </c>
      <c r="I1185" s="3">
        <v>14</v>
      </c>
      <c r="J1185" s="3">
        <v>-1</v>
      </c>
      <c r="K1185" s="3">
        <v>-3</v>
      </c>
      <c r="L1185" s="3">
        <v>5</v>
      </c>
      <c r="M1185" s="3">
        <v>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2.7650000000000001E-3</v>
      </c>
      <c r="T1185" s="11">
        <f t="shared" si="181"/>
        <v>-2.0000000000000001E-4</v>
      </c>
      <c r="U1185" s="11">
        <f t="shared" si="182"/>
        <v>-5.9999999999999995E-4</v>
      </c>
      <c r="V1185" s="11">
        <f t="shared" si="183"/>
        <v>1.0824999999999999E-3</v>
      </c>
      <c r="W1185" s="11">
        <f t="shared" si="184"/>
        <v>1.6659999999999999E-3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9930</v>
      </c>
      <c r="C1186" s="3" t="s">
        <v>4771</v>
      </c>
      <c r="D1186" s="10">
        <v>26.5</v>
      </c>
      <c r="E1186" s="10">
        <v>26.65</v>
      </c>
      <c r="F1186" s="10">
        <v>27.55</v>
      </c>
      <c r="G1186" s="10">
        <v>28.5</v>
      </c>
      <c r="H1186" s="10">
        <v>27.2</v>
      </c>
      <c r="I1186" s="3">
        <v>463</v>
      </c>
      <c r="J1186" s="3">
        <v>-44</v>
      </c>
      <c r="K1186" s="3">
        <v>425</v>
      </c>
      <c r="L1186" s="3">
        <v>-69.022000000000006</v>
      </c>
      <c r="M1186" s="3">
        <v>-188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0.122695</v>
      </c>
      <c r="T1186" s="11">
        <f t="shared" si="181"/>
        <v>-1.1725999999999999E-2</v>
      </c>
      <c r="U1186" s="11">
        <f t="shared" si="182"/>
        <v>0.1170875</v>
      </c>
      <c r="V1186" s="11">
        <f t="shared" si="183"/>
        <v>-1.9671270000000001E-2</v>
      </c>
      <c r="W1186" s="11">
        <f t="shared" si="184"/>
        <v>-5.1135999999999994E-2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5423</v>
      </c>
      <c r="C1187" s="3" t="s">
        <v>4771</v>
      </c>
      <c r="D1187" s="10">
        <v>64.099999999999994</v>
      </c>
      <c r="E1187" s="10">
        <v>63.9</v>
      </c>
      <c r="F1187" s="10">
        <v>66.099999999999994</v>
      </c>
      <c r="G1187" s="10">
        <v>66.5</v>
      </c>
      <c r="H1187" s="10">
        <v>66.5</v>
      </c>
      <c r="I1187" s="3">
        <v>-1</v>
      </c>
      <c r="J1187" s="3">
        <v>0</v>
      </c>
      <c r="K1187" s="3">
        <v>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-6.4099999999999997E-4</v>
      </c>
      <c r="T1187" s="11">
        <f t="shared" si="181"/>
        <v>0</v>
      </c>
      <c r="U1187" s="11">
        <f t="shared" si="182"/>
        <v>1.3219999999999998E-3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5758</v>
      </c>
      <c r="C1188" s="3" t="s">
        <v>10330</v>
      </c>
      <c r="D1188" s="10">
        <v>10.15</v>
      </c>
      <c r="E1188" s="10">
        <v>10</v>
      </c>
      <c r="F1188" s="10">
        <v>9.3800000000000008</v>
      </c>
      <c r="G1188" s="10">
        <v>9.2200000000000006</v>
      </c>
      <c r="H1188" s="10">
        <v>8.67</v>
      </c>
      <c r="I1188" s="3">
        <v>2093</v>
      </c>
      <c r="J1188" s="3">
        <v>817</v>
      </c>
      <c r="K1188" s="3">
        <v>77</v>
      </c>
      <c r="L1188" s="3">
        <v>715</v>
      </c>
      <c r="M1188" s="3">
        <v>-1803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0.2124395</v>
      </c>
      <c r="T1188" s="11">
        <f t="shared" si="181"/>
        <v>8.1699999999999995E-2</v>
      </c>
      <c r="U1188" s="11">
        <f t="shared" si="182"/>
        <v>7.2226000000000009E-3</v>
      </c>
      <c r="V1188" s="11">
        <f t="shared" si="183"/>
        <v>6.5922999999999995E-2</v>
      </c>
      <c r="W1188" s="11">
        <f t="shared" si="184"/>
        <v>-0.15632009999999999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5759</v>
      </c>
      <c r="C1189" s="3" t="s">
        <v>4771</v>
      </c>
      <c r="D1189" s="10">
        <v>59.3</v>
      </c>
      <c r="E1189" s="10">
        <v>59.4</v>
      </c>
      <c r="F1189" s="10">
        <v>59.1</v>
      </c>
      <c r="G1189" s="10">
        <v>58.3</v>
      </c>
      <c r="H1189" s="10">
        <v>58.2</v>
      </c>
      <c r="I1189" s="3">
        <v>-46.720999999999997</v>
      </c>
      <c r="J1189" s="3">
        <v>-31</v>
      </c>
      <c r="K1189" s="3">
        <v>-48</v>
      </c>
      <c r="L1189" s="3">
        <v>-174.46799999999999</v>
      </c>
      <c r="M1189" s="3">
        <v>-8</v>
      </c>
      <c r="N1189" s="3">
        <v>-93</v>
      </c>
      <c r="O1189" s="3">
        <v>14</v>
      </c>
      <c r="P1189" s="3">
        <v>5</v>
      </c>
      <c r="Q1189" s="3">
        <v>6</v>
      </c>
      <c r="R1189" s="3">
        <v>-34</v>
      </c>
      <c r="S1189" s="11">
        <f t="shared" si="180"/>
        <v>-2.7705552999999994E-2</v>
      </c>
      <c r="T1189" s="11">
        <f t="shared" si="181"/>
        <v>-1.8414E-2</v>
      </c>
      <c r="U1189" s="11">
        <f t="shared" si="182"/>
        <v>-2.8368000000000001E-2</v>
      </c>
      <c r="V1189" s="11">
        <f t="shared" si="183"/>
        <v>-0.101714844</v>
      </c>
      <c r="W1189" s="11">
        <f t="shared" si="184"/>
        <v>-4.6560000000000004E-3</v>
      </c>
      <c r="X1189" s="11">
        <f t="shared" si="185"/>
        <v>-5.5148999999999997E-2</v>
      </c>
      <c r="Y1189" s="11">
        <f t="shared" si="186"/>
        <v>8.3160000000000005E-3</v>
      </c>
      <c r="Z1189" s="11">
        <f t="shared" si="187"/>
        <v>2.9550000000000002E-3</v>
      </c>
      <c r="AA1189" s="11">
        <f t="shared" si="188"/>
        <v>3.4979999999999994E-3</v>
      </c>
      <c r="AB1189" s="11">
        <f t="shared" si="189"/>
        <v>-1.9788000000000004E-2</v>
      </c>
    </row>
    <row r="1190" spans="1:28" x14ac:dyDescent="0.25">
      <c r="A1190" s="2" t="s">
        <v>1184</v>
      </c>
      <c r="B1190" s="3" t="s">
        <v>9931</v>
      </c>
      <c r="C1190" s="3" t="s">
        <v>4771</v>
      </c>
      <c r="D1190" s="10">
        <v>25.2</v>
      </c>
      <c r="E1190" s="10">
        <v>25.2</v>
      </c>
      <c r="F1190" s="10">
        <v>25.25</v>
      </c>
      <c r="G1190" s="10">
        <v>25.15</v>
      </c>
      <c r="H1190" s="10">
        <v>25</v>
      </c>
      <c r="I1190" s="3">
        <v>-1</v>
      </c>
      <c r="J1190" s="3">
        <v>-1</v>
      </c>
      <c r="K1190" s="3">
        <v>1</v>
      </c>
      <c r="L1190" s="3">
        <v>0</v>
      </c>
      <c r="M1190" s="3">
        <v>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-2.52E-4</v>
      </c>
      <c r="T1190" s="11">
        <f t="shared" si="181"/>
        <v>-2.52E-4</v>
      </c>
      <c r="U1190" s="11">
        <f t="shared" si="182"/>
        <v>2.5250000000000001E-4</v>
      </c>
      <c r="V1190" s="11">
        <f t="shared" si="183"/>
        <v>0</v>
      </c>
      <c r="W1190" s="11">
        <f t="shared" si="184"/>
        <v>1.75E-3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9932</v>
      </c>
      <c r="C1191" s="3" t="s">
        <v>4771</v>
      </c>
      <c r="D1191" s="10">
        <v>24.9</v>
      </c>
      <c r="E1191" s="10">
        <v>24.85</v>
      </c>
      <c r="F1191" s="10">
        <v>25.2</v>
      </c>
      <c r="G1191" s="10">
        <v>25.3</v>
      </c>
      <c r="H1191" s="10">
        <v>25.35</v>
      </c>
      <c r="I1191" s="3">
        <v>3</v>
      </c>
      <c r="J1191" s="3">
        <v>0</v>
      </c>
      <c r="K1191" s="3">
        <v>12</v>
      </c>
      <c r="L1191" s="3">
        <v>0</v>
      </c>
      <c r="M1191" s="3">
        <v>16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7.4699999999999983E-4</v>
      </c>
      <c r="T1191" s="11">
        <f t="shared" si="181"/>
        <v>0</v>
      </c>
      <c r="U1191" s="11">
        <f t="shared" si="182"/>
        <v>3.0239999999999998E-3</v>
      </c>
      <c r="V1191" s="11">
        <f t="shared" si="183"/>
        <v>0</v>
      </c>
      <c r="W1191" s="11">
        <f t="shared" si="184"/>
        <v>4.0560000000000006E-3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9933</v>
      </c>
      <c r="C1192" s="3" t="s">
        <v>4771</v>
      </c>
      <c r="D1192" s="10">
        <v>19.350000000000001</v>
      </c>
      <c r="E1192" s="10">
        <v>19.350000000000001</v>
      </c>
      <c r="F1192" s="10">
        <v>19.350000000000001</v>
      </c>
      <c r="G1192" s="10">
        <v>19.600000000000001</v>
      </c>
      <c r="H1192" s="10">
        <v>19.45</v>
      </c>
      <c r="I1192" s="3">
        <v>0</v>
      </c>
      <c r="J1192" s="3">
        <v>0</v>
      </c>
      <c r="K1192" s="3">
        <v>0</v>
      </c>
      <c r="L1192" s="3">
        <v>0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7.7799999999999994E-4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9934</v>
      </c>
      <c r="C1193" s="3" t="s">
        <v>4768</v>
      </c>
      <c r="D1193" s="10">
        <v>35.85</v>
      </c>
      <c r="E1193" s="10">
        <v>36</v>
      </c>
      <c r="F1193" s="10">
        <v>36.5</v>
      </c>
      <c r="G1193" s="10">
        <v>36.65</v>
      </c>
      <c r="H1193" s="10">
        <v>36.75</v>
      </c>
      <c r="I1193" s="3">
        <v>45</v>
      </c>
      <c r="J1193" s="3">
        <v>9</v>
      </c>
      <c r="K1193" s="3">
        <v>32</v>
      </c>
      <c r="L1193" s="3">
        <v>-1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1.6132500000000001E-2</v>
      </c>
      <c r="T1193" s="11">
        <f t="shared" si="181"/>
        <v>3.2399999999999998E-3</v>
      </c>
      <c r="U1193" s="11">
        <f t="shared" si="182"/>
        <v>1.1679999999999999E-2</v>
      </c>
      <c r="V1193" s="11">
        <f t="shared" si="183"/>
        <v>-3.6649999999999996E-4</v>
      </c>
      <c r="W1193" s="11">
        <f t="shared" si="184"/>
        <v>-3.6749999999999999E-4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6285</v>
      </c>
      <c r="C1194" s="3" t="s">
        <v>4771</v>
      </c>
      <c r="D1194" s="10">
        <v>10.6</v>
      </c>
      <c r="E1194" s="10">
        <v>10.4</v>
      </c>
      <c r="F1194" s="10">
        <v>10.5</v>
      </c>
      <c r="G1194" s="10">
        <v>10.199999999999999</v>
      </c>
      <c r="H1194" s="10">
        <v>10.199999999999999</v>
      </c>
      <c r="I1194" s="3">
        <v>79</v>
      </c>
      <c r="J1194" s="3">
        <v>7</v>
      </c>
      <c r="K1194" s="3">
        <v>66</v>
      </c>
      <c r="L1194" s="3">
        <v>-65</v>
      </c>
      <c r="M1194" s="3">
        <v>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8.3739999999999995E-3</v>
      </c>
      <c r="T1194" s="11">
        <f t="shared" si="181"/>
        <v>7.2800000000000002E-4</v>
      </c>
      <c r="U1194" s="11">
        <f t="shared" si="182"/>
        <v>6.9300000000000004E-3</v>
      </c>
      <c r="V1194" s="11">
        <f t="shared" si="183"/>
        <v>-6.6299999999999996E-3</v>
      </c>
      <c r="W1194" s="11">
        <f t="shared" si="184"/>
        <v>1.836E-3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9935</v>
      </c>
      <c r="C1195" s="3" t="s">
        <v>4771</v>
      </c>
      <c r="D1195" s="10">
        <v>19.5</v>
      </c>
      <c r="E1195" s="10">
        <v>19.5</v>
      </c>
      <c r="F1195" s="10">
        <v>19.7</v>
      </c>
      <c r="G1195" s="10">
        <v>19.7</v>
      </c>
      <c r="H1195" s="10">
        <v>19.600000000000001</v>
      </c>
      <c r="I1195" s="3">
        <v>10</v>
      </c>
      <c r="J1195" s="3">
        <v>30</v>
      </c>
      <c r="K1195" s="3">
        <v>29</v>
      </c>
      <c r="L1195" s="3">
        <v>17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1.9499999999999999E-3</v>
      </c>
      <c r="T1195" s="11">
        <f t="shared" si="181"/>
        <v>5.8500000000000002E-3</v>
      </c>
      <c r="U1195" s="11">
        <f t="shared" si="182"/>
        <v>5.7129999999999993E-3</v>
      </c>
      <c r="V1195" s="11">
        <f t="shared" si="183"/>
        <v>3.349E-3</v>
      </c>
      <c r="W1195" s="11">
        <f t="shared" si="184"/>
        <v>-2.1560000000000004E-3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5760</v>
      </c>
      <c r="C1196" s="3" t="s">
        <v>4771</v>
      </c>
      <c r="D1196" s="10">
        <v>73.5</v>
      </c>
      <c r="E1196" s="10">
        <v>73.5</v>
      </c>
      <c r="F1196" s="10">
        <v>74</v>
      </c>
      <c r="G1196" s="10">
        <v>73.7</v>
      </c>
      <c r="H1196" s="10">
        <v>73.7</v>
      </c>
      <c r="I1196" s="3">
        <v>18.207000000000001</v>
      </c>
      <c r="J1196" s="3">
        <v>20</v>
      </c>
      <c r="K1196" s="3">
        <v>121</v>
      </c>
      <c r="L1196" s="3">
        <v>35</v>
      </c>
      <c r="M1196" s="3">
        <v>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1.3382145E-2</v>
      </c>
      <c r="T1196" s="11">
        <f t="shared" si="181"/>
        <v>1.47E-2</v>
      </c>
      <c r="U1196" s="11">
        <f t="shared" si="182"/>
        <v>8.9539999999999995E-2</v>
      </c>
      <c r="V1196" s="11">
        <f t="shared" si="183"/>
        <v>2.5794999999999998E-2</v>
      </c>
      <c r="W1196" s="11">
        <f t="shared" si="184"/>
        <v>9.581000000000001E-3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6286</v>
      </c>
      <c r="C1197" s="3" t="s">
        <v>4804</v>
      </c>
      <c r="D1197" s="10">
        <v>181.5</v>
      </c>
      <c r="E1197" s="10">
        <v>182</v>
      </c>
      <c r="F1197" s="10">
        <v>181</v>
      </c>
      <c r="G1197" s="10">
        <v>180.5</v>
      </c>
      <c r="H1197" s="10">
        <v>177</v>
      </c>
      <c r="I1197" s="3">
        <v>29.231999999999999</v>
      </c>
      <c r="J1197" s="3">
        <v>16</v>
      </c>
      <c r="K1197" s="3">
        <v>-44.252000000000002</v>
      </c>
      <c r="L1197" s="3">
        <v>-90</v>
      </c>
      <c r="M1197" s="3">
        <v>-130.30000000000001</v>
      </c>
      <c r="N1197" s="3">
        <v>-1.964</v>
      </c>
      <c r="O1197" s="3">
        <v>0</v>
      </c>
      <c r="P1197" s="3">
        <v>0</v>
      </c>
      <c r="Q1197" s="3">
        <v>-1.3089999999999999</v>
      </c>
      <c r="R1197" s="3">
        <v>1</v>
      </c>
      <c r="S1197" s="11">
        <f t="shared" si="180"/>
        <v>5.3056079999999999E-2</v>
      </c>
      <c r="T1197" s="11">
        <f t="shared" si="181"/>
        <v>2.912E-2</v>
      </c>
      <c r="U1197" s="11">
        <f t="shared" si="182"/>
        <v>-8.0096120000000007E-2</v>
      </c>
      <c r="V1197" s="11">
        <f t="shared" si="183"/>
        <v>-0.16245000000000001</v>
      </c>
      <c r="W1197" s="11">
        <f t="shared" si="184"/>
        <v>-0.23063100000000003</v>
      </c>
      <c r="X1197" s="11">
        <f t="shared" si="185"/>
        <v>-3.5646599999999999E-3</v>
      </c>
      <c r="Y1197" s="11">
        <f t="shared" si="186"/>
        <v>0</v>
      </c>
      <c r="Z1197" s="11">
        <f t="shared" si="187"/>
        <v>0</v>
      </c>
      <c r="AA1197" s="11">
        <f t="shared" si="188"/>
        <v>-2.3627449999999999E-3</v>
      </c>
      <c r="AB1197" s="11">
        <f t="shared" si="189"/>
        <v>1.7700000000000001E-3</v>
      </c>
    </row>
    <row r="1198" spans="1:28" x14ac:dyDescent="0.25">
      <c r="A1198" s="2" t="s">
        <v>1192</v>
      </c>
      <c r="B1198" s="3" t="s">
        <v>9936</v>
      </c>
      <c r="C1198" s="3" t="s">
        <v>10311</v>
      </c>
      <c r="D1198" s="10">
        <v>32.5</v>
      </c>
      <c r="E1198" s="10">
        <v>32.950000000000003</v>
      </c>
      <c r="F1198" s="10">
        <v>32.15</v>
      </c>
      <c r="G1198" s="10">
        <v>32.200000000000003</v>
      </c>
      <c r="H1198" s="10">
        <v>32</v>
      </c>
      <c r="I1198" s="3">
        <v>-1</v>
      </c>
      <c r="J1198" s="3">
        <v>0</v>
      </c>
      <c r="K1198" s="3">
        <v>0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-3.2499999999999999E-4</v>
      </c>
      <c r="T1198" s="11">
        <f t="shared" si="181"/>
        <v>0</v>
      </c>
      <c r="U1198" s="11">
        <f t="shared" si="182"/>
        <v>0</v>
      </c>
      <c r="V1198" s="11">
        <f t="shared" si="183"/>
        <v>3.2200000000000002E-4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6287</v>
      </c>
      <c r="C1199" s="3" t="s">
        <v>4779</v>
      </c>
      <c r="D1199" s="10">
        <v>44.9</v>
      </c>
      <c r="E1199" s="10">
        <v>44.65</v>
      </c>
      <c r="F1199" s="10">
        <v>44.6</v>
      </c>
      <c r="G1199" s="10">
        <v>43.1</v>
      </c>
      <c r="H1199" s="10">
        <v>43.1</v>
      </c>
      <c r="I1199" s="3">
        <v>0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4.3100000000000001E-4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9937</v>
      </c>
      <c r="C1200" s="3" t="s">
        <v>4771</v>
      </c>
      <c r="D1200" s="10">
        <v>38.700000000000003</v>
      </c>
      <c r="E1200" s="10">
        <v>38.450000000000003</v>
      </c>
      <c r="F1200" s="10">
        <v>37</v>
      </c>
      <c r="G1200" s="10">
        <v>35.299999999999997</v>
      </c>
      <c r="H1200" s="10">
        <v>35.799999999999997</v>
      </c>
      <c r="I1200" s="3">
        <v>0</v>
      </c>
      <c r="J1200" s="3">
        <v>-11</v>
      </c>
      <c r="K1200" s="3">
        <v>-10</v>
      </c>
      <c r="L1200" s="3">
        <v>-3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-4.2295000000000006E-3</v>
      </c>
      <c r="U1200" s="11">
        <f t="shared" si="182"/>
        <v>-3.7000000000000002E-3</v>
      </c>
      <c r="V1200" s="11">
        <f t="shared" si="183"/>
        <v>-1.0589999999999998E-3</v>
      </c>
      <c r="W1200" s="11">
        <f t="shared" si="184"/>
        <v>-1.0739999999999999E-3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9938</v>
      </c>
      <c r="C1201" s="3" t="s">
        <v>4776</v>
      </c>
      <c r="D1201" s="10">
        <v>33.5</v>
      </c>
      <c r="E1201" s="10">
        <v>34.799999999999997</v>
      </c>
      <c r="F1201" s="10">
        <v>34.1</v>
      </c>
      <c r="G1201" s="10">
        <v>34.1</v>
      </c>
      <c r="H1201" s="10">
        <v>33.9</v>
      </c>
      <c r="I1201" s="3">
        <v>0</v>
      </c>
      <c r="J1201" s="3">
        <v>-2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-6.959999999999999E-4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9939</v>
      </c>
      <c r="C1202" s="3" t="s">
        <v>4776</v>
      </c>
      <c r="D1202" s="10">
        <v>20.2</v>
      </c>
      <c r="E1202" s="10">
        <v>20.25</v>
      </c>
      <c r="F1202" s="10">
        <v>20.149999999999999</v>
      </c>
      <c r="G1202" s="10">
        <v>20.100000000000001</v>
      </c>
      <c r="H1202" s="10">
        <v>20.100000000000001</v>
      </c>
      <c r="I1202" s="3">
        <v>-3</v>
      </c>
      <c r="J1202" s="3">
        <v>-1</v>
      </c>
      <c r="K1202" s="3">
        <v>0</v>
      </c>
      <c r="L1202" s="3">
        <v>0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-6.0599999999999998E-4</v>
      </c>
      <c r="T1202" s="11">
        <f t="shared" si="181"/>
        <v>-2.0249999999999999E-4</v>
      </c>
      <c r="U1202" s="11">
        <f t="shared" si="182"/>
        <v>0</v>
      </c>
      <c r="V1202" s="11">
        <f t="shared" si="183"/>
        <v>0</v>
      </c>
      <c r="W1202" s="11">
        <f t="shared" si="184"/>
        <v>-2.0100000000000001E-4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9940</v>
      </c>
      <c r="C1203" s="3" t="s">
        <v>4768</v>
      </c>
      <c r="D1203" s="10">
        <v>44.9</v>
      </c>
      <c r="E1203" s="10">
        <v>44.9</v>
      </c>
      <c r="F1203" s="10">
        <v>44.9</v>
      </c>
      <c r="G1203" s="10">
        <v>44.9</v>
      </c>
      <c r="H1203" s="10">
        <v>44.9</v>
      </c>
      <c r="I1203" s="3">
        <v>0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-4.4899999999999996E-4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6289</v>
      </c>
      <c r="C1204" s="3" t="s">
        <v>10331</v>
      </c>
      <c r="D1204" s="10">
        <v>49.05</v>
      </c>
      <c r="E1204" s="10">
        <v>48.25</v>
      </c>
      <c r="F1204" s="10">
        <v>48.3</v>
      </c>
      <c r="G1204" s="10">
        <v>50.7</v>
      </c>
      <c r="H1204" s="10">
        <v>51.2</v>
      </c>
      <c r="I1204" s="3">
        <v>-303</v>
      </c>
      <c r="J1204" s="3">
        <v>-115</v>
      </c>
      <c r="K1204" s="3">
        <v>32.5</v>
      </c>
      <c r="L1204" s="3">
        <v>111.015</v>
      </c>
      <c r="M1204" s="3">
        <v>-95.35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-0.14862149999999999</v>
      </c>
      <c r="T1204" s="11">
        <f t="shared" si="181"/>
        <v>-5.5487500000000002E-2</v>
      </c>
      <c r="U1204" s="11">
        <f t="shared" si="182"/>
        <v>1.56975E-2</v>
      </c>
      <c r="V1204" s="11">
        <f t="shared" si="183"/>
        <v>5.6284605000000001E-2</v>
      </c>
      <c r="W1204" s="11">
        <f t="shared" si="184"/>
        <v>-4.88192E-2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9941</v>
      </c>
      <c r="C1205" s="3" t="s">
        <v>4776</v>
      </c>
      <c r="D1205" s="10">
        <v>18.2</v>
      </c>
      <c r="E1205" s="10">
        <v>17.899999999999999</v>
      </c>
      <c r="F1205" s="10">
        <v>17.850000000000001</v>
      </c>
      <c r="G1205" s="10">
        <v>17.75</v>
      </c>
      <c r="H1205" s="10">
        <v>17.600000000000001</v>
      </c>
      <c r="I1205" s="3">
        <v>205.51900000000001</v>
      </c>
      <c r="J1205" s="3">
        <v>-153</v>
      </c>
      <c r="K1205" s="3">
        <v>-131</v>
      </c>
      <c r="L1205" s="3">
        <v>105.785</v>
      </c>
      <c r="M1205" s="3">
        <v>-398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3.7404458000000002E-2</v>
      </c>
      <c r="T1205" s="11">
        <f t="shared" si="181"/>
        <v>-2.7386999999999998E-2</v>
      </c>
      <c r="U1205" s="11">
        <f t="shared" si="182"/>
        <v>-2.3383500000000005E-2</v>
      </c>
      <c r="V1205" s="11">
        <f t="shared" si="183"/>
        <v>1.8776837500000001E-2</v>
      </c>
      <c r="W1205" s="11">
        <f t="shared" si="184"/>
        <v>-7.0047999999999999E-2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5761</v>
      </c>
      <c r="C1206" s="3" t="s">
        <v>4776</v>
      </c>
      <c r="D1206" s="10">
        <v>80.2</v>
      </c>
      <c r="E1206" s="10">
        <v>80.099999999999994</v>
      </c>
      <c r="F1206" s="10">
        <v>79.599999999999994</v>
      </c>
      <c r="G1206" s="10">
        <v>79.2</v>
      </c>
      <c r="H1206" s="10">
        <v>79.2</v>
      </c>
      <c r="I1206" s="3">
        <v>40</v>
      </c>
      <c r="J1206" s="3">
        <v>13</v>
      </c>
      <c r="K1206" s="3">
        <v>34</v>
      </c>
      <c r="L1206" s="3">
        <v>7</v>
      </c>
      <c r="M1206" s="3">
        <v>20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3.2079999999999997E-2</v>
      </c>
      <c r="T1206" s="11">
        <f t="shared" si="181"/>
        <v>1.0413E-2</v>
      </c>
      <c r="U1206" s="11">
        <f t="shared" si="182"/>
        <v>2.7063999999999998E-2</v>
      </c>
      <c r="V1206" s="11">
        <f t="shared" si="183"/>
        <v>5.5439999999999994E-3</v>
      </c>
      <c r="W1206" s="11">
        <f t="shared" si="184"/>
        <v>1.584E-2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5130</v>
      </c>
      <c r="C1207" s="3" t="s">
        <v>4769</v>
      </c>
      <c r="D1207" s="10">
        <v>7.1</v>
      </c>
      <c r="E1207" s="10">
        <v>7.05</v>
      </c>
      <c r="F1207" s="10">
        <v>7.01</v>
      </c>
      <c r="G1207" s="10">
        <v>6.96</v>
      </c>
      <c r="H1207" s="10">
        <v>6.95</v>
      </c>
      <c r="I1207" s="3">
        <v>0</v>
      </c>
      <c r="J1207" s="3">
        <v>0</v>
      </c>
      <c r="K1207" s="3">
        <v>4</v>
      </c>
      <c r="L1207" s="3">
        <v>2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2.8039999999999999E-4</v>
      </c>
      <c r="V1207" s="11">
        <f t="shared" si="183"/>
        <v>1.392E-4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9942</v>
      </c>
      <c r="C1208" s="3" t="s">
        <v>4769</v>
      </c>
      <c r="D1208" s="10">
        <v>25.3</v>
      </c>
      <c r="E1208" s="10">
        <v>25.4</v>
      </c>
      <c r="F1208" s="10">
        <v>24.65</v>
      </c>
      <c r="G1208" s="10">
        <v>24.3</v>
      </c>
      <c r="H1208" s="10">
        <v>25</v>
      </c>
      <c r="I1208" s="3">
        <v>31</v>
      </c>
      <c r="J1208" s="3">
        <v>-15</v>
      </c>
      <c r="K1208" s="3">
        <v>-13</v>
      </c>
      <c r="L1208" s="3">
        <v>-10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7.843000000000001E-3</v>
      </c>
      <c r="T1208" s="11">
        <f t="shared" si="181"/>
        <v>-3.81E-3</v>
      </c>
      <c r="U1208" s="11">
        <f t="shared" si="182"/>
        <v>-3.2044999999999999E-3</v>
      </c>
      <c r="V1208" s="11">
        <f t="shared" si="183"/>
        <v>-2.4299999999999999E-3</v>
      </c>
      <c r="W1208" s="11">
        <f t="shared" si="184"/>
        <v>7.5000000000000002E-4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9943</v>
      </c>
      <c r="C1209" s="3" t="s">
        <v>10333</v>
      </c>
      <c r="D1209" s="10">
        <v>45.55</v>
      </c>
      <c r="E1209" s="10">
        <v>49.15</v>
      </c>
      <c r="F1209" s="10">
        <v>46.85</v>
      </c>
      <c r="G1209" s="10">
        <v>46.55</v>
      </c>
      <c r="H1209" s="10">
        <v>47.4</v>
      </c>
      <c r="I1209" s="3">
        <v>64</v>
      </c>
      <c r="J1209" s="3">
        <v>-87</v>
      </c>
      <c r="K1209" s="3">
        <v>-66</v>
      </c>
      <c r="L1209" s="3">
        <v>-30</v>
      </c>
      <c r="M1209" s="3">
        <v>-6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2.9151999999999997E-2</v>
      </c>
      <c r="T1209" s="11">
        <f t="shared" si="181"/>
        <v>-4.27605E-2</v>
      </c>
      <c r="U1209" s="11">
        <f t="shared" si="182"/>
        <v>-3.0921000000000001E-2</v>
      </c>
      <c r="V1209" s="11">
        <f t="shared" si="183"/>
        <v>-1.3965E-2</v>
      </c>
      <c r="W1209" s="11">
        <f t="shared" si="184"/>
        <v>-2.8439999999999997E-3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9944</v>
      </c>
      <c r="C1210" s="3" t="s">
        <v>10333</v>
      </c>
      <c r="D1210" s="10">
        <v>69.5</v>
      </c>
      <c r="E1210" s="10">
        <v>69.099999999999994</v>
      </c>
      <c r="F1210" s="10">
        <v>68.7</v>
      </c>
      <c r="G1210" s="10">
        <v>67.3</v>
      </c>
      <c r="H1210" s="10">
        <v>68.8</v>
      </c>
      <c r="I1210" s="3">
        <v>-453</v>
      </c>
      <c r="J1210" s="3">
        <v>-306</v>
      </c>
      <c r="K1210" s="3">
        <v>1</v>
      </c>
      <c r="L1210" s="3">
        <v>-93.007000000000005</v>
      </c>
      <c r="M1210" s="3">
        <v>121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-0.31483499999999998</v>
      </c>
      <c r="T1210" s="11">
        <f t="shared" si="181"/>
        <v>-0.211446</v>
      </c>
      <c r="U1210" s="11">
        <f t="shared" si="182"/>
        <v>6.87E-4</v>
      </c>
      <c r="V1210" s="11">
        <f t="shared" si="183"/>
        <v>-6.2593710999999996E-2</v>
      </c>
      <c r="W1210" s="11">
        <f t="shared" si="184"/>
        <v>8.3247999999999989E-2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9945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9946</v>
      </c>
      <c r="C1212" s="3" t="s">
        <v>4816</v>
      </c>
      <c r="D1212" s="10">
        <v>15.95</v>
      </c>
      <c r="E1212" s="10">
        <v>15.95</v>
      </c>
      <c r="F1212" s="10">
        <v>15.85</v>
      </c>
      <c r="G1212" s="10">
        <v>15.75</v>
      </c>
      <c r="H1212" s="10">
        <v>15.45</v>
      </c>
      <c r="I1212" s="3">
        <v>410</v>
      </c>
      <c r="J1212" s="3">
        <v>50</v>
      </c>
      <c r="K1212" s="3">
        <v>-97</v>
      </c>
      <c r="L1212" s="3">
        <v>-77</v>
      </c>
      <c r="M1212" s="3">
        <v>-185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6.5394999999999995E-2</v>
      </c>
      <c r="T1212" s="11">
        <f t="shared" si="181"/>
        <v>7.9749999999999995E-3</v>
      </c>
      <c r="U1212" s="11">
        <f t="shared" si="182"/>
        <v>-1.5374500000000001E-2</v>
      </c>
      <c r="V1212" s="11">
        <f t="shared" si="183"/>
        <v>-1.2127499999999999E-2</v>
      </c>
      <c r="W1212" s="11">
        <f t="shared" si="184"/>
        <v>-2.85825E-2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5762</v>
      </c>
      <c r="C1213" s="3" t="s">
        <v>4768</v>
      </c>
      <c r="D1213" s="10">
        <v>181</v>
      </c>
      <c r="E1213" s="10">
        <v>182</v>
      </c>
      <c r="F1213" s="10">
        <v>179</v>
      </c>
      <c r="G1213" s="10">
        <v>178</v>
      </c>
      <c r="H1213" s="10">
        <v>173.5</v>
      </c>
      <c r="I1213" s="3">
        <v>503.99200000000002</v>
      </c>
      <c r="J1213" s="3">
        <v>-182.697</v>
      </c>
      <c r="K1213" s="3">
        <v>-1017.946</v>
      </c>
      <c r="L1213" s="3">
        <v>-271.53199999999998</v>
      </c>
      <c r="M1213" s="3">
        <v>-3526.5520000000001</v>
      </c>
      <c r="N1213" s="3">
        <v>-8</v>
      </c>
      <c r="O1213" s="3">
        <v>2</v>
      </c>
      <c r="P1213" s="3">
        <v>-3</v>
      </c>
      <c r="Q1213" s="3">
        <v>-2</v>
      </c>
      <c r="R1213" s="3">
        <v>1</v>
      </c>
      <c r="S1213" s="11">
        <f t="shared" si="180"/>
        <v>0.91222552000000012</v>
      </c>
      <c r="T1213" s="11">
        <f t="shared" si="181"/>
        <v>-0.33250854000000002</v>
      </c>
      <c r="U1213" s="11">
        <f t="shared" si="182"/>
        <v>-1.8221233400000001</v>
      </c>
      <c r="V1213" s="11">
        <f t="shared" si="183"/>
        <v>-0.48332695999999997</v>
      </c>
      <c r="W1213" s="11">
        <f t="shared" si="184"/>
        <v>-6.1185677199999997</v>
      </c>
      <c r="X1213" s="11">
        <f t="shared" si="185"/>
        <v>-1.448E-2</v>
      </c>
      <c r="Y1213" s="11">
        <f t="shared" si="186"/>
        <v>3.64E-3</v>
      </c>
      <c r="Z1213" s="11">
        <f t="shared" si="187"/>
        <v>-5.3699999999999998E-3</v>
      </c>
      <c r="AA1213" s="11">
        <f t="shared" si="188"/>
        <v>-3.5599999999999998E-3</v>
      </c>
      <c r="AB1213" s="11">
        <f t="shared" si="189"/>
        <v>1.735E-3</v>
      </c>
    </row>
    <row r="1214" spans="1:28" x14ac:dyDescent="0.25">
      <c r="A1214" s="2" t="s">
        <v>1208</v>
      </c>
      <c r="B1214" s="3" t="s">
        <v>6295</v>
      </c>
      <c r="C1214" s="3" t="s">
        <v>4759</v>
      </c>
      <c r="D1214" s="10">
        <v>44.65</v>
      </c>
      <c r="E1214" s="10">
        <v>44.9</v>
      </c>
      <c r="F1214" s="10">
        <v>44.85</v>
      </c>
      <c r="G1214" s="10">
        <v>44.75</v>
      </c>
      <c r="H1214" s="10">
        <v>44.75</v>
      </c>
      <c r="I1214" s="3">
        <v>2309.3240000000001</v>
      </c>
      <c r="J1214" s="3">
        <v>845.68</v>
      </c>
      <c r="K1214" s="3">
        <v>561.58299999999997</v>
      </c>
      <c r="L1214" s="3">
        <v>-507</v>
      </c>
      <c r="M1214" s="3">
        <v>-38</v>
      </c>
      <c r="N1214" s="3">
        <v>105</v>
      </c>
      <c r="O1214" s="3">
        <v>422</v>
      </c>
      <c r="P1214" s="3">
        <v>0</v>
      </c>
      <c r="Q1214" s="3">
        <v>389</v>
      </c>
      <c r="R1214" s="3">
        <v>368</v>
      </c>
      <c r="S1214" s="11">
        <f t="shared" si="180"/>
        <v>1.0311131660000001</v>
      </c>
      <c r="T1214" s="11">
        <f t="shared" si="181"/>
        <v>0.37971031999999999</v>
      </c>
      <c r="U1214" s="11">
        <f t="shared" si="182"/>
        <v>0.25186997550000001</v>
      </c>
      <c r="V1214" s="11">
        <f t="shared" si="183"/>
        <v>-0.22688249999999999</v>
      </c>
      <c r="W1214" s="11">
        <f t="shared" si="184"/>
        <v>-1.7004999999999999E-2</v>
      </c>
      <c r="X1214" s="11">
        <f t="shared" si="185"/>
        <v>4.6882500000000001E-2</v>
      </c>
      <c r="Y1214" s="11">
        <f t="shared" si="186"/>
        <v>0.18947799999999998</v>
      </c>
      <c r="Z1214" s="11">
        <f t="shared" si="187"/>
        <v>0</v>
      </c>
      <c r="AA1214" s="11">
        <f t="shared" si="188"/>
        <v>0.1740775</v>
      </c>
      <c r="AB1214" s="11">
        <f t="shared" si="189"/>
        <v>0.16467999999999999</v>
      </c>
    </row>
    <row r="1215" spans="1:28" x14ac:dyDescent="0.25">
      <c r="A1215" s="2" t="s">
        <v>1209</v>
      </c>
      <c r="B1215" s="3" t="s">
        <v>9947</v>
      </c>
      <c r="C1215" s="3" t="s">
        <v>4815</v>
      </c>
      <c r="D1215" s="10">
        <v>47.6</v>
      </c>
      <c r="E1215" s="10">
        <v>47.6</v>
      </c>
      <c r="F1215" s="10">
        <v>47.5</v>
      </c>
      <c r="G1215" s="10">
        <v>47.5</v>
      </c>
      <c r="H1215" s="10">
        <v>47.45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9948</v>
      </c>
      <c r="C1216" s="3" t="s">
        <v>4817</v>
      </c>
      <c r="D1216" s="10">
        <v>25.85</v>
      </c>
      <c r="E1216" s="10">
        <v>25.75</v>
      </c>
      <c r="F1216" s="10">
        <v>25.75</v>
      </c>
      <c r="G1216" s="10">
        <v>25.7</v>
      </c>
      <c r="H1216" s="10">
        <v>25.75</v>
      </c>
      <c r="I1216" s="3">
        <v>2947.8919999999998</v>
      </c>
      <c r="J1216" s="3">
        <v>-232.30799999999999</v>
      </c>
      <c r="K1216" s="3">
        <v>87.796000000000006</v>
      </c>
      <c r="L1216" s="3">
        <v>-643.29700000000003</v>
      </c>
      <c r="M1216" s="3">
        <v>1972.4</v>
      </c>
      <c r="N1216" s="3">
        <v>6</v>
      </c>
      <c r="O1216" s="3">
        <v>10</v>
      </c>
      <c r="P1216" s="3">
        <v>-13</v>
      </c>
      <c r="Q1216" s="3">
        <v>-2</v>
      </c>
      <c r="R1216" s="3">
        <v>31</v>
      </c>
      <c r="S1216" s="11">
        <f t="shared" si="180"/>
        <v>0.762030082</v>
      </c>
      <c r="T1216" s="11">
        <f t="shared" si="181"/>
        <v>-5.9819309999999994E-2</v>
      </c>
      <c r="U1216" s="11">
        <f t="shared" si="182"/>
        <v>2.2607470000000005E-2</v>
      </c>
      <c r="V1216" s="11">
        <f t="shared" si="183"/>
        <v>-0.165327329</v>
      </c>
      <c r="W1216" s="11">
        <f t="shared" si="184"/>
        <v>0.50789300000000004</v>
      </c>
      <c r="X1216" s="11">
        <f t="shared" si="185"/>
        <v>1.5510000000000003E-3</v>
      </c>
      <c r="Y1216" s="11">
        <f t="shared" si="186"/>
        <v>2.575E-3</v>
      </c>
      <c r="Z1216" s="11">
        <f t="shared" si="187"/>
        <v>-3.3475000000000002E-3</v>
      </c>
      <c r="AA1216" s="11">
        <f t="shared" si="188"/>
        <v>-5.1400000000000003E-4</v>
      </c>
      <c r="AB1216" s="11">
        <f t="shared" si="189"/>
        <v>7.9825E-3</v>
      </c>
    </row>
    <row r="1217" spans="1:28" x14ac:dyDescent="0.25">
      <c r="A1217" s="2" t="s">
        <v>1211</v>
      </c>
      <c r="B1217" s="3" t="s">
        <v>5132</v>
      </c>
      <c r="C1217" s="3" t="s">
        <v>4775</v>
      </c>
      <c r="D1217" s="10">
        <v>32.5</v>
      </c>
      <c r="E1217" s="10">
        <v>34.1</v>
      </c>
      <c r="F1217" s="10">
        <v>34.5</v>
      </c>
      <c r="G1217" s="10">
        <v>33.9</v>
      </c>
      <c r="H1217" s="10">
        <v>34.799999999999997</v>
      </c>
      <c r="I1217" s="3">
        <v>-2</v>
      </c>
      <c r="J1217" s="3">
        <v>7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-6.4999999999999997E-4</v>
      </c>
      <c r="T1217" s="11">
        <f t="shared" si="181"/>
        <v>2.3870000000000002E-3</v>
      </c>
      <c r="U1217" s="11">
        <f t="shared" si="182"/>
        <v>-3.4499999999999998E-4</v>
      </c>
      <c r="V1217" s="11">
        <f t="shared" si="183"/>
        <v>-3.39E-4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6296</v>
      </c>
      <c r="C1218" s="3" t="s">
        <v>4775</v>
      </c>
      <c r="D1218" s="10">
        <v>183.5</v>
      </c>
      <c r="E1218" s="10">
        <v>183</v>
      </c>
      <c r="F1218" s="10">
        <v>183</v>
      </c>
      <c r="G1218" s="10">
        <v>182.5</v>
      </c>
      <c r="H1218" s="10">
        <v>181.5</v>
      </c>
      <c r="I1218" s="3">
        <v>-103</v>
      </c>
      <c r="J1218" s="3">
        <v>-62.99</v>
      </c>
      <c r="K1218" s="3">
        <v>-79</v>
      </c>
      <c r="L1218" s="3">
        <v>-156</v>
      </c>
      <c r="M1218" s="3">
        <v>-214.9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-0.18900500000000001</v>
      </c>
      <c r="T1218" s="11">
        <f t="shared" si="181"/>
        <v>-0.1152717</v>
      </c>
      <c r="U1218" s="11">
        <f t="shared" si="182"/>
        <v>-0.14457</v>
      </c>
      <c r="V1218" s="11">
        <f t="shared" si="183"/>
        <v>-0.28470000000000001</v>
      </c>
      <c r="W1218" s="11">
        <f t="shared" si="184"/>
        <v>-0.39004349999999999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9949</v>
      </c>
      <c r="C1219" s="3" t="s">
        <v>4775</v>
      </c>
      <c r="D1219" s="10">
        <v>513</v>
      </c>
      <c r="E1219" s="10">
        <v>518</v>
      </c>
      <c r="F1219" s="10">
        <v>511</v>
      </c>
      <c r="G1219" s="10">
        <v>510</v>
      </c>
      <c r="H1219" s="10">
        <v>500</v>
      </c>
      <c r="I1219" s="3">
        <v>-25.5</v>
      </c>
      <c r="J1219" s="3">
        <v>35</v>
      </c>
      <c r="K1219" s="3">
        <v>-15.231999999999999</v>
      </c>
      <c r="L1219" s="3">
        <v>-21.21</v>
      </c>
      <c r="M1219" s="3">
        <v>-54</v>
      </c>
      <c r="N1219" s="3">
        <v>0</v>
      </c>
      <c r="O1219" s="3">
        <v>2</v>
      </c>
      <c r="P1219" s="3">
        <v>6</v>
      </c>
      <c r="Q1219" s="3">
        <v>0</v>
      </c>
      <c r="R1219" s="3">
        <v>1</v>
      </c>
      <c r="S1219" s="11">
        <f t="shared" si="180"/>
        <v>-0.13081499999999999</v>
      </c>
      <c r="T1219" s="11">
        <f t="shared" si="181"/>
        <v>0.18129999999999999</v>
      </c>
      <c r="U1219" s="11">
        <f t="shared" si="182"/>
        <v>-7.7835519999999991E-2</v>
      </c>
      <c r="V1219" s="11">
        <f t="shared" si="183"/>
        <v>-0.108171</v>
      </c>
      <c r="W1219" s="11">
        <f t="shared" si="184"/>
        <v>-0.27</v>
      </c>
      <c r="X1219" s="11">
        <f t="shared" si="185"/>
        <v>0</v>
      </c>
      <c r="Y1219" s="11">
        <f t="shared" si="186"/>
        <v>1.0359999999999999E-2</v>
      </c>
      <c r="Z1219" s="11">
        <f t="shared" si="187"/>
        <v>3.066E-2</v>
      </c>
      <c r="AA1219" s="11">
        <f t="shared" si="188"/>
        <v>0</v>
      </c>
      <c r="AB1219" s="11">
        <f t="shared" si="189"/>
        <v>5.0000000000000001E-3</v>
      </c>
    </row>
    <row r="1220" spans="1:28" x14ac:dyDescent="0.25">
      <c r="A1220" s="2" t="s">
        <v>1214</v>
      </c>
      <c r="B1220" s="3" t="s">
        <v>9950</v>
      </c>
      <c r="C1220" s="3" t="s">
        <v>10355</v>
      </c>
      <c r="D1220" s="10">
        <v>12.9</v>
      </c>
      <c r="E1220" s="10">
        <v>13.15</v>
      </c>
      <c r="F1220" s="10">
        <v>13.3</v>
      </c>
      <c r="G1220" s="10">
        <v>13.15</v>
      </c>
      <c r="H1220" s="10">
        <v>13.1</v>
      </c>
      <c r="I1220" s="3">
        <v>65</v>
      </c>
      <c r="J1220" s="3">
        <v>447</v>
      </c>
      <c r="K1220" s="3">
        <v>-74</v>
      </c>
      <c r="L1220" s="3">
        <v>125</v>
      </c>
      <c r="M1220" s="3">
        <v>57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8.3850000000000001E-3</v>
      </c>
      <c r="T1220" s="11">
        <f t="shared" si="181"/>
        <v>5.8780499999999999E-2</v>
      </c>
      <c r="U1220" s="11">
        <f t="shared" si="182"/>
        <v>-9.8420000000000001E-3</v>
      </c>
      <c r="V1220" s="11">
        <f t="shared" si="183"/>
        <v>1.6437500000000001E-2</v>
      </c>
      <c r="W1220" s="11">
        <f t="shared" si="184"/>
        <v>7.4669999999999997E-3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9951</v>
      </c>
      <c r="C1221" s="3" t="s">
        <v>4775</v>
      </c>
      <c r="D1221" s="10">
        <v>78</v>
      </c>
      <c r="E1221" s="10">
        <v>75.099999999999994</v>
      </c>
      <c r="F1221" s="10">
        <v>75.7</v>
      </c>
      <c r="G1221" s="10">
        <v>76.599999999999994</v>
      </c>
      <c r="H1221" s="10">
        <v>77</v>
      </c>
      <c r="I1221" s="3">
        <v>2</v>
      </c>
      <c r="J1221" s="3">
        <v>2</v>
      </c>
      <c r="K1221" s="3">
        <v>-3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1.56E-3</v>
      </c>
      <c r="T1221" s="11">
        <f t="shared" si="181"/>
        <v>1.5019999999999999E-3</v>
      </c>
      <c r="U1221" s="11">
        <f t="shared" si="182"/>
        <v>-2.271E-3</v>
      </c>
      <c r="V1221" s="11">
        <f t="shared" si="183"/>
        <v>-1.5319999999999999E-3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9952</v>
      </c>
      <c r="C1222" s="3" t="s">
        <v>4775</v>
      </c>
      <c r="D1222" s="10">
        <v>11.8</v>
      </c>
      <c r="E1222" s="10">
        <v>11.7</v>
      </c>
      <c r="F1222" s="10">
        <v>11.7</v>
      </c>
      <c r="G1222" s="10">
        <v>11.75</v>
      </c>
      <c r="H1222" s="10">
        <v>11.8</v>
      </c>
      <c r="I1222" s="3">
        <v>-29</v>
      </c>
      <c r="J1222" s="3">
        <v>-41</v>
      </c>
      <c r="K1222" s="3">
        <v>-47</v>
      </c>
      <c r="L1222" s="3">
        <v>11</v>
      </c>
      <c r="M1222" s="3">
        <v>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-3.4220000000000006E-3</v>
      </c>
      <c r="T1222" s="11">
        <f t="shared" si="181"/>
        <v>-4.797E-3</v>
      </c>
      <c r="U1222" s="11">
        <f t="shared" si="182"/>
        <v>-5.4989999999999995E-3</v>
      </c>
      <c r="V1222" s="11">
        <f t="shared" si="183"/>
        <v>1.2925E-3</v>
      </c>
      <c r="W1222" s="11">
        <f t="shared" si="184"/>
        <v>2.3600000000000002E-4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5573</v>
      </c>
      <c r="C1223" s="3" t="s">
        <v>4816</v>
      </c>
      <c r="D1223" s="10">
        <v>14.8</v>
      </c>
      <c r="E1223" s="10">
        <v>14.8</v>
      </c>
      <c r="F1223" s="10">
        <v>14.8</v>
      </c>
      <c r="G1223" s="10">
        <v>14.7</v>
      </c>
      <c r="H1223" s="10">
        <v>14.6</v>
      </c>
      <c r="I1223" s="3">
        <v>1400</v>
      </c>
      <c r="J1223" s="3">
        <v>217</v>
      </c>
      <c r="K1223" s="3">
        <v>436</v>
      </c>
      <c r="L1223" s="3">
        <v>-160.62100000000001</v>
      </c>
      <c r="M1223" s="3">
        <v>-40.534999999999997</v>
      </c>
      <c r="N1223" s="3">
        <v>2</v>
      </c>
      <c r="O1223" s="3">
        <v>1</v>
      </c>
      <c r="P1223" s="3">
        <v>3</v>
      </c>
      <c r="Q1223" s="3">
        <v>2</v>
      </c>
      <c r="R1223" s="3">
        <v>1</v>
      </c>
      <c r="S1223" s="11">
        <f t="shared" ref="S1223:S1286" si="190">$D1223*I1223/100000</f>
        <v>0.2072</v>
      </c>
      <c r="T1223" s="11">
        <f t="shared" ref="T1223:T1286" si="191">$E1223*J1223/100000</f>
        <v>3.2116000000000006E-2</v>
      </c>
      <c r="U1223" s="11">
        <f t="shared" ref="U1223:U1286" si="192">$F1223*K1223/100000</f>
        <v>6.4528000000000002E-2</v>
      </c>
      <c r="V1223" s="11">
        <f t="shared" ref="V1223:V1286" si="193">$G1223*L1223/100000</f>
        <v>-2.3611287000000002E-2</v>
      </c>
      <c r="W1223" s="11">
        <f t="shared" ref="W1223:W1286" si="194">$H1223*M1223/100000</f>
        <v>-5.918109999999999E-3</v>
      </c>
      <c r="X1223" s="11">
        <f t="shared" ref="X1223:X1286" si="195">$D1223*N1223/100000</f>
        <v>2.9600000000000004E-4</v>
      </c>
      <c r="Y1223" s="11">
        <f t="shared" ref="Y1223:Y1286" si="196">$E1223*O1223/100000</f>
        <v>1.4800000000000002E-4</v>
      </c>
      <c r="Z1223" s="11">
        <f t="shared" ref="Z1223:Z1286" si="197">$F1223*P1223/100000</f>
        <v>4.4400000000000006E-4</v>
      </c>
      <c r="AA1223" s="11">
        <f t="shared" ref="AA1223:AA1286" si="198">$G1223*Q1223/100000</f>
        <v>2.9399999999999999E-4</v>
      </c>
      <c r="AB1223" s="11">
        <f t="shared" ref="AB1223:AB1286" si="199">$H1223*R1223/100000</f>
        <v>1.46E-4</v>
      </c>
    </row>
    <row r="1224" spans="1:28" x14ac:dyDescent="0.25">
      <c r="A1224" s="2" t="s">
        <v>1218</v>
      </c>
      <c r="B1224" s="3" t="s">
        <v>5216</v>
      </c>
      <c r="C1224" s="3" t="s">
        <v>4816</v>
      </c>
      <c r="D1224" s="10">
        <v>10.3</v>
      </c>
      <c r="E1224" s="10">
        <v>10.25</v>
      </c>
      <c r="F1224" s="10">
        <v>10.15</v>
      </c>
      <c r="G1224" s="10">
        <v>10.050000000000001</v>
      </c>
      <c r="H1224" s="10">
        <v>10</v>
      </c>
      <c r="I1224" s="3">
        <v>148</v>
      </c>
      <c r="J1224" s="3">
        <v>38</v>
      </c>
      <c r="K1224" s="3">
        <v>33</v>
      </c>
      <c r="L1224" s="3">
        <v>-16</v>
      </c>
      <c r="M1224" s="3">
        <v>-18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1.5244000000000001E-2</v>
      </c>
      <c r="T1224" s="11">
        <f t="shared" si="191"/>
        <v>3.895E-3</v>
      </c>
      <c r="U1224" s="11">
        <f t="shared" si="192"/>
        <v>3.3495E-3</v>
      </c>
      <c r="V1224" s="11">
        <f t="shared" si="193"/>
        <v>-1.6080000000000001E-3</v>
      </c>
      <c r="W1224" s="11">
        <f t="shared" si="194"/>
        <v>-1.8E-3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9953</v>
      </c>
      <c r="C1225" s="3" t="s">
        <v>4816</v>
      </c>
      <c r="D1225" s="10">
        <v>13.35</v>
      </c>
      <c r="E1225" s="10">
        <v>13.3</v>
      </c>
      <c r="F1225" s="10">
        <v>13.3</v>
      </c>
      <c r="G1225" s="10">
        <v>13.3</v>
      </c>
      <c r="H1225" s="10">
        <v>12.35</v>
      </c>
      <c r="I1225" s="3">
        <v>275</v>
      </c>
      <c r="J1225" s="3">
        <v>-78</v>
      </c>
      <c r="K1225" s="3">
        <v>-50</v>
      </c>
      <c r="L1225" s="3">
        <v>-143</v>
      </c>
      <c r="M1225" s="3">
        <v>-1623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3.6712500000000002E-2</v>
      </c>
      <c r="T1225" s="11">
        <f t="shared" si="191"/>
        <v>-1.0374000000000001E-2</v>
      </c>
      <c r="U1225" s="11">
        <f t="shared" si="192"/>
        <v>-6.6499999999999997E-3</v>
      </c>
      <c r="V1225" s="11">
        <f t="shared" si="193"/>
        <v>-1.9019000000000001E-2</v>
      </c>
      <c r="W1225" s="11">
        <f t="shared" si="194"/>
        <v>-0.20044049999999999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9954</v>
      </c>
      <c r="C1226" s="3" t="s">
        <v>4816</v>
      </c>
      <c r="D1226" s="10">
        <v>18.8</v>
      </c>
      <c r="E1226" s="10">
        <v>18.7</v>
      </c>
      <c r="F1226" s="10">
        <v>18.8</v>
      </c>
      <c r="G1226" s="10">
        <v>18.7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9955</v>
      </c>
      <c r="C1227" s="3" t="s">
        <v>4816</v>
      </c>
      <c r="D1227" s="10">
        <v>14.75</v>
      </c>
      <c r="E1227" s="10">
        <v>14.75</v>
      </c>
      <c r="F1227" s="10">
        <v>14.75</v>
      </c>
      <c r="G1227" s="10">
        <v>14.75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9956</v>
      </c>
      <c r="C1228" s="3" t="s">
        <v>4816</v>
      </c>
      <c r="D1228" s="10">
        <v>59.9</v>
      </c>
      <c r="E1228" s="10">
        <v>59.8</v>
      </c>
      <c r="F1228" s="10">
        <v>60</v>
      </c>
      <c r="G1228" s="10">
        <v>60.3</v>
      </c>
      <c r="H1228" s="10">
        <v>60.3</v>
      </c>
      <c r="I1228" s="3">
        <v>-6</v>
      </c>
      <c r="J1228" s="3">
        <v>-22</v>
      </c>
      <c r="K1228" s="3">
        <v>-7.5359999999999996</v>
      </c>
      <c r="L1228" s="3">
        <v>3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-3.594E-3</v>
      </c>
      <c r="T1228" s="11">
        <f t="shared" si="191"/>
        <v>-1.3155999999999999E-2</v>
      </c>
      <c r="U1228" s="11">
        <f t="shared" si="192"/>
        <v>-4.5215999999999998E-3</v>
      </c>
      <c r="V1228" s="11">
        <f t="shared" si="193"/>
        <v>1.8089999999999998E-3</v>
      </c>
      <c r="W1228" s="11">
        <f t="shared" si="194"/>
        <v>2.4120000000000001E-3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6300</v>
      </c>
      <c r="C1229" s="3" t="s">
        <v>4816</v>
      </c>
      <c r="D1229" s="10">
        <v>47</v>
      </c>
      <c r="E1229" s="10">
        <v>47.2</v>
      </c>
      <c r="F1229" s="10">
        <v>47.2</v>
      </c>
      <c r="G1229" s="10">
        <v>47.25</v>
      </c>
      <c r="H1229" s="10">
        <v>46.8</v>
      </c>
      <c r="I1229" s="3">
        <v>91</v>
      </c>
      <c r="J1229" s="3">
        <v>90</v>
      </c>
      <c r="K1229" s="3">
        <v>32</v>
      </c>
      <c r="L1229" s="3">
        <v>123</v>
      </c>
      <c r="M1229" s="3">
        <v>12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4.2770000000000002E-2</v>
      </c>
      <c r="T1229" s="11">
        <f t="shared" si="191"/>
        <v>4.2479999999999997E-2</v>
      </c>
      <c r="U1229" s="11">
        <f t="shared" si="192"/>
        <v>1.5104000000000001E-2</v>
      </c>
      <c r="V1229" s="11">
        <f t="shared" si="193"/>
        <v>5.8117500000000002E-2</v>
      </c>
      <c r="W1229" s="11">
        <f t="shared" si="194"/>
        <v>5.6159999999999995E-3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9957</v>
      </c>
      <c r="C1230" s="3" t="s">
        <v>10356</v>
      </c>
      <c r="D1230" s="10">
        <v>11.85</v>
      </c>
      <c r="E1230" s="10">
        <v>11.75</v>
      </c>
      <c r="F1230" s="10">
        <v>11.65</v>
      </c>
      <c r="G1230" s="10">
        <v>11.6</v>
      </c>
      <c r="H1230" s="10">
        <v>11.55</v>
      </c>
      <c r="I1230" s="3">
        <v>511</v>
      </c>
      <c r="J1230" s="3">
        <v>24</v>
      </c>
      <c r="K1230" s="3">
        <v>-53</v>
      </c>
      <c r="L1230" s="3">
        <v>-50</v>
      </c>
      <c r="M1230" s="3">
        <v>-152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6.0553499999999996E-2</v>
      </c>
      <c r="T1230" s="11">
        <f t="shared" si="191"/>
        <v>2.82E-3</v>
      </c>
      <c r="U1230" s="11">
        <f t="shared" si="192"/>
        <v>-6.1745000000000003E-3</v>
      </c>
      <c r="V1230" s="11">
        <f t="shared" si="193"/>
        <v>-5.7999999999999996E-3</v>
      </c>
      <c r="W1230" s="11">
        <f t="shared" si="194"/>
        <v>-1.7556000000000002E-2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5133</v>
      </c>
      <c r="C1231" s="3" t="s">
        <v>4768</v>
      </c>
      <c r="D1231" s="10">
        <v>39.75</v>
      </c>
      <c r="E1231" s="10">
        <v>39.9</v>
      </c>
      <c r="F1231" s="10">
        <v>40.049999999999997</v>
      </c>
      <c r="G1231" s="10">
        <v>39.75</v>
      </c>
      <c r="H1231" s="10">
        <v>39.75</v>
      </c>
      <c r="I1231" s="3">
        <v>13</v>
      </c>
      <c r="J1231" s="3">
        <v>-14</v>
      </c>
      <c r="K1231" s="3">
        <v>26</v>
      </c>
      <c r="L1231" s="3">
        <v>-7</v>
      </c>
      <c r="M1231" s="3">
        <v>-23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5.1675000000000002E-3</v>
      </c>
      <c r="T1231" s="11">
        <f t="shared" si="191"/>
        <v>-5.5859999999999998E-3</v>
      </c>
      <c r="U1231" s="11">
        <f t="shared" si="192"/>
        <v>1.0413E-2</v>
      </c>
      <c r="V1231" s="11">
        <f t="shared" si="193"/>
        <v>-2.7824999999999998E-3</v>
      </c>
      <c r="W1231" s="11">
        <f t="shared" si="194"/>
        <v>-9.1424999999999996E-3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4988</v>
      </c>
      <c r="C1232" s="3" t="s">
        <v>4805</v>
      </c>
      <c r="D1232" s="10">
        <v>35.700000000000003</v>
      </c>
      <c r="E1232" s="10">
        <v>38.799999999999997</v>
      </c>
      <c r="F1232" s="10">
        <v>40.15</v>
      </c>
      <c r="G1232" s="10">
        <v>39.85</v>
      </c>
      <c r="H1232" s="10">
        <v>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9958</v>
      </c>
      <c r="C1233" s="3" t="s">
        <v>10319</v>
      </c>
      <c r="D1233" s="10">
        <v>111</v>
      </c>
      <c r="E1233" s="10">
        <v>110</v>
      </c>
      <c r="F1233" s="10">
        <v>109</v>
      </c>
      <c r="G1233" s="10">
        <v>106</v>
      </c>
      <c r="H1233" s="10">
        <v>105</v>
      </c>
      <c r="I1233" s="3">
        <v>784.2</v>
      </c>
      <c r="J1233" s="3">
        <v>-601</v>
      </c>
      <c r="K1233" s="3">
        <v>-170</v>
      </c>
      <c r="L1233" s="3">
        <v>-158.935</v>
      </c>
      <c r="M1233" s="3">
        <v>-356.83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0.87046200000000007</v>
      </c>
      <c r="T1233" s="11">
        <f t="shared" si="191"/>
        <v>-0.66110000000000002</v>
      </c>
      <c r="U1233" s="11">
        <f t="shared" si="192"/>
        <v>-0.18529999999999999</v>
      </c>
      <c r="V1233" s="11">
        <f t="shared" si="193"/>
        <v>-0.16847110000000001</v>
      </c>
      <c r="W1233" s="11">
        <f t="shared" si="194"/>
        <v>-0.37467149999999999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9959</v>
      </c>
      <c r="C1234" s="3" t="s">
        <v>4794</v>
      </c>
      <c r="D1234" s="10">
        <v>18.600000000000001</v>
      </c>
      <c r="E1234" s="10">
        <v>18.5</v>
      </c>
      <c r="F1234" s="10">
        <v>18.600000000000001</v>
      </c>
      <c r="G1234" s="10">
        <v>18.399999999999999</v>
      </c>
      <c r="H1234" s="10">
        <v>18.25</v>
      </c>
      <c r="I1234" s="3">
        <v>-11</v>
      </c>
      <c r="J1234" s="3">
        <v>-23</v>
      </c>
      <c r="K1234" s="3">
        <v>8</v>
      </c>
      <c r="L1234" s="3">
        <v>-32</v>
      </c>
      <c r="M1234" s="3">
        <v>-9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-2.0460000000000001E-3</v>
      </c>
      <c r="T1234" s="11">
        <f t="shared" si="191"/>
        <v>-4.2550000000000001E-3</v>
      </c>
      <c r="U1234" s="11">
        <f t="shared" si="192"/>
        <v>1.4880000000000002E-3</v>
      </c>
      <c r="V1234" s="11">
        <f t="shared" si="193"/>
        <v>-5.8879999999999991E-3</v>
      </c>
      <c r="W1234" s="11">
        <f t="shared" si="194"/>
        <v>-1.6425000000000001E-3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9960</v>
      </c>
      <c r="C1235" s="3" t="s">
        <v>4777</v>
      </c>
      <c r="D1235" s="10">
        <v>14.45</v>
      </c>
      <c r="E1235" s="10">
        <v>14.15</v>
      </c>
      <c r="F1235" s="10">
        <v>14.1</v>
      </c>
      <c r="G1235" s="10">
        <v>14</v>
      </c>
      <c r="H1235" s="10">
        <v>13.65</v>
      </c>
      <c r="I1235" s="3">
        <v>4</v>
      </c>
      <c r="J1235" s="3">
        <v>-24</v>
      </c>
      <c r="K1235" s="3">
        <v>-17</v>
      </c>
      <c r="L1235" s="3">
        <v>2</v>
      </c>
      <c r="M1235" s="3">
        <v>27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5.7799999999999995E-4</v>
      </c>
      <c r="T1235" s="11">
        <f t="shared" si="191"/>
        <v>-3.3960000000000001E-3</v>
      </c>
      <c r="U1235" s="11">
        <f t="shared" si="192"/>
        <v>-2.3969999999999998E-3</v>
      </c>
      <c r="V1235" s="11">
        <f t="shared" si="193"/>
        <v>2.7999999999999998E-4</v>
      </c>
      <c r="W1235" s="11">
        <f t="shared" si="194"/>
        <v>3.6855E-3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6305</v>
      </c>
      <c r="C1236" s="3" t="s">
        <v>4821</v>
      </c>
      <c r="D1236" s="10">
        <v>72.099999999999994</v>
      </c>
      <c r="E1236" s="10">
        <v>73</v>
      </c>
      <c r="F1236" s="10">
        <v>73.2</v>
      </c>
      <c r="G1236" s="10">
        <v>73.2</v>
      </c>
      <c r="H1236" s="10">
        <v>73.8</v>
      </c>
      <c r="I1236" s="3">
        <v>-196</v>
      </c>
      <c r="J1236" s="3">
        <v>-190.196</v>
      </c>
      <c r="K1236" s="3">
        <v>127.392</v>
      </c>
      <c r="L1236" s="3">
        <v>-100</v>
      </c>
      <c r="M1236" s="3">
        <v>-119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-0.141316</v>
      </c>
      <c r="T1236" s="11">
        <f t="shared" si="191"/>
        <v>-0.13884307999999998</v>
      </c>
      <c r="U1236" s="11">
        <f t="shared" si="192"/>
        <v>9.3250944000000002E-2</v>
      </c>
      <c r="V1236" s="11">
        <f t="shared" si="193"/>
        <v>-7.3200000000000001E-2</v>
      </c>
      <c r="W1236" s="11">
        <f t="shared" si="194"/>
        <v>-8.7821999999999983E-2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9961</v>
      </c>
      <c r="C1237" s="3" t="s">
        <v>4812</v>
      </c>
      <c r="D1237" s="10">
        <v>67.900000000000006</v>
      </c>
      <c r="E1237" s="10">
        <v>67.599999999999994</v>
      </c>
      <c r="F1237" s="10">
        <v>66.900000000000006</v>
      </c>
      <c r="G1237" s="10">
        <v>65.8</v>
      </c>
      <c r="H1237" s="10">
        <v>66.2</v>
      </c>
      <c r="I1237" s="3">
        <v>1433</v>
      </c>
      <c r="J1237" s="3">
        <v>210</v>
      </c>
      <c r="K1237" s="3">
        <v>-117</v>
      </c>
      <c r="L1237" s="3">
        <v>-757.00800000000004</v>
      </c>
      <c r="M1237" s="3">
        <v>188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0.97300700000000007</v>
      </c>
      <c r="T1237" s="11">
        <f t="shared" si="191"/>
        <v>0.14195999999999998</v>
      </c>
      <c r="U1237" s="11">
        <f t="shared" si="192"/>
        <v>-7.8273000000000009E-2</v>
      </c>
      <c r="V1237" s="11">
        <f t="shared" si="193"/>
        <v>-0.498111264</v>
      </c>
      <c r="W1237" s="11">
        <f t="shared" si="194"/>
        <v>0.124456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6307</v>
      </c>
      <c r="C1238" s="3" t="s">
        <v>4780</v>
      </c>
      <c r="D1238" s="10">
        <v>16.649999999999999</v>
      </c>
      <c r="E1238" s="10">
        <v>16.45</v>
      </c>
      <c r="F1238" s="10">
        <v>16.2</v>
      </c>
      <c r="G1238" s="10">
        <v>15.4</v>
      </c>
      <c r="H1238" s="10">
        <v>15.05</v>
      </c>
      <c r="I1238" s="3">
        <v>117</v>
      </c>
      <c r="J1238" s="3">
        <v>-101</v>
      </c>
      <c r="K1238" s="3">
        <v>-23</v>
      </c>
      <c r="L1238" s="3">
        <v>-30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1.9480499999999998E-2</v>
      </c>
      <c r="T1238" s="11">
        <f t="shared" si="191"/>
        <v>-1.6614499999999997E-2</v>
      </c>
      <c r="U1238" s="11">
        <f t="shared" si="192"/>
        <v>-3.7259999999999997E-3</v>
      </c>
      <c r="V1238" s="11">
        <f t="shared" si="193"/>
        <v>-4.62E-3</v>
      </c>
      <c r="W1238" s="11">
        <f t="shared" si="194"/>
        <v>6.02E-4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9962</v>
      </c>
      <c r="C1239" s="3" t="s">
        <v>4794</v>
      </c>
      <c r="D1239" s="10">
        <v>33.5</v>
      </c>
      <c r="E1239" s="10">
        <v>35.25</v>
      </c>
      <c r="F1239" s="10">
        <v>34.950000000000003</v>
      </c>
      <c r="G1239" s="10">
        <v>34.1</v>
      </c>
      <c r="H1239" s="10">
        <v>33.25</v>
      </c>
      <c r="I1239" s="3">
        <v>43</v>
      </c>
      <c r="J1239" s="3">
        <v>-129</v>
      </c>
      <c r="K1239" s="3">
        <v>-117</v>
      </c>
      <c r="L1239" s="3">
        <v>-69</v>
      </c>
      <c r="M1239" s="3">
        <v>-22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1.4404999999999999E-2</v>
      </c>
      <c r="T1239" s="11">
        <f t="shared" si="191"/>
        <v>-4.5472499999999999E-2</v>
      </c>
      <c r="U1239" s="11">
        <f t="shared" si="192"/>
        <v>-4.0891500000000004E-2</v>
      </c>
      <c r="V1239" s="11">
        <f t="shared" si="193"/>
        <v>-2.3529000000000001E-2</v>
      </c>
      <c r="W1239" s="11">
        <f t="shared" si="194"/>
        <v>-7.3150000000000003E-3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9963</v>
      </c>
      <c r="C1240" s="3" t="s">
        <v>4781</v>
      </c>
      <c r="D1240" s="10">
        <v>45.1</v>
      </c>
      <c r="E1240" s="10">
        <v>45.1</v>
      </c>
      <c r="F1240" s="10">
        <v>45.15</v>
      </c>
      <c r="G1240" s="10">
        <v>45.3</v>
      </c>
      <c r="H1240" s="10">
        <v>45.2</v>
      </c>
      <c r="I1240" s="3">
        <v>5</v>
      </c>
      <c r="J1240" s="3">
        <v>0</v>
      </c>
      <c r="K1240" s="3">
        <v>0</v>
      </c>
      <c r="L1240" s="3">
        <v>10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2.2550000000000001E-3</v>
      </c>
      <c r="T1240" s="11">
        <f t="shared" si="191"/>
        <v>0</v>
      </c>
      <c r="U1240" s="11">
        <f t="shared" si="192"/>
        <v>0</v>
      </c>
      <c r="V1240" s="11">
        <f t="shared" si="193"/>
        <v>4.5300000000000002E-3</v>
      </c>
      <c r="W1240" s="11">
        <f t="shared" si="194"/>
        <v>-1.3560000000000002E-3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9964</v>
      </c>
      <c r="C1241" s="3" t="s">
        <v>4809</v>
      </c>
      <c r="D1241" s="10">
        <v>11.45</v>
      </c>
      <c r="E1241" s="10">
        <v>11.3</v>
      </c>
      <c r="F1241" s="10">
        <v>11.3</v>
      </c>
      <c r="G1241" s="10">
        <v>11.05</v>
      </c>
      <c r="H1241" s="10">
        <v>11</v>
      </c>
      <c r="I1241" s="3">
        <v>1173</v>
      </c>
      <c r="J1241" s="3">
        <v>64</v>
      </c>
      <c r="K1241" s="3">
        <v>168</v>
      </c>
      <c r="L1241" s="3">
        <v>-231</v>
      </c>
      <c r="M1241" s="3">
        <v>-130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0.1343085</v>
      </c>
      <c r="T1241" s="11">
        <f t="shared" si="191"/>
        <v>7.2320000000000006E-3</v>
      </c>
      <c r="U1241" s="11">
        <f t="shared" si="192"/>
        <v>1.8984000000000001E-2</v>
      </c>
      <c r="V1241" s="11">
        <f t="shared" si="193"/>
        <v>-2.5525500000000003E-2</v>
      </c>
      <c r="W1241" s="11">
        <f t="shared" si="194"/>
        <v>-1.43E-2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9965</v>
      </c>
      <c r="C1242" s="3" t="s">
        <v>4764</v>
      </c>
      <c r="D1242" s="10">
        <v>46.9</v>
      </c>
      <c r="E1242" s="10">
        <v>51.5</v>
      </c>
      <c r="F1242" s="10">
        <v>52.1</v>
      </c>
      <c r="G1242" s="10">
        <v>49.45</v>
      </c>
      <c r="H1242" s="10">
        <v>51.6</v>
      </c>
      <c r="I1242" s="3">
        <v>409</v>
      </c>
      <c r="J1242" s="3">
        <v>1005</v>
      </c>
      <c r="K1242" s="3">
        <v>-945</v>
      </c>
      <c r="L1242" s="3">
        <v>-382.024</v>
      </c>
      <c r="M1242" s="3">
        <v>-99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0.19182099999999999</v>
      </c>
      <c r="T1242" s="11">
        <f t="shared" si="191"/>
        <v>0.51757500000000001</v>
      </c>
      <c r="U1242" s="11">
        <f t="shared" si="192"/>
        <v>-0.49234499999999998</v>
      </c>
      <c r="V1242" s="11">
        <f t="shared" si="193"/>
        <v>-0.18891086800000001</v>
      </c>
      <c r="W1242" s="11">
        <f t="shared" si="194"/>
        <v>-5.1084000000000004E-2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5281</v>
      </c>
      <c r="C1243" s="3" t="s">
        <v>4802</v>
      </c>
      <c r="D1243" s="10">
        <v>29.5</v>
      </c>
      <c r="E1243" s="10">
        <v>28.75</v>
      </c>
      <c r="F1243" s="10">
        <v>28.3</v>
      </c>
      <c r="G1243" s="10">
        <v>27.5</v>
      </c>
      <c r="H1243" s="10">
        <v>27.45</v>
      </c>
      <c r="I1243" s="3">
        <v>-138</v>
      </c>
      <c r="J1243" s="3">
        <v>100</v>
      </c>
      <c r="K1243" s="3">
        <v>17</v>
      </c>
      <c r="L1243" s="3">
        <v>-104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-4.0710000000000003E-2</v>
      </c>
      <c r="T1243" s="11">
        <f t="shared" si="191"/>
        <v>2.8750000000000001E-2</v>
      </c>
      <c r="U1243" s="11">
        <f t="shared" si="192"/>
        <v>4.8110000000000002E-3</v>
      </c>
      <c r="V1243" s="11">
        <f t="shared" si="193"/>
        <v>-2.86E-2</v>
      </c>
      <c r="W1243" s="11">
        <f t="shared" si="194"/>
        <v>5.4900000000000001E-4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5217</v>
      </c>
      <c r="C1244" s="3" t="s">
        <v>10352</v>
      </c>
      <c r="D1244" s="10">
        <v>14.1</v>
      </c>
      <c r="E1244" s="10">
        <v>13.9</v>
      </c>
      <c r="F1244" s="10">
        <v>13.9</v>
      </c>
      <c r="G1244" s="10">
        <v>13.55</v>
      </c>
      <c r="H1244" s="10">
        <v>13.4</v>
      </c>
      <c r="I1244" s="3">
        <v>406</v>
      </c>
      <c r="J1244" s="3">
        <v>-272</v>
      </c>
      <c r="K1244" s="3">
        <v>158.97800000000001</v>
      </c>
      <c r="L1244" s="3">
        <v>-1017</v>
      </c>
      <c r="M1244" s="3">
        <v>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5.7245999999999991E-2</v>
      </c>
      <c r="T1244" s="11">
        <f t="shared" si="191"/>
        <v>-3.7808000000000001E-2</v>
      </c>
      <c r="U1244" s="11">
        <f t="shared" si="192"/>
        <v>2.2097942000000002E-2</v>
      </c>
      <c r="V1244" s="11">
        <f t="shared" si="193"/>
        <v>-0.1378035</v>
      </c>
      <c r="W1244" s="11">
        <f t="shared" si="194"/>
        <v>4.4219999999999997E-3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9966</v>
      </c>
      <c r="C1245" s="3" t="s">
        <v>4773</v>
      </c>
      <c r="D1245" s="10">
        <v>343</v>
      </c>
      <c r="E1245" s="10">
        <v>344</v>
      </c>
      <c r="F1245" s="10">
        <v>342</v>
      </c>
      <c r="G1245" s="10">
        <v>343</v>
      </c>
      <c r="H1245" s="10">
        <v>339</v>
      </c>
      <c r="I1245" s="3">
        <v>76</v>
      </c>
      <c r="J1245" s="3">
        <v>195</v>
      </c>
      <c r="K1245" s="3">
        <v>79.793000000000006</v>
      </c>
      <c r="L1245" s="3">
        <v>102</v>
      </c>
      <c r="M1245" s="3">
        <v>-11</v>
      </c>
      <c r="N1245" s="3">
        <v>4</v>
      </c>
      <c r="O1245" s="3">
        <v>-14</v>
      </c>
      <c r="P1245" s="3">
        <v>-34</v>
      </c>
      <c r="Q1245" s="3">
        <v>16</v>
      </c>
      <c r="R1245" s="3">
        <v>-25</v>
      </c>
      <c r="S1245" s="11">
        <f t="shared" si="190"/>
        <v>0.26068000000000002</v>
      </c>
      <c r="T1245" s="11">
        <f t="shared" si="191"/>
        <v>0.67079999999999995</v>
      </c>
      <c r="U1245" s="11">
        <f t="shared" si="192"/>
        <v>0.27289205999999999</v>
      </c>
      <c r="V1245" s="11">
        <f t="shared" si="193"/>
        <v>0.34986</v>
      </c>
      <c r="W1245" s="11">
        <f t="shared" si="194"/>
        <v>-3.7289999999999997E-2</v>
      </c>
      <c r="X1245" s="11">
        <f t="shared" si="195"/>
        <v>1.372E-2</v>
      </c>
      <c r="Y1245" s="11">
        <f t="shared" si="196"/>
        <v>-4.8160000000000001E-2</v>
      </c>
      <c r="Z1245" s="11">
        <f t="shared" si="197"/>
        <v>-0.11627999999999999</v>
      </c>
      <c r="AA1245" s="11">
        <f t="shared" si="198"/>
        <v>5.4879999999999998E-2</v>
      </c>
      <c r="AB1245" s="11">
        <f t="shared" si="199"/>
        <v>-8.4750000000000006E-2</v>
      </c>
    </row>
    <row r="1246" spans="1:28" x14ac:dyDescent="0.25">
      <c r="A1246" s="2" t="s">
        <v>1240</v>
      </c>
      <c r="B1246" s="3" t="s">
        <v>9967</v>
      </c>
      <c r="C1246" s="3" t="s">
        <v>10323</v>
      </c>
      <c r="D1246" s="10">
        <v>47</v>
      </c>
      <c r="E1246" s="10">
        <v>48.35</v>
      </c>
      <c r="F1246" s="10">
        <v>48.3</v>
      </c>
      <c r="G1246" s="10">
        <v>53.1</v>
      </c>
      <c r="H1246" s="10">
        <v>58.4</v>
      </c>
      <c r="I1246" s="3">
        <v>-177</v>
      </c>
      <c r="J1246" s="3">
        <v>580</v>
      </c>
      <c r="K1246" s="3">
        <v>-796</v>
      </c>
      <c r="L1246" s="3">
        <v>742</v>
      </c>
      <c r="M1246" s="3">
        <v>865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-8.319E-2</v>
      </c>
      <c r="T1246" s="11">
        <f t="shared" si="191"/>
        <v>0.28043000000000001</v>
      </c>
      <c r="U1246" s="11">
        <f t="shared" si="192"/>
        <v>-0.38446799999999998</v>
      </c>
      <c r="V1246" s="11">
        <f t="shared" si="193"/>
        <v>0.39400200000000002</v>
      </c>
      <c r="W1246" s="11">
        <f t="shared" si="194"/>
        <v>0.50516000000000005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9968</v>
      </c>
      <c r="C1247" s="3" t="s">
        <v>10357</v>
      </c>
      <c r="D1247" s="10">
        <v>67.2</v>
      </c>
      <c r="E1247" s="10">
        <v>66.8</v>
      </c>
      <c r="F1247" s="10">
        <v>67.2</v>
      </c>
      <c r="G1247" s="10">
        <v>66.900000000000006</v>
      </c>
      <c r="H1247" s="10">
        <v>66.900000000000006</v>
      </c>
      <c r="I1247" s="3">
        <v>-3</v>
      </c>
      <c r="J1247" s="3">
        <v>2</v>
      </c>
      <c r="K1247" s="3">
        <v>7</v>
      </c>
      <c r="L1247" s="3">
        <v>4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-2.0160000000000004E-3</v>
      </c>
      <c r="T1247" s="11">
        <f t="shared" si="191"/>
        <v>1.3359999999999999E-3</v>
      </c>
      <c r="U1247" s="11">
        <f t="shared" si="192"/>
        <v>4.7040000000000007E-3</v>
      </c>
      <c r="V1247" s="11">
        <f t="shared" si="193"/>
        <v>2.6760000000000004E-3</v>
      </c>
      <c r="W1247" s="11">
        <f t="shared" si="194"/>
        <v>-4.0140000000000002E-3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4990</v>
      </c>
      <c r="C1248" s="3" t="s">
        <v>4801</v>
      </c>
      <c r="D1248" s="10">
        <v>30.8</v>
      </c>
      <c r="E1248" s="10">
        <v>30.35</v>
      </c>
      <c r="F1248" s="10">
        <v>30.55</v>
      </c>
      <c r="G1248" s="10">
        <v>30.55</v>
      </c>
      <c r="H1248" s="10">
        <v>30.75</v>
      </c>
      <c r="I1248" s="3">
        <v>-1</v>
      </c>
      <c r="J1248" s="3">
        <v>-4</v>
      </c>
      <c r="K1248" s="3">
        <v>-8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-3.0800000000000001E-4</v>
      </c>
      <c r="T1248" s="11">
        <f t="shared" si="191"/>
        <v>-1.214E-3</v>
      </c>
      <c r="U1248" s="11">
        <f t="shared" si="192"/>
        <v>-2.444E-3</v>
      </c>
      <c r="V1248" s="11">
        <f t="shared" si="193"/>
        <v>-3.055E-4</v>
      </c>
      <c r="W1248" s="11">
        <f t="shared" si="194"/>
        <v>0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9969</v>
      </c>
      <c r="C1249" s="3" t="s">
        <v>4804</v>
      </c>
      <c r="D1249" s="10">
        <v>53.3</v>
      </c>
      <c r="E1249" s="10">
        <v>52.7</v>
      </c>
      <c r="F1249" s="10">
        <v>53.3</v>
      </c>
      <c r="G1249" s="10">
        <v>49.85</v>
      </c>
      <c r="H1249" s="10">
        <v>50.7</v>
      </c>
      <c r="I1249" s="3">
        <v>419</v>
      </c>
      <c r="J1249" s="3">
        <v>-458</v>
      </c>
      <c r="K1249" s="3">
        <v>-143</v>
      </c>
      <c r="L1249" s="3">
        <v>-1551</v>
      </c>
      <c r="M1249" s="3">
        <v>308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0.22332699999999997</v>
      </c>
      <c r="T1249" s="11">
        <f t="shared" si="191"/>
        <v>-0.24136600000000002</v>
      </c>
      <c r="U1249" s="11">
        <f t="shared" si="192"/>
        <v>-7.6218999999999995E-2</v>
      </c>
      <c r="V1249" s="11">
        <f t="shared" si="193"/>
        <v>-0.77317350000000007</v>
      </c>
      <c r="W1249" s="11">
        <f t="shared" si="194"/>
        <v>0.15615600000000002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9970</v>
      </c>
      <c r="C1250" s="3" t="s">
        <v>4781</v>
      </c>
      <c r="D1250" s="10">
        <v>26.8</v>
      </c>
      <c r="E1250" s="10">
        <v>27.65</v>
      </c>
      <c r="F1250" s="10">
        <v>28.5</v>
      </c>
      <c r="G1250" s="10">
        <v>27.85</v>
      </c>
      <c r="H1250" s="10">
        <v>27.1</v>
      </c>
      <c r="I1250" s="3">
        <v>175</v>
      </c>
      <c r="J1250" s="3">
        <v>9</v>
      </c>
      <c r="K1250" s="3">
        <v>-183</v>
      </c>
      <c r="L1250" s="3">
        <v>-76</v>
      </c>
      <c r="M1250" s="3">
        <v>61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4.6899999999999997E-2</v>
      </c>
      <c r="T1250" s="11">
        <f t="shared" si="191"/>
        <v>2.4884999999999998E-3</v>
      </c>
      <c r="U1250" s="11">
        <f t="shared" si="192"/>
        <v>-5.2155E-2</v>
      </c>
      <c r="V1250" s="11">
        <f t="shared" si="193"/>
        <v>-2.1166000000000001E-2</v>
      </c>
      <c r="W1250" s="11">
        <f t="shared" si="194"/>
        <v>1.6531000000000001E-2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6311</v>
      </c>
      <c r="C1251" s="3" t="s">
        <v>4796</v>
      </c>
      <c r="D1251" s="10">
        <v>23.45</v>
      </c>
      <c r="E1251" s="10">
        <v>23.4</v>
      </c>
      <c r="F1251" s="10">
        <v>24</v>
      </c>
      <c r="G1251" s="10">
        <v>23.85</v>
      </c>
      <c r="H1251" s="10">
        <v>23.25</v>
      </c>
      <c r="I1251" s="3">
        <v>-76</v>
      </c>
      <c r="J1251" s="3">
        <v>132</v>
      </c>
      <c r="K1251" s="3">
        <v>74</v>
      </c>
      <c r="L1251" s="3">
        <v>-64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-1.7822000000000001E-2</v>
      </c>
      <c r="T1251" s="11">
        <f t="shared" si="191"/>
        <v>3.0887999999999999E-2</v>
      </c>
      <c r="U1251" s="11">
        <f t="shared" si="192"/>
        <v>1.7760000000000001E-2</v>
      </c>
      <c r="V1251" s="11">
        <f t="shared" si="193"/>
        <v>-1.5264000000000002E-2</v>
      </c>
      <c r="W1251" s="11">
        <f t="shared" si="194"/>
        <v>5.3474999999999998E-3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9971</v>
      </c>
      <c r="C1252" s="3" t="s">
        <v>10326</v>
      </c>
      <c r="D1252" s="10">
        <v>34.549999999999997</v>
      </c>
      <c r="E1252" s="10">
        <v>34.6</v>
      </c>
      <c r="F1252" s="10">
        <v>34.6</v>
      </c>
      <c r="G1252" s="10">
        <v>34.4</v>
      </c>
      <c r="H1252" s="10">
        <v>34.35</v>
      </c>
      <c r="I1252" s="3">
        <v>7</v>
      </c>
      <c r="J1252" s="3">
        <v>6</v>
      </c>
      <c r="K1252" s="3">
        <v>10</v>
      </c>
      <c r="L1252" s="3">
        <v>-5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2.4184999999999996E-3</v>
      </c>
      <c r="T1252" s="11">
        <f t="shared" si="191"/>
        <v>2.0760000000000002E-3</v>
      </c>
      <c r="U1252" s="11">
        <f t="shared" si="192"/>
        <v>3.46E-3</v>
      </c>
      <c r="V1252" s="11">
        <f t="shared" si="193"/>
        <v>-1.72E-3</v>
      </c>
      <c r="W1252" s="11">
        <f t="shared" si="194"/>
        <v>3.435E-4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9972</v>
      </c>
      <c r="C1253" s="3" t="s">
        <v>4805</v>
      </c>
      <c r="D1253" s="10">
        <v>28.6</v>
      </c>
      <c r="E1253" s="10">
        <v>29.15</v>
      </c>
      <c r="F1253" s="10">
        <v>29.75</v>
      </c>
      <c r="G1253" s="10">
        <v>29.5</v>
      </c>
      <c r="H1253" s="10">
        <v>30</v>
      </c>
      <c r="I1253" s="3">
        <v>93</v>
      </c>
      <c r="J1253" s="3">
        <v>286</v>
      </c>
      <c r="K1253" s="3">
        <v>633</v>
      </c>
      <c r="L1253" s="3">
        <v>-271</v>
      </c>
      <c r="M1253" s="3">
        <v>175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2.6598E-2</v>
      </c>
      <c r="T1253" s="11">
        <f t="shared" si="191"/>
        <v>8.3368999999999999E-2</v>
      </c>
      <c r="U1253" s="11">
        <f t="shared" si="192"/>
        <v>0.1883175</v>
      </c>
      <c r="V1253" s="11">
        <f t="shared" si="193"/>
        <v>-7.9945000000000002E-2</v>
      </c>
      <c r="W1253" s="11">
        <f t="shared" si="194"/>
        <v>5.2499999999999998E-2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6312</v>
      </c>
      <c r="C1254" s="3" t="s">
        <v>4758</v>
      </c>
      <c r="D1254" s="10">
        <v>35</v>
      </c>
      <c r="E1254" s="10">
        <v>34.9</v>
      </c>
      <c r="F1254" s="10">
        <v>34.9</v>
      </c>
      <c r="G1254" s="10">
        <v>37.15</v>
      </c>
      <c r="H1254" s="10">
        <v>37.4</v>
      </c>
      <c r="I1254" s="3">
        <v>4</v>
      </c>
      <c r="J1254" s="3">
        <v>-2</v>
      </c>
      <c r="K1254" s="3">
        <v>0</v>
      </c>
      <c r="L1254" s="3">
        <v>30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1.4E-3</v>
      </c>
      <c r="T1254" s="11">
        <f t="shared" si="191"/>
        <v>-6.9799999999999994E-4</v>
      </c>
      <c r="U1254" s="11">
        <f t="shared" si="192"/>
        <v>0</v>
      </c>
      <c r="V1254" s="11">
        <f t="shared" si="193"/>
        <v>1.1145E-2</v>
      </c>
      <c r="W1254" s="11">
        <f t="shared" si="194"/>
        <v>-1.122E-3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6313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5134</v>
      </c>
      <c r="C1256" s="3" t="s">
        <v>4781</v>
      </c>
      <c r="D1256" s="10">
        <v>16.3</v>
      </c>
      <c r="E1256" s="10">
        <v>16.100000000000001</v>
      </c>
      <c r="F1256" s="10">
        <v>15.9</v>
      </c>
      <c r="G1256" s="10">
        <v>15.35</v>
      </c>
      <c r="H1256" s="10">
        <v>16.850000000000001</v>
      </c>
      <c r="I1256" s="3">
        <v>84</v>
      </c>
      <c r="J1256" s="3">
        <v>-125</v>
      </c>
      <c r="K1256" s="3">
        <v>-113</v>
      </c>
      <c r="L1256" s="3">
        <v>-63</v>
      </c>
      <c r="M1256" s="3">
        <v>400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1.3692000000000001E-2</v>
      </c>
      <c r="T1256" s="11">
        <f t="shared" si="191"/>
        <v>-2.0125000000000004E-2</v>
      </c>
      <c r="U1256" s="11">
        <f t="shared" si="192"/>
        <v>-1.7967E-2</v>
      </c>
      <c r="V1256" s="11">
        <f t="shared" si="193"/>
        <v>-9.6705000000000003E-3</v>
      </c>
      <c r="W1256" s="11">
        <f t="shared" si="194"/>
        <v>6.7400000000000015E-2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9973</v>
      </c>
      <c r="C1257" s="3" t="s">
        <v>4781</v>
      </c>
      <c r="D1257" s="10">
        <v>19.5</v>
      </c>
      <c r="E1257" s="10">
        <v>19.350000000000001</v>
      </c>
      <c r="F1257" s="10">
        <v>19.3</v>
      </c>
      <c r="G1257" s="10">
        <v>19.2</v>
      </c>
      <c r="H1257" s="10">
        <v>18.899999999999999</v>
      </c>
      <c r="I1257" s="3">
        <v>16</v>
      </c>
      <c r="J1257" s="3">
        <v>-3</v>
      </c>
      <c r="K1257" s="3">
        <v>0</v>
      </c>
      <c r="L1257" s="3">
        <v>-1</v>
      </c>
      <c r="M1257" s="3">
        <v>-5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3.1199999999999999E-3</v>
      </c>
      <c r="T1257" s="11">
        <f t="shared" si="191"/>
        <v>-5.8050000000000007E-4</v>
      </c>
      <c r="U1257" s="11">
        <f t="shared" si="192"/>
        <v>0</v>
      </c>
      <c r="V1257" s="11">
        <f t="shared" si="193"/>
        <v>-1.92E-4</v>
      </c>
      <c r="W1257" s="11">
        <f t="shared" si="194"/>
        <v>-9.4499999999999998E-4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9974</v>
      </c>
      <c r="C1258" s="3" t="s">
        <v>4802</v>
      </c>
      <c r="D1258" s="10">
        <v>19.95</v>
      </c>
      <c r="E1258" s="10">
        <v>19.899999999999999</v>
      </c>
      <c r="F1258" s="10">
        <v>19.850000000000001</v>
      </c>
      <c r="G1258" s="10">
        <v>19.7</v>
      </c>
      <c r="H1258" s="10">
        <v>19.7</v>
      </c>
      <c r="I1258" s="3">
        <v>6</v>
      </c>
      <c r="J1258" s="3">
        <v>-5</v>
      </c>
      <c r="K1258" s="3">
        <v>-7</v>
      </c>
      <c r="L1258" s="3">
        <v>-31</v>
      </c>
      <c r="M1258" s="3">
        <v>-10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1.1969999999999999E-3</v>
      </c>
      <c r="T1258" s="11">
        <f t="shared" si="191"/>
        <v>-9.9500000000000001E-4</v>
      </c>
      <c r="U1258" s="11">
        <f t="shared" si="192"/>
        <v>-1.3895000000000001E-3</v>
      </c>
      <c r="V1258" s="11">
        <f t="shared" si="193"/>
        <v>-6.1069999999999996E-3</v>
      </c>
      <c r="W1258" s="11">
        <f t="shared" si="194"/>
        <v>-1.97E-3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9975</v>
      </c>
      <c r="C1259" s="3" t="s">
        <v>4805</v>
      </c>
      <c r="D1259" s="10">
        <v>157</v>
      </c>
      <c r="E1259" s="10">
        <v>164.5</v>
      </c>
      <c r="F1259" s="10">
        <v>164.5</v>
      </c>
      <c r="G1259" s="10">
        <v>170.5</v>
      </c>
      <c r="H1259" s="10">
        <v>170</v>
      </c>
      <c r="I1259" s="3">
        <v>-18</v>
      </c>
      <c r="J1259" s="3">
        <v>-14</v>
      </c>
      <c r="K1259" s="3">
        <v>49</v>
      </c>
      <c r="L1259" s="3">
        <v>-270</v>
      </c>
      <c r="M1259" s="3">
        <v>-575</v>
      </c>
      <c r="N1259" s="3">
        <v>0</v>
      </c>
      <c r="O1259" s="3">
        <v>610</v>
      </c>
      <c r="P1259" s="3">
        <v>11</v>
      </c>
      <c r="Q1259" s="3">
        <v>1922</v>
      </c>
      <c r="R1259" s="3">
        <v>388</v>
      </c>
      <c r="S1259" s="11">
        <f t="shared" si="190"/>
        <v>-2.826E-2</v>
      </c>
      <c r="T1259" s="11">
        <f t="shared" si="191"/>
        <v>-2.3029999999999998E-2</v>
      </c>
      <c r="U1259" s="11">
        <f t="shared" si="192"/>
        <v>8.0604999999999996E-2</v>
      </c>
      <c r="V1259" s="11">
        <f t="shared" si="193"/>
        <v>-0.46034999999999998</v>
      </c>
      <c r="W1259" s="11">
        <f t="shared" si="194"/>
        <v>-0.97750000000000004</v>
      </c>
      <c r="X1259" s="11">
        <f t="shared" si="195"/>
        <v>0</v>
      </c>
      <c r="Y1259" s="11">
        <f t="shared" si="196"/>
        <v>1.00345</v>
      </c>
      <c r="Z1259" s="11">
        <f t="shared" si="197"/>
        <v>1.8095E-2</v>
      </c>
      <c r="AA1259" s="11">
        <f t="shared" si="198"/>
        <v>3.2770100000000002</v>
      </c>
      <c r="AB1259" s="11">
        <f t="shared" si="199"/>
        <v>0.65959999999999996</v>
      </c>
    </row>
    <row r="1260" spans="1:28" x14ac:dyDescent="0.25">
      <c r="A1260" s="2" t="s">
        <v>1254</v>
      </c>
      <c r="B1260" s="3" t="s">
        <v>5433</v>
      </c>
      <c r="C1260" s="3" t="s">
        <v>4804</v>
      </c>
      <c r="D1260" s="10">
        <v>133.5</v>
      </c>
      <c r="E1260" s="10">
        <v>130.5</v>
      </c>
      <c r="F1260" s="10">
        <v>129</v>
      </c>
      <c r="G1260" s="10">
        <v>130</v>
      </c>
      <c r="H1260" s="10">
        <v>132.5</v>
      </c>
      <c r="I1260" s="3">
        <v>-2115.7930000000001</v>
      </c>
      <c r="J1260" s="3">
        <v>-201</v>
      </c>
      <c r="K1260" s="3">
        <v>-71</v>
      </c>
      <c r="L1260" s="3">
        <v>-535.11</v>
      </c>
      <c r="M1260" s="3">
        <v>233.845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-2.8245836550000001</v>
      </c>
      <c r="T1260" s="11">
        <f t="shared" si="191"/>
        <v>-0.26230500000000001</v>
      </c>
      <c r="U1260" s="11">
        <f t="shared" si="192"/>
        <v>-9.1590000000000005E-2</v>
      </c>
      <c r="V1260" s="11">
        <f t="shared" si="193"/>
        <v>-0.69564300000000001</v>
      </c>
      <c r="W1260" s="11">
        <f t="shared" si="194"/>
        <v>0.30984462500000004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9976</v>
      </c>
      <c r="C1261" s="3" t="s">
        <v>4812</v>
      </c>
      <c r="D1261" s="10">
        <v>18.600000000000001</v>
      </c>
      <c r="E1261" s="10">
        <v>18.600000000000001</v>
      </c>
      <c r="F1261" s="10">
        <v>18.600000000000001</v>
      </c>
      <c r="G1261" s="10">
        <v>18.7</v>
      </c>
      <c r="H1261" s="10">
        <v>18.5</v>
      </c>
      <c r="I1261" s="3">
        <v>16</v>
      </c>
      <c r="J1261" s="3">
        <v>-18</v>
      </c>
      <c r="K1261" s="3">
        <v>-17</v>
      </c>
      <c r="L1261" s="3">
        <v>-22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2.9760000000000003E-3</v>
      </c>
      <c r="T1261" s="11">
        <f t="shared" si="191"/>
        <v>-3.3480000000000003E-3</v>
      </c>
      <c r="U1261" s="11">
        <f t="shared" si="192"/>
        <v>-3.1620000000000003E-3</v>
      </c>
      <c r="V1261" s="11">
        <f t="shared" si="193"/>
        <v>-4.1139999999999996E-3</v>
      </c>
      <c r="W1261" s="11">
        <f t="shared" si="194"/>
        <v>1.85E-4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6314</v>
      </c>
      <c r="C1262" s="3" t="s">
        <v>4794</v>
      </c>
      <c r="D1262" s="10">
        <v>16.7</v>
      </c>
      <c r="E1262" s="10">
        <v>16.649999999999999</v>
      </c>
      <c r="F1262" s="10">
        <v>16.600000000000001</v>
      </c>
      <c r="G1262" s="10">
        <v>16.55</v>
      </c>
      <c r="H1262" s="10">
        <v>16.45</v>
      </c>
      <c r="I1262" s="3">
        <v>-1</v>
      </c>
      <c r="J1262" s="3">
        <v>-1</v>
      </c>
      <c r="K1262" s="3">
        <v>-2</v>
      </c>
      <c r="L1262" s="3">
        <v>-14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-1.6699999999999999E-4</v>
      </c>
      <c r="T1262" s="11">
        <f t="shared" si="191"/>
        <v>-1.6649999999999998E-4</v>
      </c>
      <c r="U1262" s="11">
        <f t="shared" si="192"/>
        <v>-3.3200000000000005E-4</v>
      </c>
      <c r="V1262" s="11">
        <f t="shared" si="193"/>
        <v>-2.317E-3</v>
      </c>
      <c r="W1262" s="11">
        <f t="shared" si="194"/>
        <v>-3.2899999999999997E-4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4992</v>
      </c>
      <c r="C1263" s="3" t="s">
        <v>10317</v>
      </c>
      <c r="D1263" s="10">
        <v>9.52</v>
      </c>
      <c r="E1263" s="10">
        <v>9.41</v>
      </c>
      <c r="F1263" s="10">
        <v>9.41</v>
      </c>
      <c r="G1263" s="10">
        <v>9.3800000000000008</v>
      </c>
      <c r="H1263" s="10">
        <v>9.3000000000000007</v>
      </c>
      <c r="I1263" s="3">
        <v>19</v>
      </c>
      <c r="J1263" s="3">
        <v>-52</v>
      </c>
      <c r="K1263" s="3">
        <v>-1</v>
      </c>
      <c r="L1263" s="3">
        <v>-38</v>
      </c>
      <c r="M1263" s="3">
        <v>-78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1.8087999999999999E-3</v>
      </c>
      <c r="T1263" s="11">
        <f t="shared" si="191"/>
        <v>-4.8932000000000003E-3</v>
      </c>
      <c r="U1263" s="11">
        <f t="shared" si="192"/>
        <v>-9.4099999999999997E-5</v>
      </c>
      <c r="V1263" s="11">
        <f t="shared" si="193"/>
        <v>-3.5644000000000006E-3</v>
      </c>
      <c r="W1263" s="11">
        <f t="shared" si="194"/>
        <v>-7.2540000000000009E-3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9977</v>
      </c>
      <c r="C1264" s="3" t="s">
        <v>4799</v>
      </c>
      <c r="D1264" s="10">
        <v>88</v>
      </c>
      <c r="E1264" s="10">
        <v>87.6</v>
      </c>
      <c r="F1264" s="10">
        <v>87</v>
      </c>
      <c r="G1264" s="10">
        <v>85.5</v>
      </c>
      <c r="H1264" s="10">
        <v>84.5</v>
      </c>
      <c r="I1264" s="3">
        <v>63</v>
      </c>
      <c r="J1264" s="3">
        <v>-181</v>
      </c>
      <c r="K1264" s="3">
        <v>-144</v>
      </c>
      <c r="L1264" s="3">
        <v>-47</v>
      </c>
      <c r="M1264" s="3">
        <v>31</v>
      </c>
      <c r="N1264" s="3">
        <v>127</v>
      </c>
      <c r="O1264" s="3">
        <v>100</v>
      </c>
      <c r="P1264" s="3">
        <v>0</v>
      </c>
      <c r="Q1264" s="3">
        <v>0</v>
      </c>
      <c r="R1264" s="3">
        <v>0</v>
      </c>
      <c r="S1264" s="11">
        <f t="shared" si="190"/>
        <v>5.5440000000000003E-2</v>
      </c>
      <c r="T1264" s="11">
        <f t="shared" si="191"/>
        <v>-0.15855599999999997</v>
      </c>
      <c r="U1264" s="11">
        <f t="shared" si="192"/>
        <v>-0.12528</v>
      </c>
      <c r="V1264" s="11">
        <f t="shared" si="193"/>
        <v>-4.0184999999999998E-2</v>
      </c>
      <c r="W1264" s="11">
        <f t="shared" si="194"/>
        <v>2.6195E-2</v>
      </c>
      <c r="X1264" s="11">
        <f t="shared" si="195"/>
        <v>0.11176</v>
      </c>
      <c r="Y1264" s="11">
        <f t="shared" si="196"/>
        <v>8.7599999999999997E-2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5219</v>
      </c>
      <c r="C1265" s="3" t="s">
        <v>10357</v>
      </c>
      <c r="D1265" s="10">
        <v>12.8</v>
      </c>
      <c r="E1265" s="10">
        <v>12.75</v>
      </c>
      <c r="F1265" s="10">
        <v>13.25</v>
      </c>
      <c r="G1265" s="10">
        <v>13.45</v>
      </c>
      <c r="H1265" s="10">
        <v>12.7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9978</v>
      </c>
      <c r="C1266" s="3" t="s">
        <v>4797</v>
      </c>
      <c r="D1266" s="10">
        <v>228</v>
      </c>
      <c r="E1266" s="10">
        <v>228.5</v>
      </c>
      <c r="F1266" s="10">
        <v>230.5</v>
      </c>
      <c r="G1266" s="10">
        <v>222.5</v>
      </c>
      <c r="H1266" s="10">
        <v>223</v>
      </c>
      <c r="I1266" s="3">
        <v>-143.84800000000001</v>
      </c>
      <c r="J1266" s="3">
        <v>-87.997</v>
      </c>
      <c r="K1266" s="3">
        <v>-80.486999999999995</v>
      </c>
      <c r="L1266" s="3">
        <v>-50.651000000000003</v>
      </c>
      <c r="M1266" s="3">
        <v>13.952</v>
      </c>
      <c r="N1266" s="3">
        <v>6.8000000000000005E-2</v>
      </c>
      <c r="O1266" s="3">
        <v>-10</v>
      </c>
      <c r="P1266" s="3">
        <v>-30</v>
      </c>
      <c r="Q1266" s="3">
        <v>-80</v>
      </c>
      <c r="R1266" s="3">
        <v>0</v>
      </c>
      <c r="S1266" s="11">
        <f t="shared" si="190"/>
        <v>-0.32797344000000006</v>
      </c>
      <c r="T1266" s="11">
        <f t="shared" si="191"/>
        <v>-0.20107314500000001</v>
      </c>
      <c r="U1266" s="11">
        <f t="shared" si="192"/>
        <v>-0.18552253499999999</v>
      </c>
      <c r="V1266" s="11">
        <f t="shared" si="193"/>
        <v>-0.11269847499999999</v>
      </c>
      <c r="W1266" s="11">
        <f t="shared" si="194"/>
        <v>3.1112959999999999E-2</v>
      </c>
      <c r="X1266" s="11">
        <f t="shared" si="195"/>
        <v>1.5504000000000001E-4</v>
      </c>
      <c r="Y1266" s="11">
        <f t="shared" si="196"/>
        <v>-2.2849999999999999E-2</v>
      </c>
      <c r="Z1266" s="11">
        <f t="shared" si="197"/>
        <v>-6.9150000000000003E-2</v>
      </c>
      <c r="AA1266" s="11">
        <f t="shared" si="198"/>
        <v>-0.17799999999999999</v>
      </c>
      <c r="AB1266" s="11">
        <f t="shared" si="199"/>
        <v>0</v>
      </c>
    </row>
    <row r="1267" spans="1:28" x14ac:dyDescent="0.25">
      <c r="A1267" s="2" t="s">
        <v>1261</v>
      </c>
      <c r="B1267" s="3" t="s">
        <v>9979</v>
      </c>
      <c r="C1267" s="3" t="s">
        <v>4797</v>
      </c>
      <c r="D1267" s="10">
        <v>70</v>
      </c>
      <c r="E1267" s="10">
        <v>70.099999999999994</v>
      </c>
      <c r="F1267" s="10">
        <v>69.7</v>
      </c>
      <c r="G1267" s="10">
        <v>69.5</v>
      </c>
      <c r="H1267" s="10">
        <v>69.900000000000006</v>
      </c>
      <c r="I1267" s="3">
        <v>8.7880000000000003</v>
      </c>
      <c r="J1267" s="3">
        <v>156</v>
      </c>
      <c r="K1267" s="3">
        <v>-185.62200000000001</v>
      </c>
      <c r="L1267" s="3">
        <v>-462.40899999999999</v>
      </c>
      <c r="M1267" s="3">
        <v>98.191000000000003</v>
      </c>
      <c r="N1267" s="3">
        <v>498.315</v>
      </c>
      <c r="O1267" s="3">
        <v>150.77600000000001</v>
      </c>
      <c r="P1267" s="3">
        <v>436.55599999999998</v>
      </c>
      <c r="Q1267" s="3">
        <v>377.20800000000003</v>
      </c>
      <c r="R1267" s="3">
        <v>269.89100000000002</v>
      </c>
      <c r="S1267" s="11">
        <f t="shared" si="190"/>
        <v>6.1515999999999993E-3</v>
      </c>
      <c r="T1267" s="11">
        <f t="shared" si="191"/>
        <v>0.10935599999999998</v>
      </c>
      <c r="U1267" s="11">
        <f t="shared" si="192"/>
        <v>-0.12937853400000002</v>
      </c>
      <c r="V1267" s="11">
        <f t="shared" si="193"/>
        <v>-0.321374255</v>
      </c>
      <c r="W1267" s="11">
        <f t="shared" si="194"/>
        <v>6.8635509000000011E-2</v>
      </c>
      <c r="X1267" s="11">
        <f t="shared" si="195"/>
        <v>0.34882050000000003</v>
      </c>
      <c r="Y1267" s="11">
        <f t="shared" si="196"/>
        <v>0.10569397600000001</v>
      </c>
      <c r="Z1267" s="11">
        <f t="shared" si="197"/>
        <v>0.30427953200000002</v>
      </c>
      <c r="AA1267" s="11">
        <f t="shared" si="198"/>
        <v>0.26215956000000001</v>
      </c>
      <c r="AB1267" s="11">
        <f t="shared" si="199"/>
        <v>0.18865380900000003</v>
      </c>
    </row>
    <row r="1268" spans="1:28" x14ac:dyDescent="0.25">
      <c r="A1268" s="2" t="s">
        <v>1262</v>
      </c>
      <c r="B1268" s="3" t="s">
        <v>5136</v>
      </c>
      <c r="C1268" s="3" t="s">
        <v>4812</v>
      </c>
      <c r="D1268" s="10">
        <v>33.4</v>
      </c>
      <c r="E1268" s="10">
        <v>33.049999999999997</v>
      </c>
      <c r="F1268" s="10">
        <v>34</v>
      </c>
      <c r="G1268" s="10">
        <v>32.799999999999997</v>
      </c>
      <c r="H1268" s="10">
        <v>32.1</v>
      </c>
      <c r="I1268" s="3">
        <v>86</v>
      </c>
      <c r="J1268" s="3">
        <v>-159</v>
      </c>
      <c r="K1268" s="3">
        <v>73</v>
      </c>
      <c r="L1268" s="3">
        <v>-30</v>
      </c>
      <c r="M1268" s="3">
        <v>-40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2.8724E-2</v>
      </c>
      <c r="T1268" s="11">
        <f t="shared" si="191"/>
        <v>-5.2549499999999999E-2</v>
      </c>
      <c r="U1268" s="11">
        <f t="shared" si="192"/>
        <v>2.4819999999999998E-2</v>
      </c>
      <c r="V1268" s="11">
        <f t="shared" si="193"/>
        <v>-9.8399999999999981E-3</v>
      </c>
      <c r="W1268" s="11">
        <f t="shared" si="194"/>
        <v>-1.2840000000000001E-2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5137</v>
      </c>
      <c r="C1269" s="3" t="s">
        <v>4811</v>
      </c>
      <c r="D1269" s="10">
        <v>90.8</v>
      </c>
      <c r="E1269" s="10">
        <v>91</v>
      </c>
      <c r="F1269" s="10">
        <v>90.9</v>
      </c>
      <c r="G1269" s="10">
        <v>93.5</v>
      </c>
      <c r="H1269" s="10">
        <v>92.6</v>
      </c>
      <c r="I1269" s="3">
        <v>48.988999999999997</v>
      </c>
      <c r="J1269" s="3">
        <v>-418</v>
      </c>
      <c r="K1269" s="3">
        <v>300</v>
      </c>
      <c r="L1269" s="3">
        <v>163</v>
      </c>
      <c r="M1269" s="3">
        <v>-217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4.4482011999999994E-2</v>
      </c>
      <c r="T1269" s="11">
        <f t="shared" si="191"/>
        <v>-0.38038</v>
      </c>
      <c r="U1269" s="11">
        <f t="shared" si="192"/>
        <v>0.2727</v>
      </c>
      <c r="V1269" s="11">
        <f t="shared" si="193"/>
        <v>0.15240500000000001</v>
      </c>
      <c r="W1269" s="11">
        <f t="shared" si="194"/>
        <v>-0.20094199999999998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9980</v>
      </c>
      <c r="C1270" s="3" t="s">
        <v>4780</v>
      </c>
      <c r="D1270" s="10">
        <v>25.8</v>
      </c>
      <c r="E1270" s="10">
        <v>25.75</v>
      </c>
      <c r="F1270" s="10">
        <v>25.8</v>
      </c>
      <c r="G1270" s="10">
        <v>25.75</v>
      </c>
      <c r="H1270" s="10">
        <v>25.7</v>
      </c>
      <c r="I1270" s="3">
        <v>1</v>
      </c>
      <c r="J1270" s="3">
        <v>0</v>
      </c>
      <c r="K1270" s="3">
        <v>0</v>
      </c>
      <c r="L1270" s="3">
        <v>-6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2.5799999999999998E-4</v>
      </c>
      <c r="T1270" s="11">
        <f t="shared" si="191"/>
        <v>0</v>
      </c>
      <c r="U1270" s="11">
        <f t="shared" si="192"/>
        <v>0</v>
      </c>
      <c r="V1270" s="11">
        <f t="shared" si="193"/>
        <v>-1.5449999999999999E-3</v>
      </c>
      <c r="W1270" s="11">
        <f t="shared" si="194"/>
        <v>2.5700000000000001E-4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6562</v>
      </c>
      <c r="C1271" s="3" t="s">
        <v>4760</v>
      </c>
      <c r="D1271" s="10">
        <v>9.67</v>
      </c>
      <c r="E1271" s="10">
        <v>9.57</v>
      </c>
      <c r="F1271" s="10">
        <v>9.52</v>
      </c>
      <c r="G1271" s="10">
        <v>9.5399999999999991</v>
      </c>
      <c r="H1271" s="10">
        <v>9.5399999999999991</v>
      </c>
      <c r="I1271" s="3">
        <v>30</v>
      </c>
      <c r="J1271" s="3">
        <v>14</v>
      </c>
      <c r="K1271" s="3">
        <v>5</v>
      </c>
      <c r="L1271" s="3">
        <v>-19</v>
      </c>
      <c r="M1271" s="3">
        <v>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2.9010000000000004E-3</v>
      </c>
      <c r="T1271" s="11">
        <f t="shared" si="191"/>
        <v>1.3398000000000001E-3</v>
      </c>
      <c r="U1271" s="11">
        <f t="shared" si="192"/>
        <v>4.7599999999999997E-4</v>
      </c>
      <c r="V1271" s="11">
        <f t="shared" si="193"/>
        <v>-1.8125999999999999E-3</v>
      </c>
      <c r="W1271" s="11">
        <f t="shared" si="194"/>
        <v>5.7239999999999993E-4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9981</v>
      </c>
      <c r="C1272" s="3" t="s">
        <v>4794</v>
      </c>
      <c r="D1272" s="10">
        <v>21</v>
      </c>
      <c r="E1272" s="10">
        <v>21.35</v>
      </c>
      <c r="F1272" s="10">
        <v>21.2</v>
      </c>
      <c r="G1272" s="10">
        <v>21.05</v>
      </c>
      <c r="H1272" s="10">
        <v>21.05</v>
      </c>
      <c r="I1272" s="3">
        <v>216</v>
      </c>
      <c r="J1272" s="3">
        <v>140</v>
      </c>
      <c r="K1272" s="3">
        <v>-125</v>
      </c>
      <c r="L1272" s="3">
        <v>136</v>
      </c>
      <c r="M1272" s="3">
        <v>22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4.5359999999999998E-2</v>
      </c>
      <c r="T1272" s="11">
        <f t="shared" si="191"/>
        <v>2.989E-2</v>
      </c>
      <c r="U1272" s="11">
        <f t="shared" si="192"/>
        <v>-2.6499999999999999E-2</v>
      </c>
      <c r="V1272" s="11">
        <f t="shared" si="193"/>
        <v>2.8628000000000001E-2</v>
      </c>
      <c r="W1272" s="11">
        <f t="shared" si="194"/>
        <v>4.6310000000000006E-3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9982</v>
      </c>
      <c r="C1273" s="3" t="s">
        <v>4802</v>
      </c>
      <c r="D1273" s="10">
        <v>15.55</v>
      </c>
      <c r="E1273" s="10">
        <v>15.55</v>
      </c>
      <c r="F1273" s="10">
        <v>15.7</v>
      </c>
      <c r="G1273" s="10">
        <v>15.6</v>
      </c>
      <c r="H1273" s="10">
        <v>15.55</v>
      </c>
      <c r="I1273" s="3">
        <v>1</v>
      </c>
      <c r="J1273" s="3">
        <v>-1</v>
      </c>
      <c r="K1273" s="3">
        <v>-2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1.5550000000000001E-4</v>
      </c>
      <c r="T1273" s="11">
        <f t="shared" si="191"/>
        <v>-1.5550000000000001E-4</v>
      </c>
      <c r="U1273" s="11">
        <f t="shared" si="192"/>
        <v>-3.1399999999999999E-4</v>
      </c>
      <c r="V1273" s="11">
        <f t="shared" si="193"/>
        <v>-1.56E-4</v>
      </c>
      <c r="W1273" s="11">
        <f t="shared" si="194"/>
        <v>-1.5550000000000001E-4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9983</v>
      </c>
      <c r="C1274" s="3" t="s">
        <v>4796</v>
      </c>
      <c r="D1274" s="10">
        <v>27.65</v>
      </c>
      <c r="E1274" s="10">
        <v>27.75</v>
      </c>
      <c r="F1274" s="10">
        <v>27.85</v>
      </c>
      <c r="G1274" s="10">
        <v>27.95</v>
      </c>
      <c r="H1274" s="10">
        <v>27.65</v>
      </c>
      <c r="I1274" s="3">
        <v>-35</v>
      </c>
      <c r="J1274" s="3">
        <v>68</v>
      </c>
      <c r="K1274" s="3">
        <v>47</v>
      </c>
      <c r="L1274" s="3">
        <v>168</v>
      </c>
      <c r="M1274" s="3">
        <v>-60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-9.6775000000000003E-3</v>
      </c>
      <c r="T1274" s="11">
        <f t="shared" si="191"/>
        <v>1.8870000000000001E-2</v>
      </c>
      <c r="U1274" s="11">
        <f t="shared" si="192"/>
        <v>1.30895E-2</v>
      </c>
      <c r="V1274" s="11">
        <f t="shared" si="193"/>
        <v>4.6955999999999998E-2</v>
      </c>
      <c r="W1274" s="11">
        <f t="shared" si="194"/>
        <v>-1.6590000000000001E-2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9984</v>
      </c>
      <c r="C1275" s="3" t="s">
        <v>4794</v>
      </c>
      <c r="D1275" s="10">
        <v>27.2</v>
      </c>
      <c r="E1275" s="10">
        <v>27.2</v>
      </c>
      <c r="F1275" s="10">
        <v>26.7</v>
      </c>
      <c r="G1275" s="10">
        <v>25.8</v>
      </c>
      <c r="H1275" s="10">
        <v>26</v>
      </c>
      <c r="I1275" s="3">
        <v>-190.88</v>
      </c>
      <c r="J1275" s="3">
        <v>127</v>
      </c>
      <c r="K1275" s="3">
        <v>-452</v>
      </c>
      <c r="L1275" s="3">
        <v>122</v>
      </c>
      <c r="M1275" s="3">
        <v>-672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-5.1919359999999998E-2</v>
      </c>
      <c r="T1275" s="11">
        <f t="shared" si="191"/>
        <v>3.4543999999999998E-2</v>
      </c>
      <c r="U1275" s="11">
        <f t="shared" si="192"/>
        <v>-0.120684</v>
      </c>
      <c r="V1275" s="11">
        <f t="shared" si="193"/>
        <v>3.1475999999999997E-2</v>
      </c>
      <c r="W1275" s="11">
        <f t="shared" si="194"/>
        <v>-0.17471999999999999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9985</v>
      </c>
      <c r="C1276" s="3" t="s">
        <v>4781</v>
      </c>
      <c r="D1276" s="10">
        <v>33.950000000000003</v>
      </c>
      <c r="E1276" s="10">
        <v>33.450000000000003</v>
      </c>
      <c r="F1276" s="10">
        <v>34.049999999999997</v>
      </c>
      <c r="G1276" s="10">
        <v>33.35</v>
      </c>
      <c r="H1276" s="10">
        <v>33.799999999999997</v>
      </c>
      <c r="I1276" s="3">
        <v>11</v>
      </c>
      <c r="J1276" s="3">
        <v>-141</v>
      </c>
      <c r="K1276" s="3">
        <v>4</v>
      </c>
      <c r="L1276" s="3">
        <v>-206</v>
      </c>
      <c r="M1276" s="3">
        <v>-67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3.7345000000000004E-3</v>
      </c>
      <c r="T1276" s="11">
        <f t="shared" si="191"/>
        <v>-4.7164500000000005E-2</v>
      </c>
      <c r="U1276" s="11">
        <f t="shared" si="192"/>
        <v>1.3619999999999999E-3</v>
      </c>
      <c r="V1276" s="11">
        <f t="shared" si="193"/>
        <v>-6.8700999999999998E-2</v>
      </c>
      <c r="W1276" s="11">
        <f t="shared" si="194"/>
        <v>-2.2645999999999999E-2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9986</v>
      </c>
      <c r="C1277" s="3" t="s">
        <v>4814</v>
      </c>
      <c r="D1277" s="10">
        <v>24.65</v>
      </c>
      <c r="E1277" s="10">
        <v>24.35</v>
      </c>
      <c r="F1277" s="10">
        <v>24.35</v>
      </c>
      <c r="G1277" s="10">
        <v>23.75</v>
      </c>
      <c r="H1277" s="10">
        <v>23.35</v>
      </c>
      <c r="I1277" s="3">
        <v>71</v>
      </c>
      <c r="J1277" s="3">
        <v>3</v>
      </c>
      <c r="K1277" s="3">
        <v>-5</v>
      </c>
      <c r="L1277" s="3">
        <v>-57</v>
      </c>
      <c r="M1277" s="3">
        <v>-23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1.75015E-2</v>
      </c>
      <c r="T1277" s="11">
        <f t="shared" si="191"/>
        <v>7.3050000000000014E-4</v>
      </c>
      <c r="U1277" s="11">
        <f t="shared" si="192"/>
        <v>-1.2175E-3</v>
      </c>
      <c r="V1277" s="11">
        <f t="shared" si="193"/>
        <v>-1.3537499999999999E-2</v>
      </c>
      <c r="W1277" s="11">
        <f t="shared" si="194"/>
        <v>-5.3705000000000003E-3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9987</v>
      </c>
      <c r="C1278" s="3" t="s">
        <v>4798</v>
      </c>
      <c r="D1278" s="10">
        <v>36.200000000000003</v>
      </c>
      <c r="E1278" s="10">
        <v>35.549999999999997</v>
      </c>
      <c r="F1278" s="10">
        <v>36.549999999999997</v>
      </c>
      <c r="G1278" s="10">
        <v>40.15</v>
      </c>
      <c r="H1278" s="10">
        <v>40</v>
      </c>
      <c r="I1278" s="3">
        <v>33</v>
      </c>
      <c r="J1278" s="3">
        <v>20</v>
      </c>
      <c r="K1278" s="3">
        <v>150</v>
      </c>
      <c r="L1278" s="3">
        <v>-361</v>
      </c>
      <c r="M1278" s="3">
        <v>-34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1.1946000000000002E-2</v>
      </c>
      <c r="T1278" s="11">
        <f t="shared" si="191"/>
        <v>7.11E-3</v>
      </c>
      <c r="U1278" s="11">
        <f t="shared" si="192"/>
        <v>5.4824999999999999E-2</v>
      </c>
      <c r="V1278" s="11">
        <f t="shared" si="193"/>
        <v>-0.1449415</v>
      </c>
      <c r="W1278" s="11">
        <f t="shared" si="194"/>
        <v>-1.3599999999999999E-2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9988</v>
      </c>
      <c r="C1279" s="3" t="s">
        <v>4812</v>
      </c>
      <c r="D1279" s="10">
        <v>17.7</v>
      </c>
      <c r="E1279" s="10">
        <v>17.7</v>
      </c>
      <c r="F1279" s="10">
        <v>17.55</v>
      </c>
      <c r="G1279" s="10">
        <v>17.55</v>
      </c>
      <c r="H1279" s="10">
        <v>16.850000000000001</v>
      </c>
      <c r="I1279" s="3">
        <v>61</v>
      </c>
      <c r="J1279" s="3">
        <v>-34</v>
      </c>
      <c r="K1279" s="3">
        <v>16</v>
      </c>
      <c r="L1279" s="3">
        <v>-81</v>
      </c>
      <c r="M1279" s="3">
        <v>-187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1.0797000000000001E-2</v>
      </c>
      <c r="T1279" s="11">
        <f t="shared" si="191"/>
        <v>-6.0179999999999999E-3</v>
      </c>
      <c r="U1279" s="11">
        <f t="shared" si="192"/>
        <v>2.8080000000000002E-3</v>
      </c>
      <c r="V1279" s="11">
        <f t="shared" si="193"/>
        <v>-1.4215499999999999E-2</v>
      </c>
      <c r="W1279" s="11">
        <f t="shared" si="194"/>
        <v>-3.1509500000000003E-2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9989</v>
      </c>
      <c r="C1280" s="3" t="s">
        <v>4793</v>
      </c>
      <c r="D1280" s="10">
        <v>10.4</v>
      </c>
      <c r="E1280" s="10">
        <v>10.45</v>
      </c>
      <c r="F1280" s="10">
        <v>10.45</v>
      </c>
      <c r="G1280" s="10">
        <v>10.35</v>
      </c>
      <c r="H1280" s="10">
        <v>10.35</v>
      </c>
      <c r="I1280" s="3">
        <v>49</v>
      </c>
      <c r="J1280" s="3">
        <v>5</v>
      </c>
      <c r="K1280" s="3">
        <v>-1</v>
      </c>
      <c r="L1280" s="3">
        <v>-10</v>
      </c>
      <c r="M1280" s="3">
        <v>-17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5.0959999999999998E-3</v>
      </c>
      <c r="T1280" s="11">
        <f t="shared" si="191"/>
        <v>5.2249999999999996E-4</v>
      </c>
      <c r="U1280" s="11">
        <f t="shared" si="192"/>
        <v>-1.0449999999999999E-4</v>
      </c>
      <c r="V1280" s="11">
        <f t="shared" si="193"/>
        <v>-1.0349999999999999E-3</v>
      </c>
      <c r="W1280" s="11">
        <f t="shared" si="194"/>
        <v>-1.7594999999999998E-3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6318</v>
      </c>
      <c r="C1281" s="3" t="s">
        <v>4768</v>
      </c>
      <c r="D1281" s="10">
        <v>31.9</v>
      </c>
      <c r="E1281" s="10">
        <v>31.8</v>
      </c>
      <c r="F1281" s="10">
        <v>31.95</v>
      </c>
      <c r="G1281" s="10">
        <v>32.200000000000003</v>
      </c>
      <c r="H1281" s="10">
        <v>32.450000000000003</v>
      </c>
      <c r="I1281" s="3">
        <v>-7</v>
      </c>
      <c r="J1281" s="3">
        <v>-5</v>
      </c>
      <c r="K1281" s="3">
        <v>36</v>
      </c>
      <c r="L1281" s="3">
        <v>3</v>
      </c>
      <c r="M1281" s="3">
        <v>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-2.2329999999999997E-3</v>
      </c>
      <c r="T1281" s="11">
        <f t="shared" si="191"/>
        <v>-1.5900000000000001E-3</v>
      </c>
      <c r="U1281" s="11">
        <f t="shared" si="192"/>
        <v>1.1502E-2</v>
      </c>
      <c r="V1281" s="11">
        <f t="shared" si="193"/>
        <v>9.6600000000000006E-4</v>
      </c>
      <c r="W1281" s="11">
        <f t="shared" si="194"/>
        <v>2.9204999999999999E-3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9990</v>
      </c>
      <c r="C1282" s="3" t="s">
        <v>4808</v>
      </c>
      <c r="D1282" s="10">
        <v>59</v>
      </c>
      <c r="E1282" s="10">
        <v>58.6</v>
      </c>
      <c r="F1282" s="10">
        <v>59.2</v>
      </c>
      <c r="G1282" s="10">
        <v>58.7</v>
      </c>
      <c r="H1282" s="10">
        <v>57.7</v>
      </c>
      <c r="I1282" s="3">
        <v>-21</v>
      </c>
      <c r="J1282" s="3">
        <v>-68</v>
      </c>
      <c r="K1282" s="3">
        <v>36</v>
      </c>
      <c r="L1282" s="3">
        <v>-3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-1.239E-2</v>
      </c>
      <c r="T1282" s="11">
        <f t="shared" si="191"/>
        <v>-3.9848000000000001E-2</v>
      </c>
      <c r="U1282" s="11">
        <f t="shared" si="192"/>
        <v>2.1312000000000001E-2</v>
      </c>
      <c r="V1282" s="11">
        <f t="shared" si="193"/>
        <v>-1.7610000000000002E-3</v>
      </c>
      <c r="W1282" s="11">
        <f t="shared" si="194"/>
        <v>-6.9240000000000013E-3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9991</v>
      </c>
      <c r="C1283" s="3" t="s">
        <v>4819</v>
      </c>
      <c r="D1283" s="10">
        <v>15.65</v>
      </c>
      <c r="E1283" s="10">
        <v>15.6</v>
      </c>
      <c r="F1283" s="10">
        <v>15.8</v>
      </c>
      <c r="G1283" s="10">
        <v>15.75</v>
      </c>
      <c r="H1283" s="10">
        <v>15.55</v>
      </c>
      <c r="I1283" s="3">
        <v>52</v>
      </c>
      <c r="J1283" s="3">
        <v>26</v>
      </c>
      <c r="K1283" s="3">
        <v>192</v>
      </c>
      <c r="L1283" s="3">
        <v>-93</v>
      </c>
      <c r="M1283" s="3">
        <v>-52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8.1380000000000011E-3</v>
      </c>
      <c r="T1283" s="11">
        <f t="shared" si="191"/>
        <v>4.0559999999999997E-3</v>
      </c>
      <c r="U1283" s="11">
        <f t="shared" si="192"/>
        <v>3.0336000000000005E-2</v>
      </c>
      <c r="V1283" s="11">
        <f t="shared" si="193"/>
        <v>-1.4647500000000001E-2</v>
      </c>
      <c r="W1283" s="11">
        <f t="shared" si="194"/>
        <v>-8.0859999999999994E-3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6320</v>
      </c>
      <c r="C1284" s="3" t="s">
        <v>4793</v>
      </c>
      <c r="D1284" s="10">
        <v>26.35</v>
      </c>
      <c r="E1284" s="10">
        <v>25.9</v>
      </c>
      <c r="F1284" s="10">
        <v>25.3</v>
      </c>
      <c r="G1284" s="10">
        <v>24.6</v>
      </c>
      <c r="H1284" s="10">
        <v>24.1</v>
      </c>
      <c r="I1284" s="3">
        <v>821.57799999999997</v>
      </c>
      <c r="J1284" s="3">
        <v>-871</v>
      </c>
      <c r="K1284" s="3">
        <v>28</v>
      </c>
      <c r="L1284" s="3">
        <v>287</v>
      </c>
      <c r="M1284" s="3">
        <v>-29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0.216485803</v>
      </c>
      <c r="T1284" s="11">
        <f t="shared" si="191"/>
        <v>-0.22558899999999998</v>
      </c>
      <c r="U1284" s="11">
        <f t="shared" si="192"/>
        <v>7.084E-3</v>
      </c>
      <c r="V1284" s="11">
        <f t="shared" si="193"/>
        <v>7.0602000000000012E-2</v>
      </c>
      <c r="W1284" s="11">
        <f t="shared" si="194"/>
        <v>-6.9890000000000013E-3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9992</v>
      </c>
      <c r="C1285" s="3" t="s">
        <v>4821</v>
      </c>
      <c r="D1285" s="10">
        <v>22.6</v>
      </c>
      <c r="E1285" s="10">
        <v>22.5</v>
      </c>
      <c r="F1285" s="10">
        <v>22.7</v>
      </c>
      <c r="G1285" s="10">
        <v>22.2</v>
      </c>
      <c r="H1285" s="10">
        <v>22</v>
      </c>
      <c r="I1285" s="3">
        <v>0</v>
      </c>
      <c r="J1285" s="3">
        <v>1</v>
      </c>
      <c r="K1285" s="3">
        <v>-5</v>
      </c>
      <c r="L1285" s="3">
        <v>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2.2499999999999999E-4</v>
      </c>
      <c r="U1285" s="11">
        <f t="shared" si="192"/>
        <v>-1.1349999999999999E-3</v>
      </c>
      <c r="V1285" s="11">
        <f t="shared" si="193"/>
        <v>8.8800000000000001E-4</v>
      </c>
      <c r="W1285" s="11">
        <f t="shared" si="194"/>
        <v>-2.2000000000000001E-4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9993</v>
      </c>
      <c r="C1286" s="3" t="s">
        <v>4802</v>
      </c>
      <c r="D1286" s="10">
        <v>54.7</v>
      </c>
      <c r="E1286" s="10">
        <v>54.8</v>
      </c>
      <c r="F1286" s="10">
        <v>54.9</v>
      </c>
      <c r="G1286" s="10">
        <v>56.2</v>
      </c>
      <c r="H1286" s="10">
        <v>53.9</v>
      </c>
      <c r="I1286" s="3">
        <v>45</v>
      </c>
      <c r="J1286" s="3">
        <v>-35</v>
      </c>
      <c r="K1286" s="3">
        <v>-27</v>
      </c>
      <c r="L1286" s="3">
        <v>-193</v>
      </c>
      <c r="M1286" s="3">
        <v>-44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2.4615000000000001E-2</v>
      </c>
      <c r="T1286" s="11">
        <f t="shared" si="191"/>
        <v>-1.9179999999999999E-2</v>
      </c>
      <c r="U1286" s="11">
        <f t="shared" si="192"/>
        <v>-1.4822999999999999E-2</v>
      </c>
      <c r="V1286" s="11">
        <f t="shared" si="193"/>
        <v>-0.10846600000000001</v>
      </c>
      <c r="W1286" s="11">
        <f t="shared" si="194"/>
        <v>-2.3715999999999997E-2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5141</v>
      </c>
      <c r="C1287" s="3" t="s">
        <v>4771</v>
      </c>
      <c r="D1287" s="10">
        <v>21.5</v>
      </c>
      <c r="E1287" s="10">
        <v>21.55</v>
      </c>
      <c r="F1287" s="10">
        <v>21.85</v>
      </c>
      <c r="G1287" s="10">
        <v>22.15</v>
      </c>
      <c r="H1287" s="10">
        <v>22.2</v>
      </c>
      <c r="I1287" s="3">
        <v>0</v>
      </c>
      <c r="J1287" s="3">
        <v>1</v>
      </c>
      <c r="K1287" s="3">
        <v>-1</v>
      </c>
      <c r="L1287" s="3">
        <v>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2.1550000000000001E-4</v>
      </c>
      <c r="U1287" s="11">
        <f t="shared" ref="U1287:U1350" si="202">$F1287*K1287/100000</f>
        <v>-2.1850000000000003E-4</v>
      </c>
      <c r="V1287" s="11">
        <f t="shared" ref="V1287:V1350" si="203">$G1287*L1287/100000</f>
        <v>2.2149999999999999E-4</v>
      </c>
      <c r="W1287" s="11">
        <f t="shared" ref="W1287:W1350" si="204">$H1287*M1287/100000</f>
        <v>-4.44E-4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9994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5437</v>
      </c>
      <c r="C1289" s="3" t="s">
        <v>4796</v>
      </c>
      <c r="D1289" s="10">
        <v>48.4</v>
      </c>
      <c r="E1289" s="10">
        <v>48.05</v>
      </c>
      <c r="F1289" s="10">
        <v>48.3</v>
      </c>
      <c r="G1289" s="10">
        <v>47.3</v>
      </c>
      <c r="H1289" s="10">
        <v>46.35</v>
      </c>
      <c r="I1289" s="3">
        <v>-168</v>
      </c>
      <c r="J1289" s="3">
        <v>29</v>
      </c>
      <c r="K1289" s="3">
        <v>143</v>
      </c>
      <c r="L1289" s="3">
        <v>-6</v>
      </c>
      <c r="M1289" s="3">
        <v>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-8.1311999999999995E-2</v>
      </c>
      <c r="T1289" s="11">
        <f t="shared" si="201"/>
        <v>1.3934499999999999E-2</v>
      </c>
      <c r="U1289" s="11">
        <f t="shared" si="202"/>
        <v>6.9068999999999992E-2</v>
      </c>
      <c r="V1289" s="11">
        <f t="shared" si="203"/>
        <v>-2.8379999999999994E-3</v>
      </c>
      <c r="W1289" s="11">
        <f t="shared" si="204"/>
        <v>1.4368500000000001E-2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9995</v>
      </c>
      <c r="C1290" s="3" t="s">
        <v>10325</v>
      </c>
      <c r="D1290" s="10">
        <v>21.8</v>
      </c>
      <c r="E1290" s="10">
        <v>21.55</v>
      </c>
      <c r="F1290" s="10">
        <v>21.5</v>
      </c>
      <c r="G1290" s="10">
        <v>21.35</v>
      </c>
      <c r="H1290" s="10">
        <v>21.2</v>
      </c>
      <c r="I1290" s="3">
        <v>1</v>
      </c>
      <c r="J1290" s="3">
        <v>0</v>
      </c>
      <c r="K1290" s="3">
        <v>0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2.1800000000000001E-4</v>
      </c>
      <c r="T1290" s="11">
        <f t="shared" si="201"/>
        <v>0</v>
      </c>
      <c r="U1290" s="11">
        <f t="shared" si="202"/>
        <v>0</v>
      </c>
      <c r="V1290" s="11">
        <f t="shared" si="203"/>
        <v>0</v>
      </c>
      <c r="W1290" s="11">
        <f t="shared" si="204"/>
        <v>-2.12E-4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9996</v>
      </c>
      <c r="C1291" s="3" t="s">
        <v>4796</v>
      </c>
      <c r="D1291" s="10">
        <v>35.5</v>
      </c>
      <c r="E1291" s="10">
        <v>34.75</v>
      </c>
      <c r="F1291" s="10">
        <v>35.4</v>
      </c>
      <c r="G1291" s="10">
        <v>35.200000000000003</v>
      </c>
      <c r="H1291" s="10">
        <v>35.35</v>
      </c>
      <c r="I1291" s="3">
        <v>-6</v>
      </c>
      <c r="J1291" s="3">
        <v>-1</v>
      </c>
      <c r="K1291" s="3">
        <v>9</v>
      </c>
      <c r="L1291" s="3">
        <v>-19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-2.1299999999999999E-3</v>
      </c>
      <c r="T1291" s="11">
        <f t="shared" si="201"/>
        <v>-3.4749999999999999E-4</v>
      </c>
      <c r="U1291" s="11">
        <f t="shared" si="202"/>
        <v>3.1859999999999996E-3</v>
      </c>
      <c r="V1291" s="11">
        <f t="shared" si="203"/>
        <v>-6.6880000000000004E-3</v>
      </c>
      <c r="W1291" s="11">
        <f t="shared" si="204"/>
        <v>-3.5349999999999999E-3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9997</v>
      </c>
      <c r="C1292" s="3" t="s">
        <v>4820</v>
      </c>
      <c r="D1292" s="10">
        <v>126.5</v>
      </c>
      <c r="E1292" s="10">
        <v>127</v>
      </c>
      <c r="F1292" s="10">
        <v>127.5</v>
      </c>
      <c r="G1292" s="10">
        <v>127</v>
      </c>
      <c r="H1292" s="10">
        <v>126</v>
      </c>
      <c r="I1292" s="3">
        <v>177.00399999999999</v>
      </c>
      <c r="J1292" s="3">
        <v>801.16899999999998</v>
      </c>
      <c r="K1292" s="3">
        <v>341.90100000000001</v>
      </c>
      <c r="L1292" s="3">
        <v>-644.95000000000005</v>
      </c>
      <c r="M1292" s="3">
        <v>294</v>
      </c>
      <c r="N1292" s="3">
        <v>-474.71899999999999</v>
      </c>
      <c r="O1292" s="3">
        <v>22.754000000000001</v>
      </c>
      <c r="P1292" s="3">
        <v>3.5510000000000002</v>
      </c>
      <c r="Q1292" s="3">
        <v>241.60900000000001</v>
      </c>
      <c r="R1292" s="3">
        <v>156.148</v>
      </c>
      <c r="S1292" s="11">
        <f t="shared" si="200"/>
        <v>0.22391005999999997</v>
      </c>
      <c r="T1292" s="11">
        <f t="shared" si="201"/>
        <v>1.01748463</v>
      </c>
      <c r="U1292" s="11">
        <f t="shared" si="202"/>
        <v>0.43592377500000001</v>
      </c>
      <c r="V1292" s="11">
        <f t="shared" si="203"/>
        <v>-0.81908650000000005</v>
      </c>
      <c r="W1292" s="11">
        <f t="shared" si="204"/>
        <v>0.37043999999999999</v>
      </c>
      <c r="X1292" s="11">
        <f t="shared" si="205"/>
        <v>-0.60051953499999999</v>
      </c>
      <c r="Y1292" s="11">
        <f t="shared" si="206"/>
        <v>2.8897580000000003E-2</v>
      </c>
      <c r="Z1292" s="11">
        <f t="shared" si="207"/>
        <v>4.5275250000000001E-3</v>
      </c>
      <c r="AA1292" s="11">
        <f t="shared" si="208"/>
        <v>0.30684343000000003</v>
      </c>
      <c r="AB1292" s="11">
        <f t="shared" si="209"/>
        <v>0.19674648</v>
      </c>
    </row>
    <row r="1293" spans="1:28" x14ac:dyDescent="0.25">
      <c r="A1293" s="2" t="s">
        <v>1287</v>
      </c>
      <c r="B1293" s="3" t="s">
        <v>9998</v>
      </c>
      <c r="C1293" s="3" t="s">
        <v>4771</v>
      </c>
      <c r="D1293" s="10">
        <v>32.549999999999997</v>
      </c>
      <c r="E1293" s="10">
        <v>32.549999999999997</v>
      </c>
      <c r="F1293" s="10">
        <v>32.4</v>
      </c>
      <c r="G1293" s="10">
        <v>32.5</v>
      </c>
      <c r="H1293" s="10">
        <v>32.450000000000003</v>
      </c>
      <c r="I1293" s="3">
        <v>404.779</v>
      </c>
      <c r="J1293" s="3">
        <v>61</v>
      </c>
      <c r="K1293" s="3">
        <v>124</v>
      </c>
      <c r="L1293" s="3">
        <v>229.98400000000001</v>
      </c>
      <c r="M1293" s="3">
        <v>254.36799999999999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0.13175556449999998</v>
      </c>
      <c r="T1293" s="11">
        <f t="shared" si="201"/>
        <v>1.9855499999999998E-2</v>
      </c>
      <c r="U1293" s="11">
        <f t="shared" si="202"/>
        <v>4.0175999999999996E-2</v>
      </c>
      <c r="V1293" s="11">
        <f t="shared" si="203"/>
        <v>7.47448E-2</v>
      </c>
      <c r="W1293" s="11">
        <f t="shared" si="204"/>
        <v>8.2542416000000007E-2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9999</v>
      </c>
      <c r="C1294" s="3" t="s">
        <v>4768</v>
      </c>
      <c r="D1294" s="10">
        <v>31.2</v>
      </c>
      <c r="E1294" s="10">
        <v>31.2</v>
      </c>
      <c r="F1294" s="10">
        <v>30.8</v>
      </c>
      <c r="G1294" s="10">
        <v>30.6</v>
      </c>
      <c r="H1294" s="10">
        <v>29.6</v>
      </c>
      <c r="I1294" s="3">
        <v>289</v>
      </c>
      <c r="J1294" s="3">
        <v>137</v>
      </c>
      <c r="K1294" s="3">
        <v>-116</v>
      </c>
      <c r="L1294" s="3">
        <v>-26</v>
      </c>
      <c r="M1294" s="3">
        <v>-45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9.0167999999999998E-2</v>
      </c>
      <c r="T1294" s="11">
        <f t="shared" si="201"/>
        <v>4.2743999999999997E-2</v>
      </c>
      <c r="U1294" s="11">
        <f t="shared" si="202"/>
        <v>-3.5728000000000003E-2</v>
      </c>
      <c r="V1294" s="11">
        <f t="shared" si="203"/>
        <v>-7.9559999999999995E-3</v>
      </c>
      <c r="W1294" s="11">
        <f t="shared" si="204"/>
        <v>-1.332E-2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10000</v>
      </c>
      <c r="C1295" s="3" t="s">
        <v>4821</v>
      </c>
      <c r="D1295" s="10">
        <v>69.3</v>
      </c>
      <c r="E1295" s="10">
        <v>69.8</v>
      </c>
      <c r="F1295" s="10">
        <v>71</v>
      </c>
      <c r="G1295" s="10">
        <v>70.7</v>
      </c>
      <c r="H1295" s="10">
        <v>70.400000000000006</v>
      </c>
      <c r="I1295" s="3">
        <v>342</v>
      </c>
      <c r="J1295" s="3">
        <v>189</v>
      </c>
      <c r="K1295" s="3">
        <v>439</v>
      </c>
      <c r="L1295" s="3">
        <v>28.6</v>
      </c>
      <c r="M1295" s="3">
        <v>-39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0.23700599999999999</v>
      </c>
      <c r="T1295" s="11">
        <f t="shared" si="201"/>
        <v>0.13192199999999998</v>
      </c>
      <c r="U1295" s="11">
        <f t="shared" si="202"/>
        <v>0.31169000000000002</v>
      </c>
      <c r="V1295" s="11">
        <f t="shared" si="203"/>
        <v>2.0220200000000001E-2</v>
      </c>
      <c r="W1295" s="11">
        <f t="shared" si="204"/>
        <v>-2.7456000000000005E-2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10001</v>
      </c>
      <c r="C1296" s="3" t="s">
        <v>4800</v>
      </c>
      <c r="D1296" s="10">
        <v>43.5</v>
      </c>
      <c r="E1296" s="10">
        <v>43</v>
      </c>
      <c r="F1296" s="10">
        <v>43.15</v>
      </c>
      <c r="G1296" s="10">
        <v>42.4</v>
      </c>
      <c r="H1296" s="10">
        <v>42.9</v>
      </c>
      <c r="I1296" s="3">
        <v>-2091</v>
      </c>
      <c r="J1296" s="3">
        <v>-1261.721</v>
      </c>
      <c r="K1296" s="3">
        <v>-388.00099999999998</v>
      </c>
      <c r="L1296" s="3">
        <v>-1731.01</v>
      </c>
      <c r="M1296" s="3">
        <v>-356</v>
      </c>
      <c r="N1296" s="3">
        <v>360</v>
      </c>
      <c r="O1296" s="3">
        <v>232</v>
      </c>
      <c r="P1296" s="3">
        <v>612</v>
      </c>
      <c r="Q1296" s="3">
        <v>529</v>
      </c>
      <c r="R1296" s="3">
        <v>394</v>
      </c>
      <c r="S1296" s="11">
        <f t="shared" si="200"/>
        <v>-0.90958499999999998</v>
      </c>
      <c r="T1296" s="11">
        <f t="shared" si="201"/>
        <v>-0.54254002999999995</v>
      </c>
      <c r="U1296" s="11">
        <f t="shared" si="202"/>
        <v>-0.1674224315</v>
      </c>
      <c r="V1296" s="11">
        <f t="shared" si="203"/>
        <v>-0.73394823999999992</v>
      </c>
      <c r="W1296" s="11">
        <f t="shared" si="204"/>
        <v>-0.152724</v>
      </c>
      <c r="X1296" s="11">
        <f t="shared" si="205"/>
        <v>0.15659999999999999</v>
      </c>
      <c r="Y1296" s="11">
        <f t="shared" si="206"/>
        <v>9.9760000000000001E-2</v>
      </c>
      <c r="Z1296" s="11">
        <f t="shared" si="207"/>
        <v>0.26407799999999998</v>
      </c>
      <c r="AA1296" s="11">
        <f t="shared" si="208"/>
        <v>0.224296</v>
      </c>
      <c r="AB1296" s="11">
        <f t="shared" si="209"/>
        <v>0.16902599999999998</v>
      </c>
    </row>
    <row r="1297" spans="1:28" x14ac:dyDescent="0.25">
      <c r="A1297" s="2" t="s">
        <v>1291</v>
      </c>
      <c r="B1297" s="3" t="s">
        <v>4996</v>
      </c>
      <c r="C1297" s="3" t="s">
        <v>4822</v>
      </c>
      <c r="D1297" s="10">
        <v>67.099999999999994</v>
      </c>
      <c r="E1297" s="10">
        <v>67.099999999999994</v>
      </c>
      <c r="F1297" s="10">
        <v>67.2</v>
      </c>
      <c r="G1297" s="10">
        <v>67.400000000000006</v>
      </c>
      <c r="H1297" s="10">
        <v>67.5</v>
      </c>
      <c r="I1297" s="3">
        <v>7</v>
      </c>
      <c r="J1297" s="3">
        <v>-2</v>
      </c>
      <c r="K1297" s="3">
        <v>0</v>
      </c>
      <c r="L1297" s="3">
        <v>-4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4.6969999999999989E-3</v>
      </c>
      <c r="T1297" s="11">
        <f t="shared" si="201"/>
        <v>-1.3419999999999999E-3</v>
      </c>
      <c r="U1297" s="11">
        <f t="shared" si="202"/>
        <v>0</v>
      </c>
      <c r="V1297" s="11">
        <f t="shared" si="203"/>
        <v>-2.696E-3</v>
      </c>
      <c r="W1297" s="11">
        <f t="shared" si="204"/>
        <v>-6.7500000000000004E-4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10002</v>
      </c>
      <c r="C1298" s="3" t="s">
        <v>4760</v>
      </c>
      <c r="D1298" s="10">
        <v>50.9</v>
      </c>
      <c r="E1298" s="10">
        <v>50.6</v>
      </c>
      <c r="F1298" s="10">
        <v>50.5</v>
      </c>
      <c r="G1298" s="10">
        <v>51</v>
      </c>
      <c r="H1298" s="10">
        <v>50.7</v>
      </c>
      <c r="I1298" s="3">
        <v>2</v>
      </c>
      <c r="J1298" s="3">
        <v>0</v>
      </c>
      <c r="K1298" s="3">
        <v>2</v>
      </c>
      <c r="L1298" s="3">
        <v>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1.018E-3</v>
      </c>
      <c r="T1298" s="11">
        <f t="shared" si="201"/>
        <v>0</v>
      </c>
      <c r="U1298" s="11">
        <f t="shared" si="202"/>
        <v>1.01E-3</v>
      </c>
      <c r="V1298" s="11">
        <f t="shared" si="203"/>
        <v>0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10003</v>
      </c>
      <c r="C1299" s="3" t="s">
        <v>4781</v>
      </c>
      <c r="D1299" s="10">
        <v>17.2</v>
      </c>
      <c r="E1299" s="10">
        <v>16.5</v>
      </c>
      <c r="F1299" s="10">
        <v>16.7</v>
      </c>
      <c r="G1299" s="10">
        <v>16.8</v>
      </c>
      <c r="H1299" s="10">
        <v>16.8</v>
      </c>
      <c r="I1299" s="3">
        <v>-127</v>
      </c>
      <c r="J1299" s="3">
        <v>-419</v>
      </c>
      <c r="K1299" s="3">
        <v>-201</v>
      </c>
      <c r="L1299" s="3">
        <v>-174</v>
      </c>
      <c r="M1299" s="3">
        <v>-85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-2.1844000000000002E-2</v>
      </c>
      <c r="T1299" s="11">
        <f t="shared" si="201"/>
        <v>-6.9135000000000002E-2</v>
      </c>
      <c r="U1299" s="11">
        <f t="shared" si="202"/>
        <v>-3.3567E-2</v>
      </c>
      <c r="V1299" s="11">
        <f t="shared" si="203"/>
        <v>-2.9232000000000001E-2</v>
      </c>
      <c r="W1299" s="11">
        <f t="shared" si="204"/>
        <v>-1.4279999999999999E-2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10004</v>
      </c>
      <c r="C1300" s="3" t="s">
        <v>4771</v>
      </c>
      <c r="D1300" s="10">
        <v>50.4</v>
      </c>
      <c r="E1300" s="10">
        <v>50.6</v>
      </c>
      <c r="F1300" s="10">
        <v>51.1</v>
      </c>
      <c r="G1300" s="10">
        <v>51.7</v>
      </c>
      <c r="H1300" s="10">
        <v>51.9</v>
      </c>
      <c r="I1300" s="3">
        <v>46</v>
      </c>
      <c r="J1300" s="3">
        <v>26</v>
      </c>
      <c r="K1300" s="3">
        <v>124</v>
      </c>
      <c r="L1300" s="3">
        <v>198</v>
      </c>
      <c r="M1300" s="3">
        <v>-57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2.3184E-2</v>
      </c>
      <c r="T1300" s="11">
        <f t="shared" si="201"/>
        <v>1.3156000000000001E-2</v>
      </c>
      <c r="U1300" s="11">
        <f t="shared" si="202"/>
        <v>6.3364000000000004E-2</v>
      </c>
      <c r="V1300" s="11">
        <f t="shared" si="203"/>
        <v>0.102366</v>
      </c>
      <c r="W1300" s="11">
        <f t="shared" si="204"/>
        <v>-2.9582999999999998E-2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10005</v>
      </c>
      <c r="C1301" s="3" t="s">
        <v>4801</v>
      </c>
      <c r="D1301" s="10">
        <v>131.5</v>
      </c>
      <c r="E1301" s="10">
        <v>129.5</v>
      </c>
      <c r="F1301" s="10">
        <v>126.5</v>
      </c>
      <c r="G1301" s="10">
        <v>127</v>
      </c>
      <c r="H1301" s="10">
        <v>123</v>
      </c>
      <c r="I1301" s="3">
        <v>510</v>
      </c>
      <c r="J1301" s="3">
        <v>-121</v>
      </c>
      <c r="K1301" s="3">
        <v>135</v>
      </c>
      <c r="L1301" s="3">
        <v>-17</v>
      </c>
      <c r="M1301" s="3">
        <v>-516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0.67064999999999997</v>
      </c>
      <c r="T1301" s="11">
        <f t="shared" si="201"/>
        <v>-0.156695</v>
      </c>
      <c r="U1301" s="11">
        <f t="shared" si="202"/>
        <v>0.17077500000000001</v>
      </c>
      <c r="V1301" s="11">
        <f t="shared" si="203"/>
        <v>-2.1590000000000002E-2</v>
      </c>
      <c r="W1301" s="11">
        <f t="shared" si="204"/>
        <v>-0.63468000000000002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10006</v>
      </c>
      <c r="C1302" s="3" t="s">
        <v>4803</v>
      </c>
      <c r="D1302" s="10">
        <v>74</v>
      </c>
      <c r="E1302" s="10">
        <v>73.099999999999994</v>
      </c>
      <c r="F1302" s="10">
        <v>76.7</v>
      </c>
      <c r="G1302" s="10">
        <v>75.8</v>
      </c>
      <c r="H1302" s="10">
        <v>74.2</v>
      </c>
      <c r="I1302" s="3">
        <v>-250</v>
      </c>
      <c r="J1302" s="3">
        <v>-431</v>
      </c>
      <c r="K1302" s="3">
        <v>-373</v>
      </c>
      <c r="L1302" s="3">
        <v>-261</v>
      </c>
      <c r="M1302" s="3">
        <v>-87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-0.185</v>
      </c>
      <c r="T1302" s="11">
        <f t="shared" si="201"/>
        <v>-0.31506099999999998</v>
      </c>
      <c r="U1302" s="11">
        <f t="shared" si="202"/>
        <v>-0.28609100000000004</v>
      </c>
      <c r="V1302" s="11">
        <f t="shared" si="203"/>
        <v>-0.19783799999999999</v>
      </c>
      <c r="W1302" s="11">
        <f t="shared" si="204"/>
        <v>-6.4554E-2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6328</v>
      </c>
      <c r="C1303" s="3" t="s">
        <v>4780</v>
      </c>
      <c r="D1303" s="10">
        <v>55.5</v>
      </c>
      <c r="E1303" s="10">
        <v>56.8</v>
      </c>
      <c r="F1303" s="10">
        <v>58.5</v>
      </c>
      <c r="G1303" s="10">
        <v>56.7</v>
      </c>
      <c r="H1303" s="10">
        <v>56.2</v>
      </c>
      <c r="I1303" s="3">
        <v>272</v>
      </c>
      <c r="J1303" s="3">
        <v>408</v>
      </c>
      <c r="K1303" s="3">
        <v>-78</v>
      </c>
      <c r="L1303" s="3">
        <v>-707.755</v>
      </c>
      <c r="M1303" s="3">
        <v>59</v>
      </c>
      <c r="N1303" s="3">
        <v>0</v>
      </c>
      <c r="O1303" s="3">
        <v>30</v>
      </c>
      <c r="P1303" s="3">
        <v>0</v>
      </c>
      <c r="Q1303" s="3">
        <v>0</v>
      </c>
      <c r="R1303" s="3">
        <v>-2</v>
      </c>
      <c r="S1303" s="11">
        <f t="shared" si="200"/>
        <v>0.15096000000000001</v>
      </c>
      <c r="T1303" s="11">
        <f t="shared" si="201"/>
        <v>0.23174399999999998</v>
      </c>
      <c r="U1303" s="11">
        <f t="shared" si="202"/>
        <v>-4.5629999999999997E-2</v>
      </c>
      <c r="V1303" s="11">
        <f t="shared" si="203"/>
        <v>-0.401297085</v>
      </c>
      <c r="W1303" s="11">
        <f t="shared" si="204"/>
        <v>3.3158E-2</v>
      </c>
      <c r="X1303" s="11">
        <f t="shared" si="205"/>
        <v>0</v>
      </c>
      <c r="Y1303" s="11">
        <f t="shared" si="206"/>
        <v>1.704E-2</v>
      </c>
      <c r="Z1303" s="11">
        <f t="shared" si="207"/>
        <v>0</v>
      </c>
      <c r="AA1303" s="11">
        <f t="shared" si="208"/>
        <v>0</v>
      </c>
      <c r="AB1303" s="11">
        <f t="shared" si="209"/>
        <v>-1.124E-3</v>
      </c>
    </row>
    <row r="1304" spans="1:28" x14ac:dyDescent="0.25">
      <c r="A1304" s="2" t="s">
        <v>1298</v>
      </c>
      <c r="B1304" s="3" t="s">
        <v>10007</v>
      </c>
      <c r="C1304" s="3" t="s">
        <v>4781</v>
      </c>
      <c r="D1304" s="10">
        <v>30.65</v>
      </c>
      <c r="E1304" s="10">
        <v>30.5</v>
      </c>
      <c r="F1304" s="10">
        <v>30.35</v>
      </c>
      <c r="G1304" s="10">
        <v>30</v>
      </c>
      <c r="H1304" s="10">
        <v>29.8</v>
      </c>
      <c r="I1304" s="3">
        <v>215</v>
      </c>
      <c r="J1304" s="3">
        <v>61</v>
      </c>
      <c r="K1304" s="3">
        <v>93</v>
      </c>
      <c r="L1304" s="3">
        <v>-22</v>
      </c>
      <c r="M1304" s="3">
        <v>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6.5897499999999998E-2</v>
      </c>
      <c r="T1304" s="11">
        <f t="shared" si="201"/>
        <v>1.8605E-2</v>
      </c>
      <c r="U1304" s="11">
        <f t="shared" si="202"/>
        <v>2.8225500000000001E-2</v>
      </c>
      <c r="V1304" s="11">
        <f t="shared" si="203"/>
        <v>-6.6E-3</v>
      </c>
      <c r="W1304" s="11">
        <f t="shared" si="204"/>
        <v>1.0728E-2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10008</v>
      </c>
      <c r="C1305" s="3" t="s">
        <v>4794</v>
      </c>
      <c r="D1305" s="10">
        <v>64</v>
      </c>
      <c r="E1305" s="10">
        <v>63.4</v>
      </c>
      <c r="F1305" s="10">
        <v>62.5</v>
      </c>
      <c r="G1305" s="10">
        <v>63.4</v>
      </c>
      <c r="H1305" s="10">
        <v>62</v>
      </c>
      <c r="I1305" s="3">
        <v>682</v>
      </c>
      <c r="J1305" s="3">
        <v>-145.733</v>
      </c>
      <c r="K1305" s="3">
        <v>194.54900000000001</v>
      </c>
      <c r="L1305" s="3">
        <v>712.81</v>
      </c>
      <c r="M1305" s="3">
        <v>71</v>
      </c>
      <c r="N1305" s="3">
        <v>56</v>
      </c>
      <c r="O1305" s="3">
        <v>0</v>
      </c>
      <c r="P1305" s="3">
        <v>0</v>
      </c>
      <c r="Q1305" s="3">
        <v>126</v>
      </c>
      <c r="R1305" s="3">
        <v>0</v>
      </c>
      <c r="S1305" s="11">
        <f t="shared" si="200"/>
        <v>0.43647999999999998</v>
      </c>
      <c r="T1305" s="11">
        <f t="shared" si="201"/>
        <v>-9.2394721999999999E-2</v>
      </c>
      <c r="U1305" s="11">
        <f t="shared" si="202"/>
        <v>0.121593125</v>
      </c>
      <c r="V1305" s="11">
        <f t="shared" si="203"/>
        <v>0.45192153999999995</v>
      </c>
      <c r="W1305" s="11">
        <f t="shared" si="204"/>
        <v>4.4019999999999997E-2</v>
      </c>
      <c r="X1305" s="11">
        <f t="shared" si="205"/>
        <v>3.5839999999999997E-2</v>
      </c>
      <c r="Y1305" s="11">
        <f t="shared" si="206"/>
        <v>0</v>
      </c>
      <c r="Z1305" s="11">
        <f t="shared" si="207"/>
        <v>0</v>
      </c>
      <c r="AA1305" s="11">
        <f t="shared" si="208"/>
        <v>7.9883999999999997E-2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10009</v>
      </c>
      <c r="C1306" s="3" t="s">
        <v>4783</v>
      </c>
      <c r="D1306" s="10">
        <v>81.8</v>
      </c>
      <c r="E1306" s="10">
        <v>81.5</v>
      </c>
      <c r="F1306" s="10">
        <v>83</v>
      </c>
      <c r="G1306" s="10">
        <v>82.7</v>
      </c>
      <c r="H1306" s="10">
        <v>82.8</v>
      </c>
      <c r="I1306" s="3">
        <v>12</v>
      </c>
      <c r="J1306" s="3">
        <v>10</v>
      </c>
      <c r="K1306" s="3">
        <v>9</v>
      </c>
      <c r="L1306" s="3">
        <v>-2.004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9.8159999999999983E-3</v>
      </c>
      <c r="T1306" s="11">
        <f t="shared" si="201"/>
        <v>8.1499999999999993E-3</v>
      </c>
      <c r="U1306" s="11">
        <f t="shared" si="202"/>
        <v>7.4700000000000001E-3</v>
      </c>
      <c r="V1306" s="11">
        <f t="shared" si="203"/>
        <v>-1.6573080000000001E-3</v>
      </c>
      <c r="W1306" s="11">
        <f t="shared" si="204"/>
        <v>-9.9359999999999987E-3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10010</v>
      </c>
      <c r="C1307" s="3" t="s">
        <v>4794</v>
      </c>
      <c r="D1307" s="10">
        <v>32.5</v>
      </c>
      <c r="E1307" s="10">
        <v>33.35</v>
      </c>
      <c r="F1307" s="10">
        <v>33.4</v>
      </c>
      <c r="G1307" s="10">
        <v>33.25</v>
      </c>
      <c r="H1307" s="10">
        <v>33</v>
      </c>
      <c r="I1307" s="3">
        <v>10</v>
      </c>
      <c r="J1307" s="3">
        <v>5</v>
      </c>
      <c r="K1307" s="3">
        <v>8</v>
      </c>
      <c r="L1307" s="3">
        <v>36</v>
      </c>
      <c r="M1307" s="3">
        <v>20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3.2499999999999999E-3</v>
      </c>
      <c r="T1307" s="11">
        <f t="shared" si="201"/>
        <v>1.6674999999999999E-3</v>
      </c>
      <c r="U1307" s="11">
        <f t="shared" si="202"/>
        <v>2.6719999999999999E-3</v>
      </c>
      <c r="V1307" s="11">
        <f t="shared" si="203"/>
        <v>1.197E-2</v>
      </c>
      <c r="W1307" s="11">
        <f t="shared" si="204"/>
        <v>6.6E-3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10011</v>
      </c>
      <c r="C1308" s="3" t="s">
        <v>4775</v>
      </c>
      <c r="D1308" s="10">
        <v>41.5</v>
      </c>
      <c r="E1308" s="10">
        <v>41.7</v>
      </c>
      <c r="F1308" s="10">
        <v>41.8</v>
      </c>
      <c r="G1308" s="10">
        <v>41.8</v>
      </c>
      <c r="H1308" s="10">
        <v>41.85</v>
      </c>
      <c r="I1308" s="3">
        <v>11</v>
      </c>
      <c r="J1308" s="3">
        <v>1.03</v>
      </c>
      <c r="K1308" s="3">
        <v>2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4.5649999999999996E-3</v>
      </c>
      <c r="T1308" s="11">
        <f t="shared" si="201"/>
        <v>4.2951000000000003E-4</v>
      </c>
      <c r="U1308" s="11">
        <f t="shared" si="202"/>
        <v>8.3599999999999994E-4</v>
      </c>
      <c r="V1308" s="11">
        <f t="shared" si="203"/>
        <v>-8.3599999999999994E-4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10012</v>
      </c>
      <c r="C1309" s="3" t="s">
        <v>10323</v>
      </c>
      <c r="D1309" s="10">
        <v>134.5</v>
      </c>
      <c r="E1309" s="10">
        <v>134.5</v>
      </c>
      <c r="F1309" s="10">
        <v>134</v>
      </c>
      <c r="G1309" s="10">
        <v>133</v>
      </c>
      <c r="H1309" s="10">
        <v>133</v>
      </c>
      <c r="I1309" s="3">
        <v>200</v>
      </c>
      <c r="J1309" s="3">
        <v>-20</v>
      </c>
      <c r="K1309" s="3">
        <v>-16</v>
      </c>
      <c r="L1309" s="3">
        <v>67.796999999999997</v>
      </c>
      <c r="M1309" s="3">
        <v>-66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0.26900000000000002</v>
      </c>
      <c r="T1309" s="11">
        <f t="shared" si="201"/>
        <v>-2.69E-2</v>
      </c>
      <c r="U1309" s="11">
        <f t="shared" si="202"/>
        <v>-2.1440000000000001E-2</v>
      </c>
      <c r="V1309" s="11">
        <f t="shared" si="203"/>
        <v>9.0170010000000009E-2</v>
      </c>
      <c r="W1309" s="11">
        <f t="shared" si="204"/>
        <v>-8.7779999999999997E-2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10013</v>
      </c>
      <c r="C1310" s="3" t="s">
        <v>4781</v>
      </c>
      <c r="D1310" s="10">
        <v>94</v>
      </c>
      <c r="E1310" s="10">
        <v>85.3</v>
      </c>
      <c r="F1310" s="10">
        <v>89.4</v>
      </c>
      <c r="G1310" s="10">
        <v>88.7</v>
      </c>
      <c r="H1310" s="10">
        <v>87.2</v>
      </c>
      <c r="I1310" s="3">
        <v>-504</v>
      </c>
      <c r="J1310" s="3">
        <v>-665</v>
      </c>
      <c r="K1310" s="3">
        <v>592</v>
      </c>
      <c r="L1310" s="3">
        <v>-184.012</v>
      </c>
      <c r="M1310" s="3">
        <v>-214.36699999999999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-0.47376000000000001</v>
      </c>
      <c r="T1310" s="11">
        <f t="shared" si="201"/>
        <v>-0.567245</v>
      </c>
      <c r="U1310" s="11">
        <f t="shared" si="202"/>
        <v>0.52924800000000005</v>
      </c>
      <c r="V1310" s="11">
        <f t="shared" si="203"/>
        <v>-0.163218644</v>
      </c>
      <c r="W1310" s="11">
        <f t="shared" si="204"/>
        <v>-0.186928024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6333</v>
      </c>
      <c r="C1311" s="3" t="s">
        <v>4805</v>
      </c>
      <c r="D1311" s="10">
        <v>27.95</v>
      </c>
      <c r="E1311" s="10">
        <v>27.7</v>
      </c>
      <c r="F1311" s="10">
        <v>27.6</v>
      </c>
      <c r="G1311" s="10">
        <v>27.6</v>
      </c>
      <c r="H1311" s="10">
        <v>27.25</v>
      </c>
      <c r="I1311" s="3">
        <v>9</v>
      </c>
      <c r="J1311" s="3">
        <v>3</v>
      </c>
      <c r="K1311" s="3">
        <v>-4</v>
      </c>
      <c r="L1311" s="3">
        <v>-71</v>
      </c>
      <c r="M1311" s="3">
        <v>-7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2.5154999999999999E-3</v>
      </c>
      <c r="T1311" s="11">
        <f t="shared" si="201"/>
        <v>8.3099999999999992E-4</v>
      </c>
      <c r="U1311" s="11">
        <f t="shared" si="202"/>
        <v>-1.1040000000000002E-3</v>
      </c>
      <c r="V1311" s="11">
        <f t="shared" si="203"/>
        <v>-1.9596000000000002E-2</v>
      </c>
      <c r="W1311" s="11">
        <f t="shared" si="204"/>
        <v>-1.9074999999999999E-3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10014</v>
      </c>
      <c r="C1312" s="3" t="s">
        <v>4768</v>
      </c>
      <c r="D1312" s="10">
        <v>19</v>
      </c>
      <c r="E1312" s="10">
        <v>19</v>
      </c>
      <c r="F1312" s="10">
        <v>19.05</v>
      </c>
      <c r="G1312" s="10">
        <v>18.8</v>
      </c>
      <c r="H1312" s="10">
        <v>18.7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10015</v>
      </c>
      <c r="C1313" s="3" t="s">
        <v>4785</v>
      </c>
      <c r="D1313" s="10">
        <v>50</v>
      </c>
      <c r="E1313" s="10">
        <v>49.95</v>
      </c>
      <c r="F1313" s="10">
        <v>50.2</v>
      </c>
      <c r="G1313" s="10">
        <v>50.9</v>
      </c>
      <c r="H1313" s="10">
        <v>50.8</v>
      </c>
      <c r="I1313" s="3">
        <v>-1</v>
      </c>
      <c r="J1313" s="3">
        <v>1</v>
      </c>
      <c r="K1313" s="3">
        <v>11</v>
      </c>
      <c r="L1313" s="3">
        <v>0.99199999999999999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-5.0000000000000001E-4</v>
      </c>
      <c r="T1313" s="11">
        <f t="shared" si="201"/>
        <v>4.9950000000000005E-4</v>
      </c>
      <c r="U1313" s="11">
        <f t="shared" si="202"/>
        <v>5.5220000000000009E-3</v>
      </c>
      <c r="V1313" s="11">
        <f t="shared" si="203"/>
        <v>5.0492799999999997E-4</v>
      </c>
      <c r="W1313" s="11">
        <f t="shared" si="204"/>
        <v>2.5400000000000002E-3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6334</v>
      </c>
      <c r="C1314" s="3" t="s">
        <v>4805</v>
      </c>
      <c r="D1314" s="10">
        <v>62.6</v>
      </c>
      <c r="E1314" s="10">
        <v>64.7</v>
      </c>
      <c r="F1314" s="10">
        <v>65</v>
      </c>
      <c r="G1314" s="10">
        <v>64.099999999999994</v>
      </c>
      <c r="H1314" s="10">
        <v>64.2</v>
      </c>
      <c r="I1314" s="3">
        <v>63</v>
      </c>
      <c r="J1314" s="3">
        <v>419</v>
      </c>
      <c r="K1314" s="3">
        <v>-1064</v>
      </c>
      <c r="L1314" s="3">
        <v>-593.34100000000001</v>
      </c>
      <c r="M1314" s="3">
        <v>-672</v>
      </c>
      <c r="N1314" s="3">
        <v>-4.9119999999999999</v>
      </c>
      <c r="O1314" s="3">
        <v>-24.552</v>
      </c>
      <c r="P1314" s="3">
        <v>-5.91</v>
      </c>
      <c r="Q1314" s="3">
        <v>-22.093</v>
      </c>
      <c r="R1314" s="3">
        <v>2.887</v>
      </c>
      <c r="S1314" s="11">
        <f t="shared" si="200"/>
        <v>3.9438000000000001E-2</v>
      </c>
      <c r="T1314" s="11">
        <f t="shared" si="201"/>
        <v>0.27109300000000003</v>
      </c>
      <c r="U1314" s="11">
        <f t="shared" si="202"/>
        <v>-0.69159999999999999</v>
      </c>
      <c r="V1314" s="11">
        <f t="shared" si="203"/>
        <v>-0.38033158100000003</v>
      </c>
      <c r="W1314" s="11">
        <f t="shared" si="204"/>
        <v>-0.43142400000000003</v>
      </c>
      <c r="X1314" s="11">
        <f t="shared" si="205"/>
        <v>-3.074912E-3</v>
      </c>
      <c r="Y1314" s="11">
        <f t="shared" si="206"/>
        <v>-1.5885144E-2</v>
      </c>
      <c r="Z1314" s="11">
        <f t="shared" si="207"/>
        <v>-3.8415000000000003E-3</v>
      </c>
      <c r="AA1314" s="11">
        <f t="shared" si="208"/>
        <v>-1.4161613E-2</v>
      </c>
      <c r="AB1314" s="11">
        <f t="shared" si="209"/>
        <v>1.853454E-3</v>
      </c>
    </row>
    <row r="1315" spans="1:28" x14ac:dyDescent="0.25">
      <c r="A1315" s="2" t="s">
        <v>1309</v>
      </c>
      <c r="B1315" s="3" t="s">
        <v>4849</v>
      </c>
      <c r="C1315" s="3" t="s">
        <v>10322</v>
      </c>
      <c r="D1315" s="10">
        <v>95.2</v>
      </c>
      <c r="E1315" s="10">
        <v>95.1</v>
      </c>
      <c r="F1315" s="10">
        <v>95.6</v>
      </c>
      <c r="G1315" s="10">
        <v>95.4</v>
      </c>
      <c r="H1315" s="10">
        <v>95.8</v>
      </c>
      <c r="I1315" s="3">
        <v>154</v>
      </c>
      <c r="J1315" s="3">
        <v>120</v>
      </c>
      <c r="K1315" s="3">
        <v>40</v>
      </c>
      <c r="L1315" s="3">
        <v>-14</v>
      </c>
      <c r="M1315" s="3">
        <v>-81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0.14660800000000002</v>
      </c>
      <c r="T1315" s="11">
        <f t="shared" si="201"/>
        <v>0.11412</v>
      </c>
      <c r="U1315" s="11">
        <f t="shared" si="202"/>
        <v>3.8240000000000003E-2</v>
      </c>
      <c r="V1315" s="11">
        <f t="shared" si="203"/>
        <v>-1.3356000000000002E-2</v>
      </c>
      <c r="W1315" s="11">
        <f t="shared" si="204"/>
        <v>-7.7598E-2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10016</v>
      </c>
      <c r="C1316" s="3" t="s">
        <v>4796</v>
      </c>
      <c r="D1316" s="10">
        <v>78.7</v>
      </c>
      <c r="E1316" s="10">
        <v>78.7</v>
      </c>
      <c r="F1316" s="10">
        <v>77.900000000000006</v>
      </c>
      <c r="G1316" s="10">
        <v>76.8</v>
      </c>
      <c r="H1316" s="10">
        <v>76.599999999999994</v>
      </c>
      <c r="I1316" s="3">
        <v>-24</v>
      </c>
      <c r="J1316" s="3">
        <v>22</v>
      </c>
      <c r="K1316" s="3">
        <v>-8</v>
      </c>
      <c r="L1316" s="3">
        <v>-48</v>
      </c>
      <c r="M1316" s="3">
        <v>15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-1.8888000000000002E-2</v>
      </c>
      <c r="T1316" s="11">
        <f t="shared" si="201"/>
        <v>1.7314E-2</v>
      </c>
      <c r="U1316" s="11">
        <f t="shared" si="202"/>
        <v>-6.2320000000000006E-3</v>
      </c>
      <c r="V1316" s="11">
        <f t="shared" si="203"/>
        <v>-3.6863999999999994E-2</v>
      </c>
      <c r="W1316" s="11">
        <f t="shared" si="204"/>
        <v>1.149E-2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5143</v>
      </c>
      <c r="C1317" s="3" t="s">
        <v>4781</v>
      </c>
      <c r="D1317" s="10">
        <v>67.8</v>
      </c>
      <c r="E1317" s="10">
        <v>68.3</v>
      </c>
      <c r="F1317" s="10">
        <v>68.400000000000006</v>
      </c>
      <c r="G1317" s="10">
        <v>67.900000000000006</v>
      </c>
      <c r="H1317" s="10">
        <v>67</v>
      </c>
      <c r="I1317" s="3">
        <v>132</v>
      </c>
      <c r="J1317" s="3">
        <v>105</v>
      </c>
      <c r="K1317" s="3">
        <v>77</v>
      </c>
      <c r="L1317" s="3">
        <v>137</v>
      </c>
      <c r="M1317" s="3">
        <v>-50</v>
      </c>
      <c r="N1317" s="3">
        <v>50</v>
      </c>
      <c r="O1317" s="3">
        <v>17</v>
      </c>
      <c r="P1317" s="3">
        <v>50</v>
      </c>
      <c r="Q1317" s="3">
        <v>50</v>
      </c>
      <c r="R1317" s="3">
        <v>0</v>
      </c>
      <c r="S1317" s="11">
        <f t="shared" si="200"/>
        <v>8.9496000000000006E-2</v>
      </c>
      <c r="T1317" s="11">
        <f t="shared" si="201"/>
        <v>7.1715000000000001E-2</v>
      </c>
      <c r="U1317" s="11">
        <f t="shared" si="202"/>
        <v>5.2668E-2</v>
      </c>
      <c r="V1317" s="11">
        <f t="shared" si="203"/>
        <v>9.3023000000000008E-2</v>
      </c>
      <c r="W1317" s="11">
        <f t="shared" si="204"/>
        <v>-3.3500000000000002E-2</v>
      </c>
      <c r="X1317" s="11">
        <f t="shared" si="205"/>
        <v>3.39E-2</v>
      </c>
      <c r="Y1317" s="11">
        <f t="shared" si="206"/>
        <v>1.1611E-2</v>
      </c>
      <c r="Z1317" s="11">
        <f t="shared" si="207"/>
        <v>3.4200000000000001E-2</v>
      </c>
      <c r="AA1317" s="11">
        <f t="shared" si="208"/>
        <v>3.3950000000000008E-2</v>
      </c>
      <c r="AB1317" s="11">
        <f t="shared" si="209"/>
        <v>0</v>
      </c>
    </row>
    <row r="1318" spans="1:28" x14ac:dyDescent="0.25">
      <c r="A1318" s="2" t="s">
        <v>1312</v>
      </c>
      <c r="B1318" s="3" t="s">
        <v>10017</v>
      </c>
      <c r="C1318" s="3" t="s">
        <v>4814</v>
      </c>
      <c r="D1318" s="10">
        <v>63.4</v>
      </c>
      <c r="E1318" s="10">
        <v>63.1</v>
      </c>
      <c r="F1318" s="10">
        <v>63.4</v>
      </c>
      <c r="G1318" s="10">
        <v>64.2</v>
      </c>
      <c r="H1318" s="10">
        <v>64.099999999999994</v>
      </c>
      <c r="I1318" s="3">
        <v>-24</v>
      </c>
      <c r="J1318" s="3">
        <v>-44</v>
      </c>
      <c r="K1318" s="3">
        <v>-18</v>
      </c>
      <c r="L1318" s="3">
        <v>-20</v>
      </c>
      <c r="M1318" s="3">
        <v>-41</v>
      </c>
      <c r="N1318" s="3">
        <v>-2.3650000000000002</v>
      </c>
      <c r="O1318" s="3">
        <v>0</v>
      </c>
      <c r="P1318" s="3">
        <v>0</v>
      </c>
      <c r="Q1318" s="3">
        <v>-1.577</v>
      </c>
      <c r="R1318" s="3">
        <v>1</v>
      </c>
      <c r="S1318" s="11">
        <f t="shared" si="200"/>
        <v>-1.5215999999999999E-2</v>
      </c>
      <c r="T1318" s="11">
        <f t="shared" si="201"/>
        <v>-2.7764E-2</v>
      </c>
      <c r="U1318" s="11">
        <f t="shared" si="202"/>
        <v>-1.1412E-2</v>
      </c>
      <c r="V1318" s="11">
        <f t="shared" si="203"/>
        <v>-1.2840000000000001E-2</v>
      </c>
      <c r="W1318" s="11">
        <f t="shared" si="204"/>
        <v>-2.6280999999999999E-2</v>
      </c>
      <c r="X1318" s="11">
        <f t="shared" si="205"/>
        <v>-1.4994100000000001E-3</v>
      </c>
      <c r="Y1318" s="11">
        <f t="shared" si="206"/>
        <v>0</v>
      </c>
      <c r="Z1318" s="11">
        <f t="shared" si="207"/>
        <v>0</v>
      </c>
      <c r="AA1318" s="11">
        <f t="shared" si="208"/>
        <v>-1.012434E-3</v>
      </c>
      <c r="AB1318" s="11">
        <f t="shared" si="209"/>
        <v>6.4099999999999997E-4</v>
      </c>
    </row>
    <row r="1319" spans="1:28" x14ac:dyDescent="0.25">
      <c r="A1319" s="2" t="s">
        <v>1313</v>
      </c>
      <c r="B1319" s="3" t="s">
        <v>10018</v>
      </c>
      <c r="C1319" s="3" t="s">
        <v>4760</v>
      </c>
      <c r="D1319" s="10">
        <v>29.6</v>
      </c>
      <c r="E1319" s="10">
        <v>29.65</v>
      </c>
      <c r="F1319" s="10">
        <v>29.7</v>
      </c>
      <c r="G1319" s="10">
        <v>30.8</v>
      </c>
      <c r="H1319" s="10">
        <v>30</v>
      </c>
      <c r="I1319" s="3">
        <v>41</v>
      </c>
      <c r="J1319" s="3">
        <v>25</v>
      </c>
      <c r="K1319" s="3">
        <v>28</v>
      </c>
      <c r="L1319" s="3">
        <v>20</v>
      </c>
      <c r="M1319" s="3">
        <v>-82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1.2136000000000001E-2</v>
      </c>
      <c r="T1319" s="11">
        <f t="shared" si="201"/>
        <v>7.4124999999999998E-3</v>
      </c>
      <c r="U1319" s="11">
        <f t="shared" si="202"/>
        <v>8.3160000000000005E-3</v>
      </c>
      <c r="V1319" s="11">
        <f t="shared" si="203"/>
        <v>6.1599999999999997E-3</v>
      </c>
      <c r="W1319" s="11">
        <f t="shared" si="204"/>
        <v>-2.46E-2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5577</v>
      </c>
      <c r="C1320" s="3" t="s">
        <v>10323</v>
      </c>
      <c r="D1320" s="10">
        <v>47.35</v>
      </c>
      <c r="E1320" s="10">
        <v>47.35</v>
      </c>
      <c r="F1320" s="10">
        <v>48.4</v>
      </c>
      <c r="G1320" s="10">
        <v>48.2</v>
      </c>
      <c r="H1320" s="10">
        <v>47.45</v>
      </c>
      <c r="I1320" s="3">
        <v>-2</v>
      </c>
      <c r="J1320" s="3">
        <v>6</v>
      </c>
      <c r="K1320" s="3">
        <v>21</v>
      </c>
      <c r="L1320" s="3">
        <v>5</v>
      </c>
      <c r="M1320" s="3">
        <v>-12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-9.4700000000000003E-4</v>
      </c>
      <c r="T1320" s="11">
        <f t="shared" si="201"/>
        <v>2.8410000000000002E-3</v>
      </c>
      <c r="U1320" s="11">
        <f t="shared" si="202"/>
        <v>1.0163999999999999E-2</v>
      </c>
      <c r="V1320" s="11">
        <f t="shared" si="203"/>
        <v>2.4099999999999998E-3</v>
      </c>
      <c r="W1320" s="11">
        <f t="shared" si="204"/>
        <v>-5.6940000000000011E-3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4890</v>
      </c>
      <c r="C1321" s="3" t="s">
        <v>10339</v>
      </c>
      <c r="D1321" s="10">
        <v>26.55</v>
      </c>
      <c r="E1321" s="10">
        <v>26.3</v>
      </c>
      <c r="F1321" s="10">
        <v>26.1</v>
      </c>
      <c r="G1321" s="10">
        <v>25.9</v>
      </c>
      <c r="H1321" s="10">
        <v>25.6</v>
      </c>
      <c r="I1321" s="3">
        <v>94</v>
      </c>
      <c r="J1321" s="3">
        <v>14</v>
      </c>
      <c r="K1321" s="3">
        <v>75</v>
      </c>
      <c r="L1321" s="3">
        <v>-50</v>
      </c>
      <c r="M1321" s="3">
        <v>-76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2.4957000000000003E-2</v>
      </c>
      <c r="T1321" s="11">
        <f t="shared" si="201"/>
        <v>3.6819999999999999E-3</v>
      </c>
      <c r="U1321" s="11">
        <f t="shared" si="202"/>
        <v>1.9574999999999999E-2</v>
      </c>
      <c r="V1321" s="11">
        <f t="shared" si="203"/>
        <v>-1.295E-2</v>
      </c>
      <c r="W1321" s="11">
        <f t="shared" si="204"/>
        <v>-1.9456000000000001E-2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10019</v>
      </c>
      <c r="C1322" s="3" t="s">
        <v>4794</v>
      </c>
      <c r="D1322" s="10">
        <v>30.3</v>
      </c>
      <c r="E1322" s="10">
        <v>30.1</v>
      </c>
      <c r="F1322" s="10">
        <v>30</v>
      </c>
      <c r="G1322" s="10">
        <v>30.05</v>
      </c>
      <c r="H1322" s="10">
        <v>29.95</v>
      </c>
      <c r="I1322" s="3">
        <v>0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-3.0049999999999999E-4</v>
      </c>
      <c r="W1322" s="11">
        <f t="shared" si="204"/>
        <v>-2.9950000000000002E-4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10020</v>
      </c>
      <c r="C1323" s="3" t="s">
        <v>4771</v>
      </c>
      <c r="D1323" s="10">
        <v>51.7</v>
      </c>
      <c r="E1323" s="10">
        <v>52.8</v>
      </c>
      <c r="F1323" s="10">
        <v>51.3</v>
      </c>
      <c r="G1323" s="10">
        <v>51.1</v>
      </c>
      <c r="H1323" s="10">
        <v>51.3</v>
      </c>
      <c r="I1323" s="3">
        <v>-1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-5.1699999999999999E-4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6338</v>
      </c>
      <c r="C1324" s="3" t="s">
        <v>4783</v>
      </c>
      <c r="D1324" s="10">
        <v>83.1</v>
      </c>
      <c r="E1324" s="10">
        <v>84</v>
      </c>
      <c r="F1324" s="10">
        <v>83.1</v>
      </c>
      <c r="G1324" s="10">
        <v>83.5</v>
      </c>
      <c r="H1324" s="10">
        <v>87.2</v>
      </c>
      <c r="I1324" s="3">
        <v>1461</v>
      </c>
      <c r="J1324" s="3">
        <v>1275.3789999999999</v>
      </c>
      <c r="K1324" s="3">
        <v>-447</v>
      </c>
      <c r="L1324" s="3">
        <v>632.69200000000001</v>
      </c>
      <c r="M1324" s="3">
        <v>1214</v>
      </c>
      <c r="N1324" s="3">
        <v>-224</v>
      </c>
      <c r="O1324" s="3">
        <v>-224</v>
      </c>
      <c r="P1324" s="3">
        <v>-24</v>
      </c>
      <c r="Q1324" s="3">
        <v>-58</v>
      </c>
      <c r="R1324" s="3">
        <v>686</v>
      </c>
      <c r="S1324" s="11">
        <f t="shared" si="200"/>
        <v>1.2140909999999998</v>
      </c>
      <c r="T1324" s="11">
        <f t="shared" si="201"/>
        <v>1.07131836</v>
      </c>
      <c r="U1324" s="11">
        <f t="shared" si="202"/>
        <v>-0.37145699999999998</v>
      </c>
      <c r="V1324" s="11">
        <f t="shared" si="203"/>
        <v>0.52829782000000003</v>
      </c>
      <c r="W1324" s="11">
        <f t="shared" si="204"/>
        <v>1.058608</v>
      </c>
      <c r="X1324" s="11">
        <f t="shared" si="205"/>
        <v>-0.18614399999999998</v>
      </c>
      <c r="Y1324" s="11">
        <f t="shared" si="206"/>
        <v>-0.18815999999999999</v>
      </c>
      <c r="Z1324" s="11">
        <f t="shared" si="207"/>
        <v>-1.9944E-2</v>
      </c>
      <c r="AA1324" s="11">
        <f t="shared" si="208"/>
        <v>-4.8430000000000001E-2</v>
      </c>
      <c r="AB1324" s="11">
        <f t="shared" si="209"/>
        <v>0.59819200000000006</v>
      </c>
    </row>
    <row r="1325" spans="1:28" x14ac:dyDescent="0.25">
      <c r="A1325" s="2" t="s">
        <v>1319</v>
      </c>
      <c r="B1325" s="3" t="s">
        <v>10021</v>
      </c>
      <c r="C1325" s="3" t="s">
        <v>4812</v>
      </c>
      <c r="D1325" s="10">
        <v>103</v>
      </c>
      <c r="E1325" s="10">
        <v>102</v>
      </c>
      <c r="F1325" s="10">
        <v>103</v>
      </c>
      <c r="G1325" s="10">
        <v>102</v>
      </c>
      <c r="H1325" s="10">
        <v>102</v>
      </c>
      <c r="I1325" s="3">
        <v>97.92</v>
      </c>
      <c r="J1325" s="3">
        <v>-75.661000000000001</v>
      </c>
      <c r="K1325" s="3">
        <v>-105</v>
      </c>
      <c r="L1325" s="3">
        <v>21</v>
      </c>
      <c r="M1325" s="3">
        <v>95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0.10085760000000001</v>
      </c>
      <c r="T1325" s="11">
        <f t="shared" si="201"/>
        <v>-7.7174220000000002E-2</v>
      </c>
      <c r="U1325" s="11">
        <f t="shared" si="202"/>
        <v>-0.10815</v>
      </c>
      <c r="V1325" s="11">
        <f t="shared" si="203"/>
        <v>2.1420000000000002E-2</v>
      </c>
      <c r="W1325" s="11">
        <f t="shared" si="204"/>
        <v>9.69E-2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10022</v>
      </c>
      <c r="C1326" s="3" t="s">
        <v>4812</v>
      </c>
      <c r="D1326" s="10">
        <v>24.25</v>
      </c>
      <c r="E1326" s="10">
        <v>24.1</v>
      </c>
      <c r="F1326" s="10">
        <v>24.1</v>
      </c>
      <c r="G1326" s="10">
        <v>24.05</v>
      </c>
      <c r="H1326" s="10">
        <v>24.2</v>
      </c>
      <c r="I1326" s="3">
        <v>-4</v>
      </c>
      <c r="J1326" s="3">
        <v>-4</v>
      </c>
      <c r="K1326" s="3">
        <v>-2</v>
      </c>
      <c r="L1326" s="3">
        <v>1</v>
      </c>
      <c r="M1326" s="3">
        <v>-2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-9.7000000000000005E-4</v>
      </c>
      <c r="T1326" s="11">
        <f t="shared" si="201"/>
        <v>-9.6400000000000001E-4</v>
      </c>
      <c r="U1326" s="11">
        <f t="shared" si="202"/>
        <v>-4.8200000000000001E-4</v>
      </c>
      <c r="V1326" s="11">
        <f t="shared" si="203"/>
        <v>2.4050000000000002E-4</v>
      </c>
      <c r="W1326" s="11">
        <f t="shared" si="204"/>
        <v>-4.84E-4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10023</v>
      </c>
      <c r="C1327" s="3" t="s">
        <v>4799</v>
      </c>
      <c r="D1327" s="10">
        <v>36</v>
      </c>
      <c r="E1327" s="10">
        <v>36.15</v>
      </c>
      <c r="F1327" s="10">
        <v>36.299999999999997</v>
      </c>
      <c r="G1327" s="10">
        <v>34.950000000000003</v>
      </c>
      <c r="H1327" s="10">
        <v>34.1</v>
      </c>
      <c r="I1327" s="3">
        <v>206</v>
      </c>
      <c r="J1327" s="3">
        <v>103</v>
      </c>
      <c r="K1327" s="3">
        <v>285</v>
      </c>
      <c r="L1327" s="3">
        <v>-150.059</v>
      </c>
      <c r="M1327" s="3">
        <v>476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7.4160000000000004E-2</v>
      </c>
      <c r="T1327" s="11">
        <f t="shared" si="201"/>
        <v>3.7234499999999997E-2</v>
      </c>
      <c r="U1327" s="11">
        <f t="shared" si="202"/>
        <v>0.10345500000000001</v>
      </c>
      <c r="V1327" s="11">
        <f t="shared" si="203"/>
        <v>-5.2445620500000005E-2</v>
      </c>
      <c r="W1327" s="11">
        <f t="shared" si="204"/>
        <v>0.16231600000000002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10024</v>
      </c>
      <c r="C1328" s="3" t="s">
        <v>4783</v>
      </c>
      <c r="D1328" s="10">
        <v>41</v>
      </c>
      <c r="E1328" s="10">
        <v>41.2</v>
      </c>
      <c r="F1328" s="10">
        <v>41.2</v>
      </c>
      <c r="G1328" s="10">
        <v>40.9</v>
      </c>
      <c r="H1328" s="10">
        <v>40.200000000000003</v>
      </c>
      <c r="I1328" s="3">
        <v>156</v>
      </c>
      <c r="J1328" s="3">
        <v>46</v>
      </c>
      <c r="K1328" s="3">
        <v>38</v>
      </c>
      <c r="L1328" s="3">
        <v>-17</v>
      </c>
      <c r="M1328" s="3">
        <v>38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6.3960000000000003E-2</v>
      </c>
      <c r="T1328" s="11">
        <f t="shared" si="201"/>
        <v>1.8952E-2</v>
      </c>
      <c r="U1328" s="11">
        <f t="shared" si="202"/>
        <v>1.5656E-2</v>
      </c>
      <c r="V1328" s="11">
        <f t="shared" si="203"/>
        <v>-6.9529999999999991E-3</v>
      </c>
      <c r="W1328" s="11">
        <f t="shared" si="204"/>
        <v>1.5276000000000001E-2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6342</v>
      </c>
      <c r="C1329" s="3" t="s">
        <v>4812</v>
      </c>
      <c r="D1329" s="10">
        <v>24</v>
      </c>
      <c r="E1329" s="10">
        <v>23.8</v>
      </c>
      <c r="F1329" s="10">
        <v>23.85</v>
      </c>
      <c r="G1329" s="10">
        <v>22.85</v>
      </c>
      <c r="H1329" s="10">
        <v>22.5</v>
      </c>
      <c r="I1329" s="3">
        <v>74</v>
      </c>
      <c r="J1329" s="3">
        <v>-26</v>
      </c>
      <c r="K1329" s="3">
        <v>22</v>
      </c>
      <c r="L1329" s="3">
        <v>-36</v>
      </c>
      <c r="M1329" s="3">
        <v>-54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1.7760000000000001E-2</v>
      </c>
      <c r="T1329" s="11">
        <f t="shared" si="201"/>
        <v>-6.1880000000000008E-3</v>
      </c>
      <c r="U1329" s="11">
        <f t="shared" si="202"/>
        <v>5.2470000000000008E-3</v>
      </c>
      <c r="V1329" s="11">
        <f t="shared" si="203"/>
        <v>-8.2260000000000007E-3</v>
      </c>
      <c r="W1329" s="11">
        <f t="shared" si="204"/>
        <v>-1.2149999999999999E-2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10025</v>
      </c>
      <c r="C1330" s="3" t="s">
        <v>10330</v>
      </c>
      <c r="D1330" s="10">
        <v>21.8</v>
      </c>
      <c r="E1330" s="10">
        <v>21.25</v>
      </c>
      <c r="F1330" s="10">
        <v>21.4</v>
      </c>
      <c r="G1330" s="10">
        <v>21.25</v>
      </c>
      <c r="H1330" s="10">
        <v>21.35</v>
      </c>
      <c r="I1330" s="3">
        <v>-19</v>
      </c>
      <c r="J1330" s="3">
        <v>-180</v>
      </c>
      <c r="K1330" s="3">
        <v>-43</v>
      </c>
      <c r="L1330" s="3">
        <v>-238</v>
      </c>
      <c r="M1330" s="3">
        <v>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-4.1419999999999998E-3</v>
      </c>
      <c r="T1330" s="11">
        <f t="shared" si="201"/>
        <v>-3.8249999999999999E-2</v>
      </c>
      <c r="U1330" s="11">
        <f t="shared" si="202"/>
        <v>-9.2020000000000001E-3</v>
      </c>
      <c r="V1330" s="11">
        <f t="shared" si="203"/>
        <v>-5.0575000000000002E-2</v>
      </c>
      <c r="W1330" s="11">
        <f t="shared" si="204"/>
        <v>7.4725E-3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10026</v>
      </c>
      <c r="C1331" s="3" t="s">
        <v>4799</v>
      </c>
      <c r="D1331" s="10">
        <v>26.2</v>
      </c>
      <c r="E1331" s="10">
        <v>26.5</v>
      </c>
      <c r="F1331" s="10">
        <v>26.9</v>
      </c>
      <c r="G1331" s="10">
        <v>27.15</v>
      </c>
      <c r="H1331" s="10">
        <v>26.55</v>
      </c>
      <c r="I1331" s="3">
        <v>76</v>
      </c>
      <c r="J1331" s="3">
        <v>12</v>
      </c>
      <c r="K1331" s="3">
        <v>-77</v>
      </c>
      <c r="L1331" s="3">
        <v>-87</v>
      </c>
      <c r="M1331" s="3">
        <v>-392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1.9911999999999999E-2</v>
      </c>
      <c r="T1331" s="11">
        <f t="shared" si="201"/>
        <v>3.1800000000000001E-3</v>
      </c>
      <c r="U1331" s="11">
        <f t="shared" si="202"/>
        <v>-2.0712999999999999E-2</v>
      </c>
      <c r="V1331" s="11">
        <f t="shared" si="203"/>
        <v>-2.3620499999999996E-2</v>
      </c>
      <c r="W1331" s="11">
        <f t="shared" si="204"/>
        <v>-0.104076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10027</v>
      </c>
      <c r="C1332" s="3" t="s">
        <v>4812</v>
      </c>
      <c r="D1332" s="10">
        <v>63.7</v>
      </c>
      <c r="E1332" s="10">
        <v>63.4</v>
      </c>
      <c r="F1332" s="10">
        <v>63.3</v>
      </c>
      <c r="G1332" s="10">
        <v>63.4</v>
      </c>
      <c r="H1332" s="10">
        <v>63.2</v>
      </c>
      <c r="I1332" s="3">
        <v>-3</v>
      </c>
      <c r="J1332" s="3">
        <v>0</v>
      </c>
      <c r="K1332" s="3">
        <v>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-1.9110000000000002E-3</v>
      </c>
      <c r="T1332" s="11">
        <f t="shared" si="201"/>
        <v>0</v>
      </c>
      <c r="U1332" s="11">
        <f t="shared" si="202"/>
        <v>6.3299999999999999E-4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10028</v>
      </c>
      <c r="C1333" s="3" t="s">
        <v>4762</v>
      </c>
      <c r="D1333" s="10">
        <v>20.45</v>
      </c>
      <c r="E1333" s="10">
        <v>21.2</v>
      </c>
      <c r="F1333" s="10">
        <v>21.8</v>
      </c>
      <c r="G1333" s="10">
        <v>21.55</v>
      </c>
      <c r="H1333" s="10">
        <v>21.3</v>
      </c>
      <c r="I1333" s="3">
        <v>6</v>
      </c>
      <c r="J1333" s="3">
        <v>-1</v>
      </c>
      <c r="K1333" s="3">
        <v>12</v>
      </c>
      <c r="L1333" s="3">
        <v>0</v>
      </c>
      <c r="M1333" s="3">
        <v>-4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1.2269999999999998E-3</v>
      </c>
      <c r="T1333" s="11">
        <f t="shared" si="201"/>
        <v>-2.12E-4</v>
      </c>
      <c r="U1333" s="11">
        <f t="shared" si="202"/>
        <v>2.6160000000000003E-3</v>
      </c>
      <c r="V1333" s="11">
        <f t="shared" si="203"/>
        <v>0</v>
      </c>
      <c r="W1333" s="11">
        <f t="shared" si="204"/>
        <v>-8.52E-4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10029</v>
      </c>
      <c r="C1334" s="3" t="s">
        <v>4801</v>
      </c>
      <c r="D1334" s="10">
        <v>211.5</v>
      </c>
      <c r="E1334" s="10">
        <v>213.5</v>
      </c>
      <c r="F1334" s="10">
        <v>215</v>
      </c>
      <c r="G1334" s="10">
        <v>214</v>
      </c>
      <c r="H1334" s="10">
        <v>218</v>
      </c>
      <c r="I1334" s="3">
        <v>1288</v>
      </c>
      <c r="J1334" s="3">
        <v>898</v>
      </c>
      <c r="K1334" s="3">
        <v>739</v>
      </c>
      <c r="L1334" s="3">
        <v>261</v>
      </c>
      <c r="M1334" s="3">
        <v>2527.9340000000002</v>
      </c>
      <c r="N1334" s="3">
        <v>0</v>
      </c>
      <c r="O1334" s="3">
        <v>53</v>
      </c>
      <c r="P1334" s="3">
        <v>-1</v>
      </c>
      <c r="Q1334" s="3">
        <v>-13</v>
      </c>
      <c r="R1334" s="3">
        <v>-16</v>
      </c>
      <c r="S1334" s="11">
        <f t="shared" si="200"/>
        <v>2.7241200000000001</v>
      </c>
      <c r="T1334" s="11">
        <f t="shared" si="201"/>
        <v>1.91723</v>
      </c>
      <c r="U1334" s="11">
        <f t="shared" si="202"/>
        <v>1.5888500000000001</v>
      </c>
      <c r="V1334" s="11">
        <f t="shared" si="203"/>
        <v>0.55854000000000004</v>
      </c>
      <c r="W1334" s="11">
        <f t="shared" si="204"/>
        <v>5.5108961200000008</v>
      </c>
      <c r="X1334" s="11">
        <f t="shared" si="205"/>
        <v>0</v>
      </c>
      <c r="Y1334" s="11">
        <f t="shared" si="206"/>
        <v>0.11315500000000001</v>
      </c>
      <c r="Z1334" s="11">
        <f t="shared" si="207"/>
        <v>-2.15E-3</v>
      </c>
      <c r="AA1334" s="11">
        <f t="shared" si="208"/>
        <v>-2.7820000000000001E-2</v>
      </c>
      <c r="AB1334" s="11">
        <f t="shared" si="209"/>
        <v>-3.4880000000000001E-2</v>
      </c>
    </row>
    <row r="1335" spans="1:28" x14ac:dyDescent="0.25">
      <c r="A1335" s="2" t="s">
        <v>1329</v>
      </c>
      <c r="B1335" s="3" t="s">
        <v>10030</v>
      </c>
      <c r="C1335" s="3" t="s">
        <v>4796</v>
      </c>
      <c r="D1335" s="10">
        <v>52.8</v>
      </c>
      <c r="E1335" s="10">
        <v>55.9</v>
      </c>
      <c r="F1335" s="10">
        <v>56.1</v>
      </c>
      <c r="G1335" s="10">
        <v>56</v>
      </c>
      <c r="H1335" s="10">
        <v>57.2</v>
      </c>
      <c r="I1335" s="3">
        <v>11</v>
      </c>
      <c r="J1335" s="3">
        <v>13</v>
      </c>
      <c r="K1335" s="3">
        <v>-78</v>
      </c>
      <c r="L1335" s="3">
        <v>-8</v>
      </c>
      <c r="M1335" s="3">
        <v>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5.8079999999999998E-3</v>
      </c>
      <c r="T1335" s="11">
        <f t="shared" si="201"/>
        <v>7.2669999999999992E-3</v>
      </c>
      <c r="U1335" s="11">
        <f t="shared" si="202"/>
        <v>-4.3758000000000005E-2</v>
      </c>
      <c r="V1335" s="11">
        <f t="shared" si="203"/>
        <v>-4.4799999999999996E-3</v>
      </c>
      <c r="W1335" s="11">
        <f t="shared" si="204"/>
        <v>5.1480000000000007E-3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10031</v>
      </c>
      <c r="C1336" s="3" t="s">
        <v>4806</v>
      </c>
      <c r="D1336" s="10">
        <v>9.25</v>
      </c>
      <c r="E1336" s="10">
        <v>9.08</v>
      </c>
      <c r="F1336" s="10">
        <v>8.77</v>
      </c>
      <c r="G1336" s="10">
        <v>9.19</v>
      </c>
      <c r="H1336" s="10">
        <v>9.1999999999999993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10032</v>
      </c>
      <c r="C1337" s="3" t="s">
        <v>4793</v>
      </c>
      <c r="D1337" s="10">
        <v>10.8</v>
      </c>
      <c r="E1337" s="10">
        <v>10.85</v>
      </c>
      <c r="F1337" s="10">
        <v>10.75</v>
      </c>
      <c r="G1337" s="10">
        <v>10.45</v>
      </c>
      <c r="H1337" s="10">
        <v>10.25</v>
      </c>
      <c r="I1337" s="3">
        <v>27</v>
      </c>
      <c r="J1337" s="3">
        <v>16</v>
      </c>
      <c r="K1337" s="3">
        <v>-29</v>
      </c>
      <c r="L1337" s="3">
        <v>-76</v>
      </c>
      <c r="M1337" s="3">
        <v>-44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2.9160000000000002E-3</v>
      </c>
      <c r="T1337" s="11">
        <f t="shared" si="201"/>
        <v>1.7359999999999999E-3</v>
      </c>
      <c r="U1337" s="11">
        <f t="shared" si="202"/>
        <v>-3.1175E-3</v>
      </c>
      <c r="V1337" s="11">
        <f t="shared" si="203"/>
        <v>-7.9419999999999994E-3</v>
      </c>
      <c r="W1337" s="11">
        <f t="shared" si="204"/>
        <v>-4.5100000000000001E-3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10033</v>
      </c>
      <c r="C1338" s="3" t="s">
        <v>4780</v>
      </c>
      <c r="D1338" s="10">
        <v>40.700000000000003</v>
      </c>
      <c r="E1338" s="10">
        <v>40.549999999999997</v>
      </c>
      <c r="F1338" s="10">
        <v>42.15</v>
      </c>
      <c r="G1338" s="10">
        <v>41.95</v>
      </c>
      <c r="H1338" s="10">
        <v>41.8</v>
      </c>
      <c r="I1338" s="3">
        <v>-7</v>
      </c>
      <c r="J1338" s="3">
        <v>-2</v>
      </c>
      <c r="K1338" s="3">
        <v>57</v>
      </c>
      <c r="L1338" s="3">
        <v>-9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-2.8490000000000004E-3</v>
      </c>
      <c r="T1338" s="11">
        <f t="shared" si="201"/>
        <v>-8.1099999999999998E-4</v>
      </c>
      <c r="U1338" s="11">
        <f t="shared" si="202"/>
        <v>2.4025499999999998E-2</v>
      </c>
      <c r="V1338" s="11">
        <f t="shared" si="203"/>
        <v>-3.7755000000000002E-3</v>
      </c>
      <c r="W1338" s="11">
        <f t="shared" si="204"/>
        <v>-1.6719999999999999E-3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10034</v>
      </c>
      <c r="C1339" s="3" t="s">
        <v>5234</v>
      </c>
      <c r="D1339" s="10">
        <v>24.25</v>
      </c>
      <c r="E1339" s="10">
        <v>23.65</v>
      </c>
      <c r="F1339" s="10">
        <v>23.6</v>
      </c>
      <c r="G1339" s="10">
        <v>25.15</v>
      </c>
      <c r="H1339" s="10">
        <v>25.3</v>
      </c>
      <c r="I1339" s="3">
        <v>0</v>
      </c>
      <c r="J1339" s="3">
        <v>0</v>
      </c>
      <c r="K1339" s="3">
        <v>1</v>
      </c>
      <c r="L1339" s="3">
        <v>1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2.3600000000000002E-4</v>
      </c>
      <c r="V1339" s="11">
        <f t="shared" si="203"/>
        <v>2.5149999999999999E-4</v>
      </c>
      <c r="W1339" s="11">
        <f t="shared" si="204"/>
        <v>5.0600000000000005E-4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10035</v>
      </c>
      <c r="C1340" s="3" t="s">
        <v>10319</v>
      </c>
      <c r="D1340" s="10">
        <v>27.5</v>
      </c>
      <c r="E1340" s="10">
        <v>27.25</v>
      </c>
      <c r="F1340" s="10">
        <v>27.45</v>
      </c>
      <c r="G1340" s="10">
        <v>27.2</v>
      </c>
      <c r="H1340" s="10">
        <v>26.9</v>
      </c>
      <c r="I1340" s="3">
        <v>-2</v>
      </c>
      <c r="J1340" s="3">
        <v>0</v>
      </c>
      <c r="K1340" s="3">
        <v>-1</v>
      </c>
      <c r="L1340" s="3">
        <v>0</v>
      </c>
      <c r="M1340" s="3">
        <v>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-5.5000000000000003E-4</v>
      </c>
      <c r="T1340" s="11">
        <f t="shared" si="201"/>
        <v>0</v>
      </c>
      <c r="U1340" s="11">
        <f t="shared" si="202"/>
        <v>-2.745E-4</v>
      </c>
      <c r="V1340" s="11">
        <f t="shared" si="203"/>
        <v>0</v>
      </c>
      <c r="W1340" s="11">
        <f t="shared" si="204"/>
        <v>5.3799999999999996E-4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10036</v>
      </c>
      <c r="C1341" s="3" t="s">
        <v>4773</v>
      </c>
      <c r="D1341" s="10">
        <v>127.5</v>
      </c>
      <c r="E1341" s="10">
        <v>125.5</v>
      </c>
      <c r="F1341" s="10">
        <v>127</v>
      </c>
      <c r="G1341" s="10">
        <v>124.5</v>
      </c>
      <c r="H1341" s="10">
        <v>120.5</v>
      </c>
      <c r="I1341" s="3">
        <v>13</v>
      </c>
      <c r="J1341" s="3">
        <v>0</v>
      </c>
      <c r="K1341" s="3">
        <v>-4</v>
      </c>
      <c r="L1341" s="3">
        <v>4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1.6574999999999999E-2</v>
      </c>
      <c r="T1341" s="11">
        <f t="shared" si="201"/>
        <v>0</v>
      </c>
      <c r="U1341" s="11">
        <f t="shared" si="202"/>
        <v>-5.0800000000000003E-3</v>
      </c>
      <c r="V1341" s="11">
        <f t="shared" si="203"/>
        <v>4.9800000000000001E-3</v>
      </c>
      <c r="W1341" s="11">
        <f t="shared" si="204"/>
        <v>1.0845E-2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10037</v>
      </c>
      <c r="C1342" s="3" t="s">
        <v>4801</v>
      </c>
      <c r="D1342" s="10">
        <v>159</v>
      </c>
      <c r="E1342" s="10">
        <v>158.5</v>
      </c>
      <c r="F1342" s="10">
        <v>157.5</v>
      </c>
      <c r="G1342" s="10">
        <v>150</v>
      </c>
      <c r="H1342" s="10">
        <v>152.5</v>
      </c>
      <c r="I1342" s="3">
        <v>201</v>
      </c>
      <c r="J1342" s="3">
        <v>-55</v>
      </c>
      <c r="K1342" s="3">
        <v>-105</v>
      </c>
      <c r="L1342" s="3">
        <v>-247</v>
      </c>
      <c r="M1342" s="3">
        <v>107.97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0.31958999999999999</v>
      </c>
      <c r="T1342" s="11">
        <f t="shared" si="201"/>
        <v>-8.7175000000000002E-2</v>
      </c>
      <c r="U1342" s="11">
        <f t="shared" si="202"/>
        <v>-0.16537499999999999</v>
      </c>
      <c r="V1342" s="11">
        <f t="shared" si="203"/>
        <v>-0.3705</v>
      </c>
      <c r="W1342" s="11">
        <f t="shared" si="204"/>
        <v>0.16465425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10038</v>
      </c>
      <c r="C1343" s="3" t="s">
        <v>10319</v>
      </c>
      <c r="D1343" s="10">
        <v>26.35</v>
      </c>
      <c r="E1343" s="10">
        <v>26.55</v>
      </c>
      <c r="F1343" s="10">
        <v>27</v>
      </c>
      <c r="G1343" s="10">
        <v>26</v>
      </c>
      <c r="H1343" s="10">
        <v>25.3</v>
      </c>
      <c r="I1343" s="3">
        <v>141</v>
      </c>
      <c r="J1343" s="3">
        <v>9</v>
      </c>
      <c r="K1343" s="3">
        <v>76</v>
      </c>
      <c r="L1343" s="3">
        <v>-294</v>
      </c>
      <c r="M1343" s="3">
        <v>-88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3.7153500000000006E-2</v>
      </c>
      <c r="T1343" s="11">
        <f t="shared" si="201"/>
        <v>2.3895000000000001E-3</v>
      </c>
      <c r="U1343" s="11">
        <f t="shared" si="202"/>
        <v>2.052E-2</v>
      </c>
      <c r="V1343" s="11">
        <f t="shared" si="203"/>
        <v>-7.6439999999999994E-2</v>
      </c>
      <c r="W1343" s="11">
        <f t="shared" si="204"/>
        <v>-2.2264000000000003E-2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10039</v>
      </c>
      <c r="C1344" s="3" t="s">
        <v>4783</v>
      </c>
      <c r="D1344" s="10">
        <v>28.75</v>
      </c>
      <c r="E1344" s="10">
        <v>28.85</v>
      </c>
      <c r="F1344" s="10">
        <v>28.9</v>
      </c>
      <c r="G1344" s="10">
        <v>29.15</v>
      </c>
      <c r="H1344" s="10">
        <v>29.75</v>
      </c>
      <c r="I1344" s="3">
        <v>38</v>
      </c>
      <c r="J1344" s="3">
        <v>12</v>
      </c>
      <c r="K1344" s="3">
        <v>41</v>
      </c>
      <c r="L1344" s="3">
        <v>0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1.0925000000000001E-2</v>
      </c>
      <c r="T1344" s="11">
        <f t="shared" si="201"/>
        <v>3.4620000000000007E-3</v>
      </c>
      <c r="U1344" s="11">
        <f t="shared" si="202"/>
        <v>1.1848999999999998E-2</v>
      </c>
      <c r="V1344" s="11">
        <f t="shared" si="203"/>
        <v>0</v>
      </c>
      <c r="W1344" s="11">
        <f t="shared" si="204"/>
        <v>4.7600000000000003E-3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10040</v>
      </c>
      <c r="C1345" s="3" t="s">
        <v>4773</v>
      </c>
      <c r="D1345" s="10">
        <v>122</v>
      </c>
      <c r="E1345" s="10">
        <v>119</v>
      </c>
      <c r="F1345" s="10">
        <v>118</v>
      </c>
      <c r="G1345" s="10">
        <v>115</v>
      </c>
      <c r="H1345" s="10">
        <v>114.5</v>
      </c>
      <c r="I1345" s="3">
        <v>852.6</v>
      </c>
      <c r="J1345" s="3">
        <v>-906.8</v>
      </c>
      <c r="K1345" s="3">
        <v>235.684</v>
      </c>
      <c r="L1345" s="3">
        <v>549</v>
      </c>
      <c r="M1345" s="3">
        <v>85.1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1.0401719999999999</v>
      </c>
      <c r="T1345" s="11">
        <f t="shared" si="201"/>
        <v>-1.0790919999999999</v>
      </c>
      <c r="U1345" s="11">
        <f t="shared" si="202"/>
        <v>0.27810711999999999</v>
      </c>
      <c r="V1345" s="11">
        <f t="shared" si="203"/>
        <v>0.63134999999999997</v>
      </c>
      <c r="W1345" s="11">
        <f t="shared" si="204"/>
        <v>9.7439499999999984E-2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5445</v>
      </c>
      <c r="C1346" s="3" t="s">
        <v>4758</v>
      </c>
      <c r="D1346" s="10">
        <v>28.5</v>
      </c>
      <c r="E1346" s="10">
        <v>28.5</v>
      </c>
      <c r="F1346" s="10">
        <v>28.6</v>
      </c>
      <c r="G1346" s="10">
        <v>28.5</v>
      </c>
      <c r="H1346" s="10">
        <v>28.5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10041</v>
      </c>
      <c r="C1347" s="3" t="s">
        <v>4805</v>
      </c>
      <c r="D1347" s="10">
        <v>49.55</v>
      </c>
      <c r="E1347" s="10">
        <v>49.2</v>
      </c>
      <c r="F1347" s="10">
        <v>47.5</v>
      </c>
      <c r="G1347" s="10">
        <v>46</v>
      </c>
      <c r="H1347" s="10">
        <v>45.55</v>
      </c>
      <c r="I1347" s="3">
        <v>84</v>
      </c>
      <c r="J1347" s="3">
        <v>69</v>
      </c>
      <c r="K1347" s="3">
        <v>25</v>
      </c>
      <c r="L1347" s="3">
        <v>343</v>
      </c>
      <c r="M1347" s="3">
        <v>48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4.1621999999999999E-2</v>
      </c>
      <c r="T1347" s="11">
        <f t="shared" si="201"/>
        <v>3.3947999999999999E-2</v>
      </c>
      <c r="U1347" s="11">
        <f t="shared" si="202"/>
        <v>1.1875E-2</v>
      </c>
      <c r="V1347" s="11">
        <f t="shared" si="203"/>
        <v>0.15778</v>
      </c>
      <c r="W1347" s="11">
        <f t="shared" si="204"/>
        <v>2.1863999999999998E-2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10042</v>
      </c>
      <c r="C1348" s="3" t="s">
        <v>4797</v>
      </c>
      <c r="D1348" s="10">
        <v>108</v>
      </c>
      <c r="E1348" s="10">
        <v>108</v>
      </c>
      <c r="F1348" s="10">
        <v>107.5</v>
      </c>
      <c r="G1348" s="10">
        <v>107.5</v>
      </c>
      <c r="H1348" s="10">
        <v>107.5</v>
      </c>
      <c r="I1348" s="3">
        <v>-299</v>
      </c>
      <c r="J1348" s="3">
        <v>368.40899999999999</v>
      </c>
      <c r="K1348" s="3">
        <v>-225.917</v>
      </c>
      <c r="L1348" s="3">
        <v>115.797</v>
      </c>
      <c r="M1348" s="3">
        <v>-137.9</v>
      </c>
      <c r="N1348" s="3">
        <v>-743.76900000000001</v>
      </c>
      <c r="O1348" s="3">
        <v>-152.35499999999999</v>
      </c>
      <c r="P1348" s="3">
        <v>-226.87100000000001</v>
      </c>
      <c r="Q1348" s="3">
        <v>229.899</v>
      </c>
      <c r="R1348" s="3">
        <v>127.328</v>
      </c>
      <c r="S1348" s="11">
        <f t="shared" si="200"/>
        <v>-0.32291999999999998</v>
      </c>
      <c r="T1348" s="11">
        <f t="shared" si="201"/>
        <v>0.39788171999999999</v>
      </c>
      <c r="U1348" s="11">
        <f t="shared" si="202"/>
        <v>-0.242860775</v>
      </c>
      <c r="V1348" s="11">
        <f t="shared" si="203"/>
        <v>0.124481775</v>
      </c>
      <c r="W1348" s="11">
        <f t="shared" si="204"/>
        <v>-0.1482425</v>
      </c>
      <c r="X1348" s="11">
        <f t="shared" si="205"/>
        <v>-0.80327051999999999</v>
      </c>
      <c r="Y1348" s="11">
        <f t="shared" si="206"/>
        <v>-0.16454340000000001</v>
      </c>
      <c r="Z1348" s="11">
        <f t="shared" si="207"/>
        <v>-0.24388632499999999</v>
      </c>
      <c r="AA1348" s="11">
        <f t="shared" si="208"/>
        <v>0.24714142500000003</v>
      </c>
      <c r="AB1348" s="11">
        <f t="shared" si="209"/>
        <v>0.13687760000000002</v>
      </c>
    </row>
    <row r="1349" spans="1:28" x14ac:dyDescent="0.25">
      <c r="A1349" s="2" t="s">
        <v>1343</v>
      </c>
      <c r="B1349" s="3" t="s">
        <v>10043</v>
      </c>
      <c r="C1349" s="3" t="s">
        <v>4803</v>
      </c>
      <c r="D1349" s="10">
        <v>19.350000000000001</v>
      </c>
      <c r="E1349" s="10">
        <v>19.399999999999999</v>
      </c>
      <c r="F1349" s="10">
        <v>19.350000000000001</v>
      </c>
      <c r="G1349" s="10">
        <v>19.350000000000001</v>
      </c>
      <c r="H1349" s="10">
        <v>19.25</v>
      </c>
      <c r="I1349" s="3">
        <v>1</v>
      </c>
      <c r="J1349" s="3">
        <v>-1</v>
      </c>
      <c r="K1349" s="3">
        <v>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1.9350000000000001E-4</v>
      </c>
      <c r="T1349" s="11">
        <f t="shared" si="201"/>
        <v>-1.94E-4</v>
      </c>
      <c r="U1349" s="11">
        <f t="shared" si="202"/>
        <v>1.9350000000000001E-4</v>
      </c>
      <c r="V1349" s="11">
        <f t="shared" si="203"/>
        <v>0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10044</v>
      </c>
      <c r="C1350" s="3" t="s">
        <v>4799</v>
      </c>
      <c r="D1350" s="10">
        <v>12.1</v>
      </c>
      <c r="E1350" s="10">
        <v>12.2</v>
      </c>
      <c r="F1350" s="10">
        <v>12.1</v>
      </c>
      <c r="G1350" s="10">
        <v>11.85</v>
      </c>
      <c r="H1350" s="10">
        <v>11.85</v>
      </c>
      <c r="I1350" s="3">
        <v>9</v>
      </c>
      <c r="J1350" s="3">
        <v>0</v>
      </c>
      <c r="K1350" s="3">
        <v>18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1.0889999999999999E-3</v>
      </c>
      <c r="T1350" s="11">
        <f t="shared" si="201"/>
        <v>0</v>
      </c>
      <c r="U1350" s="11">
        <f t="shared" si="202"/>
        <v>2.1779999999999998E-3</v>
      </c>
      <c r="V1350" s="11">
        <f t="shared" si="203"/>
        <v>-1.1849999999999999E-4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10045</v>
      </c>
      <c r="C1351" s="3" t="s">
        <v>4758</v>
      </c>
      <c r="D1351" s="10">
        <v>56.1</v>
      </c>
      <c r="E1351" s="10">
        <v>56.4</v>
      </c>
      <c r="F1351" s="10">
        <v>55.7</v>
      </c>
      <c r="G1351" s="10">
        <v>56.8</v>
      </c>
      <c r="H1351" s="10">
        <v>57</v>
      </c>
      <c r="I1351" s="3">
        <v>-1</v>
      </c>
      <c r="J1351" s="3">
        <v>-2</v>
      </c>
      <c r="K1351" s="3">
        <v>0</v>
      </c>
      <c r="L1351" s="3">
        <v>-2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-5.6099999999999998E-4</v>
      </c>
      <c r="T1351" s="11">
        <f t="shared" ref="T1351:T1414" si="211">$E1351*J1351/100000</f>
        <v>-1.1279999999999999E-3</v>
      </c>
      <c r="U1351" s="11">
        <f t="shared" ref="U1351:U1414" si="212">$F1351*K1351/100000</f>
        <v>0</v>
      </c>
      <c r="V1351" s="11">
        <f t="shared" ref="V1351:V1414" si="213">$G1351*L1351/100000</f>
        <v>-1.1359999999999999E-3</v>
      </c>
      <c r="W1351" s="11">
        <f t="shared" ref="W1351:W1414" si="214">$H1351*M1351/100000</f>
        <v>-5.6999999999999998E-4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10046</v>
      </c>
      <c r="C1352" s="3" t="s">
        <v>4805</v>
      </c>
      <c r="D1352" s="10">
        <v>51.3</v>
      </c>
      <c r="E1352" s="10">
        <v>53</v>
      </c>
      <c r="F1352" s="10">
        <v>53.9</v>
      </c>
      <c r="G1352" s="10">
        <v>53.8</v>
      </c>
      <c r="H1352" s="10">
        <v>53</v>
      </c>
      <c r="I1352" s="3">
        <v>-434</v>
      </c>
      <c r="J1352" s="3">
        <v>166</v>
      </c>
      <c r="K1352" s="3">
        <v>-1039</v>
      </c>
      <c r="L1352" s="3">
        <v>-538</v>
      </c>
      <c r="M1352" s="3">
        <v>-66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-0.22264199999999998</v>
      </c>
      <c r="T1352" s="11">
        <f t="shared" si="211"/>
        <v>8.7980000000000003E-2</v>
      </c>
      <c r="U1352" s="11">
        <f t="shared" si="212"/>
        <v>-0.56002099999999999</v>
      </c>
      <c r="V1352" s="11">
        <f t="shared" si="213"/>
        <v>-0.28944399999999998</v>
      </c>
      <c r="W1352" s="11">
        <f t="shared" si="214"/>
        <v>-3.4979999999999997E-2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10047</v>
      </c>
      <c r="C1353" s="3" t="s">
        <v>4761</v>
      </c>
      <c r="D1353" s="10">
        <v>28.8</v>
      </c>
      <c r="E1353" s="10">
        <v>28.45</v>
      </c>
      <c r="F1353" s="10">
        <v>28.7</v>
      </c>
      <c r="G1353" s="10">
        <v>27.6</v>
      </c>
      <c r="H1353" s="10">
        <v>27.4</v>
      </c>
      <c r="I1353" s="3">
        <v>545</v>
      </c>
      <c r="J1353" s="3">
        <v>-251</v>
      </c>
      <c r="K1353" s="3">
        <v>-441</v>
      </c>
      <c r="L1353" s="3">
        <v>-1530</v>
      </c>
      <c r="M1353" s="3">
        <v>-761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0.15695999999999999</v>
      </c>
      <c r="T1353" s="11">
        <f t="shared" si="211"/>
        <v>-7.1409500000000001E-2</v>
      </c>
      <c r="U1353" s="11">
        <f t="shared" si="212"/>
        <v>-0.12656699999999999</v>
      </c>
      <c r="V1353" s="11">
        <f t="shared" si="213"/>
        <v>-0.42227999999999999</v>
      </c>
      <c r="W1353" s="11">
        <f t="shared" si="214"/>
        <v>-0.20851399999999998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6351</v>
      </c>
      <c r="C1354" s="3" t="s">
        <v>10349</v>
      </c>
      <c r="D1354" s="10">
        <v>94.2</v>
      </c>
      <c r="E1354" s="10">
        <v>93.6</v>
      </c>
      <c r="F1354" s="10">
        <v>94.4</v>
      </c>
      <c r="G1354" s="10">
        <v>94</v>
      </c>
      <c r="H1354" s="10">
        <v>94.8</v>
      </c>
      <c r="I1354" s="3">
        <v>373.46</v>
      </c>
      <c r="J1354" s="3">
        <v>-169</v>
      </c>
      <c r="K1354" s="3">
        <v>125.44</v>
      </c>
      <c r="L1354" s="3">
        <v>74</v>
      </c>
      <c r="M1354" s="3">
        <v>57.1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0.35179932000000003</v>
      </c>
      <c r="T1354" s="11">
        <f t="shared" si="211"/>
        <v>-0.15818399999999999</v>
      </c>
      <c r="U1354" s="11">
        <f t="shared" si="212"/>
        <v>0.11841536</v>
      </c>
      <c r="V1354" s="11">
        <f t="shared" si="213"/>
        <v>6.9559999999999997E-2</v>
      </c>
      <c r="W1354" s="11">
        <f t="shared" si="214"/>
        <v>5.41308E-2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10048</v>
      </c>
      <c r="C1355" s="3" t="s">
        <v>4813</v>
      </c>
      <c r="D1355" s="10">
        <v>12.45</v>
      </c>
      <c r="E1355" s="10">
        <v>12.45</v>
      </c>
      <c r="F1355" s="10">
        <v>12.45</v>
      </c>
      <c r="G1355" s="10">
        <v>12.75</v>
      </c>
      <c r="H1355" s="10">
        <v>12.6</v>
      </c>
      <c r="I1355" s="3">
        <v>-2</v>
      </c>
      <c r="J1355" s="3">
        <v>1</v>
      </c>
      <c r="K1355" s="3">
        <v>0</v>
      </c>
      <c r="L1355" s="3">
        <v>4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-2.4899999999999998E-4</v>
      </c>
      <c r="T1355" s="11">
        <f t="shared" si="211"/>
        <v>1.2449999999999999E-4</v>
      </c>
      <c r="U1355" s="11">
        <f t="shared" si="212"/>
        <v>0</v>
      </c>
      <c r="V1355" s="11">
        <f t="shared" si="213"/>
        <v>5.1000000000000004E-4</v>
      </c>
      <c r="W1355" s="11">
        <f t="shared" si="214"/>
        <v>-1.26E-4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10049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6352</v>
      </c>
      <c r="C1357" s="3" t="s">
        <v>10311</v>
      </c>
      <c r="D1357" s="10">
        <v>25.95</v>
      </c>
      <c r="E1357" s="10">
        <v>26</v>
      </c>
      <c r="F1357" s="10">
        <v>25.8</v>
      </c>
      <c r="G1357" s="10">
        <v>25.95</v>
      </c>
      <c r="H1357" s="10">
        <v>25.95</v>
      </c>
      <c r="I1357" s="3">
        <v>6</v>
      </c>
      <c r="J1357" s="3">
        <v>-7</v>
      </c>
      <c r="K1357" s="3">
        <v>-2</v>
      </c>
      <c r="L1357" s="3">
        <v>-5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1.5569999999999998E-3</v>
      </c>
      <c r="T1357" s="11">
        <f t="shared" si="211"/>
        <v>-1.82E-3</v>
      </c>
      <c r="U1357" s="11">
        <f t="shared" si="212"/>
        <v>-5.1599999999999997E-4</v>
      </c>
      <c r="V1357" s="11">
        <f t="shared" si="213"/>
        <v>-1.2975E-3</v>
      </c>
      <c r="W1357" s="11">
        <f t="shared" si="214"/>
        <v>-2.8544999999999998E-3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5579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10050</v>
      </c>
      <c r="C1359" s="3" t="s">
        <v>10347</v>
      </c>
      <c r="D1359" s="10">
        <v>61.5</v>
      </c>
      <c r="E1359" s="10">
        <v>61.7</v>
      </c>
      <c r="F1359" s="10">
        <v>61.4</v>
      </c>
      <c r="G1359" s="10">
        <v>60.8</v>
      </c>
      <c r="H1359" s="10">
        <v>60.2</v>
      </c>
      <c r="I1359" s="3">
        <v>-540</v>
      </c>
      <c r="J1359" s="3">
        <v>-202.30199999999999</v>
      </c>
      <c r="K1359" s="3">
        <v>-221.1</v>
      </c>
      <c r="L1359" s="3">
        <v>226.19200000000001</v>
      </c>
      <c r="M1359" s="3">
        <v>-141</v>
      </c>
      <c r="N1359" s="3">
        <v>5.048</v>
      </c>
      <c r="O1359" s="3">
        <v>90.269000000000005</v>
      </c>
      <c r="P1359" s="3">
        <v>-5.1459999999999999</v>
      </c>
      <c r="Q1359" s="3">
        <v>48.893999999999998</v>
      </c>
      <c r="R1359" s="3">
        <v>3.3860000000000001</v>
      </c>
      <c r="S1359" s="11">
        <f t="shared" si="210"/>
        <v>-0.33210000000000001</v>
      </c>
      <c r="T1359" s="11">
        <f t="shared" si="211"/>
        <v>-0.12482033400000001</v>
      </c>
      <c r="U1359" s="11">
        <f t="shared" si="212"/>
        <v>-0.1357554</v>
      </c>
      <c r="V1359" s="11">
        <f t="shared" si="213"/>
        <v>0.13752473599999998</v>
      </c>
      <c r="W1359" s="11">
        <f t="shared" si="214"/>
        <v>-8.4882000000000013E-2</v>
      </c>
      <c r="X1359" s="11">
        <f t="shared" si="215"/>
        <v>3.1045199999999999E-3</v>
      </c>
      <c r="Y1359" s="11">
        <f t="shared" si="216"/>
        <v>5.5695973000000003E-2</v>
      </c>
      <c r="Z1359" s="11">
        <f t="shared" si="217"/>
        <v>-3.1596440000000001E-3</v>
      </c>
      <c r="AA1359" s="11">
        <f t="shared" si="218"/>
        <v>2.9727551999999997E-2</v>
      </c>
      <c r="AB1359" s="11">
        <f t="shared" si="219"/>
        <v>2.0383720000000001E-3</v>
      </c>
    </row>
    <row r="1360" spans="1:28" x14ac:dyDescent="0.25">
      <c r="A1360" s="2" t="s">
        <v>1354</v>
      </c>
      <c r="B1360" s="3" t="s">
        <v>10051</v>
      </c>
      <c r="C1360" s="3" t="s">
        <v>4780</v>
      </c>
      <c r="D1360" s="10">
        <v>18.5</v>
      </c>
      <c r="E1360" s="10">
        <v>18.5</v>
      </c>
      <c r="F1360" s="10">
        <v>18.399999999999999</v>
      </c>
      <c r="G1360" s="10">
        <v>18.7</v>
      </c>
      <c r="H1360" s="10">
        <v>19.5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10052</v>
      </c>
      <c r="C1361" s="3" t="s">
        <v>4797</v>
      </c>
      <c r="D1361" s="10">
        <v>57.8</v>
      </c>
      <c r="E1361" s="10">
        <v>57.9</v>
      </c>
      <c r="F1361" s="10">
        <v>58.1</v>
      </c>
      <c r="G1361" s="10">
        <v>58.5</v>
      </c>
      <c r="H1361" s="10">
        <v>57.7</v>
      </c>
      <c r="I1361" s="3">
        <v>49</v>
      </c>
      <c r="J1361" s="3">
        <v>4</v>
      </c>
      <c r="K1361" s="3">
        <v>46</v>
      </c>
      <c r="L1361" s="3">
        <v>-5</v>
      </c>
      <c r="M1361" s="3">
        <v>-13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2.8321999999999996E-2</v>
      </c>
      <c r="T1361" s="11">
        <f t="shared" si="211"/>
        <v>2.3159999999999999E-3</v>
      </c>
      <c r="U1361" s="11">
        <f t="shared" si="212"/>
        <v>2.6726E-2</v>
      </c>
      <c r="V1361" s="11">
        <f t="shared" si="213"/>
        <v>-2.9250000000000001E-3</v>
      </c>
      <c r="W1361" s="11">
        <f t="shared" si="214"/>
        <v>-7.5009999999999999E-3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5779</v>
      </c>
      <c r="C1362" s="3" t="s">
        <v>4799</v>
      </c>
      <c r="D1362" s="10">
        <v>131</v>
      </c>
      <c r="E1362" s="10">
        <v>129.5</v>
      </c>
      <c r="F1362" s="10">
        <v>125.5</v>
      </c>
      <c r="G1362" s="10">
        <v>125.5</v>
      </c>
      <c r="H1362" s="10">
        <v>124.5</v>
      </c>
      <c r="I1362" s="3">
        <v>111</v>
      </c>
      <c r="J1362" s="3">
        <v>-2</v>
      </c>
      <c r="K1362" s="3">
        <v>-8</v>
      </c>
      <c r="L1362" s="3">
        <v>13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0.14541000000000001</v>
      </c>
      <c r="T1362" s="11">
        <f t="shared" si="211"/>
        <v>-2.5899999999999999E-3</v>
      </c>
      <c r="U1362" s="11">
        <f t="shared" si="212"/>
        <v>-1.004E-2</v>
      </c>
      <c r="V1362" s="11">
        <f t="shared" si="213"/>
        <v>1.6315E-2</v>
      </c>
      <c r="W1362" s="11">
        <f t="shared" si="214"/>
        <v>-1.2449999999999999E-2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5447</v>
      </c>
      <c r="C1363" s="3" t="s">
        <v>4771</v>
      </c>
      <c r="D1363" s="10">
        <v>7.35</v>
      </c>
      <c r="E1363" s="10">
        <v>7.36</v>
      </c>
      <c r="F1363" s="10">
        <v>7.3</v>
      </c>
      <c r="G1363" s="10">
        <v>7.32</v>
      </c>
      <c r="H1363" s="10">
        <v>7.32</v>
      </c>
      <c r="I1363" s="3">
        <v>0</v>
      </c>
      <c r="J1363" s="3">
        <v>-1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-7.36E-5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10053</v>
      </c>
      <c r="C1364" s="3" t="s">
        <v>10336</v>
      </c>
      <c r="D1364" s="10">
        <v>9.98</v>
      </c>
      <c r="E1364" s="10">
        <v>9.94</v>
      </c>
      <c r="F1364" s="10">
        <v>9.9</v>
      </c>
      <c r="G1364" s="10">
        <v>9.91</v>
      </c>
      <c r="H1364" s="10">
        <v>9.9499999999999993</v>
      </c>
      <c r="I1364" s="3">
        <v>-1</v>
      </c>
      <c r="J1364" s="3">
        <v>0</v>
      </c>
      <c r="K1364" s="3">
        <v>0</v>
      </c>
      <c r="L1364" s="3">
        <v>-5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-9.98E-5</v>
      </c>
      <c r="T1364" s="11">
        <f t="shared" si="211"/>
        <v>0</v>
      </c>
      <c r="U1364" s="11">
        <f t="shared" si="212"/>
        <v>0</v>
      </c>
      <c r="V1364" s="11">
        <f t="shared" si="213"/>
        <v>-4.9549999999999996E-4</v>
      </c>
      <c r="W1364" s="11">
        <f t="shared" si="214"/>
        <v>-9.9499999999999993E-5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10054</v>
      </c>
      <c r="C1365" s="3" t="s">
        <v>4783</v>
      </c>
      <c r="D1365" s="10">
        <v>32.200000000000003</v>
      </c>
      <c r="E1365" s="10">
        <v>32.15</v>
      </c>
      <c r="F1365" s="10">
        <v>32.6</v>
      </c>
      <c r="G1365" s="10">
        <v>31.65</v>
      </c>
      <c r="H1365" s="10">
        <v>31.35</v>
      </c>
      <c r="I1365" s="3">
        <v>145</v>
      </c>
      <c r="J1365" s="3">
        <v>4</v>
      </c>
      <c r="K1365" s="3">
        <v>136</v>
      </c>
      <c r="L1365" s="3">
        <v>-63</v>
      </c>
      <c r="M1365" s="3">
        <v>-108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4.6690000000000002E-2</v>
      </c>
      <c r="T1365" s="11">
        <f t="shared" si="211"/>
        <v>1.286E-3</v>
      </c>
      <c r="U1365" s="11">
        <f t="shared" si="212"/>
        <v>4.4336E-2</v>
      </c>
      <c r="V1365" s="11">
        <f t="shared" si="213"/>
        <v>-1.9939499999999999E-2</v>
      </c>
      <c r="W1365" s="11">
        <f t="shared" si="214"/>
        <v>-3.3857999999999999E-2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10055</v>
      </c>
      <c r="C1366" s="3" t="s">
        <v>4794</v>
      </c>
      <c r="D1366" s="10">
        <v>84.9</v>
      </c>
      <c r="E1366" s="10">
        <v>84.2</v>
      </c>
      <c r="F1366" s="10">
        <v>85.2</v>
      </c>
      <c r="G1366" s="10">
        <v>85.3</v>
      </c>
      <c r="H1366" s="10">
        <v>85.1</v>
      </c>
      <c r="I1366" s="3">
        <v>-59</v>
      </c>
      <c r="J1366" s="3">
        <v>-389.61200000000002</v>
      </c>
      <c r="K1366" s="3">
        <v>-88.62</v>
      </c>
      <c r="L1366" s="3">
        <v>59.537999999999997</v>
      </c>
      <c r="M1366" s="3">
        <v>-80</v>
      </c>
      <c r="N1366" s="3">
        <v>2.5249999999999999</v>
      </c>
      <c r="O1366" s="3">
        <v>-8.9120000000000008</v>
      </c>
      <c r="P1366" s="3">
        <v>-1.3819999999999999</v>
      </c>
      <c r="Q1366" s="3">
        <v>-15.218999999999999</v>
      </c>
      <c r="R1366" s="3">
        <v>1.3939999999999999</v>
      </c>
      <c r="S1366" s="11">
        <f t="shared" si="210"/>
        <v>-5.0091000000000004E-2</v>
      </c>
      <c r="T1366" s="11">
        <f t="shared" si="211"/>
        <v>-0.32805330400000005</v>
      </c>
      <c r="U1366" s="11">
        <f t="shared" si="212"/>
        <v>-7.5504240000000014E-2</v>
      </c>
      <c r="V1366" s="11">
        <f t="shared" si="213"/>
        <v>5.0785913999999995E-2</v>
      </c>
      <c r="W1366" s="11">
        <f t="shared" si="214"/>
        <v>-6.8080000000000002E-2</v>
      </c>
      <c r="X1366" s="11">
        <f t="shared" si="215"/>
        <v>2.143725E-3</v>
      </c>
      <c r="Y1366" s="11">
        <f t="shared" si="216"/>
        <v>-7.5039040000000013E-3</v>
      </c>
      <c r="Z1366" s="11">
        <f t="shared" si="217"/>
        <v>-1.177464E-3</v>
      </c>
      <c r="AA1366" s="11">
        <f t="shared" si="218"/>
        <v>-1.2981807E-2</v>
      </c>
      <c r="AB1366" s="11">
        <f t="shared" si="219"/>
        <v>1.1862939999999998E-3</v>
      </c>
    </row>
    <row r="1367" spans="1:28" x14ac:dyDescent="0.25">
      <c r="A1367" s="2" t="s">
        <v>1361</v>
      </c>
      <c r="B1367" s="3" t="s">
        <v>10056</v>
      </c>
      <c r="C1367" s="3" t="s">
        <v>4780</v>
      </c>
      <c r="D1367" s="10">
        <v>22.4</v>
      </c>
      <c r="E1367" s="10">
        <v>22.45</v>
      </c>
      <c r="F1367" s="10">
        <v>22.4</v>
      </c>
      <c r="G1367" s="10">
        <v>22.15</v>
      </c>
      <c r="H1367" s="10">
        <v>22.05</v>
      </c>
      <c r="I1367" s="3">
        <v>0</v>
      </c>
      <c r="J1367" s="3">
        <v>-3</v>
      </c>
      <c r="K1367" s="3">
        <v>1</v>
      </c>
      <c r="L1367" s="3">
        <v>6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-6.7349999999999995E-4</v>
      </c>
      <c r="U1367" s="11">
        <f t="shared" si="212"/>
        <v>2.24E-4</v>
      </c>
      <c r="V1367" s="11">
        <f t="shared" si="213"/>
        <v>1.3289999999999997E-3</v>
      </c>
      <c r="W1367" s="11">
        <f t="shared" si="214"/>
        <v>6.6150000000000009E-4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10057</v>
      </c>
      <c r="C1368" s="3" t="s">
        <v>4797</v>
      </c>
      <c r="D1368" s="10">
        <v>148</v>
      </c>
      <c r="E1368" s="10">
        <v>148.5</v>
      </c>
      <c r="F1368" s="10">
        <v>149</v>
      </c>
      <c r="G1368" s="10">
        <v>146.5</v>
      </c>
      <c r="H1368" s="10">
        <v>138.5</v>
      </c>
      <c r="I1368" s="3">
        <v>1231.21</v>
      </c>
      <c r="J1368" s="3">
        <v>502.51100000000002</v>
      </c>
      <c r="K1368" s="3">
        <v>905.99</v>
      </c>
      <c r="L1368" s="3">
        <v>616.06500000000005</v>
      </c>
      <c r="M1368" s="3">
        <v>-2223</v>
      </c>
      <c r="N1368" s="3">
        <v>13</v>
      </c>
      <c r="O1368" s="3">
        <v>62</v>
      </c>
      <c r="P1368" s="3">
        <v>-202</v>
      </c>
      <c r="Q1368" s="3">
        <v>-28</v>
      </c>
      <c r="R1368" s="3">
        <v>-2</v>
      </c>
      <c r="S1368" s="11">
        <f t="shared" si="210"/>
        <v>1.8221908000000002</v>
      </c>
      <c r="T1368" s="11">
        <f t="shared" si="211"/>
        <v>0.74622883500000015</v>
      </c>
      <c r="U1368" s="11">
        <f t="shared" si="212"/>
        <v>1.3499251000000001</v>
      </c>
      <c r="V1368" s="11">
        <f t="shared" si="213"/>
        <v>0.90253522500000005</v>
      </c>
      <c r="W1368" s="11">
        <f t="shared" si="214"/>
        <v>-3.0788549999999999</v>
      </c>
      <c r="X1368" s="11">
        <f t="shared" si="215"/>
        <v>1.924E-2</v>
      </c>
      <c r="Y1368" s="11">
        <f t="shared" si="216"/>
        <v>9.2069999999999999E-2</v>
      </c>
      <c r="Z1368" s="11">
        <f t="shared" si="217"/>
        <v>-0.30098000000000003</v>
      </c>
      <c r="AA1368" s="11">
        <f t="shared" si="218"/>
        <v>-4.1020000000000001E-2</v>
      </c>
      <c r="AB1368" s="11">
        <f t="shared" si="219"/>
        <v>-2.7699999999999999E-3</v>
      </c>
    </row>
    <row r="1369" spans="1:28" x14ac:dyDescent="0.25">
      <c r="A1369" s="2" t="s">
        <v>1363</v>
      </c>
      <c r="B1369" s="3" t="s">
        <v>10058</v>
      </c>
      <c r="C1369" s="3" t="s">
        <v>4783</v>
      </c>
      <c r="D1369" s="10">
        <v>115.5</v>
      </c>
      <c r="E1369" s="10">
        <v>113</v>
      </c>
      <c r="F1369" s="10">
        <v>116</v>
      </c>
      <c r="G1369" s="10">
        <v>117</v>
      </c>
      <c r="H1369" s="10">
        <v>115</v>
      </c>
      <c r="I1369" s="3">
        <v>179</v>
      </c>
      <c r="J1369" s="3">
        <v>-711</v>
      </c>
      <c r="K1369" s="3">
        <v>-117.98399999999999</v>
      </c>
      <c r="L1369" s="3">
        <v>-1277.202</v>
      </c>
      <c r="M1369" s="3">
        <v>-465.05</v>
      </c>
      <c r="N1369" s="3">
        <v>-2353</v>
      </c>
      <c r="O1369" s="3">
        <v>-1299</v>
      </c>
      <c r="P1369" s="3">
        <v>-44</v>
      </c>
      <c r="Q1369" s="3">
        <v>-90</v>
      </c>
      <c r="R1369" s="3">
        <v>-58</v>
      </c>
      <c r="S1369" s="11">
        <f t="shared" si="210"/>
        <v>0.20674500000000001</v>
      </c>
      <c r="T1369" s="11">
        <f t="shared" si="211"/>
        <v>-0.80342999999999998</v>
      </c>
      <c r="U1369" s="11">
        <f t="shared" si="212"/>
        <v>-0.13686144</v>
      </c>
      <c r="V1369" s="11">
        <f t="shared" si="213"/>
        <v>-1.49432634</v>
      </c>
      <c r="W1369" s="11">
        <f t="shared" si="214"/>
        <v>-0.53480749999999999</v>
      </c>
      <c r="X1369" s="11">
        <f t="shared" si="215"/>
        <v>-2.7177150000000001</v>
      </c>
      <c r="Y1369" s="11">
        <f t="shared" si="216"/>
        <v>-1.46787</v>
      </c>
      <c r="Z1369" s="11">
        <f t="shared" si="217"/>
        <v>-5.1040000000000002E-2</v>
      </c>
      <c r="AA1369" s="11">
        <f t="shared" si="218"/>
        <v>-0.1053</v>
      </c>
      <c r="AB1369" s="11">
        <f t="shared" si="219"/>
        <v>-6.6699999999999995E-2</v>
      </c>
    </row>
    <row r="1370" spans="1:28" x14ac:dyDescent="0.25">
      <c r="A1370" s="2" t="s">
        <v>1364</v>
      </c>
      <c r="B1370" s="3" t="s">
        <v>6356</v>
      </c>
      <c r="C1370" s="3" t="s">
        <v>4803</v>
      </c>
      <c r="D1370" s="10">
        <v>40.4</v>
      </c>
      <c r="E1370" s="10">
        <v>40.15</v>
      </c>
      <c r="F1370" s="10">
        <v>40.5</v>
      </c>
      <c r="G1370" s="10">
        <v>39.950000000000003</v>
      </c>
      <c r="H1370" s="10">
        <v>39.75</v>
      </c>
      <c r="I1370" s="3">
        <v>-29</v>
      </c>
      <c r="J1370" s="3">
        <v>-10</v>
      </c>
      <c r="K1370" s="3">
        <v>39</v>
      </c>
      <c r="L1370" s="3">
        <v>-33</v>
      </c>
      <c r="M1370" s="3">
        <v>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-1.1715999999999999E-2</v>
      </c>
      <c r="T1370" s="11">
        <f t="shared" si="211"/>
        <v>-4.0150000000000003E-3</v>
      </c>
      <c r="U1370" s="11">
        <f t="shared" si="212"/>
        <v>1.5795E-2</v>
      </c>
      <c r="V1370" s="11">
        <f t="shared" si="213"/>
        <v>-1.3183500000000001E-2</v>
      </c>
      <c r="W1370" s="11">
        <f t="shared" si="214"/>
        <v>1.5900000000000001E-3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6357</v>
      </c>
      <c r="C1371" s="3" t="s">
        <v>4782</v>
      </c>
      <c r="D1371" s="10">
        <v>49.1</v>
      </c>
      <c r="E1371" s="10">
        <v>49.1</v>
      </c>
      <c r="F1371" s="10">
        <v>49</v>
      </c>
      <c r="G1371" s="10">
        <v>49.9</v>
      </c>
      <c r="H1371" s="10">
        <v>46.95</v>
      </c>
      <c r="I1371" s="3">
        <v>224</v>
      </c>
      <c r="J1371" s="3">
        <v>-82</v>
      </c>
      <c r="K1371" s="3">
        <v>-162</v>
      </c>
      <c r="L1371" s="3">
        <v>-23</v>
      </c>
      <c r="M1371" s="3">
        <v>-103.001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0.109984</v>
      </c>
      <c r="T1371" s="11">
        <f t="shared" si="211"/>
        <v>-4.0262000000000006E-2</v>
      </c>
      <c r="U1371" s="11">
        <f t="shared" si="212"/>
        <v>-7.9380000000000006E-2</v>
      </c>
      <c r="V1371" s="11">
        <f t="shared" si="213"/>
        <v>-1.1477000000000001E-2</v>
      </c>
      <c r="W1371" s="11">
        <f t="shared" si="214"/>
        <v>-4.8358969500000001E-2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6358</v>
      </c>
      <c r="C1372" s="3" t="s">
        <v>4803</v>
      </c>
      <c r="D1372" s="10">
        <v>80.3</v>
      </c>
      <c r="E1372" s="10">
        <v>80.2</v>
      </c>
      <c r="F1372" s="10">
        <v>80.5</v>
      </c>
      <c r="G1372" s="10">
        <v>80.3</v>
      </c>
      <c r="H1372" s="10">
        <v>80.099999999999994</v>
      </c>
      <c r="I1372" s="3">
        <v>0</v>
      </c>
      <c r="J1372" s="3">
        <v>-5</v>
      </c>
      <c r="K1372" s="3">
        <v>11</v>
      </c>
      <c r="L1372" s="3">
        <v>-6.431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-4.0099999999999997E-3</v>
      </c>
      <c r="U1372" s="11">
        <f t="shared" si="212"/>
        <v>8.855E-3</v>
      </c>
      <c r="V1372" s="11">
        <f t="shared" si="213"/>
        <v>-5.1640930000000007E-3</v>
      </c>
      <c r="W1372" s="11">
        <f t="shared" si="214"/>
        <v>-1.1213999999999998E-2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6359</v>
      </c>
      <c r="C1373" s="3" t="s">
        <v>4794</v>
      </c>
      <c r="D1373" s="10">
        <v>92.5</v>
      </c>
      <c r="E1373" s="10">
        <v>91.6</v>
      </c>
      <c r="F1373" s="10">
        <v>91.7</v>
      </c>
      <c r="G1373" s="10">
        <v>90.8</v>
      </c>
      <c r="H1373" s="10">
        <v>92.4</v>
      </c>
      <c r="I1373" s="3">
        <v>45</v>
      </c>
      <c r="J1373" s="3">
        <v>-411.54899999999998</v>
      </c>
      <c r="K1373" s="3">
        <v>288</v>
      </c>
      <c r="L1373" s="3">
        <v>-616.38199999999995</v>
      </c>
      <c r="M1373" s="3">
        <v>545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1">
        <f t="shared" si="210"/>
        <v>4.1625000000000002E-2</v>
      </c>
      <c r="T1373" s="11">
        <f t="shared" si="211"/>
        <v>-0.37697888399999996</v>
      </c>
      <c r="U1373" s="11">
        <f t="shared" si="212"/>
        <v>0.264096</v>
      </c>
      <c r="V1373" s="11">
        <f t="shared" si="213"/>
        <v>-0.55967485599999989</v>
      </c>
      <c r="W1373" s="11">
        <f t="shared" si="214"/>
        <v>0.50358000000000003</v>
      </c>
      <c r="X1373" s="11">
        <f t="shared" si="215"/>
        <v>0</v>
      </c>
      <c r="Y1373" s="11">
        <f t="shared" si="216"/>
        <v>0</v>
      </c>
      <c r="Z1373" s="11">
        <f t="shared" si="217"/>
        <v>0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10059</v>
      </c>
      <c r="C1374" s="3" t="s">
        <v>10304</v>
      </c>
      <c r="D1374" s="10">
        <v>152.5</v>
      </c>
      <c r="E1374" s="10">
        <v>152</v>
      </c>
      <c r="F1374" s="10">
        <v>156.5</v>
      </c>
      <c r="G1374" s="10">
        <v>157.5</v>
      </c>
      <c r="H1374" s="10">
        <v>156</v>
      </c>
      <c r="I1374" s="3">
        <v>252</v>
      </c>
      <c r="J1374" s="3">
        <v>146</v>
      </c>
      <c r="K1374" s="3">
        <v>131</v>
      </c>
      <c r="L1374" s="3">
        <v>1099</v>
      </c>
      <c r="M1374" s="3">
        <v>439</v>
      </c>
      <c r="N1374" s="3">
        <v>0</v>
      </c>
      <c r="O1374" s="3">
        <v>0</v>
      </c>
      <c r="P1374" s="3">
        <v>-87</v>
      </c>
      <c r="Q1374" s="3">
        <v>-30</v>
      </c>
      <c r="R1374" s="3">
        <v>-49</v>
      </c>
      <c r="S1374" s="11">
        <f t="shared" si="210"/>
        <v>0.38429999999999997</v>
      </c>
      <c r="T1374" s="11">
        <f t="shared" si="211"/>
        <v>0.22192000000000001</v>
      </c>
      <c r="U1374" s="11">
        <f t="shared" si="212"/>
        <v>0.205015</v>
      </c>
      <c r="V1374" s="11">
        <f t="shared" si="213"/>
        <v>1.730925</v>
      </c>
      <c r="W1374" s="11">
        <f t="shared" si="214"/>
        <v>0.68484</v>
      </c>
      <c r="X1374" s="11">
        <f t="shared" si="215"/>
        <v>0</v>
      </c>
      <c r="Y1374" s="11">
        <f t="shared" si="216"/>
        <v>0</v>
      </c>
      <c r="Z1374" s="11">
        <f t="shared" si="217"/>
        <v>-0.136155</v>
      </c>
      <c r="AA1374" s="11">
        <f t="shared" si="218"/>
        <v>-4.725E-2</v>
      </c>
      <c r="AB1374" s="11">
        <f t="shared" si="219"/>
        <v>-7.6439999999999994E-2</v>
      </c>
    </row>
    <row r="1375" spans="1:28" x14ac:dyDescent="0.25">
      <c r="A1375" s="2" t="s">
        <v>1369</v>
      </c>
      <c r="B1375" s="3" t="s">
        <v>10060</v>
      </c>
      <c r="C1375" s="3" t="s">
        <v>4802</v>
      </c>
      <c r="D1375" s="10">
        <v>84.4</v>
      </c>
      <c r="E1375" s="10">
        <v>84.4</v>
      </c>
      <c r="F1375" s="10">
        <v>84.4</v>
      </c>
      <c r="G1375" s="10">
        <v>84.6</v>
      </c>
      <c r="H1375" s="10">
        <v>84.3</v>
      </c>
      <c r="I1375" s="3">
        <v>11</v>
      </c>
      <c r="J1375" s="3">
        <v>1</v>
      </c>
      <c r="K1375" s="3">
        <v>4</v>
      </c>
      <c r="L1375" s="3">
        <v>1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9.2840000000000006E-3</v>
      </c>
      <c r="T1375" s="11">
        <f t="shared" si="211"/>
        <v>8.4400000000000002E-4</v>
      </c>
      <c r="U1375" s="11">
        <f t="shared" si="212"/>
        <v>3.3760000000000001E-3</v>
      </c>
      <c r="V1375" s="11">
        <f t="shared" si="213"/>
        <v>8.4599999999999996E-4</v>
      </c>
      <c r="W1375" s="11">
        <f t="shared" si="214"/>
        <v>-2.5289999999999996E-3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10061</v>
      </c>
      <c r="C1376" s="3" t="s">
        <v>10322</v>
      </c>
      <c r="D1376" s="10">
        <v>39.549999999999997</v>
      </c>
      <c r="E1376" s="10">
        <v>39.200000000000003</v>
      </c>
      <c r="F1376" s="10">
        <v>39.549999999999997</v>
      </c>
      <c r="G1376" s="10">
        <v>39</v>
      </c>
      <c r="H1376" s="10">
        <v>39.1</v>
      </c>
      <c r="I1376" s="3">
        <v>1037</v>
      </c>
      <c r="J1376" s="3">
        <v>-1443.885</v>
      </c>
      <c r="K1376" s="3">
        <v>-347.01799999999997</v>
      </c>
      <c r="L1376" s="3">
        <v>-728.59699999999998</v>
      </c>
      <c r="M1376" s="3">
        <v>81</v>
      </c>
      <c r="N1376" s="3">
        <v>11</v>
      </c>
      <c r="O1376" s="3">
        <v>16</v>
      </c>
      <c r="P1376" s="3">
        <v>3</v>
      </c>
      <c r="Q1376" s="3">
        <v>1</v>
      </c>
      <c r="R1376" s="3">
        <v>0</v>
      </c>
      <c r="S1376" s="11">
        <f t="shared" si="210"/>
        <v>0.41013349999999998</v>
      </c>
      <c r="T1376" s="11">
        <f t="shared" si="211"/>
        <v>-0.56600291999999996</v>
      </c>
      <c r="U1376" s="11">
        <f t="shared" si="212"/>
        <v>-0.13724561899999999</v>
      </c>
      <c r="V1376" s="11">
        <f t="shared" si="213"/>
        <v>-0.28415282999999997</v>
      </c>
      <c r="W1376" s="11">
        <f t="shared" si="214"/>
        <v>3.1670999999999998E-2</v>
      </c>
      <c r="X1376" s="11">
        <f t="shared" si="215"/>
        <v>4.3504999999999993E-3</v>
      </c>
      <c r="Y1376" s="11">
        <f t="shared" si="216"/>
        <v>6.2720000000000007E-3</v>
      </c>
      <c r="Z1376" s="11">
        <f t="shared" si="217"/>
        <v>1.1864999999999998E-3</v>
      </c>
      <c r="AA1376" s="11">
        <f t="shared" si="218"/>
        <v>3.8999999999999999E-4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10062</v>
      </c>
      <c r="C1377" s="3" t="s">
        <v>4773</v>
      </c>
      <c r="D1377" s="10">
        <v>27.9</v>
      </c>
      <c r="E1377" s="10">
        <v>27.95</v>
      </c>
      <c r="F1377" s="10">
        <v>28.55</v>
      </c>
      <c r="G1377" s="10">
        <v>28.3</v>
      </c>
      <c r="H1377" s="10">
        <v>27.9</v>
      </c>
      <c r="I1377" s="3">
        <v>59</v>
      </c>
      <c r="J1377" s="3">
        <v>33</v>
      </c>
      <c r="K1377" s="3">
        <v>63</v>
      </c>
      <c r="L1377" s="3">
        <v>1.0009999999999999</v>
      </c>
      <c r="M1377" s="3">
        <v>-5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1.6461E-2</v>
      </c>
      <c r="T1377" s="11">
        <f t="shared" si="211"/>
        <v>9.2235000000000008E-3</v>
      </c>
      <c r="U1377" s="11">
        <f t="shared" si="212"/>
        <v>1.7986500000000002E-2</v>
      </c>
      <c r="V1377" s="11">
        <f t="shared" si="213"/>
        <v>2.83283E-4</v>
      </c>
      <c r="W1377" s="11">
        <f t="shared" si="214"/>
        <v>-1.395E-3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5002</v>
      </c>
      <c r="C1378" s="3" t="s">
        <v>4813</v>
      </c>
      <c r="D1378" s="10">
        <v>72.3</v>
      </c>
      <c r="E1378" s="10">
        <v>76.400000000000006</v>
      </c>
      <c r="F1378" s="10">
        <v>77</v>
      </c>
      <c r="G1378" s="10">
        <v>72.900000000000006</v>
      </c>
      <c r="H1378" s="10">
        <v>73.400000000000006</v>
      </c>
      <c r="I1378" s="3">
        <v>-1525.9649999999999</v>
      </c>
      <c r="J1378" s="3">
        <v>190</v>
      </c>
      <c r="K1378" s="3">
        <v>-2351.4009999999998</v>
      </c>
      <c r="L1378" s="3">
        <v>-1899</v>
      </c>
      <c r="M1378" s="3">
        <v>96.926000000000002</v>
      </c>
      <c r="N1378" s="3">
        <v>0</v>
      </c>
      <c r="O1378" s="3">
        <v>0</v>
      </c>
      <c r="P1378" s="3">
        <v>3</v>
      </c>
      <c r="Q1378" s="3">
        <v>0</v>
      </c>
      <c r="R1378" s="3">
        <v>0</v>
      </c>
      <c r="S1378" s="11">
        <f t="shared" si="210"/>
        <v>-1.103272695</v>
      </c>
      <c r="T1378" s="11">
        <f t="shared" si="211"/>
        <v>0.14516000000000001</v>
      </c>
      <c r="U1378" s="11">
        <f t="shared" si="212"/>
        <v>-1.8105787699999998</v>
      </c>
      <c r="V1378" s="11">
        <f t="shared" si="213"/>
        <v>-1.384371</v>
      </c>
      <c r="W1378" s="11">
        <f t="shared" si="214"/>
        <v>7.1143683999999999E-2</v>
      </c>
      <c r="X1378" s="11">
        <f t="shared" si="215"/>
        <v>0</v>
      </c>
      <c r="Y1378" s="11">
        <f t="shared" si="216"/>
        <v>0</v>
      </c>
      <c r="Z1378" s="11">
        <f t="shared" si="217"/>
        <v>2.31E-3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10063</v>
      </c>
      <c r="C1379" s="3" t="s">
        <v>4760</v>
      </c>
      <c r="D1379" s="10">
        <v>138.5</v>
      </c>
      <c r="E1379" s="10">
        <v>138</v>
      </c>
      <c r="F1379" s="10">
        <v>139</v>
      </c>
      <c r="G1379" s="10">
        <v>137</v>
      </c>
      <c r="H1379" s="10">
        <v>137</v>
      </c>
      <c r="I1379" s="3">
        <v>-814.1</v>
      </c>
      <c r="J1379" s="3">
        <v>-623.60599999999999</v>
      </c>
      <c r="K1379" s="3">
        <v>200</v>
      </c>
      <c r="L1379" s="3">
        <v>-1965.501</v>
      </c>
      <c r="M1379" s="3">
        <v>570</v>
      </c>
      <c r="N1379" s="3">
        <v>367</v>
      </c>
      <c r="O1379" s="3">
        <v>269</v>
      </c>
      <c r="P1379" s="3">
        <v>379</v>
      </c>
      <c r="Q1379" s="3">
        <v>241</v>
      </c>
      <c r="R1379" s="3">
        <v>236</v>
      </c>
      <c r="S1379" s="11">
        <f t="shared" si="210"/>
        <v>-1.1275285000000002</v>
      </c>
      <c r="T1379" s="11">
        <f t="shared" si="211"/>
        <v>-0.86057627999999997</v>
      </c>
      <c r="U1379" s="11">
        <f t="shared" si="212"/>
        <v>0.27800000000000002</v>
      </c>
      <c r="V1379" s="11">
        <f t="shared" si="213"/>
        <v>-2.69273637</v>
      </c>
      <c r="W1379" s="11">
        <f t="shared" si="214"/>
        <v>0.78090000000000004</v>
      </c>
      <c r="X1379" s="11">
        <f t="shared" si="215"/>
        <v>0.50829500000000005</v>
      </c>
      <c r="Y1379" s="11">
        <f t="shared" si="216"/>
        <v>0.37121999999999999</v>
      </c>
      <c r="Z1379" s="11">
        <f t="shared" si="217"/>
        <v>0.52681</v>
      </c>
      <c r="AA1379" s="11">
        <f t="shared" si="218"/>
        <v>0.33017000000000002</v>
      </c>
      <c r="AB1379" s="11">
        <f t="shared" si="219"/>
        <v>0.32332</v>
      </c>
    </row>
    <row r="1380" spans="1:28" x14ac:dyDescent="0.25">
      <c r="A1380" s="2" t="s">
        <v>1374</v>
      </c>
      <c r="B1380" s="3" t="s">
        <v>10064</v>
      </c>
      <c r="C1380" s="3" t="s">
        <v>4800</v>
      </c>
      <c r="D1380" s="10">
        <v>12.45</v>
      </c>
      <c r="E1380" s="10">
        <v>12.4</v>
      </c>
      <c r="F1380" s="10">
        <v>12.85</v>
      </c>
      <c r="G1380" s="10">
        <v>12.85</v>
      </c>
      <c r="H1380" s="10">
        <v>12.85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10065</v>
      </c>
      <c r="C1381" s="3" t="s">
        <v>4793</v>
      </c>
      <c r="D1381" s="10">
        <v>30.35</v>
      </c>
      <c r="E1381" s="10">
        <v>29.8</v>
      </c>
      <c r="F1381" s="10">
        <v>29.75</v>
      </c>
      <c r="G1381" s="10">
        <v>29.25</v>
      </c>
      <c r="H1381" s="10">
        <v>29.2</v>
      </c>
      <c r="I1381" s="3">
        <v>191</v>
      </c>
      <c r="J1381" s="3">
        <v>-525</v>
      </c>
      <c r="K1381" s="3">
        <v>-224</v>
      </c>
      <c r="L1381" s="3">
        <v>-1041.001</v>
      </c>
      <c r="M1381" s="3">
        <v>-63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5.7968500000000006E-2</v>
      </c>
      <c r="T1381" s="11">
        <f t="shared" si="211"/>
        <v>-0.15645000000000001</v>
      </c>
      <c r="U1381" s="11">
        <f t="shared" si="212"/>
        <v>-6.6640000000000005E-2</v>
      </c>
      <c r="V1381" s="11">
        <f t="shared" si="213"/>
        <v>-0.3044927925</v>
      </c>
      <c r="W1381" s="11">
        <f t="shared" si="214"/>
        <v>-1.8395999999999999E-2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10066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6361</v>
      </c>
      <c r="C1383" s="3" t="s">
        <v>4781</v>
      </c>
      <c r="D1383" s="10">
        <v>65.400000000000006</v>
      </c>
      <c r="E1383" s="10">
        <v>67.5</v>
      </c>
      <c r="F1383" s="10">
        <v>66.099999999999994</v>
      </c>
      <c r="G1383" s="10">
        <v>66.3</v>
      </c>
      <c r="H1383" s="10">
        <v>67.3</v>
      </c>
      <c r="I1383" s="3">
        <v>-289</v>
      </c>
      <c r="J1383" s="3">
        <v>-203</v>
      </c>
      <c r="K1383" s="3">
        <v>-1445</v>
      </c>
      <c r="L1383" s="3">
        <v>-350</v>
      </c>
      <c r="M1383" s="3">
        <v>-624</v>
      </c>
      <c r="N1383" s="3">
        <v>0</v>
      </c>
      <c r="O1383" s="3">
        <v>950</v>
      </c>
      <c r="P1383" s="3">
        <v>0</v>
      </c>
      <c r="Q1383" s="3">
        <v>100</v>
      </c>
      <c r="R1383" s="3">
        <v>0</v>
      </c>
      <c r="S1383" s="11">
        <f t="shared" si="210"/>
        <v>-0.18900600000000004</v>
      </c>
      <c r="T1383" s="11">
        <f t="shared" si="211"/>
        <v>-0.13702500000000001</v>
      </c>
      <c r="U1383" s="11">
        <f t="shared" si="212"/>
        <v>-0.9551449999999998</v>
      </c>
      <c r="V1383" s="11">
        <f t="shared" si="213"/>
        <v>-0.23205000000000001</v>
      </c>
      <c r="W1383" s="11">
        <f t="shared" si="214"/>
        <v>-0.41995199999999999</v>
      </c>
      <c r="X1383" s="11">
        <f t="shared" si="215"/>
        <v>0</v>
      </c>
      <c r="Y1383" s="11">
        <f t="shared" si="216"/>
        <v>0.64124999999999999</v>
      </c>
      <c r="Z1383" s="11">
        <f t="shared" si="217"/>
        <v>0</v>
      </c>
      <c r="AA1383" s="11">
        <f t="shared" si="218"/>
        <v>6.6299999999999998E-2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10067</v>
      </c>
      <c r="C1384" s="3" t="s">
        <v>4805</v>
      </c>
      <c r="D1384" s="10">
        <v>225</v>
      </c>
      <c r="E1384" s="10">
        <v>230.5</v>
      </c>
      <c r="F1384" s="10">
        <v>227</v>
      </c>
      <c r="G1384" s="10">
        <v>224.5</v>
      </c>
      <c r="H1384" s="10">
        <v>232</v>
      </c>
      <c r="I1384" s="3">
        <v>4</v>
      </c>
      <c r="J1384" s="3">
        <v>-14</v>
      </c>
      <c r="K1384" s="3">
        <v>2</v>
      </c>
      <c r="L1384" s="3">
        <v>-2</v>
      </c>
      <c r="M1384" s="3">
        <v>35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8.9999999999999993E-3</v>
      </c>
      <c r="T1384" s="11">
        <f t="shared" si="211"/>
        <v>-3.227E-2</v>
      </c>
      <c r="U1384" s="11">
        <f t="shared" si="212"/>
        <v>4.5399999999999998E-3</v>
      </c>
      <c r="V1384" s="11">
        <f t="shared" si="213"/>
        <v>-4.4900000000000001E-3</v>
      </c>
      <c r="W1384" s="11">
        <f t="shared" si="214"/>
        <v>8.1199999999999994E-2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6362</v>
      </c>
      <c r="C1385" s="3" t="s">
        <v>4813</v>
      </c>
      <c r="D1385" s="10">
        <v>62</v>
      </c>
      <c r="E1385" s="10">
        <v>62</v>
      </c>
      <c r="F1385" s="10">
        <v>62.2</v>
      </c>
      <c r="G1385" s="10">
        <v>60</v>
      </c>
      <c r="H1385" s="10">
        <v>59.2</v>
      </c>
      <c r="I1385" s="3">
        <v>-29</v>
      </c>
      <c r="J1385" s="3">
        <v>29</v>
      </c>
      <c r="K1385" s="3">
        <v>45</v>
      </c>
      <c r="L1385" s="3">
        <v>-11</v>
      </c>
      <c r="M1385" s="3">
        <v>-8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-1.7979999999999999E-2</v>
      </c>
      <c r="T1385" s="11">
        <f t="shared" si="211"/>
        <v>1.7979999999999999E-2</v>
      </c>
      <c r="U1385" s="11">
        <f t="shared" si="212"/>
        <v>2.7990000000000001E-2</v>
      </c>
      <c r="V1385" s="11">
        <f t="shared" si="213"/>
        <v>-6.6E-3</v>
      </c>
      <c r="W1385" s="11">
        <f t="shared" si="214"/>
        <v>-4.7360000000000006E-3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10068</v>
      </c>
      <c r="C1386" s="3" t="s">
        <v>4768</v>
      </c>
      <c r="D1386" s="10">
        <v>115.5</v>
      </c>
      <c r="E1386" s="10">
        <v>115.5</v>
      </c>
      <c r="F1386" s="10">
        <v>115.5</v>
      </c>
      <c r="G1386" s="10">
        <v>115</v>
      </c>
      <c r="H1386" s="10">
        <v>113.5</v>
      </c>
      <c r="I1386" s="3">
        <v>2</v>
      </c>
      <c r="J1386" s="3">
        <v>1</v>
      </c>
      <c r="K1386" s="3">
        <v>-1</v>
      </c>
      <c r="L1386" s="3">
        <v>1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2.31E-3</v>
      </c>
      <c r="T1386" s="11">
        <f t="shared" si="211"/>
        <v>1.155E-3</v>
      </c>
      <c r="U1386" s="11">
        <f t="shared" si="212"/>
        <v>-1.155E-3</v>
      </c>
      <c r="V1386" s="11">
        <f t="shared" si="213"/>
        <v>1.15E-3</v>
      </c>
      <c r="W1386" s="11">
        <f t="shared" si="214"/>
        <v>1.1349999999999999E-3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6363</v>
      </c>
      <c r="C1387" s="3" t="s">
        <v>4821</v>
      </c>
      <c r="D1387" s="10">
        <v>9.0500000000000007</v>
      </c>
      <c r="E1387" s="10">
        <v>9.08</v>
      </c>
      <c r="F1387" s="10">
        <v>9.08</v>
      </c>
      <c r="G1387" s="10">
        <v>9.07</v>
      </c>
      <c r="H1387" s="10">
        <v>8.5299999999999994</v>
      </c>
      <c r="I1387" s="3">
        <v>0</v>
      </c>
      <c r="J1387" s="3">
        <v>0</v>
      </c>
      <c r="K1387" s="3">
        <v>0</v>
      </c>
      <c r="L1387" s="3">
        <v>0</v>
      </c>
      <c r="M1387" s="3">
        <v>-2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-1.706E-4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10069</v>
      </c>
      <c r="C1388" s="3" t="s">
        <v>4820</v>
      </c>
      <c r="D1388" s="10">
        <v>23.7</v>
      </c>
      <c r="E1388" s="10">
        <v>23.35</v>
      </c>
      <c r="F1388" s="10">
        <v>23.65</v>
      </c>
      <c r="G1388" s="10">
        <v>23.2</v>
      </c>
      <c r="H1388" s="10">
        <v>23.1</v>
      </c>
      <c r="I1388" s="3">
        <v>5</v>
      </c>
      <c r="J1388" s="3">
        <v>1</v>
      </c>
      <c r="K1388" s="3">
        <v>1</v>
      </c>
      <c r="L1388" s="3">
        <v>-3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1.1850000000000001E-3</v>
      </c>
      <c r="T1388" s="11">
        <f t="shared" si="211"/>
        <v>2.3350000000000001E-4</v>
      </c>
      <c r="U1388" s="11">
        <f t="shared" si="212"/>
        <v>2.3649999999999998E-4</v>
      </c>
      <c r="V1388" s="11">
        <f t="shared" si="213"/>
        <v>-6.959999999999999E-4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5583</v>
      </c>
      <c r="C1389" s="3" t="s">
        <v>4813</v>
      </c>
      <c r="D1389" s="10">
        <v>1440</v>
      </c>
      <c r="E1389" s="10">
        <v>1415</v>
      </c>
      <c r="F1389" s="10">
        <v>1415</v>
      </c>
      <c r="G1389" s="10">
        <v>1425</v>
      </c>
      <c r="H1389" s="10">
        <v>1395</v>
      </c>
      <c r="I1389" s="3">
        <v>-8.7059999999999995</v>
      </c>
      <c r="J1389" s="3">
        <v>2.0990000000000002</v>
      </c>
      <c r="K1389" s="3">
        <v>-1.2729999999999999</v>
      </c>
      <c r="L1389" s="3">
        <v>17.733000000000001</v>
      </c>
      <c r="M1389" s="3">
        <v>-15.599</v>
      </c>
      <c r="N1389" s="3">
        <v>-1.149</v>
      </c>
      <c r="O1389" s="3">
        <v>-0.14899999999999999</v>
      </c>
      <c r="P1389" s="3">
        <v>0</v>
      </c>
      <c r="Q1389" s="3">
        <v>-10</v>
      </c>
      <c r="R1389" s="3">
        <v>0</v>
      </c>
      <c r="S1389" s="11">
        <f t="shared" si="210"/>
        <v>-0.12536639999999999</v>
      </c>
      <c r="T1389" s="11">
        <f t="shared" si="211"/>
        <v>2.9700850000000004E-2</v>
      </c>
      <c r="U1389" s="11">
        <f t="shared" si="212"/>
        <v>-1.801295E-2</v>
      </c>
      <c r="V1389" s="11">
        <f t="shared" si="213"/>
        <v>0.25269525000000004</v>
      </c>
      <c r="W1389" s="11">
        <f t="shared" si="214"/>
        <v>-0.21760605</v>
      </c>
      <c r="X1389" s="11">
        <f t="shared" si="215"/>
        <v>-1.6545600000000001E-2</v>
      </c>
      <c r="Y1389" s="11">
        <f t="shared" si="216"/>
        <v>-2.1083499999999997E-3</v>
      </c>
      <c r="Z1389" s="11">
        <f t="shared" si="217"/>
        <v>0</v>
      </c>
      <c r="AA1389" s="11">
        <f t="shared" si="218"/>
        <v>-0.14249999999999999</v>
      </c>
      <c r="AB1389" s="11">
        <f t="shared" si="219"/>
        <v>0</v>
      </c>
    </row>
    <row r="1390" spans="1:28" x14ac:dyDescent="0.25">
      <c r="A1390" s="2" t="s">
        <v>1384</v>
      </c>
      <c r="B1390" s="3" t="s">
        <v>6364</v>
      </c>
      <c r="C1390" s="3" t="s">
        <v>4805</v>
      </c>
      <c r="D1390" s="10">
        <v>121.5</v>
      </c>
      <c r="E1390" s="10">
        <v>121.5</v>
      </c>
      <c r="F1390" s="10">
        <v>119</v>
      </c>
      <c r="G1390" s="10">
        <v>116.5</v>
      </c>
      <c r="H1390" s="10">
        <v>115</v>
      </c>
      <c r="I1390" s="3">
        <v>363.71800000000002</v>
      </c>
      <c r="J1390" s="3">
        <v>17</v>
      </c>
      <c r="K1390" s="3">
        <v>-126</v>
      </c>
      <c r="L1390" s="3">
        <v>68</v>
      </c>
      <c r="M1390" s="3">
        <v>-109</v>
      </c>
      <c r="N1390" s="3">
        <v>-35</v>
      </c>
      <c r="O1390" s="3">
        <v>0</v>
      </c>
      <c r="P1390" s="3">
        <v>0</v>
      </c>
      <c r="Q1390" s="3">
        <v>-7</v>
      </c>
      <c r="R1390" s="3">
        <v>-15</v>
      </c>
      <c r="S1390" s="11">
        <f t="shared" si="210"/>
        <v>0.44191737000000003</v>
      </c>
      <c r="T1390" s="11">
        <f t="shared" si="211"/>
        <v>2.0655E-2</v>
      </c>
      <c r="U1390" s="11">
        <f t="shared" si="212"/>
        <v>-0.14993999999999999</v>
      </c>
      <c r="V1390" s="11">
        <f t="shared" si="213"/>
        <v>7.9219999999999999E-2</v>
      </c>
      <c r="W1390" s="11">
        <f t="shared" si="214"/>
        <v>-0.12534999999999999</v>
      </c>
      <c r="X1390" s="11">
        <f t="shared" si="215"/>
        <v>-4.2525E-2</v>
      </c>
      <c r="Y1390" s="11">
        <f t="shared" si="216"/>
        <v>0</v>
      </c>
      <c r="Z1390" s="11">
        <f t="shared" si="217"/>
        <v>0</v>
      </c>
      <c r="AA1390" s="11">
        <f t="shared" si="218"/>
        <v>-8.1550000000000008E-3</v>
      </c>
      <c r="AB1390" s="11">
        <f t="shared" si="219"/>
        <v>-1.7250000000000001E-2</v>
      </c>
    </row>
    <row r="1391" spans="1:28" x14ac:dyDescent="0.25">
      <c r="A1391" s="2" t="s">
        <v>1385</v>
      </c>
      <c r="B1391" s="3" t="s">
        <v>5449</v>
      </c>
      <c r="C1391" s="3" t="s">
        <v>4777</v>
      </c>
      <c r="D1391" s="10">
        <v>130</v>
      </c>
      <c r="E1391" s="10">
        <v>134</v>
      </c>
      <c r="F1391" s="10">
        <v>134.5</v>
      </c>
      <c r="G1391" s="10">
        <v>141.5</v>
      </c>
      <c r="H1391" s="10">
        <v>142.5</v>
      </c>
      <c r="I1391" s="3">
        <v>518</v>
      </c>
      <c r="J1391" s="3">
        <v>165.745</v>
      </c>
      <c r="K1391" s="3">
        <v>94</v>
      </c>
      <c r="L1391" s="3">
        <v>-145.25700000000001</v>
      </c>
      <c r="M1391" s="3">
        <v>0</v>
      </c>
      <c r="N1391" s="3">
        <v>444.47800000000001</v>
      </c>
      <c r="O1391" s="3">
        <v>382</v>
      </c>
      <c r="P1391" s="3">
        <v>301</v>
      </c>
      <c r="Q1391" s="3">
        <v>292.31900000000002</v>
      </c>
      <c r="R1391" s="3">
        <v>222</v>
      </c>
      <c r="S1391" s="11">
        <f t="shared" si="210"/>
        <v>0.6734</v>
      </c>
      <c r="T1391" s="11">
        <f t="shared" si="211"/>
        <v>0.22209830000000003</v>
      </c>
      <c r="U1391" s="11">
        <f t="shared" si="212"/>
        <v>0.12642999999999999</v>
      </c>
      <c r="V1391" s="11">
        <f t="shared" si="213"/>
        <v>-0.20553865499999999</v>
      </c>
      <c r="W1391" s="11">
        <f t="shared" si="214"/>
        <v>0</v>
      </c>
      <c r="X1391" s="11">
        <f t="shared" si="215"/>
        <v>0.57782140000000004</v>
      </c>
      <c r="Y1391" s="11">
        <f t="shared" si="216"/>
        <v>0.51188</v>
      </c>
      <c r="Z1391" s="11">
        <f t="shared" si="217"/>
        <v>0.40484500000000001</v>
      </c>
      <c r="AA1391" s="11">
        <f t="shared" si="218"/>
        <v>0.41363138500000002</v>
      </c>
      <c r="AB1391" s="11">
        <f t="shared" si="219"/>
        <v>0.31635000000000002</v>
      </c>
    </row>
    <row r="1392" spans="1:28" x14ac:dyDescent="0.25">
      <c r="A1392" s="2" t="s">
        <v>1386</v>
      </c>
      <c r="B1392" s="3" t="s">
        <v>10070</v>
      </c>
      <c r="C1392" s="3" t="s">
        <v>4808</v>
      </c>
      <c r="D1392" s="10">
        <v>251.5</v>
      </c>
      <c r="E1392" s="10">
        <v>251.5</v>
      </c>
      <c r="F1392" s="10">
        <v>254.5</v>
      </c>
      <c r="G1392" s="10">
        <v>255</v>
      </c>
      <c r="H1392" s="10">
        <v>252.5</v>
      </c>
      <c r="I1392" s="3">
        <v>-2</v>
      </c>
      <c r="J1392" s="3">
        <v>-91.724999999999994</v>
      </c>
      <c r="K1392" s="3">
        <v>181</v>
      </c>
      <c r="L1392" s="3">
        <v>-5</v>
      </c>
      <c r="M1392" s="3">
        <v>-227</v>
      </c>
      <c r="N1392" s="3">
        <v>-91</v>
      </c>
      <c r="O1392" s="3">
        <v>0</v>
      </c>
      <c r="P1392" s="3">
        <v>-90</v>
      </c>
      <c r="Q1392" s="3">
        <v>1</v>
      </c>
      <c r="R1392" s="3">
        <v>0</v>
      </c>
      <c r="S1392" s="11">
        <f t="shared" si="210"/>
        <v>-5.0299999999999997E-3</v>
      </c>
      <c r="T1392" s="11">
        <f t="shared" si="211"/>
        <v>-0.23068837499999997</v>
      </c>
      <c r="U1392" s="11">
        <f t="shared" si="212"/>
        <v>0.46064500000000003</v>
      </c>
      <c r="V1392" s="11">
        <f t="shared" si="213"/>
        <v>-1.2749999999999999E-2</v>
      </c>
      <c r="W1392" s="11">
        <f t="shared" si="214"/>
        <v>-0.57317499999999999</v>
      </c>
      <c r="X1392" s="11">
        <f t="shared" si="215"/>
        <v>-0.22886500000000001</v>
      </c>
      <c r="Y1392" s="11">
        <f t="shared" si="216"/>
        <v>0</v>
      </c>
      <c r="Z1392" s="11">
        <f t="shared" si="217"/>
        <v>-0.22905</v>
      </c>
      <c r="AA1392" s="11">
        <f t="shared" si="218"/>
        <v>2.5500000000000002E-3</v>
      </c>
      <c r="AB1392" s="11">
        <f t="shared" si="219"/>
        <v>0</v>
      </c>
    </row>
    <row r="1393" spans="1:28" x14ac:dyDescent="0.25">
      <c r="A1393" s="2" t="s">
        <v>1387</v>
      </c>
      <c r="B1393" s="3" t="s">
        <v>5584</v>
      </c>
      <c r="C1393" s="3" t="s">
        <v>4805</v>
      </c>
      <c r="D1393" s="10">
        <v>319.5</v>
      </c>
      <c r="E1393" s="10">
        <v>316</v>
      </c>
      <c r="F1393" s="10">
        <v>320</v>
      </c>
      <c r="G1393" s="10">
        <v>328</v>
      </c>
      <c r="H1393" s="10">
        <v>334</v>
      </c>
      <c r="I1393" s="3">
        <v>266.38099999999997</v>
      </c>
      <c r="J1393" s="3">
        <v>12.66</v>
      </c>
      <c r="K1393" s="3">
        <v>-92.778000000000006</v>
      </c>
      <c r="L1393" s="3">
        <v>113.78400000000001</v>
      </c>
      <c r="M1393" s="3">
        <v>-534.40499999999997</v>
      </c>
      <c r="N1393" s="3">
        <v>-6</v>
      </c>
      <c r="O1393" s="3">
        <v>-4</v>
      </c>
      <c r="P1393" s="3">
        <v>-9</v>
      </c>
      <c r="Q1393" s="3">
        <v>104</v>
      </c>
      <c r="R1393" s="3">
        <v>185</v>
      </c>
      <c r="S1393" s="11">
        <f t="shared" si="210"/>
        <v>0.85108729499999991</v>
      </c>
      <c r="T1393" s="11">
        <f t="shared" si="211"/>
        <v>4.0005600000000002E-2</v>
      </c>
      <c r="U1393" s="11">
        <f t="shared" si="212"/>
        <v>-0.29688960000000003</v>
      </c>
      <c r="V1393" s="11">
        <f t="shared" si="213"/>
        <v>0.37321152000000002</v>
      </c>
      <c r="W1393" s="11">
        <f t="shared" si="214"/>
        <v>-1.7849126999999998</v>
      </c>
      <c r="X1393" s="11">
        <f t="shared" si="215"/>
        <v>-1.917E-2</v>
      </c>
      <c r="Y1393" s="11">
        <f t="shared" si="216"/>
        <v>-1.264E-2</v>
      </c>
      <c r="Z1393" s="11">
        <f t="shared" si="217"/>
        <v>-2.8799999999999999E-2</v>
      </c>
      <c r="AA1393" s="11">
        <f t="shared" si="218"/>
        <v>0.34111999999999998</v>
      </c>
      <c r="AB1393" s="11">
        <f t="shared" si="219"/>
        <v>0.6179</v>
      </c>
    </row>
    <row r="1394" spans="1:28" x14ac:dyDescent="0.25">
      <c r="A1394" s="2" t="s">
        <v>1388</v>
      </c>
      <c r="B1394" s="3" t="s">
        <v>10071</v>
      </c>
      <c r="C1394" s="3" t="s">
        <v>4799</v>
      </c>
      <c r="D1394" s="10">
        <v>85.1</v>
      </c>
      <c r="E1394" s="10">
        <v>83.2</v>
      </c>
      <c r="F1394" s="10">
        <v>84.6</v>
      </c>
      <c r="G1394" s="10">
        <v>84.3</v>
      </c>
      <c r="H1394" s="10">
        <v>84.4</v>
      </c>
      <c r="I1394" s="3">
        <v>78</v>
      </c>
      <c r="J1394" s="3">
        <v>32</v>
      </c>
      <c r="K1394" s="3">
        <v>70</v>
      </c>
      <c r="L1394" s="3">
        <v>1</v>
      </c>
      <c r="M1394" s="3">
        <v>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6.6377999999999993E-2</v>
      </c>
      <c r="T1394" s="11">
        <f t="shared" si="211"/>
        <v>2.6624000000000002E-2</v>
      </c>
      <c r="U1394" s="11">
        <f t="shared" si="212"/>
        <v>5.9220000000000002E-2</v>
      </c>
      <c r="V1394" s="11">
        <f t="shared" si="213"/>
        <v>8.43E-4</v>
      </c>
      <c r="W1394" s="11">
        <f t="shared" si="214"/>
        <v>1.0128E-2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5585</v>
      </c>
      <c r="C1395" s="3" t="s">
        <v>4796</v>
      </c>
      <c r="D1395" s="10">
        <v>100.5</v>
      </c>
      <c r="E1395" s="10">
        <v>98.6</v>
      </c>
      <c r="F1395" s="10">
        <v>100</v>
      </c>
      <c r="G1395" s="10">
        <v>98.4</v>
      </c>
      <c r="H1395" s="10">
        <v>96</v>
      </c>
      <c r="I1395" s="3">
        <v>34</v>
      </c>
      <c r="J1395" s="3">
        <v>-4</v>
      </c>
      <c r="K1395" s="3">
        <v>20</v>
      </c>
      <c r="L1395" s="3">
        <v>-17</v>
      </c>
      <c r="M1395" s="3">
        <v>-80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3.4169999999999999E-2</v>
      </c>
      <c r="T1395" s="11">
        <f t="shared" si="211"/>
        <v>-3.9439999999999996E-3</v>
      </c>
      <c r="U1395" s="11">
        <f t="shared" si="212"/>
        <v>0.02</v>
      </c>
      <c r="V1395" s="11">
        <f t="shared" si="213"/>
        <v>-1.6728000000000003E-2</v>
      </c>
      <c r="W1395" s="11">
        <f t="shared" si="214"/>
        <v>-7.6799999999999993E-2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10072</v>
      </c>
      <c r="C1396" s="3" t="s">
        <v>4781</v>
      </c>
      <c r="D1396" s="10">
        <v>25.85</v>
      </c>
      <c r="E1396" s="10">
        <v>26.1</v>
      </c>
      <c r="F1396" s="10">
        <v>26.25</v>
      </c>
      <c r="G1396" s="10">
        <v>25.65</v>
      </c>
      <c r="H1396" s="10">
        <v>25.15</v>
      </c>
      <c r="I1396" s="3">
        <v>235</v>
      </c>
      <c r="J1396" s="3">
        <v>242</v>
      </c>
      <c r="K1396" s="3">
        <v>94</v>
      </c>
      <c r="L1396" s="3">
        <v>-93</v>
      </c>
      <c r="M1396" s="3">
        <v>-21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6.0747500000000003E-2</v>
      </c>
      <c r="T1396" s="11">
        <f t="shared" si="211"/>
        <v>6.316200000000001E-2</v>
      </c>
      <c r="U1396" s="11">
        <f t="shared" si="212"/>
        <v>2.4674999999999999E-2</v>
      </c>
      <c r="V1396" s="11">
        <f t="shared" si="213"/>
        <v>-2.3854499999999997E-2</v>
      </c>
      <c r="W1396" s="11">
        <f t="shared" si="214"/>
        <v>-5.2814999999999997E-3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5586</v>
      </c>
      <c r="C1397" s="3" t="s">
        <v>4807</v>
      </c>
      <c r="D1397" s="10">
        <v>68.400000000000006</v>
      </c>
      <c r="E1397" s="10">
        <v>68.3</v>
      </c>
      <c r="F1397" s="10">
        <v>63.9</v>
      </c>
      <c r="G1397" s="10">
        <v>60.5</v>
      </c>
      <c r="H1397" s="10">
        <v>56.9</v>
      </c>
      <c r="I1397" s="3">
        <v>-16</v>
      </c>
      <c r="J1397" s="3">
        <v>-2</v>
      </c>
      <c r="K1397" s="3">
        <v>-15</v>
      </c>
      <c r="L1397" s="3">
        <v>-38</v>
      </c>
      <c r="M1397" s="3">
        <v>-6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-1.0944000000000001E-2</v>
      </c>
      <c r="T1397" s="11">
        <f t="shared" si="211"/>
        <v>-1.366E-3</v>
      </c>
      <c r="U1397" s="11">
        <f t="shared" si="212"/>
        <v>-9.5849999999999998E-3</v>
      </c>
      <c r="V1397" s="11">
        <f t="shared" si="213"/>
        <v>-2.299E-2</v>
      </c>
      <c r="W1397" s="11">
        <f t="shared" si="214"/>
        <v>-3.4139999999999999E-3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5782</v>
      </c>
      <c r="C1398" s="3" t="s">
        <v>4801</v>
      </c>
      <c r="D1398" s="10">
        <v>20.3</v>
      </c>
      <c r="E1398" s="10">
        <v>20.25</v>
      </c>
      <c r="F1398" s="10">
        <v>20.25</v>
      </c>
      <c r="G1398" s="10">
        <v>20.2</v>
      </c>
      <c r="H1398" s="10">
        <v>20.100000000000001</v>
      </c>
      <c r="I1398" s="3">
        <v>-1</v>
      </c>
      <c r="J1398" s="3">
        <v>-1</v>
      </c>
      <c r="K1398" s="3">
        <v>0</v>
      </c>
      <c r="L1398" s="3">
        <v>0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-2.03E-4</v>
      </c>
      <c r="T1398" s="11">
        <f t="shared" si="211"/>
        <v>-2.0249999999999999E-4</v>
      </c>
      <c r="U1398" s="11">
        <f t="shared" si="212"/>
        <v>0</v>
      </c>
      <c r="V1398" s="11">
        <f t="shared" si="213"/>
        <v>0</v>
      </c>
      <c r="W1398" s="11">
        <f t="shared" si="214"/>
        <v>6.0300000000000002E-4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10073</v>
      </c>
      <c r="C1399" s="3" t="s">
        <v>4760</v>
      </c>
      <c r="D1399" s="10">
        <v>75</v>
      </c>
      <c r="E1399" s="10">
        <v>77</v>
      </c>
      <c r="F1399" s="10">
        <v>80.400000000000006</v>
      </c>
      <c r="G1399" s="10">
        <v>80</v>
      </c>
      <c r="H1399" s="10">
        <v>79</v>
      </c>
      <c r="I1399" s="3">
        <v>184</v>
      </c>
      <c r="J1399" s="3">
        <v>259</v>
      </c>
      <c r="K1399" s="3">
        <v>584</v>
      </c>
      <c r="L1399" s="3">
        <v>75</v>
      </c>
      <c r="M1399" s="3">
        <v>32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0.13800000000000001</v>
      </c>
      <c r="T1399" s="11">
        <f t="shared" si="211"/>
        <v>0.19943</v>
      </c>
      <c r="U1399" s="11">
        <f t="shared" si="212"/>
        <v>0.46953600000000006</v>
      </c>
      <c r="V1399" s="11">
        <f t="shared" si="213"/>
        <v>0.06</v>
      </c>
      <c r="W1399" s="11">
        <f t="shared" si="214"/>
        <v>2.528E-2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6366</v>
      </c>
      <c r="C1400" s="3" t="s">
        <v>4818</v>
      </c>
      <c r="D1400" s="10">
        <v>16.350000000000001</v>
      </c>
      <c r="E1400" s="10">
        <v>16.5</v>
      </c>
      <c r="F1400" s="10">
        <v>16.5</v>
      </c>
      <c r="G1400" s="10">
        <v>16.600000000000001</v>
      </c>
      <c r="H1400" s="10">
        <v>16.25</v>
      </c>
      <c r="I1400" s="3">
        <v>-1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-1.6350000000000002E-4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6367</v>
      </c>
      <c r="C1401" s="3" t="s">
        <v>10325</v>
      </c>
      <c r="D1401" s="10">
        <v>37.85</v>
      </c>
      <c r="E1401" s="10">
        <v>38.35</v>
      </c>
      <c r="F1401" s="10">
        <v>36.5</v>
      </c>
      <c r="G1401" s="10">
        <v>36.200000000000003</v>
      </c>
      <c r="H1401" s="10">
        <v>36.25</v>
      </c>
      <c r="I1401" s="3">
        <v>0</v>
      </c>
      <c r="J1401" s="3">
        <v>-36</v>
      </c>
      <c r="K1401" s="3">
        <v>-110</v>
      </c>
      <c r="L1401" s="3">
        <v>-66</v>
      </c>
      <c r="M1401" s="3">
        <v>-17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-1.3806000000000001E-2</v>
      </c>
      <c r="U1401" s="11">
        <f t="shared" si="212"/>
        <v>-4.0149999999999998E-2</v>
      </c>
      <c r="V1401" s="11">
        <f t="shared" si="213"/>
        <v>-2.3892000000000004E-2</v>
      </c>
      <c r="W1401" s="11">
        <f t="shared" si="214"/>
        <v>-6.1624999999999996E-3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10074</v>
      </c>
      <c r="C1402" s="3" t="s">
        <v>4805</v>
      </c>
      <c r="D1402" s="10">
        <v>96.5</v>
      </c>
      <c r="E1402" s="10">
        <v>98</v>
      </c>
      <c r="F1402" s="10">
        <v>97.8</v>
      </c>
      <c r="G1402" s="10">
        <v>97.3</v>
      </c>
      <c r="H1402" s="10">
        <v>97.5</v>
      </c>
      <c r="I1402" s="3">
        <v>30</v>
      </c>
      <c r="J1402" s="3">
        <v>43</v>
      </c>
      <c r="K1402" s="3">
        <v>-12</v>
      </c>
      <c r="L1402" s="3">
        <v>-4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2.895E-2</v>
      </c>
      <c r="T1402" s="11">
        <f t="shared" si="211"/>
        <v>4.2139999999999997E-2</v>
      </c>
      <c r="U1402" s="11">
        <f t="shared" si="212"/>
        <v>-1.1736E-2</v>
      </c>
      <c r="V1402" s="11">
        <f t="shared" si="213"/>
        <v>-3.8920000000000001E-3</v>
      </c>
      <c r="W1402" s="11">
        <f t="shared" si="214"/>
        <v>9.7499999999999996E-4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5783</v>
      </c>
      <c r="C1403" s="3" t="s">
        <v>4804</v>
      </c>
      <c r="D1403" s="10">
        <v>103</v>
      </c>
      <c r="E1403" s="10">
        <v>102</v>
      </c>
      <c r="F1403" s="10">
        <v>104</v>
      </c>
      <c r="G1403" s="10">
        <v>107</v>
      </c>
      <c r="H1403" s="10">
        <v>107</v>
      </c>
      <c r="I1403" s="3">
        <v>138</v>
      </c>
      <c r="J1403" s="3">
        <v>-59</v>
      </c>
      <c r="K1403" s="3">
        <v>287.89999999999998</v>
      </c>
      <c r="L1403" s="3">
        <v>1000</v>
      </c>
      <c r="M1403" s="3">
        <v>316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0.14213999999999999</v>
      </c>
      <c r="T1403" s="11">
        <f t="shared" si="211"/>
        <v>-6.0179999999999997E-2</v>
      </c>
      <c r="U1403" s="11">
        <f t="shared" si="212"/>
        <v>0.29941599999999996</v>
      </c>
      <c r="V1403" s="11">
        <f t="shared" si="213"/>
        <v>1.07</v>
      </c>
      <c r="W1403" s="11">
        <f t="shared" si="214"/>
        <v>0.33811999999999998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10075</v>
      </c>
      <c r="C1404" s="3" t="s">
        <v>4808</v>
      </c>
      <c r="D1404" s="10">
        <v>49.85</v>
      </c>
      <c r="E1404" s="10">
        <v>48.6</v>
      </c>
      <c r="F1404" s="10">
        <v>49</v>
      </c>
      <c r="G1404" s="10">
        <v>48.15</v>
      </c>
      <c r="H1404" s="10">
        <v>47.2</v>
      </c>
      <c r="I1404" s="3">
        <v>-41</v>
      </c>
      <c r="J1404" s="3">
        <v>-7</v>
      </c>
      <c r="K1404" s="3">
        <v>9</v>
      </c>
      <c r="L1404" s="3">
        <v>10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-2.0438500000000002E-2</v>
      </c>
      <c r="T1404" s="11">
        <f t="shared" si="211"/>
        <v>-3.4020000000000001E-3</v>
      </c>
      <c r="U1404" s="11">
        <f t="shared" si="212"/>
        <v>4.4099999999999999E-3</v>
      </c>
      <c r="V1404" s="11">
        <f t="shared" si="213"/>
        <v>4.8149999999999998E-3</v>
      </c>
      <c r="W1404" s="11">
        <f t="shared" si="214"/>
        <v>3.3040000000000005E-3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5222</v>
      </c>
      <c r="C1405" s="3" t="s">
        <v>4760</v>
      </c>
      <c r="D1405" s="10">
        <v>76.3</v>
      </c>
      <c r="E1405" s="10">
        <v>75</v>
      </c>
      <c r="F1405" s="10">
        <v>74.099999999999994</v>
      </c>
      <c r="G1405" s="10">
        <v>70.8</v>
      </c>
      <c r="H1405" s="10">
        <v>69.5</v>
      </c>
      <c r="I1405" s="3">
        <v>123</v>
      </c>
      <c r="J1405" s="3">
        <v>-100</v>
      </c>
      <c r="K1405" s="3">
        <v>-109</v>
      </c>
      <c r="L1405" s="3">
        <v>-224</v>
      </c>
      <c r="M1405" s="3">
        <v>-38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9.3849000000000002E-2</v>
      </c>
      <c r="T1405" s="11">
        <f t="shared" si="211"/>
        <v>-7.4999999999999997E-2</v>
      </c>
      <c r="U1405" s="11">
        <f t="shared" si="212"/>
        <v>-8.0768999999999994E-2</v>
      </c>
      <c r="V1405" s="11">
        <f t="shared" si="213"/>
        <v>-0.15859199999999998</v>
      </c>
      <c r="W1405" s="11">
        <f t="shared" si="214"/>
        <v>-2.6409999999999999E-2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10076</v>
      </c>
      <c r="C1406" s="3" t="s">
        <v>4761</v>
      </c>
      <c r="D1406" s="10">
        <v>28.8</v>
      </c>
      <c r="E1406" s="10">
        <v>28.35</v>
      </c>
      <c r="F1406" s="10">
        <v>28.4</v>
      </c>
      <c r="G1406" s="10">
        <v>28</v>
      </c>
      <c r="H1406" s="10">
        <v>27.8</v>
      </c>
      <c r="I1406" s="3">
        <v>790.63800000000003</v>
      </c>
      <c r="J1406" s="3">
        <v>-614.45399999999995</v>
      </c>
      <c r="K1406" s="3">
        <v>-145</v>
      </c>
      <c r="L1406" s="3">
        <v>-786</v>
      </c>
      <c r="M1406" s="3">
        <v>-386.38900000000001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0.22770374400000001</v>
      </c>
      <c r="T1406" s="11">
        <f t="shared" si="211"/>
        <v>-0.17419770900000001</v>
      </c>
      <c r="U1406" s="11">
        <f t="shared" si="212"/>
        <v>-4.1180000000000001E-2</v>
      </c>
      <c r="V1406" s="11">
        <f t="shared" si="213"/>
        <v>-0.22008</v>
      </c>
      <c r="W1406" s="11">
        <f t="shared" si="214"/>
        <v>-0.10741614200000001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6566</v>
      </c>
      <c r="C1407" s="3" t="s">
        <v>4758</v>
      </c>
      <c r="D1407" s="10">
        <v>362</v>
      </c>
      <c r="E1407" s="10">
        <v>360</v>
      </c>
      <c r="F1407" s="10">
        <v>371.5</v>
      </c>
      <c r="G1407" s="10">
        <v>374.5</v>
      </c>
      <c r="H1407" s="10">
        <v>347.5</v>
      </c>
      <c r="I1407" s="3">
        <v>1223.0889999999999</v>
      </c>
      <c r="J1407" s="3">
        <v>-182.73</v>
      </c>
      <c r="K1407" s="3">
        <v>918.63</v>
      </c>
      <c r="L1407" s="3">
        <v>875.25300000000004</v>
      </c>
      <c r="M1407" s="3">
        <v>-1253.6669999999999</v>
      </c>
      <c r="N1407" s="3">
        <v>69</v>
      </c>
      <c r="O1407" s="3">
        <v>186</v>
      </c>
      <c r="P1407" s="3">
        <v>300</v>
      </c>
      <c r="Q1407" s="3">
        <v>17</v>
      </c>
      <c r="R1407" s="3">
        <v>84</v>
      </c>
      <c r="S1407" s="11">
        <f t="shared" si="210"/>
        <v>4.4275821799999999</v>
      </c>
      <c r="T1407" s="11">
        <f t="shared" si="211"/>
        <v>-0.65782800000000008</v>
      </c>
      <c r="U1407" s="11">
        <f t="shared" si="212"/>
        <v>3.4127104499999996</v>
      </c>
      <c r="V1407" s="11">
        <f t="shared" si="213"/>
        <v>3.2778224849999997</v>
      </c>
      <c r="W1407" s="11">
        <f t="shared" si="214"/>
        <v>-4.3564928250000001</v>
      </c>
      <c r="X1407" s="11">
        <f t="shared" si="215"/>
        <v>0.24978</v>
      </c>
      <c r="Y1407" s="11">
        <f t="shared" si="216"/>
        <v>0.66959999999999997</v>
      </c>
      <c r="Z1407" s="11">
        <f t="shared" si="217"/>
        <v>1.1145</v>
      </c>
      <c r="AA1407" s="11">
        <f t="shared" si="218"/>
        <v>6.3664999999999999E-2</v>
      </c>
      <c r="AB1407" s="11">
        <f t="shared" si="219"/>
        <v>0.29189999999999999</v>
      </c>
    </row>
    <row r="1408" spans="1:28" x14ac:dyDescent="0.25">
      <c r="A1408" s="2" t="s">
        <v>1402</v>
      </c>
      <c r="B1408" s="3" t="s">
        <v>10077</v>
      </c>
      <c r="C1408" s="3" t="s">
        <v>4796</v>
      </c>
      <c r="D1408" s="10">
        <v>64.5</v>
      </c>
      <c r="E1408" s="10">
        <v>61.6</v>
      </c>
      <c r="F1408" s="10">
        <v>63</v>
      </c>
      <c r="G1408" s="10">
        <v>63.9</v>
      </c>
      <c r="H1408" s="10">
        <v>63.2</v>
      </c>
      <c r="I1408" s="3">
        <v>22</v>
      </c>
      <c r="J1408" s="3">
        <v>-160.31899999999999</v>
      </c>
      <c r="K1408" s="3">
        <v>120</v>
      </c>
      <c r="L1408" s="3">
        <v>21</v>
      </c>
      <c r="M1408" s="3">
        <v>-15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1.4189999999999999E-2</v>
      </c>
      <c r="T1408" s="11">
        <f t="shared" si="211"/>
        <v>-9.8756503999999981E-2</v>
      </c>
      <c r="U1408" s="11">
        <f t="shared" si="212"/>
        <v>7.5600000000000001E-2</v>
      </c>
      <c r="V1408" s="11">
        <f t="shared" si="213"/>
        <v>1.3418999999999999E-2</v>
      </c>
      <c r="W1408" s="11">
        <f t="shared" si="214"/>
        <v>-9.4800000000000006E-3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5223</v>
      </c>
      <c r="C1409" s="3" t="s">
        <v>4797</v>
      </c>
      <c r="D1409" s="10">
        <v>125.5</v>
      </c>
      <c r="E1409" s="10">
        <v>122</v>
      </c>
      <c r="F1409" s="10">
        <v>121.5</v>
      </c>
      <c r="G1409" s="10">
        <v>119.5</v>
      </c>
      <c r="H1409" s="10">
        <v>118</v>
      </c>
      <c r="I1409" s="3">
        <v>-194</v>
      </c>
      <c r="J1409" s="3">
        <v>193</v>
      </c>
      <c r="K1409" s="3">
        <v>76</v>
      </c>
      <c r="L1409" s="3">
        <v>23.997</v>
      </c>
      <c r="M1409" s="3">
        <v>-95</v>
      </c>
      <c r="N1409" s="3">
        <v>0</v>
      </c>
      <c r="O1409" s="3">
        <v>0</v>
      </c>
      <c r="P1409" s="3">
        <v>-37</v>
      </c>
      <c r="Q1409" s="3">
        <v>0</v>
      </c>
      <c r="R1409" s="3">
        <v>0</v>
      </c>
      <c r="S1409" s="11">
        <f t="shared" si="210"/>
        <v>-0.24346999999999999</v>
      </c>
      <c r="T1409" s="11">
        <f t="shared" si="211"/>
        <v>0.23546</v>
      </c>
      <c r="U1409" s="11">
        <f t="shared" si="212"/>
        <v>9.2340000000000005E-2</v>
      </c>
      <c r="V1409" s="11">
        <f t="shared" si="213"/>
        <v>2.8676415E-2</v>
      </c>
      <c r="W1409" s="11">
        <f t="shared" si="214"/>
        <v>-0.11210000000000001</v>
      </c>
      <c r="X1409" s="11">
        <f t="shared" si="215"/>
        <v>0</v>
      </c>
      <c r="Y1409" s="11">
        <f t="shared" si="216"/>
        <v>0</v>
      </c>
      <c r="Z1409" s="11">
        <f t="shared" si="217"/>
        <v>-4.4955000000000002E-2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6369</v>
      </c>
      <c r="C1410" s="3" t="s">
        <v>4819</v>
      </c>
      <c r="D1410" s="10">
        <v>58.3</v>
      </c>
      <c r="E1410" s="10">
        <v>58</v>
      </c>
      <c r="F1410" s="10">
        <v>59.2</v>
      </c>
      <c r="G1410" s="10">
        <v>59.1</v>
      </c>
      <c r="H1410" s="10">
        <v>58.8</v>
      </c>
      <c r="I1410" s="3">
        <v>275</v>
      </c>
      <c r="J1410" s="3">
        <v>81</v>
      </c>
      <c r="K1410" s="3">
        <v>345</v>
      </c>
      <c r="L1410" s="3">
        <v>-31.68</v>
      </c>
      <c r="M1410" s="3">
        <v>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0.160325</v>
      </c>
      <c r="T1410" s="11">
        <f t="shared" si="211"/>
        <v>4.6980000000000001E-2</v>
      </c>
      <c r="U1410" s="11">
        <f t="shared" si="212"/>
        <v>0.20424</v>
      </c>
      <c r="V1410" s="11">
        <f t="shared" si="213"/>
        <v>-1.8722880000000001E-2</v>
      </c>
      <c r="W1410" s="11">
        <f t="shared" si="214"/>
        <v>1.176E-3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10078</v>
      </c>
      <c r="C1411" s="3" t="s">
        <v>4805</v>
      </c>
      <c r="D1411" s="10">
        <v>53</v>
      </c>
      <c r="E1411" s="10">
        <v>53</v>
      </c>
      <c r="F1411" s="10">
        <v>52.5</v>
      </c>
      <c r="G1411" s="10">
        <v>51</v>
      </c>
      <c r="H1411" s="10">
        <v>50.6</v>
      </c>
      <c r="I1411" s="3">
        <v>24</v>
      </c>
      <c r="J1411" s="3">
        <v>11</v>
      </c>
      <c r="K1411" s="3">
        <v>-3</v>
      </c>
      <c r="L1411" s="3">
        <v>-13</v>
      </c>
      <c r="M1411" s="3">
        <v>-4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1.272E-2</v>
      </c>
      <c r="T1411" s="11">
        <f t="shared" si="211"/>
        <v>5.8300000000000001E-3</v>
      </c>
      <c r="U1411" s="11">
        <f t="shared" si="212"/>
        <v>-1.575E-3</v>
      </c>
      <c r="V1411" s="11">
        <f t="shared" si="213"/>
        <v>-6.6299999999999996E-3</v>
      </c>
      <c r="W1411" s="11">
        <f t="shared" si="214"/>
        <v>-2.0240000000000002E-3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10079</v>
      </c>
      <c r="C1412" s="3" t="s">
        <v>4758</v>
      </c>
      <c r="D1412" s="10">
        <v>24.9</v>
      </c>
      <c r="E1412" s="10">
        <v>25</v>
      </c>
      <c r="F1412" s="10">
        <v>26.55</v>
      </c>
      <c r="G1412" s="10">
        <v>26.25</v>
      </c>
      <c r="H1412" s="10">
        <v>26.4</v>
      </c>
      <c r="I1412" s="3">
        <v>234</v>
      </c>
      <c r="J1412" s="3">
        <v>-6</v>
      </c>
      <c r="K1412" s="3">
        <v>163</v>
      </c>
      <c r="L1412" s="3">
        <v>-56</v>
      </c>
      <c r="M1412" s="3">
        <v>-57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5.8265999999999991E-2</v>
      </c>
      <c r="T1412" s="11">
        <f t="shared" si="211"/>
        <v>-1.5E-3</v>
      </c>
      <c r="U1412" s="11">
        <f t="shared" si="212"/>
        <v>4.3276500000000002E-2</v>
      </c>
      <c r="V1412" s="11">
        <f t="shared" si="213"/>
        <v>-1.47E-2</v>
      </c>
      <c r="W1412" s="11">
        <f t="shared" si="214"/>
        <v>-1.5047999999999999E-2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10080</v>
      </c>
      <c r="C1413" s="3" t="s">
        <v>10319</v>
      </c>
      <c r="D1413" s="10">
        <v>86.5</v>
      </c>
      <c r="E1413" s="10">
        <v>86.4</v>
      </c>
      <c r="F1413" s="10">
        <v>87</v>
      </c>
      <c r="G1413" s="10">
        <v>84.4</v>
      </c>
      <c r="H1413" s="10">
        <v>83.8</v>
      </c>
      <c r="I1413" s="3">
        <v>113</v>
      </c>
      <c r="J1413" s="3">
        <v>-57</v>
      </c>
      <c r="K1413" s="3">
        <v>-5</v>
      </c>
      <c r="L1413" s="3">
        <v>-281</v>
      </c>
      <c r="M1413" s="3">
        <v>-39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9.7744999999999999E-2</v>
      </c>
      <c r="T1413" s="11">
        <f t="shared" si="211"/>
        <v>-4.9248E-2</v>
      </c>
      <c r="U1413" s="11">
        <f t="shared" si="212"/>
        <v>-4.3499999999999997E-3</v>
      </c>
      <c r="V1413" s="11">
        <f t="shared" si="213"/>
        <v>-0.23716400000000001</v>
      </c>
      <c r="W1413" s="11">
        <f t="shared" si="214"/>
        <v>-3.2681999999999996E-2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10081</v>
      </c>
      <c r="C1414" s="3" t="s">
        <v>10332</v>
      </c>
      <c r="D1414" s="10">
        <v>85.1</v>
      </c>
      <c r="E1414" s="10">
        <v>85</v>
      </c>
      <c r="F1414" s="10">
        <v>85</v>
      </c>
      <c r="G1414" s="10">
        <v>85</v>
      </c>
      <c r="H1414" s="10">
        <v>84.5</v>
      </c>
      <c r="I1414" s="3">
        <v>5</v>
      </c>
      <c r="J1414" s="3">
        <v>2</v>
      </c>
      <c r="K1414" s="3">
        <v>1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4.2550000000000001E-3</v>
      </c>
      <c r="T1414" s="11">
        <f t="shared" si="211"/>
        <v>1.6999999999999999E-3</v>
      </c>
      <c r="U1414" s="11">
        <f t="shared" si="212"/>
        <v>8.4999999999999995E-4</v>
      </c>
      <c r="V1414" s="11">
        <f t="shared" si="213"/>
        <v>8.4999999999999995E-4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10082</v>
      </c>
      <c r="C1415" s="3" t="s">
        <v>4760</v>
      </c>
      <c r="D1415" s="10">
        <v>18.2</v>
      </c>
      <c r="E1415" s="10">
        <v>18.5</v>
      </c>
      <c r="F1415" s="10">
        <v>18.5</v>
      </c>
      <c r="G1415" s="10">
        <v>18.8</v>
      </c>
      <c r="H1415" s="10">
        <v>18.8</v>
      </c>
      <c r="I1415" s="3">
        <v>4</v>
      </c>
      <c r="J1415" s="3">
        <v>3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7.2800000000000002E-4</v>
      </c>
      <c r="T1415" s="11">
        <f t="shared" ref="T1415:T1478" si="221">$E1415*J1415/100000</f>
        <v>5.5500000000000005E-4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10083</v>
      </c>
      <c r="C1416" s="3" t="s">
        <v>10306</v>
      </c>
      <c r="D1416" s="10">
        <v>346.5</v>
      </c>
      <c r="E1416" s="10">
        <v>345</v>
      </c>
      <c r="F1416" s="10">
        <v>351</v>
      </c>
      <c r="G1416" s="10">
        <v>345</v>
      </c>
      <c r="H1416" s="10">
        <v>342</v>
      </c>
      <c r="I1416" s="3">
        <v>24.231000000000002</v>
      </c>
      <c r="J1416" s="3">
        <v>1</v>
      </c>
      <c r="K1416" s="3">
        <v>85.43</v>
      </c>
      <c r="L1416" s="3">
        <v>-69.331000000000003</v>
      </c>
      <c r="M1416" s="3">
        <v>-107</v>
      </c>
      <c r="N1416" s="3">
        <v>-1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8.396041500000001E-2</v>
      </c>
      <c r="T1416" s="11">
        <f t="shared" si="221"/>
        <v>3.4499999999999999E-3</v>
      </c>
      <c r="U1416" s="11">
        <f t="shared" si="222"/>
        <v>0.29985930000000005</v>
      </c>
      <c r="V1416" s="11">
        <f t="shared" si="223"/>
        <v>-0.23919194999999999</v>
      </c>
      <c r="W1416" s="11">
        <f t="shared" si="224"/>
        <v>-0.36593999999999999</v>
      </c>
      <c r="X1416" s="11">
        <f t="shared" si="225"/>
        <v>-3.4650000000000002E-3</v>
      </c>
      <c r="Y1416" s="11">
        <f t="shared" si="226"/>
        <v>0</v>
      </c>
      <c r="Z1416" s="11">
        <f t="shared" si="227"/>
        <v>-3.5100000000000001E-3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6373</v>
      </c>
      <c r="C1417" s="3" t="s">
        <v>4760</v>
      </c>
      <c r="D1417" s="10">
        <v>65.099999999999994</v>
      </c>
      <c r="E1417" s="10">
        <v>65.099999999999994</v>
      </c>
      <c r="F1417" s="10">
        <v>65.900000000000006</v>
      </c>
      <c r="G1417" s="10">
        <v>63.5</v>
      </c>
      <c r="H1417" s="10">
        <v>64.2</v>
      </c>
      <c r="I1417" s="3">
        <v>96</v>
      </c>
      <c r="J1417" s="3">
        <v>-5</v>
      </c>
      <c r="K1417" s="3">
        <v>76</v>
      </c>
      <c r="L1417" s="3">
        <v>-170</v>
      </c>
      <c r="M1417" s="3">
        <v>87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6.2495999999999996E-2</v>
      </c>
      <c r="T1417" s="11">
        <f t="shared" si="221"/>
        <v>-3.2550000000000001E-3</v>
      </c>
      <c r="U1417" s="11">
        <f t="shared" si="222"/>
        <v>5.0084000000000004E-2</v>
      </c>
      <c r="V1417" s="11">
        <f t="shared" si="223"/>
        <v>-0.10795</v>
      </c>
      <c r="W1417" s="11">
        <f t="shared" si="224"/>
        <v>5.5854000000000008E-2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10084</v>
      </c>
      <c r="C1418" s="3" t="s">
        <v>4758</v>
      </c>
      <c r="D1418" s="10">
        <v>658</v>
      </c>
      <c r="E1418" s="10">
        <v>650</v>
      </c>
      <c r="F1418" s="10">
        <v>641</v>
      </c>
      <c r="G1418" s="10">
        <v>641</v>
      </c>
      <c r="H1418" s="10">
        <v>617</v>
      </c>
      <c r="I1418" s="3">
        <v>718</v>
      </c>
      <c r="J1418" s="3">
        <v>-489.49799999999999</v>
      </c>
      <c r="K1418" s="3">
        <v>-3.379</v>
      </c>
      <c r="L1418" s="3">
        <v>-101</v>
      </c>
      <c r="M1418" s="3">
        <v>-677</v>
      </c>
      <c r="N1418" s="3">
        <v>0</v>
      </c>
      <c r="O1418" s="3">
        <v>-105</v>
      </c>
      <c r="P1418" s="3">
        <v>-211</v>
      </c>
      <c r="Q1418" s="3">
        <v>0</v>
      </c>
      <c r="R1418" s="3">
        <v>0</v>
      </c>
      <c r="S1418" s="11">
        <f t="shared" si="220"/>
        <v>4.7244400000000004</v>
      </c>
      <c r="T1418" s="11">
        <f t="shared" si="221"/>
        <v>-3.181737</v>
      </c>
      <c r="U1418" s="11">
        <f t="shared" si="222"/>
        <v>-2.1659389999999997E-2</v>
      </c>
      <c r="V1418" s="11">
        <f t="shared" si="223"/>
        <v>-0.64741000000000004</v>
      </c>
      <c r="W1418" s="11">
        <f t="shared" si="224"/>
        <v>-4.1770899999999997</v>
      </c>
      <c r="X1418" s="11">
        <f t="shared" si="225"/>
        <v>0</v>
      </c>
      <c r="Y1418" s="11">
        <f t="shared" si="226"/>
        <v>-0.6825</v>
      </c>
      <c r="Z1418" s="11">
        <f t="shared" si="227"/>
        <v>-1.3525100000000001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10085</v>
      </c>
      <c r="C1419" s="3" t="s">
        <v>4761</v>
      </c>
      <c r="D1419" s="10">
        <v>37.5</v>
      </c>
      <c r="E1419" s="10">
        <v>37.5</v>
      </c>
      <c r="F1419" s="10">
        <v>37.6</v>
      </c>
      <c r="G1419" s="10">
        <v>36.700000000000003</v>
      </c>
      <c r="H1419" s="10">
        <v>36.450000000000003</v>
      </c>
      <c r="I1419" s="3">
        <v>301.95499999999998</v>
      </c>
      <c r="J1419" s="3">
        <v>-49</v>
      </c>
      <c r="K1419" s="3">
        <v>22.042999999999999</v>
      </c>
      <c r="L1419" s="3">
        <v>-133</v>
      </c>
      <c r="M1419" s="3">
        <v>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0.113233125</v>
      </c>
      <c r="T1419" s="11">
        <f t="shared" si="221"/>
        <v>-1.8374999999999999E-2</v>
      </c>
      <c r="U1419" s="11">
        <f t="shared" si="222"/>
        <v>8.2881680000000003E-3</v>
      </c>
      <c r="V1419" s="11">
        <f t="shared" si="223"/>
        <v>-4.8811E-2</v>
      </c>
      <c r="W1419" s="11">
        <f t="shared" si="224"/>
        <v>1.0935000000000001E-3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5453</v>
      </c>
      <c r="C1420" s="3" t="s">
        <v>4821</v>
      </c>
      <c r="D1420" s="10">
        <v>55.9</v>
      </c>
      <c r="E1420" s="10">
        <v>58</v>
      </c>
      <c r="F1420" s="10">
        <v>58.6</v>
      </c>
      <c r="G1420" s="10">
        <v>52.8</v>
      </c>
      <c r="H1420" s="10">
        <v>52.6</v>
      </c>
      <c r="I1420" s="3">
        <v>1</v>
      </c>
      <c r="J1420" s="3">
        <v>13</v>
      </c>
      <c r="K1420" s="3">
        <v>2</v>
      </c>
      <c r="L1420" s="3">
        <v>3</v>
      </c>
      <c r="M1420" s="3">
        <v>-5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5.5900000000000004E-4</v>
      </c>
      <c r="T1420" s="11">
        <f t="shared" si="221"/>
        <v>7.5399999999999998E-3</v>
      </c>
      <c r="U1420" s="11">
        <f t="shared" si="222"/>
        <v>1.1720000000000001E-3</v>
      </c>
      <c r="V1420" s="11">
        <f t="shared" si="223"/>
        <v>1.5839999999999997E-3</v>
      </c>
      <c r="W1420" s="11">
        <f t="shared" si="224"/>
        <v>-2.63E-3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4880</v>
      </c>
      <c r="C1421" s="3" t="s">
        <v>4805</v>
      </c>
      <c r="D1421" s="10">
        <v>99</v>
      </c>
      <c r="E1421" s="10">
        <v>101</v>
      </c>
      <c r="F1421" s="10">
        <v>99.1</v>
      </c>
      <c r="G1421" s="10">
        <v>91</v>
      </c>
      <c r="H1421" s="10">
        <v>92.9</v>
      </c>
      <c r="I1421" s="3">
        <v>-38</v>
      </c>
      <c r="J1421" s="3">
        <v>163</v>
      </c>
      <c r="K1421" s="3">
        <v>-318</v>
      </c>
      <c r="L1421" s="3">
        <v>-863</v>
      </c>
      <c r="M1421" s="3">
        <v>377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-3.7620000000000001E-2</v>
      </c>
      <c r="T1421" s="11">
        <f t="shared" si="221"/>
        <v>0.16463</v>
      </c>
      <c r="U1421" s="11">
        <f t="shared" si="222"/>
        <v>-0.31513799999999997</v>
      </c>
      <c r="V1421" s="11">
        <f t="shared" si="223"/>
        <v>-0.78532999999999997</v>
      </c>
      <c r="W1421" s="11">
        <f t="shared" si="224"/>
        <v>0.35023300000000002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5784</v>
      </c>
      <c r="C1422" s="3" t="s">
        <v>4812</v>
      </c>
      <c r="D1422" s="10">
        <v>69.7</v>
      </c>
      <c r="E1422" s="10">
        <v>69.599999999999994</v>
      </c>
      <c r="F1422" s="10">
        <v>69.8</v>
      </c>
      <c r="G1422" s="10">
        <v>70</v>
      </c>
      <c r="H1422" s="10">
        <v>69.8</v>
      </c>
      <c r="I1422" s="3">
        <v>-8</v>
      </c>
      <c r="J1422" s="3">
        <v>0</v>
      </c>
      <c r="K1422" s="3">
        <v>-2</v>
      </c>
      <c r="L1422" s="3">
        <v>-3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-5.5760000000000002E-3</v>
      </c>
      <c r="T1422" s="11">
        <f t="shared" si="221"/>
        <v>0</v>
      </c>
      <c r="U1422" s="11">
        <f t="shared" si="222"/>
        <v>-1.3959999999999999E-3</v>
      </c>
      <c r="V1422" s="11">
        <f t="shared" si="223"/>
        <v>-2.0999999999999999E-3</v>
      </c>
      <c r="W1422" s="11">
        <f t="shared" si="224"/>
        <v>-6.9799999999999994E-4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10086</v>
      </c>
      <c r="C1423" s="3" t="s">
        <v>4800</v>
      </c>
      <c r="D1423" s="10">
        <v>520</v>
      </c>
      <c r="E1423" s="10">
        <v>521</v>
      </c>
      <c r="F1423" s="10">
        <v>512</v>
      </c>
      <c r="G1423" s="10">
        <v>514</v>
      </c>
      <c r="H1423" s="10">
        <v>515</v>
      </c>
      <c r="I1423" s="3">
        <v>1252.125</v>
      </c>
      <c r="J1423" s="3">
        <v>-12.467000000000001</v>
      </c>
      <c r="K1423" s="3">
        <v>-251.03</v>
      </c>
      <c r="L1423" s="3">
        <v>273.06799999999998</v>
      </c>
      <c r="M1423" s="3">
        <v>-80.995000000000005</v>
      </c>
      <c r="N1423" s="3">
        <v>19.042000000000002</v>
      </c>
      <c r="O1423" s="3">
        <v>24</v>
      </c>
      <c r="P1423" s="3">
        <v>41</v>
      </c>
      <c r="Q1423" s="3">
        <v>-27</v>
      </c>
      <c r="R1423" s="3">
        <v>244</v>
      </c>
      <c r="S1423" s="11">
        <f t="shared" si="220"/>
        <v>6.51105</v>
      </c>
      <c r="T1423" s="11">
        <f t="shared" si="221"/>
        <v>-6.4953070000000002E-2</v>
      </c>
      <c r="U1423" s="11">
        <f t="shared" si="222"/>
        <v>-1.2852736</v>
      </c>
      <c r="V1423" s="11">
        <f t="shared" si="223"/>
        <v>1.4035695199999998</v>
      </c>
      <c r="W1423" s="11">
        <f t="shared" si="224"/>
        <v>-0.41712425000000003</v>
      </c>
      <c r="X1423" s="11">
        <f t="shared" si="225"/>
        <v>9.9018400000000006E-2</v>
      </c>
      <c r="Y1423" s="11">
        <f t="shared" si="226"/>
        <v>0.12504000000000001</v>
      </c>
      <c r="Z1423" s="11">
        <f t="shared" si="227"/>
        <v>0.20992</v>
      </c>
      <c r="AA1423" s="11">
        <f t="shared" si="228"/>
        <v>-0.13877999999999999</v>
      </c>
      <c r="AB1423" s="11">
        <f t="shared" si="229"/>
        <v>1.2565999999999999</v>
      </c>
    </row>
    <row r="1424" spans="1:28" x14ac:dyDescent="0.25">
      <c r="A1424" s="2" t="s">
        <v>1418</v>
      </c>
      <c r="B1424" s="3" t="s">
        <v>5589</v>
      </c>
      <c r="C1424" s="3" t="s">
        <v>4758</v>
      </c>
      <c r="D1424" s="10">
        <v>388.5</v>
      </c>
      <c r="E1424" s="10">
        <v>414</v>
      </c>
      <c r="F1424" s="10">
        <v>410</v>
      </c>
      <c r="G1424" s="10">
        <v>404.5</v>
      </c>
      <c r="H1424" s="10">
        <v>405</v>
      </c>
      <c r="I1424" s="3">
        <v>124.218</v>
      </c>
      <c r="J1424" s="3">
        <v>657.11699999999996</v>
      </c>
      <c r="K1424" s="3">
        <v>-122.99</v>
      </c>
      <c r="L1424" s="3">
        <v>-62</v>
      </c>
      <c r="M1424" s="3">
        <v>-66.561000000000007</v>
      </c>
      <c r="N1424" s="3">
        <v>137</v>
      </c>
      <c r="O1424" s="3">
        <v>364</v>
      </c>
      <c r="P1424" s="3">
        <v>272.00200000000001</v>
      </c>
      <c r="Q1424" s="3">
        <v>23</v>
      </c>
      <c r="R1424" s="3">
        <v>0</v>
      </c>
      <c r="S1424" s="11">
        <f t="shared" si="220"/>
        <v>0.48258692999999997</v>
      </c>
      <c r="T1424" s="11">
        <f t="shared" si="221"/>
        <v>2.7204643799999997</v>
      </c>
      <c r="U1424" s="11">
        <f t="shared" si="222"/>
        <v>-0.50425900000000001</v>
      </c>
      <c r="V1424" s="11">
        <f t="shared" si="223"/>
        <v>-0.25079000000000001</v>
      </c>
      <c r="W1424" s="11">
        <f t="shared" si="224"/>
        <v>-0.26957205000000001</v>
      </c>
      <c r="X1424" s="11">
        <f t="shared" si="225"/>
        <v>0.53224499999999997</v>
      </c>
      <c r="Y1424" s="11">
        <f t="shared" si="226"/>
        <v>1.5069600000000001</v>
      </c>
      <c r="Z1424" s="11">
        <f t="shared" si="227"/>
        <v>1.1152082000000001</v>
      </c>
      <c r="AA1424" s="11">
        <f t="shared" si="228"/>
        <v>9.3035000000000007E-2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4758</v>
      </c>
      <c r="D1425" s="10">
        <v>57.4</v>
      </c>
      <c r="E1425" s="10">
        <v>57.8</v>
      </c>
      <c r="F1425" s="10">
        <v>55.4</v>
      </c>
      <c r="G1425" s="10">
        <v>53.4</v>
      </c>
      <c r="H1425" s="10">
        <v>54.1</v>
      </c>
      <c r="I1425" s="3">
        <v>73</v>
      </c>
      <c r="J1425" s="3">
        <v>-61</v>
      </c>
      <c r="K1425" s="3">
        <v>109</v>
      </c>
      <c r="L1425" s="3">
        <v>10</v>
      </c>
      <c r="M1425" s="3">
        <v>-298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4.1901999999999995E-2</v>
      </c>
      <c r="T1425" s="11">
        <f t="shared" si="221"/>
        <v>-3.5257999999999998E-2</v>
      </c>
      <c r="U1425" s="11">
        <f t="shared" si="222"/>
        <v>6.0385999999999995E-2</v>
      </c>
      <c r="V1425" s="11">
        <f t="shared" si="223"/>
        <v>5.3400000000000001E-3</v>
      </c>
      <c r="W1425" s="11">
        <f t="shared" si="224"/>
        <v>-0.161218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4805</v>
      </c>
      <c r="D1426" s="10">
        <v>65.8</v>
      </c>
      <c r="E1426" s="10">
        <v>68.2</v>
      </c>
      <c r="F1426" s="10">
        <v>67.400000000000006</v>
      </c>
      <c r="G1426" s="10">
        <v>71.3</v>
      </c>
      <c r="H1426" s="10">
        <v>72</v>
      </c>
      <c r="I1426" s="3">
        <v>35</v>
      </c>
      <c r="J1426" s="3">
        <v>76</v>
      </c>
      <c r="K1426" s="3">
        <v>-77</v>
      </c>
      <c r="L1426" s="3">
        <v>151</v>
      </c>
      <c r="M1426" s="3">
        <v>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2.3029999999999998E-2</v>
      </c>
      <c r="T1426" s="11">
        <f t="shared" si="221"/>
        <v>5.1831999999999996E-2</v>
      </c>
      <c r="U1426" s="11">
        <f t="shared" si="222"/>
        <v>-5.1898E-2</v>
      </c>
      <c r="V1426" s="11">
        <f t="shared" si="223"/>
        <v>0.10766299999999999</v>
      </c>
      <c r="W1426" s="11">
        <f t="shared" si="224"/>
        <v>2.0879999999999999E-2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5150</v>
      </c>
      <c r="C1427" s="3" t="s">
        <v>4758</v>
      </c>
      <c r="D1427" s="10">
        <v>27.65</v>
      </c>
      <c r="E1427" s="10">
        <v>27.85</v>
      </c>
      <c r="F1427" s="10">
        <v>27.9</v>
      </c>
      <c r="G1427" s="10">
        <v>27.9</v>
      </c>
      <c r="H1427" s="10">
        <v>27.9</v>
      </c>
      <c r="I1427" s="3">
        <v>0</v>
      </c>
      <c r="J1427" s="3">
        <v>0</v>
      </c>
      <c r="K1427" s="3">
        <v>7.0999999999999994E-2</v>
      </c>
      <c r="L1427" s="3">
        <v>-1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1.9808999999999996E-5</v>
      </c>
      <c r="V1427" s="11">
        <f t="shared" si="223"/>
        <v>-2.7900000000000001E-4</v>
      </c>
      <c r="W1427" s="11">
        <f t="shared" si="224"/>
        <v>-5.5800000000000001E-4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4881</v>
      </c>
      <c r="C1428" s="3" t="s">
        <v>4758</v>
      </c>
      <c r="D1428" s="10">
        <v>48.35</v>
      </c>
      <c r="E1428" s="10">
        <v>49</v>
      </c>
      <c r="F1428" s="10">
        <v>48.9</v>
      </c>
      <c r="G1428" s="10">
        <v>48.95</v>
      </c>
      <c r="H1428" s="10">
        <v>47.3</v>
      </c>
      <c r="I1428" s="3">
        <v>3</v>
      </c>
      <c r="J1428" s="3">
        <v>9</v>
      </c>
      <c r="K1428" s="3">
        <v>1</v>
      </c>
      <c r="L1428" s="3">
        <v>1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1.4505000000000002E-3</v>
      </c>
      <c r="T1428" s="11">
        <f t="shared" si="221"/>
        <v>4.4099999999999999E-3</v>
      </c>
      <c r="U1428" s="11">
        <f t="shared" si="222"/>
        <v>4.8899999999999996E-4</v>
      </c>
      <c r="V1428" s="11">
        <f t="shared" si="223"/>
        <v>4.8950000000000003E-4</v>
      </c>
      <c r="W1428" s="11">
        <f t="shared" si="224"/>
        <v>3.3109999999999997E-3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10087</v>
      </c>
      <c r="C1429" s="3" t="s">
        <v>4758</v>
      </c>
      <c r="D1429" s="10">
        <v>71</v>
      </c>
      <c r="E1429" s="10">
        <v>70.5</v>
      </c>
      <c r="F1429" s="10">
        <v>70.900000000000006</v>
      </c>
      <c r="G1429" s="10">
        <v>71</v>
      </c>
      <c r="H1429" s="10">
        <v>70.400000000000006</v>
      </c>
      <c r="I1429" s="3">
        <v>-8</v>
      </c>
      <c r="J1429" s="3">
        <v>-1</v>
      </c>
      <c r="K1429" s="3">
        <v>-7</v>
      </c>
      <c r="L1429" s="3">
        <v>-5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-5.6800000000000002E-3</v>
      </c>
      <c r="T1429" s="11">
        <f t="shared" si="221"/>
        <v>-7.0500000000000001E-4</v>
      </c>
      <c r="U1429" s="11">
        <f t="shared" si="222"/>
        <v>-4.9630000000000004E-3</v>
      </c>
      <c r="V1429" s="11">
        <f t="shared" si="223"/>
        <v>-3.5500000000000002E-3</v>
      </c>
      <c r="W1429" s="11">
        <f t="shared" si="224"/>
        <v>-7.0400000000000009E-4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10088</v>
      </c>
      <c r="C1430" s="3" t="s">
        <v>10302</v>
      </c>
      <c r="D1430" s="10">
        <v>81.5</v>
      </c>
      <c r="E1430" s="10">
        <v>81.5</v>
      </c>
      <c r="F1430" s="10">
        <v>81.099999999999994</v>
      </c>
      <c r="G1430" s="10">
        <v>80.599999999999994</v>
      </c>
      <c r="H1430" s="10">
        <v>80.3</v>
      </c>
      <c r="I1430" s="3">
        <v>1602.144</v>
      </c>
      <c r="J1430" s="3">
        <v>516</v>
      </c>
      <c r="K1430" s="3">
        <v>218.38900000000001</v>
      </c>
      <c r="L1430" s="3">
        <v>506.50099999999998</v>
      </c>
      <c r="M1430" s="3">
        <v>716.60799999999995</v>
      </c>
      <c r="N1430" s="3">
        <v>1.6759999999999999</v>
      </c>
      <c r="O1430" s="3">
        <v>-0.32400000000000001</v>
      </c>
      <c r="P1430" s="3">
        <v>17</v>
      </c>
      <c r="Q1430" s="3">
        <v>-400</v>
      </c>
      <c r="R1430" s="3">
        <v>-206</v>
      </c>
      <c r="S1430" s="11">
        <f t="shared" si="220"/>
        <v>1.30574736</v>
      </c>
      <c r="T1430" s="11">
        <f t="shared" si="221"/>
        <v>0.42054000000000002</v>
      </c>
      <c r="U1430" s="11">
        <f t="shared" si="222"/>
        <v>0.17711347900000002</v>
      </c>
      <c r="V1430" s="11">
        <f t="shared" si="223"/>
        <v>0.40823980599999993</v>
      </c>
      <c r="W1430" s="11">
        <f t="shared" si="224"/>
        <v>0.57543622399999994</v>
      </c>
      <c r="X1430" s="11">
        <f t="shared" si="225"/>
        <v>1.3659399999999999E-3</v>
      </c>
      <c r="Y1430" s="11">
        <f t="shared" si="226"/>
        <v>-2.6406000000000004E-4</v>
      </c>
      <c r="Z1430" s="11">
        <f t="shared" si="227"/>
        <v>1.3786999999999999E-2</v>
      </c>
      <c r="AA1430" s="11">
        <f t="shared" si="228"/>
        <v>-0.32239999999999996</v>
      </c>
      <c r="AB1430" s="11">
        <f t="shared" si="229"/>
        <v>-0.16541799999999998</v>
      </c>
    </row>
    <row r="1431" spans="1:28" x14ac:dyDescent="0.25">
      <c r="A1431" s="2" t="s">
        <v>1425</v>
      </c>
      <c r="B1431" s="3" t="s">
        <v>10089</v>
      </c>
      <c r="C1431" s="3" t="s">
        <v>4774</v>
      </c>
      <c r="D1431" s="10">
        <v>16.850000000000001</v>
      </c>
      <c r="E1431" s="10">
        <v>16.850000000000001</v>
      </c>
      <c r="F1431" s="10">
        <v>16.850000000000001</v>
      </c>
      <c r="G1431" s="10">
        <v>16.899999999999999</v>
      </c>
      <c r="H1431" s="10">
        <v>16.899999999999999</v>
      </c>
      <c r="I1431" s="3">
        <v>-1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-1.685E-4</v>
      </c>
      <c r="T1431" s="11">
        <f t="shared" si="221"/>
        <v>0</v>
      </c>
      <c r="U1431" s="11">
        <f t="shared" si="222"/>
        <v>-1.685E-4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6378</v>
      </c>
      <c r="C1432" s="3" t="s">
        <v>4758</v>
      </c>
      <c r="D1432" s="10">
        <v>33.6</v>
      </c>
      <c r="E1432" s="10">
        <v>33.6</v>
      </c>
      <c r="F1432" s="10">
        <v>33.6</v>
      </c>
      <c r="G1432" s="10">
        <v>33.6</v>
      </c>
      <c r="H1432" s="10">
        <v>33.6</v>
      </c>
      <c r="I1432" s="3">
        <v>20</v>
      </c>
      <c r="J1432" s="3">
        <v>5</v>
      </c>
      <c r="K1432" s="3">
        <v>4</v>
      </c>
      <c r="L1432" s="3">
        <v>1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6.7200000000000003E-3</v>
      </c>
      <c r="T1432" s="11">
        <f t="shared" si="221"/>
        <v>1.6800000000000001E-3</v>
      </c>
      <c r="U1432" s="11">
        <f t="shared" si="222"/>
        <v>1.3440000000000001E-3</v>
      </c>
      <c r="V1432" s="11">
        <f t="shared" si="223"/>
        <v>3.3600000000000004E-4</v>
      </c>
      <c r="W1432" s="11">
        <f t="shared" si="224"/>
        <v>-3.3600000000000004E-4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10090</v>
      </c>
      <c r="C1433" s="3" t="s">
        <v>4786</v>
      </c>
      <c r="D1433" s="10">
        <v>36.6</v>
      </c>
      <c r="E1433" s="10">
        <v>37.950000000000003</v>
      </c>
      <c r="F1433" s="10">
        <v>37.5</v>
      </c>
      <c r="G1433" s="10">
        <v>37.15</v>
      </c>
      <c r="H1433" s="10">
        <v>37.200000000000003</v>
      </c>
      <c r="I1433" s="3">
        <v>69</v>
      </c>
      <c r="J1433" s="3">
        <v>88</v>
      </c>
      <c r="K1433" s="3">
        <v>-200</v>
      </c>
      <c r="L1433" s="3">
        <v>-32</v>
      </c>
      <c r="M1433" s="3">
        <v>25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2.5254000000000002E-2</v>
      </c>
      <c r="T1433" s="11">
        <f t="shared" si="221"/>
        <v>3.3396000000000002E-2</v>
      </c>
      <c r="U1433" s="11">
        <f t="shared" si="222"/>
        <v>-7.4999999999999997E-2</v>
      </c>
      <c r="V1433" s="11">
        <f t="shared" si="223"/>
        <v>-1.1887999999999999E-2</v>
      </c>
      <c r="W1433" s="11">
        <f t="shared" si="224"/>
        <v>9.300000000000001E-3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10091</v>
      </c>
      <c r="C1434" s="3" t="s">
        <v>4797</v>
      </c>
      <c r="D1434" s="10">
        <v>522</v>
      </c>
      <c r="E1434" s="10">
        <v>524</v>
      </c>
      <c r="F1434" s="10">
        <v>523</v>
      </c>
      <c r="G1434" s="10">
        <v>523</v>
      </c>
      <c r="H1434" s="10">
        <v>521</v>
      </c>
      <c r="I1434" s="3">
        <v>31</v>
      </c>
      <c r="J1434" s="3">
        <v>15</v>
      </c>
      <c r="K1434" s="3">
        <v>29</v>
      </c>
      <c r="L1434" s="3">
        <v>0</v>
      </c>
      <c r="M1434" s="3">
        <v>4</v>
      </c>
      <c r="N1434" s="3">
        <v>59</v>
      </c>
      <c r="O1434" s="3">
        <v>-29</v>
      </c>
      <c r="P1434" s="3">
        <v>0</v>
      </c>
      <c r="Q1434" s="3">
        <v>15</v>
      </c>
      <c r="R1434" s="3">
        <v>-3</v>
      </c>
      <c r="S1434" s="11">
        <f t="shared" si="220"/>
        <v>0.16181999999999999</v>
      </c>
      <c r="T1434" s="11">
        <f t="shared" si="221"/>
        <v>7.8600000000000003E-2</v>
      </c>
      <c r="U1434" s="11">
        <f t="shared" si="222"/>
        <v>0.15167</v>
      </c>
      <c r="V1434" s="11">
        <f t="shared" si="223"/>
        <v>0</v>
      </c>
      <c r="W1434" s="11">
        <f t="shared" si="224"/>
        <v>2.0840000000000001E-2</v>
      </c>
      <c r="X1434" s="11">
        <f t="shared" si="225"/>
        <v>0.30797999999999998</v>
      </c>
      <c r="Y1434" s="11">
        <f t="shared" si="226"/>
        <v>-0.15196000000000001</v>
      </c>
      <c r="Z1434" s="11">
        <f t="shared" si="227"/>
        <v>0</v>
      </c>
      <c r="AA1434" s="11">
        <f t="shared" si="228"/>
        <v>7.8450000000000006E-2</v>
      </c>
      <c r="AB1434" s="11">
        <f t="shared" si="229"/>
        <v>-1.5630000000000002E-2</v>
      </c>
    </row>
    <row r="1435" spans="1:28" x14ac:dyDescent="0.25">
      <c r="A1435" s="2" t="s">
        <v>1429</v>
      </c>
      <c r="B1435" s="3" t="s">
        <v>10092</v>
      </c>
      <c r="C1435" s="3" t="s">
        <v>4803</v>
      </c>
      <c r="D1435" s="10">
        <v>19.7</v>
      </c>
      <c r="E1435" s="10">
        <v>19.75</v>
      </c>
      <c r="F1435" s="10">
        <v>20</v>
      </c>
      <c r="G1435" s="10">
        <v>20</v>
      </c>
      <c r="H1435" s="10">
        <v>20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10093</v>
      </c>
      <c r="C1436" s="3" t="s">
        <v>10314</v>
      </c>
      <c r="D1436" s="10">
        <v>50.7</v>
      </c>
      <c r="E1436" s="10">
        <v>51</v>
      </c>
      <c r="F1436" s="10">
        <v>50.4</v>
      </c>
      <c r="G1436" s="10">
        <v>50.4</v>
      </c>
      <c r="H1436" s="10">
        <v>50.2</v>
      </c>
      <c r="I1436" s="3">
        <v>3</v>
      </c>
      <c r="J1436" s="3">
        <v>2</v>
      </c>
      <c r="K1436" s="3">
        <v>-1</v>
      </c>
      <c r="L1436" s="3">
        <v>-2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1.5210000000000002E-3</v>
      </c>
      <c r="T1436" s="11">
        <f t="shared" si="221"/>
        <v>1.0200000000000001E-3</v>
      </c>
      <c r="U1436" s="11">
        <f t="shared" si="222"/>
        <v>-5.04E-4</v>
      </c>
      <c r="V1436" s="11">
        <f t="shared" si="223"/>
        <v>-1.008E-3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10094</v>
      </c>
      <c r="C1437" s="3" t="s">
        <v>10347</v>
      </c>
      <c r="D1437" s="10">
        <v>674</v>
      </c>
      <c r="E1437" s="10">
        <v>678</v>
      </c>
      <c r="F1437" s="10">
        <v>668</v>
      </c>
      <c r="G1437" s="10">
        <v>659</v>
      </c>
      <c r="H1437" s="10">
        <v>652</v>
      </c>
      <c r="I1437" s="3">
        <v>38</v>
      </c>
      <c r="J1437" s="3">
        <v>151</v>
      </c>
      <c r="K1437" s="3">
        <v>-74</v>
      </c>
      <c r="L1437" s="3">
        <v>-186.023</v>
      </c>
      <c r="M1437" s="3">
        <v>-42</v>
      </c>
      <c r="N1437" s="3">
        <v>34</v>
      </c>
      <c r="O1437" s="3">
        <v>67</v>
      </c>
      <c r="P1437" s="3">
        <v>4</v>
      </c>
      <c r="Q1437" s="3">
        <v>-1</v>
      </c>
      <c r="R1437" s="3">
        <v>-1</v>
      </c>
      <c r="S1437" s="11">
        <f t="shared" si="220"/>
        <v>0.25612000000000001</v>
      </c>
      <c r="T1437" s="11">
        <f t="shared" si="221"/>
        <v>1.0237799999999999</v>
      </c>
      <c r="U1437" s="11">
        <f t="shared" si="222"/>
        <v>-0.49431999999999998</v>
      </c>
      <c r="V1437" s="11">
        <f t="shared" si="223"/>
        <v>-1.2258915699999999</v>
      </c>
      <c r="W1437" s="11">
        <f t="shared" si="224"/>
        <v>-0.27383999999999997</v>
      </c>
      <c r="X1437" s="11">
        <f t="shared" si="225"/>
        <v>0.22916</v>
      </c>
      <c r="Y1437" s="11">
        <f t="shared" si="226"/>
        <v>0.45426</v>
      </c>
      <c r="Z1437" s="11">
        <f t="shared" si="227"/>
        <v>2.6720000000000001E-2</v>
      </c>
      <c r="AA1437" s="11">
        <f t="shared" si="228"/>
        <v>-6.5900000000000004E-3</v>
      </c>
      <c r="AB1437" s="11">
        <f t="shared" si="229"/>
        <v>-6.5199999999999998E-3</v>
      </c>
    </row>
    <row r="1438" spans="1:28" x14ac:dyDescent="0.25">
      <c r="A1438" s="2" t="s">
        <v>1432</v>
      </c>
      <c r="B1438" s="3" t="s">
        <v>10095</v>
      </c>
      <c r="C1438" s="3" t="s">
        <v>4812</v>
      </c>
      <c r="D1438" s="10">
        <v>82.1</v>
      </c>
      <c r="E1438" s="10">
        <v>82.4</v>
      </c>
      <c r="F1438" s="10">
        <v>81.900000000000006</v>
      </c>
      <c r="G1438" s="10">
        <v>81.099999999999994</v>
      </c>
      <c r="H1438" s="10">
        <v>80.8</v>
      </c>
      <c r="I1438" s="3">
        <v>-1</v>
      </c>
      <c r="J1438" s="3">
        <v>-1</v>
      </c>
      <c r="K1438" s="3">
        <v>0</v>
      </c>
      <c r="L1438" s="3">
        <v>0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-8.209999999999999E-4</v>
      </c>
      <c r="T1438" s="11">
        <f t="shared" si="221"/>
        <v>-8.2400000000000008E-4</v>
      </c>
      <c r="U1438" s="11">
        <f t="shared" si="222"/>
        <v>0</v>
      </c>
      <c r="V1438" s="11">
        <f t="shared" si="223"/>
        <v>0</v>
      </c>
      <c r="W1438" s="11">
        <f t="shared" si="224"/>
        <v>3.2320000000000001E-3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4883</v>
      </c>
      <c r="C1439" s="3" t="s">
        <v>4758</v>
      </c>
      <c r="D1439" s="10">
        <v>132.5</v>
      </c>
      <c r="E1439" s="10">
        <v>132.5</v>
      </c>
      <c r="F1439" s="10">
        <v>141.5</v>
      </c>
      <c r="G1439" s="10">
        <v>146.5</v>
      </c>
      <c r="H1439" s="10">
        <v>146.5</v>
      </c>
      <c r="I1439" s="3">
        <v>-11</v>
      </c>
      <c r="J1439" s="3">
        <v>34</v>
      </c>
      <c r="K1439" s="3">
        <v>-44</v>
      </c>
      <c r="L1439" s="3">
        <v>533.96100000000001</v>
      </c>
      <c r="M1439" s="3">
        <v>41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-1.4574999999999999E-2</v>
      </c>
      <c r="T1439" s="11">
        <f t="shared" si="221"/>
        <v>4.505E-2</v>
      </c>
      <c r="U1439" s="11">
        <f t="shared" si="222"/>
        <v>-6.2260000000000003E-2</v>
      </c>
      <c r="V1439" s="11">
        <f t="shared" si="223"/>
        <v>0.78225286500000002</v>
      </c>
      <c r="W1439" s="11">
        <f t="shared" si="224"/>
        <v>6.0065E-2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10096</v>
      </c>
      <c r="C1440" s="3" t="s">
        <v>4797</v>
      </c>
      <c r="D1440" s="10">
        <v>67.3</v>
      </c>
      <c r="E1440" s="10">
        <v>67.2</v>
      </c>
      <c r="F1440" s="10">
        <v>66.7</v>
      </c>
      <c r="G1440" s="10">
        <v>67.400000000000006</v>
      </c>
      <c r="H1440" s="10">
        <v>67.3</v>
      </c>
      <c r="I1440" s="3">
        <v>11</v>
      </c>
      <c r="J1440" s="3">
        <v>9</v>
      </c>
      <c r="K1440" s="3">
        <v>11</v>
      </c>
      <c r="L1440" s="3">
        <v>10</v>
      </c>
      <c r="M1440" s="3">
        <v>-1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7.4029999999999999E-3</v>
      </c>
      <c r="T1440" s="11">
        <f t="shared" si="221"/>
        <v>6.0480000000000004E-3</v>
      </c>
      <c r="U1440" s="11">
        <f t="shared" si="222"/>
        <v>7.3370000000000006E-3</v>
      </c>
      <c r="V1440" s="11">
        <f t="shared" si="223"/>
        <v>6.7400000000000003E-3</v>
      </c>
      <c r="W1440" s="11">
        <f t="shared" si="224"/>
        <v>-6.7299999999999999E-4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10097</v>
      </c>
      <c r="C1441" s="3" t="s">
        <v>4758</v>
      </c>
      <c r="D1441" s="10">
        <v>87</v>
      </c>
      <c r="E1441" s="10">
        <v>86.7</v>
      </c>
      <c r="F1441" s="10">
        <v>87</v>
      </c>
      <c r="G1441" s="10">
        <v>88.4</v>
      </c>
      <c r="H1441" s="10">
        <v>87.4</v>
      </c>
      <c r="I1441" s="3">
        <v>22</v>
      </c>
      <c r="J1441" s="3">
        <v>8</v>
      </c>
      <c r="K1441" s="3">
        <v>14</v>
      </c>
      <c r="L1441" s="3">
        <v>10</v>
      </c>
      <c r="M1441" s="3">
        <v>-26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1.9140000000000001E-2</v>
      </c>
      <c r="T1441" s="11">
        <f t="shared" si="221"/>
        <v>6.9360000000000003E-3</v>
      </c>
      <c r="U1441" s="11">
        <f t="shared" si="222"/>
        <v>1.218E-2</v>
      </c>
      <c r="V1441" s="11">
        <f t="shared" si="223"/>
        <v>8.8400000000000006E-3</v>
      </c>
      <c r="W1441" s="11">
        <f t="shared" si="224"/>
        <v>-2.2724000000000001E-2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6382</v>
      </c>
      <c r="C1442" s="3" t="s">
        <v>10314</v>
      </c>
      <c r="D1442" s="10">
        <v>53.8</v>
      </c>
      <c r="E1442" s="10">
        <v>54.5</v>
      </c>
      <c r="F1442" s="10">
        <v>54</v>
      </c>
      <c r="G1442" s="10">
        <v>49.5</v>
      </c>
      <c r="H1442" s="10">
        <v>44.6</v>
      </c>
      <c r="I1442" s="3">
        <v>-11</v>
      </c>
      <c r="J1442" s="3">
        <v>47</v>
      </c>
      <c r="K1442" s="3">
        <v>25.945</v>
      </c>
      <c r="L1442" s="3">
        <v>-430</v>
      </c>
      <c r="M1442" s="3">
        <v>-42.155000000000001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-5.9179999999999996E-3</v>
      </c>
      <c r="T1442" s="11">
        <f t="shared" si="221"/>
        <v>2.5614999999999999E-2</v>
      </c>
      <c r="U1442" s="11">
        <f t="shared" si="222"/>
        <v>1.40103E-2</v>
      </c>
      <c r="V1442" s="11">
        <f t="shared" si="223"/>
        <v>-0.21285000000000001</v>
      </c>
      <c r="W1442" s="11">
        <f t="shared" si="224"/>
        <v>-1.8801129999999999E-2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10098</v>
      </c>
      <c r="C1443" s="3" t="s">
        <v>4805</v>
      </c>
      <c r="D1443" s="10">
        <v>416</v>
      </c>
      <c r="E1443" s="10">
        <v>420</v>
      </c>
      <c r="F1443" s="10">
        <v>411</v>
      </c>
      <c r="G1443" s="10">
        <v>410</v>
      </c>
      <c r="H1443" s="10">
        <v>409.5</v>
      </c>
      <c r="I1443" s="3">
        <v>-798</v>
      </c>
      <c r="J1443" s="3">
        <v>1345.972</v>
      </c>
      <c r="K1443" s="3">
        <v>-548</v>
      </c>
      <c r="L1443" s="3">
        <v>-18.048999999999999</v>
      </c>
      <c r="M1443" s="3">
        <v>869.02</v>
      </c>
      <c r="N1443" s="3">
        <v>112.932</v>
      </c>
      <c r="O1443" s="3">
        <v>8</v>
      </c>
      <c r="P1443" s="3">
        <v>61</v>
      </c>
      <c r="Q1443" s="3">
        <v>35</v>
      </c>
      <c r="R1443" s="3">
        <v>-31</v>
      </c>
      <c r="S1443" s="11">
        <f t="shared" si="220"/>
        <v>-3.31968</v>
      </c>
      <c r="T1443" s="11">
        <f t="shared" si="221"/>
        <v>5.6530823999999997</v>
      </c>
      <c r="U1443" s="11">
        <f t="shared" si="222"/>
        <v>-2.2522799999999998</v>
      </c>
      <c r="V1443" s="11">
        <f t="shared" si="223"/>
        <v>-7.4000900000000008E-2</v>
      </c>
      <c r="W1443" s="11">
        <f t="shared" si="224"/>
        <v>3.5586369000000002</v>
      </c>
      <c r="X1443" s="11">
        <f t="shared" si="225"/>
        <v>0.46979712000000001</v>
      </c>
      <c r="Y1443" s="11">
        <f t="shared" si="226"/>
        <v>3.3599999999999998E-2</v>
      </c>
      <c r="Z1443" s="11">
        <f t="shared" si="227"/>
        <v>0.25070999999999999</v>
      </c>
      <c r="AA1443" s="11">
        <f t="shared" si="228"/>
        <v>0.14349999999999999</v>
      </c>
      <c r="AB1443" s="11">
        <f t="shared" si="229"/>
        <v>-0.126945</v>
      </c>
    </row>
    <row r="1444" spans="1:28" x14ac:dyDescent="0.25">
      <c r="A1444" s="2" t="s">
        <v>1438</v>
      </c>
      <c r="B1444" s="3" t="s">
        <v>10099</v>
      </c>
      <c r="C1444" s="3" t="s">
        <v>4800</v>
      </c>
      <c r="D1444" s="10">
        <v>62.8</v>
      </c>
      <c r="E1444" s="10">
        <v>59.8</v>
      </c>
      <c r="F1444" s="10">
        <v>60.5</v>
      </c>
      <c r="G1444" s="10">
        <v>60.3</v>
      </c>
      <c r="H1444" s="10">
        <v>60.1</v>
      </c>
      <c r="I1444" s="3">
        <v>6</v>
      </c>
      <c r="J1444" s="3">
        <v>-199</v>
      </c>
      <c r="K1444" s="3">
        <v>38</v>
      </c>
      <c r="L1444" s="3">
        <v>-5</v>
      </c>
      <c r="M1444" s="3">
        <v>-16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3.7679999999999996E-3</v>
      </c>
      <c r="T1444" s="11">
        <f t="shared" si="221"/>
        <v>-0.11900199999999998</v>
      </c>
      <c r="U1444" s="11">
        <f t="shared" si="222"/>
        <v>2.299E-2</v>
      </c>
      <c r="V1444" s="11">
        <f t="shared" si="223"/>
        <v>-3.0149999999999999E-3</v>
      </c>
      <c r="W1444" s="11">
        <f t="shared" si="224"/>
        <v>-9.6159999999999995E-3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10100</v>
      </c>
      <c r="C1445" s="3" t="s">
        <v>4805</v>
      </c>
      <c r="D1445" s="10">
        <v>410</v>
      </c>
      <c r="E1445" s="10">
        <v>415</v>
      </c>
      <c r="F1445" s="10">
        <v>410.5</v>
      </c>
      <c r="G1445" s="10">
        <v>411</v>
      </c>
      <c r="H1445" s="10">
        <v>414.5</v>
      </c>
      <c r="I1445" s="3">
        <v>359.9</v>
      </c>
      <c r="J1445" s="3">
        <v>-49</v>
      </c>
      <c r="K1445" s="3">
        <v>61</v>
      </c>
      <c r="L1445" s="3">
        <v>70</v>
      </c>
      <c r="M1445" s="3">
        <v>123</v>
      </c>
      <c r="N1445" s="3">
        <v>-1</v>
      </c>
      <c r="O1445" s="3">
        <v>0</v>
      </c>
      <c r="P1445" s="3">
        <v>-1</v>
      </c>
      <c r="Q1445" s="3">
        <v>0</v>
      </c>
      <c r="R1445" s="3">
        <v>0</v>
      </c>
      <c r="S1445" s="11">
        <f t="shared" si="220"/>
        <v>1.47559</v>
      </c>
      <c r="T1445" s="11">
        <f t="shared" si="221"/>
        <v>-0.20335</v>
      </c>
      <c r="U1445" s="11">
        <f t="shared" si="222"/>
        <v>0.25040499999999999</v>
      </c>
      <c r="V1445" s="11">
        <f t="shared" si="223"/>
        <v>0.28770000000000001</v>
      </c>
      <c r="W1445" s="11">
        <f t="shared" si="224"/>
        <v>0.50983500000000004</v>
      </c>
      <c r="X1445" s="11">
        <f t="shared" si="225"/>
        <v>-4.1000000000000003E-3</v>
      </c>
      <c r="Y1445" s="11">
        <f t="shared" si="226"/>
        <v>0</v>
      </c>
      <c r="Z1445" s="11">
        <f t="shared" si="227"/>
        <v>-4.1050000000000001E-3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10101</v>
      </c>
      <c r="C1446" s="3" t="s">
        <v>4758</v>
      </c>
      <c r="D1446" s="10">
        <v>59.9</v>
      </c>
      <c r="E1446" s="10">
        <v>60.2</v>
      </c>
      <c r="F1446" s="10">
        <v>59.9</v>
      </c>
      <c r="G1446" s="10">
        <v>59.7</v>
      </c>
      <c r="H1446" s="10">
        <v>60.1</v>
      </c>
      <c r="I1446" s="3">
        <v>49</v>
      </c>
      <c r="J1446" s="3">
        <v>57</v>
      </c>
      <c r="K1446" s="3">
        <v>19</v>
      </c>
      <c r="L1446" s="3">
        <v>7</v>
      </c>
      <c r="M1446" s="3">
        <v>-2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2.9350999999999999E-2</v>
      </c>
      <c r="T1446" s="11">
        <f t="shared" si="221"/>
        <v>3.4314000000000004E-2</v>
      </c>
      <c r="U1446" s="11">
        <f t="shared" si="222"/>
        <v>1.1380999999999999E-2</v>
      </c>
      <c r="V1446" s="11">
        <f t="shared" si="223"/>
        <v>4.1790000000000004E-3</v>
      </c>
      <c r="W1446" s="11">
        <f t="shared" si="224"/>
        <v>-1.2019999999999999E-3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6386</v>
      </c>
      <c r="C1447" s="3" t="s">
        <v>4782</v>
      </c>
      <c r="D1447" s="10">
        <v>139.5</v>
      </c>
      <c r="E1447" s="10">
        <v>148</v>
      </c>
      <c r="F1447" s="10">
        <v>151</v>
      </c>
      <c r="G1447" s="10">
        <v>152.5</v>
      </c>
      <c r="H1447" s="10">
        <v>156</v>
      </c>
      <c r="I1447" s="3">
        <v>122</v>
      </c>
      <c r="J1447" s="3">
        <v>-190</v>
      </c>
      <c r="K1447" s="3">
        <v>-83</v>
      </c>
      <c r="L1447" s="3">
        <v>-259</v>
      </c>
      <c r="M1447" s="3">
        <v>-25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0.17019000000000001</v>
      </c>
      <c r="T1447" s="11">
        <f t="shared" si="221"/>
        <v>-0.28120000000000001</v>
      </c>
      <c r="U1447" s="11">
        <f t="shared" si="222"/>
        <v>-0.12533</v>
      </c>
      <c r="V1447" s="11">
        <f t="shared" si="223"/>
        <v>-0.39497500000000002</v>
      </c>
      <c r="W1447" s="11">
        <f t="shared" si="224"/>
        <v>-3.9E-2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6567</v>
      </c>
      <c r="C1448" s="3" t="s">
        <v>4758</v>
      </c>
      <c r="D1448" s="10">
        <v>69.900000000000006</v>
      </c>
      <c r="E1448" s="10">
        <v>70</v>
      </c>
      <c r="F1448" s="10">
        <v>69.400000000000006</v>
      </c>
      <c r="G1448" s="10">
        <v>67.3</v>
      </c>
      <c r="H1448" s="10">
        <v>65.599999999999994</v>
      </c>
      <c r="I1448" s="3">
        <v>93</v>
      </c>
      <c r="J1448" s="3">
        <v>-128</v>
      </c>
      <c r="K1448" s="3">
        <v>-36</v>
      </c>
      <c r="L1448" s="3">
        <v>-130</v>
      </c>
      <c r="M1448" s="3">
        <v>-137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6.5007000000000009E-2</v>
      </c>
      <c r="T1448" s="11">
        <f t="shared" si="221"/>
        <v>-8.9599999999999999E-2</v>
      </c>
      <c r="U1448" s="11">
        <f t="shared" si="222"/>
        <v>-2.4983999999999999E-2</v>
      </c>
      <c r="V1448" s="11">
        <f t="shared" si="223"/>
        <v>-8.7489999999999998E-2</v>
      </c>
      <c r="W1448" s="11">
        <f t="shared" si="224"/>
        <v>-8.9871999999999994E-2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10102</v>
      </c>
      <c r="C1449" s="3" t="s">
        <v>4821</v>
      </c>
      <c r="D1449" s="10">
        <v>53.7</v>
      </c>
      <c r="E1449" s="10">
        <v>52.9</v>
      </c>
      <c r="F1449" s="10">
        <v>54.4</v>
      </c>
      <c r="G1449" s="10">
        <v>54</v>
      </c>
      <c r="H1449" s="10">
        <v>55</v>
      </c>
      <c r="I1449" s="3">
        <v>-1</v>
      </c>
      <c r="J1449" s="3">
        <v>0</v>
      </c>
      <c r="K1449" s="3">
        <v>-3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-5.3700000000000004E-4</v>
      </c>
      <c r="T1449" s="11">
        <f t="shared" si="221"/>
        <v>0</v>
      </c>
      <c r="U1449" s="11">
        <f t="shared" si="222"/>
        <v>-1.632E-3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10103</v>
      </c>
      <c r="C1450" s="3" t="s">
        <v>4758</v>
      </c>
      <c r="D1450" s="10">
        <v>73.099999999999994</v>
      </c>
      <c r="E1450" s="10">
        <v>72.900000000000006</v>
      </c>
      <c r="F1450" s="10">
        <v>72.8</v>
      </c>
      <c r="G1450" s="10">
        <v>72</v>
      </c>
      <c r="H1450" s="10">
        <v>70.7</v>
      </c>
      <c r="I1450" s="3">
        <v>1129</v>
      </c>
      <c r="J1450" s="3">
        <v>399</v>
      </c>
      <c r="K1450" s="3">
        <v>75</v>
      </c>
      <c r="L1450" s="3">
        <v>-223.482</v>
      </c>
      <c r="M1450" s="3">
        <v>-469.94</v>
      </c>
      <c r="N1450" s="3">
        <v>-4</v>
      </c>
      <c r="O1450" s="3">
        <v>0</v>
      </c>
      <c r="P1450" s="3">
        <v>-2</v>
      </c>
      <c r="Q1450" s="3">
        <v>0</v>
      </c>
      <c r="R1450" s="3">
        <v>0</v>
      </c>
      <c r="S1450" s="11">
        <f t="shared" si="220"/>
        <v>0.82529899999999989</v>
      </c>
      <c r="T1450" s="11">
        <f t="shared" si="221"/>
        <v>0.29087100000000005</v>
      </c>
      <c r="U1450" s="11">
        <f t="shared" si="222"/>
        <v>5.4600000000000003E-2</v>
      </c>
      <c r="V1450" s="11">
        <f t="shared" si="223"/>
        <v>-0.16090704</v>
      </c>
      <c r="W1450" s="11">
        <f t="shared" si="224"/>
        <v>-0.33224758000000004</v>
      </c>
      <c r="X1450" s="11">
        <f t="shared" si="225"/>
        <v>-2.9239999999999999E-3</v>
      </c>
      <c r="Y1450" s="11">
        <f t="shared" si="226"/>
        <v>0</v>
      </c>
      <c r="Z1450" s="11">
        <f t="shared" si="227"/>
        <v>-1.456E-3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10104</v>
      </c>
      <c r="C1451" s="3" t="s">
        <v>4793</v>
      </c>
      <c r="D1451" s="10">
        <v>32.4</v>
      </c>
      <c r="E1451" s="10">
        <v>31.85</v>
      </c>
      <c r="F1451" s="10">
        <v>33.1</v>
      </c>
      <c r="G1451" s="10">
        <v>32.4</v>
      </c>
      <c r="H1451" s="10">
        <v>32</v>
      </c>
      <c r="I1451" s="3">
        <v>250</v>
      </c>
      <c r="J1451" s="3">
        <v>-175</v>
      </c>
      <c r="K1451" s="3">
        <v>469</v>
      </c>
      <c r="L1451" s="3">
        <v>-399</v>
      </c>
      <c r="M1451" s="3">
        <v>-81</v>
      </c>
      <c r="N1451" s="3">
        <v>-32</v>
      </c>
      <c r="O1451" s="3">
        <v>3</v>
      </c>
      <c r="P1451" s="3">
        <v>-44</v>
      </c>
      <c r="Q1451" s="3">
        <v>-22</v>
      </c>
      <c r="R1451" s="3">
        <v>-22</v>
      </c>
      <c r="S1451" s="11">
        <f t="shared" si="220"/>
        <v>8.1000000000000003E-2</v>
      </c>
      <c r="T1451" s="11">
        <f t="shared" si="221"/>
        <v>-5.5737500000000002E-2</v>
      </c>
      <c r="U1451" s="11">
        <f t="shared" si="222"/>
        <v>0.15523900000000002</v>
      </c>
      <c r="V1451" s="11">
        <f t="shared" si="223"/>
        <v>-0.12927599999999997</v>
      </c>
      <c r="W1451" s="11">
        <f t="shared" si="224"/>
        <v>-2.5919999999999999E-2</v>
      </c>
      <c r="X1451" s="11">
        <f t="shared" si="225"/>
        <v>-1.0367999999999999E-2</v>
      </c>
      <c r="Y1451" s="11">
        <f t="shared" si="226"/>
        <v>9.5550000000000008E-4</v>
      </c>
      <c r="Z1451" s="11">
        <f t="shared" si="227"/>
        <v>-1.4564000000000001E-2</v>
      </c>
      <c r="AA1451" s="11">
        <f t="shared" si="228"/>
        <v>-7.1279999999999998E-3</v>
      </c>
      <c r="AB1451" s="11">
        <f t="shared" si="229"/>
        <v>-7.0400000000000003E-3</v>
      </c>
    </row>
    <row r="1452" spans="1:28" x14ac:dyDescent="0.25">
      <c r="A1452" s="2" t="s">
        <v>1446</v>
      </c>
      <c r="B1452" s="3" t="s">
        <v>6388</v>
      </c>
      <c r="C1452" s="3" t="s">
        <v>4797</v>
      </c>
      <c r="D1452" s="10">
        <v>38.9</v>
      </c>
      <c r="E1452" s="10">
        <v>38.9</v>
      </c>
      <c r="F1452" s="10">
        <v>38.85</v>
      </c>
      <c r="G1452" s="10">
        <v>38.9</v>
      </c>
      <c r="H1452" s="10">
        <v>36.25</v>
      </c>
      <c r="I1452" s="3">
        <v>-5</v>
      </c>
      <c r="J1452" s="3">
        <v>56</v>
      </c>
      <c r="K1452" s="3">
        <v>6</v>
      </c>
      <c r="L1452" s="3">
        <v>14</v>
      </c>
      <c r="M1452" s="3">
        <v>47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-1.9449999999999999E-3</v>
      </c>
      <c r="T1452" s="11">
        <f t="shared" si="221"/>
        <v>2.1784000000000001E-2</v>
      </c>
      <c r="U1452" s="11">
        <f t="shared" si="222"/>
        <v>2.3310000000000002E-3</v>
      </c>
      <c r="V1452" s="11">
        <f t="shared" si="223"/>
        <v>5.4460000000000003E-3</v>
      </c>
      <c r="W1452" s="11">
        <f t="shared" si="224"/>
        <v>1.7037500000000001E-2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10105</v>
      </c>
      <c r="C1453" s="3" t="s">
        <v>4807</v>
      </c>
      <c r="D1453" s="10">
        <v>97</v>
      </c>
      <c r="E1453" s="10">
        <v>89.5</v>
      </c>
      <c r="F1453" s="10">
        <v>87.5</v>
      </c>
      <c r="G1453" s="10">
        <v>84.7</v>
      </c>
      <c r="H1453" s="10">
        <v>85</v>
      </c>
      <c r="I1453" s="3">
        <v>0</v>
      </c>
      <c r="J1453" s="3">
        <v>10</v>
      </c>
      <c r="K1453" s="3">
        <v>-3</v>
      </c>
      <c r="L1453" s="3">
        <v>-2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8.9499999999999996E-3</v>
      </c>
      <c r="U1453" s="11">
        <f t="shared" si="222"/>
        <v>-2.6250000000000002E-3</v>
      </c>
      <c r="V1453" s="11">
        <f t="shared" si="223"/>
        <v>-1.694E-3</v>
      </c>
      <c r="W1453" s="11">
        <f t="shared" si="224"/>
        <v>-1.6999999999999999E-3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10106</v>
      </c>
      <c r="C1454" s="3" t="s">
        <v>10338</v>
      </c>
      <c r="D1454" s="10">
        <v>24</v>
      </c>
      <c r="E1454" s="10">
        <v>25</v>
      </c>
      <c r="F1454" s="10">
        <v>25.7</v>
      </c>
      <c r="G1454" s="10">
        <v>26.8</v>
      </c>
      <c r="H1454" s="10">
        <v>26</v>
      </c>
      <c r="I1454" s="3">
        <v>-26</v>
      </c>
      <c r="J1454" s="3">
        <v>-275</v>
      </c>
      <c r="K1454" s="3">
        <v>-26</v>
      </c>
      <c r="L1454" s="3">
        <v>-161</v>
      </c>
      <c r="M1454" s="3">
        <v>-73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-6.2399999999999999E-3</v>
      </c>
      <c r="T1454" s="11">
        <f t="shared" si="221"/>
        <v>-6.8750000000000006E-2</v>
      </c>
      <c r="U1454" s="11">
        <f t="shared" si="222"/>
        <v>-6.6819999999999996E-3</v>
      </c>
      <c r="V1454" s="11">
        <f t="shared" si="223"/>
        <v>-4.3147999999999999E-2</v>
      </c>
      <c r="W1454" s="11">
        <f t="shared" si="224"/>
        <v>-1.898E-2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5153</v>
      </c>
      <c r="C1455" s="3" t="s">
        <v>4807</v>
      </c>
      <c r="D1455" s="10">
        <v>29</v>
      </c>
      <c r="E1455" s="10">
        <v>29</v>
      </c>
      <c r="F1455" s="10">
        <v>29</v>
      </c>
      <c r="G1455" s="10">
        <v>28.9</v>
      </c>
      <c r="H1455" s="10">
        <v>28.8</v>
      </c>
      <c r="I1455" s="3">
        <v>2</v>
      </c>
      <c r="J1455" s="3">
        <v>0</v>
      </c>
      <c r="K1455" s="3">
        <v>1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5.8E-4</v>
      </c>
      <c r="T1455" s="11">
        <f t="shared" si="221"/>
        <v>0</v>
      </c>
      <c r="U1455" s="11">
        <f t="shared" si="222"/>
        <v>2.9E-4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5787</v>
      </c>
      <c r="C1456" s="3" t="s">
        <v>4799</v>
      </c>
      <c r="D1456" s="10">
        <v>325.5</v>
      </c>
      <c r="E1456" s="10">
        <v>324</v>
      </c>
      <c r="F1456" s="10">
        <v>321.5</v>
      </c>
      <c r="G1456" s="10">
        <v>321.5</v>
      </c>
      <c r="H1456" s="10">
        <v>320.5</v>
      </c>
      <c r="I1456" s="3">
        <v>-30</v>
      </c>
      <c r="J1456" s="3">
        <v>-25</v>
      </c>
      <c r="K1456" s="3">
        <v>-11.7</v>
      </c>
      <c r="L1456" s="3">
        <v>-24.1</v>
      </c>
      <c r="M1456" s="3">
        <v>-18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-9.7650000000000001E-2</v>
      </c>
      <c r="T1456" s="11">
        <f t="shared" si="221"/>
        <v>-8.1000000000000003E-2</v>
      </c>
      <c r="U1456" s="11">
        <f t="shared" si="222"/>
        <v>-3.7615499999999996E-2</v>
      </c>
      <c r="V1456" s="11">
        <f t="shared" si="223"/>
        <v>-7.7481500000000009E-2</v>
      </c>
      <c r="W1456" s="11">
        <f t="shared" si="224"/>
        <v>-5.7689999999999998E-2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10107</v>
      </c>
      <c r="C1457" s="3" t="s">
        <v>4805</v>
      </c>
      <c r="D1457" s="10">
        <v>159</v>
      </c>
      <c r="E1457" s="10">
        <v>160.5</v>
      </c>
      <c r="F1457" s="10">
        <v>161.5</v>
      </c>
      <c r="G1457" s="10">
        <v>159.5</v>
      </c>
      <c r="H1457" s="10">
        <v>157.5</v>
      </c>
      <c r="I1457" s="3">
        <v>89</v>
      </c>
      <c r="J1457" s="3">
        <v>61.6</v>
      </c>
      <c r="K1457" s="3">
        <v>-3</v>
      </c>
      <c r="L1457" s="3">
        <v>-69</v>
      </c>
      <c r="M1457" s="3">
        <v>-2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0.14151</v>
      </c>
      <c r="T1457" s="11">
        <f t="shared" si="221"/>
        <v>9.8868000000000011E-2</v>
      </c>
      <c r="U1457" s="11">
        <f t="shared" si="222"/>
        <v>-4.8450000000000003E-3</v>
      </c>
      <c r="V1457" s="11">
        <f t="shared" si="223"/>
        <v>-0.110055</v>
      </c>
      <c r="W1457" s="11">
        <f t="shared" si="224"/>
        <v>-3.15E-3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10108</v>
      </c>
      <c r="C1458" s="3" t="s">
        <v>4758</v>
      </c>
      <c r="D1458" s="10">
        <v>199.5</v>
      </c>
      <c r="E1458" s="10">
        <v>198.5</v>
      </c>
      <c r="F1458" s="10">
        <v>197</v>
      </c>
      <c r="G1458" s="10">
        <v>190.5</v>
      </c>
      <c r="H1458" s="10">
        <v>180.5</v>
      </c>
      <c r="I1458" s="3">
        <v>55</v>
      </c>
      <c r="J1458" s="3">
        <v>-48</v>
      </c>
      <c r="K1458" s="3">
        <v>30</v>
      </c>
      <c r="L1458" s="3">
        <v>-7</v>
      </c>
      <c r="M1458" s="3">
        <v>23</v>
      </c>
      <c r="N1458" s="3">
        <v>0</v>
      </c>
      <c r="O1458" s="3">
        <v>0</v>
      </c>
      <c r="P1458" s="3">
        <v>0</v>
      </c>
      <c r="Q1458" s="3">
        <v>0</v>
      </c>
      <c r="R1458" s="3">
        <v>-41</v>
      </c>
      <c r="S1458" s="11">
        <f t="shared" si="220"/>
        <v>0.109725</v>
      </c>
      <c r="T1458" s="11">
        <f t="shared" si="221"/>
        <v>-9.5280000000000004E-2</v>
      </c>
      <c r="U1458" s="11">
        <f t="shared" si="222"/>
        <v>5.91E-2</v>
      </c>
      <c r="V1458" s="11">
        <f t="shared" si="223"/>
        <v>-1.3335E-2</v>
      </c>
      <c r="W1458" s="11">
        <f t="shared" si="224"/>
        <v>4.1515000000000003E-2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-7.4005000000000001E-2</v>
      </c>
    </row>
    <row r="1459" spans="1:28" x14ac:dyDescent="0.25">
      <c r="A1459" s="2" t="s">
        <v>1453</v>
      </c>
      <c r="B1459" s="3" t="s">
        <v>6391</v>
      </c>
      <c r="C1459" s="3" t="s">
        <v>4808</v>
      </c>
      <c r="D1459" s="10">
        <v>51.1</v>
      </c>
      <c r="E1459" s="10">
        <v>50.8</v>
      </c>
      <c r="F1459" s="10">
        <v>50.9</v>
      </c>
      <c r="G1459" s="10">
        <v>50.7</v>
      </c>
      <c r="H1459" s="10">
        <v>49.65</v>
      </c>
      <c r="I1459" s="3">
        <v>26</v>
      </c>
      <c r="J1459" s="3">
        <v>-1</v>
      </c>
      <c r="K1459" s="3">
        <v>29</v>
      </c>
      <c r="L1459" s="3">
        <v>-14</v>
      </c>
      <c r="M1459" s="3">
        <v>-5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1.3286000000000001E-2</v>
      </c>
      <c r="T1459" s="11">
        <f t="shared" si="221"/>
        <v>-5.0799999999999999E-4</v>
      </c>
      <c r="U1459" s="11">
        <f t="shared" si="222"/>
        <v>1.4761E-2</v>
      </c>
      <c r="V1459" s="11">
        <f t="shared" si="223"/>
        <v>-7.098000000000001E-3</v>
      </c>
      <c r="W1459" s="11">
        <f t="shared" si="224"/>
        <v>-2.4824999999999999E-3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10109</v>
      </c>
      <c r="C1460" s="3" t="s">
        <v>4793</v>
      </c>
      <c r="D1460" s="10">
        <v>15.05</v>
      </c>
      <c r="E1460" s="10">
        <v>15.1</v>
      </c>
      <c r="F1460" s="10">
        <v>15</v>
      </c>
      <c r="G1460" s="10">
        <v>15.1</v>
      </c>
      <c r="H1460" s="10">
        <v>14.75</v>
      </c>
      <c r="I1460" s="3">
        <v>12</v>
      </c>
      <c r="J1460" s="3">
        <v>1</v>
      </c>
      <c r="K1460" s="3">
        <v>-2</v>
      </c>
      <c r="L1460" s="3">
        <v>11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1.8060000000000003E-3</v>
      </c>
      <c r="T1460" s="11">
        <f t="shared" si="221"/>
        <v>1.5099999999999998E-4</v>
      </c>
      <c r="U1460" s="11">
        <f t="shared" si="222"/>
        <v>-2.9999999999999997E-4</v>
      </c>
      <c r="V1460" s="11">
        <f t="shared" si="223"/>
        <v>1.6609999999999999E-3</v>
      </c>
      <c r="W1460" s="11">
        <f t="shared" si="224"/>
        <v>2.9500000000000001E-4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5458</v>
      </c>
      <c r="C1461" s="3" t="s">
        <v>4758</v>
      </c>
      <c r="D1461" s="10">
        <v>51.3</v>
      </c>
      <c r="E1461" s="10">
        <v>51.2</v>
      </c>
      <c r="F1461" s="10">
        <v>51.7</v>
      </c>
      <c r="G1461" s="10">
        <v>51</v>
      </c>
      <c r="H1461" s="10">
        <v>51.5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5788</v>
      </c>
      <c r="C1462" s="3" t="s">
        <v>4758</v>
      </c>
      <c r="D1462" s="10">
        <v>84.7</v>
      </c>
      <c r="E1462" s="10">
        <v>85.9</v>
      </c>
      <c r="F1462" s="10">
        <v>85.3</v>
      </c>
      <c r="G1462" s="10">
        <v>86</v>
      </c>
      <c r="H1462" s="10">
        <v>84.6</v>
      </c>
      <c r="I1462" s="3">
        <v>70</v>
      </c>
      <c r="J1462" s="3">
        <v>31</v>
      </c>
      <c r="K1462" s="3">
        <v>17</v>
      </c>
      <c r="L1462" s="3">
        <v>1</v>
      </c>
      <c r="M1462" s="3">
        <v>-108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5.9290000000000002E-2</v>
      </c>
      <c r="T1462" s="11">
        <f t="shared" si="221"/>
        <v>2.6629E-2</v>
      </c>
      <c r="U1462" s="11">
        <f t="shared" si="222"/>
        <v>1.4500999999999998E-2</v>
      </c>
      <c r="V1462" s="11">
        <f t="shared" si="223"/>
        <v>8.5999999999999998E-4</v>
      </c>
      <c r="W1462" s="11">
        <f t="shared" si="224"/>
        <v>-9.1367999999999991E-2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4852</v>
      </c>
      <c r="C1463" s="3" t="s">
        <v>4762</v>
      </c>
      <c r="D1463" s="10">
        <v>99.1</v>
      </c>
      <c r="E1463" s="10">
        <v>98.5</v>
      </c>
      <c r="F1463" s="10">
        <v>103</v>
      </c>
      <c r="G1463" s="10">
        <v>99.6</v>
      </c>
      <c r="H1463" s="10">
        <v>101.5</v>
      </c>
      <c r="I1463" s="3">
        <v>33</v>
      </c>
      <c r="J1463" s="3">
        <v>-22</v>
      </c>
      <c r="K1463" s="3">
        <v>-34</v>
      </c>
      <c r="L1463" s="3">
        <v>-36</v>
      </c>
      <c r="M1463" s="3">
        <v>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3.2702999999999996E-2</v>
      </c>
      <c r="T1463" s="11">
        <f t="shared" si="221"/>
        <v>-2.1669999999999998E-2</v>
      </c>
      <c r="U1463" s="11">
        <f t="shared" si="222"/>
        <v>-3.5020000000000003E-2</v>
      </c>
      <c r="V1463" s="11">
        <f t="shared" si="223"/>
        <v>-3.5855999999999999E-2</v>
      </c>
      <c r="W1463" s="11">
        <f t="shared" si="224"/>
        <v>4.0600000000000002E-3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10110</v>
      </c>
      <c r="C1464" s="3" t="s">
        <v>4768</v>
      </c>
      <c r="D1464" s="10">
        <v>17.350000000000001</v>
      </c>
      <c r="E1464" s="10">
        <v>17.350000000000001</v>
      </c>
      <c r="F1464" s="10">
        <v>17.2</v>
      </c>
      <c r="G1464" s="10">
        <v>17.7</v>
      </c>
      <c r="H1464" s="10">
        <v>17.899999999999999</v>
      </c>
      <c r="I1464" s="3">
        <v>-2</v>
      </c>
      <c r="J1464" s="3">
        <v>-4</v>
      </c>
      <c r="K1464" s="3">
        <v>-4</v>
      </c>
      <c r="L1464" s="3">
        <v>-11</v>
      </c>
      <c r="M1464" s="3">
        <v>-23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-3.4700000000000003E-4</v>
      </c>
      <c r="T1464" s="11">
        <f t="shared" si="221"/>
        <v>-6.9400000000000006E-4</v>
      </c>
      <c r="U1464" s="11">
        <f t="shared" si="222"/>
        <v>-6.8799999999999992E-4</v>
      </c>
      <c r="V1464" s="11">
        <f t="shared" si="223"/>
        <v>-1.9469999999999999E-3</v>
      </c>
      <c r="W1464" s="11">
        <f t="shared" si="224"/>
        <v>-4.117E-3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10111</v>
      </c>
      <c r="C1465" s="3" t="s">
        <v>4808</v>
      </c>
      <c r="D1465" s="10">
        <v>139.5</v>
      </c>
      <c r="E1465" s="10">
        <v>135</v>
      </c>
      <c r="F1465" s="10">
        <v>138.5</v>
      </c>
      <c r="G1465" s="10">
        <v>141</v>
      </c>
      <c r="H1465" s="10">
        <v>138</v>
      </c>
      <c r="I1465" s="3">
        <v>-7</v>
      </c>
      <c r="J1465" s="3">
        <v>-73</v>
      </c>
      <c r="K1465" s="3">
        <v>58</v>
      </c>
      <c r="L1465" s="3">
        <v>88</v>
      </c>
      <c r="M1465" s="3">
        <v>-47</v>
      </c>
      <c r="N1465" s="3">
        <v>0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-9.7649999999999994E-3</v>
      </c>
      <c r="T1465" s="11">
        <f t="shared" si="221"/>
        <v>-9.8549999999999999E-2</v>
      </c>
      <c r="U1465" s="11">
        <f t="shared" si="222"/>
        <v>8.0329999999999999E-2</v>
      </c>
      <c r="V1465" s="11">
        <f t="shared" si="223"/>
        <v>0.12408</v>
      </c>
      <c r="W1465" s="11">
        <f t="shared" si="224"/>
        <v>-6.4860000000000001E-2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1.3799999999999999E-3</v>
      </c>
    </row>
    <row r="1466" spans="1:28" x14ac:dyDescent="0.25">
      <c r="A1466" s="2" t="s">
        <v>1460</v>
      </c>
      <c r="B1466" s="3" t="s">
        <v>10112</v>
      </c>
      <c r="C1466" s="3" t="s">
        <v>4768</v>
      </c>
      <c r="D1466" s="10">
        <v>89.4</v>
      </c>
      <c r="E1466" s="10">
        <v>90</v>
      </c>
      <c r="F1466" s="10">
        <v>90.7</v>
      </c>
      <c r="G1466" s="10">
        <v>90.8</v>
      </c>
      <c r="H1466" s="10">
        <v>90.5</v>
      </c>
      <c r="I1466" s="3">
        <v>1</v>
      </c>
      <c r="J1466" s="3">
        <v>1</v>
      </c>
      <c r="K1466" s="3">
        <v>-3</v>
      </c>
      <c r="L1466" s="3">
        <v>5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8.9400000000000005E-4</v>
      </c>
      <c r="T1466" s="11">
        <f t="shared" si="221"/>
        <v>8.9999999999999998E-4</v>
      </c>
      <c r="U1466" s="11">
        <f t="shared" si="222"/>
        <v>-2.7210000000000003E-3</v>
      </c>
      <c r="V1466" s="11">
        <f t="shared" si="223"/>
        <v>4.5399999999999998E-3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10113</v>
      </c>
      <c r="C1467" s="3" t="s">
        <v>4790</v>
      </c>
      <c r="D1467" s="10">
        <v>49.8</v>
      </c>
      <c r="E1467" s="10">
        <v>49.5</v>
      </c>
      <c r="F1467" s="10">
        <v>49.9</v>
      </c>
      <c r="G1467" s="10">
        <v>49.9</v>
      </c>
      <c r="H1467" s="10">
        <v>49.85</v>
      </c>
      <c r="I1467" s="3">
        <v>18</v>
      </c>
      <c r="J1467" s="3">
        <v>-7</v>
      </c>
      <c r="K1467" s="3">
        <v>-3</v>
      </c>
      <c r="L1467" s="3">
        <v>0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8.9639999999999997E-3</v>
      </c>
      <c r="T1467" s="11">
        <f t="shared" si="221"/>
        <v>-3.4650000000000002E-3</v>
      </c>
      <c r="U1467" s="11">
        <f t="shared" si="222"/>
        <v>-1.4969999999999998E-3</v>
      </c>
      <c r="V1467" s="11">
        <f t="shared" si="223"/>
        <v>0</v>
      </c>
      <c r="W1467" s="11">
        <f t="shared" si="224"/>
        <v>-1.9940000000000001E-3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4830</v>
      </c>
      <c r="C1468" s="3" t="s">
        <v>4760</v>
      </c>
      <c r="D1468" s="10">
        <v>30.15</v>
      </c>
      <c r="E1468" s="10">
        <v>29.5</v>
      </c>
      <c r="F1468" s="10">
        <v>29.85</v>
      </c>
      <c r="G1468" s="10">
        <v>29.8</v>
      </c>
      <c r="H1468" s="10">
        <v>30</v>
      </c>
      <c r="I1468" s="3">
        <v>0</v>
      </c>
      <c r="J1468" s="3">
        <v>1</v>
      </c>
      <c r="K1468" s="3">
        <v>13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2.9500000000000001E-4</v>
      </c>
      <c r="U1468" s="11">
        <f t="shared" si="222"/>
        <v>3.8805000000000003E-3</v>
      </c>
      <c r="V1468" s="11">
        <f t="shared" si="223"/>
        <v>2.9800000000000003E-4</v>
      </c>
      <c r="W1468" s="11">
        <f t="shared" si="224"/>
        <v>-2.9999999999999997E-4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10114</v>
      </c>
      <c r="C1469" s="3" t="s">
        <v>4758</v>
      </c>
      <c r="D1469" s="10">
        <v>105</v>
      </c>
      <c r="E1469" s="10">
        <v>104.5</v>
      </c>
      <c r="F1469" s="10">
        <v>104.5</v>
      </c>
      <c r="G1469" s="10">
        <v>103</v>
      </c>
      <c r="H1469" s="10">
        <v>101.5</v>
      </c>
      <c r="I1469" s="3">
        <v>282</v>
      </c>
      <c r="J1469" s="3">
        <v>-107</v>
      </c>
      <c r="K1469" s="3">
        <v>35</v>
      </c>
      <c r="L1469" s="3">
        <v>-86</v>
      </c>
      <c r="M1469" s="3">
        <v>-196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0.29609999999999997</v>
      </c>
      <c r="T1469" s="11">
        <f t="shared" si="221"/>
        <v>-0.111815</v>
      </c>
      <c r="U1469" s="11">
        <f t="shared" si="222"/>
        <v>3.6575000000000003E-2</v>
      </c>
      <c r="V1469" s="11">
        <f t="shared" si="223"/>
        <v>-8.8580000000000006E-2</v>
      </c>
      <c r="W1469" s="11">
        <f t="shared" si="224"/>
        <v>-0.19894000000000001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10115</v>
      </c>
      <c r="C1470" s="3" t="s">
        <v>4812</v>
      </c>
      <c r="D1470" s="10">
        <v>86.1</v>
      </c>
      <c r="E1470" s="10">
        <v>85.6</v>
      </c>
      <c r="F1470" s="10">
        <v>87.3</v>
      </c>
      <c r="G1470" s="10">
        <v>87</v>
      </c>
      <c r="H1470" s="10">
        <v>86.5</v>
      </c>
      <c r="I1470" s="3">
        <v>1</v>
      </c>
      <c r="J1470" s="3">
        <v>0</v>
      </c>
      <c r="K1470" s="3">
        <v>1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8.6099999999999989E-4</v>
      </c>
      <c r="T1470" s="11">
        <f t="shared" si="221"/>
        <v>0</v>
      </c>
      <c r="U1470" s="11">
        <f t="shared" si="222"/>
        <v>8.7299999999999997E-4</v>
      </c>
      <c r="V1470" s="11">
        <f t="shared" si="223"/>
        <v>0</v>
      </c>
      <c r="W1470" s="11">
        <f t="shared" si="224"/>
        <v>-8.6499999999999999E-4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10116</v>
      </c>
      <c r="C1471" s="3" t="s">
        <v>10338</v>
      </c>
      <c r="D1471" s="10">
        <v>51.6</v>
      </c>
      <c r="E1471" s="10">
        <v>52</v>
      </c>
      <c r="F1471" s="10">
        <v>51.7</v>
      </c>
      <c r="G1471" s="10">
        <v>52.5</v>
      </c>
      <c r="H1471" s="10">
        <v>51.8</v>
      </c>
      <c r="I1471" s="3">
        <v>28</v>
      </c>
      <c r="J1471" s="3">
        <v>-13</v>
      </c>
      <c r="K1471" s="3">
        <v>-6</v>
      </c>
      <c r="L1471" s="3">
        <v>-23</v>
      </c>
      <c r="M1471" s="3">
        <v>-4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1.4447999999999999E-2</v>
      </c>
      <c r="T1471" s="11">
        <f t="shared" si="221"/>
        <v>-6.7600000000000004E-3</v>
      </c>
      <c r="U1471" s="11">
        <f t="shared" si="222"/>
        <v>-3.1020000000000006E-3</v>
      </c>
      <c r="V1471" s="11">
        <f t="shared" si="223"/>
        <v>-1.2075000000000001E-2</v>
      </c>
      <c r="W1471" s="11">
        <f t="shared" si="224"/>
        <v>-2.0720000000000001E-3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10117</v>
      </c>
      <c r="C1472" s="3" t="s">
        <v>4768</v>
      </c>
      <c r="D1472" s="10">
        <v>128</v>
      </c>
      <c r="E1472" s="10">
        <v>128.5</v>
      </c>
      <c r="F1472" s="10">
        <v>128.5</v>
      </c>
      <c r="G1472" s="10">
        <v>128.5</v>
      </c>
      <c r="H1472" s="10">
        <v>127</v>
      </c>
      <c r="I1472" s="3">
        <v>70.2</v>
      </c>
      <c r="J1472" s="3">
        <v>154</v>
      </c>
      <c r="K1472" s="3">
        <v>-14</v>
      </c>
      <c r="L1472" s="3">
        <v>-23</v>
      </c>
      <c r="M1472" s="3">
        <v>-42</v>
      </c>
      <c r="N1472" s="3">
        <v>0</v>
      </c>
      <c r="O1472" s="3">
        <v>0</v>
      </c>
      <c r="P1472" s="3">
        <v>1</v>
      </c>
      <c r="Q1472" s="3">
        <v>1</v>
      </c>
      <c r="R1472" s="3">
        <v>0</v>
      </c>
      <c r="S1472" s="11">
        <f t="shared" si="220"/>
        <v>8.9856000000000005E-2</v>
      </c>
      <c r="T1472" s="11">
        <f t="shared" si="221"/>
        <v>0.19789000000000001</v>
      </c>
      <c r="U1472" s="11">
        <f t="shared" si="222"/>
        <v>-1.7989999999999999E-2</v>
      </c>
      <c r="V1472" s="11">
        <f t="shared" si="223"/>
        <v>-2.9555000000000001E-2</v>
      </c>
      <c r="W1472" s="11">
        <f t="shared" si="224"/>
        <v>-5.3339999999999999E-2</v>
      </c>
      <c r="X1472" s="11">
        <f t="shared" si="225"/>
        <v>0</v>
      </c>
      <c r="Y1472" s="11">
        <f t="shared" si="226"/>
        <v>0</v>
      </c>
      <c r="Z1472" s="11">
        <f t="shared" si="227"/>
        <v>1.2849999999999999E-3</v>
      </c>
      <c r="AA1472" s="11">
        <f t="shared" si="228"/>
        <v>1.2849999999999999E-3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10118</v>
      </c>
      <c r="C1473" s="3" t="s">
        <v>4812</v>
      </c>
      <c r="D1473" s="10">
        <v>135</v>
      </c>
      <c r="E1473" s="10">
        <v>132</v>
      </c>
      <c r="F1473" s="10">
        <v>138</v>
      </c>
      <c r="G1473" s="10">
        <v>140.5</v>
      </c>
      <c r="H1473" s="10">
        <v>136</v>
      </c>
      <c r="I1473" s="3">
        <v>13</v>
      </c>
      <c r="J1473" s="3">
        <v>35</v>
      </c>
      <c r="K1473" s="3">
        <v>30</v>
      </c>
      <c r="L1473" s="3">
        <v>56</v>
      </c>
      <c r="M1473" s="3">
        <v>13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1.755E-2</v>
      </c>
      <c r="T1473" s="11">
        <f t="shared" si="221"/>
        <v>4.6199999999999998E-2</v>
      </c>
      <c r="U1473" s="11">
        <f t="shared" si="222"/>
        <v>4.1399999999999999E-2</v>
      </c>
      <c r="V1473" s="11">
        <f t="shared" si="223"/>
        <v>7.868E-2</v>
      </c>
      <c r="W1473" s="11">
        <f t="shared" si="224"/>
        <v>1.7680000000000001E-2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10119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6399</v>
      </c>
      <c r="C1475" s="3" t="s">
        <v>10332</v>
      </c>
      <c r="D1475" s="10">
        <v>52</v>
      </c>
      <c r="E1475" s="10">
        <v>51.7</v>
      </c>
      <c r="F1475" s="10">
        <v>51.4</v>
      </c>
      <c r="G1475" s="10">
        <v>50.8</v>
      </c>
      <c r="H1475" s="10">
        <v>51</v>
      </c>
      <c r="I1475" s="3">
        <v>46</v>
      </c>
      <c r="J1475" s="3">
        <v>-15</v>
      </c>
      <c r="K1475" s="3">
        <v>0</v>
      </c>
      <c r="L1475" s="3">
        <v>-3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2.392E-2</v>
      </c>
      <c r="T1475" s="11">
        <f t="shared" si="221"/>
        <v>-7.7549999999999997E-3</v>
      </c>
      <c r="U1475" s="11">
        <f t="shared" si="222"/>
        <v>0</v>
      </c>
      <c r="V1475" s="11">
        <f t="shared" si="223"/>
        <v>-1.5239999999999997E-3</v>
      </c>
      <c r="W1475" s="11">
        <f t="shared" si="224"/>
        <v>0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10120</v>
      </c>
      <c r="C1476" s="3" t="s">
        <v>4758</v>
      </c>
      <c r="D1476" s="10">
        <v>21.45</v>
      </c>
      <c r="E1476" s="10">
        <v>21.3</v>
      </c>
      <c r="F1476" s="10">
        <v>21.85</v>
      </c>
      <c r="G1476" s="10">
        <v>21.6</v>
      </c>
      <c r="H1476" s="10">
        <v>22.35</v>
      </c>
      <c r="I1476" s="3">
        <v>8</v>
      </c>
      <c r="J1476" s="3">
        <v>7</v>
      </c>
      <c r="K1476" s="3">
        <v>1</v>
      </c>
      <c r="L1476" s="3">
        <v>2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1.7159999999999999E-3</v>
      </c>
      <c r="T1476" s="11">
        <f t="shared" si="221"/>
        <v>1.4909999999999999E-3</v>
      </c>
      <c r="U1476" s="11">
        <f t="shared" si="222"/>
        <v>2.1850000000000003E-4</v>
      </c>
      <c r="V1476" s="11">
        <f t="shared" si="223"/>
        <v>4.3200000000000004E-4</v>
      </c>
      <c r="W1476" s="11">
        <f t="shared" si="224"/>
        <v>-2.2350000000000001E-4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6400</v>
      </c>
      <c r="C1477" s="3" t="s">
        <v>4778</v>
      </c>
      <c r="D1477" s="10">
        <v>17.149999999999999</v>
      </c>
      <c r="E1477" s="10">
        <v>17.7</v>
      </c>
      <c r="F1477" s="10">
        <v>17.899999999999999</v>
      </c>
      <c r="G1477" s="10">
        <v>17.600000000000001</v>
      </c>
      <c r="H1477" s="10">
        <v>17.3</v>
      </c>
      <c r="I1477" s="3">
        <v>78</v>
      </c>
      <c r="J1477" s="3">
        <v>352</v>
      </c>
      <c r="K1477" s="3">
        <v>65</v>
      </c>
      <c r="L1477" s="3">
        <v>-116</v>
      </c>
      <c r="M1477" s="3">
        <v>95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1.3376999999999998E-2</v>
      </c>
      <c r="T1477" s="11">
        <f t="shared" si="221"/>
        <v>6.2303999999999998E-2</v>
      </c>
      <c r="U1477" s="11">
        <f t="shared" si="222"/>
        <v>1.1635E-2</v>
      </c>
      <c r="V1477" s="11">
        <f t="shared" si="223"/>
        <v>-2.0416E-2</v>
      </c>
      <c r="W1477" s="11">
        <f t="shared" si="224"/>
        <v>1.6435000000000002E-2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10121</v>
      </c>
      <c r="C1478" s="3" t="s">
        <v>4772</v>
      </c>
      <c r="D1478" s="10">
        <v>134</v>
      </c>
      <c r="E1478" s="10">
        <v>134</v>
      </c>
      <c r="F1478" s="10">
        <v>135</v>
      </c>
      <c r="G1478" s="10">
        <v>136.5</v>
      </c>
      <c r="H1478" s="10">
        <v>135.5</v>
      </c>
      <c r="I1478" s="3">
        <v>26</v>
      </c>
      <c r="J1478" s="3">
        <v>-75</v>
      </c>
      <c r="K1478" s="3">
        <v>-95</v>
      </c>
      <c r="L1478" s="3">
        <v>-183.93</v>
      </c>
      <c r="M1478" s="3">
        <v>-879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3.4840000000000003E-2</v>
      </c>
      <c r="T1478" s="11">
        <f t="shared" si="221"/>
        <v>-0.10050000000000001</v>
      </c>
      <c r="U1478" s="11">
        <f t="shared" si="222"/>
        <v>-0.12825</v>
      </c>
      <c r="V1478" s="11">
        <f t="shared" si="223"/>
        <v>-0.25106444999999999</v>
      </c>
      <c r="W1478" s="11">
        <f t="shared" si="224"/>
        <v>-1.1910449999999999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6401</v>
      </c>
      <c r="C1479" s="3" t="s">
        <v>4778</v>
      </c>
      <c r="D1479" s="10">
        <v>30.4</v>
      </c>
      <c r="E1479" s="10">
        <v>30.4</v>
      </c>
      <c r="F1479" s="10">
        <v>30.2</v>
      </c>
      <c r="G1479" s="10">
        <v>30.3</v>
      </c>
      <c r="H1479" s="10">
        <v>30.6</v>
      </c>
      <c r="I1479" s="3">
        <v>3</v>
      </c>
      <c r="J1479" s="3">
        <v>3</v>
      </c>
      <c r="K1479" s="3">
        <v>1</v>
      </c>
      <c r="L1479" s="3">
        <v>2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9.1199999999999983E-4</v>
      </c>
      <c r="T1479" s="11">
        <f t="shared" ref="T1479:T1542" si="231">$E1479*J1479/100000</f>
        <v>9.1199999999999983E-4</v>
      </c>
      <c r="U1479" s="11">
        <f t="shared" ref="U1479:U1542" si="232">$F1479*K1479/100000</f>
        <v>3.0199999999999997E-4</v>
      </c>
      <c r="V1479" s="11">
        <f t="shared" ref="V1479:V1542" si="233">$G1479*L1479/100000</f>
        <v>6.0599999999999998E-4</v>
      </c>
      <c r="W1479" s="11">
        <f t="shared" ref="W1479:W1542" si="234">$H1479*M1479/100000</f>
        <v>-9.1800000000000009E-4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5227</v>
      </c>
      <c r="C1480" s="3" t="s">
        <v>4758</v>
      </c>
      <c r="D1480" s="10">
        <v>130</v>
      </c>
      <c r="E1480" s="10">
        <v>132.5</v>
      </c>
      <c r="F1480" s="10">
        <v>131.5</v>
      </c>
      <c r="G1480" s="10">
        <v>130</v>
      </c>
      <c r="H1480" s="10">
        <v>129.5</v>
      </c>
      <c r="I1480" s="3">
        <v>-1</v>
      </c>
      <c r="J1480" s="3">
        <v>28</v>
      </c>
      <c r="K1480" s="3">
        <v>0</v>
      </c>
      <c r="L1480" s="3">
        <v>-4</v>
      </c>
      <c r="M1480" s="3">
        <v>-12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-1.2999999999999999E-3</v>
      </c>
      <c r="T1480" s="11">
        <f t="shared" si="231"/>
        <v>3.7100000000000001E-2</v>
      </c>
      <c r="U1480" s="11">
        <f t="shared" si="232"/>
        <v>0</v>
      </c>
      <c r="V1480" s="11">
        <f t="shared" si="233"/>
        <v>-5.1999999999999998E-3</v>
      </c>
      <c r="W1480" s="11">
        <f t="shared" si="234"/>
        <v>-1.554E-2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6402</v>
      </c>
      <c r="C1481" s="3" t="s">
        <v>4804</v>
      </c>
      <c r="D1481" s="10">
        <v>126</v>
      </c>
      <c r="E1481" s="10">
        <v>126</v>
      </c>
      <c r="F1481" s="10">
        <v>127</v>
      </c>
      <c r="G1481" s="10">
        <v>126.5</v>
      </c>
      <c r="H1481" s="10">
        <v>129</v>
      </c>
      <c r="I1481" s="3">
        <v>28</v>
      </c>
      <c r="J1481" s="3">
        <v>49</v>
      </c>
      <c r="K1481" s="3">
        <v>139.30000000000001</v>
      </c>
      <c r="L1481" s="3">
        <v>14</v>
      </c>
      <c r="M1481" s="3">
        <v>172</v>
      </c>
      <c r="N1481" s="3">
        <v>-0.45200000000000001</v>
      </c>
      <c r="O1481" s="3">
        <v>0</v>
      </c>
      <c r="P1481" s="3">
        <v>0</v>
      </c>
      <c r="Q1481" s="3">
        <v>-0.30099999999999999</v>
      </c>
      <c r="R1481" s="3">
        <v>0</v>
      </c>
      <c r="S1481" s="11">
        <f t="shared" si="230"/>
        <v>3.5279999999999999E-2</v>
      </c>
      <c r="T1481" s="11">
        <f t="shared" si="231"/>
        <v>6.1740000000000003E-2</v>
      </c>
      <c r="U1481" s="11">
        <f t="shared" si="232"/>
        <v>0.17691100000000001</v>
      </c>
      <c r="V1481" s="11">
        <f t="shared" si="233"/>
        <v>1.771E-2</v>
      </c>
      <c r="W1481" s="11">
        <f t="shared" si="234"/>
        <v>0.22187999999999999</v>
      </c>
      <c r="X1481" s="11">
        <f t="shared" si="235"/>
        <v>-5.6952000000000001E-4</v>
      </c>
      <c r="Y1481" s="11">
        <f t="shared" si="236"/>
        <v>0</v>
      </c>
      <c r="Z1481" s="11">
        <f t="shared" si="237"/>
        <v>0</v>
      </c>
      <c r="AA1481" s="11">
        <f t="shared" si="238"/>
        <v>-3.8076499999999998E-4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10122</v>
      </c>
      <c r="C1482" s="3" t="s">
        <v>4758</v>
      </c>
      <c r="D1482" s="10">
        <v>39.75</v>
      </c>
      <c r="E1482" s="10">
        <v>39.549999999999997</v>
      </c>
      <c r="F1482" s="10">
        <v>39.5</v>
      </c>
      <c r="G1482" s="10">
        <v>40.9</v>
      </c>
      <c r="H1482" s="10">
        <v>40</v>
      </c>
      <c r="I1482" s="3">
        <v>2</v>
      </c>
      <c r="J1482" s="3">
        <v>-1</v>
      </c>
      <c r="K1482" s="3">
        <v>0</v>
      </c>
      <c r="L1482" s="3">
        <v>4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7.9500000000000003E-4</v>
      </c>
      <c r="T1482" s="11">
        <f t="shared" si="231"/>
        <v>-3.9549999999999996E-4</v>
      </c>
      <c r="U1482" s="11">
        <f t="shared" si="232"/>
        <v>0</v>
      </c>
      <c r="V1482" s="11">
        <f t="shared" si="233"/>
        <v>1.6359999999999999E-3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5155</v>
      </c>
      <c r="C1483" s="3" t="s">
        <v>4768</v>
      </c>
      <c r="D1483" s="10">
        <v>13.55</v>
      </c>
      <c r="E1483" s="10">
        <v>13.45</v>
      </c>
      <c r="F1483" s="10">
        <v>13.5</v>
      </c>
      <c r="G1483" s="10">
        <v>13.55</v>
      </c>
      <c r="H1483" s="10">
        <v>13.15</v>
      </c>
      <c r="I1483" s="3">
        <v>3</v>
      </c>
      <c r="J1483" s="3">
        <v>-1</v>
      </c>
      <c r="K1483" s="3">
        <v>1</v>
      </c>
      <c r="L1483" s="3">
        <v>0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4.0650000000000007E-4</v>
      </c>
      <c r="T1483" s="11">
        <f t="shared" si="231"/>
        <v>-1.3449999999999999E-4</v>
      </c>
      <c r="U1483" s="11">
        <f t="shared" si="232"/>
        <v>1.35E-4</v>
      </c>
      <c r="V1483" s="11">
        <f t="shared" si="233"/>
        <v>0</v>
      </c>
      <c r="W1483" s="11">
        <f t="shared" si="234"/>
        <v>-5.2599999999999999E-4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10123</v>
      </c>
      <c r="C1484" s="3" t="s">
        <v>4768</v>
      </c>
      <c r="D1484" s="10">
        <v>44.2</v>
      </c>
      <c r="E1484" s="10">
        <v>44.2</v>
      </c>
      <c r="F1484" s="10">
        <v>45.5</v>
      </c>
      <c r="G1484" s="10">
        <v>46.1</v>
      </c>
      <c r="H1484" s="10">
        <v>44.65</v>
      </c>
      <c r="I1484" s="3">
        <v>2</v>
      </c>
      <c r="J1484" s="3">
        <v>0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8.8400000000000002E-4</v>
      </c>
      <c r="T1484" s="11">
        <f t="shared" si="231"/>
        <v>0</v>
      </c>
      <c r="U1484" s="11">
        <f t="shared" si="232"/>
        <v>-4.55E-4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6404</v>
      </c>
      <c r="C1485" s="3" t="s">
        <v>4768</v>
      </c>
      <c r="D1485" s="10">
        <v>91.9</v>
      </c>
      <c r="E1485" s="10">
        <v>97.5</v>
      </c>
      <c r="F1485" s="10">
        <v>98.5</v>
      </c>
      <c r="G1485" s="10">
        <v>98.8</v>
      </c>
      <c r="H1485" s="10">
        <v>92</v>
      </c>
      <c r="I1485" s="3">
        <v>12</v>
      </c>
      <c r="J1485" s="3">
        <v>-297</v>
      </c>
      <c r="K1485" s="3">
        <v>114</v>
      </c>
      <c r="L1485" s="3">
        <v>6</v>
      </c>
      <c r="M1485" s="3">
        <v>-182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1.1028000000000001E-2</v>
      </c>
      <c r="T1485" s="11">
        <f t="shared" si="231"/>
        <v>-0.28957500000000003</v>
      </c>
      <c r="U1485" s="11">
        <f t="shared" si="232"/>
        <v>0.11229</v>
      </c>
      <c r="V1485" s="11">
        <f t="shared" si="233"/>
        <v>5.9279999999999992E-3</v>
      </c>
      <c r="W1485" s="11">
        <f t="shared" si="234"/>
        <v>-0.16744000000000001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10124</v>
      </c>
      <c r="C1486" s="3" t="s">
        <v>4768</v>
      </c>
      <c r="D1486" s="10">
        <v>52.4</v>
      </c>
      <c r="E1486" s="10">
        <v>52.5</v>
      </c>
      <c r="F1486" s="10">
        <v>52.6</v>
      </c>
      <c r="G1486" s="10">
        <v>52.5</v>
      </c>
      <c r="H1486" s="10">
        <v>52.5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10125</v>
      </c>
      <c r="C1487" s="3" t="s">
        <v>4801</v>
      </c>
      <c r="D1487" s="10">
        <v>119.5</v>
      </c>
      <c r="E1487" s="10">
        <v>120.5</v>
      </c>
      <c r="F1487" s="10">
        <v>120</v>
      </c>
      <c r="G1487" s="10">
        <v>118.5</v>
      </c>
      <c r="H1487" s="10">
        <v>119</v>
      </c>
      <c r="I1487" s="3">
        <v>0</v>
      </c>
      <c r="J1487" s="3">
        <v>0</v>
      </c>
      <c r="K1487" s="3">
        <v>-1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0</v>
      </c>
      <c r="U1487" s="11">
        <f t="shared" si="232"/>
        <v>-1.1999999999999999E-3</v>
      </c>
      <c r="V1487" s="11">
        <f t="shared" si="233"/>
        <v>0</v>
      </c>
      <c r="W1487" s="11">
        <f t="shared" si="234"/>
        <v>1.1900000000000001E-3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6405</v>
      </c>
      <c r="C1488" s="3" t="s">
        <v>4768</v>
      </c>
      <c r="D1488" s="10">
        <v>41.5</v>
      </c>
      <c r="E1488" s="10">
        <v>42.2</v>
      </c>
      <c r="F1488" s="10">
        <v>42</v>
      </c>
      <c r="G1488" s="10">
        <v>41.9</v>
      </c>
      <c r="H1488" s="10">
        <v>41.9</v>
      </c>
      <c r="I1488" s="3">
        <v>-1</v>
      </c>
      <c r="J1488" s="3">
        <v>2</v>
      </c>
      <c r="K1488" s="3">
        <v>-2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-4.15E-4</v>
      </c>
      <c r="T1488" s="11">
        <f t="shared" si="231"/>
        <v>8.4400000000000002E-4</v>
      </c>
      <c r="U1488" s="11">
        <f t="shared" si="232"/>
        <v>-8.4000000000000003E-4</v>
      </c>
      <c r="V1488" s="11">
        <f t="shared" si="233"/>
        <v>4.1899999999999999E-4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10126</v>
      </c>
      <c r="C1489" s="3" t="s">
        <v>4796</v>
      </c>
      <c r="D1489" s="10">
        <v>46.6</v>
      </c>
      <c r="E1489" s="10">
        <v>46.35</v>
      </c>
      <c r="F1489" s="10">
        <v>46.5</v>
      </c>
      <c r="G1489" s="10">
        <v>46.9</v>
      </c>
      <c r="H1489" s="10">
        <v>46</v>
      </c>
      <c r="I1489" s="3">
        <v>-3</v>
      </c>
      <c r="J1489" s="3">
        <v>-8</v>
      </c>
      <c r="K1489" s="3">
        <v>0</v>
      </c>
      <c r="L1489" s="3">
        <v>-2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-1.3980000000000002E-3</v>
      </c>
      <c r="T1489" s="11">
        <f t="shared" si="231"/>
        <v>-3.7079999999999999E-3</v>
      </c>
      <c r="U1489" s="11">
        <f t="shared" si="232"/>
        <v>0</v>
      </c>
      <c r="V1489" s="11">
        <f t="shared" si="233"/>
        <v>-9.3799999999999992E-4</v>
      </c>
      <c r="W1489" s="11">
        <f t="shared" si="234"/>
        <v>-4.6000000000000001E-4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5007</v>
      </c>
      <c r="C1490" s="3" t="s">
        <v>4805</v>
      </c>
      <c r="D1490" s="10">
        <v>944</v>
      </c>
      <c r="E1490" s="10">
        <v>940</v>
      </c>
      <c r="F1490" s="10">
        <v>992</v>
      </c>
      <c r="G1490" s="10">
        <v>984</v>
      </c>
      <c r="H1490" s="10">
        <v>926</v>
      </c>
      <c r="I1490" s="3">
        <v>2</v>
      </c>
      <c r="J1490" s="3">
        <v>-42</v>
      </c>
      <c r="K1490" s="3">
        <v>-123.01</v>
      </c>
      <c r="L1490" s="3">
        <v>-236.11</v>
      </c>
      <c r="M1490" s="3">
        <v>-366</v>
      </c>
      <c r="N1490" s="3">
        <v>-1</v>
      </c>
      <c r="O1490" s="3">
        <v>0</v>
      </c>
      <c r="P1490" s="3">
        <v>92</v>
      </c>
      <c r="Q1490" s="3">
        <v>-17</v>
      </c>
      <c r="R1490" s="3">
        <v>-40</v>
      </c>
      <c r="S1490" s="11">
        <f t="shared" si="230"/>
        <v>1.8880000000000001E-2</v>
      </c>
      <c r="T1490" s="11">
        <f t="shared" si="231"/>
        <v>-0.39479999999999998</v>
      </c>
      <c r="U1490" s="11">
        <f t="shared" si="232"/>
        <v>-1.2202591999999999</v>
      </c>
      <c r="V1490" s="11">
        <f t="shared" si="233"/>
        <v>-2.3233224000000003</v>
      </c>
      <c r="W1490" s="11">
        <f t="shared" si="234"/>
        <v>-3.38916</v>
      </c>
      <c r="X1490" s="11">
        <f t="shared" si="235"/>
        <v>-9.4400000000000005E-3</v>
      </c>
      <c r="Y1490" s="11">
        <f t="shared" si="236"/>
        <v>0</v>
      </c>
      <c r="Z1490" s="11">
        <f t="shared" si="237"/>
        <v>0.91264000000000001</v>
      </c>
      <c r="AA1490" s="11">
        <f t="shared" si="238"/>
        <v>-0.16728000000000001</v>
      </c>
      <c r="AB1490" s="11">
        <f t="shared" si="239"/>
        <v>-0.37040000000000001</v>
      </c>
    </row>
    <row r="1491" spans="1:28" x14ac:dyDescent="0.25">
      <c r="A1491" s="2" t="s">
        <v>1485</v>
      </c>
      <c r="B1491" s="3" t="s">
        <v>6406</v>
      </c>
      <c r="C1491" s="3" t="s">
        <v>4758</v>
      </c>
      <c r="D1491" s="10">
        <v>33.35</v>
      </c>
      <c r="E1491" s="10">
        <v>33.450000000000003</v>
      </c>
      <c r="F1491" s="10">
        <v>33.549999999999997</v>
      </c>
      <c r="G1491" s="10">
        <v>33.65</v>
      </c>
      <c r="H1491" s="10">
        <v>33.75</v>
      </c>
      <c r="I1491" s="3">
        <v>1</v>
      </c>
      <c r="J1491" s="3">
        <v>4</v>
      </c>
      <c r="K1491" s="3">
        <v>-1</v>
      </c>
      <c r="L1491" s="3">
        <v>-3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3.3350000000000003E-4</v>
      </c>
      <c r="T1491" s="11">
        <f t="shared" si="231"/>
        <v>1.3380000000000002E-3</v>
      </c>
      <c r="U1491" s="11">
        <f t="shared" si="232"/>
        <v>-3.3549999999999997E-4</v>
      </c>
      <c r="V1491" s="11">
        <f t="shared" si="233"/>
        <v>-1.0095E-3</v>
      </c>
      <c r="W1491" s="11">
        <f t="shared" si="234"/>
        <v>3.3750000000000002E-4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10127</v>
      </c>
      <c r="C1492" s="3" t="s">
        <v>4805</v>
      </c>
      <c r="D1492" s="10">
        <v>74.8</v>
      </c>
      <c r="E1492" s="10">
        <v>74</v>
      </c>
      <c r="F1492" s="10">
        <v>72.599999999999994</v>
      </c>
      <c r="G1492" s="10">
        <v>71.8</v>
      </c>
      <c r="H1492" s="10">
        <v>71.8</v>
      </c>
      <c r="I1492" s="3">
        <v>5</v>
      </c>
      <c r="J1492" s="3">
        <v>17</v>
      </c>
      <c r="K1492" s="3">
        <v>1</v>
      </c>
      <c r="L1492" s="3">
        <v>-8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3.7399999999999998E-3</v>
      </c>
      <c r="T1492" s="11">
        <f t="shared" si="231"/>
        <v>1.2579999999999999E-2</v>
      </c>
      <c r="U1492" s="11">
        <f t="shared" si="232"/>
        <v>7.2599999999999997E-4</v>
      </c>
      <c r="V1492" s="11">
        <f t="shared" si="233"/>
        <v>-5.744E-3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5462</v>
      </c>
      <c r="C1493" s="3" t="s">
        <v>10358</v>
      </c>
      <c r="D1493" s="10">
        <v>43.25</v>
      </c>
      <c r="E1493" s="10">
        <v>43.1</v>
      </c>
      <c r="F1493" s="10">
        <v>43.1</v>
      </c>
      <c r="G1493" s="10">
        <v>42.3</v>
      </c>
      <c r="H1493" s="10">
        <v>42.3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4.3100000000000001E-4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10128</v>
      </c>
      <c r="C1494" s="3" t="s">
        <v>4768</v>
      </c>
      <c r="D1494" s="10">
        <v>122</v>
      </c>
      <c r="E1494" s="10">
        <v>122</v>
      </c>
      <c r="F1494" s="10">
        <v>121.5</v>
      </c>
      <c r="G1494" s="10">
        <v>122</v>
      </c>
      <c r="H1494" s="10">
        <v>121</v>
      </c>
      <c r="I1494" s="3">
        <v>1</v>
      </c>
      <c r="J1494" s="3">
        <v>0</v>
      </c>
      <c r="K1494" s="3">
        <v>-1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1.2199999999999999E-3</v>
      </c>
      <c r="T1494" s="11">
        <f t="shared" si="231"/>
        <v>0</v>
      </c>
      <c r="U1494" s="11">
        <f t="shared" si="232"/>
        <v>-1.2149999999999999E-3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5792</v>
      </c>
      <c r="C1495" s="3" t="s">
        <v>4758</v>
      </c>
      <c r="D1495" s="10">
        <v>23.15</v>
      </c>
      <c r="E1495" s="10">
        <v>22.7</v>
      </c>
      <c r="F1495" s="10">
        <v>23.3</v>
      </c>
      <c r="G1495" s="10">
        <v>23.25</v>
      </c>
      <c r="H1495" s="10">
        <v>22.95</v>
      </c>
      <c r="I1495" s="3">
        <v>0</v>
      </c>
      <c r="J1495" s="3">
        <v>4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9.0799999999999995E-4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10129</v>
      </c>
      <c r="C1496" s="3" t="s">
        <v>10306</v>
      </c>
      <c r="D1496" s="10">
        <v>32.299999999999997</v>
      </c>
      <c r="E1496" s="10">
        <v>32.15</v>
      </c>
      <c r="F1496" s="10">
        <v>32.5</v>
      </c>
      <c r="G1496" s="10">
        <v>31.85</v>
      </c>
      <c r="H1496" s="10">
        <v>32.1</v>
      </c>
      <c r="I1496" s="3">
        <v>1</v>
      </c>
      <c r="J1496" s="3">
        <v>0</v>
      </c>
      <c r="K1496" s="3">
        <v>4</v>
      </c>
      <c r="L1496" s="3">
        <v>-4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3.2299999999999999E-4</v>
      </c>
      <c r="T1496" s="11">
        <f t="shared" si="231"/>
        <v>0</v>
      </c>
      <c r="U1496" s="11">
        <f t="shared" si="232"/>
        <v>1.2999999999999999E-3</v>
      </c>
      <c r="V1496" s="11">
        <f t="shared" si="233"/>
        <v>-1.274E-3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6408</v>
      </c>
      <c r="C1497" s="3" t="s">
        <v>4783</v>
      </c>
      <c r="D1497" s="10">
        <v>165</v>
      </c>
      <c r="E1497" s="10">
        <v>167.5</v>
      </c>
      <c r="F1497" s="10">
        <v>166</v>
      </c>
      <c r="G1497" s="10">
        <v>170</v>
      </c>
      <c r="H1497" s="10">
        <v>164.5</v>
      </c>
      <c r="I1497" s="3">
        <v>249</v>
      </c>
      <c r="J1497" s="3">
        <v>73</v>
      </c>
      <c r="K1497" s="3">
        <v>43</v>
      </c>
      <c r="L1497" s="3">
        <v>49</v>
      </c>
      <c r="M1497" s="3">
        <v>-111.2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0.41084999999999999</v>
      </c>
      <c r="T1497" s="11">
        <f t="shared" si="231"/>
        <v>0.12227499999999999</v>
      </c>
      <c r="U1497" s="11">
        <f t="shared" si="232"/>
        <v>7.1379999999999999E-2</v>
      </c>
      <c r="V1497" s="11">
        <f t="shared" si="233"/>
        <v>8.3299999999999999E-2</v>
      </c>
      <c r="W1497" s="11">
        <f t="shared" si="234"/>
        <v>-0.182924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10130</v>
      </c>
      <c r="C1498" s="3" t="s">
        <v>4758</v>
      </c>
      <c r="D1498" s="10">
        <v>63.1</v>
      </c>
      <c r="E1498" s="10">
        <v>63.7</v>
      </c>
      <c r="F1498" s="10">
        <v>63.6</v>
      </c>
      <c r="G1498" s="10">
        <v>64.5</v>
      </c>
      <c r="H1498" s="10">
        <v>63.7</v>
      </c>
      <c r="I1498" s="3">
        <v>1</v>
      </c>
      <c r="J1498" s="3">
        <v>0</v>
      </c>
      <c r="K1498" s="3">
        <v>-1</v>
      </c>
      <c r="L1498" s="3">
        <v>-3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6.3100000000000005E-4</v>
      </c>
      <c r="T1498" s="11">
        <f t="shared" si="231"/>
        <v>0</v>
      </c>
      <c r="U1498" s="11">
        <f t="shared" si="232"/>
        <v>-6.3600000000000006E-4</v>
      </c>
      <c r="V1498" s="11">
        <f t="shared" si="233"/>
        <v>-1.9350000000000001E-3</v>
      </c>
      <c r="W1498" s="11">
        <f t="shared" si="234"/>
        <v>-6.3699999999999998E-4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6409</v>
      </c>
      <c r="C1499" s="3" t="s">
        <v>4804</v>
      </c>
      <c r="D1499" s="10">
        <v>69.900000000000006</v>
      </c>
      <c r="E1499" s="10">
        <v>76.8</v>
      </c>
      <c r="F1499" s="10">
        <v>76.5</v>
      </c>
      <c r="G1499" s="10">
        <v>78.599999999999994</v>
      </c>
      <c r="H1499" s="10">
        <v>78.599999999999994</v>
      </c>
      <c r="I1499" s="3">
        <v>13</v>
      </c>
      <c r="J1499" s="3">
        <v>-2</v>
      </c>
      <c r="K1499" s="3">
        <v>-273</v>
      </c>
      <c r="L1499" s="3">
        <v>267</v>
      </c>
      <c r="M1499" s="3">
        <v>88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9.0869999999999996E-3</v>
      </c>
      <c r="T1499" s="11">
        <f t="shared" si="231"/>
        <v>-1.536E-3</v>
      </c>
      <c r="U1499" s="11">
        <f t="shared" si="232"/>
        <v>-0.208845</v>
      </c>
      <c r="V1499" s="11">
        <f t="shared" si="233"/>
        <v>0.20986199999999997</v>
      </c>
      <c r="W1499" s="11">
        <f t="shared" si="234"/>
        <v>6.9167999999999993E-2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6410</v>
      </c>
      <c r="C1500" s="3" t="s">
        <v>4818</v>
      </c>
      <c r="D1500" s="10">
        <v>37.299999999999997</v>
      </c>
      <c r="E1500" s="10">
        <v>37.25</v>
      </c>
      <c r="F1500" s="10">
        <v>37.25</v>
      </c>
      <c r="G1500" s="10">
        <v>36.799999999999997</v>
      </c>
      <c r="H1500" s="10">
        <v>36.299999999999997</v>
      </c>
      <c r="I1500" s="3">
        <v>-6</v>
      </c>
      <c r="J1500" s="3">
        <v>2</v>
      </c>
      <c r="K1500" s="3">
        <v>9</v>
      </c>
      <c r="L1500" s="3">
        <v>-8</v>
      </c>
      <c r="M1500" s="3">
        <v>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-2.238E-3</v>
      </c>
      <c r="T1500" s="11">
        <f t="shared" si="231"/>
        <v>7.45E-4</v>
      </c>
      <c r="U1500" s="11">
        <f t="shared" si="232"/>
        <v>3.3525E-3</v>
      </c>
      <c r="V1500" s="11">
        <f t="shared" si="233"/>
        <v>-2.9439999999999996E-3</v>
      </c>
      <c r="W1500" s="11">
        <f t="shared" si="234"/>
        <v>2.1779999999999998E-3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10131</v>
      </c>
      <c r="C1501" s="3" t="s">
        <v>4792</v>
      </c>
      <c r="D1501" s="10">
        <v>1760</v>
      </c>
      <c r="E1501" s="10">
        <v>1770</v>
      </c>
      <c r="F1501" s="10">
        <v>1805</v>
      </c>
      <c r="G1501" s="10">
        <v>1785</v>
      </c>
      <c r="H1501" s="10">
        <v>1810</v>
      </c>
      <c r="I1501" s="3">
        <v>-498.01600000000002</v>
      </c>
      <c r="J1501" s="3">
        <v>-114.617</v>
      </c>
      <c r="K1501" s="3">
        <v>162.62</v>
      </c>
      <c r="L1501" s="3">
        <v>-345.76799999999997</v>
      </c>
      <c r="M1501" s="3">
        <v>-118.117</v>
      </c>
      <c r="N1501" s="3">
        <v>385</v>
      </c>
      <c r="O1501" s="3">
        <v>178</v>
      </c>
      <c r="P1501" s="3">
        <v>154</v>
      </c>
      <c r="Q1501" s="3">
        <v>-26</v>
      </c>
      <c r="R1501" s="3">
        <v>4</v>
      </c>
      <c r="S1501" s="11">
        <f t="shared" si="230"/>
        <v>-8.7650816000000003</v>
      </c>
      <c r="T1501" s="11">
        <f t="shared" si="231"/>
        <v>-2.0287209000000002</v>
      </c>
      <c r="U1501" s="11">
        <f t="shared" si="232"/>
        <v>2.9352910000000003</v>
      </c>
      <c r="V1501" s="11">
        <f t="shared" si="233"/>
        <v>-6.1719587999999996</v>
      </c>
      <c r="W1501" s="11">
        <f t="shared" si="234"/>
        <v>-2.1379177</v>
      </c>
      <c r="X1501" s="11">
        <f t="shared" si="235"/>
        <v>6.7759999999999998</v>
      </c>
      <c r="Y1501" s="11">
        <f t="shared" si="236"/>
        <v>3.1505999999999998</v>
      </c>
      <c r="Z1501" s="11">
        <f t="shared" si="237"/>
        <v>2.7797000000000001</v>
      </c>
      <c r="AA1501" s="11">
        <f t="shared" si="238"/>
        <v>-0.46410000000000001</v>
      </c>
      <c r="AB1501" s="11">
        <f t="shared" si="239"/>
        <v>7.2400000000000006E-2</v>
      </c>
    </row>
    <row r="1502" spans="1:28" x14ac:dyDescent="0.25">
      <c r="A1502" s="2" t="s">
        <v>1496</v>
      </c>
      <c r="B1502" s="3" t="s">
        <v>10132</v>
      </c>
      <c r="C1502" s="3" t="s">
        <v>4763</v>
      </c>
      <c r="D1502" s="10">
        <v>209.5</v>
      </c>
      <c r="E1502" s="10">
        <v>209</v>
      </c>
      <c r="F1502" s="10">
        <v>208</v>
      </c>
      <c r="G1502" s="10">
        <v>208</v>
      </c>
      <c r="H1502" s="10">
        <v>204.5</v>
      </c>
      <c r="I1502" s="3">
        <v>128</v>
      </c>
      <c r="J1502" s="3">
        <v>41</v>
      </c>
      <c r="K1502" s="3">
        <v>19</v>
      </c>
      <c r="L1502" s="3">
        <v>14</v>
      </c>
      <c r="M1502" s="3">
        <v>-78</v>
      </c>
      <c r="N1502" s="3">
        <v>5</v>
      </c>
      <c r="O1502" s="3">
        <v>-5</v>
      </c>
      <c r="P1502" s="3">
        <v>-15</v>
      </c>
      <c r="Q1502" s="3">
        <v>0</v>
      </c>
      <c r="R1502" s="3">
        <v>0</v>
      </c>
      <c r="S1502" s="11">
        <f t="shared" si="230"/>
        <v>0.26816000000000001</v>
      </c>
      <c r="T1502" s="11">
        <f t="shared" si="231"/>
        <v>8.5690000000000002E-2</v>
      </c>
      <c r="U1502" s="11">
        <f t="shared" si="232"/>
        <v>3.952E-2</v>
      </c>
      <c r="V1502" s="11">
        <f t="shared" si="233"/>
        <v>2.912E-2</v>
      </c>
      <c r="W1502" s="11">
        <f t="shared" si="234"/>
        <v>-0.15951000000000001</v>
      </c>
      <c r="X1502" s="11">
        <f t="shared" si="235"/>
        <v>1.0475E-2</v>
      </c>
      <c r="Y1502" s="11">
        <f t="shared" si="236"/>
        <v>-1.0449999999999999E-2</v>
      </c>
      <c r="Z1502" s="11">
        <f t="shared" si="237"/>
        <v>-3.1199999999999999E-2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10133</v>
      </c>
      <c r="C1503" s="3" t="s">
        <v>4767</v>
      </c>
      <c r="D1503" s="10">
        <v>39.450000000000003</v>
      </c>
      <c r="E1503" s="10">
        <v>39.5</v>
      </c>
      <c r="F1503" s="10">
        <v>39.5</v>
      </c>
      <c r="G1503" s="10">
        <v>39.65</v>
      </c>
      <c r="H1503" s="10">
        <v>39.700000000000003</v>
      </c>
      <c r="I1503" s="3">
        <v>-1</v>
      </c>
      <c r="J1503" s="3">
        <v>0</v>
      </c>
      <c r="K1503" s="3">
        <v>2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-3.9450000000000005E-4</v>
      </c>
      <c r="T1503" s="11">
        <f t="shared" si="231"/>
        <v>0</v>
      </c>
      <c r="U1503" s="11">
        <f t="shared" si="232"/>
        <v>7.9000000000000001E-4</v>
      </c>
      <c r="V1503" s="11">
        <f t="shared" si="233"/>
        <v>-3.9649999999999999E-4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6411</v>
      </c>
      <c r="C1504" s="3" t="s">
        <v>4794</v>
      </c>
      <c r="D1504" s="10">
        <v>88.9</v>
      </c>
      <c r="E1504" s="10">
        <v>88</v>
      </c>
      <c r="F1504" s="10">
        <v>87.5</v>
      </c>
      <c r="G1504" s="10">
        <v>86</v>
      </c>
      <c r="H1504" s="10">
        <v>85.6</v>
      </c>
      <c r="I1504" s="3">
        <v>-44</v>
      </c>
      <c r="J1504" s="3">
        <v>-1</v>
      </c>
      <c r="K1504" s="3">
        <v>-53</v>
      </c>
      <c r="L1504" s="3">
        <v>-61</v>
      </c>
      <c r="M1504" s="3">
        <v>170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-3.9116000000000005E-2</v>
      </c>
      <c r="T1504" s="11">
        <f t="shared" si="231"/>
        <v>-8.8000000000000003E-4</v>
      </c>
      <c r="U1504" s="11">
        <f t="shared" si="232"/>
        <v>-4.6375E-2</v>
      </c>
      <c r="V1504" s="11">
        <f t="shared" si="233"/>
        <v>-5.246E-2</v>
      </c>
      <c r="W1504" s="11">
        <f t="shared" si="234"/>
        <v>0.14551999999999998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10134</v>
      </c>
      <c r="C1505" s="3" t="s">
        <v>4799</v>
      </c>
      <c r="D1505" s="10">
        <v>26.4</v>
      </c>
      <c r="E1505" s="10">
        <v>26.4</v>
      </c>
      <c r="F1505" s="10">
        <v>26.4</v>
      </c>
      <c r="G1505" s="10">
        <v>26</v>
      </c>
      <c r="H1505" s="10">
        <v>26.2</v>
      </c>
      <c r="I1505" s="3">
        <v>0</v>
      </c>
      <c r="J1505" s="3">
        <v>1</v>
      </c>
      <c r="K1505" s="3">
        <v>0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2.6399999999999997E-4</v>
      </c>
      <c r="U1505" s="11">
        <f t="shared" si="232"/>
        <v>0</v>
      </c>
      <c r="V1505" s="11">
        <f t="shared" si="233"/>
        <v>-2.5999999999999998E-4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10135</v>
      </c>
      <c r="C1506" s="3" t="s">
        <v>10319</v>
      </c>
      <c r="D1506" s="10">
        <v>395</v>
      </c>
      <c r="E1506" s="10">
        <v>398</v>
      </c>
      <c r="F1506" s="10">
        <v>396.5</v>
      </c>
      <c r="G1506" s="10">
        <v>393</v>
      </c>
      <c r="H1506" s="10">
        <v>387.5</v>
      </c>
      <c r="I1506" s="3">
        <v>-99</v>
      </c>
      <c r="J1506" s="3">
        <v>169</v>
      </c>
      <c r="K1506" s="3">
        <v>80</v>
      </c>
      <c r="L1506" s="3">
        <v>15</v>
      </c>
      <c r="M1506" s="3">
        <v>62</v>
      </c>
      <c r="N1506" s="3">
        <v>120</v>
      </c>
      <c r="O1506" s="3">
        <v>1</v>
      </c>
      <c r="P1506" s="3">
        <v>0</v>
      </c>
      <c r="Q1506" s="3">
        <v>0</v>
      </c>
      <c r="R1506" s="3">
        <v>0</v>
      </c>
      <c r="S1506" s="11">
        <f t="shared" si="230"/>
        <v>-0.39105000000000001</v>
      </c>
      <c r="T1506" s="11">
        <f t="shared" si="231"/>
        <v>0.67262</v>
      </c>
      <c r="U1506" s="11">
        <f t="shared" si="232"/>
        <v>0.31719999999999998</v>
      </c>
      <c r="V1506" s="11">
        <f t="shared" si="233"/>
        <v>5.8950000000000002E-2</v>
      </c>
      <c r="W1506" s="11">
        <f t="shared" si="234"/>
        <v>0.24024999999999999</v>
      </c>
      <c r="X1506" s="11">
        <f t="shared" si="235"/>
        <v>0.47399999999999998</v>
      </c>
      <c r="Y1506" s="11">
        <f t="shared" si="236"/>
        <v>3.98E-3</v>
      </c>
      <c r="Z1506" s="11">
        <f t="shared" si="237"/>
        <v>0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10136</v>
      </c>
      <c r="C1507" s="3" t="s">
        <v>4808</v>
      </c>
      <c r="D1507" s="10">
        <v>87.3</v>
      </c>
      <c r="E1507" s="10">
        <v>86.7</v>
      </c>
      <c r="F1507" s="10">
        <v>85</v>
      </c>
      <c r="G1507" s="10">
        <v>83.7</v>
      </c>
      <c r="H1507" s="10">
        <v>83.7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10137</v>
      </c>
      <c r="C1508" s="3" t="s">
        <v>4801</v>
      </c>
      <c r="D1508" s="10">
        <v>229.5</v>
      </c>
      <c r="E1508" s="10">
        <v>227.5</v>
      </c>
      <c r="F1508" s="10">
        <v>232.5</v>
      </c>
      <c r="G1508" s="10">
        <v>229.5</v>
      </c>
      <c r="H1508" s="10">
        <v>227</v>
      </c>
      <c r="I1508" s="3">
        <v>-41</v>
      </c>
      <c r="J1508" s="3">
        <v>32</v>
      </c>
      <c r="K1508" s="3">
        <v>37</v>
      </c>
      <c r="L1508" s="3">
        <v>-21</v>
      </c>
      <c r="M1508" s="3">
        <v>108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-9.4094999999999998E-2</v>
      </c>
      <c r="T1508" s="11">
        <f t="shared" si="231"/>
        <v>7.2800000000000004E-2</v>
      </c>
      <c r="U1508" s="11">
        <f t="shared" si="232"/>
        <v>8.6025000000000004E-2</v>
      </c>
      <c r="V1508" s="11">
        <f t="shared" si="233"/>
        <v>-4.8195000000000002E-2</v>
      </c>
      <c r="W1508" s="11">
        <f t="shared" si="234"/>
        <v>0.24515999999999999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10138</v>
      </c>
      <c r="C1509" s="3" t="s">
        <v>4812</v>
      </c>
      <c r="D1509" s="10">
        <v>167</v>
      </c>
      <c r="E1509" s="10">
        <v>166</v>
      </c>
      <c r="F1509" s="10">
        <v>164</v>
      </c>
      <c r="G1509" s="10">
        <v>162.5</v>
      </c>
      <c r="H1509" s="10">
        <v>161</v>
      </c>
      <c r="I1509" s="3">
        <v>15</v>
      </c>
      <c r="J1509" s="3">
        <v>-17</v>
      </c>
      <c r="K1509" s="3">
        <v>-6</v>
      </c>
      <c r="L1509" s="3">
        <v>-18</v>
      </c>
      <c r="M1509" s="3">
        <v>-22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2.5049999999999999E-2</v>
      </c>
      <c r="T1509" s="11">
        <f t="shared" si="231"/>
        <v>-2.8219999999999999E-2</v>
      </c>
      <c r="U1509" s="11">
        <f t="shared" si="232"/>
        <v>-9.8399999999999998E-3</v>
      </c>
      <c r="V1509" s="11">
        <f t="shared" si="233"/>
        <v>-2.9250000000000002E-2</v>
      </c>
      <c r="W1509" s="11">
        <f t="shared" si="234"/>
        <v>-3.542E-2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6412</v>
      </c>
      <c r="C1510" s="3" t="s">
        <v>4812</v>
      </c>
      <c r="D1510" s="10">
        <v>52.5</v>
      </c>
      <c r="E1510" s="10">
        <v>50.4</v>
      </c>
      <c r="F1510" s="10">
        <v>49.8</v>
      </c>
      <c r="G1510" s="10">
        <v>49.7</v>
      </c>
      <c r="H1510" s="10">
        <v>49</v>
      </c>
      <c r="I1510" s="3">
        <v>6</v>
      </c>
      <c r="J1510" s="3">
        <v>-2</v>
      </c>
      <c r="K1510" s="3">
        <v>-2</v>
      </c>
      <c r="L1510" s="3">
        <v>3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3.15E-3</v>
      </c>
      <c r="T1510" s="11">
        <f t="shared" si="231"/>
        <v>-1.008E-3</v>
      </c>
      <c r="U1510" s="11">
        <f t="shared" si="232"/>
        <v>-9.9599999999999992E-4</v>
      </c>
      <c r="V1510" s="11">
        <f t="shared" si="233"/>
        <v>1.4910000000000001E-3</v>
      </c>
      <c r="W1510" s="11">
        <f t="shared" si="234"/>
        <v>-1.47E-3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6413</v>
      </c>
      <c r="C1511" s="3" t="s">
        <v>4782</v>
      </c>
      <c r="D1511" s="10">
        <v>28.55</v>
      </c>
      <c r="E1511" s="10">
        <v>29.15</v>
      </c>
      <c r="F1511" s="10">
        <v>29.2</v>
      </c>
      <c r="G1511" s="10">
        <v>28.9</v>
      </c>
      <c r="H1511" s="10">
        <v>28.55</v>
      </c>
      <c r="I1511" s="3">
        <v>6</v>
      </c>
      <c r="J1511" s="3">
        <v>15</v>
      </c>
      <c r="K1511" s="3">
        <v>2</v>
      </c>
      <c r="L1511" s="3">
        <v>0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1.7130000000000001E-3</v>
      </c>
      <c r="T1511" s="11">
        <f t="shared" si="231"/>
        <v>4.3724999999999997E-3</v>
      </c>
      <c r="U1511" s="11">
        <f t="shared" si="232"/>
        <v>5.8399999999999999E-4</v>
      </c>
      <c r="V1511" s="11">
        <f t="shared" si="233"/>
        <v>0</v>
      </c>
      <c r="W1511" s="11">
        <f t="shared" si="234"/>
        <v>2.855E-4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6414</v>
      </c>
      <c r="C1512" s="3" t="s">
        <v>4758</v>
      </c>
      <c r="D1512" s="10">
        <v>281</v>
      </c>
      <c r="E1512" s="10">
        <v>275.5</v>
      </c>
      <c r="F1512" s="10">
        <v>279.5</v>
      </c>
      <c r="G1512" s="10">
        <v>279.5</v>
      </c>
      <c r="H1512" s="10">
        <v>276</v>
      </c>
      <c r="I1512" s="3">
        <v>-2</v>
      </c>
      <c r="J1512" s="3">
        <v>-97</v>
      </c>
      <c r="K1512" s="3">
        <v>86</v>
      </c>
      <c r="L1512" s="3">
        <v>-40.600999999999999</v>
      </c>
      <c r="M1512" s="3">
        <v>-69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-5.62E-3</v>
      </c>
      <c r="T1512" s="11">
        <f t="shared" si="231"/>
        <v>-0.267235</v>
      </c>
      <c r="U1512" s="11">
        <f t="shared" si="232"/>
        <v>0.24037</v>
      </c>
      <c r="V1512" s="11">
        <f t="shared" si="233"/>
        <v>-0.11347979499999999</v>
      </c>
      <c r="W1512" s="11">
        <f t="shared" si="234"/>
        <v>-0.19044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10139</v>
      </c>
      <c r="C1513" s="3" t="s">
        <v>4793</v>
      </c>
      <c r="D1513" s="10">
        <v>59</v>
      </c>
      <c r="E1513" s="10">
        <v>59.5</v>
      </c>
      <c r="F1513" s="10">
        <v>59.2</v>
      </c>
      <c r="G1513" s="10">
        <v>59.4</v>
      </c>
      <c r="H1513" s="10">
        <v>58.9</v>
      </c>
      <c r="I1513" s="3">
        <v>91</v>
      </c>
      <c r="J1513" s="3">
        <v>61</v>
      </c>
      <c r="K1513" s="3">
        <v>58</v>
      </c>
      <c r="L1513" s="3">
        <v>4</v>
      </c>
      <c r="M1513" s="3">
        <v>-33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5.3690000000000002E-2</v>
      </c>
      <c r="T1513" s="11">
        <f t="shared" si="231"/>
        <v>3.6295000000000001E-2</v>
      </c>
      <c r="U1513" s="11">
        <f t="shared" si="232"/>
        <v>3.4336000000000005E-2</v>
      </c>
      <c r="V1513" s="11">
        <f t="shared" si="233"/>
        <v>2.3760000000000001E-3</v>
      </c>
      <c r="W1513" s="11">
        <f t="shared" si="234"/>
        <v>-1.9436999999999999E-2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5158</v>
      </c>
      <c r="C1514" s="3" t="s">
        <v>4758</v>
      </c>
      <c r="D1514" s="10">
        <v>201</v>
      </c>
      <c r="E1514" s="10">
        <v>203</v>
      </c>
      <c r="F1514" s="10">
        <v>201.5</v>
      </c>
      <c r="G1514" s="10">
        <v>199</v>
      </c>
      <c r="H1514" s="10">
        <v>196</v>
      </c>
      <c r="I1514" s="3">
        <v>149.886</v>
      </c>
      <c r="J1514" s="3">
        <v>388</v>
      </c>
      <c r="K1514" s="3">
        <v>-82</v>
      </c>
      <c r="L1514" s="3">
        <v>-273.60500000000002</v>
      </c>
      <c r="M1514" s="3">
        <v>-535.94000000000005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0.30127085999999997</v>
      </c>
      <c r="T1514" s="11">
        <f t="shared" si="231"/>
        <v>0.78764000000000001</v>
      </c>
      <c r="U1514" s="11">
        <f t="shared" si="232"/>
        <v>-0.16522999999999999</v>
      </c>
      <c r="V1514" s="11">
        <f t="shared" si="233"/>
        <v>-0.5444739500000001</v>
      </c>
      <c r="W1514" s="11">
        <f t="shared" si="234"/>
        <v>-1.0504424000000001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6415</v>
      </c>
      <c r="C1515" s="3" t="s">
        <v>4781</v>
      </c>
      <c r="D1515" s="10">
        <v>136.5</v>
      </c>
      <c r="E1515" s="10">
        <v>142.5</v>
      </c>
      <c r="F1515" s="10">
        <v>144.5</v>
      </c>
      <c r="G1515" s="10">
        <v>141</v>
      </c>
      <c r="H1515" s="10">
        <v>137.5</v>
      </c>
      <c r="I1515" s="3">
        <v>16</v>
      </c>
      <c r="J1515" s="3">
        <v>-78</v>
      </c>
      <c r="K1515" s="3">
        <v>-159</v>
      </c>
      <c r="L1515" s="3">
        <v>177</v>
      </c>
      <c r="M1515" s="3">
        <v>31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2.1839999999999998E-2</v>
      </c>
      <c r="T1515" s="11">
        <f t="shared" si="231"/>
        <v>-0.11115</v>
      </c>
      <c r="U1515" s="11">
        <f t="shared" si="232"/>
        <v>-0.22975499999999999</v>
      </c>
      <c r="V1515" s="11">
        <f t="shared" si="233"/>
        <v>0.24956999999999999</v>
      </c>
      <c r="W1515" s="11">
        <f t="shared" si="234"/>
        <v>4.2625000000000003E-2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5592</v>
      </c>
      <c r="C1516" s="3" t="s">
        <v>4805</v>
      </c>
      <c r="D1516" s="10">
        <v>87.5</v>
      </c>
      <c r="E1516" s="10">
        <v>87.5</v>
      </c>
      <c r="F1516" s="10">
        <v>87.5</v>
      </c>
      <c r="G1516" s="10">
        <v>89</v>
      </c>
      <c r="H1516" s="10">
        <v>88.6</v>
      </c>
      <c r="I1516" s="3">
        <v>5</v>
      </c>
      <c r="J1516" s="3">
        <v>0</v>
      </c>
      <c r="K1516" s="3">
        <v>-1</v>
      </c>
      <c r="L1516" s="3">
        <v>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4.3750000000000004E-3</v>
      </c>
      <c r="T1516" s="11">
        <f t="shared" si="231"/>
        <v>0</v>
      </c>
      <c r="U1516" s="11">
        <f t="shared" si="232"/>
        <v>-8.7500000000000002E-4</v>
      </c>
      <c r="V1516" s="11">
        <f t="shared" si="233"/>
        <v>1.7799999999999999E-3</v>
      </c>
      <c r="W1516" s="11">
        <f t="shared" si="234"/>
        <v>8.8599999999999996E-4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6416</v>
      </c>
      <c r="C1517" s="3" t="s">
        <v>4783</v>
      </c>
      <c r="D1517" s="10">
        <v>59.2</v>
      </c>
      <c r="E1517" s="10">
        <v>59.2</v>
      </c>
      <c r="F1517" s="10">
        <v>59.2</v>
      </c>
      <c r="G1517" s="10">
        <v>60.2</v>
      </c>
      <c r="H1517" s="10">
        <v>59.9</v>
      </c>
      <c r="I1517" s="3">
        <v>1</v>
      </c>
      <c r="J1517" s="3">
        <v>-1</v>
      </c>
      <c r="K1517" s="3">
        <v>0</v>
      </c>
      <c r="L1517" s="3">
        <v>11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5.9200000000000008E-4</v>
      </c>
      <c r="T1517" s="11">
        <f t="shared" si="231"/>
        <v>-5.9200000000000008E-4</v>
      </c>
      <c r="U1517" s="11">
        <f t="shared" si="232"/>
        <v>0</v>
      </c>
      <c r="V1517" s="11">
        <f t="shared" si="233"/>
        <v>6.6220000000000003E-3</v>
      </c>
      <c r="W1517" s="11">
        <f t="shared" si="234"/>
        <v>-1.797E-3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6417</v>
      </c>
      <c r="C1518" s="3" t="s">
        <v>4778</v>
      </c>
      <c r="D1518" s="10">
        <v>127.5</v>
      </c>
      <c r="E1518" s="10">
        <v>127.5</v>
      </c>
      <c r="F1518" s="10">
        <v>127</v>
      </c>
      <c r="G1518" s="10">
        <v>127.5</v>
      </c>
      <c r="H1518" s="10">
        <v>128</v>
      </c>
      <c r="I1518" s="3">
        <v>0</v>
      </c>
      <c r="J1518" s="3">
        <v>0</v>
      </c>
      <c r="K1518" s="3">
        <v>-5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-6.3499999999999997E-3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10140</v>
      </c>
      <c r="C1519" s="3" t="s">
        <v>4805</v>
      </c>
      <c r="D1519" s="10">
        <v>500</v>
      </c>
      <c r="E1519" s="10">
        <v>527</v>
      </c>
      <c r="F1519" s="10">
        <v>511</v>
      </c>
      <c r="G1519" s="10">
        <v>504</v>
      </c>
      <c r="H1519" s="10">
        <v>497.5</v>
      </c>
      <c r="I1519" s="3">
        <v>-59</v>
      </c>
      <c r="J1519" s="3">
        <v>-66</v>
      </c>
      <c r="K1519" s="3">
        <v>52.01</v>
      </c>
      <c r="L1519" s="3">
        <v>-120.02</v>
      </c>
      <c r="M1519" s="3">
        <v>-24</v>
      </c>
      <c r="N1519" s="3">
        <v>174.214</v>
      </c>
      <c r="O1519" s="3">
        <v>96.206999999999994</v>
      </c>
      <c r="P1519" s="3">
        <v>-12.759</v>
      </c>
      <c r="Q1519" s="3">
        <v>-72.412999999999997</v>
      </c>
      <c r="R1519" s="3">
        <v>-10.683</v>
      </c>
      <c r="S1519" s="11">
        <f t="shared" si="230"/>
        <v>-0.29499999999999998</v>
      </c>
      <c r="T1519" s="11">
        <f t="shared" si="231"/>
        <v>-0.34782000000000002</v>
      </c>
      <c r="U1519" s="11">
        <f t="shared" si="232"/>
        <v>0.26577109999999998</v>
      </c>
      <c r="V1519" s="11">
        <f t="shared" si="233"/>
        <v>-0.60490079999999991</v>
      </c>
      <c r="W1519" s="11">
        <f t="shared" si="234"/>
        <v>-0.11940000000000001</v>
      </c>
      <c r="X1519" s="11">
        <f t="shared" si="235"/>
        <v>0.87107000000000001</v>
      </c>
      <c r="Y1519" s="11">
        <f t="shared" si="236"/>
        <v>0.50701088999999999</v>
      </c>
      <c r="Z1519" s="11">
        <f t="shared" si="237"/>
        <v>-6.5198489999999998E-2</v>
      </c>
      <c r="AA1519" s="11">
        <f t="shared" si="238"/>
        <v>-0.36496152000000004</v>
      </c>
      <c r="AB1519" s="11">
        <f t="shared" si="239"/>
        <v>-5.3147924999999999E-2</v>
      </c>
    </row>
    <row r="1520" spans="1:28" x14ac:dyDescent="0.25">
      <c r="A1520" s="2" t="s">
        <v>1514</v>
      </c>
      <c r="B1520" s="3" t="s">
        <v>10141</v>
      </c>
      <c r="C1520" s="3" t="s">
        <v>4758</v>
      </c>
      <c r="D1520" s="10">
        <v>33.1</v>
      </c>
      <c r="E1520" s="10">
        <v>34.75</v>
      </c>
      <c r="F1520" s="10">
        <v>34.299999999999997</v>
      </c>
      <c r="G1520" s="10">
        <v>35.200000000000003</v>
      </c>
      <c r="H1520" s="10">
        <v>34.299999999999997</v>
      </c>
      <c r="I1520" s="3">
        <v>11</v>
      </c>
      <c r="J1520" s="3">
        <v>-79</v>
      </c>
      <c r="K1520" s="3">
        <v>-16</v>
      </c>
      <c r="L1520" s="3">
        <v>-6</v>
      </c>
      <c r="M1520" s="3">
        <v>-80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3.6410000000000001E-3</v>
      </c>
      <c r="T1520" s="11">
        <f t="shared" si="231"/>
        <v>-2.7452500000000001E-2</v>
      </c>
      <c r="U1520" s="11">
        <f t="shared" si="232"/>
        <v>-5.4879999999999998E-3</v>
      </c>
      <c r="V1520" s="11">
        <f t="shared" si="233"/>
        <v>-2.1120000000000002E-3</v>
      </c>
      <c r="W1520" s="11">
        <f t="shared" si="234"/>
        <v>-2.7439999999999999E-2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10142</v>
      </c>
      <c r="C1521" s="3" t="s">
        <v>4785</v>
      </c>
      <c r="D1521" s="10">
        <v>50.6</v>
      </c>
      <c r="E1521" s="10">
        <v>50</v>
      </c>
      <c r="F1521" s="10">
        <v>50.7</v>
      </c>
      <c r="G1521" s="10">
        <v>50.6</v>
      </c>
      <c r="H1521" s="10">
        <v>49.9</v>
      </c>
      <c r="I1521" s="3">
        <v>67</v>
      </c>
      <c r="J1521" s="3">
        <v>12</v>
      </c>
      <c r="K1521" s="3">
        <v>83</v>
      </c>
      <c r="L1521" s="3">
        <v>21</v>
      </c>
      <c r="M1521" s="3">
        <v>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3.3902000000000002E-2</v>
      </c>
      <c r="T1521" s="11">
        <f t="shared" si="231"/>
        <v>6.0000000000000001E-3</v>
      </c>
      <c r="U1521" s="11">
        <f t="shared" si="232"/>
        <v>4.2081E-2</v>
      </c>
      <c r="V1521" s="11">
        <f t="shared" si="233"/>
        <v>1.0626000000000002E-2</v>
      </c>
      <c r="W1521" s="11">
        <f t="shared" si="234"/>
        <v>4.9899999999999999E-4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5464</v>
      </c>
      <c r="C1522" s="3" t="s">
        <v>4758</v>
      </c>
      <c r="D1522" s="10">
        <v>180</v>
      </c>
      <c r="E1522" s="10">
        <v>181.5</v>
      </c>
      <c r="F1522" s="10">
        <v>185</v>
      </c>
      <c r="G1522" s="10">
        <v>184.5</v>
      </c>
      <c r="H1522" s="10">
        <v>185</v>
      </c>
      <c r="I1522" s="3">
        <v>5</v>
      </c>
      <c r="J1522" s="3">
        <v>8</v>
      </c>
      <c r="K1522" s="3">
        <v>4</v>
      </c>
      <c r="L1522" s="3">
        <v>-3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8.9999999999999993E-3</v>
      </c>
      <c r="T1522" s="11">
        <f t="shared" si="231"/>
        <v>1.452E-2</v>
      </c>
      <c r="U1522" s="11">
        <f t="shared" si="232"/>
        <v>7.4000000000000003E-3</v>
      </c>
      <c r="V1522" s="11">
        <f t="shared" si="233"/>
        <v>-5.535E-3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10143</v>
      </c>
      <c r="C1523" s="3" t="s">
        <v>4812</v>
      </c>
      <c r="D1523" s="10">
        <v>81.400000000000006</v>
      </c>
      <c r="E1523" s="10">
        <v>82.5</v>
      </c>
      <c r="F1523" s="10">
        <v>80.900000000000006</v>
      </c>
      <c r="G1523" s="10">
        <v>79.900000000000006</v>
      </c>
      <c r="H1523" s="10">
        <v>77.900000000000006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7.7900000000000007E-4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10144</v>
      </c>
      <c r="C1524" s="3" t="s">
        <v>4812</v>
      </c>
      <c r="D1524" s="10">
        <v>140.5</v>
      </c>
      <c r="E1524" s="10">
        <v>142</v>
      </c>
      <c r="F1524" s="10">
        <v>143</v>
      </c>
      <c r="G1524" s="10">
        <v>138</v>
      </c>
      <c r="H1524" s="10">
        <v>138.5</v>
      </c>
      <c r="I1524" s="3">
        <v>-47</v>
      </c>
      <c r="J1524" s="3">
        <v>61</v>
      </c>
      <c r="K1524" s="3">
        <v>-75</v>
      </c>
      <c r="L1524" s="3">
        <v>-13.099</v>
      </c>
      <c r="M1524" s="3">
        <v>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-6.6034999999999996E-2</v>
      </c>
      <c r="T1524" s="11">
        <f t="shared" si="231"/>
        <v>8.6620000000000003E-2</v>
      </c>
      <c r="U1524" s="11">
        <f t="shared" si="232"/>
        <v>-0.10725</v>
      </c>
      <c r="V1524" s="11">
        <f t="shared" si="233"/>
        <v>-1.8076620000000002E-2</v>
      </c>
      <c r="W1524" s="11">
        <f t="shared" si="234"/>
        <v>8.3099999999999997E-3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10145</v>
      </c>
      <c r="C1525" s="3" t="s">
        <v>4768</v>
      </c>
      <c r="D1525" s="10">
        <v>49.15</v>
      </c>
      <c r="E1525" s="10">
        <v>49.15</v>
      </c>
      <c r="F1525" s="10">
        <v>49.2</v>
      </c>
      <c r="G1525" s="10">
        <v>52.2</v>
      </c>
      <c r="H1525" s="10">
        <v>52.7</v>
      </c>
      <c r="I1525" s="3">
        <v>-2</v>
      </c>
      <c r="J1525" s="3">
        <v>8</v>
      </c>
      <c r="K1525" s="3">
        <v>7</v>
      </c>
      <c r="L1525" s="3">
        <v>61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-9.8299999999999993E-4</v>
      </c>
      <c r="T1525" s="11">
        <f t="shared" si="231"/>
        <v>3.9319999999999997E-3</v>
      </c>
      <c r="U1525" s="11">
        <f t="shared" si="232"/>
        <v>3.4440000000000004E-3</v>
      </c>
      <c r="V1525" s="11">
        <f t="shared" si="233"/>
        <v>3.1842000000000002E-2</v>
      </c>
      <c r="W1525" s="11">
        <f t="shared" si="234"/>
        <v>-1.054E-3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10146</v>
      </c>
      <c r="C1526" s="3" t="s">
        <v>4805</v>
      </c>
      <c r="D1526" s="10">
        <v>216.5</v>
      </c>
      <c r="E1526" s="10">
        <v>213.5</v>
      </c>
      <c r="F1526" s="10">
        <v>214</v>
      </c>
      <c r="G1526" s="10">
        <v>206.5</v>
      </c>
      <c r="H1526" s="10">
        <v>204</v>
      </c>
      <c r="I1526" s="3">
        <v>38</v>
      </c>
      <c r="J1526" s="3">
        <v>48</v>
      </c>
      <c r="K1526" s="3">
        <v>-48</v>
      </c>
      <c r="L1526" s="3">
        <v>-134</v>
      </c>
      <c r="M1526" s="3">
        <v>-137</v>
      </c>
      <c r="N1526" s="3">
        <v>15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8.2269999999999996E-2</v>
      </c>
      <c r="T1526" s="11">
        <f t="shared" si="231"/>
        <v>0.10248</v>
      </c>
      <c r="U1526" s="11">
        <f t="shared" si="232"/>
        <v>-0.10272000000000001</v>
      </c>
      <c r="V1526" s="11">
        <f t="shared" si="233"/>
        <v>-0.27671000000000001</v>
      </c>
      <c r="W1526" s="11">
        <f t="shared" si="234"/>
        <v>-0.27948000000000001</v>
      </c>
      <c r="X1526" s="11">
        <f t="shared" si="235"/>
        <v>3.2474999999999997E-2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10147</v>
      </c>
      <c r="C1527" s="3" t="s">
        <v>4758</v>
      </c>
      <c r="D1527" s="10">
        <v>250</v>
      </c>
      <c r="E1527" s="10">
        <v>250</v>
      </c>
      <c r="F1527" s="10">
        <v>250</v>
      </c>
      <c r="G1527" s="10">
        <v>251</v>
      </c>
      <c r="H1527" s="10">
        <v>251.5</v>
      </c>
      <c r="I1527" s="3">
        <v>0</v>
      </c>
      <c r="J1527" s="3">
        <v>10</v>
      </c>
      <c r="K1527" s="3">
        <v>10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2.5000000000000001E-2</v>
      </c>
      <c r="U1527" s="11">
        <f t="shared" si="232"/>
        <v>2.5000000000000001E-2</v>
      </c>
      <c r="V1527" s="11">
        <f t="shared" si="233"/>
        <v>2.5100000000000001E-2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10148</v>
      </c>
      <c r="C1528" s="3" t="s">
        <v>4758</v>
      </c>
      <c r="D1528" s="10">
        <v>34.25</v>
      </c>
      <c r="E1528" s="10">
        <v>34.549999999999997</v>
      </c>
      <c r="F1528" s="10">
        <v>34.5</v>
      </c>
      <c r="G1528" s="10">
        <v>34.799999999999997</v>
      </c>
      <c r="H1528" s="10">
        <v>34.299999999999997</v>
      </c>
      <c r="I1528" s="3">
        <v>-9</v>
      </c>
      <c r="J1528" s="3">
        <v>-11</v>
      </c>
      <c r="K1528" s="3">
        <v>-11</v>
      </c>
      <c r="L1528" s="3">
        <v>-7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-3.0825000000000002E-3</v>
      </c>
      <c r="T1528" s="11">
        <f t="shared" si="231"/>
        <v>-3.8004999999999996E-3</v>
      </c>
      <c r="U1528" s="11">
        <f t="shared" si="232"/>
        <v>-3.7950000000000002E-3</v>
      </c>
      <c r="V1528" s="11">
        <f t="shared" si="233"/>
        <v>-2.4359999999999998E-3</v>
      </c>
      <c r="W1528" s="11">
        <f t="shared" si="234"/>
        <v>-6.8599999999999998E-4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6422</v>
      </c>
      <c r="C1529" s="3" t="s">
        <v>10332</v>
      </c>
      <c r="D1529" s="10">
        <v>66.3</v>
      </c>
      <c r="E1529" s="10">
        <v>66</v>
      </c>
      <c r="F1529" s="10">
        <v>66.2</v>
      </c>
      <c r="G1529" s="10">
        <v>65.3</v>
      </c>
      <c r="H1529" s="10">
        <v>64.599999999999994</v>
      </c>
      <c r="I1529" s="3">
        <v>16</v>
      </c>
      <c r="J1529" s="3">
        <v>3</v>
      </c>
      <c r="K1529" s="3">
        <v>0</v>
      </c>
      <c r="L1529" s="3">
        <v>4</v>
      </c>
      <c r="M1529" s="3">
        <v>-24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1.0607999999999999E-2</v>
      </c>
      <c r="T1529" s="11">
        <f t="shared" si="231"/>
        <v>1.98E-3</v>
      </c>
      <c r="U1529" s="11">
        <f t="shared" si="232"/>
        <v>0</v>
      </c>
      <c r="V1529" s="11">
        <f t="shared" si="233"/>
        <v>2.6119999999999997E-3</v>
      </c>
      <c r="W1529" s="11">
        <f t="shared" si="234"/>
        <v>-1.5503999999999999E-2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10149</v>
      </c>
      <c r="C1530" s="3" t="s">
        <v>4802</v>
      </c>
      <c r="D1530" s="10">
        <v>53.7</v>
      </c>
      <c r="E1530" s="10">
        <v>54.8</v>
      </c>
      <c r="F1530" s="10">
        <v>54.6</v>
      </c>
      <c r="G1530" s="10">
        <v>54.8</v>
      </c>
      <c r="H1530" s="10">
        <v>54.5</v>
      </c>
      <c r="I1530" s="3">
        <v>16</v>
      </c>
      <c r="J1530" s="3">
        <v>28</v>
      </c>
      <c r="K1530" s="3">
        <v>-12</v>
      </c>
      <c r="L1530" s="3">
        <v>13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8.5920000000000007E-3</v>
      </c>
      <c r="T1530" s="11">
        <f t="shared" si="231"/>
        <v>1.5343999999999998E-2</v>
      </c>
      <c r="U1530" s="11">
        <f t="shared" si="232"/>
        <v>-6.5520000000000005E-3</v>
      </c>
      <c r="V1530" s="11">
        <f t="shared" si="233"/>
        <v>7.1240000000000001E-3</v>
      </c>
      <c r="W1530" s="11">
        <f t="shared" si="234"/>
        <v>2.725E-3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10150</v>
      </c>
      <c r="C1531" s="3" t="s">
        <v>10322</v>
      </c>
      <c r="D1531" s="10">
        <v>649</v>
      </c>
      <c r="E1531" s="10">
        <v>637</v>
      </c>
      <c r="F1531" s="10">
        <v>629</v>
      </c>
      <c r="G1531" s="10">
        <v>658</v>
      </c>
      <c r="H1531" s="10">
        <v>671</v>
      </c>
      <c r="I1531" s="3">
        <v>40.799999999999997</v>
      </c>
      <c r="J1531" s="3">
        <v>-78.316000000000003</v>
      </c>
      <c r="K1531" s="3">
        <v>-63.249000000000002</v>
      </c>
      <c r="L1531" s="3">
        <v>197</v>
      </c>
      <c r="M1531" s="3">
        <v>89</v>
      </c>
      <c r="N1531" s="3">
        <v>-1</v>
      </c>
      <c r="O1531" s="3">
        <v>0</v>
      </c>
      <c r="P1531" s="3">
        <v>-16.114999999999998</v>
      </c>
      <c r="Q1531" s="3">
        <v>0</v>
      </c>
      <c r="R1531" s="3">
        <v>25</v>
      </c>
      <c r="S1531" s="11">
        <f t="shared" si="230"/>
        <v>0.26479199999999997</v>
      </c>
      <c r="T1531" s="11">
        <f t="shared" si="231"/>
        <v>-0.49887292</v>
      </c>
      <c r="U1531" s="11">
        <f t="shared" si="232"/>
        <v>-0.39783620999999997</v>
      </c>
      <c r="V1531" s="11">
        <f t="shared" si="233"/>
        <v>1.29626</v>
      </c>
      <c r="W1531" s="11">
        <f t="shared" si="234"/>
        <v>0.59719</v>
      </c>
      <c r="X1531" s="11">
        <f t="shared" si="235"/>
        <v>-6.4900000000000001E-3</v>
      </c>
      <c r="Y1531" s="11">
        <f t="shared" si="236"/>
        <v>0</v>
      </c>
      <c r="Z1531" s="11">
        <f t="shared" si="237"/>
        <v>-0.10136334999999999</v>
      </c>
      <c r="AA1531" s="11">
        <f t="shared" si="238"/>
        <v>0</v>
      </c>
      <c r="AB1531" s="11">
        <f t="shared" si="239"/>
        <v>0.16775000000000001</v>
      </c>
    </row>
    <row r="1532" spans="1:28" x14ac:dyDescent="0.25">
      <c r="A1532" s="2" t="s">
        <v>1526</v>
      </c>
      <c r="B1532" s="3" t="s">
        <v>6425</v>
      </c>
      <c r="C1532" s="3" t="s">
        <v>10332</v>
      </c>
      <c r="D1532" s="10">
        <v>314.5</v>
      </c>
      <c r="E1532" s="10">
        <v>313.5</v>
      </c>
      <c r="F1532" s="10">
        <v>312.5</v>
      </c>
      <c r="G1532" s="10">
        <v>312.5</v>
      </c>
      <c r="H1532" s="10">
        <v>311.5</v>
      </c>
      <c r="I1532" s="3">
        <v>-3</v>
      </c>
      <c r="J1532" s="3">
        <v>0</v>
      </c>
      <c r="K1532" s="3">
        <v>-4</v>
      </c>
      <c r="L1532" s="3">
        <v>-2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-9.4350000000000007E-3</v>
      </c>
      <c r="T1532" s="11">
        <f t="shared" si="231"/>
        <v>0</v>
      </c>
      <c r="U1532" s="11">
        <f t="shared" si="232"/>
        <v>-1.2500000000000001E-2</v>
      </c>
      <c r="V1532" s="11">
        <f t="shared" si="233"/>
        <v>-6.2500000000000003E-3</v>
      </c>
      <c r="W1532" s="11">
        <f t="shared" si="234"/>
        <v>-9.3449999999999991E-3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10151</v>
      </c>
      <c r="C1533" s="3" t="s">
        <v>4818</v>
      </c>
      <c r="D1533" s="10">
        <v>69</v>
      </c>
      <c r="E1533" s="10">
        <v>70.5</v>
      </c>
      <c r="F1533" s="10">
        <v>69.8</v>
      </c>
      <c r="G1533" s="10">
        <v>68.7</v>
      </c>
      <c r="H1533" s="10">
        <v>66.8</v>
      </c>
      <c r="I1533" s="3">
        <v>32</v>
      </c>
      <c r="J1533" s="3">
        <v>-21</v>
      </c>
      <c r="K1533" s="3">
        <v>-10</v>
      </c>
      <c r="L1533" s="3">
        <v>-22</v>
      </c>
      <c r="M1533" s="3">
        <v>-3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2.2079999999999999E-2</v>
      </c>
      <c r="T1533" s="11">
        <f t="shared" si="231"/>
        <v>-1.4805E-2</v>
      </c>
      <c r="U1533" s="11">
        <f t="shared" si="232"/>
        <v>-6.9800000000000001E-3</v>
      </c>
      <c r="V1533" s="11">
        <f t="shared" si="233"/>
        <v>-1.5114000000000001E-2</v>
      </c>
      <c r="W1533" s="11">
        <f t="shared" si="234"/>
        <v>-2.0039999999999997E-3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10152</v>
      </c>
      <c r="C1534" s="3" t="s">
        <v>4804</v>
      </c>
      <c r="D1534" s="10">
        <v>102.5</v>
      </c>
      <c r="E1534" s="10">
        <v>102.5</v>
      </c>
      <c r="F1534" s="10">
        <v>103</v>
      </c>
      <c r="G1534" s="10">
        <v>103.5</v>
      </c>
      <c r="H1534" s="10">
        <v>103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1.0300000000000001E-3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10153</v>
      </c>
      <c r="C1535" s="3" t="s">
        <v>10317</v>
      </c>
      <c r="D1535" s="10">
        <v>17.850000000000001</v>
      </c>
      <c r="E1535" s="10">
        <v>17.5</v>
      </c>
      <c r="F1535" s="10">
        <v>17.3</v>
      </c>
      <c r="G1535" s="10">
        <v>18.399999999999999</v>
      </c>
      <c r="H1535" s="10">
        <v>17.45</v>
      </c>
      <c r="I1535" s="3">
        <v>-10</v>
      </c>
      <c r="J1535" s="3">
        <v>-211</v>
      </c>
      <c r="K1535" s="3">
        <v>-328</v>
      </c>
      <c r="L1535" s="3">
        <v>-145.31200000000001</v>
      </c>
      <c r="M1535" s="3">
        <v>-416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-1.7849999999999999E-3</v>
      </c>
      <c r="T1535" s="11">
        <f t="shared" si="231"/>
        <v>-3.6924999999999999E-2</v>
      </c>
      <c r="U1535" s="11">
        <f t="shared" si="232"/>
        <v>-5.6744000000000003E-2</v>
      </c>
      <c r="V1535" s="11">
        <f t="shared" si="233"/>
        <v>-2.6737408000000001E-2</v>
      </c>
      <c r="W1535" s="11">
        <f t="shared" si="234"/>
        <v>-7.2592000000000004E-2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6427</v>
      </c>
      <c r="C1536" s="3" t="s">
        <v>4805</v>
      </c>
      <c r="D1536" s="10">
        <v>285.5</v>
      </c>
      <c r="E1536" s="10">
        <v>290.5</v>
      </c>
      <c r="F1536" s="10">
        <v>288.5</v>
      </c>
      <c r="G1536" s="10">
        <v>289</v>
      </c>
      <c r="H1536" s="10">
        <v>284.5</v>
      </c>
      <c r="I1536" s="3">
        <v>-107</v>
      </c>
      <c r="J1536" s="3">
        <v>348.75</v>
      </c>
      <c r="K1536" s="3">
        <v>177.97300000000001</v>
      </c>
      <c r="L1536" s="3">
        <v>-12.135</v>
      </c>
      <c r="M1536" s="3">
        <v>-244</v>
      </c>
      <c r="N1536" s="3">
        <v>-1.744</v>
      </c>
      <c r="O1536" s="3">
        <v>11.484999999999999</v>
      </c>
      <c r="P1536" s="3">
        <v>1.897</v>
      </c>
      <c r="Q1536" s="3">
        <v>-13.96</v>
      </c>
      <c r="R1536" s="3">
        <v>-7.4820000000000002</v>
      </c>
      <c r="S1536" s="11">
        <f t="shared" si="230"/>
        <v>-0.30548500000000001</v>
      </c>
      <c r="T1536" s="11">
        <f t="shared" si="231"/>
        <v>1.0131187500000001</v>
      </c>
      <c r="U1536" s="11">
        <f t="shared" si="232"/>
        <v>0.51345210500000005</v>
      </c>
      <c r="V1536" s="11">
        <f t="shared" si="233"/>
        <v>-3.5070150000000001E-2</v>
      </c>
      <c r="W1536" s="11">
        <f t="shared" si="234"/>
        <v>-0.69418000000000002</v>
      </c>
      <c r="X1536" s="11">
        <f t="shared" si="235"/>
        <v>-4.9791200000000001E-3</v>
      </c>
      <c r="Y1536" s="11">
        <f t="shared" si="236"/>
        <v>3.3363925000000003E-2</v>
      </c>
      <c r="Z1536" s="11">
        <f t="shared" si="237"/>
        <v>5.4728449999999996E-3</v>
      </c>
      <c r="AA1536" s="11">
        <f t="shared" si="238"/>
        <v>-4.0344400000000002E-2</v>
      </c>
      <c r="AB1536" s="11">
        <f t="shared" si="239"/>
        <v>-2.1286289999999999E-2</v>
      </c>
    </row>
    <row r="1537" spans="1:28" x14ac:dyDescent="0.25">
      <c r="A1537" s="2" t="s">
        <v>1531</v>
      </c>
      <c r="B1537" s="3" t="s">
        <v>10154</v>
      </c>
      <c r="C1537" s="3" t="s">
        <v>4783</v>
      </c>
      <c r="D1537" s="10">
        <v>27.15</v>
      </c>
      <c r="E1537" s="10">
        <v>27</v>
      </c>
      <c r="F1537" s="10">
        <v>26.85</v>
      </c>
      <c r="G1537" s="10">
        <v>26.7</v>
      </c>
      <c r="H1537" s="10">
        <v>26.5</v>
      </c>
      <c r="I1537" s="3">
        <v>24</v>
      </c>
      <c r="J1537" s="3">
        <v>-24</v>
      </c>
      <c r="K1537" s="3">
        <v>-42</v>
      </c>
      <c r="L1537" s="3">
        <v>-20</v>
      </c>
      <c r="M1537" s="3">
        <v>-21</v>
      </c>
      <c r="N1537" s="3">
        <v>-3.78</v>
      </c>
      <c r="O1537" s="3">
        <v>0</v>
      </c>
      <c r="P1537" s="3">
        <v>0</v>
      </c>
      <c r="Q1537" s="3">
        <v>-2.52</v>
      </c>
      <c r="R1537" s="3">
        <v>0</v>
      </c>
      <c r="S1537" s="11">
        <f t="shared" si="230"/>
        <v>6.5159999999999992E-3</v>
      </c>
      <c r="T1537" s="11">
        <f t="shared" si="231"/>
        <v>-6.4799999999999996E-3</v>
      </c>
      <c r="U1537" s="11">
        <f t="shared" si="232"/>
        <v>-1.1277000000000001E-2</v>
      </c>
      <c r="V1537" s="11">
        <f t="shared" si="233"/>
        <v>-5.3400000000000001E-3</v>
      </c>
      <c r="W1537" s="11">
        <f t="shared" si="234"/>
        <v>-5.5649999999999996E-3</v>
      </c>
      <c r="X1537" s="11">
        <f t="shared" si="235"/>
        <v>-1.0262699999999999E-3</v>
      </c>
      <c r="Y1537" s="11">
        <f t="shared" si="236"/>
        <v>0</v>
      </c>
      <c r="Z1537" s="11">
        <f t="shared" si="237"/>
        <v>0</v>
      </c>
      <c r="AA1537" s="11">
        <f t="shared" si="238"/>
        <v>-6.7283999999999996E-4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10155</v>
      </c>
      <c r="C1538" s="3" t="s">
        <v>4805</v>
      </c>
      <c r="D1538" s="10">
        <v>21.8</v>
      </c>
      <c r="E1538" s="10">
        <v>21.75</v>
      </c>
      <c r="F1538" s="10">
        <v>22</v>
      </c>
      <c r="G1538" s="10">
        <v>20.85</v>
      </c>
      <c r="H1538" s="10">
        <v>20.8</v>
      </c>
      <c r="I1538" s="3">
        <v>6</v>
      </c>
      <c r="J1538" s="3">
        <v>-7</v>
      </c>
      <c r="K1538" s="3">
        <v>16</v>
      </c>
      <c r="L1538" s="3">
        <v>-26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1.3080000000000001E-3</v>
      </c>
      <c r="T1538" s="11">
        <f t="shared" si="231"/>
        <v>-1.5225E-3</v>
      </c>
      <c r="U1538" s="11">
        <f t="shared" si="232"/>
        <v>3.5200000000000001E-3</v>
      </c>
      <c r="V1538" s="11">
        <f t="shared" si="233"/>
        <v>-5.4210000000000005E-3</v>
      </c>
      <c r="W1538" s="11">
        <f t="shared" si="234"/>
        <v>-1.2480000000000002E-3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5466</v>
      </c>
      <c r="C1539" s="3" t="s">
        <v>10305</v>
      </c>
      <c r="D1539" s="10">
        <v>65.7</v>
      </c>
      <c r="E1539" s="10">
        <v>64.3</v>
      </c>
      <c r="F1539" s="10">
        <v>64.7</v>
      </c>
      <c r="G1539" s="10">
        <v>63.2</v>
      </c>
      <c r="H1539" s="10">
        <v>65</v>
      </c>
      <c r="I1539" s="3">
        <v>155</v>
      </c>
      <c r="J1539" s="3">
        <v>136</v>
      </c>
      <c r="K1539" s="3">
        <v>92</v>
      </c>
      <c r="L1539" s="3">
        <v>-13</v>
      </c>
      <c r="M1539" s="3">
        <v>28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0.10183499999999999</v>
      </c>
      <c r="T1539" s="11">
        <f t="shared" si="231"/>
        <v>8.7447999999999998E-2</v>
      </c>
      <c r="U1539" s="11">
        <f t="shared" si="232"/>
        <v>5.9524000000000007E-2</v>
      </c>
      <c r="V1539" s="11">
        <f t="shared" si="233"/>
        <v>-8.2160000000000011E-3</v>
      </c>
      <c r="W1539" s="11">
        <f t="shared" si="234"/>
        <v>1.8200000000000001E-2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10156</v>
      </c>
      <c r="C1540" s="3" t="s">
        <v>10359</v>
      </c>
      <c r="D1540" s="10">
        <v>51.7</v>
      </c>
      <c r="E1540" s="10">
        <v>51.2</v>
      </c>
      <c r="F1540" s="10">
        <v>50.6</v>
      </c>
      <c r="G1540" s="10">
        <v>51.1</v>
      </c>
      <c r="H1540" s="10">
        <v>50.1</v>
      </c>
      <c r="I1540" s="3">
        <v>50</v>
      </c>
      <c r="J1540" s="3">
        <v>-75</v>
      </c>
      <c r="K1540" s="3">
        <v>-223.97</v>
      </c>
      <c r="L1540" s="3">
        <v>24.08</v>
      </c>
      <c r="M1540" s="3">
        <v>-146.24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2.5850000000000001E-2</v>
      </c>
      <c r="T1540" s="11">
        <f t="shared" si="231"/>
        <v>-3.8399999999999997E-2</v>
      </c>
      <c r="U1540" s="11">
        <f t="shared" si="232"/>
        <v>-0.11332882</v>
      </c>
      <c r="V1540" s="11">
        <f t="shared" si="233"/>
        <v>1.2304880000000001E-2</v>
      </c>
      <c r="W1540" s="11">
        <f t="shared" si="234"/>
        <v>-7.326624000000001E-2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10157</v>
      </c>
      <c r="C1541" s="3" t="s">
        <v>4780</v>
      </c>
      <c r="D1541" s="10">
        <v>28.55</v>
      </c>
      <c r="E1541" s="10">
        <v>28.8</v>
      </c>
      <c r="F1541" s="10">
        <v>28.55</v>
      </c>
      <c r="G1541" s="10">
        <v>28.6</v>
      </c>
      <c r="H1541" s="10">
        <v>28.6</v>
      </c>
      <c r="I1541" s="3">
        <v>2</v>
      </c>
      <c r="J1541" s="3">
        <v>-1</v>
      </c>
      <c r="K1541" s="3">
        <v>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5.71E-4</v>
      </c>
      <c r="T1541" s="11">
        <f t="shared" si="231"/>
        <v>-2.8800000000000001E-4</v>
      </c>
      <c r="U1541" s="11">
        <f t="shared" si="232"/>
        <v>2.855E-4</v>
      </c>
      <c r="V1541" s="11">
        <f t="shared" si="233"/>
        <v>-2.8600000000000001E-4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10158</v>
      </c>
      <c r="C1542" s="3" t="s">
        <v>4785</v>
      </c>
      <c r="D1542" s="10">
        <v>57</v>
      </c>
      <c r="E1542" s="10">
        <v>56.1</v>
      </c>
      <c r="F1542" s="10">
        <v>56.2</v>
      </c>
      <c r="G1542" s="10">
        <v>55.2</v>
      </c>
      <c r="H1542" s="10">
        <v>53.7</v>
      </c>
      <c r="I1542" s="3">
        <v>141</v>
      </c>
      <c r="J1542" s="3">
        <v>-87</v>
      </c>
      <c r="K1542" s="3">
        <v>-32</v>
      </c>
      <c r="L1542" s="3">
        <v>-169.048</v>
      </c>
      <c r="M1542" s="3">
        <v>-28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8.0369999999999997E-2</v>
      </c>
      <c r="T1542" s="11">
        <f t="shared" si="231"/>
        <v>-4.8806999999999996E-2</v>
      </c>
      <c r="U1542" s="11">
        <f t="shared" si="232"/>
        <v>-1.7984E-2</v>
      </c>
      <c r="V1542" s="11">
        <f t="shared" si="233"/>
        <v>-9.3314495999999997E-2</v>
      </c>
      <c r="W1542" s="11">
        <f t="shared" si="234"/>
        <v>-1.5036000000000001E-2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5593</v>
      </c>
      <c r="C1543" s="3" t="s">
        <v>4760</v>
      </c>
      <c r="D1543" s="10">
        <v>20</v>
      </c>
      <c r="E1543" s="10">
        <v>22</v>
      </c>
      <c r="F1543" s="10">
        <v>24.2</v>
      </c>
      <c r="G1543" s="10">
        <v>24.2</v>
      </c>
      <c r="H1543" s="10">
        <v>24.1</v>
      </c>
      <c r="I1543" s="3">
        <v>-110</v>
      </c>
      <c r="J1543" s="3">
        <v>-9</v>
      </c>
      <c r="K1543" s="3">
        <v>727</v>
      </c>
      <c r="L1543" s="3">
        <v>54</v>
      </c>
      <c r="M1543" s="3">
        <v>281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-2.1999999999999999E-2</v>
      </c>
      <c r="T1543" s="11">
        <f t="shared" ref="T1543:T1606" si="241">$E1543*J1543/100000</f>
        <v>-1.98E-3</v>
      </c>
      <c r="U1543" s="11">
        <f t="shared" ref="U1543:U1606" si="242">$F1543*K1543/100000</f>
        <v>0.17593399999999998</v>
      </c>
      <c r="V1543" s="11">
        <f t="shared" ref="V1543:V1606" si="243">$G1543*L1543/100000</f>
        <v>1.3068E-2</v>
      </c>
      <c r="W1543" s="11">
        <f t="shared" ref="W1543:W1606" si="244">$H1543*M1543/100000</f>
        <v>6.7721000000000003E-2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10159</v>
      </c>
      <c r="C1544" s="3" t="s">
        <v>10338</v>
      </c>
      <c r="D1544" s="10">
        <v>35.35</v>
      </c>
      <c r="E1544" s="10">
        <v>35.6</v>
      </c>
      <c r="F1544" s="10">
        <v>35.299999999999997</v>
      </c>
      <c r="G1544" s="10">
        <v>34.9</v>
      </c>
      <c r="H1544" s="10">
        <v>33.9</v>
      </c>
      <c r="I1544" s="3">
        <v>90</v>
      </c>
      <c r="J1544" s="3">
        <v>12</v>
      </c>
      <c r="K1544" s="3">
        <v>-30</v>
      </c>
      <c r="L1544" s="3">
        <v>-32</v>
      </c>
      <c r="M1544" s="3">
        <v>-22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3.1815000000000003E-2</v>
      </c>
      <c r="T1544" s="11">
        <f t="shared" si="241"/>
        <v>4.2720000000000006E-3</v>
      </c>
      <c r="U1544" s="11">
        <f t="shared" si="242"/>
        <v>-1.059E-2</v>
      </c>
      <c r="V1544" s="11">
        <f t="shared" si="243"/>
        <v>-1.1167999999999999E-2</v>
      </c>
      <c r="W1544" s="11">
        <f t="shared" si="244"/>
        <v>-7.4579999999999994E-3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10160</v>
      </c>
      <c r="C1545" s="3" t="s">
        <v>4794</v>
      </c>
      <c r="D1545" s="10">
        <v>42.1</v>
      </c>
      <c r="E1545" s="10">
        <v>41.85</v>
      </c>
      <c r="F1545" s="10">
        <v>42</v>
      </c>
      <c r="G1545" s="10">
        <v>41.75</v>
      </c>
      <c r="H1545" s="10">
        <v>41.65</v>
      </c>
      <c r="I1545" s="3">
        <v>144.97</v>
      </c>
      <c r="J1545" s="3">
        <v>37</v>
      </c>
      <c r="K1545" s="3">
        <v>9.984</v>
      </c>
      <c r="L1545" s="3">
        <v>-28.013999999999999</v>
      </c>
      <c r="M1545" s="3">
        <v>7.9009999999999998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6.1032370000000002E-2</v>
      </c>
      <c r="T1545" s="11">
        <f t="shared" si="241"/>
        <v>1.54845E-2</v>
      </c>
      <c r="U1545" s="11">
        <f t="shared" si="242"/>
        <v>4.1932799999999998E-3</v>
      </c>
      <c r="V1545" s="11">
        <f t="shared" si="243"/>
        <v>-1.1695845E-2</v>
      </c>
      <c r="W1545" s="11">
        <f t="shared" si="244"/>
        <v>3.2907664999999998E-3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5014</v>
      </c>
      <c r="C1546" s="3" t="s">
        <v>4805</v>
      </c>
      <c r="D1546" s="10">
        <v>46.75</v>
      </c>
      <c r="E1546" s="10">
        <v>47</v>
      </c>
      <c r="F1546" s="10">
        <v>46.45</v>
      </c>
      <c r="G1546" s="10">
        <v>45.2</v>
      </c>
      <c r="H1546" s="10">
        <v>44.45</v>
      </c>
      <c r="I1546" s="3">
        <v>176</v>
      </c>
      <c r="J1546" s="3">
        <v>-315</v>
      </c>
      <c r="K1546" s="3">
        <v>-98</v>
      </c>
      <c r="L1546" s="3">
        <v>-97</v>
      </c>
      <c r="M1546" s="3">
        <v>-57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8.2280000000000006E-2</v>
      </c>
      <c r="T1546" s="11">
        <f t="shared" si="241"/>
        <v>-0.14804999999999999</v>
      </c>
      <c r="U1546" s="11">
        <f t="shared" si="242"/>
        <v>-4.5521000000000006E-2</v>
      </c>
      <c r="V1546" s="11">
        <f t="shared" si="243"/>
        <v>-4.3844000000000008E-2</v>
      </c>
      <c r="W1546" s="11">
        <f t="shared" si="244"/>
        <v>-2.5336500000000001E-2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10161</v>
      </c>
      <c r="C1547" s="3" t="s">
        <v>4796</v>
      </c>
      <c r="D1547" s="10">
        <v>34.75</v>
      </c>
      <c r="E1547" s="10">
        <v>34.799999999999997</v>
      </c>
      <c r="F1547" s="10">
        <v>34.950000000000003</v>
      </c>
      <c r="G1547" s="10">
        <v>34.9</v>
      </c>
      <c r="H1547" s="10">
        <v>34.85</v>
      </c>
      <c r="I1547" s="3">
        <v>1</v>
      </c>
      <c r="J1547" s="3">
        <v>2</v>
      </c>
      <c r="K1547" s="3">
        <v>1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3.4749999999999999E-4</v>
      </c>
      <c r="T1547" s="11">
        <f t="shared" si="241"/>
        <v>6.959999999999999E-4</v>
      </c>
      <c r="U1547" s="11">
        <f t="shared" si="242"/>
        <v>3.4950000000000004E-4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10162</v>
      </c>
      <c r="C1548" s="3" t="s">
        <v>4796</v>
      </c>
      <c r="D1548" s="10">
        <v>26.45</v>
      </c>
      <c r="E1548" s="10">
        <v>27.8</v>
      </c>
      <c r="F1548" s="10">
        <v>27.75</v>
      </c>
      <c r="G1548" s="10">
        <v>28.35</v>
      </c>
      <c r="H1548" s="10">
        <v>28.05</v>
      </c>
      <c r="I1548" s="3">
        <v>-5</v>
      </c>
      <c r="J1548" s="3">
        <v>-1</v>
      </c>
      <c r="K1548" s="3">
        <v>-5</v>
      </c>
      <c r="L1548" s="3">
        <v>-22</v>
      </c>
      <c r="M1548" s="3">
        <v>16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-1.3225000000000001E-3</v>
      </c>
      <c r="T1548" s="11">
        <f t="shared" si="241"/>
        <v>-2.7799999999999998E-4</v>
      </c>
      <c r="U1548" s="11">
        <f t="shared" si="242"/>
        <v>-1.3875000000000001E-3</v>
      </c>
      <c r="V1548" s="11">
        <f t="shared" si="243"/>
        <v>-6.2370000000000004E-3</v>
      </c>
      <c r="W1548" s="11">
        <f t="shared" si="244"/>
        <v>4.4879999999999998E-3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6434</v>
      </c>
      <c r="C1549" s="3" t="s">
        <v>4822</v>
      </c>
      <c r="D1549" s="10">
        <v>47.65</v>
      </c>
      <c r="E1549" s="10">
        <v>47.1</v>
      </c>
      <c r="F1549" s="10">
        <v>47.2</v>
      </c>
      <c r="G1549" s="10">
        <v>46.7</v>
      </c>
      <c r="H1549" s="10">
        <v>45.5</v>
      </c>
      <c r="I1549" s="3">
        <v>267.56900000000002</v>
      </c>
      <c r="J1549" s="3">
        <v>-607</v>
      </c>
      <c r="K1549" s="3">
        <v>170.24600000000001</v>
      </c>
      <c r="L1549" s="3">
        <v>-488</v>
      </c>
      <c r="M1549" s="3">
        <v>-334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0.12749662850000001</v>
      </c>
      <c r="T1549" s="11">
        <f t="shared" si="241"/>
        <v>-0.28589700000000001</v>
      </c>
      <c r="U1549" s="11">
        <f t="shared" si="242"/>
        <v>8.0356112000000007E-2</v>
      </c>
      <c r="V1549" s="11">
        <f t="shared" si="243"/>
        <v>-0.22789600000000002</v>
      </c>
      <c r="W1549" s="11">
        <f t="shared" si="244"/>
        <v>-0.15196999999999999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10163</v>
      </c>
      <c r="C1550" s="3" t="s">
        <v>4794</v>
      </c>
      <c r="D1550" s="10">
        <v>237</v>
      </c>
      <c r="E1550" s="10">
        <v>232.5</v>
      </c>
      <c r="F1550" s="10">
        <v>231</v>
      </c>
      <c r="G1550" s="10">
        <v>227.5</v>
      </c>
      <c r="H1550" s="10">
        <v>228</v>
      </c>
      <c r="I1550" s="3">
        <v>440</v>
      </c>
      <c r="J1550" s="3">
        <v>-744.61900000000003</v>
      </c>
      <c r="K1550" s="3">
        <v>97.474999999999994</v>
      </c>
      <c r="L1550" s="3">
        <v>-1535.799</v>
      </c>
      <c r="M1550" s="3">
        <v>682.625</v>
      </c>
      <c r="N1550" s="3">
        <v>-207.89599999999999</v>
      </c>
      <c r="O1550" s="3">
        <v>73</v>
      </c>
      <c r="P1550" s="3">
        <v>-89</v>
      </c>
      <c r="Q1550" s="3">
        <v>-108.93</v>
      </c>
      <c r="R1550" s="3">
        <v>74</v>
      </c>
      <c r="S1550" s="11">
        <f t="shared" si="240"/>
        <v>1.0427999999999999</v>
      </c>
      <c r="T1550" s="11">
        <f t="shared" si="241"/>
        <v>-1.731239175</v>
      </c>
      <c r="U1550" s="11">
        <f t="shared" si="242"/>
        <v>0.22516724999999999</v>
      </c>
      <c r="V1550" s="11">
        <f t="shared" si="243"/>
        <v>-3.4939427250000001</v>
      </c>
      <c r="W1550" s="11">
        <f t="shared" si="244"/>
        <v>1.5563849999999999</v>
      </c>
      <c r="X1550" s="11">
        <f t="shared" si="245"/>
        <v>-0.49271352000000002</v>
      </c>
      <c r="Y1550" s="11">
        <f t="shared" si="246"/>
        <v>0.16972499999999999</v>
      </c>
      <c r="Z1550" s="11">
        <f t="shared" si="247"/>
        <v>-0.20558999999999999</v>
      </c>
      <c r="AA1550" s="11">
        <f t="shared" si="248"/>
        <v>-0.24781575</v>
      </c>
      <c r="AB1550" s="11">
        <f t="shared" si="249"/>
        <v>0.16872000000000001</v>
      </c>
    </row>
    <row r="1551" spans="1:28" x14ac:dyDescent="0.25">
      <c r="A1551" s="2" t="s">
        <v>1545</v>
      </c>
      <c r="B1551" s="3" t="s">
        <v>6436</v>
      </c>
      <c r="C1551" s="3" t="s">
        <v>4803</v>
      </c>
      <c r="D1551" s="10">
        <v>11.5</v>
      </c>
      <c r="E1551" s="10">
        <v>11.5</v>
      </c>
      <c r="F1551" s="10">
        <v>11.45</v>
      </c>
      <c r="G1551" s="10">
        <v>11.45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10164</v>
      </c>
      <c r="C1552" s="3" t="s">
        <v>4760</v>
      </c>
      <c r="D1552" s="10">
        <v>84</v>
      </c>
      <c r="E1552" s="10">
        <v>83.4</v>
      </c>
      <c r="F1552" s="10">
        <v>82.3</v>
      </c>
      <c r="G1552" s="10">
        <v>81.2</v>
      </c>
      <c r="H1552" s="10">
        <v>80.7</v>
      </c>
      <c r="I1552" s="3">
        <v>163</v>
      </c>
      <c r="J1552" s="3">
        <v>-167</v>
      </c>
      <c r="K1552" s="3">
        <v>-55.15</v>
      </c>
      <c r="L1552" s="3">
        <v>-196.97800000000001</v>
      </c>
      <c r="M1552" s="3">
        <v>15.022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0.13691999999999999</v>
      </c>
      <c r="T1552" s="11">
        <f t="shared" si="241"/>
        <v>-0.13927800000000001</v>
      </c>
      <c r="U1552" s="11">
        <f t="shared" si="242"/>
        <v>-4.5388449999999997E-2</v>
      </c>
      <c r="V1552" s="11">
        <f t="shared" si="243"/>
        <v>-0.15994613600000002</v>
      </c>
      <c r="W1552" s="11">
        <f t="shared" si="244"/>
        <v>1.2122753999999999E-2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10165</v>
      </c>
      <c r="C1553" s="3" t="s">
        <v>4819</v>
      </c>
      <c r="D1553" s="10">
        <v>37.200000000000003</v>
      </c>
      <c r="E1553" s="10">
        <v>37.1</v>
      </c>
      <c r="F1553" s="10">
        <v>37.299999999999997</v>
      </c>
      <c r="G1553" s="10">
        <v>37</v>
      </c>
      <c r="H1553" s="10">
        <v>36.799999999999997</v>
      </c>
      <c r="I1553" s="3">
        <v>55</v>
      </c>
      <c r="J1553" s="3">
        <v>54</v>
      </c>
      <c r="K1553" s="3">
        <v>179</v>
      </c>
      <c r="L1553" s="3">
        <v>-20</v>
      </c>
      <c r="M1553" s="3">
        <v>-116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2.0460000000000002E-2</v>
      </c>
      <c r="T1553" s="11">
        <f t="shared" si="241"/>
        <v>2.0034E-2</v>
      </c>
      <c r="U1553" s="11">
        <f t="shared" si="242"/>
        <v>6.6766999999999993E-2</v>
      </c>
      <c r="V1553" s="11">
        <f t="shared" si="243"/>
        <v>-7.4000000000000003E-3</v>
      </c>
      <c r="W1553" s="11">
        <f t="shared" si="244"/>
        <v>-4.268799999999999E-2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10166</v>
      </c>
      <c r="C1554" s="3" t="s">
        <v>4808</v>
      </c>
      <c r="D1554" s="10">
        <v>81.7</v>
      </c>
      <c r="E1554" s="10">
        <v>81.2</v>
      </c>
      <c r="F1554" s="10">
        <v>81.8</v>
      </c>
      <c r="G1554" s="10">
        <v>82.7</v>
      </c>
      <c r="H1554" s="10">
        <v>81.7</v>
      </c>
      <c r="I1554" s="3">
        <v>98</v>
      </c>
      <c r="J1554" s="3">
        <v>-185</v>
      </c>
      <c r="K1554" s="3">
        <v>182</v>
      </c>
      <c r="L1554" s="3">
        <v>205</v>
      </c>
      <c r="M1554" s="3">
        <v>-253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8.0065999999999998E-2</v>
      </c>
      <c r="T1554" s="11">
        <f t="shared" si="241"/>
        <v>-0.15021999999999999</v>
      </c>
      <c r="U1554" s="11">
        <f t="shared" si="242"/>
        <v>0.14887600000000001</v>
      </c>
      <c r="V1554" s="11">
        <f t="shared" si="243"/>
        <v>0.16953499999999999</v>
      </c>
      <c r="W1554" s="11">
        <f t="shared" si="244"/>
        <v>-0.20670100000000002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5594</v>
      </c>
      <c r="C1555" s="3" t="s">
        <v>4805</v>
      </c>
      <c r="D1555" s="10">
        <v>59</v>
      </c>
      <c r="E1555" s="10">
        <v>60</v>
      </c>
      <c r="F1555" s="10">
        <v>59.2</v>
      </c>
      <c r="G1555" s="10">
        <v>57.8</v>
      </c>
      <c r="H1555" s="10">
        <v>60</v>
      </c>
      <c r="I1555" s="3">
        <v>76</v>
      </c>
      <c r="J1555" s="3">
        <v>296.10000000000002</v>
      </c>
      <c r="K1555" s="3">
        <v>430</v>
      </c>
      <c r="L1555" s="3">
        <v>332</v>
      </c>
      <c r="M1555" s="3">
        <v>266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4.4839999999999998E-2</v>
      </c>
      <c r="T1555" s="11">
        <f t="shared" si="241"/>
        <v>0.17766000000000001</v>
      </c>
      <c r="U1555" s="11">
        <f t="shared" si="242"/>
        <v>0.25456000000000001</v>
      </c>
      <c r="V1555" s="11">
        <f t="shared" si="243"/>
        <v>0.19189599999999998</v>
      </c>
      <c r="W1555" s="11">
        <f t="shared" si="244"/>
        <v>0.15959999999999999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10167</v>
      </c>
      <c r="C1556" s="3" t="s">
        <v>10314</v>
      </c>
      <c r="D1556" s="10">
        <v>14.15</v>
      </c>
      <c r="E1556" s="10">
        <v>14.1</v>
      </c>
      <c r="F1556" s="10">
        <v>13.85</v>
      </c>
      <c r="G1556" s="10">
        <v>13.75</v>
      </c>
      <c r="H1556" s="10">
        <v>13.6</v>
      </c>
      <c r="I1556" s="3">
        <v>4</v>
      </c>
      <c r="J1556" s="3">
        <v>-1</v>
      </c>
      <c r="K1556" s="3">
        <v>9</v>
      </c>
      <c r="L1556" s="3">
        <v>-7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5.6599999999999999E-4</v>
      </c>
      <c r="T1556" s="11">
        <f t="shared" si="241"/>
        <v>-1.4099999999999998E-4</v>
      </c>
      <c r="U1556" s="11">
        <f t="shared" si="242"/>
        <v>1.2465E-3</v>
      </c>
      <c r="V1556" s="11">
        <f t="shared" si="243"/>
        <v>-9.6250000000000003E-4</v>
      </c>
      <c r="W1556" s="11">
        <f t="shared" si="244"/>
        <v>-6.8000000000000005E-4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10168</v>
      </c>
      <c r="C1557" s="3" t="s">
        <v>10323</v>
      </c>
      <c r="D1557" s="10">
        <v>17.55</v>
      </c>
      <c r="E1557" s="10">
        <v>17.8</v>
      </c>
      <c r="F1557" s="10">
        <v>17.75</v>
      </c>
      <c r="G1557" s="10">
        <v>17.45</v>
      </c>
      <c r="H1557" s="10">
        <v>17.45</v>
      </c>
      <c r="I1557" s="3">
        <v>17</v>
      </c>
      <c r="J1557" s="3">
        <v>-36</v>
      </c>
      <c r="K1557" s="3">
        <v>-17</v>
      </c>
      <c r="L1557" s="3">
        <v>39</v>
      </c>
      <c r="M1557" s="3">
        <v>-1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2.9835E-3</v>
      </c>
      <c r="T1557" s="11">
        <f t="shared" si="241"/>
        <v>-6.4080000000000005E-3</v>
      </c>
      <c r="U1557" s="11">
        <f t="shared" si="242"/>
        <v>-3.0175000000000002E-3</v>
      </c>
      <c r="V1557" s="11">
        <f t="shared" si="243"/>
        <v>6.8054999999999999E-3</v>
      </c>
      <c r="W1557" s="11">
        <f t="shared" si="244"/>
        <v>-1.7449999999999999E-4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10169</v>
      </c>
      <c r="C1558" s="3" t="s">
        <v>4775</v>
      </c>
      <c r="D1558" s="10">
        <v>29.2</v>
      </c>
      <c r="E1558" s="10">
        <v>29.4</v>
      </c>
      <c r="F1558" s="10">
        <v>29.45</v>
      </c>
      <c r="G1558" s="10">
        <v>29.5</v>
      </c>
      <c r="H1558" s="10">
        <v>29.3</v>
      </c>
      <c r="I1558" s="3">
        <v>0</v>
      </c>
      <c r="J1558" s="3">
        <v>0</v>
      </c>
      <c r="K1558" s="3">
        <v>-1.9319999999999999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0</v>
      </c>
      <c r="U1558" s="11">
        <f t="shared" si="242"/>
        <v>-5.6897399999999998E-4</v>
      </c>
      <c r="V1558" s="11">
        <f t="shared" si="243"/>
        <v>-2.9500000000000001E-4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10170</v>
      </c>
      <c r="C1559" s="3" t="s">
        <v>10357</v>
      </c>
      <c r="D1559" s="10">
        <v>13.7</v>
      </c>
      <c r="E1559" s="10">
        <v>13.8</v>
      </c>
      <c r="F1559" s="10">
        <v>13.8</v>
      </c>
      <c r="G1559" s="10">
        <v>14</v>
      </c>
      <c r="H1559" s="10">
        <v>13.3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6438</v>
      </c>
      <c r="C1560" s="3" t="s">
        <v>4780</v>
      </c>
      <c r="D1560" s="10">
        <v>36.549999999999997</v>
      </c>
      <c r="E1560" s="10">
        <v>35.299999999999997</v>
      </c>
      <c r="F1560" s="10">
        <v>34.6</v>
      </c>
      <c r="G1560" s="10">
        <v>33.299999999999997</v>
      </c>
      <c r="H1560" s="10">
        <v>33.299999999999997</v>
      </c>
      <c r="I1560" s="3">
        <v>-11</v>
      </c>
      <c r="J1560" s="3">
        <v>6</v>
      </c>
      <c r="K1560" s="3">
        <v>32</v>
      </c>
      <c r="L1560" s="3">
        <v>160</v>
      </c>
      <c r="M1560" s="3">
        <v>-108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-4.0204999999999998E-3</v>
      </c>
      <c r="T1560" s="11">
        <f t="shared" si="241"/>
        <v>2.1179999999999997E-3</v>
      </c>
      <c r="U1560" s="11">
        <f t="shared" si="242"/>
        <v>1.1072E-2</v>
      </c>
      <c r="V1560" s="11">
        <f t="shared" si="243"/>
        <v>5.3280000000000001E-2</v>
      </c>
      <c r="W1560" s="11">
        <f t="shared" si="244"/>
        <v>-3.5963999999999996E-2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10171</v>
      </c>
      <c r="C1561" s="3" t="s">
        <v>4809</v>
      </c>
      <c r="D1561" s="10">
        <v>173</v>
      </c>
      <c r="E1561" s="10">
        <v>168.5</v>
      </c>
      <c r="F1561" s="10">
        <v>171</v>
      </c>
      <c r="G1561" s="10">
        <v>172.5</v>
      </c>
      <c r="H1561" s="10">
        <v>173.5</v>
      </c>
      <c r="I1561" s="3">
        <v>-1376.972</v>
      </c>
      <c r="J1561" s="3">
        <v>-2394.3829999999998</v>
      </c>
      <c r="K1561" s="3">
        <v>1166.105</v>
      </c>
      <c r="L1561" s="3">
        <v>1268.1010000000001</v>
      </c>
      <c r="M1561" s="3">
        <v>12.72</v>
      </c>
      <c r="N1561" s="3">
        <v>98</v>
      </c>
      <c r="O1561" s="3">
        <v>-322</v>
      </c>
      <c r="P1561" s="3">
        <v>-386</v>
      </c>
      <c r="Q1561" s="3">
        <v>-58</v>
      </c>
      <c r="R1561" s="3">
        <v>60</v>
      </c>
      <c r="S1561" s="11">
        <f t="shared" si="240"/>
        <v>-2.3821615599999997</v>
      </c>
      <c r="T1561" s="11">
        <f t="shared" si="241"/>
        <v>-4.0345353549999992</v>
      </c>
      <c r="U1561" s="11">
        <f t="shared" si="242"/>
        <v>1.9940395500000001</v>
      </c>
      <c r="V1561" s="11">
        <f t="shared" si="243"/>
        <v>2.1874742250000003</v>
      </c>
      <c r="W1561" s="11">
        <f t="shared" si="244"/>
        <v>2.2069200000000001E-2</v>
      </c>
      <c r="X1561" s="11">
        <f t="shared" si="245"/>
        <v>0.16954</v>
      </c>
      <c r="Y1561" s="11">
        <f t="shared" si="246"/>
        <v>-0.54257</v>
      </c>
      <c r="Z1561" s="11">
        <f t="shared" si="247"/>
        <v>-0.66005999999999998</v>
      </c>
      <c r="AA1561" s="11">
        <f t="shared" si="248"/>
        <v>-0.10005</v>
      </c>
      <c r="AB1561" s="11">
        <f t="shared" si="249"/>
        <v>0.1041</v>
      </c>
    </row>
    <row r="1562" spans="1:28" x14ac:dyDescent="0.25">
      <c r="A1562" s="2" t="s">
        <v>1556</v>
      </c>
      <c r="B1562" s="3" t="s">
        <v>5469</v>
      </c>
      <c r="C1562" s="3" t="s">
        <v>4804</v>
      </c>
      <c r="D1562" s="10">
        <v>31</v>
      </c>
      <c r="E1562" s="10">
        <v>31.1</v>
      </c>
      <c r="F1562" s="10">
        <v>32.65</v>
      </c>
      <c r="G1562" s="10">
        <v>32.25</v>
      </c>
      <c r="H1562" s="10">
        <v>32.200000000000003</v>
      </c>
      <c r="I1562" s="3">
        <v>32.54</v>
      </c>
      <c r="J1562" s="3">
        <v>-64</v>
      </c>
      <c r="K1562" s="3">
        <v>829</v>
      </c>
      <c r="L1562" s="3">
        <v>-512</v>
      </c>
      <c r="M1562" s="3">
        <v>-76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1.00874E-2</v>
      </c>
      <c r="T1562" s="11">
        <f t="shared" si="241"/>
        <v>-1.9904000000000002E-2</v>
      </c>
      <c r="U1562" s="11">
        <f t="shared" si="242"/>
        <v>0.27066849999999998</v>
      </c>
      <c r="V1562" s="11">
        <f t="shared" si="243"/>
        <v>-0.16511999999999999</v>
      </c>
      <c r="W1562" s="11">
        <f t="shared" si="244"/>
        <v>-2.4472000000000004E-2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10172</v>
      </c>
      <c r="C1563" s="3" t="s">
        <v>10360</v>
      </c>
      <c r="D1563" s="10">
        <v>14.25</v>
      </c>
      <c r="E1563" s="10">
        <v>14.25</v>
      </c>
      <c r="F1563" s="10">
        <v>14.15</v>
      </c>
      <c r="G1563" s="10">
        <v>14.15</v>
      </c>
      <c r="H1563" s="10">
        <v>14</v>
      </c>
      <c r="I1563" s="3">
        <v>4</v>
      </c>
      <c r="J1563" s="3">
        <v>0</v>
      </c>
      <c r="K1563" s="3">
        <v>-1</v>
      </c>
      <c r="L1563" s="3">
        <v>-4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5.6999999999999998E-4</v>
      </c>
      <c r="T1563" s="11">
        <f t="shared" si="241"/>
        <v>0</v>
      </c>
      <c r="U1563" s="11">
        <f t="shared" si="242"/>
        <v>-1.415E-4</v>
      </c>
      <c r="V1563" s="11">
        <f t="shared" si="243"/>
        <v>-5.6599999999999999E-4</v>
      </c>
      <c r="W1563" s="11">
        <f t="shared" si="244"/>
        <v>-1.2600000000000001E-3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10173</v>
      </c>
      <c r="C1564" s="3" t="s">
        <v>10348</v>
      </c>
      <c r="D1564" s="10">
        <v>26.35</v>
      </c>
      <c r="E1564" s="10">
        <v>26.8</v>
      </c>
      <c r="F1564" s="10">
        <v>27.1</v>
      </c>
      <c r="G1564" s="10">
        <v>26.95</v>
      </c>
      <c r="H1564" s="10">
        <v>26.85</v>
      </c>
      <c r="I1564" s="3">
        <v>0</v>
      </c>
      <c r="J1564" s="3">
        <v>9</v>
      </c>
      <c r="K1564" s="3">
        <v>-3</v>
      </c>
      <c r="L1564" s="3">
        <v>5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2.4120000000000001E-3</v>
      </c>
      <c r="U1564" s="11">
        <f t="shared" si="242"/>
        <v>-8.1300000000000014E-4</v>
      </c>
      <c r="V1564" s="11">
        <f t="shared" si="243"/>
        <v>1.3475E-3</v>
      </c>
      <c r="W1564" s="11">
        <f t="shared" si="244"/>
        <v>5.3700000000000004E-4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10174</v>
      </c>
      <c r="C1565" s="3" t="s">
        <v>4783</v>
      </c>
      <c r="D1565" s="10">
        <v>18.850000000000001</v>
      </c>
      <c r="E1565" s="10">
        <v>19.05</v>
      </c>
      <c r="F1565" s="10">
        <v>19.05</v>
      </c>
      <c r="G1565" s="10">
        <v>19</v>
      </c>
      <c r="H1565" s="10">
        <v>18.95</v>
      </c>
      <c r="I1565" s="3">
        <v>0</v>
      </c>
      <c r="J1565" s="3">
        <v>-1</v>
      </c>
      <c r="K1565" s="3">
        <v>0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-1.905E-4</v>
      </c>
      <c r="U1565" s="11">
        <f t="shared" si="242"/>
        <v>0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5286</v>
      </c>
      <c r="C1566" s="3" t="s">
        <v>10361</v>
      </c>
      <c r="D1566" s="10">
        <v>33.15</v>
      </c>
      <c r="E1566" s="10">
        <v>33.049999999999997</v>
      </c>
      <c r="F1566" s="10">
        <v>33.049999999999997</v>
      </c>
      <c r="G1566" s="10">
        <v>32.549999999999997</v>
      </c>
      <c r="H1566" s="10">
        <v>32.299999999999997</v>
      </c>
      <c r="I1566" s="3">
        <v>200</v>
      </c>
      <c r="J1566" s="3">
        <v>43</v>
      </c>
      <c r="K1566" s="3">
        <v>215</v>
      </c>
      <c r="L1566" s="3">
        <v>-65.206000000000003</v>
      </c>
      <c r="M1566" s="3">
        <v>-123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6.6299999999999998E-2</v>
      </c>
      <c r="T1566" s="11">
        <f t="shared" si="241"/>
        <v>1.4211499999999998E-2</v>
      </c>
      <c r="U1566" s="11">
        <f t="shared" si="242"/>
        <v>7.1057499999999996E-2</v>
      </c>
      <c r="V1566" s="11">
        <f t="shared" si="243"/>
        <v>-2.1224553E-2</v>
      </c>
      <c r="W1566" s="11">
        <f t="shared" si="244"/>
        <v>-3.9728999999999993E-2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10175</v>
      </c>
      <c r="C1567" s="3" t="s">
        <v>4769</v>
      </c>
      <c r="D1567" s="10">
        <v>39.5</v>
      </c>
      <c r="E1567" s="10">
        <v>39.700000000000003</v>
      </c>
      <c r="F1567" s="10">
        <v>39.5</v>
      </c>
      <c r="G1567" s="10">
        <v>39.5</v>
      </c>
      <c r="H1567" s="10">
        <v>40.85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5800</v>
      </c>
      <c r="C1568" s="3" t="s">
        <v>4771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10176</v>
      </c>
      <c r="C1569" s="3" t="s">
        <v>4805</v>
      </c>
      <c r="D1569" s="10">
        <v>253.5</v>
      </c>
      <c r="E1569" s="10">
        <v>256.5</v>
      </c>
      <c r="F1569" s="10">
        <v>262.5</v>
      </c>
      <c r="G1569" s="10">
        <v>263</v>
      </c>
      <c r="H1569" s="10">
        <v>256</v>
      </c>
      <c r="I1569" s="3">
        <v>44</v>
      </c>
      <c r="J1569" s="3">
        <v>-20</v>
      </c>
      <c r="K1569" s="3">
        <v>122.746</v>
      </c>
      <c r="L1569" s="3">
        <v>-3.12</v>
      </c>
      <c r="M1569" s="3">
        <v>-256</v>
      </c>
      <c r="N1569" s="3">
        <v>-2</v>
      </c>
      <c r="O1569" s="3">
        <v>0</v>
      </c>
      <c r="P1569" s="3">
        <v>-3</v>
      </c>
      <c r="Q1569" s="3">
        <v>-2</v>
      </c>
      <c r="R1569" s="3">
        <v>-2</v>
      </c>
      <c r="S1569" s="11">
        <f t="shared" si="240"/>
        <v>0.11154</v>
      </c>
      <c r="T1569" s="11">
        <f t="shared" si="241"/>
        <v>-5.1299999999999998E-2</v>
      </c>
      <c r="U1569" s="11">
        <f t="shared" si="242"/>
        <v>0.32220824999999997</v>
      </c>
      <c r="V1569" s="11">
        <f t="shared" si="243"/>
        <v>-8.2056000000000004E-3</v>
      </c>
      <c r="W1569" s="11">
        <f t="shared" si="244"/>
        <v>-0.65536000000000005</v>
      </c>
      <c r="X1569" s="11">
        <f t="shared" si="245"/>
        <v>-5.0699999999999999E-3</v>
      </c>
      <c r="Y1569" s="11">
        <f t="shared" si="246"/>
        <v>0</v>
      </c>
      <c r="Z1569" s="11">
        <f t="shared" si="247"/>
        <v>-7.8750000000000001E-3</v>
      </c>
      <c r="AA1569" s="11">
        <f t="shared" si="248"/>
        <v>-5.2599999999999999E-3</v>
      </c>
      <c r="AB1569" s="11">
        <f t="shared" si="249"/>
        <v>-5.1200000000000004E-3</v>
      </c>
    </row>
    <row r="1570" spans="1:28" x14ac:dyDescent="0.25">
      <c r="A1570" s="2" t="s">
        <v>1564</v>
      </c>
      <c r="B1570" s="3" t="s">
        <v>10177</v>
      </c>
      <c r="C1570" s="3" t="s">
        <v>4782</v>
      </c>
      <c r="D1570" s="10">
        <v>144.5</v>
      </c>
      <c r="E1570" s="10">
        <v>146.5</v>
      </c>
      <c r="F1570" s="10">
        <v>146.5</v>
      </c>
      <c r="G1570" s="10">
        <v>146</v>
      </c>
      <c r="H1570" s="10">
        <v>146</v>
      </c>
      <c r="I1570" s="3">
        <v>-6</v>
      </c>
      <c r="J1570" s="3">
        <v>38</v>
      </c>
      <c r="K1570" s="3">
        <v>-1</v>
      </c>
      <c r="L1570" s="3">
        <v>0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-8.6700000000000006E-3</v>
      </c>
      <c r="T1570" s="11">
        <f t="shared" si="241"/>
        <v>5.5669999999999997E-2</v>
      </c>
      <c r="U1570" s="11">
        <f t="shared" si="242"/>
        <v>-1.4649999999999999E-3</v>
      </c>
      <c r="V1570" s="11">
        <f t="shared" si="243"/>
        <v>0</v>
      </c>
      <c r="W1570" s="11">
        <f t="shared" si="244"/>
        <v>-5.8399999999999997E-3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5470</v>
      </c>
      <c r="C1571" s="3" t="s">
        <v>4780</v>
      </c>
      <c r="D1571" s="10">
        <v>82.2</v>
      </c>
      <c r="E1571" s="10">
        <v>86.2</v>
      </c>
      <c r="F1571" s="10">
        <v>91.6</v>
      </c>
      <c r="G1571" s="10">
        <v>91.9</v>
      </c>
      <c r="H1571" s="10">
        <v>89.2</v>
      </c>
      <c r="I1571" s="3">
        <v>68</v>
      </c>
      <c r="J1571" s="3">
        <v>6</v>
      </c>
      <c r="K1571" s="3">
        <v>16</v>
      </c>
      <c r="L1571" s="3">
        <v>-24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5.5896000000000001E-2</v>
      </c>
      <c r="T1571" s="11">
        <f t="shared" si="241"/>
        <v>5.1720000000000004E-3</v>
      </c>
      <c r="U1571" s="11">
        <f t="shared" si="242"/>
        <v>1.4655999999999999E-2</v>
      </c>
      <c r="V1571" s="11">
        <f t="shared" si="243"/>
        <v>-2.2056000000000003E-2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10178</v>
      </c>
      <c r="C1572" s="3" t="s">
        <v>4820</v>
      </c>
      <c r="D1572" s="10">
        <v>38.6</v>
      </c>
      <c r="E1572" s="10">
        <v>38.15</v>
      </c>
      <c r="F1572" s="10">
        <v>39.5</v>
      </c>
      <c r="G1572" s="10">
        <v>40.799999999999997</v>
      </c>
      <c r="H1572" s="10">
        <v>40.700000000000003</v>
      </c>
      <c r="I1572" s="3">
        <v>-69</v>
      </c>
      <c r="J1572" s="3">
        <v>-281</v>
      </c>
      <c r="K1572" s="3">
        <v>396</v>
      </c>
      <c r="L1572" s="3">
        <v>71</v>
      </c>
      <c r="M1572" s="3">
        <v>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-2.6634000000000001E-2</v>
      </c>
      <c r="T1572" s="11">
        <f t="shared" si="241"/>
        <v>-0.10720149999999999</v>
      </c>
      <c r="U1572" s="11">
        <f t="shared" si="242"/>
        <v>0.15642</v>
      </c>
      <c r="V1572" s="11">
        <f t="shared" si="243"/>
        <v>2.8967999999999997E-2</v>
      </c>
      <c r="W1572" s="11">
        <f t="shared" si="244"/>
        <v>5.6980000000000008E-3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10179</v>
      </c>
      <c r="C1573" s="3" t="s">
        <v>5233</v>
      </c>
      <c r="D1573" s="10">
        <v>116.5</v>
      </c>
      <c r="E1573" s="10">
        <v>120</v>
      </c>
      <c r="F1573" s="10">
        <v>123</v>
      </c>
      <c r="G1573" s="10">
        <v>129.5</v>
      </c>
      <c r="H1573" s="10">
        <v>132</v>
      </c>
      <c r="I1573" s="3">
        <v>625</v>
      </c>
      <c r="J1573" s="3">
        <v>1409</v>
      </c>
      <c r="K1573" s="3">
        <v>1344.71</v>
      </c>
      <c r="L1573" s="3">
        <v>1067</v>
      </c>
      <c r="M1573" s="3">
        <v>3435.268</v>
      </c>
      <c r="N1573" s="3">
        <v>938</v>
      </c>
      <c r="O1573" s="3">
        <v>950</v>
      </c>
      <c r="P1573" s="3">
        <v>299</v>
      </c>
      <c r="Q1573" s="3">
        <v>857</v>
      </c>
      <c r="R1573" s="3">
        <v>25</v>
      </c>
      <c r="S1573" s="11">
        <f t="shared" si="240"/>
        <v>0.72812500000000002</v>
      </c>
      <c r="T1573" s="11">
        <f t="shared" si="241"/>
        <v>1.6908000000000001</v>
      </c>
      <c r="U1573" s="11">
        <f t="shared" si="242"/>
        <v>1.6539933000000002</v>
      </c>
      <c r="V1573" s="11">
        <f t="shared" si="243"/>
        <v>1.3817649999999999</v>
      </c>
      <c r="W1573" s="11">
        <f t="shared" si="244"/>
        <v>4.5345537599999997</v>
      </c>
      <c r="X1573" s="11">
        <f t="shared" si="245"/>
        <v>1.09277</v>
      </c>
      <c r="Y1573" s="11">
        <f t="shared" si="246"/>
        <v>1.1399999999999999</v>
      </c>
      <c r="Z1573" s="11">
        <f t="shared" si="247"/>
        <v>0.36776999999999999</v>
      </c>
      <c r="AA1573" s="11">
        <f t="shared" si="248"/>
        <v>1.109815</v>
      </c>
      <c r="AB1573" s="11">
        <f t="shared" si="249"/>
        <v>3.3000000000000002E-2</v>
      </c>
    </row>
    <row r="1574" spans="1:28" x14ac:dyDescent="0.25">
      <c r="A1574" s="2" t="s">
        <v>1568</v>
      </c>
      <c r="B1574" s="3" t="s">
        <v>10180</v>
      </c>
      <c r="C1574" s="3" t="s">
        <v>4787</v>
      </c>
      <c r="D1574" s="10">
        <v>50</v>
      </c>
      <c r="E1574" s="10">
        <v>49.9</v>
      </c>
      <c r="F1574" s="10">
        <v>50.1</v>
      </c>
      <c r="G1574" s="10">
        <v>51</v>
      </c>
      <c r="H1574" s="10">
        <v>49.8</v>
      </c>
      <c r="I1574" s="3">
        <v>-1</v>
      </c>
      <c r="J1574" s="3">
        <v>0</v>
      </c>
      <c r="K1574" s="3">
        <v>-2</v>
      </c>
      <c r="L1574" s="3">
        <v>-48</v>
      </c>
      <c r="M1574" s="3">
        <v>-5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-5.0000000000000001E-4</v>
      </c>
      <c r="T1574" s="11">
        <f t="shared" si="241"/>
        <v>0</v>
      </c>
      <c r="U1574" s="11">
        <f t="shared" si="242"/>
        <v>-1.0020000000000001E-3</v>
      </c>
      <c r="V1574" s="11">
        <f t="shared" si="243"/>
        <v>-2.4479999999999998E-2</v>
      </c>
      <c r="W1574" s="11">
        <f t="shared" si="244"/>
        <v>-2.49E-3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10181</v>
      </c>
      <c r="C1575" s="3" t="s">
        <v>4766</v>
      </c>
      <c r="D1575" s="10">
        <v>38.9</v>
      </c>
      <c r="E1575" s="10">
        <v>39.200000000000003</v>
      </c>
      <c r="F1575" s="10">
        <v>38.950000000000003</v>
      </c>
      <c r="G1575" s="10">
        <v>38.9</v>
      </c>
      <c r="H1575" s="10">
        <v>38.65</v>
      </c>
      <c r="I1575" s="3">
        <v>-1092</v>
      </c>
      <c r="J1575" s="3">
        <v>105</v>
      </c>
      <c r="K1575" s="3">
        <v>-1040</v>
      </c>
      <c r="L1575" s="3">
        <v>-42</v>
      </c>
      <c r="M1575" s="3">
        <v>-134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-0.42478799999999994</v>
      </c>
      <c r="T1575" s="11">
        <f t="shared" si="241"/>
        <v>4.1160000000000002E-2</v>
      </c>
      <c r="U1575" s="11">
        <f t="shared" si="242"/>
        <v>-0.40508</v>
      </c>
      <c r="V1575" s="11">
        <f t="shared" si="243"/>
        <v>-1.6337999999999998E-2</v>
      </c>
      <c r="W1575" s="11">
        <f t="shared" si="244"/>
        <v>-5.1790999999999997E-2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6440</v>
      </c>
      <c r="C1576" s="3" t="s">
        <v>4799</v>
      </c>
      <c r="D1576" s="10">
        <v>20.75</v>
      </c>
      <c r="E1576" s="10">
        <v>20.7</v>
      </c>
      <c r="F1576" s="10">
        <v>20.350000000000001</v>
      </c>
      <c r="G1576" s="10">
        <v>21.15</v>
      </c>
      <c r="H1576" s="10">
        <v>22.65</v>
      </c>
      <c r="I1576" s="3">
        <v>-40</v>
      </c>
      <c r="J1576" s="3">
        <v>-17</v>
      </c>
      <c r="K1576" s="3">
        <v>-14</v>
      </c>
      <c r="L1576" s="3">
        <v>-52</v>
      </c>
      <c r="M1576" s="3">
        <v>-237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-8.3000000000000001E-3</v>
      </c>
      <c r="T1576" s="11">
        <f t="shared" si="241"/>
        <v>-3.5189999999999996E-3</v>
      </c>
      <c r="U1576" s="11">
        <f t="shared" si="242"/>
        <v>-2.8490000000000004E-3</v>
      </c>
      <c r="V1576" s="11">
        <f t="shared" si="243"/>
        <v>-1.0997999999999999E-2</v>
      </c>
      <c r="W1576" s="11">
        <f t="shared" si="244"/>
        <v>-5.3680499999999992E-2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10182</v>
      </c>
      <c r="C1577" s="3" t="s">
        <v>4804</v>
      </c>
      <c r="D1577" s="10">
        <v>88</v>
      </c>
      <c r="E1577" s="10">
        <v>87.7</v>
      </c>
      <c r="F1577" s="10">
        <v>87.6</v>
      </c>
      <c r="G1577" s="10">
        <v>87</v>
      </c>
      <c r="H1577" s="10">
        <v>87.1</v>
      </c>
      <c r="I1577" s="3">
        <v>49</v>
      </c>
      <c r="J1577" s="3">
        <v>4</v>
      </c>
      <c r="K1577" s="3">
        <v>5</v>
      </c>
      <c r="L1577" s="3">
        <v>-5</v>
      </c>
      <c r="M1577" s="3">
        <v>-10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4.3119999999999999E-2</v>
      </c>
      <c r="T1577" s="11">
        <f t="shared" si="241"/>
        <v>3.5080000000000003E-3</v>
      </c>
      <c r="U1577" s="11">
        <f t="shared" si="242"/>
        <v>4.3800000000000002E-3</v>
      </c>
      <c r="V1577" s="11">
        <f t="shared" si="243"/>
        <v>-4.3499999999999997E-3</v>
      </c>
      <c r="W1577" s="11">
        <f t="shared" si="244"/>
        <v>-8.7100000000000007E-3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10183</v>
      </c>
      <c r="C1578" s="3" t="s">
        <v>4804</v>
      </c>
      <c r="D1578" s="10">
        <v>11.65</v>
      </c>
      <c r="E1578" s="10">
        <v>11.65</v>
      </c>
      <c r="F1578" s="10">
        <v>11.6</v>
      </c>
      <c r="G1578" s="10">
        <v>11.4</v>
      </c>
      <c r="H1578" s="10">
        <v>11.1</v>
      </c>
      <c r="I1578" s="3">
        <v>0</v>
      </c>
      <c r="J1578" s="3">
        <v>0</v>
      </c>
      <c r="K1578" s="3">
        <v>-3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0</v>
      </c>
      <c r="U1578" s="11">
        <f t="shared" si="242"/>
        <v>-3.4799999999999995E-4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10184</v>
      </c>
      <c r="C1579" s="3" t="s">
        <v>4813</v>
      </c>
      <c r="D1579" s="10">
        <v>17.350000000000001</v>
      </c>
      <c r="E1579" s="10">
        <v>17.3</v>
      </c>
      <c r="F1579" s="10">
        <v>19</v>
      </c>
      <c r="G1579" s="10">
        <v>18</v>
      </c>
      <c r="H1579" s="10">
        <v>17.649999999999999</v>
      </c>
      <c r="I1579" s="3">
        <v>28</v>
      </c>
      <c r="J1579" s="3">
        <v>18</v>
      </c>
      <c r="K1579" s="3">
        <v>283</v>
      </c>
      <c r="L1579" s="3">
        <v>-45</v>
      </c>
      <c r="M1579" s="3">
        <v>-20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4.8580000000000003E-3</v>
      </c>
      <c r="T1579" s="11">
        <f t="shared" si="241"/>
        <v>3.1140000000000004E-3</v>
      </c>
      <c r="U1579" s="11">
        <f t="shared" si="242"/>
        <v>5.3769999999999998E-2</v>
      </c>
      <c r="V1579" s="11">
        <f t="shared" si="243"/>
        <v>-8.0999999999999996E-3</v>
      </c>
      <c r="W1579" s="11">
        <f t="shared" si="244"/>
        <v>-3.5300000000000002E-3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10185</v>
      </c>
      <c r="C1580" s="3" t="s">
        <v>10319</v>
      </c>
      <c r="D1580" s="10">
        <v>11.2</v>
      </c>
      <c r="E1580" s="10">
        <v>11.2</v>
      </c>
      <c r="F1580" s="10">
        <v>10.95</v>
      </c>
      <c r="G1580" s="10">
        <v>10.85</v>
      </c>
      <c r="H1580" s="10">
        <v>10.85</v>
      </c>
      <c r="I1580" s="3">
        <v>-5</v>
      </c>
      <c r="J1580" s="3">
        <v>-22</v>
      </c>
      <c r="K1580" s="3">
        <v>-2</v>
      </c>
      <c r="L1580" s="3">
        <v>-28</v>
      </c>
      <c r="M1580" s="3">
        <v>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-5.5999999999999995E-4</v>
      </c>
      <c r="T1580" s="11">
        <f t="shared" si="241"/>
        <v>-2.4639999999999996E-3</v>
      </c>
      <c r="U1580" s="11">
        <f t="shared" si="242"/>
        <v>-2.1899999999999998E-4</v>
      </c>
      <c r="V1580" s="11">
        <f t="shared" si="243"/>
        <v>-3.0379999999999999E-3</v>
      </c>
      <c r="W1580" s="11">
        <f t="shared" si="244"/>
        <v>0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10186</v>
      </c>
      <c r="C1581" s="3" t="s">
        <v>4781</v>
      </c>
      <c r="D1581" s="10">
        <v>45.4</v>
      </c>
      <c r="E1581" s="10">
        <v>45.1</v>
      </c>
      <c r="F1581" s="10">
        <v>46.25</v>
      </c>
      <c r="G1581" s="10">
        <v>46.2</v>
      </c>
      <c r="H1581" s="10">
        <v>46.6</v>
      </c>
      <c r="I1581" s="3">
        <v>13</v>
      </c>
      <c r="J1581" s="3">
        <v>31</v>
      </c>
      <c r="K1581" s="3">
        <v>80</v>
      </c>
      <c r="L1581" s="3">
        <v>-14</v>
      </c>
      <c r="M1581" s="3">
        <v>41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5.9019999999999993E-3</v>
      </c>
      <c r="T1581" s="11">
        <f t="shared" si="241"/>
        <v>1.3981000000000002E-2</v>
      </c>
      <c r="U1581" s="11">
        <f t="shared" si="242"/>
        <v>3.6999999999999998E-2</v>
      </c>
      <c r="V1581" s="11">
        <f t="shared" si="243"/>
        <v>-6.4680000000000007E-3</v>
      </c>
      <c r="W1581" s="11">
        <f t="shared" si="244"/>
        <v>1.9106000000000001E-2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10187</v>
      </c>
      <c r="C1582" s="3" t="s">
        <v>4812</v>
      </c>
      <c r="D1582" s="10">
        <v>50.8</v>
      </c>
      <c r="E1582" s="10">
        <v>51.4</v>
      </c>
      <c r="F1582" s="10">
        <v>50</v>
      </c>
      <c r="G1582" s="10">
        <v>50</v>
      </c>
      <c r="H1582" s="10">
        <v>50</v>
      </c>
      <c r="I1582" s="3">
        <v>19</v>
      </c>
      <c r="J1582" s="3">
        <v>0</v>
      </c>
      <c r="K1582" s="3">
        <v>4</v>
      </c>
      <c r="L1582" s="3">
        <v>-1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9.6519999999999991E-3</v>
      </c>
      <c r="T1582" s="11">
        <f t="shared" si="241"/>
        <v>0</v>
      </c>
      <c r="U1582" s="11">
        <f t="shared" si="242"/>
        <v>2E-3</v>
      </c>
      <c r="V1582" s="11">
        <f t="shared" si="243"/>
        <v>-5.0000000000000001E-4</v>
      </c>
      <c r="W1582" s="11">
        <f t="shared" si="244"/>
        <v>1.5E-3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4854</v>
      </c>
      <c r="C1583" s="3" t="s">
        <v>5235</v>
      </c>
      <c r="D1583" s="10">
        <v>4.34</v>
      </c>
      <c r="E1583" s="10">
        <v>4.2</v>
      </c>
      <c r="F1583" s="10">
        <v>4.4000000000000004</v>
      </c>
      <c r="G1583" s="10">
        <v>4.3499999999999996</v>
      </c>
      <c r="H1583" s="10">
        <v>4.26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10188</v>
      </c>
      <c r="C1584" s="3" t="s">
        <v>4781</v>
      </c>
      <c r="D1584" s="10">
        <v>37.799999999999997</v>
      </c>
      <c r="E1584" s="10">
        <v>37.1</v>
      </c>
      <c r="F1584" s="10">
        <v>37.65</v>
      </c>
      <c r="G1584" s="10">
        <v>39</v>
      </c>
      <c r="H1584" s="10">
        <v>38.200000000000003</v>
      </c>
      <c r="I1584" s="3">
        <v>6</v>
      </c>
      <c r="J1584" s="3">
        <v>-29</v>
      </c>
      <c r="K1584" s="3">
        <v>-13</v>
      </c>
      <c r="L1584" s="3">
        <v>-138</v>
      </c>
      <c r="M1584" s="3">
        <v>-9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2.2679999999999996E-3</v>
      </c>
      <c r="T1584" s="11">
        <f t="shared" si="241"/>
        <v>-1.0759000000000001E-2</v>
      </c>
      <c r="U1584" s="11">
        <f t="shared" si="242"/>
        <v>-4.8944999999999995E-3</v>
      </c>
      <c r="V1584" s="11">
        <f t="shared" si="243"/>
        <v>-5.382E-2</v>
      </c>
      <c r="W1584" s="11">
        <f t="shared" si="244"/>
        <v>-3.4380000000000001E-3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5472</v>
      </c>
      <c r="C1585" s="3" t="s">
        <v>4809</v>
      </c>
      <c r="D1585" s="10">
        <v>34.15</v>
      </c>
      <c r="E1585" s="10">
        <v>34.1</v>
      </c>
      <c r="F1585" s="10">
        <v>34.200000000000003</v>
      </c>
      <c r="G1585" s="10">
        <v>33.950000000000003</v>
      </c>
      <c r="H1585" s="10">
        <v>33.950000000000003</v>
      </c>
      <c r="I1585" s="3">
        <v>16</v>
      </c>
      <c r="J1585" s="3">
        <v>16</v>
      </c>
      <c r="K1585" s="3">
        <v>15</v>
      </c>
      <c r="L1585" s="3">
        <v>2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5.4640000000000001E-3</v>
      </c>
      <c r="T1585" s="11">
        <f t="shared" si="241"/>
        <v>5.4559999999999999E-3</v>
      </c>
      <c r="U1585" s="11">
        <f t="shared" si="242"/>
        <v>5.13E-3</v>
      </c>
      <c r="V1585" s="11">
        <f t="shared" si="243"/>
        <v>6.7900000000000002E-4</v>
      </c>
      <c r="W1585" s="11">
        <f t="shared" si="244"/>
        <v>-3.3950000000000001E-4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10189</v>
      </c>
      <c r="C1586" s="3" t="s">
        <v>4819</v>
      </c>
      <c r="D1586" s="10">
        <v>12.6</v>
      </c>
      <c r="E1586" s="10">
        <v>12.45</v>
      </c>
      <c r="F1586" s="10">
        <v>12.4</v>
      </c>
      <c r="G1586" s="10">
        <v>12.55</v>
      </c>
      <c r="H1586" s="10">
        <v>12.65</v>
      </c>
      <c r="I1586" s="3">
        <v>-26</v>
      </c>
      <c r="J1586" s="3">
        <v>-32</v>
      </c>
      <c r="K1586" s="3">
        <v>-86</v>
      </c>
      <c r="L1586" s="3">
        <v>-281</v>
      </c>
      <c r="M1586" s="3">
        <v>-203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-3.2759999999999998E-3</v>
      </c>
      <c r="T1586" s="11">
        <f t="shared" si="241"/>
        <v>-3.9839999999999997E-3</v>
      </c>
      <c r="U1586" s="11">
        <f t="shared" si="242"/>
        <v>-1.0664000000000002E-2</v>
      </c>
      <c r="V1586" s="11">
        <f t="shared" si="243"/>
        <v>-3.5265500000000005E-2</v>
      </c>
      <c r="W1586" s="11">
        <f t="shared" si="244"/>
        <v>-2.5679500000000004E-2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5015</v>
      </c>
      <c r="C1587" s="3" t="s">
        <v>4772</v>
      </c>
      <c r="D1587" s="10">
        <v>16.399999999999999</v>
      </c>
      <c r="E1587" s="10">
        <v>16.05</v>
      </c>
      <c r="F1587" s="10">
        <v>16.100000000000001</v>
      </c>
      <c r="G1587" s="10">
        <v>16</v>
      </c>
      <c r="H1587" s="10">
        <v>15.9</v>
      </c>
      <c r="I1587" s="3">
        <v>-2</v>
      </c>
      <c r="J1587" s="3">
        <v>2</v>
      </c>
      <c r="K1587" s="3">
        <v>-3</v>
      </c>
      <c r="L1587" s="3">
        <v>-3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-3.2799999999999995E-4</v>
      </c>
      <c r="T1587" s="11">
        <f t="shared" si="241"/>
        <v>3.21E-4</v>
      </c>
      <c r="U1587" s="11">
        <f t="shared" si="242"/>
        <v>-4.8300000000000003E-4</v>
      </c>
      <c r="V1587" s="11">
        <f t="shared" si="243"/>
        <v>-4.8000000000000001E-4</v>
      </c>
      <c r="W1587" s="11">
        <f t="shared" si="244"/>
        <v>-4.7700000000000005E-4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5473</v>
      </c>
      <c r="C1588" s="3" t="s">
        <v>4777</v>
      </c>
      <c r="D1588" s="10">
        <v>96.2</v>
      </c>
      <c r="E1588" s="10">
        <v>96.6</v>
      </c>
      <c r="F1588" s="10">
        <v>97.4</v>
      </c>
      <c r="G1588" s="10">
        <v>97.2</v>
      </c>
      <c r="H1588" s="10">
        <v>96.5</v>
      </c>
      <c r="I1588" s="3">
        <v>141</v>
      </c>
      <c r="J1588" s="3">
        <v>16</v>
      </c>
      <c r="K1588" s="3">
        <v>28</v>
      </c>
      <c r="L1588" s="3">
        <v>0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0.13564200000000001</v>
      </c>
      <c r="T1588" s="11">
        <f t="shared" si="241"/>
        <v>1.5455999999999999E-2</v>
      </c>
      <c r="U1588" s="11">
        <f t="shared" si="242"/>
        <v>2.7272000000000001E-2</v>
      </c>
      <c r="V1588" s="11">
        <f t="shared" si="243"/>
        <v>0</v>
      </c>
      <c r="W1588" s="11">
        <f t="shared" si="244"/>
        <v>-1.9300000000000001E-3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6570</v>
      </c>
      <c r="C1589" s="3" t="s">
        <v>4797</v>
      </c>
      <c r="D1589" s="10">
        <v>15.2</v>
      </c>
      <c r="E1589" s="10">
        <v>15.1</v>
      </c>
      <c r="F1589" s="10">
        <v>15.1</v>
      </c>
      <c r="G1589" s="10">
        <v>14.95</v>
      </c>
      <c r="H1589" s="10">
        <v>14.9</v>
      </c>
      <c r="I1589" s="3">
        <v>-4426</v>
      </c>
      <c r="J1589" s="3">
        <v>-4392</v>
      </c>
      <c r="K1589" s="3">
        <v>-2580</v>
      </c>
      <c r="L1589" s="3">
        <v>-373</v>
      </c>
      <c r="M1589" s="3">
        <v>546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-0.67275200000000002</v>
      </c>
      <c r="T1589" s="11">
        <f t="shared" si="241"/>
        <v>-0.663192</v>
      </c>
      <c r="U1589" s="11">
        <f t="shared" si="242"/>
        <v>-0.38957999999999998</v>
      </c>
      <c r="V1589" s="11">
        <f t="shared" si="243"/>
        <v>-5.5763499999999994E-2</v>
      </c>
      <c r="W1589" s="11">
        <f t="shared" si="244"/>
        <v>8.135400000000001E-2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10190</v>
      </c>
      <c r="C1590" s="3" t="s">
        <v>10315</v>
      </c>
      <c r="D1590" s="10">
        <v>17.05</v>
      </c>
      <c r="E1590" s="10">
        <v>17.2</v>
      </c>
      <c r="F1590" s="10">
        <v>18.899999999999999</v>
      </c>
      <c r="G1590" s="10">
        <v>19</v>
      </c>
      <c r="H1590" s="10">
        <v>18.5</v>
      </c>
      <c r="I1590" s="3">
        <v>-11</v>
      </c>
      <c r="J1590" s="3">
        <v>-21</v>
      </c>
      <c r="K1590" s="3">
        <v>-3</v>
      </c>
      <c r="L1590" s="3">
        <v>-370</v>
      </c>
      <c r="M1590" s="3">
        <v>-22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-1.8755000000000002E-3</v>
      </c>
      <c r="T1590" s="11">
        <f t="shared" si="241"/>
        <v>-3.6119999999999998E-3</v>
      </c>
      <c r="U1590" s="11">
        <f t="shared" si="242"/>
        <v>-5.669999999999999E-4</v>
      </c>
      <c r="V1590" s="11">
        <f t="shared" si="243"/>
        <v>-7.0300000000000001E-2</v>
      </c>
      <c r="W1590" s="11">
        <f t="shared" si="244"/>
        <v>-4.0699999999999998E-3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5474</v>
      </c>
      <c r="C1591" s="3" t="s">
        <v>4780</v>
      </c>
      <c r="D1591" s="10">
        <v>55.2</v>
      </c>
      <c r="E1591" s="10">
        <v>54.3</v>
      </c>
      <c r="F1591" s="10">
        <v>54.9</v>
      </c>
      <c r="G1591" s="10">
        <v>54.1</v>
      </c>
      <c r="H1591" s="10">
        <v>53.6</v>
      </c>
      <c r="I1591" s="3">
        <v>-555.29899999999998</v>
      </c>
      <c r="J1591" s="3">
        <v>-961</v>
      </c>
      <c r="K1591" s="3">
        <v>1125.6790000000001</v>
      </c>
      <c r="L1591" s="3">
        <v>-1869.5840000000001</v>
      </c>
      <c r="M1591" s="3">
        <v>-350</v>
      </c>
      <c r="N1591" s="3">
        <v>75</v>
      </c>
      <c r="O1591" s="3">
        <v>69</v>
      </c>
      <c r="P1591" s="3">
        <v>25</v>
      </c>
      <c r="Q1591" s="3">
        <v>157</v>
      </c>
      <c r="R1591" s="3">
        <v>-145</v>
      </c>
      <c r="S1591" s="11">
        <f t="shared" si="240"/>
        <v>-0.30652504799999997</v>
      </c>
      <c r="T1591" s="11">
        <f t="shared" si="241"/>
        <v>-0.52182299999999993</v>
      </c>
      <c r="U1591" s="11">
        <f t="shared" si="242"/>
        <v>0.61799777100000008</v>
      </c>
      <c r="V1591" s="11">
        <f t="shared" si="243"/>
        <v>-1.0114449440000002</v>
      </c>
      <c r="W1591" s="11">
        <f t="shared" si="244"/>
        <v>-0.18759999999999999</v>
      </c>
      <c r="X1591" s="11">
        <f t="shared" si="245"/>
        <v>4.1399999999999999E-2</v>
      </c>
      <c r="Y1591" s="11">
        <f t="shared" si="246"/>
        <v>3.7467E-2</v>
      </c>
      <c r="Z1591" s="11">
        <f t="shared" si="247"/>
        <v>1.3724999999999999E-2</v>
      </c>
      <c r="AA1591" s="11">
        <f t="shared" si="248"/>
        <v>8.4937000000000012E-2</v>
      </c>
      <c r="AB1591" s="11">
        <f t="shared" si="249"/>
        <v>-7.7719999999999997E-2</v>
      </c>
    </row>
    <row r="1592" spans="1:28" x14ac:dyDescent="0.25">
      <c r="A1592" s="2" t="s">
        <v>1586</v>
      </c>
      <c r="B1592" s="3" t="s">
        <v>10191</v>
      </c>
      <c r="C1592" s="3" t="s">
        <v>4814</v>
      </c>
      <c r="D1592" s="10">
        <v>106</v>
      </c>
      <c r="E1592" s="10">
        <v>107.5</v>
      </c>
      <c r="F1592" s="10">
        <v>106.5</v>
      </c>
      <c r="G1592" s="10">
        <v>107</v>
      </c>
      <c r="H1592" s="10">
        <v>108.5</v>
      </c>
      <c r="I1592" s="3">
        <v>86</v>
      </c>
      <c r="J1592" s="3">
        <v>93</v>
      </c>
      <c r="K1592" s="3">
        <v>22</v>
      </c>
      <c r="L1592" s="3">
        <v>45</v>
      </c>
      <c r="M1592" s="3">
        <v>129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9.1160000000000005E-2</v>
      </c>
      <c r="T1592" s="11">
        <f t="shared" si="241"/>
        <v>9.9974999999999994E-2</v>
      </c>
      <c r="U1592" s="11">
        <f t="shared" si="242"/>
        <v>2.3429999999999999E-2</v>
      </c>
      <c r="V1592" s="11">
        <f t="shared" si="243"/>
        <v>4.8149999999999998E-2</v>
      </c>
      <c r="W1592" s="11">
        <f t="shared" si="244"/>
        <v>0.13996500000000001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6446</v>
      </c>
      <c r="C1593" s="3" t="s">
        <v>4796</v>
      </c>
      <c r="D1593" s="10">
        <v>23.45</v>
      </c>
      <c r="E1593" s="10">
        <v>23.05</v>
      </c>
      <c r="F1593" s="10">
        <v>22.9</v>
      </c>
      <c r="G1593" s="10">
        <v>22.6</v>
      </c>
      <c r="H1593" s="10">
        <v>22.4</v>
      </c>
      <c r="I1593" s="3">
        <v>-21</v>
      </c>
      <c r="J1593" s="3">
        <v>-48</v>
      </c>
      <c r="K1593" s="3">
        <v>-70</v>
      </c>
      <c r="L1593" s="3">
        <v>-83</v>
      </c>
      <c r="M1593" s="3">
        <v>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-4.9245000000000001E-3</v>
      </c>
      <c r="T1593" s="11">
        <f t="shared" si="241"/>
        <v>-1.1064000000000001E-2</v>
      </c>
      <c r="U1593" s="11">
        <f t="shared" si="242"/>
        <v>-1.6029999999999999E-2</v>
      </c>
      <c r="V1593" s="11">
        <f t="shared" si="243"/>
        <v>-1.8758E-2</v>
      </c>
      <c r="W1593" s="11">
        <f t="shared" si="244"/>
        <v>4.4799999999999999E-4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10192</v>
      </c>
      <c r="C1594" s="3" t="s">
        <v>4797</v>
      </c>
      <c r="D1594" s="10">
        <v>39.1</v>
      </c>
      <c r="E1594" s="10">
        <v>39.1</v>
      </c>
      <c r="F1594" s="10">
        <v>39.1</v>
      </c>
      <c r="G1594" s="10">
        <v>39.4</v>
      </c>
      <c r="H1594" s="10">
        <v>39.1</v>
      </c>
      <c r="I1594" s="3">
        <v>13</v>
      </c>
      <c r="J1594" s="3">
        <v>-13</v>
      </c>
      <c r="K1594" s="3">
        <v>-18</v>
      </c>
      <c r="L1594" s="3">
        <v>24</v>
      </c>
      <c r="M1594" s="3">
        <v>-34</v>
      </c>
      <c r="N1594" s="3">
        <v>30.204000000000001</v>
      </c>
      <c r="O1594" s="3">
        <v>33</v>
      </c>
      <c r="P1594" s="3">
        <v>90</v>
      </c>
      <c r="Q1594" s="3">
        <v>56.802999999999997</v>
      </c>
      <c r="R1594" s="3">
        <v>39</v>
      </c>
      <c r="S1594" s="11">
        <f t="shared" si="240"/>
        <v>5.0829999999999998E-3</v>
      </c>
      <c r="T1594" s="11">
        <f t="shared" si="241"/>
        <v>-5.0829999999999998E-3</v>
      </c>
      <c r="U1594" s="11">
        <f t="shared" si="242"/>
        <v>-7.0380000000000009E-3</v>
      </c>
      <c r="V1594" s="11">
        <f t="shared" si="243"/>
        <v>9.4559999999999991E-3</v>
      </c>
      <c r="W1594" s="11">
        <f t="shared" si="244"/>
        <v>-1.3294E-2</v>
      </c>
      <c r="X1594" s="11">
        <f t="shared" si="245"/>
        <v>1.1809764E-2</v>
      </c>
      <c r="Y1594" s="11">
        <f t="shared" si="246"/>
        <v>1.2903E-2</v>
      </c>
      <c r="Z1594" s="11">
        <f t="shared" si="247"/>
        <v>3.5189999999999999E-2</v>
      </c>
      <c r="AA1594" s="11">
        <f t="shared" si="248"/>
        <v>2.2380382000000001E-2</v>
      </c>
      <c r="AB1594" s="11">
        <f t="shared" si="249"/>
        <v>1.5249E-2</v>
      </c>
    </row>
    <row r="1595" spans="1:28" x14ac:dyDescent="0.25">
      <c r="A1595" s="2" t="s">
        <v>1589</v>
      </c>
      <c r="B1595" s="3" t="s">
        <v>6447</v>
      </c>
      <c r="C1595" s="3" t="s">
        <v>4781</v>
      </c>
      <c r="D1595" s="10">
        <v>73.900000000000006</v>
      </c>
      <c r="E1595" s="10">
        <v>72.5</v>
      </c>
      <c r="F1595" s="10">
        <v>72</v>
      </c>
      <c r="G1595" s="10">
        <v>71.5</v>
      </c>
      <c r="H1595" s="10">
        <v>70.5</v>
      </c>
      <c r="I1595" s="3">
        <v>31</v>
      </c>
      <c r="J1595" s="3">
        <v>-35</v>
      </c>
      <c r="K1595" s="3">
        <v>29</v>
      </c>
      <c r="L1595" s="3">
        <v>-18</v>
      </c>
      <c r="M1595" s="3">
        <v>-21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2.2909000000000002E-2</v>
      </c>
      <c r="T1595" s="11">
        <f t="shared" si="241"/>
        <v>-2.5375000000000002E-2</v>
      </c>
      <c r="U1595" s="11">
        <f t="shared" si="242"/>
        <v>2.0879999999999999E-2</v>
      </c>
      <c r="V1595" s="11">
        <f t="shared" si="243"/>
        <v>-1.2869999999999999E-2</v>
      </c>
      <c r="W1595" s="11">
        <f t="shared" si="244"/>
        <v>-1.4805E-2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5476</v>
      </c>
      <c r="C1596" s="3" t="s">
        <v>10347</v>
      </c>
      <c r="D1596" s="10">
        <v>37.799999999999997</v>
      </c>
      <c r="E1596" s="10">
        <v>37.35</v>
      </c>
      <c r="F1596" s="10">
        <v>37.35</v>
      </c>
      <c r="G1596" s="10">
        <v>37.4</v>
      </c>
      <c r="H1596" s="10">
        <v>37.75</v>
      </c>
      <c r="I1596" s="3">
        <v>-2581</v>
      </c>
      <c r="J1596" s="3">
        <v>-2386.8919999999998</v>
      </c>
      <c r="K1596" s="3">
        <v>-1896.03</v>
      </c>
      <c r="L1596" s="3">
        <v>-548.34</v>
      </c>
      <c r="M1596" s="3">
        <v>-731</v>
      </c>
      <c r="N1596" s="3">
        <v>-225.21600000000001</v>
      </c>
      <c r="O1596" s="3">
        <v>-40.965000000000003</v>
      </c>
      <c r="P1596" s="3">
        <v>-17.792000000000002</v>
      </c>
      <c r="Q1596" s="3">
        <v>-38.061999999999998</v>
      </c>
      <c r="R1596" s="3">
        <v>1.3069999999999999</v>
      </c>
      <c r="S1596" s="11">
        <f t="shared" si="240"/>
        <v>-0.97561799999999987</v>
      </c>
      <c r="T1596" s="11">
        <f t="shared" si="241"/>
        <v>-0.89150416199999993</v>
      </c>
      <c r="U1596" s="11">
        <f t="shared" si="242"/>
        <v>-0.70816720499999997</v>
      </c>
      <c r="V1596" s="11">
        <f t="shared" si="243"/>
        <v>-0.20507916000000001</v>
      </c>
      <c r="W1596" s="11">
        <f t="shared" si="244"/>
        <v>-0.27595249999999999</v>
      </c>
      <c r="X1596" s="11">
        <f t="shared" si="245"/>
        <v>-8.5131648000000004E-2</v>
      </c>
      <c r="Y1596" s="11">
        <f t="shared" si="246"/>
        <v>-1.5300427500000003E-2</v>
      </c>
      <c r="Z1596" s="11">
        <f t="shared" si="247"/>
        <v>-6.6453120000000013E-3</v>
      </c>
      <c r="AA1596" s="11">
        <f t="shared" si="248"/>
        <v>-1.4235187999999998E-2</v>
      </c>
      <c r="AB1596" s="11">
        <f t="shared" si="249"/>
        <v>4.933925E-4</v>
      </c>
    </row>
    <row r="1597" spans="1:28" x14ac:dyDescent="0.25">
      <c r="A1597" s="2" t="s">
        <v>1591</v>
      </c>
      <c r="B1597" s="3" t="s">
        <v>10193</v>
      </c>
      <c r="C1597" s="3" t="s">
        <v>4794</v>
      </c>
      <c r="D1597" s="10">
        <v>131.5</v>
      </c>
      <c r="E1597" s="10">
        <v>133</v>
      </c>
      <c r="F1597" s="10">
        <v>133</v>
      </c>
      <c r="G1597" s="10">
        <v>136.5</v>
      </c>
      <c r="H1597" s="10">
        <v>134</v>
      </c>
      <c r="I1597" s="3">
        <v>-105</v>
      </c>
      <c r="J1597" s="3">
        <v>-87</v>
      </c>
      <c r="K1597" s="3">
        <v>-8</v>
      </c>
      <c r="L1597" s="3">
        <v>-83</v>
      </c>
      <c r="M1597" s="3">
        <v>-181</v>
      </c>
      <c r="N1597" s="3">
        <v>128</v>
      </c>
      <c r="O1597" s="3">
        <v>65</v>
      </c>
      <c r="P1597" s="3">
        <v>0</v>
      </c>
      <c r="Q1597" s="3">
        <v>0</v>
      </c>
      <c r="R1597" s="3">
        <v>215</v>
      </c>
      <c r="S1597" s="11">
        <f t="shared" si="240"/>
        <v>-0.138075</v>
      </c>
      <c r="T1597" s="11">
        <f t="shared" si="241"/>
        <v>-0.11570999999999999</v>
      </c>
      <c r="U1597" s="11">
        <f t="shared" si="242"/>
        <v>-1.064E-2</v>
      </c>
      <c r="V1597" s="11">
        <f t="shared" si="243"/>
        <v>-0.11329500000000001</v>
      </c>
      <c r="W1597" s="11">
        <f t="shared" si="244"/>
        <v>-0.24254000000000001</v>
      </c>
      <c r="X1597" s="11">
        <f t="shared" si="245"/>
        <v>0.16832</v>
      </c>
      <c r="Y1597" s="11">
        <f t="shared" si="246"/>
        <v>8.6449999999999999E-2</v>
      </c>
      <c r="Z1597" s="11">
        <f t="shared" si="247"/>
        <v>0</v>
      </c>
      <c r="AA1597" s="11">
        <f t="shared" si="248"/>
        <v>0</v>
      </c>
      <c r="AB1597" s="11">
        <f t="shared" si="249"/>
        <v>0.28810000000000002</v>
      </c>
    </row>
    <row r="1598" spans="1:28" x14ac:dyDescent="0.25">
      <c r="A1598" s="2" t="s">
        <v>1592</v>
      </c>
      <c r="B1598" s="3" t="s">
        <v>10194</v>
      </c>
      <c r="C1598" s="3" t="s">
        <v>4782</v>
      </c>
      <c r="D1598" s="10">
        <v>49.7</v>
      </c>
      <c r="E1598" s="10">
        <v>49.85</v>
      </c>
      <c r="F1598" s="10">
        <v>50</v>
      </c>
      <c r="G1598" s="10">
        <v>50.9</v>
      </c>
      <c r="H1598" s="10">
        <v>51.4</v>
      </c>
      <c r="I1598" s="3">
        <v>1975</v>
      </c>
      <c r="J1598" s="3">
        <v>845.85900000000004</v>
      </c>
      <c r="K1598" s="3">
        <v>257.95100000000002</v>
      </c>
      <c r="L1598" s="3">
        <v>1537</v>
      </c>
      <c r="M1598" s="3">
        <v>816</v>
      </c>
      <c r="N1598" s="3">
        <v>-10.521000000000001</v>
      </c>
      <c r="O1598" s="3">
        <v>-34.328000000000003</v>
      </c>
      <c r="P1598" s="3">
        <v>-6.8650000000000002</v>
      </c>
      <c r="Q1598" s="3">
        <v>-33.088000000000001</v>
      </c>
      <c r="R1598" s="3">
        <v>3.9</v>
      </c>
      <c r="S1598" s="11">
        <f t="shared" si="240"/>
        <v>0.98157499999999998</v>
      </c>
      <c r="T1598" s="11">
        <f t="shared" si="241"/>
        <v>0.42166071150000001</v>
      </c>
      <c r="U1598" s="11">
        <f t="shared" si="242"/>
        <v>0.12897550000000002</v>
      </c>
      <c r="V1598" s="11">
        <f t="shared" si="243"/>
        <v>0.78233300000000006</v>
      </c>
      <c r="W1598" s="11">
        <f t="shared" si="244"/>
        <v>0.41942400000000002</v>
      </c>
      <c r="X1598" s="11">
        <f t="shared" si="245"/>
        <v>-5.2289370000000012E-3</v>
      </c>
      <c r="Y1598" s="11">
        <f t="shared" si="246"/>
        <v>-1.7112508000000002E-2</v>
      </c>
      <c r="Z1598" s="11">
        <f t="shared" si="247"/>
        <v>-3.4324999999999998E-3</v>
      </c>
      <c r="AA1598" s="11">
        <f t="shared" si="248"/>
        <v>-1.6841792000000001E-2</v>
      </c>
      <c r="AB1598" s="11">
        <f t="shared" si="249"/>
        <v>2.0045999999999996E-3</v>
      </c>
    </row>
    <row r="1599" spans="1:28" x14ac:dyDescent="0.25">
      <c r="A1599" s="2" t="s">
        <v>1593</v>
      </c>
      <c r="B1599" s="3" t="s">
        <v>10195</v>
      </c>
      <c r="C1599" s="3" t="s">
        <v>4773</v>
      </c>
      <c r="D1599" s="10">
        <v>41.3</v>
      </c>
      <c r="E1599" s="10">
        <v>41.45</v>
      </c>
      <c r="F1599" s="10">
        <v>41.5</v>
      </c>
      <c r="G1599" s="10">
        <v>41.6</v>
      </c>
      <c r="H1599" s="10">
        <v>40.799999999999997</v>
      </c>
      <c r="I1599" s="3">
        <v>164</v>
      </c>
      <c r="J1599" s="3">
        <v>14</v>
      </c>
      <c r="K1599" s="3">
        <v>9</v>
      </c>
      <c r="L1599" s="3">
        <v>39</v>
      </c>
      <c r="M1599" s="3">
        <v>-123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6.7732000000000001E-2</v>
      </c>
      <c r="T1599" s="11">
        <f t="shared" si="241"/>
        <v>5.8030000000000009E-3</v>
      </c>
      <c r="U1599" s="11">
        <f t="shared" si="242"/>
        <v>3.735E-3</v>
      </c>
      <c r="V1599" s="11">
        <f t="shared" si="243"/>
        <v>1.6224000000000002E-2</v>
      </c>
      <c r="W1599" s="11">
        <f t="shared" si="244"/>
        <v>-5.0183999999999999E-2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10196</v>
      </c>
      <c r="C1600" s="3" t="s">
        <v>4799</v>
      </c>
      <c r="D1600" s="10">
        <v>16.5</v>
      </c>
      <c r="E1600" s="10">
        <v>15.85</v>
      </c>
      <c r="F1600" s="10">
        <v>15.9</v>
      </c>
      <c r="G1600" s="10">
        <v>14.55</v>
      </c>
      <c r="H1600" s="10">
        <v>14.1</v>
      </c>
      <c r="I1600" s="3">
        <v>490.62900000000002</v>
      </c>
      <c r="J1600" s="3">
        <v>-154</v>
      </c>
      <c r="K1600" s="3">
        <v>-36</v>
      </c>
      <c r="L1600" s="3">
        <v>75</v>
      </c>
      <c r="M1600" s="3">
        <v>25.15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8.0953785E-2</v>
      </c>
      <c r="T1600" s="11">
        <f t="shared" si="241"/>
        <v>-2.4409E-2</v>
      </c>
      <c r="U1600" s="11">
        <f t="shared" si="242"/>
        <v>-5.7239999999999999E-3</v>
      </c>
      <c r="V1600" s="11">
        <f t="shared" si="243"/>
        <v>1.09125E-2</v>
      </c>
      <c r="W1600" s="11">
        <f t="shared" si="244"/>
        <v>3.5461499999999996E-3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6448</v>
      </c>
      <c r="C1601" s="3" t="s">
        <v>10325</v>
      </c>
      <c r="D1601" s="10">
        <v>31.2</v>
      </c>
      <c r="E1601" s="10">
        <v>31.45</v>
      </c>
      <c r="F1601" s="10">
        <v>31.55</v>
      </c>
      <c r="G1601" s="10">
        <v>31.4</v>
      </c>
      <c r="H1601" s="10">
        <v>31.35</v>
      </c>
      <c r="I1601" s="3">
        <v>-2</v>
      </c>
      <c r="J1601" s="3">
        <v>4</v>
      </c>
      <c r="K1601" s="3">
        <v>0</v>
      </c>
      <c r="L1601" s="3">
        <v>0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-6.2399999999999999E-4</v>
      </c>
      <c r="T1601" s="11">
        <f t="shared" si="241"/>
        <v>1.258E-3</v>
      </c>
      <c r="U1601" s="11">
        <f t="shared" si="242"/>
        <v>0</v>
      </c>
      <c r="V1601" s="11">
        <f t="shared" si="243"/>
        <v>0</v>
      </c>
      <c r="W1601" s="11">
        <f t="shared" si="244"/>
        <v>-2.5080000000000002E-3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10197</v>
      </c>
      <c r="C1602" s="3" t="s">
        <v>10326</v>
      </c>
      <c r="D1602" s="10">
        <v>53.8</v>
      </c>
      <c r="E1602" s="10">
        <v>53.1</v>
      </c>
      <c r="F1602" s="10">
        <v>53.1</v>
      </c>
      <c r="G1602" s="10">
        <v>52.5</v>
      </c>
      <c r="H1602" s="10">
        <v>51.8</v>
      </c>
      <c r="I1602" s="3">
        <v>-35.799999999999997</v>
      </c>
      <c r="J1602" s="3">
        <v>51</v>
      </c>
      <c r="K1602" s="3">
        <v>112</v>
      </c>
      <c r="L1602" s="3">
        <v>-32</v>
      </c>
      <c r="M1602" s="3">
        <v>-126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-1.9260399999999997E-2</v>
      </c>
      <c r="T1602" s="11">
        <f t="shared" si="241"/>
        <v>2.7080999999999997E-2</v>
      </c>
      <c r="U1602" s="11">
        <f t="shared" si="242"/>
        <v>5.9471999999999997E-2</v>
      </c>
      <c r="V1602" s="11">
        <f t="shared" si="243"/>
        <v>-1.6799999999999999E-2</v>
      </c>
      <c r="W1602" s="11">
        <f t="shared" si="244"/>
        <v>-6.5267999999999993E-2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10198</v>
      </c>
      <c r="C1603" s="3" t="s">
        <v>4785</v>
      </c>
      <c r="D1603" s="10">
        <v>15</v>
      </c>
      <c r="E1603" s="10">
        <v>15.05</v>
      </c>
      <c r="F1603" s="10">
        <v>15.5</v>
      </c>
      <c r="G1603" s="10">
        <v>15.2</v>
      </c>
      <c r="H1603" s="10">
        <v>15.05</v>
      </c>
      <c r="I1603" s="3">
        <v>15</v>
      </c>
      <c r="J1603" s="3">
        <v>21</v>
      </c>
      <c r="K1603" s="3">
        <v>6</v>
      </c>
      <c r="L1603" s="3">
        <v>-37</v>
      </c>
      <c r="M1603" s="3">
        <v>-38.118000000000002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2.2499999999999998E-3</v>
      </c>
      <c r="T1603" s="11">
        <f t="shared" si="241"/>
        <v>3.1605000000000001E-3</v>
      </c>
      <c r="U1603" s="11">
        <f t="shared" si="242"/>
        <v>9.3000000000000005E-4</v>
      </c>
      <c r="V1603" s="11">
        <f t="shared" si="243"/>
        <v>-5.6239999999999997E-3</v>
      </c>
      <c r="W1603" s="11">
        <f t="shared" si="244"/>
        <v>-5.736759000000001E-3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6449</v>
      </c>
      <c r="C1604" s="3" t="s">
        <v>4764</v>
      </c>
      <c r="D1604" s="10">
        <v>220</v>
      </c>
      <c r="E1604" s="10">
        <v>219.5</v>
      </c>
      <c r="F1604" s="10">
        <v>225</v>
      </c>
      <c r="G1604" s="10">
        <v>223.5</v>
      </c>
      <c r="H1604" s="10">
        <v>230</v>
      </c>
      <c r="I1604" s="3">
        <v>961</v>
      </c>
      <c r="J1604" s="3">
        <v>1</v>
      </c>
      <c r="K1604" s="3">
        <v>-25</v>
      </c>
      <c r="L1604" s="3">
        <v>862.79600000000005</v>
      </c>
      <c r="M1604" s="3">
        <v>760.8</v>
      </c>
      <c r="N1604" s="3">
        <v>464</v>
      </c>
      <c r="O1604" s="3">
        <v>22</v>
      </c>
      <c r="P1604" s="3">
        <v>117</v>
      </c>
      <c r="Q1604" s="3">
        <v>96</v>
      </c>
      <c r="R1604" s="3">
        <v>-87</v>
      </c>
      <c r="S1604" s="11">
        <f t="shared" si="240"/>
        <v>2.1141999999999999</v>
      </c>
      <c r="T1604" s="11">
        <f t="shared" si="241"/>
        <v>2.1949999999999999E-3</v>
      </c>
      <c r="U1604" s="11">
        <f t="shared" si="242"/>
        <v>-5.6250000000000001E-2</v>
      </c>
      <c r="V1604" s="11">
        <f t="shared" si="243"/>
        <v>1.9283490600000002</v>
      </c>
      <c r="W1604" s="11">
        <f t="shared" si="244"/>
        <v>1.7498400000000001</v>
      </c>
      <c r="X1604" s="11">
        <f t="shared" si="245"/>
        <v>1.0207999999999999</v>
      </c>
      <c r="Y1604" s="11">
        <f t="shared" si="246"/>
        <v>4.829E-2</v>
      </c>
      <c r="Z1604" s="11">
        <f t="shared" si="247"/>
        <v>0.26324999999999998</v>
      </c>
      <c r="AA1604" s="11">
        <f t="shared" si="248"/>
        <v>0.21456</v>
      </c>
      <c r="AB1604" s="11">
        <f t="shared" si="249"/>
        <v>-0.2001</v>
      </c>
    </row>
    <row r="1605" spans="1:28" x14ac:dyDescent="0.25">
      <c r="A1605" s="2" t="s">
        <v>1599</v>
      </c>
      <c r="B1605" s="3" t="s">
        <v>10199</v>
      </c>
      <c r="C1605" s="3" t="s">
        <v>4794</v>
      </c>
      <c r="D1605" s="10">
        <v>43.55</v>
      </c>
      <c r="E1605" s="10">
        <v>43.3</v>
      </c>
      <c r="F1605" s="10">
        <v>43.2</v>
      </c>
      <c r="G1605" s="10">
        <v>43.15</v>
      </c>
      <c r="H1605" s="10">
        <v>42.9</v>
      </c>
      <c r="I1605" s="3">
        <v>61.984999999999999</v>
      </c>
      <c r="J1605" s="3">
        <v>-14</v>
      </c>
      <c r="K1605" s="3">
        <v>-59</v>
      </c>
      <c r="L1605" s="3">
        <v>-44.55</v>
      </c>
      <c r="M1605" s="3">
        <v>-6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2.6994467499999997E-2</v>
      </c>
      <c r="T1605" s="11">
        <f t="shared" si="241"/>
        <v>-6.0619999999999997E-3</v>
      </c>
      <c r="U1605" s="11">
        <f t="shared" si="242"/>
        <v>-2.5488E-2</v>
      </c>
      <c r="V1605" s="11">
        <f t="shared" si="243"/>
        <v>-1.9223324999999996E-2</v>
      </c>
      <c r="W1605" s="11">
        <f t="shared" si="244"/>
        <v>-2.5739999999999999E-3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6450</v>
      </c>
      <c r="C1606" s="3" t="s">
        <v>4820</v>
      </c>
      <c r="D1606" s="10">
        <v>35.200000000000003</v>
      </c>
      <c r="E1606" s="10">
        <v>34.65</v>
      </c>
      <c r="F1606" s="10">
        <v>34.6</v>
      </c>
      <c r="G1606" s="10">
        <v>34.35</v>
      </c>
      <c r="H1606" s="10">
        <v>34.15</v>
      </c>
      <c r="I1606" s="3">
        <v>401</v>
      </c>
      <c r="J1606" s="3">
        <v>-520</v>
      </c>
      <c r="K1606" s="3">
        <v>-132</v>
      </c>
      <c r="L1606" s="3">
        <v>-162</v>
      </c>
      <c r="M1606" s="3">
        <v>-71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0.141152</v>
      </c>
      <c r="T1606" s="11">
        <f t="shared" si="241"/>
        <v>-0.18018000000000001</v>
      </c>
      <c r="U1606" s="11">
        <f t="shared" si="242"/>
        <v>-4.5671999999999997E-2</v>
      </c>
      <c r="V1606" s="11">
        <f t="shared" si="243"/>
        <v>-5.5646999999999995E-2</v>
      </c>
      <c r="W1606" s="11">
        <f t="shared" si="244"/>
        <v>-2.4246500000000001E-2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6451</v>
      </c>
      <c r="C1607" s="3" t="s">
        <v>4768</v>
      </c>
      <c r="D1607" s="10">
        <v>44.75</v>
      </c>
      <c r="E1607" s="10">
        <v>43.85</v>
      </c>
      <c r="F1607" s="10">
        <v>44.1</v>
      </c>
      <c r="G1607" s="10">
        <v>43.1</v>
      </c>
      <c r="H1607" s="10">
        <v>42</v>
      </c>
      <c r="I1607" s="3">
        <v>201</v>
      </c>
      <c r="J1607" s="3">
        <v>-288</v>
      </c>
      <c r="K1607" s="3">
        <v>68</v>
      </c>
      <c r="L1607" s="3">
        <v>-135</v>
      </c>
      <c r="M1607" s="3">
        <v>-93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8.99475E-2</v>
      </c>
      <c r="T1607" s="11">
        <f t="shared" ref="T1607:T1670" si="251">$E1607*J1607/100000</f>
        <v>-0.12628800000000001</v>
      </c>
      <c r="U1607" s="11">
        <f t="shared" ref="U1607:U1670" si="252">$F1607*K1607/100000</f>
        <v>2.9988000000000001E-2</v>
      </c>
      <c r="V1607" s="11">
        <f t="shared" ref="V1607:V1670" si="253">$G1607*L1607/100000</f>
        <v>-5.8185000000000001E-2</v>
      </c>
      <c r="W1607" s="11">
        <f t="shared" ref="W1607:W1670" si="254">$H1607*M1607/100000</f>
        <v>-3.9059999999999997E-2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10200</v>
      </c>
      <c r="C1608" s="3" t="s">
        <v>4808</v>
      </c>
      <c r="D1608" s="10">
        <v>42.25</v>
      </c>
      <c r="E1608" s="10">
        <v>42.75</v>
      </c>
      <c r="F1608" s="10">
        <v>40.799999999999997</v>
      </c>
      <c r="G1608" s="10">
        <v>40.200000000000003</v>
      </c>
      <c r="H1608" s="10">
        <v>40.1</v>
      </c>
      <c r="I1608" s="3">
        <v>-13</v>
      </c>
      <c r="J1608" s="3">
        <v>104</v>
      </c>
      <c r="K1608" s="3">
        <v>-59</v>
      </c>
      <c r="L1608" s="3">
        <v>-77</v>
      </c>
      <c r="M1608" s="3">
        <v>48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-5.4925E-3</v>
      </c>
      <c r="T1608" s="11">
        <f t="shared" si="251"/>
        <v>4.446E-2</v>
      </c>
      <c r="U1608" s="11">
        <f t="shared" si="252"/>
        <v>-2.4072E-2</v>
      </c>
      <c r="V1608" s="11">
        <f t="shared" si="253"/>
        <v>-3.0954000000000002E-2</v>
      </c>
      <c r="W1608" s="11">
        <f t="shared" si="254"/>
        <v>1.9248000000000001E-2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10201</v>
      </c>
      <c r="C1609" s="3" t="s">
        <v>4820</v>
      </c>
      <c r="D1609" s="10">
        <v>40</v>
      </c>
      <c r="E1609" s="10">
        <v>39.450000000000003</v>
      </c>
      <c r="F1609" s="10">
        <v>36.65</v>
      </c>
      <c r="G1609" s="10">
        <v>36.1</v>
      </c>
      <c r="H1609" s="10">
        <v>35.85</v>
      </c>
      <c r="I1609" s="3">
        <v>95</v>
      </c>
      <c r="J1609" s="3">
        <v>60</v>
      </c>
      <c r="K1609" s="3">
        <v>-205</v>
      </c>
      <c r="L1609" s="3">
        <v>-53</v>
      </c>
      <c r="M1609" s="3">
        <v>-22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3.7999999999999999E-2</v>
      </c>
      <c r="T1609" s="11">
        <f t="shared" si="251"/>
        <v>2.367E-2</v>
      </c>
      <c r="U1609" s="11">
        <f t="shared" si="252"/>
        <v>-7.5132500000000005E-2</v>
      </c>
      <c r="V1609" s="11">
        <f t="shared" si="253"/>
        <v>-1.9133000000000001E-2</v>
      </c>
      <c r="W1609" s="11">
        <f t="shared" si="254"/>
        <v>-7.8869999999999999E-3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10202</v>
      </c>
      <c r="C1610" s="3" t="s">
        <v>4806</v>
      </c>
      <c r="D1610" s="10">
        <v>29.5</v>
      </c>
      <c r="E1610" s="10">
        <v>29.25</v>
      </c>
      <c r="F1610" s="10">
        <v>29.65</v>
      </c>
      <c r="G1610" s="10">
        <v>29.45</v>
      </c>
      <c r="H1610" s="10">
        <v>29.3</v>
      </c>
      <c r="I1610" s="3">
        <v>-1</v>
      </c>
      <c r="J1610" s="3">
        <v>-7</v>
      </c>
      <c r="K1610" s="3">
        <v>2</v>
      </c>
      <c r="L1610" s="3">
        <v>-4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-2.9500000000000001E-4</v>
      </c>
      <c r="T1610" s="11">
        <f t="shared" si="251"/>
        <v>-2.0474999999999998E-3</v>
      </c>
      <c r="U1610" s="11">
        <f t="shared" si="252"/>
        <v>5.9299999999999999E-4</v>
      </c>
      <c r="V1610" s="11">
        <f t="shared" si="253"/>
        <v>-1.178E-3</v>
      </c>
      <c r="W1610" s="11">
        <f t="shared" si="254"/>
        <v>-1.758E-3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10203</v>
      </c>
      <c r="C1611" s="3" t="s">
        <v>10304</v>
      </c>
      <c r="D1611" s="10">
        <v>169</v>
      </c>
      <c r="E1611" s="10">
        <v>168.5</v>
      </c>
      <c r="F1611" s="10">
        <v>168.5</v>
      </c>
      <c r="G1611" s="10">
        <v>167.5</v>
      </c>
      <c r="H1611" s="10">
        <v>166.5</v>
      </c>
      <c r="I1611" s="3">
        <v>143.75399999999999</v>
      </c>
      <c r="J1611" s="3">
        <v>5</v>
      </c>
      <c r="K1611" s="3">
        <v>140</v>
      </c>
      <c r="L1611" s="3">
        <v>30.815000000000001</v>
      </c>
      <c r="M1611" s="3">
        <v>-34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0.24294426</v>
      </c>
      <c r="T1611" s="11">
        <f t="shared" si="251"/>
        <v>8.4250000000000002E-3</v>
      </c>
      <c r="U1611" s="11">
        <f t="shared" si="252"/>
        <v>0.2359</v>
      </c>
      <c r="V1611" s="11">
        <f t="shared" si="253"/>
        <v>5.1615124999999998E-2</v>
      </c>
      <c r="W1611" s="11">
        <f t="shared" si="254"/>
        <v>-5.6610000000000001E-2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10204</v>
      </c>
      <c r="C1612" s="3" t="s">
        <v>4805</v>
      </c>
      <c r="D1612" s="10">
        <v>86.7</v>
      </c>
      <c r="E1612" s="10">
        <v>86.4</v>
      </c>
      <c r="F1612" s="10">
        <v>87.4</v>
      </c>
      <c r="G1612" s="10">
        <v>86.5</v>
      </c>
      <c r="H1612" s="10">
        <v>85</v>
      </c>
      <c r="I1612" s="3">
        <v>-163</v>
      </c>
      <c r="J1612" s="3">
        <v>204</v>
      </c>
      <c r="K1612" s="3">
        <v>83</v>
      </c>
      <c r="L1612" s="3">
        <v>-184</v>
      </c>
      <c r="M1612" s="3">
        <v>-92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-0.141321</v>
      </c>
      <c r="T1612" s="11">
        <f t="shared" si="251"/>
        <v>0.17625600000000002</v>
      </c>
      <c r="U1612" s="11">
        <f t="shared" si="252"/>
        <v>7.2542000000000009E-2</v>
      </c>
      <c r="V1612" s="11">
        <f t="shared" si="253"/>
        <v>-0.15916</v>
      </c>
      <c r="W1612" s="11">
        <f t="shared" si="254"/>
        <v>-7.8200000000000006E-2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10205</v>
      </c>
      <c r="C1613" s="3" t="s">
        <v>4766</v>
      </c>
      <c r="D1613" s="10">
        <v>58.8</v>
      </c>
      <c r="E1613" s="10">
        <v>59.5</v>
      </c>
      <c r="F1613" s="10">
        <v>59.7</v>
      </c>
      <c r="G1613" s="10">
        <v>58.8</v>
      </c>
      <c r="H1613" s="10">
        <v>58.5</v>
      </c>
      <c r="I1613" s="3">
        <v>213</v>
      </c>
      <c r="J1613" s="3">
        <v>522</v>
      </c>
      <c r="K1613" s="3">
        <v>158.983</v>
      </c>
      <c r="L1613" s="3">
        <v>-34</v>
      </c>
      <c r="M1613" s="3">
        <v>-57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0.12524399999999999</v>
      </c>
      <c r="T1613" s="11">
        <f t="shared" si="251"/>
        <v>0.31058999999999998</v>
      </c>
      <c r="U1613" s="11">
        <f t="shared" si="252"/>
        <v>9.4912851000000006E-2</v>
      </c>
      <c r="V1613" s="11">
        <f t="shared" si="253"/>
        <v>-1.9991999999999999E-2</v>
      </c>
      <c r="W1613" s="11">
        <f t="shared" si="254"/>
        <v>-3.3345E-2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10206</v>
      </c>
      <c r="C1614" s="3" t="s">
        <v>4766</v>
      </c>
      <c r="D1614" s="10">
        <v>11.9</v>
      </c>
      <c r="E1614" s="10">
        <v>12</v>
      </c>
      <c r="F1614" s="10">
        <v>12</v>
      </c>
      <c r="G1614" s="10">
        <v>12</v>
      </c>
      <c r="H1614" s="10">
        <v>11.8</v>
      </c>
      <c r="I1614" s="3">
        <v>10</v>
      </c>
      <c r="J1614" s="3">
        <v>82</v>
      </c>
      <c r="K1614" s="3">
        <v>6</v>
      </c>
      <c r="L1614" s="3">
        <v>-14</v>
      </c>
      <c r="M1614" s="3">
        <v>-35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1.1900000000000001E-3</v>
      </c>
      <c r="T1614" s="11">
        <f t="shared" si="251"/>
        <v>9.8399999999999998E-3</v>
      </c>
      <c r="U1614" s="11">
        <f t="shared" si="252"/>
        <v>7.2000000000000005E-4</v>
      </c>
      <c r="V1614" s="11">
        <f t="shared" si="253"/>
        <v>-1.6800000000000001E-3</v>
      </c>
      <c r="W1614" s="11">
        <f t="shared" si="254"/>
        <v>-4.13E-3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6456</v>
      </c>
      <c r="C1615" s="3" t="s">
        <v>4758</v>
      </c>
      <c r="D1615" s="10">
        <v>154.5</v>
      </c>
      <c r="E1615" s="10">
        <v>153</v>
      </c>
      <c r="F1615" s="10">
        <v>153</v>
      </c>
      <c r="G1615" s="10">
        <v>155</v>
      </c>
      <c r="H1615" s="10">
        <v>155</v>
      </c>
      <c r="I1615" s="3">
        <v>-3</v>
      </c>
      <c r="J1615" s="3">
        <v>-3</v>
      </c>
      <c r="K1615" s="3">
        <v>-4</v>
      </c>
      <c r="L1615" s="3">
        <v>-1</v>
      </c>
      <c r="M1615" s="3">
        <v>1</v>
      </c>
      <c r="N1615" s="3">
        <v>0</v>
      </c>
      <c r="O1615" s="3">
        <v>-4</v>
      </c>
      <c r="P1615" s="3">
        <v>0</v>
      </c>
      <c r="Q1615" s="3">
        <v>0</v>
      </c>
      <c r="R1615" s="3">
        <v>-5</v>
      </c>
      <c r="S1615" s="11">
        <f t="shared" si="250"/>
        <v>-4.6350000000000002E-3</v>
      </c>
      <c r="T1615" s="11">
        <f t="shared" si="251"/>
        <v>-4.5900000000000003E-3</v>
      </c>
      <c r="U1615" s="11">
        <f t="shared" si="252"/>
        <v>-6.1199999999999996E-3</v>
      </c>
      <c r="V1615" s="11">
        <f t="shared" si="253"/>
        <v>-1.5499999999999999E-3</v>
      </c>
      <c r="W1615" s="11">
        <f t="shared" si="254"/>
        <v>1.5499999999999999E-3</v>
      </c>
      <c r="X1615" s="11">
        <f t="shared" si="255"/>
        <v>0</v>
      </c>
      <c r="Y1615" s="11">
        <f t="shared" si="256"/>
        <v>-6.1199999999999996E-3</v>
      </c>
      <c r="Z1615" s="11">
        <f t="shared" si="257"/>
        <v>0</v>
      </c>
      <c r="AA1615" s="11">
        <f t="shared" si="258"/>
        <v>0</v>
      </c>
      <c r="AB1615" s="11">
        <f t="shared" si="259"/>
        <v>-7.7499999999999999E-3</v>
      </c>
    </row>
    <row r="1616" spans="1:28" x14ac:dyDescent="0.25">
      <c r="A1616" s="2" t="s">
        <v>1610</v>
      </c>
      <c r="B1616" s="3" t="s">
        <v>10207</v>
      </c>
      <c r="C1616" s="3" t="s">
        <v>4802</v>
      </c>
      <c r="D1616" s="10">
        <v>60.5</v>
      </c>
      <c r="E1616" s="10">
        <v>60.5</v>
      </c>
      <c r="F1616" s="10">
        <v>60.1</v>
      </c>
      <c r="G1616" s="10">
        <v>60.3</v>
      </c>
      <c r="H1616" s="10">
        <v>60.2</v>
      </c>
      <c r="I1616" s="3">
        <v>-8</v>
      </c>
      <c r="J1616" s="3">
        <v>-5</v>
      </c>
      <c r="K1616" s="3">
        <v>-2</v>
      </c>
      <c r="L1616" s="3">
        <v>-2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-4.8399999999999997E-3</v>
      </c>
      <c r="T1616" s="11">
        <f t="shared" si="251"/>
        <v>-3.0249999999999999E-3</v>
      </c>
      <c r="U1616" s="11">
        <f t="shared" si="252"/>
        <v>-1.2019999999999999E-3</v>
      </c>
      <c r="V1616" s="11">
        <f t="shared" si="253"/>
        <v>-1.206E-3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6457</v>
      </c>
      <c r="C1617" s="3" t="s">
        <v>4796</v>
      </c>
      <c r="D1617" s="10">
        <v>29.2</v>
      </c>
      <c r="E1617" s="10">
        <v>29.7</v>
      </c>
      <c r="F1617" s="10">
        <v>30.05</v>
      </c>
      <c r="G1617" s="10">
        <v>29.65</v>
      </c>
      <c r="H1617" s="10">
        <v>29.4</v>
      </c>
      <c r="I1617" s="3">
        <v>66</v>
      </c>
      <c r="J1617" s="3">
        <v>21</v>
      </c>
      <c r="K1617" s="3">
        <v>38</v>
      </c>
      <c r="L1617" s="3">
        <v>4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1.9272000000000001E-2</v>
      </c>
      <c r="T1617" s="11">
        <f t="shared" si="251"/>
        <v>6.2369999999999995E-3</v>
      </c>
      <c r="U1617" s="11">
        <f t="shared" si="252"/>
        <v>1.1419E-2</v>
      </c>
      <c r="V1617" s="11">
        <f t="shared" si="253"/>
        <v>1.186E-3</v>
      </c>
      <c r="W1617" s="11">
        <f t="shared" si="254"/>
        <v>-8.8199999999999986E-4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10208</v>
      </c>
      <c r="C1618" s="3" t="s">
        <v>4783</v>
      </c>
      <c r="D1618" s="10">
        <v>6.48</v>
      </c>
      <c r="E1618" s="10">
        <v>6.5</v>
      </c>
      <c r="F1618" s="10">
        <v>6.02</v>
      </c>
      <c r="G1618" s="10">
        <v>5.76</v>
      </c>
      <c r="H1618" s="10">
        <v>6.23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10209</v>
      </c>
      <c r="C1619" s="3" t="s">
        <v>4805</v>
      </c>
      <c r="D1619" s="10">
        <v>488</v>
      </c>
      <c r="E1619" s="10">
        <v>497</v>
      </c>
      <c r="F1619" s="10">
        <v>470</v>
      </c>
      <c r="G1619" s="10">
        <v>485.5</v>
      </c>
      <c r="H1619" s="10">
        <v>485</v>
      </c>
      <c r="I1619" s="3">
        <v>15.93</v>
      </c>
      <c r="J1619" s="3">
        <v>113.97</v>
      </c>
      <c r="K1619" s="3">
        <v>-676.79</v>
      </c>
      <c r="L1619" s="3">
        <v>2755.88</v>
      </c>
      <c r="M1619" s="3">
        <v>753</v>
      </c>
      <c r="N1619" s="3">
        <v>-64.076999999999998</v>
      </c>
      <c r="O1619" s="3">
        <v>54</v>
      </c>
      <c r="P1619" s="3">
        <v>-1730</v>
      </c>
      <c r="Q1619" s="3">
        <v>-278</v>
      </c>
      <c r="R1619" s="3">
        <v>-312</v>
      </c>
      <c r="S1619" s="11">
        <f t="shared" si="250"/>
        <v>7.7738399999999999E-2</v>
      </c>
      <c r="T1619" s="11">
        <f t="shared" si="251"/>
        <v>0.56643089999999996</v>
      </c>
      <c r="U1619" s="11">
        <f t="shared" si="252"/>
        <v>-3.1809129999999999</v>
      </c>
      <c r="V1619" s="11">
        <f t="shared" si="253"/>
        <v>13.379797399999999</v>
      </c>
      <c r="W1619" s="11">
        <f t="shared" si="254"/>
        <v>3.65205</v>
      </c>
      <c r="X1619" s="11">
        <f t="shared" si="255"/>
        <v>-0.31269575999999999</v>
      </c>
      <c r="Y1619" s="11">
        <f t="shared" si="256"/>
        <v>0.26838000000000001</v>
      </c>
      <c r="Z1619" s="11">
        <f t="shared" si="257"/>
        <v>-8.1310000000000002</v>
      </c>
      <c r="AA1619" s="11">
        <f t="shared" si="258"/>
        <v>-1.3496900000000001</v>
      </c>
      <c r="AB1619" s="11">
        <f t="shared" si="259"/>
        <v>-1.5132000000000001</v>
      </c>
    </row>
    <row r="1620" spans="1:28" x14ac:dyDescent="0.25">
      <c r="A1620" s="2" t="s">
        <v>1614</v>
      </c>
      <c r="B1620" s="3" t="s">
        <v>10210</v>
      </c>
      <c r="C1620" s="3" t="s">
        <v>4768</v>
      </c>
      <c r="D1620" s="10">
        <v>110</v>
      </c>
      <c r="E1620" s="10">
        <v>109.5</v>
      </c>
      <c r="F1620" s="10">
        <v>109</v>
      </c>
      <c r="G1620" s="10">
        <v>110</v>
      </c>
      <c r="H1620" s="10">
        <v>108.5</v>
      </c>
      <c r="I1620" s="3">
        <v>63</v>
      </c>
      <c r="J1620" s="3">
        <v>-22</v>
      </c>
      <c r="K1620" s="3">
        <v>-28</v>
      </c>
      <c r="L1620" s="3">
        <v>36</v>
      </c>
      <c r="M1620" s="3">
        <v>-14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6.93E-2</v>
      </c>
      <c r="T1620" s="11">
        <f t="shared" si="251"/>
        <v>-2.409E-2</v>
      </c>
      <c r="U1620" s="11">
        <f t="shared" si="252"/>
        <v>-3.0519999999999999E-2</v>
      </c>
      <c r="V1620" s="11">
        <f t="shared" si="253"/>
        <v>3.9600000000000003E-2</v>
      </c>
      <c r="W1620" s="11">
        <f t="shared" si="254"/>
        <v>-1.519E-2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10211</v>
      </c>
      <c r="C1621" s="3" t="s">
        <v>10332</v>
      </c>
      <c r="D1621" s="10">
        <v>59.1</v>
      </c>
      <c r="E1621" s="10">
        <v>59.5</v>
      </c>
      <c r="F1621" s="10">
        <v>60.5</v>
      </c>
      <c r="G1621" s="10">
        <v>60.9</v>
      </c>
      <c r="H1621" s="10">
        <v>61.2</v>
      </c>
      <c r="I1621" s="3">
        <v>0</v>
      </c>
      <c r="J1621" s="3">
        <v>2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1.1900000000000001E-3</v>
      </c>
      <c r="U1621" s="11">
        <f t="shared" si="252"/>
        <v>0</v>
      </c>
      <c r="V1621" s="11">
        <f t="shared" si="253"/>
        <v>-6.0899999999999995E-4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5017</v>
      </c>
      <c r="C1622" s="3" t="s">
        <v>4779</v>
      </c>
      <c r="D1622" s="10">
        <v>57.6</v>
      </c>
      <c r="E1622" s="10">
        <v>58</v>
      </c>
      <c r="F1622" s="10">
        <v>59</v>
      </c>
      <c r="G1622" s="10">
        <v>58.8</v>
      </c>
      <c r="H1622" s="10">
        <v>58</v>
      </c>
      <c r="I1622" s="3">
        <v>13</v>
      </c>
      <c r="J1622" s="3">
        <v>20</v>
      </c>
      <c r="K1622" s="3">
        <v>47</v>
      </c>
      <c r="L1622" s="3">
        <v>17</v>
      </c>
      <c r="M1622" s="3">
        <v>35</v>
      </c>
      <c r="N1622" s="3">
        <v>0</v>
      </c>
      <c r="O1622" s="3">
        <v>0</v>
      </c>
      <c r="P1622" s="3">
        <v>-17</v>
      </c>
      <c r="Q1622" s="3">
        <v>-20</v>
      </c>
      <c r="R1622" s="3">
        <v>-30</v>
      </c>
      <c r="S1622" s="11">
        <f t="shared" si="250"/>
        <v>7.4880000000000007E-3</v>
      </c>
      <c r="T1622" s="11">
        <f t="shared" si="251"/>
        <v>1.1599999999999999E-2</v>
      </c>
      <c r="U1622" s="11">
        <f t="shared" si="252"/>
        <v>2.7730000000000001E-2</v>
      </c>
      <c r="V1622" s="11">
        <f t="shared" si="253"/>
        <v>9.9959999999999997E-3</v>
      </c>
      <c r="W1622" s="11">
        <f t="shared" si="254"/>
        <v>2.0299999999999999E-2</v>
      </c>
      <c r="X1622" s="11">
        <f t="shared" si="255"/>
        <v>0</v>
      </c>
      <c r="Y1622" s="11">
        <f t="shared" si="256"/>
        <v>0</v>
      </c>
      <c r="Z1622" s="11">
        <f t="shared" si="257"/>
        <v>-1.0030000000000001E-2</v>
      </c>
      <c r="AA1622" s="11">
        <f t="shared" si="258"/>
        <v>-1.176E-2</v>
      </c>
      <c r="AB1622" s="11">
        <f t="shared" si="259"/>
        <v>-1.7399999999999999E-2</v>
      </c>
    </row>
    <row r="1623" spans="1:28" x14ac:dyDescent="0.25">
      <c r="A1623" s="2" t="s">
        <v>1617</v>
      </c>
      <c r="B1623" s="3" t="s">
        <v>5804</v>
      </c>
      <c r="C1623" s="3" t="s">
        <v>4768</v>
      </c>
      <c r="D1623" s="10">
        <v>14</v>
      </c>
      <c r="E1623" s="10">
        <v>14</v>
      </c>
      <c r="F1623" s="10">
        <v>14</v>
      </c>
      <c r="G1623" s="10">
        <v>14</v>
      </c>
      <c r="H1623" s="10">
        <v>13.95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6461</v>
      </c>
      <c r="C1624" s="3" t="s">
        <v>10309</v>
      </c>
      <c r="D1624" s="10">
        <v>62.1</v>
      </c>
      <c r="E1624" s="10">
        <v>61.1</v>
      </c>
      <c r="F1624" s="10">
        <v>60.8</v>
      </c>
      <c r="G1624" s="10">
        <v>60.6</v>
      </c>
      <c r="H1624" s="10">
        <v>60.5</v>
      </c>
      <c r="I1624" s="3">
        <v>869</v>
      </c>
      <c r="J1624" s="3">
        <v>-260.91399999999999</v>
      </c>
      <c r="K1624" s="3">
        <v>66.2</v>
      </c>
      <c r="L1624" s="3">
        <v>-169</v>
      </c>
      <c r="M1624" s="3">
        <v>112</v>
      </c>
      <c r="N1624" s="3">
        <v>0</v>
      </c>
      <c r="O1624" s="3">
        <v>-140</v>
      </c>
      <c r="P1624" s="3">
        <v>-375</v>
      </c>
      <c r="Q1624" s="3">
        <v>0</v>
      </c>
      <c r="R1624" s="3">
        <v>0</v>
      </c>
      <c r="S1624" s="11">
        <f t="shared" si="250"/>
        <v>0.53964900000000005</v>
      </c>
      <c r="T1624" s="11">
        <f t="shared" si="251"/>
        <v>-0.15941845400000001</v>
      </c>
      <c r="U1624" s="11">
        <f t="shared" si="252"/>
        <v>4.0249600000000003E-2</v>
      </c>
      <c r="V1624" s="11">
        <f t="shared" si="253"/>
        <v>-0.10241399999999999</v>
      </c>
      <c r="W1624" s="11">
        <f t="shared" si="254"/>
        <v>6.7760000000000001E-2</v>
      </c>
      <c r="X1624" s="11">
        <f t="shared" si="255"/>
        <v>0</v>
      </c>
      <c r="Y1624" s="11">
        <f t="shared" si="256"/>
        <v>-8.5540000000000005E-2</v>
      </c>
      <c r="Z1624" s="11">
        <f t="shared" si="257"/>
        <v>-0.22800000000000001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10212</v>
      </c>
      <c r="C1625" s="3" t="s">
        <v>4776</v>
      </c>
      <c r="D1625" s="10">
        <v>39.85</v>
      </c>
      <c r="E1625" s="10">
        <v>39.700000000000003</v>
      </c>
      <c r="F1625" s="10">
        <v>39.4</v>
      </c>
      <c r="G1625" s="10">
        <v>39.549999999999997</v>
      </c>
      <c r="H1625" s="10">
        <v>39.6</v>
      </c>
      <c r="I1625" s="3">
        <v>-4</v>
      </c>
      <c r="J1625" s="3">
        <v>-1</v>
      </c>
      <c r="K1625" s="3">
        <v>0</v>
      </c>
      <c r="L1625" s="3">
        <v>-2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-1.5940000000000001E-3</v>
      </c>
      <c r="T1625" s="11">
        <f t="shared" si="251"/>
        <v>-3.9700000000000005E-4</v>
      </c>
      <c r="U1625" s="11">
        <f t="shared" si="252"/>
        <v>0</v>
      </c>
      <c r="V1625" s="11">
        <f t="shared" si="253"/>
        <v>-7.9099999999999993E-4</v>
      </c>
      <c r="W1625" s="11">
        <f t="shared" si="254"/>
        <v>-3.9600000000000003E-4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10213</v>
      </c>
      <c r="C1626" s="3" t="s">
        <v>4778</v>
      </c>
      <c r="D1626" s="10">
        <v>28.25</v>
      </c>
      <c r="E1626" s="10">
        <v>28.05</v>
      </c>
      <c r="F1626" s="10">
        <v>28.1</v>
      </c>
      <c r="G1626" s="10">
        <v>28.25</v>
      </c>
      <c r="H1626" s="10">
        <v>28.1</v>
      </c>
      <c r="I1626" s="3">
        <v>1</v>
      </c>
      <c r="J1626" s="3">
        <v>-1</v>
      </c>
      <c r="K1626" s="3">
        <v>0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2.8249999999999998E-4</v>
      </c>
      <c r="T1626" s="11">
        <f t="shared" si="251"/>
        <v>-2.8049999999999999E-4</v>
      </c>
      <c r="U1626" s="11">
        <f t="shared" si="252"/>
        <v>0</v>
      </c>
      <c r="V1626" s="11">
        <f t="shared" si="253"/>
        <v>-2.8249999999999998E-4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10214</v>
      </c>
      <c r="C1627" s="3" t="s">
        <v>4804</v>
      </c>
      <c r="D1627" s="10">
        <v>37.4</v>
      </c>
      <c r="E1627" s="10">
        <v>37.75</v>
      </c>
      <c r="F1627" s="10">
        <v>37.6</v>
      </c>
      <c r="G1627" s="10">
        <v>37.5</v>
      </c>
      <c r="H1627" s="10">
        <v>37.15</v>
      </c>
      <c r="I1627" s="3">
        <v>40</v>
      </c>
      <c r="J1627" s="3">
        <v>77</v>
      </c>
      <c r="K1627" s="3">
        <v>-2</v>
      </c>
      <c r="L1627" s="3">
        <v>-6</v>
      </c>
      <c r="M1627" s="3">
        <v>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1.4959999999999999E-2</v>
      </c>
      <c r="T1627" s="11">
        <f t="shared" si="251"/>
        <v>2.90675E-2</v>
      </c>
      <c r="U1627" s="11">
        <f t="shared" si="252"/>
        <v>-7.5200000000000006E-4</v>
      </c>
      <c r="V1627" s="11">
        <f t="shared" si="253"/>
        <v>-2.2499999999999998E-3</v>
      </c>
      <c r="W1627" s="11">
        <f t="shared" si="254"/>
        <v>1.1144999999999998E-3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6463</v>
      </c>
      <c r="C1628" s="3" t="s">
        <v>4768</v>
      </c>
      <c r="D1628" s="10">
        <v>50.7</v>
      </c>
      <c r="E1628" s="10">
        <v>50.6</v>
      </c>
      <c r="F1628" s="10">
        <v>49.95</v>
      </c>
      <c r="G1628" s="10">
        <v>49.8</v>
      </c>
      <c r="H1628" s="10">
        <v>49.65</v>
      </c>
      <c r="I1628" s="3">
        <v>158</v>
      </c>
      <c r="J1628" s="3">
        <v>-58</v>
      </c>
      <c r="K1628" s="3">
        <v>-51</v>
      </c>
      <c r="L1628" s="3">
        <v>-210</v>
      </c>
      <c r="M1628" s="3">
        <v>-136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8.0106000000000011E-2</v>
      </c>
      <c r="T1628" s="11">
        <f t="shared" si="251"/>
        <v>-2.9348000000000003E-2</v>
      </c>
      <c r="U1628" s="11">
        <f t="shared" si="252"/>
        <v>-2.5474500000000004E-2</v>
      </c>
      <c r="V1628" s="11">
        <f t="shared" si="253"/>
        <v>-0.10458000000000001</v>
      </c>
      <c r="W1628" s="11">
        <f t="shared" si="254"/>
        <v>-6.7524000000000001E-2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10215</v>
      </c>
      <c r="C1629" s="3" t="s">
        <v>4768</v>
      </c>
      <c r="D1629" s="10">
        <v>20.55</v>
      </c>
      <c r="E1629" s="10">
        <v>20.55</v>
      </c>
      <c r="F1629" s="10">
        <v>20.55</v>
      </c>
      <c r="G1629" s="10">
        <v>20.5</v>
      </c>
      <c r="H1629" s="10">
        <v>20.6</v>
      </c>
      <c r="I1629" s="3">
        <v>6</v>
      </c>
      <c r="J1629" s="3">
        <v>0</v>
      </c>
      <c r="K1629" s="3">
        <v>-1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1.2330000000000002E-3</v>
      </c>
      <c r="T1629" s="11">
        <f t="shared" si="251"/>
        <v>0</v>
      </c>
      <c r="U1629" s="11">
        <f t="shared" si="252"/>
        <v>-2.0550000000000001E-4</v>
      </c>
      <c r="V1629" s="11">
        <f t="shared" si="253"/>
        <v>-2.05E-4</v>
      </c>
      <c r="W1629" s="11">
        <f t="shared" si="254"/>
        <v>-2.0600000000000002E-4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10216</v>
      </c>
      <c r="C1630" s="3" t="s">
        <v>4758</v>
      </c>
      <c r="D1630" s="10">
        <v>33.15</v>
      </c>
      <c r="E1630" s="10">
        <v>33.200000000000003</v>
      </c>
      <c r="F1630" s="10">
        <v>33.200000000000003</v>
      </c>
      <c r="G1630" s="10">
        <v>33</v>
      </c>
      <c r="H1630" s="10">
        <v>32.700000000000003</v>
      </c>
      <c r="I1630" s="3">
        <v>78</v>
      </c>
      <c r="J1630" s="3">
        <v>107</v>
      </c>
      <c r="K1630" s="3">
        <v>28</v>
      </c>
      <c r="L1630" s="3">
        <v>-7</v>
      </c>
      <c r="M1630" s="3">
        <v>-28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2.5856999999999998E-2</v>
      </c>
      <c r="T1630" s="11">
        <f t="shared" si="251"/>
        <v>3.5524E-2</v>
      </c>
      <c r="U1630" s="11">
        <f t="shared" si="252"/>
        <v>9.2960000000000022E-3</v>
      </c>
      <c r="V1630" s="11">
        <f t="shared" si="253"/>
        <v>-2.31E-3</v>
      </c>
      <c r="W1630" s="11">
        <f t="shared" si="254"/>
        <v>-9.1560000000000009E-3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10217</v>
      </c>
      <c r="C1631" s="3" t="s">
        <v>4768</v>
      </c>
      <c r="D1631" s="10">
        <v>20.75</v>
      </c>
      <c r="E1631" s="10">
        <v>20.85</v>
      </c>
      <c r="F1631" s="10">
        <v>21.1</v>
      </c>
      <c r="G1631" s="10">
        <v>21</v>
      </c>
      <c r="H1631" s="10">
        <v>20.85</v>
      </c>
      <c r="I1631" s="3">
        <v>4</v>
      </c>
      <c r="J1631" s="3">
        <v>-3.609</v>
      </c>
      <c r="K1631" s="3">
        <v>33</v>
      </c>
      <c r="L1631" s="3">
        <v>18</v>
      </c>
      <c r="M1631" s="3">
        <v>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8.3000000000000001E-4</v>
      </c>
      <c r="T1631" s="11">
        <f t="shared" si="251"/>
        <v>-7.5247650000000003E-4</v>
      </c>
      <c r="U1631" s="11">
        <f t="shared" si="252"/>
        <v>6.9630000000000004E-3</v>
      </c>
      <c r="V1631" s="11">
        <f t="shared" si="253"/>
        <v>3.7799999999999999E-3</v>
      </c>
      <c r="W1631" s="11">
        <f t="shared" si="254"/>
        <v>5.0040000000000006E-3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10218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10219</v>
      </c>
      <c r="C1633" s="3" t="s">
        <v>4758</v>
      </c>
      <c r="D1633" s="10">
        <v>26.3</v>
      </c>
      <c r="E1633" s="10">
        <v>26</v>
      </c>
      <c r="F1633" s="10">
        <v>25.9</v>
      </c>
      <c r="G1633" s="10">
        <v>26.05</v>
      </c>
      <c r="H1633" s="10">
        <v>25.9</v>
      </c>
      <c r="I1633" s="3">
        <v>-1</v>
      </c>
      <c r="J1633" s="3">
        <v>8</v>
      </c>
      <c r="K1633" s="3">
        <v>2</v>
      </c>
      <c r="L1633" s="3">
        <v>-8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-2.63E-4</v>
      </c>
      <c r="T1633" s="11">
        <f t="shared" si="251"/>
        <v>2.0799999999999998E-3</v>
      </c>
      <c r="U1633" s="11">
        <f t="shared" si="252"/>
        <v>5.1800000000000001E-4</v>
      </c>
      <c r="V1633" s="11">
        <f t="shared" si="253"/>
        <v>-2.0839999999999999E-3</v>
      </c>
      <c r="W1633" s="11">
        <f t="shared" si="254"/>
        <v>-7.7699999999999991E-4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5480</v>
      </c>
      <c r="C1634" s="3" t="s">
        <v>4782</v>
      </c>
      <c r="D1634" s="10">
        <v>53.7</v>
      </c>
      <c r="E1634" s="10">
        <v>54.1</v>
      </c>
      <c r="F1634" s="10">
        <v>54</v>
      </c>
      <c r="G1634" s="10">
        <v>54.1</v>
      </c>
      <c r="H1634" s="10">
        <v>54.7</v>
      </c>
      <c r="I1634" s="3">
        <v>-15</v>
      </c>
      <c r="J1634" s="3">
        <v>5</v>
      </c>
      <c r="K1634" s="3">
        <v>-4</v>
      </c>
      <c r="L1634" s="3">
        <v>0</v>
      </c>
      <c r="M1634" s="3">
        <v>26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-8.0549999999999997E-3</v>
      </c>
      <c r="T1634" s="11">
        <f t="shared" si="251"/>
        <v>2.7049999999999999E-3</v>
      </c>
      <c r="U1634" s="11">
        <f t="shared" si="252"/>
        <v>-2.16E-3</v>
      </c>
      <c r="V1634" s="11">
        <f t="shared" si="253"/>
        <v>0</v>
      </c>
      <c r="W1634" s="11">
        <f t="shared" si="254"/>
        <v>1.4222E-2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10220</v>
      </c>
      <c r="C1635" s="3" t="s">
        <v>4768</v>
      </c>
      <c r="D1635" s="10">
        <v>14.1</v>
      </c>
      <c r="E1635" s="10">
        <v>14.1</v>
      </c>
      <c r="F1635" s="10">
        <v>14.2</v>
      </c>
      <c r="G1635" s="10">
        <v>14</v>
      </c>
      <c r="H1635" s="10">
        <v>14.05</v>
      </c>
      <c r="I1635" s="3">
        <v>1</v>
      </c>
      <c r="J1635" s="3">
        <v>-1</v>
      </c>
      <c r="K1635" s="3">
        <v>0</v>
      </c>
      <c r="L1635" s="3">
        <v>-2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1.4099999999999998E-4</v>
      </c>
      <c r="T1635" s="11">
        <f t="shared" si="251"/>
        <v>-1.4099999999999998E-4</v>
      </c>
      <c r="U1635" s="11">
        <f t="shared" si="252"/>
        <v>0</v>
      </c>
      <c r="V1635" s="11">
        <f t="shared" si="253"/>
        <v>-2.7999999999999998E-4</v>
      </c>
      <c r="W1635" s="11">
        <f t="shared" si="254"/>
        <v>-1.405E-4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10221</v>
      </c>
      <c r="C1636" s="3" t="s">
        <v>10311</v>
      </c>
      <c r="D1636" s="10">
        <v>33.549999999999997</v>
      </c>
      <c r="E1636" s="10">
        <v>33.6</v>
      </c>
      <c r="F1636" s="10">
        <v>33.65</v>
      </c>
      <c r="G1636" s="10">
        <v>33.450000000000003</v>
      </c>
      <c r="H1636" s="10">
        <v>33.9</v>
      </c>
      <c r="I1636" s="3">
        <v>38</v>
      </c>
      <c r="J1636" s="3">
        <v>-11</v>
      </c>
      <c r="K1636" s="3">
        <v>46</v>
      </c>
      <c r="L1636" s="3">
        <v>2</v>
      </c>
      <c r="M1636" s="3">
        <v>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1.2748999999999998E-2</v>
      </c>
      <c r="T1636" s="11">
        <f t="shared" si="251"/>
        <v>-3.6960000000000001E-3</v>
      </c>
      <c r="U1636" s="11">
        <f t="shared" si="252"/>
        <v>1.5478999999999998E-2</v>
      </c>
      <c r="V1636" s="11">
        <f t="shared" si="253"/>
        <v>6.6900000000000011E-4</v>
      </c>
      <c r="W1636" s="11">
        <f t="shared" si="254"/>
        <v>8.4749999999999999E-3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5020</v>
      </c>
      <c r="C1637" s="3" t="s">
        <v>4812</v>
      </c>
      <c r="D1637" s="10">
        <v>141</v>
      </c>
      <c r="E1637" s="10">
        <v>141</v>
      </c>
      <c r="F1637" s="10">
        <v>141.5</v>
      </c>
      <c r="G1637" s="10">
        <v>138</v>
      </c>
      <c r="H1637" s="10">
        <v>138.5</v>
      </c>
      <c r="I1637" s="3">
        <v>1</v>
      </c>
      <c r="J1637" s="3">
        <v>2</v>
      </c>
      <c r="K1637" s="3">
        <v>2</v>
      </c>
      <c r="L1637" s="3">
        <v>4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1.41E-3</v>
      </c>
      <c r="T1637" s="11">
        <f t="shared" si="251"/>
        <v>2.82E-3</v>
      </c>
      <c r="U1637" s="11">
        <f t="shared" si="252"/>
        <v>2.8300000000000001E-3</v>
      </c>
      <c r="V1637" s="11">
        <f t="shared" si="253"/>
        <v>5.5199999999999997E-3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10222</v>
      </c>
      <c r="C1638" s="3" t="s">
        <v>10332</v>
      </c>
      <c r="D1638" s="10">
        <v>8.9</v>
      </c>
      <c r="E1638" s="10">
        <v>8.92</v>
      </c>
      <c r="F1638" s="10">
        <v>8.92</v>
      </c>
      <c r="G1638" s="10">
        <v>8.89</v>
      </c>
      <c r="H1638" s="10">
        <v>8.92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10223</v>
      </c>
      <c r="C1639" s="3" t="s">
        <v>10362</v>
      </c>
      <c r="D1639" s="10">
        <v>57.1</v>
      </c>
      <c r="E1639" s="10">
        <v>58.7</v>
      </c>
      <c r="F1639" s="10">
        <v>57.8</v>
      </c>
      <c r="G1639" s="10">
        <v>56.5</v>
      </c>
      <c r="H1639" s="10">
        <v>57.3</v>
      </c>
      <c r="I1639" s="3">
        <v>0</v>
      </c>
      <c r="J1639" s="3">
        <v>-8</v>
      </c>
      <c r="K1639" s="3">
        <v>-11</v>
      </c>
      <c r="L1639" s="3">
        <v>-4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-4.6960000000000005E-3</v>
      </c>
      <c r="U1639" s="11">
        <f t="shared" si="252"/>
        <v>-6.3579999999999999E-3</v>
      </c>
      <c r="V1639" s="11">
        <f t="shared" si="253"/>
        <v>-2.2599999999999999E-3</v>
      </c>
      <c r="W1639" s="11">
        <f t="shared" si="254"/>
        <v>-4.0109999999999998E-3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10224</v>
      </c>
      <c r="C1640" s="3" t="s">
        <v>4804</v>
      </c>
      <c r="D1640" s="10">
        <v>12.6</v>
      </c>
      <c r="E1640" s="10">
        <v>12.65</v>
      </c>
      <c r="F1640" s="10">
        <v>12.9</v>
      </c>
      <c r="G1640" s="10">
        <v>12.75</v>
      </c>
      <c r="H1640" s="10">
        <v>12.7</v>
      </c>
      <c r="I1640" s="3">
        <v>6</v>
      </c>
      <c r="J1640" s="3">
        <v>7</v>
      </c>
      <c r="K1640" s="3">
        <v>7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7.5599999999999994E-4</v>
      </c>
      <c r="T1640" s="11">
        <f t="shared" si="251"/>
        <v>8.855E-4</v>
      </c>
      <c r="U1640" s="11">
        <f t="shared" si="252"/>
        <v>9.0299999999999994E-4</v>
      </c>
      <c r="V1640" s="11">
        <f t="shared" si="253"/>
        <v>-1.2750000000000001E-4</v>
      </c>
      <c r="W1640" s="11">
        <f t="shared" si="254"/>
        <v>-1.27E-4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5597</v>
      </c>
      <c r="C1641" s="3" t="s">
        <v>4768</v>
      </c>
      <c r="D1641" s="10">
        <v>177</v>
      </c>
      <c r="E1641" s="10">
        <v>177</v>
      </c>
      <c r="F1641" s="10">
        <v>178</v>
      </c>
      <c r="G1641" s="10">
        <v>177.5</v>
      </c>
      <c r="H1641" s="10">
        <v>176.5</v>
      </c>
      <c r="I1641" s="3">
        <v>-17</v>
      </c>
      <c r="J1641" s="3">
        <v>-34</v>
      </c>
      <c r="K1641" s="3">
        <v>-3</v>
      </c>
      <c r="L1641" s="3">
        <v>-17</v>
      </c>
      <c r="M1641" s="3">
        <v>-22</v>
      </c>
      <c r="N1641" s="3">
        <v>0</v>
      </c>
      <c r="O1641" s="3">
        <v>0</v>
      </c>
      <c r="P1641" s="3">
        <v>0</v>
      </c>
      <c r="Q1641" s="3">
        <v>22</v>
      </c>
      <c r="R1641" s="3">
        <v>0</v>
      </c>
      <c r="S1641" s="11">
        <f t="shared" si="250"/>
        <v>-3.0089999999999999E-2</v>
      </c>
      <c r="T1641" s="11">
        <f t="shared" si="251"/>
        <v>-6.0179999999999997E-2</v>
      </c>
      <c r="U1641" s="11">
        <f t="shared" si="252"/>
        <v>-5.3400000000000001E-3</v>
      </c>
      <c r="V1641" s="11">
        <f t="shared" si="253"/>
        <v>-3.0175E-2</v>
      </c>
      <c r="W1641" s="11">
        <f t="shared" si="254"/>
        <v>-3.8830000000000003E-2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3.9050000000000001E-2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10225</v>
      </c>
      <c r="C1642" s="3" t="s">
        <v>4790</v>
      </c>
      <c r="D1642" s="10">
        <v>20.5</v>
      </c>
      <c r="E1642" s="10">
        <v>20.5</v>
      </c>
      <c r="F1642" s="10">
        <v>20.55</v>
      </c>
      <c r="G1642" s="10">
        <v>20.6</v>
      </c>
      <c r="H1642" s="10">
        <v>20.6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10226</v>
      </c>
      <c r="C1643" s="3" t="s">
        <v>4771</v>
      </c>
      <c r="D1643" s="10">
        <v>66.2</v>
      </c>
      <c r="E1643" s="10">
        <v>65.7</v>
      </c>
      <c r="F1643" s="10">
        <v>65.3</v>
      </c>
      <c r="G1643" s="10">
        <v>65.3</v>
      </c>
      <c r="H1643" s="10">
        <v>65.2</v>
      </c>
      <c r="I1643" s="3">
        <v>-1</v>
      </c>
      <c r="J1643" s="3">
        <v>-1</v>
      </c>
      <c r="K1643" s="3">
        <v>0</v>
      </c>
      <c r="L1643" s="3">
        <v>-3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-6.6200000000000005E-4</v>
      </c>
      <c r="T1643" s="11">
        <f t="shared" si="251"/>
        <v>-6.5700000000000003E-4</v>
      </c>
      <c r="U1643" s="11">
        <f t="shared" si="252"/>
        <v>0</v>
      </c>
      <c r="V1643" s="11">
        <f t="shared" si="253"/>
        <v>-1.9589999999999998E-3</v>
      </c>
      <c r="W1643" s="11">
        <f t="shared" si="254"/>
        <v>1.9560000000000003E-3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6468</v>
      </c>
      <c r="C1644" s="3" t="s">
        <v>10332</v>
      </c>
      <c r="D1644" s="10">
        <v>56.4</v>
      </c>
      <c r="E1644" s="10">
        <v>56.4</v>
      </c>
      <c r="F1644" s="10">
        <v>58.4</v>
      </c>
      <c r="G1644" s="10">
        <v>59.4</v>
      </c>
      <c r="H1644" s="10">
        <v>59.5</v>
      </c>
      <c r="I1644" s="3">
        <v>13</v>
      </c>
      <c r="J1644" s="3">
        <v>-10</v>
      </c>
      <c r="K1644" s="3">
        <v>-37</v>
      </c>
      <c r="L1644" s="3">
        <v>-36</v>
      </c>
      <c r="M1644" s="3">
        <v>-7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7.3319999999999991E-3</v>
      </c>
      <c r="T1644" s="11">
        <f t="shared" si="251"/>
        <v>-5.64E-3</v>
      </c>
      <c r="U1644" s="11">
        <f t="shared" si="252"/>
        <v>-2.1607999999999999E-2</v>
      </c>
      <c r="V1644" s="11">
        <f t="shared" si="253"/>
        <v>-2.1384E-2</v>
      </c>
      <c r="W1644" s="11">
        <f t="shared" si="254"/>
        <v>-4.1650000000000003E-3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10227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10228</v>
      </c>
      <c r="C1646" s="3" t="s">
        <v>4775</v>
      </c>
      <c r="D1646" s="10">
        <v>10.65</v>
      </c>
      <c r="E1646" s="10">
        <v>10.65</v>
      </c>
      <c r="F1646" s="10">
        <v>10.55</v>
      </c>
      <c r="G1646" s="10">
        <v>10.55</v>
      </c>
      <c r="H1646" s="10">
        <v>10.5</v>
      </c>
      <c r="I1646" s="3">
        <v>3</v>
      </c>
      <c r="J1646" s="3">
        <v>15</v>
      </c>
      <c r="K1646" s="3">
        <v>-2</v>
      </c>
      <c r="L1646" s="3">
        <v>9</v>
      </c>
      <c r="M1646" s="3">
        <v>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3.1950000000000001E-4</v>
      </c>
      <c r="T1646" s="11">
        <f t="shared" si="251"/>
        <v>1.5975E-3</v>
      </c>
      <c r="U1646" s="11">
        <f t="shared" si="252"/>
        <v>-2.1100000000000001E-4</v>
      </c>
      <c r="V1646" s="11">
        <f t="shared" si="253"/>
        <v>9.4950000000000004E-4</v>
      </c>
      <c r="W1646" s="11">
        <f t="shared" si="254"/>
        <v>4.2000000000000002E-4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5598</v>
      </c>
      <c r="C1647" s="3" t="s">
        <v>4781</v>
      </c>
      <c r="D1647" s="10">
        <v>56</v>
      </c>
      <c r="E1647" s="10">
        <v>56</v>
      </c>
      <c r="F1647" s="10">
        <v>56.5</v>
      </c>
      <c r="G1647" s="10">
        <v>57.1</v>
      </c>
      <c r="H1647" s="10">
        <v>56.9</v>
      </c>
      <c r="I1647" s="3">
        <v>-48</v>
      </c>
      <c r="J1647" s="3">
        <v>10</v>
      </c>
      <c r="K1647" s="3">
        <v>40</v>
      </c>
      <c r="L1647" s="3">
        <v>32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-2.6880000000000001E-2</v>
      </c>
      <c r="T1647" s="11">
        <f t="shared" si="251"/>
        <v>5.5999999999999999E-3</v>
      </c>
      <c r="U1647" s="11">
        <f t="shared" si="252"/>
        <v>2.2599999999999999E-2</v>
      </c>
      <c r="V1647" s="11">
        <f t="shared" si="253"/>
        <v>1.8272E-2</v>
      </c>
      <c r="W1647" s="11">
        <f t="shared" si="254"/>
        <v>1.1379999999999999E-3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10229</v>
      </c>
      <c r="C1648" s="3" t="s">
        <v>4758</v>
      </c>
      <c r="D1648" s="10">
        <v>54.8</v>
      </c>
      <c r="E1648" s="10">
        <v>57.9</v>
      </c>
      <c r="F1648" s="10">
        <v>56.4</v>
      </c>
      <c r="G1648" s="10">
        <v>53.5</v>
      </c>
      <c r="H1648" s="10">
        <v>52.5</v>
      </c>
      <c r="I1648" s="3">
        <v>5</v>
      </c>
      <c r="J1648" s="3">
        <v>-1.9830000000000001</v>
      </c>
      <c r="K1648" s="3">
        <v>-63</v>
      </c>
      <c r="L1648" s="3">
        <v>20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2.7399999999999998E-3</v>
      </c>
      <c r="T1648" s="11">
        <f t="shared" si="251"/>
        <v>-1.1481570000000001E-3</v>
      </c>
      <c r="U1648" s="11">
        <f t="shared" si="252"/>
        <v>-3.5532000000000001E-2</v>
      </c>
      <c r="V1648" s="11">
        <f t="shared" si="253"/>
        <v>1.0699999999999999E-2</v>
      </c>
      <c r="W1648" s="11">
        <f t="shared" si="254"/>
        <v>-1.575E-2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10230</v>
      </c>
      <c r="C1649" s="3" t="s">
        <v>4775</v>
      </c>
      <c r="D1649" s="10">
        <v>89</v>
      </c>
      <c r="E1649" s="10">
        <v>89</v>
      </c>
      <c r="F1649" s="10">
        <v>89</v>
      </c>
      <c r="G1649" s="10">
        <v>90</v>
      </c>
      <c r="H1649" s="10">
        <v>89.9</v>
      </c>
      <c r="I1649" s="3">
        <v>59</v>
      </c>
      <c r="J1649" s="3">
        <v>9</v>
      </c>
      <c r="K1649" s="3">
        <v>3</v>
      </c>
      <c r="L1649" s="3">
        <v>56</v>
      </c>
      <c r="M1649" s="3">
        <v>-109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5.2510000000000001E-2</v>
      </c>
      <c r="T1649" s="11">
        <f t="shared" si="251"/>
        <v>8.0099999999999998E-3</v>
      </c>
      <c r="U1649" s="11">
        <f t="shared" si="252"/>
        <v>2.6700000000000001E-3</v>
      </c>
      <c r="V1649" s="11">
        <f t="shared" si="253"/>
        <v>5.04E-2</v>
      </c>
      <c r="W1649" s="11">
        <f t="shared" si="254"/>
        <v>-9.7991000000000009E-2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10231</v>
      </c>
      <c r="C1650" s="3" t="s">
        <v>4768</v>
      </c>
      <c r="D1650" s="10">
        <v>61.2</v>
      </c>
      <c r="E1650" s="10">
        <v>61.2</v>
      </c>
      <c r="F1650" s="10">
        <v>61.2</v>
      </c>
      <c r="G1650" s="10">
        <v>61.2</v>
      </c>
      <c r="H1650" s="10">
        <v>61.4</v>
      </c>
      <c r="I1650" s="3">
        <v>-2</v>
      </c>
      <c r="J1650" s="3">
        <v>-1</v>
      </c>
      <c r="K1650" s="3">
        <v>-1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-1.224E-3</v>
      </c>
      <c r="T1650" s="11">
        <f t="shared" si="251"/>
        <v>-6.1200000000000002E-4</v>
      </c>
      <c r="U1650" s="11">
        <f t="shared" si="252"/>
        <v>-6.1200000000000002E-4</v>
      </c>
      <c r="V1650" s="11">
        <f t="shared" si="253"/>
        <v>-6.1200000000000002E-4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6472</v>
      </c>
      <c r="C1651" s="3" t="s">
        <v>4758</v>
      </c>
      <c r="D1651" s="10">
        <v>178</v>
      </c>
      <c r="E1651" s="10">
        <v>180</v>
      </c>
      <c r="F1651" s="10">
        <v>179</v>
      </c>
      <c r="G1651" s="10">
        <v>177</v>
      </c>
      <c r="H1651" s="10">
        <v>172</v>
      </c>
      <c r="I1651" s="3">
        <v>112</v>
      </c>
      <c r="J1651" s="3">
        <v>98</v>
      </c>
      <c r="K1651" s="3">
        <v>259</v>
      </c>
      <c r="L1651" s="3">
        <v>10.95</v>
      </c>
      <c r="M1651" s="3">
        <v>-356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0.19936000000000001</v>
      </c>
      <c r="T1651" s="11">
        <f t="shared" si="251"/>
        <v>0.1764</v>
      </c>
      <c r="U1651" s="11">
        <f t="shared" si="252"/>
        <v>0.46361000000000002</v>
      </c>
      <c r="V1651" s="11">
        <f t="shared" si="253"/>
        <v>1.9381499999999999E-2</v>
      </c>
      <c r="W1651" s="11">
        <f t="shared" si="254"/>
        <v>-0.61231999999999998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10232</v>
      </c>
      <c r="C1652" s="3" t="s">
        <v>4768</v>
      </c>
      <c r="D1652" s="10">
        <v>49.8</v>
      </c>
      <c r="E1652" s="10">
        <v>49.6</v>
      </c>
      <c r="F1652" s="10">
        <v>49</v>
      </c>
      <c r="G1652" s="10">
        <v>49</v>
      </c>
      <c r="H1652" s="10">
        <v>48.8</v>
      </c>
      <c r="I1652" s="3">
        <v>-18</v>
      </c>
      <c r="J1652" s="3">
        <v>-36</v>
      </c>
      <c r="K1652" s="3">
        <v>-28</v>
      </c>
      <c r="L1652" s="3">
        <v>-54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-8.9639999999999997E-3</v>
      </c>
      <c r="T1652" s="11">
        <f t="shared" si="251"/>
        <v>-1.7856E-2</v>
      </c>
      <c r="U1652" s="11">
        <f t="shared" si="252"/>
        <v>-1.372E-2</v>
      </c>
      <c r="V1652" s="11">
        <f t="shared" si="253"/>
        <v>-2.6460000000000001E-2</v>
      </c>
      <c r="W1652" s="11">
        <f t="shared" si="254"/>
        <v>-4.3920000000000001E-3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10233</v>
      </c>
      <c r="C1653" s="3" t="s">
        <v>4768</v>
      </c>
      <c r="D1653" s="10">
        <v>33.85</v>
      </c>
      <c r="E1653" s="10">
        <v>33.700000000000003</v>
      </c>
      <c r="F1653" s="10">
        <v>33.6</v>
      </c>
      <c r="G1653" s="10">
        <v>33.6</v>
      </c>
      <c r="H1653" s="10">
        <v>33.4</v>
      </c>
      <c r="I1653" s="3">
        <v>37</v>
      </c>
      <c r="J1653" s="3">
        <v>-3</v>
      </c>
      <c r="K1653" s="3">
        <v>-14</v>
      </c>
      <c r="L1653" s="3">
        <v>-2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1.2524500000000001E-2</v>
      </c>
      <c r="T1653" s="11">
        <f t="shared" si="251"/>
        <v>-1.0110000000000002E-3</v>
      </c>
      <c r="U1653" s="11">
        <f t="shared" si="252"/>
        <v>-4.7040000000000007E-3</v>
      </c>
      <c r="V1653" s="11">
        <f t="shared" si="253"/>
        <v>-6.7200000000000007E-4</v>
      </c>
      <c r="W1653" s="11">
        <f t="shared" si="254"/>
        <v>-3.3399999999999999E-4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6475</v>
      </c>
      <c r="C1654" s="3" t="s">
        <v>4768</v>
      </c>
      <c r="D1654" s="10">
        <v>89.8</v>
      </c>
      <c r="E1654" s="10">
        <v>90</v>
      </c>
      <c r="F1654" s="10">
        <v>89.3</v>
      </c>
      <c r="G1654" s="10">
        <v>89.2</v>
      </c>
      <c r="H1654" s="10">
        <v>87</v>
      </c>
      <c r="I1654" s="3">
        <v>-2</v>
      </c>
      <c r="J1654" s="3">
        <v>-10</v>
      </c>
      <c r="K1654" s="3">
        <v>19</v>
      </c>
      <c r="L1654" s="3">
        <v>43</v>
      </c>
      <c r="M1654" s="3">
        <v>-59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-1.7959999999999999E-3</v>
      </c>
      <c r="T1654" s="11">
        <f t="shared" si="251"/>
        <v>-8.9999999999999993E-3</v>
      </c>
      <c r="U1654" s="11">
        <f t="shared" si="252"/>
        <v>1.6966999999999999E-2</v>
      </c>
      <c r="V1654" s="11">
        <f t="shared" si="253"/>
        <v>3.8356000000000001E-2</v>
      </c>
      <c r="W1654" s="11">
        <f t="shared" si="254"/>
        <v>-5.1330000000000001E-2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10234</v>
      </c>
      <c r="C1655" s="3" t="s">
        <v>10355</v>
      </c>
      <c r="D1655" s="10">
        <v>11.65</v>
      </c>
      <c r="E1655" s="10">
        <v>11.65</v>
      </c>
      <c r="F1655" s="10">
        <v>11.7</v>
      </c>
      <c r="G1655" s="10">
        <v>11.65</v>
      </c>
      <c r="H1655" s="10">
        <v>11.7</v>
      </c>
      <c r="I1655" s="3">
        <v>2</v>
      </c>
      <c r="J1655" s="3">
        <v>-4</v>
      </c>
      <c r="K1655" s="3">
        <v>-1</v>
      </c>
      <c r="L1655" s="3">
        <v>-3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2.33E-4</v>
      </c>
      <c r="T1655" s="11">
        <f t="shared" si="251"/>
        <v>-4.66E-4</v>
      </c>
      <c r="U1655" s="11">
        <f t="shared" si="252"/>
        <v>-1.17E-4</v>
      </c>
      <c r="V1655" s="11">
        <f t="shared" si="253"/>
        <v>-3.4950000000000004E-4</v>
      </c>
      <c r="W1655" s="11">
        <f t="shared" si="254"/>
        <v>-1.17E-4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10235</v>
      </c>
      <c r="C1656" s="3" t="s">
        <v>4768</v>
      </c>
      <c r="D1656" s="10">
        <v>34.1</v>
      </c>
      <c r="E1656" s="10">
        <v>34</v>
      </c>
      <c r="F1656" s="10">
        <v>34</v>
      </c>
      <c r="G1656" s="10">
        <v>33.85</v>
      </c>
      <c r="H1656" s="10">
        <v>33.200000000000003</v>
      </c>
      <c r="I1656" s="3">
        <v>-1</v>
      </c>
      <c r="J1656" s="3">
        <v>0</v>
      </c>
      <c r="K1656" s="3">
        <v>5</v>
      </c>
      <c r="L1656" s="3">
        <v>-5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-3.4099999999999999E-4</v>
      </c>
      <c r="T1656" s="11">
        <f t="shared" si="251"/>
        <v>0</v>
      </c>
      <c r="U1656" s="11">
        <f t="shared" si="252"/>
        <v>1.6999999999999999E-3</v>
      </c>
      <c r="V1656" s="11">
        <f t="shared" si="253"/>
        <v>-1.6925E-3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10236</v>
      </c>
      <c r="C1657" s="3" t="s">
        <v>10332</v>
      </c>
      <c r="D1657" s="10">
        <v>99.7</v>
      </c>
      <c r="E1657" s="10">
        <v>101.5</v>
      </c>
      <c r="F1657" s="10">
        <v>101.5</v>
      </c>
      <c r="G1657" s="10">
        <v>102</v>
      </c>
      <c r="H1657" s="10">
        <v>101.5</v>
      </c>
      <c r="I1657" s="3">
        <v>61</v>
      </c>
      <c r="J1657" s="3">
        <v>11</v>
      </c>
      <c r="K1657" s="3">
        <v>36</v>
      </c>
      <c r="L1657" s="3">
        <v>53.082000000000001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6.0816999999999996E-2</v>
      </c>
      <c r="T1657" s="11">
        <f t="shared" si="251"/>
        <v>1.1165E-2</v>
      </c>
      <c r="U1657" s="11">
        <f t="shared" si="252"/>
        <v>3.6540000000000003E-2</v>
      </c>
      <c r="V1657" s="11">
        <f t="shared" si="253"/>
        <v>5.4143640000000007E-2</v>
      </c>
      <c r="W1657" s="11">
        <f t="shared" si="254"/>
        <v>3.045E-3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10237</v>
      </c>
      <c r="C1658" s="3" t="s">
        <v>4768</v>
      </c>
      <c r="D1658" s="10">
        <v>23.05</v>
      </c>
      <c r="E1658" s="10">
        <v>23.05</v>
      </c>
      <c r="F1658" s="10">
        <v>23.3</v>
      </c>
      <c r="G1658" s="10">
        <v>23.15</v>
      </c>
      <c r="H1658" s="10">
        <v>23.1</v>
      </c>
      <c r="I1658" s="3">
        <v>-2</v>
      </c>
      <c r="J1658" s="3">
        <v>-2</v>
      </c>
      <c r="K1658" s="3">
        <v>-1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-4.6100000000000004E-4</v>
      </c>
      <c r="T1658" s="11">
        <f t="shared" si="251"/>
        <v>-4.6100000000000004E-4</v>
      </c>
      <c r="U1658" s="11">
        <f t="shared" si="252"/>
        <v>-2.33E-4</v>
      </c>
      <c r="V1658" s="11">
        <f t="shared" si="253"/>
        <v>0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10238</v>
      </c>
      <c r="C1659" s="3" t="s">
        <v>4775</v>
      </c>
      <c r="D1659" s="10">
        <v>539</v>
      </c>
      <c r="E1659" s="10">
        <v>534</v>
      </c>
      <c r="F1659" s="10">
        <v>525</v>
      </c>
      <c r="G1659" s="10">
        <v>537</v>
      </c>
      <c r="H1659" s="10">
        <v>521</v>
      </c>
      <c r="I1659" s="3">
        <v>194.40199999999999</v>
      </c>
      <c r="J1659" s="3">
        <v>10.884</v>
      </c>
      <c r="K1659" s="3">
        <v>-242.14500000000001</v>
      </c>
      <c r="L1659" s="3">
        <v>516.83799999999997</v>
      </c>
      <c r="M1659" s="3">
        <v>-599</v>
      </c>
      <c r="N1659" s="3">
        <v>-1</v>
      </c>
      <c r="O1659" s="3">
        <v>15</v>
      </c>
      <c r="P1659" s="3">
        <v>-1</v>
      </c>
      <c r="Q1659" s="3">
        <v>0</v>
      </c>
      <c r="R1659" s="3">
        <v>1</v>
      </c>
      <c r="S1659" s="11">
        <f t="shared" si="250"/>
        <v>1.0478267800000001</v>
      </c>
      <c r="T1659" s="11">
        <f t="shared" si="251"/>
        <v>5.8120560000000002E-2</v>
      </c>
      <c r="U1659" s="11">
        <f t="shared" si="252"/>
        <v>-1.27126125</v>
      </c>
      <c r="V1659" s="11">
        <f t="shared" si="253"/>
        <v>2.7754200600000001</v>
      </c>
      <c r="W1659" s="11">
        <f t="shared" si="254"/>
        <v>-3.12079</v>
      </c>
      <c r="X1659" s="11">
        <f t="shared" si="255"/>
        <v>-5.3899999999999998E-3</v>
      </c>
      <c r="Y1659" s="11">
        <f t="shared" si="256"/>
        <v>8.0100000000000005E-2</v>
      </c>
      <c r="Z1659" s="11">
        <f t="shared" si="257"/>
        <v>-5.2500000000000003E-3</v>
      </c>
      <c r="AA1659" s="11">
        <f t="shared" si="258"/>
        <v>0</v>
      </c>
      <c r="AB1659" s="11">
        <f t="shared" si="259"/>
        <v>5.2100000000000002E-3</v>
      </c>
    </row>
    <row r="1660" spans="1:28" x14ac:dyDescent="0.25">
      <c r="A1660" s="2" t="s">
        <v>1654</v>
      </c>
      <c r="B1660" s="3" t="s">
        <v>10239</v>
      </c>
      <c r="C1660" s="3" t="s">
        <v>4803</v>
      </c>
      <c r="D1660" s="10">
        <v>21.35</v>
      </c>
      <c r="E1660" s="10">
        <v>20.85</v>
      </c>
      <c r="F1660" s="10">
        <v>20.6</v>
      </c>
      <c r="G1660" s="10">
        <v>20.45</v>
      </c>
      <c r="H1660" s="10">
        <v>21.6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10240</v>
      </c>
      <c r="C1661" s="3" t="s">
        <v>4769</v>
      </c>
      <c r="D1661" s="10">
        <v>122.5</v>
      </c>
      <c r="E1661" s="10">
        <v>121</v>
      </c>
      <c r="F1661" s="10">
        <v>121</v>
      </c>
      <c r="G1661" s="10">
        <v>121</v>
      </c>
      <c r="H1661" s="10">
        <v>119</v>
      </c>
      <c r="I1661" s="3">
        <v>3</v>
      </c>
      <c r="J1661" s="3">
        <v>-5</v>
      </c>
      <c r="K1661" s="3">
        <v>-1</v>
      </c>
      <c r="L1661" s="3">
        <v>-4</v>
      </c>
      <c r="M1661" s="3">
        <v>-5.97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3.6749999999999999E-3</v>
      </c>
      <c r="T1661" s="11">
        <f t="shared" si="251"/>
        <v>-6.0499999999999998E-3</v>
      </c>
      <c r="U1661" s="11">
        <f t="shared" si="252"/>
        <v>-1.2099999999999999E-3</v>
      </c>
      <c r="V1661" s="11">
        <f t="shared" si="253"/>
        <v>-4.8399999999999997E-3</v>
      </c>
      <c r="W1661" s="11">
        <f t="shared" si="254"/>
        <v>-7.1042999999999992E-3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10241</v>
      </c>
      <c r="C1662" s="3" t="s">
        <v>4768</v>
      </c>
      <c r="D1662" s="10">
        <v>23.35</v>
      </c>
      <c r="E1662" s="10">
        <v>23.35</v>
      </c>
      <c r="F1662" s="10">
        <v>23</v>
      </c>
      <c r="G1662" s="10">
        <v>23.1</v>
      </c>
      <c r="H1662" s="10">
        <v>23.3</v>
      </c>
      <c r="I1662" s="3">
        <v>5</v>
      </c>
      <c r="J1662" s="3">
        <v>1</v>
      </c>
      <c r="K1662" s="3">
        <v>1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1.1674999999999999E-3</v>
      </c>
      <c r="T1662" s="11">
        <f t="shared" si="251"/>
        <v>2.3350000000000001E-4</v>
      </c>
      <c r="U1662" s="11">
        <f t="shared" si="252"/>
        <v>2.3000000000000001E-4</v>
      </c>
      <c r="V1662" s="11">
        <f t="shared" si="253"/>
        <v>0</v>
      </c>
      <c r="W1662" s="11">
        <f t="shared" si="254"/>
        <v>2.33E-4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10242</v>
      </c>
      <c r="C1663" s="3" t="s">
        <v>4768</v>
      </c>
      <c r="D1663" s="10">
        <v>302</v>
      </c>
      <c r="E1663" s="10">
        <v>303.5</v>
      </c>
      <c r="F1663" s="10">
        <v>303</v>
      </c>
      <c r="G1663" s="10">
        <v>311.5</v>
      </c>
      <c r="H1663" s="10">
        <v>326</v>
      </c>
      <c r="I1663" s="3">
        <v>16</v>
      </c>
      <c r="J1663" s="3">
        <v>-50</v>
      </c>
      <c r="K1663" s="3">
        <v>-72.602000000000004</v>
      </c>
      <c r="L1663" s="3">
        <v>284.87400000000002</v>
      </c>
      <c r="M1663" s="3">
        <v>83</v>
      </c>
      <c r="N1663" s="3">
        <v>0</v>
      </c>
      <c r="O1663" s="3">
        <v>0</v>
      </c>
      <c r="P1663" s="3">
        <v>0</v>
      </c>
      <c r="Q1663" s="3">
        <v>28</v>
      </c>
      <c r="R1663" s="3">
        <v>172</v>
      </c>
      <c r="S1663" s="11">
        <f t="shared" si="250"/>
        <v>4.8320000000000002E-2</v>
      </c>
      <c r="T1663" s="11">
        <f t="shared" si="251"/>
        <v>-0.15175</v>
      </c>
      <c r="U1663" s="11">
        <f t="shared" si="252"/>
        <v>-0.21998406000000004</v>
      </c>
      <c r="V1663" s="11">
        <f t="shared" si="253"/>
        <v>0.88738251000000001</v>
      </c>
      <c r="W1663" s="11">
        <f t="shared" si="254"/>
        <v>0.27057999999999999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8.7220000000000006E-2</v>
      </c>
      <c r="AB1663" s="11">
        <f t="shared" si="259"/>
        <v>0.56072</v>
      </c>
    </row>
    <row r="1664" spans="1:28" x14ac:dyDescent="0.25">
      <c r="A1664" s="2" t="s">
        <v>1658</v>
      </c>
      <c r="B1664" s="3" t="s">
        <v>6481</v>
      </c>
      <c r="C1664" s="3" t="s">
        <v>4768</v>
      </c>
      <c r="D1664" s="10">
        <v>42.55</v>
      </c>
      <c r="E1664" s="10">
        <v>43</v>
      </c>
      <c r="F1664" s="10">
        <v>43.1</v>
      </c>
      <c r="G1664" s="10">
        <v>42.9</v>
      </c>
      <c r="H1664" s="10">
        <v>42.25</v>
      </c>
      <c r="I1664" s="3">
        <v>-4</v>
      </c>
      <c r="J1664" s="3">
        <v>-1</v>
      </c>
      <c r="K1664" s="3">
        <v>-1</v>
      </c>
      <c r="L1664" s="3">
        <v>-4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-1.702E-3</v>
      </c>
      <c r="T1664" s="11">
        <f t="shared" si="251"/>
        <v>-4.2999999999999999E-4</v>
      </c>
      <c r="U1664" s="11">
        <f t="shared" si="252"/>
        <v>-4.3100000000000001E-4</v>
      </c>
      <c r="V1664" s="11">
        <f t="shared" si="253"/>
        <v>-1.7159999999999999E-3</v>
      </c>
      <c r="W1664" s="11">
        <f t="shared" si="254"/>
        <v>-8.4500000000000005E-4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10243</v>
      </c>
      <c r="C1665" s="3" t="s">
        <v>4768</v>
      </c>
      <c r="D1665" s="10">
        <v>83.8</v>
      </c>
      <c r="E1665" s="10">
        <v>83.2</v>
      </c>
      <c r="F1665" s="10">
        <v>84.9</v>
      </c>
      <c r="G1665" s="10">
        <v>85.6</v>
      </c>
      <c r="H1665" s="10">
        <v>85.1</v>
      </c>
      <c r="I1665" s="3">
        <v>19</v>
      </c>
      <c r="J1665" s="3">
        <v>24</v>
      </c>
      <c r="K1665" s="3">
        <v>15</v>
      </c>
      <c r="L1665" s="3">
        <v>-82</v>
      </c>
      <c r="M1665" s="3">
        <v>-22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1.5922000000000002E-2</v>
      </c>
      <c r="T1665" s="11">
        <f t="shared" si="251"/>
        <v>1.9968000000000003E-2</v>
      </c>
      <c r="U1665" s="11">
        <f t="shared" si="252"/>
        <v>1.2735E-2</v>
      </c>
      <c r="V1665" s="11">
        <f t="shared" si="253"/>
        <v>-7.0192000000000004E-2</v>
      </c>
      <c r="W1665" s="11">
        <f t="shared" si="254"/>
        <v>-1.8721999999999999E-2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6482</v>
      </c>
      <c r="C1666" s="3" t="s">
        <v>4822</v>
      </c>
      <c r="D1666" s="10">
        <v>28.3</v>
      </c>
      <c r="E1666" s="10">
        <v>28.9</v>
      </c>
      <c r="F1666" s="10">
        <v>29.55</v>
      </c>
      <c r="G1666" s="10">
        <v>29.5</v>
      </c>
      <c r="H1666" s="10">
        <v>29.35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10244</v>
      </c>
      <c r="C1667" s="3" t="s">
        <v>4768</v>
      </c>
      <c r="D1667" s="10">
        <v>27.05</v>
      </c>
      <c r="E1667" s="10">
        <v>26.95</v>
      </c>
      <c r="F1667" s="10">
        <v>26.95</v>
      </c>
      <c r="G1667" s="10">
        <v>27.25</v>
      </c>
      <c r="H1667" s="10">
        <v>27.05</v>
      </c>
      <c r="I1667" s="3">
        <v>1</v>
      </c>
      <c r="J1667" s="3">
        <v>-1</v>
      </c>
      <c r="K1667" s="3">
        <v>-1</v>
      </c>
      <c r="L1667" s="3">
        <v>-1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2.7050000000000002E-4</v>
      </c>
      <c r="T1667" s="11">
        <f t="shared" si="251"/>
        <v>-2.6949999999999999E-4</v>
      </c>
      <c r="U1667" s="11">
        <f t="shared" si="252"/>
        <v>-2.6949999999999999E-4</v>
      </c>
      <c r="V1667" s="11">
        <f t="shared" si="253"/>
        <v>-2.7250000000000001E-4</v>
      </c>
      <c r="W1667" s="11">
        <f t="shared" si="254"/>
        <v>1.0820000000000001E-3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10245</v>
      </c>
      <c r="C1668" s="3" t="s">
        <v>4768</v>
      </c>
      <c r="D1668" s="10">
        <v>61.3</v>
      </c>
      <c r="E1668" s="10">
        <v>61</v>
      </c>
      <c r="F1668" s="10">
        <v>61</v>
      </c>
      <c r="G1668" s="10">
        <v>60</v>
      </c>
      <c r="H1668" s="10">
        <v>59.7</v>
      </c>
      <c r="I1668" s="3">
        <v>2</v>
      </c>
      <c r="J1668" s="3">
        <v>4</v>
      </c>
      <c r="K1668" s="3">
        <v>0</v>
      </c>
      <c r="L1668" s="3">
        <v>-4</v>
      </c>
      <c r="M1668" s="3">
        <v>-8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1.2259999999999999E-3</v>
      </c>
      <c r="T1668" s="11">
        <f t="shared" si="251"/>
        <v>2.4399999999999999E-3</v>
      </c>
      <c r="U1668" s="11">
        <f t="shared" si="252"/>
        <v>0</v>
      </c>
      <c r="V1668" s="11">
        <f t="shared" si="253"/>
        <v>-2.3999999999999998E-3</v>
      </c>
      <c r="W1668" s="11">
        <f t="shared" si="254"/>
        <v>-4.7759999999999999E-3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10246</v>
      </c>
      <c r="C1669" s="3" t="s">
        <v>4822</v>
      </c>
      <c r="D1669" s="10">
        <v>15.9</v>
      </c>
      <c r="E1669" s="10">
        <v>15.95</v>
      </c>
      <c r="F1669" s="10">
        <v>16.100000000000001</v>
      </c>
      <c r="G1669" s="10">
        <v>15.8</v>
      </c>
      <c r="H1669" s="10">
        <v>15.7</v>
      </c>
      <c r="I1669" s="3">
        <v>0</v>
      </c>
      <c r="J1669" s="3">
        <v>1</v>
      </c>
      <c r="K1669" s="3">
        <v>0</v>
      </c>
      <c r="L1669" s="3">
        <v>1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1.595E-4</v>
      </c>
      <c r="U1669" s="11">
        <f t="shared" si="252"/>
        <v>0</v>
      </c>
      <c r="V1669" s="11">
        <f t="shared" si="253"/>
        <v>1.5800000000000002E-4</v>
      </c>
      <c r="W1669" s="11">
        <f t="shared" si="254"/>
        <v>6.2799999999999998E-4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6484</v>
      </c>
      <c r="C1670" s="3" t="s">
        <v>4768</v>
      </c>
      <c r="D1670" s="10">
        <v>379</v>
      </c>
      <c r="E1670" s="10">
        <v>382</v>
      </c>
      <c r="F1670" s="10">
        <v>382.5</v>
      </c>
      <c r="G1670" s="10">
        <v>374</v>
      </c>
      <c r="H1670" s="10">
        <v>366</v>
      </c>
      <c r="I1670" s="3">
        <v>91</v>
      </c>
      <c r="J1670" s="3">
        <v>41</v>
      </c>
      <c r="K1670" s="3">
        <v>-34</v>
      </c>
      <c r="L1670" s="3">
        <v>-181.97</v>
      </c>
      <c r="M1670" s="3">
        <v>-117</v>
      </c>
      <c r="N1670" s="3">
        <v>-1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0.34488999999999997</v>
      </c>
      <c r="T1670" s="11">
        <f t="shared" si="251"/>
        <v>0.15662000000000001</v>
      </c>
      <c r="U1670" s="11">
        <f t="shared" si="252"/>
        <v>-0.13005</v>
      </c>
      <c r="V1670" s="11">
        <f t="shared" si="253"/>
        <v>-0.68056779999999995</v>
      </c>
      <c r="W1670" s="11">
        <f t="shared" si="254"/>
        <v>-0.42821999999999999</v>
      </c>
      <c r="X1670" s="11">
        <f t="shared" si="255"/>
        <v>-3.79E-3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10247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5600</v>
      </c>
      <c r="C1672" s="3" t="s">
        <v>4768</v>
      </c>
      <c r="D1672" s="10">
        <v>50.8</v>
      </c>
      <c r="E1672" s="10">
        <v>50.8</v>
      </c>
      <c r="F1672" s="10">
        <v>50.9</v>
      </c>
      <c r="G1672" s="10">
        <v>50.9</v>
      </c>
      <c r="H1672" s="10">
        <v>50.9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10248</v>
      </c>
      <c r="C1673" s="3" t="s">
        <v>4768</v>
      </c>
      <c r="D1673" s="10">
        <v>66.400000000000006</v>
      </c>
      <c r="E1673" s="10">
        <v>66.400000000000006</v>
      </c>
      <c r="F1673" s="10">
        <v>66.5</v>
      </c>
      <c r="G1673" s="10">
        <v>66.5</v>
      </c>
      <c r="H1673" s="10">
        <v>66.599999999999994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-6.6400000000000009E-4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10249</v>
      </c>
      <c r="C1674" s="3" t="s">
        <v>4768</v>
      </c>
      <c r="D1674" s="10">
        <v>17.95</v>
      </c>
      <c r="E1674" s="10">
        <v>17.95</v>
      </c>
      <c r="F1674" s="10">
        <v>17.5</v>
      </c>
      <c r="G1674" s="10">
        <v>17.5</v>
      </c>
      <c r="H1674" s="10">
        <v>17.649999999999999</v>
      </c>
      <c r="I1674" s="3">
        <v>0</v>
      </c>
      <c r="J1674" s="3">
        <v>0</v>
      </c>
      <c r="K1674" s="3">
        <v>0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0</v>
      </c>
      <c r="V1674" s="11">
        <f t="shared" si="263"/>
        <v>0</v>
      </c>
      <c r="W1674" s="11">
        <f t="shared" si="264"/>
        <v>-1.7649999999999998E-4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6486</v>
      </c>
      <c r="C1675" s="3" t="s">
        <v>4768</v>
      </c>
      <c r="D1675" s="10">
        <v>25.05</v>
      </c>
      <c r="E1675" s="10">
        <v>25</v>
      </c>
      <c r="F1675" s="10">
        <v>24.6</v>
      </c>
      <c r="G1675" s="10">
        <v>24.65</v>
      </c>
      <c r="H1675" s="10">
        <v>24.85</v>
      </c>
      <c r="I1675" s="3">
        <v>61</v>
      </c>
      <c r="J1675" s="3">
        <v>-1</v>
      </c>
      <c r="K1675" s="3">
        <v>54</v>
      </c>
      <c r="L1675" s="3">
        <v>1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1.5280499999999999E-2</v>
      </c>
      <c r="T1675" s="11">
        <f t="shared" si="261"/>
        <v>-2.5000000000000001E-4</v>
      </c>
      <c r="U1675" s="11">
        <f t="shared" si="262"/>
        <v>1.3284000000000001E-2</v>
      </c>
      <c r="V1675" s="11">
        <f t="shared" si="263"/>
        <v>2.4649999999999997E-4</v>
      </c>
      <c r="W1675" s="11">
        <f t="shared" si="264"/>
        <v>7.4550000000000007E-4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5602</v>
      </c>
      <c r="C1676" s="3" t="s">
        <v>4803</v>
      </c>
      <c r="D1676" s="10">
        <v>121</v>
      </c>
      <c r="E1676" s="10">
        <v>121.5</v>
      </c>
      <c r="F1676" s="10">
        <v>124</v>
      </c>
      <c r="G1676" s="10">
        <v>123</v>
      </c>
      <c r="H1676" s="10">
        <v>123</v>
      </c>
      <c r="I1676" s="3">
        <v>-1</v>
      </c>
      <c r="J1676" s="3">
        <v>0</v>
      </c>
      <c r="K1676" s="3">
        <v>5</v>
      </c>
      <c r="L1676" s="3">
        <v>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-1.2099999999999999E-3</v>
      </c>
      <c r="T1676" s="11">
        <f t="shared" si="261"/>
        <v>0</v>
      </c>
      <c r="U1676" s="11">
        <f t="shared" si="262"/>
        <v>6.1999999999999998E-3</v>
      </c>
      <c r="V1676" s="11">
        <f t="shared" si="263"/>
        <v>1.23E-3</v>
      </c>
      <c r="W1676" s="11">
        <f t="shared" si="264"/>
        <v>-3.6900000000000001E-3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10250</v>
      </c>
      <c r="C1677" s="3" t="s">
        <v>4767</v>
      </c>
      <c r="D1677" s="10">
        <v>29.95</v>
      </c>
      <c r="E1677" s="10">
        <v>29.75</v>
      </c>
      <c r="F1677" s="10">
        <v>29.8</v>
      </c>
      <c r="G1677" s="10">
        <v>30.15</v>
      </c>
      <c r="H1677" s="10">
        <v>30.05</v>
      </c>
      <c r="I1677" s="3">
        <v>-4</v>
      </c>
      <c r="J1677" s="3">
        <v>-6</v>
      </c>
      <c r="K1677" s="3">
        <v>0</v>
      </c>
      <c r="L1677" s="3">
        <v>-5</v>
      </c>
      <c r="M1677" s="3">
        <v>-6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-1.1980000000000001E-3</v>
      </c>
      <c r="T1677" s="11">
        <f t="shared" si="261"/>
        <v>-1.7849999999999999E-3</v>
      </c>
      <c r="U1677" s="11">
        <f t="shared" si="262"/>
        <v>0</v>
      </c>
      <c r="V1677" s="11">
        <f t="shared" si="263"/>
        <v>-1.5074999999999999E-3</v>
      </c>
      <c r="W1677" s="11">
        <f t="shared" si="264"/>
        <v>-1.8030000000000001E-3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10251</v>
      </c>
      <c r="C1678" s="3" t="s">
        <v>4768</v>
      </c>
      <c r="D1678" s="10">
        <v>16.649999999999999</v>
      </c>
      <c r="E1678" s="10">
        <v>16.45</v>
      </c>
      <c r="F1678" s="10">
        <v>16.5</v>
      </c>
      <c r="G1678" s="10">
        <v>16.100000000000001</v>
      </c>
      <c r="H1678" s="10">
        <v>15.45</v>
      </c>
      <c r="I1678" s="3">
        <v>-1</v>
      </c>
      <c r="J1678" s="3">
        <v>0</v>
      </c>
      <c r="K1678" s="3">
        <v>0</v>
      </c>
      <c r="L1678" s="3">
        <v>3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-1.6649999999999998E-4</v>
      </c>
      <c r="T1678" s="11">
        <f t="shared" si="261"/>
        <v>0</v>
      </c>
      <c r="U1678" s="11">
        <f t="shared" si="262"/>
        <v>0</v>
      </c>
      <c r="V1678" s="11">
        <f t="shared" si="263"/>
        <v>4.8300000000000003E-4</v>
      </c>
      <c r="W1678" s="11">
        <f t="shared" si="264"/>
        <v>-4.6349999999999994E-4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10252</v>
      </c>
      <c r="C1679" s="3" t="s">
        <v>4768</v>
      </c>
      <c r="D1679" s="10">
        <v>61.6</v>
      </c>
      <c r="E1679" s="10">
        <v>62</v>
      </c>
      <c r="F1679" s="10">
        <v>62</v>
      </c>
      <c r="G1679" s="10">
        <v>61.8</v>
      </c>
      <c r="H1679" s="10">
        <v>61.4</v>
      </c>
      <c r="I1679" s="3">
        <v>4</v>
      </c>
      <c r="J1679" s="3">
        <v>-2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2.464E-3</v>
      </c>
      <c r="T1679" s="11">
        <f t="shared" si="261"/>
        <v>-1.24E-3</v>
      </c>
      <c r="U1679" s="11">
        <f t="shared" si="262"/>
        <v>1.8600000000000001E-3</v>
      </c>
      <c r="V1679" s="11">
        <f t="shared" si="263"/>
        <v>0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5603</v>
      </c>
      <c r="C1680" s="3" t="s">
        <v>4774</v>
      </c>
      <c r="D1680" s="10">
        <v>51.9</v>
      </c>
      <c r="E1680" s="10">
        <v>51.6</v>
      </c>
      <c r="F1680" s="10">
        <v>51.5</v>
      </c>
      <c r="G1680" s="10">
        <v>51.6</v>
      </c>
      <c r="H1680" s="10">
        <v>51.9</v>
      </c>
      <c r="I1680" s="3">
        <v>0</v>
      </c>
      <c r="J1680" s="3">
        <v>0</v>
      </c>
      <c r="K1680" s="3">
        <v>21</v>
      </c>
      <c r="L1680" s="3">
        <v>-29</v>
      </c>
      <c r="M1680" s="3">
        <v>-21</v>
      </c>
      <c r="N1680" s="3">
        <v>0</v>
      </c>
      <c r="O1680" s="3">
        <v>0</v>
      </c>
      <c r="P1680" s="3">
        <v>21</v>
      </c>
      <c r="Q1680" s="3">
        <v>0</v>
      </c>
      <c r="R1680" s="3">
        <v>0</v>
      </c>
      <c r="S1680" s="11">
        <f t="shared" si="260"/>
        <v>0</v>
      </c>
      <c r="T1680" s="11">
        <f t="shared" si="261"/>
        <v>0</v>
      </c>
      <c r="U1680" s="11">
        <f t="shared" si="262"/>
        <v>1.0815E-2</v>
      </c>
      <c r="V1680" s="11">
        <f t="shared" si="263"/>
        <v>-1.4964000000000002E-2</v>
      </c>
      <c r="W1680" s="11">
        <f t="shared" si="264"/>
        <v>-1.0898999999999999E-2</v>
      </c>
      <c r="X1680" s="11">
        <f t="shared" si="265"/>
        <v>0</v>
      </c>
      <c r="Y1680" s="11">
        <f t="shared" si="266"/>
        <v>0</v>
      </c>
      <c r="Z1680" s="11">
        <f t="shared" si="267"/>
        <v>1.0815E-2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6489</v>
      </c>
      <c r="C1681" s="3" t="s">
        <v>4768</v>
      </c>
      <c r="D1681" s="10">
        <v>69.3</v>
      </c>
      <c r="E1681" s="10">
        <v>69.3</v>
      </c>
      <c r="F1681" s="10">
        <v>68</v>
      </c>
      <c r="G1681" s="10">
        <v>68</v>
      </c>
      <c r="H1681" s="10">
        <v>68</v>
      </c>
      <c r="I1681" s="3">
        <v>0</v>
      </c>
      <c r="J1681" s="3">
        <v>0</v>
      </c>
      <c r="K1681" s="3">
        <v>1</v>
      </c>
      <c r="L1681" s="3">
        <v>-5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6.8000000000000005E-4</v>
      </c>
      <c r="V1681" s="11">
        <f t="shared" si="263"/>
        <v>-3.3999999999999998E-3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10253</v>
      </c>
      <c r="C1682" s="3" t="s">
        <v>10332</v>
      </c>
      <c r="D1682" s="10">
        <v>13.7</v>
      </c>
      <c r="E1682" s="10">
        <v>13.7</v>
      </c>
      <c r="F1682" s="10">
        <v>13.95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10254</v>
      </c>
      <c r="C1683" s="3" t="s">
        <v>4768</v>
      </c>
      <c r="D1683" s="10">
        <v>18.75</v>
      </c>
      <c r="E1683" s="10">
        <v>19.3</v>
      </c>
      <c r="F1683" s="10">
        <v>19.5</v>
      </c>
      <c r="G1683" s="10">
        <v>19.05</v>
      </c>
      <c r="H1683" s="10">
        <v>19.55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10255</v>
      </c>
      <c r="C1684" s="3" t="s">
        <v>4763</v>
      </c>
      <c r="D1684" s="10">
        <v>88.4</v>
      </c>
      <c r="E1684" s="10">
        <v>88.6</v>
      </c>
      <c r="F1684" s="10">
        <v>88.1</v>
      </c>
      <c r="G1684" s="10">
        <v>88.5</v>
      </c>
      <c r="H1684" s="10">
        <v>86.7</v>
      </c>
      <c r="I1684" s="3">
        <v>19.96</v>
      </c>
      <c r="J1684" s="3">
        <v>30</v>
      </c>
      <c r="K1684" s="3">
        <v>0</v>
      </c>
      <c r="L1684" s="3">
        <v>18</v>
      </c>
      <c r="M1684" s="3">
        <v>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1.7644640000000003E-2</v>
      </c>
      <c r="T1684" s="11">
        <f t="shared" si="261"/>
        <v>2.6579999999999999E-2</v>
      </c>
      <c r="U1684" s="11">
        <f t="shared" si="262"/>
        <v>0</v>
      </c>
      <c r="V1684" s="11">
        <f t="shared" si="263"/>
        <v>1.593E-2</v>
      </c>
      <c r="W1684" s="11">
        <f t="shared" si="264"/>
        <v>7.8030000000000009E-3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10256</v>
      </c>
      <c r="C1685" s="3" t="s">
        <v>4768</v>
      </c>
      <c r="D1685" s="10">
        <v>41.15</v>
      </c>
      <c r="E1685" s="10">
        <v>40.799999999999997</v>
      </c>
      <c r="F1685" s="10">
        <v>41.2</v>
      </c>
      <c r="G1685" s="10">
        <v>40.65</v>
      </c>
      <c r="H1685" s="10">
        <v>39.5</v>
      </c>
      <c r="I1685" s="3">
        <v>-83.875</v>
      </c>
      <c r="J1685" s="3">
        <v>-137</v>
      </c>
      <c r="K1685" s="3">
        <v>294.005</v>
      </c>
      <c r="L1685" s="3">
        <v>-186</v>
      </c>
      <c r="M1685" s="3">
        <v>-1135.059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-3.4514562499999998E-2</v>
      </c>
      <c r="T1685" s="11">
        <f t="shared" si="261"/>
        <v>-5.5895999999999994E-2</v>
      </c>
      <c r="U1685" s="11">
        <f t="shared" si="262"/>
        <v>0.12113006000000001</v>
      </c>
      <c r="V1685" s="11">
        <f t="shared" si="263"/>
        <v>-7.5608999999999996E-2</v>
      </c>
      <c r="W1685" s="11">
        <f t="shared" si="264"/>
        <v>-0.44834830499999995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10257</v>
      </c>
      <c r="C1686" s="3" t="s">
        <v>4768</v>
      </c>
      <c r="D1686" s="10">
        <v>57.9</v>
      </c>
      <c r="E1686" s="10">
        <v>56.7</v>
      </c>
      <c r="F1686" s="10">
        <v>57</v>
      </c>
      <c r="G1686" s="10">
        <v>56.6</v>
      </c>
      <c r="H1686" s="10">
        <v>55.6</v>
      </c>
      <c r="I1686" s="3">
        <v>-213</v>
      </c>
      <c r="J1686" s="3">
        <v>-290</v>
      </c>
      <c r="K1686" s="3">
        <v>-54</v>
      </c>
      <c r="L1686" s="3">
        <v>-79</v>
      </c>
      <c r="M1686" s="3">
        <v>-283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-0.12332699999999999</v>
      </c>
      <c r="T1686" s="11">
        <f t="shared" si="261"/>
        <v>-0.16442999999999999</v>
      </c>
      <c r="U1686" s="11">
        <f t="shared" si="262"/>
        <v>-3.0779999999999998E-2</v>
      </c>
      <c r="V1686" s="11">
        <f t="shared" si="263"/>
        <v>-4.4714000000000004E-2</v>
      </c>
      <c r="W1686" s="11">
        <f t="shared" si="264"/>
        <v>-0.15734800000000002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10258</v>
      </c>
      <c r="C1687" s="3" t="s">
        <v>4763</v>
      </c>
      <c r="D1687" s="10">
        <v>33.299999999999997</v>
      </c>
      <c r="E1687" s="10">
        <v>33.35</v>
      </c>
      <c r="F1687" s="10">
        <v>33.4</v>
      </c>
      <c r="G1687" s="10">
        <v>33.1</v>
      </c>
      <c r="H1687" s="10">
        <v>30.85</v>
      </c>
      <c r="I1687" s="3">
        <v>7</v>
      </c>
      <c r="J1687" s="3">
        <v>1</v>
      </c>
      <c r="K1687" s="3">
        <v>0</v>
      </c>
      <c r="L1687" s="3">
        <v>-4</v>
      </c>
      <c r="M1687" s="3">
        <v>-41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2.3309999999999997E-3</v>
      </c>
      <c r="T1687" s="11">
        <f t="shared" si="261"/>
        <v>3.3350000000000003E-4</v>
      </c>
      <c r="U1687" s="11">
        <f t="shared" si="262"/>
        <v>0</v>
      </c>
      <c r="V1687" s="11">
        <f t="shared" si="263"/>
        <v>-1.3240000000000001E-3</v>
      </c>
      <c r="W1687" s="11">
        <f t="shared" si="264"/>
        <v>-1.2648500000000002E-2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5483</v>
      </c>
      <c r="C1688" s="3" t="s">
        <v>4768</v>
      </c>
      <c r="D1688" s="10">
        <v>20.25</v>
      </c>
      <c r="E1688" s="10">
        <v>20.399999999999999</v>
      </c>
      <c r="F1688" s="10">
        <v>20.2</v>
      </c>
      <c r="G1688" s="10">
        <v>20.25</v>
      </c>
      <c r="H1688" s="10">
        <v>20.2</v>
      </c>
      <c r="I1688" s="3">
        <v>0</v>
      </c>
      <c r="J1688" s="3">
        <v>-1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-2.04E-4</v>
      </c>
      <c r="U1688" s="11">
        <f t="shared" si="262"/>
        <v>-2.02E-4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4834</v>
      </c>
      <c r="C1689" s="3" t="s">
        <v>4779</v>
      </c>
      <c r="D1689" s="10">
        <v>31.6</v>
      </c>
      <c r="E1689" s="10">
        <v>31.45</v>
      </c>
      <c r="F1689" s="10">
        <v>31.6</v>
      </c>
      <c r="G1689" s="10">
        <v>32</v>
      </c>
      <c r="H1689" s="10">
        <v>31.85</v>
      </c>
      <c r="I1689" s="3">
        <v>72</v>
      </c>
      <c r="J1689" s="3">
        <v>-38</v>
      </c>
      <c r="K1689" s="3">
        <v>57</v>
      </c>
      <c r="L1689" s="3">
        <v>6</v>
      </c>
      <c r="M1689" s="3">
        <v>-17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2.2752000000000001E-2</v>
      </c>
      <c r="T1689" s="11">
        <f t="shared" si="261"/>
        <v>-1.1951E-2</v>
      </c>
      <c r="U1689" s="11">
        <f t="shared" si="262"/>
        <v>1.8012E-2</v>
      </c>
      <c r="V1689" s="11">
        <f t="shared" si="263"/>
        <v>1.92E-3</v>
      </c>
      <c r="W1689" s="11">
        <f t="shared" si="264"/>
        <v>-5.4145E-3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6493</v>
      </c>
      <c r="C1690" s="3" t="s">
        <v>4768</v>
      </c>
      <c r="D1690" s="10">
        <v>44.35</v>
      </c>
      <c r="E1690" s="10">
        <v>44.15</v>
      </c>
      <c r="F1690" s="10">
        <v>44.45</v>
      </c>
      <c r="G1690" s="10">
        <v>43.9</v>
      </c>
      <c r="H1690" s="10">
        <v>42.9</v>
      </c>
      <c r="I1690" s="3">
        <v>7</v>
      </c>
      <c r="J1690" s="3">
        <v>-20</v>
      </c>
      <c r="K1690" s="3">
        <v>-6</v>
      </c>
      <c r="L1690" s="3">
        <v>-19</v>
      </c>
      <c r="M1690" s="3">
        <v>-14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3.1045000000000001E-3</v>
      </c>
      <c r="T1690" s="11">
        <f t="shared" si="261"/>
        <v>-8.8299999999999993E-3</v>
      </c>
      <c r="U1690" s="11">
        <f t="shared" si="262"/>
        <v>-2.6670000000000005E-3</v>
      </c>
      <c r="V1690" s="11">
        <f t="shared" si="263"/>
        <v>-8.3409999999999995E-3</v>
      </c>
      <c r="W1690" s="11">
        <f t="shared" si="264"/>
        <v>-6.0060000000000001E-3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10259</v>
      </c>
      <c r="C1691" s="3" t="s">
        <v>4768</v>
      </c>
      <c r="D1691" s="10">
        <v>85.2</v>
      </c>
      <c r="E1691" s="10">
        <v>85.9</v>
      </c>
      <c r="F1691" s="10">
        <v>85</v>
      </c>
      <c r="G1691" s="10">
        <v>86.8</v>
      </c>
      <c r="H1691" s="10">
        <v>85.8</v>
      </c>
      <c r="I1691" s="3">
        <v>49</v>
      </c>
      <c r="J1691" s="3">
        <v>48</v>
      </c>
      <c r="K1691" s="3">
        <v>-77</v>
      </c>
      <c r="L1691" s="3">
        <v>34</v>
      </c>
      <c r="M1691" s="3">
        <v>-48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4.1748E-2</v>
      </c>
      <c r="T1691" s="11">
        <f t="shared" si="261"/>
        <v>4.1232000000000005E-2</v>
      </c>
      <c r="U1691" s="11">
        <f t="shared" si="262"/>
        <v>-6.5449999999999994E-2</v>
      </c>
      <c r="V1691" s="11">
        <f t="shared" si="263"/>
        <v>2.9511999999999997E-2</v>
      </c>
      <c r="W1691" s="11">
        <f t="shared" si="264"/>
        <v>-4.1183999999999998E-2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6495</v>
      </c>
      <c r="C1692" s="3" t="s">
        <v>10354</v>
      </c>
      <c r="D1692" s="10">
        <v>9.92</v>
      </c>
      <c r="E1692" s="10">
        <v>9.91</v>
      </c>
      <c r="F1692" s="10">
        <v>9.93</v>
      </c>
      <c r="G1692" s="10">
        <v>9.89</v>
      </c>
      <c r="H1692" s="10">
        <v>9.8000000000000007</v>
      </c>
      <c r="I1692" s="3">
        <v>56</v>
      </c>
      <c r="J1692" s="3">
        <v>20</v>
      </c>
      <c r="K1692" s="3">
        <v>15</v>
      </c>
      <c r="L1692" s="3">
        <v>-3</v>
      </c>
      <c r="M1692" s="3">
        <v>-5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5.5551999999999997E-3</v>
      </c>
      <c r="T1692" s="11">
        <f t="shared" si="261"/>
        <v>1.9819999999999998E-3</v>
      </c>
      <c r="U1692" s="11">
        <f t="shared" si="262"/>
        <v>1.4894999999999999E-3</v>
      </c>
      <c r="V1692" s="11">
        <f t="shared" si="263"/>
        <v>-2.967E-4</v>
      </c>
      <c r="W1692" s="11">
        <f t="shared" si="264"/>
        <v>-4.8999999999999998E-4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5024</v>
      </c>
      <c r="C1693" s="3" t="s">
        <v>4770</v>
      </c>
      <c r="D1693" s="10">
        <v>10.85</v>
      </c>
      <c r="E1693" s="10">
        <v>10.8</v>
      </c>
      <c r="F1693" s="10">
        <v>10.7</v>
      </c>
      <c r="G1693" s="10">
        <v>10.8</v>
      </c>
      <c r="H1693" s="10">
        <v>10.8</v>
      </c>
      <c r="I1693" s="3">
        <v>0</v>
      </c>
      <c r="J1693" s="3">
        <v>0</v>
      </c>
      <c r="K1693" s="3">
        <v>-417</v>
      </c>
      <c r="L1693" s="3">
        <v>1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-4.4618999999999999E-2</v>
      </c>
      <c r="V1693" s="11">
        <f t="shared" si="263"/>
        <v>1.0800000000000001E-4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10260</v>
      </c>
      <c r="C1694" s="3" t="s">
        <v>4771</v>
      </c>
      <c r="D1694" s="10">
        <v>42.2</v>
      </c>
      <c r="E1694" s="10">
        <v>42.7</v>
      </c>
      <c r="F1694" s="10">
        <v>43.05</v>
      </c>
      <c r="G1694" s="10">
        <v>42.6</v>
      </c>
      <c r="H1694" s="10">
        <v>42.3</v>
      </c>
      <c r="I1694" s="3">
        <v>-28.315999999999999</v>
      </c>
      <c r="J1694" s="3">
        <v>1537</v>
      </c>
      <c r="K1694" s="3">
        <v>689.95799999999997</v>
      </c>
      <c r="L1694" s="3">
        <v>-17</v>
      </c>
      <c r="M1694" s="3">
        <v>775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-1.1949352000000002E-2</v>
      </c>
      <c r="T1694" s="11">
        <f t="shared" si="261"/>
        <v>0.65629900000000008</v>
      </c>
      <c r="U1694" s="11">
        <f t="shared" si="262"/>
        <v>0.297026919</v>
      </c>
      <c r="V1694" s="11">
        <f t="shared" si="263"/>
        <v>-7.2420000000000002E-3</v>
      </c>
      <c r="W1694" s="11">
        <f t="shared" si="264"/>
        <v>0.32782499999999998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10261</v>
      </c>
      <c r="C1695" s="3" t="s">
        <v>4768</v>
      </c>
      <c r="D1695" s="10">
        <v>21.8</v>
      </c>
      <c r="E1695" s="10">
        <v>21.9</v>
      </c>
      <c r="F1695" s="10">
        <v>22.5</v>
      </c>
      <c r="G1695" s="10">
        <v>22.05</v>
      </c>
      <c r="H1695" s="10">
        <v>22.4</v>
      </c>
      <c r="I1695" s="3">
        <v>2</v>
      </c>
      <c r="J1695" s="3">
        <v>0</v>
      </c>
      <c r="K1695" s="3">
        <v>6</v>
      </c>
      <c r="L1695" s="3">
        <v>-6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4.3600000000000003E-4</v>
      </c>
      <c r="T1695" s="11">
        <f t="shared" si="261"/>
        <v>0</v>
      </c>
      <c r="U1695" s="11">
        <f t="shared" si="262"/>
        <v>1.3500000000000001E-3</v>
      </c>
      <c r="V1695" s="11">
        <f t="shared" si="263"/>
        <v>-1.3230000000000002E-3</v>
      </c>
      <c r="W1695" s="11">
        <f t="shared" si="264"/>
        <v>6.7199999999999985E-4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5806</v>
      </c>
      <c r="C1696" s="3" t="s">
        <v>4763</v>
      </c>
      <c r="D1696" s="10">
        <v>69.599999999999994</v>
      </c>
      <c r="E1696" s="10">
        <v>70.2</v>
      </c>
      <c r="F1696" s="10">
        <v>69.7</v>
      </c>
      <c r="G1696" s="10">
        <v>69.099999999999994</v>
      </c>
      <c r="H1696" s="10">
        <v>68.3</v>
      </c>
      <c r="I1696" s="3">
        <v>23.9</v>
      </c>
      <c r="J1696" s="3">
        <v>27</v>
      </c>
      <c r="K1696" s="3">
        <v>-154</v>
      </c>
      <c r="L1696" s="3">
        <v>-71</v>
      </c>
      <c r="M1696" s="3">
        <v>-98</v>
      </c>
      <c r="N1696" s="3">
        <v>100.386</v>
      </c>
      <c r="O1696" s="3">
        <v>69</v>
      </c>
      <c r="P1696" s="3">
        <v>287</v>
      </c>
      <c r="Q1696" s="3">
        <v>181.92500000000001</v>
      </c>
      <c r="R1696" s="3">
        <v>62</v>
      </c>
      <c r="S1696" s="11">
        <f t="shared" si="260"/>
        <v>1.6634399999999997E-2</v>
      </c>
      <c r="T1696" s="11">
        <f t="shared" si="261"/>
        <v>1.8954000000000002E-2</v>
      </c>
      <c r="U1696" s="11">
        <f t="shared" si="262"/>
        <v>-0.10733800000000002</v>
      </c>
      <c r="V1696" s="11">
        <f t="shared" si="263"/>
        <v>-4.9060999999999994E-2</v>
      </c>
      <c r="W1696" s="11">
        <f t="shared" si="264"/>
        <v>-6.6933999999999994E-2</v>
      </c>
      <c r="X1696" s="11">
        <f t="shared" si="265"/>
        <v>6.9868655999999987E-2</v>
      </c>
      <c r="Y1696" s="11">
        <f t="shared" si="266"/>
        <v>4.8438000000000002E-2</v>
      </c>
      <c r="Z1696" s="11">
        <f t="shared" si="267"/>
        <v>0.20003900000000002</v>
      </c>
      <c r="AA1696" s="11">
        <f t="shared" si="268"/>
        <v>0.12571017500000001</v>
      </c>
      <c r="AB1696" s="11">
        <f t="shared" si="269"/>
        <v>4.2345999999999995E-2</v>
      </c>
    </row>
    <row r="1697" spans="1:28" x14ac:dyDescent="0.25">
      <c r="A1697" s="2" t="s">
        <v>1691</v>
      </c>
      <c r="B1697" s="3" t="s">
        <v>6497</v>
      </c>
      <c r="C1697" s="3" t="s">
        <v>4769</v>
      </c>
      <c r="D1697" s="10">
        <v>27.4</v>
      </c>
      <c r="E1697" s="10">
        <v>26.9</v>
      </c>
      <c r="F1697" s="10">
        <v>26</v>
      </c>
      <c r="G1697" s="10">
        <v>26.55</v>
      </c>
      <c r="H1697" s="10">
        <v>29.2</v>
      </c>
      <c r="I1697" s="3">
        <v>25</v>
      </c>
      <c r="J1697" s="3">
        <v>18</v>
      </c>
      <c r="K1697" s="3">
        <v>-64</v>
      </c>
      <c r="L1697" s="3">
        <v>-37</v>
      </c>
      <c r="M1697" s="3">
        <v>190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6.8500000000000002E-3</v>
      </c>
      <c r="T1697" s="11">
        <f t="shared" si="261"/>
        <v>4.8419999999999999E-3</v>
      </c>
      <c r="U1697" s="11">
        <f t="shared" si="262"/>
        <v>-1.6639999999999999E-2</v>
      </c>
      <c r="V1697" s="11">
        <f t="shared" si="263"/>
        <v>-9.8235000000000006E-3</v>
      </c>
      <c r="W1697" s="11">
        <f t="shared" si="264"/>
        <v>5.5480000000000002E-2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10262</v>
      </c>
      <c r="C1698" s="3" t="s">
        <v>4768</v>
      </c>
      <c r="D1698" s="10">
        <v>59.5</v>
      </c>
      <c r="E1698" s="10">
        <v>59.5</v>
      </c>
      <c r="F1698" s="10">
        <v>59.2</v>
      </c>
      <c r="G1698" s="10">
        <v>59.5</v>
      </c>
      <c r="H1698" s="10">
        <v>59.5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5.9500000000000004E-4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5025</v>
      </c>
      <c r="C1699" s="3" t="s">
        <v>4768</v>
      </c>
      <c r="D1699" s="10">
        <v>72</v>
      </c>
      <c r="E1699" s="10">
        <v>72.3</v>
      </c>
      <c r="F1699" s="10">
        <v>74.599999999999994</v>
      </c>
      <c r="G1699" s="10">
        <v>74.400000000000006</v>
      </c>
      <c r="H1699" s="10">
        <v>74.900000000000006</v>
      </c>
      <c r="I1699" s="3">
        <v>86</v>
      </c>
      <c r="J1699" s="3">
        <v>19</v>
      </c>
      <c r="K1699" s="3">
        <v>-19</v>
      </c>
      <c r="L1699" s="3">
        <v>59</v>
      </c>
      <c r="M1699" s="3">
        <v>211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6.1920000000000003E-2</v>
      </c>
      <c r="T1699" s="11">
        <f t="shared" si="261"/>
        <v>1.3737000000000001E-2</v>
      </c>
      <c r="U1699" s="11">
        <f t="shared" si="262"/>
        <v>-1.4173999999999999E-2</v>
      </c>
      <c r="V1699" s="11">
        <f t="shared" si="263"/>
        <v>4.3896000000000004E-2</v>
      </c>
      <c r="W1699" s="11">
        <f t="shared" si="264"/>
        <v>0.15803900000000001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10263</v>
      </c>
      <c r="C1700" s="3" t="s">
        <v>4778</v>
      </c>
      <c r="D1700" s="10">
        <v>221</v>
      </c>
      <c r="E1700" s="10">
        <v>218</v>
      </c>
      <c r="F1700" s="10">
        <v>220.5</v>
      </c>
      <c r="G1700" s="10">
        <v>216</v>
      </c>
      <c r="H1700" s="10">
        <v>212.5</v>
      </c>
      <c r="I1700" s="3">
        <v>-259</v>
      </c>
      <c r="J1700" s="3">
        <v>-509</v>
      </c>
      <c r="K1700" s="3">
        <v>-926</v>
      </c>
      <c r="L1700" s="3">
        <v>176</v>
      </c>
      <c r="M1700" s="3">
        <v>184</v>
      </c>
      <c r="N1700" s="3">
        <v>5</v>
      </c>
      <c r="O1700" s="3">
        <v>0</v>
      </c>
      <c r="P1700" s="3">
        <v>-111</v>
      </c>
      <c r="Q1700" s="3">
        <v>-8</v>
      </c>
      <c r="R1700" s="3">
        <v>-248</v>
      </c>
      <c r="S1700" s="11">
        <f t="shared" si="260"/>
        <v>-0.57238999999999995</v>
      </c>
      <c r="T1700" s="11">
        <f t="shared" si="261"/>
        <v>-1.1096200000000001</v>
      </c>
      <c r="U1700" s="11">
        <f t="shared" si="262"/>
        <v>-2.04183</v>
      </c>
      <c r="V1700" s="11">
        <f t="shared" si="263"/>
        <v>0.38016</v>
      </c>
      <c r="W1700" s="11">
        <f t="shared" si="264"/>
        <v>0.39100000000000001</v>
      </c>
      <c r="X1700" s="11">
        <f t="shared" si="265"/>
        <v>1.1050000000000001E-2</v>
      </c>
      <c r="Y1700" s="11">
        <f t="shared" si="266"/>
        <v>0</v>
      </c>
      <c r="Z1700" s="11">
        <f t="shared" si="267"/>
        <v>-0.244755</v>
      </c>
      <c r="AA1700" s="11">
        <f t="shared" si="268"/>
        <v>-1.728E-2</v>
      </c>
      <c r="AB1700" s="11">
        <f t="shared" si="269"/>
        <v>-0.52700000000000002</v>
      </c>
    </row>
    <row r="1701" spans="1:28" x14ac:dyDescent="0.25">
      <c r="A1701" s="2" t="s">
        <v>1695</v>
      </c>
      <c r="B1701" s="3" t="s">
        <v>5807</v>
      </c>
      <c r="C1701" s="3" t="s">
        <v>4768</v>
      </c>
      <c r="D1701" s="10">
        <v>5.94</v>
      </c>
      <c r="E1701" s="10">
        <v>5.89</v>
      </c>
      <c r="F1701" s="10">
        <v>5.89</v>
      </c>
      <c r="G1701" s="10">
        <v>5.88</v>
      </c>
      <c r="H1701" s="10">
        <v>5.88</v>
      </c>
      <c r="I1701" s="3">
        <v>169</v>
      </c>
      <c r="J1701" s="3">
        <v>-246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1.00386E-2</v>
      </c>
      <c r="T1701" s="11">
        <f t="shared" si="261"/>
        <v>-1.4489399999999998E-2</v>
      </c>
      <c r="U1701" s="11">
        <f t="shared" si="262"/>
        <v>0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10264</v>
      </c>
      <c r="C1702" s="3" t="s">
        <v>4767</v>
      </c>
      <c r="D1702" s="10">
        <v>21.35</v>
      </c>
      <c r="E1702" s="10">
        <v>21.3</v>
      </c>
      <c r="F1702" s="10">
        <v>21.35</v>
      </c>
      <c r="G1702" s="10">
        <v>21.35</v>
      </c>
      <c r="H1702" s="10">
        <v>21.15</v>
      </c>
      <c r="I1702" s="3">
        <v>0</v>
      </c>
      <c r="J1702" s="3">
        <v>-1</v>
      </c>
      <c r="K1702" s="3">
        <v>-15</v>
      </c>
      <c r="L1702" s="3">
        <v>0</v>
      </c>
      <c r="M1702" s="3">
        <v>-5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-2.13E-4</v>
      </c>
      <c r="U1702" s="11">
        <f t="shared" si="262"/>
        <v>-3.2025000000000001E-3</v>
      </c>
      <c r="V1702" s="11">
        <f t="shared" si="263"/>
        <v>0</v>
      </c>
      <c r="W1702" s="11">
        <f t="shared" si="264"/>
        <v>-1.0575000000000001E-3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5169</v>
      </c>
      <c r="C1703" s="3" t="s">
        <v>4768</v>
      </c>
      <c r="D1703" s="10">
        <v>2.88</v>
      </c>
      <c r="E1703" s="10">
        <v>2.9</v>
      </c>
      <c r="F1703" s="10">
        <v>2.92</v>
      </c>
      <c r="G1703" s="10">
        <v>2.85</v>
      </c>
      <c r="H1703" s="10">
        <v>2.76</v>
      </c>
      <c r="I1703" s="3">
        <v>-146</v>
      </c>
      <c r="J1703" s="3">
        <v>-123</v>
      </c>
      <c r="K1703" s="3">
        <v>1701</v>
      </c>
      <c r="L1703" s="3">
        <v>-1123</v>
      </c>
      <c r="M1703" s="3">
        <v>-26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-4.2047999999999999E-3</v>
      </c>
      <c r="T1703" s="11">
        <f t="shared" si="261"/>
        <v>-3.5669999999999999E-3</v>
      </c>
      <c r="U1703" s="11">
        <f t="shared" si="262"/>
        <v>4.9669200000000004E-2</v>
      </c>
      <c r="V1703" s="11">
        <f t="shared" si="263"/>
        <v>-3.2005499999999999E-2</v>
      </c>
      <c r="W1703" s="11">
        <f t="shared" si="264"/>
        <v>-7.1759999999999988E-4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6499</v>
      </c>
      <c r="C1704" s="3" t="s">
        <v>4802</v>
      </c>
      <c r="D1704" s="10">
        <v>4.66</v>
      </c>
      <c r="E1704" s="10">
        <v>4.7</v>
      </c>
      <c r="F1704" s="10">
        <v>4.72</v>
      </c>
      <c r="G1704" s="10">
        <v>4.6900000000000004</v>
      </c>
      <c r="H1704" s="10">
        <v>4.62</v>
      </c>
      <c r="I1704" s="3">
        <v>48</v>
      </c>
      <c r="J1704" s="3">
        <v>36</v>
      </c>
      <c r="K1704" s="3">
        <v>4</v>
      </c>
      <c r="L1704" s="3">
        <v>0</v>
      </c>
      <c r="M1704" s="3">
        <v>-51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2.2368000000000002E-3</v>
      </c>
      <c r="T1704" s="11">
        <f t="shared" si="261"/>
        <v>1.6920000000000001E-3</v>
      </c>
      <c r="U1704" s="11">
        <f t="shared" si="262"/>
        <v>1.8879999999999998E-4</v>
      </c>
      <c r="V1704" s="11">
        <f t="shared" si="263"/>
        <v>0</v>
      </c>
      <c r="W1704" s="11">
        <f t="shared" si="264"/>
        <v>-2.3562000000000001E-3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5486</v>
      </c>
      <c r="C1705" s="3" t="s">
        <v>4772</v>
      </c>
      <c r="D1705" s="10">
        <v>7.13</v>
      </c>
      <c r="E1705" s="10">
        <v>7.12</v>
      </c>
      <c r="F1705" s="10">
        <v>7.17</v>
      </c>
      <c r="G1705" s="10">
        <v>7.2</v>
      </c>
      <c r="H1705" s="10">
        <v>7.24</v>
      </c>
      <c r="I1705" s="3">
        <v>8</v>
      </c>
      <c r="J1705" s="3">
        <v>0</v>
      </c>
      <c r="K1705" s="3">
        <v>0</v>
      </c>
      <c r="L1705" s="3">
        <v>-3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5.7039999999999999E-4</v>
      </c>
      <c r="T1705" s="11">
        <f t="shared" si="261"/>
        <v>0</v>
      </c>
      <c r="U1705" s="11">
        <f t="shared" si="262"/>
        <v>0</v>
      </c>
      <c r="V1705" s="11">
        <f t="shared" si="263"/>
        <v>-2.1600000000000002E-4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10265</v>
      </c>
      <c r="C1706" s="3" t="s">
        <v>4768</v>
      </c>
      <c r="D1706" s="10">
        <v>2.8</v>
      </c>
      <c r="E1706" s="10">
        <v>2.82</v>
      </c>
      <c r="F1706" s="10">
        <v>2.8</v>
      </c>
      <c r="G1706" s="10">
        <v>2.82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10266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5808</v>
      </c>
      <c r="C1709" s="3" t="s">
        <v>4779</v>
      </c>
      <c r="D1709" s="10">
        <v>5.08</v>
      </c>
      <c r="E1709" s="10">
        <v>5.08</v>
      </c>
      <c r="F1709" s="10">
        <v>5.08</v>
      </c>
      <c r="G1709" s="10">
        <v>5.04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10267</v>
      </c>
      <c r="C1710" s="3" t="s">
        <v>4793</v>
      </c>
      <c r="D1710" s="10">
        <v>1.1200000000000001</v>
      </c>
      <c r="E1710" s="10">
        <v>1.1100000000000001</v>
      </c>
      <c r="F1710" s="10">
        <v>1.1100000000000001</v>
      </c>
      <c r="G1710" s="10">
        <v>1.1200000000000001</v>
      </c>
      <c r="H1710" s="10">
        <v>1.1000000000000001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10268</v>
      </c>
      <c r="C1711" s="3" t="s">
        <v>4799</v>
      </c>
      <c r="D1711" s="10">
        <v>2.4900000000000002</v>
      </c>
      <c r="E1711" s="10">
        <v>2.4700000000000002</v>
      </c>
      <c r="F1711" s="10">
        <v>2.4500000000000002</v>
      </c>
      <c r="G1711" s="10">
        <v>2.41</v>
      </c>
      <c r="H1711" s="10">
        <v>2.41</v>
      </c>
      <c r="I1711" s="3">
        <v>-2</v>
      </c>
      <c r="J1711" s="3">
        <v>-1</v>
      </c>
      <c r="K1711" s="3">
        <v>-1</v>
      </c>
      <c r="L1711" s="3">
        <v>0</v>
      </c>
      <c r="M1711" s="3">
        <v>-20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-4.9800000000000004E-5</v>
      </c>
      <c r="T1711" s="11">
        <f t="shared" si="261"/>
        <v>-2.4700000000000001E-5</v>
      </c>
      <c r="U1711" s="11">
        <f t="shared" si="262"/>
        <v>-2.4500000000000003E-5</v>
      </c>
      <c r="V1711" s="11">
        <f t="shared" si="263"/>
        <v>0</v>
      </c>
      <c r="W1711" s="11">
        <f t="shared" si="264"/>
        <v>-4.8200000000000001E-4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6502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10269</v>
      </c>
      <c r="C1713" s="3" t="s">
        <v>4764</v>
      </c>
      <c r="D1713" s="10">
        <v>6.37</v>
      </c>
      <c r="E1713" s="10">
        <v>6.37</v>
      </c>
      <c r="F1713" s="10">
        <v>6.45</v>
      </c>
      <c r="G1713" s="10">
        <v>6.42</v>
      </c>
      <c r="H1713" s="10">
        <v>6.25</v>
      </c>
      <c r="I1713" s="3">
        <v>-6</v>
      </c>
      <c r="J1713" s="3">
        <v>6</v>
      </c>
      <c r="K1713" s="3">
        <v>22</v>
      </c>
      <c r="L1713" s="3">
        <v>-7</v>
      </c>
      <c r="M1713" s="3">
        <v>84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-3.8219999999999997E-4</v>
      </c>
      <c r="T1713" s="11">
        <f t="shared" si="261"/>
        <v>3.8219999999999997E-4</v>
      </c>
      <c r="U1713" s="11">
        <f t="shared" si="262"/>
        <v>1.4190000000000001E-3</v>
      </c>
      <c r="V1713" s="11">
        <f t="shared" si="263"/>
        <v>-4.4939999999999997E-4</v>
      </c>
      <c r="W1713" s="11">
        <f t="shared" si="264"/>
        <v>5.2500000000000003E-3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10270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5026</v>
      </c>
      <c r="C1715" s="3" t="s">
        <v>4768</v>
      </c>
      <c r="D1715" s="10">
        <v>137.5</v>
      </c>
      <c r="E1715" s="10">
        <v>136.5</v>
      </c>
      <c r="F1715" s="10">
        <v>139</v>
      </c>
      <c r="G1715" s="10">
        <v>139.5</v>
      </c>
      <c r="H1715" s="10">
        <v>136.5</v>
      </c>
      <c r="I1715" s="3">
        <v>-69</v>
      </c>
      <c r="J1715" s="3">
        <v>0.39100000000000001</v>
      </c>
      <c r="K1715" s="3">
        <v>866</v>
      </c>
      <c r="L1715" s="3">
        <v>359.23</v>
      </c>
      <c r="M1715" s="3">
        <v>-158</v>
      </c>
      <c r="N1715" s="3">
        <v>292</v>
      </c>
      <c r="O1715" s="3">
        <v>0</v>
      </c>
      <c r="P1715" s="3">
        <v>1</v>
      </c>
      <c r="Q1715" s="3">
        <v>41</v>
      </c>
      <c r="R1715" s="3">
        <v>0</v>
      </c>
      <c r="S1715" s="11">
        <f t="shared" si="260"/>
        <v>-9.4875000000000001E-2</v>
      </c>
      <c r="T1715" s="11">
        <f t="shared" si="261"/>
        <v>5.3371500000000004E-4</v>
      </c>
      <c r="U1715" s="11">
        <f t="shared" si="262"/>
        <v>1.20374</v>
      </c>
      <c r="V1715" s="11">
        <f t="shared" si="263"/>
        <v>0.50112584999999998</v>
      </c>
      <c r="W1715" s="11">
        <f t="shared" si="264"/>
        <v>-0.21567</v>
      </c>
      <c r="X1715" s="11">
        <f t="shared" si="265"/>
        <v>0.40150000000000002</v>
      </c>
      <c r="Y1715" s="11">
        <f t="shared" si="266"/>
        <v>0</v>
      </c>
      <c r="Z1715" s="11">
        <f t="shared" si="267"/>
        <v>1.39E-3</v>
      </c>
      <c r="AA1715" s="11">
        <f t="shared" si="268"/>
        <v>5.7195000000000003E-2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10271</v>
      </c>
      <c r="C1716" s="3" t="s">
        <v>4768</v>
      </c>
      <c r="D1716" s="10">
        <v>12.25</v>
      </c>
      <c r="E1716" s="10">
        <v>12.25</v>
      </c>
      <c r="F1716" s="10">
        <v>12.3</v>
      </c>
      <c r="G1716" s="10">
        <v>12.3</v>
      </c>
      <c r="H1716" s="10">
        <v>12.25</v>
      </c>
      <c r="I1716" s="3">
        <v>0</v>
      </c>
      <c r="J1716" s="3">
        <v>11</v>
      </c>
      <c r="K1716" s="3">
        <v>2</v>
      </c>
      <c r="L1716" s="3">
        <v>1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1.3475E-3</v>
      </c>
      <c r="U1716" s="11">
        <f t="shared" si="262"/>
        <v>2.4600000000000002E-4</v>
      </c>
      <c r="V1716" s="11">
        <f t="shared" si="263"/>
        <v>1.2300000000000001E-4</v>
      </c>
      <c r="W1716" s="11">
        <f t="shared" si="264"/>
        <v>-1.225E-4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10272</v>
      </c>
      <c r="C1717" s="3" t="s">
        <v>4768</v>
      </c>
      <c r="D1717" s="10">
        <v>29.55</v>
      </c>
      <c r="E1717" s="10">
        <v>29.65</v>
      </c>
      <c r="F1717" s="10">
        <v>29.7</v>
      </c>
      <c r="G1717" s="10">
        <v>29.6</v>
      </c>
      <c r="H1717" s="10">
        <v>29.45</v>
      </c>
      <c r="I1717" s="3">
        <v>122.542</v>
      </c>
      <c r="J1717" s="3">
        <v>368.9</v>
      </c>
      <c r="K1717" s="3">
        <v>12.792</v>
      </c>
      <c r="L1717" s="3">
        <v>-228.09700000000001</v>
      </c>
      <c r="M1717" s="3">
        <v>-16</v>
      </c>
      <c r="N1717" s="3">
        <v>103</v>
      </c>
      <c r="O1717" s="3">
        <v>34</v>
      </c>
      <c r="P1717" s="3">
        <v>-1</v>
      </c>
      <c r="Q1717" s="3">
        <v>3</v>
      </c>
      <c r="R1717" s="3">
        <v>7</v>
      </c>
      <c r="S1717" s="11">
        <f t="shared" si="260"/>
        <v>3.6211160999999999E-2</v>
      </c>
      <c r="T1717" s="11">
        <f t="shared" si="261"/>
        <v>0.10937884999999999</v>
      </c>
      <c r="U1717" s="11">
        <f t="shared" si="262"/>
        <v>3.7992239999999999E-3</v>
      </c>
      <c r="V1717" s="11">
        <f t="shared" si="263"/>
        <v>-6.7516712000000006E-2</v>
      </c>
      <c r="W1717" s="11">
        <f t="shared" si="264"/>
        <v>-4.712E-3</v>
      </c>
      <c r="X1717" s="11">
        <f t="shared" si="265"/>
        <v>3.0436500000000002E-2</v>
      </c>
      <c r="Y1717" s="11">
        <f t="shared" si="266"/>
        <v>1.0081E-2</v>
      </c>
      <c r="Z1717" s="11">
        <f t="shared" si="267"/>
        <v>-2.9700000000000001E-4</v>
      </c>
      <c r="AA1717" s="11">
        <f t="shared" si="268"/>
        <v>8.8800000000000012E-4</v>
      </c>
      <c r="AB1717" s="11">
        <f t="shared" si="269"/>
        <v>2.0615E-3</v>
      </c>
    </row>
    <row r="1718" spans="1:28" x14ac:dyDescent="0.25">
      <c r="A1718" s="2" t="s">
        <v>1712</v>
      </c>
      <c r="B1718" s="3" t="s">
        <v>5487</v>
      </c>
      <c r="C1718" s="3" t="s">
        <v>4768</v>
      </c>
      <c r="D1718" s="10">
        <v>23.7</v>
      </c>
      <c r="E1718" s="10">
        <v>23.7</v>
      </c>
      <c r="F1718" s="10">
        <v>23.8</v>
      </c>
      <c r="G1718" s="10">
        <v>23.8</v>
      </c>
      <c r="H1718" s="10">
        <v>23.7</v>
      </c>
      <c r="I1718" s="3">
        <v>7</v>
      </c>
      <c r="J1718" s="3">
        <v>3</v>
      </c>
      <c r="K1718" s="3">
        <v>-2</v>
      </c>
      <c r="L1718" s="3">
        <v>-15</v>
      </c>
      <c r="M1718" s="3">
        <v>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1.6590000000000001E-3</v>
      </c>
      <c r="T1718" s="11">
        <f t="shared" si="261"/>
        <v>7.1099999999999994E-4</v>
      </c>
      <c r="U1718" s="11">
        <f t="shared" si="262"/>
        <v>-4.7600000000000002E-4</v>
      </c>
      <c r="V1718" s="11">
        <f t="shared" si="263"/>
        <v>-3.5699999999999998E-3</v>
      </c>
      <c r="W1718" s="11">
        <f t="shared" si="264"/>
        <v>1.1850000000000001E-3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10273</v>
      </c>
      <c r="C1719" s="3" t="s">
        <v>4771</v>
      </c>
      <c r="D1719" s="10">
        <v>52.2</v>
      </c>
      <c r="E1719" s="10">
        <v>51.8</v>
      </c>
      <c r="F1719" s="10">
        <v>52.5</v>
      </c>
      <c r="G1719" s="10">
        <v>51.9</v>
      </c>
      <c r="H1719" s="10">
        <v>51.4</v>
      </c>
      <c r="I1719" s="3">
        <v>-5</v>
      </c>
      <c r="J1719" s="3">
        <v>-7</v>
      </c>
      <c r="K1719" s="3">
        <v>-5</v>
      </c>
      <c r="L1719" s="3">
        <v>-6</v>
      </c>
      <c r="M1719" s="3">
        <v>-20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-2.6099999999999999E-3</v>
      </c>
      <c r="T1719" s="11">
        <f t="shared" si="261"/>
        <v>-3.6259999999999994E-3</v>
      </c>
      <c r="U1719" s="11">
        <f t="shared" si="262"/>
        <v>-2.6250000000000002E-3</v>
      </c>
      <c r="V1719" s="11">
        <f t="shared" si="263"/>
        <v>-3.1139999999999996E-3</v>
      </c>
      <c r="W1719" s="11">
        <f t="shared" si="264"/>
        <v>-1.0279999999999999E-2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6575</v>
      </c>
      <c r="C1720" s="3" t="s">
        <v>10332</v>
      </c>
      <c r="D1720" s="10">
        <v>16.05</v>
      </c>
      <c r="E1720" s="10">
        <v>16</v>
      </c>
      <c r="F1720" s="10">
        <v>16</v>
      </c>
      <c r="G1720" s="10">
        <v>15.75</v>
      </c>
      <c r="H1720" s="10">
        <v>15.9</v>
      </c>
      <c r="I1720" s="3">
        <v>73</v>
      </c>
      <c r="J1720" s="3">
        <v>-114</v>
      </c>
      <c r="K1720" s="3">
        <v>187</v>
      </c>
      <c r="L1720" s="3">
        <v>-530</v>
      </c>
      <c r="M1720" s="3">
        <v>263</v>
      </c>
      <c r="N1720" s="3">
        <v>-15.702999999999999</v>
      </c>
      <c r="O1720" s="3">
        <v>0</v>
      </c>
      <c r="P1720" s="3">
        <v>0</v>
      </c>
      <c r="Q1720" s="3">
        <v>-10.468</v>
      </c>
      <c r="R1720" s="3">
        <v>4</v>
      </c>
      <c r="S1720" s="11">
        <f t="shared" si="260"/>
        <v>1.1716500000000001E-2</v>
      </c>
      <c r="T1720" s="11">
        <f t="shared" si="261"/>
        <v>-1.8239999999999999E-2</v>
      </c>
      <c r="U1720" s="11">
        <f t="shared" si="262"/>
        <v>2.9919999999999999E-2</v>
      </c>
      <c r="V1720" s="11">
        <f t="shared" si="263"/>
        <v>-8.3474999999999994E-2</v>
      </c>
      <c r="W1720" s="11">
        <f t="shared" si="264"/>
        <v>4.1817E-2</v>
      </c>
      <c r="X1720" s="11">
        <f t="shared" si="265"/>
        <v>-2.5203315E-3</v>
      </c>
      <c r="Y1720" s="11">
        <f t="shared" si="266"/>
        <v>0</v>
      </c>
      <c r="Z1720" s="11">
        <f t="shared" si="267"/>
        <v>0</v>
      </c>
      <c r="AA1720" s="11">
        <f t="shared" si="268"/>
        <v>-1.6487100000000001E-3</v>
      </c>
      <c r="AB1720" s="11">
        <f t="shared" si="269"/>
        <v>6.3600000000000006E-4</v>
      </c>
    </row>
    <row r="1721" spans="1:28" x14ac:dyDescent="0.25">
      <c r="A1721" s="2" t="s">
        <v>1715</v>
      </c>
      <c r="B1721" s="3" t="s">
        <v>10274</v>
      </c>
      <c r="C1721" s="3" t="s">
        <v>4768</v>
      </c>
      <c r="D1721" s="10">
        <v>32.5</v>
      </c>
      <c r="E1721" s="10">
        <v>32.5</v>
      </c>
      <c r="F1721" s="10">
        <v>32.5</v>
      </c>
      <c r="G1721" s="10">
        <v>32.450000000000003</v>
      </c>
      <c r="H1721" s="10">
        <v>32.700000000000003</v>
      </c>
      <c r="I1721" s="3">
        <v>9</v>
      </c>
      <c r="J1721" s="3">
        <v>7</v>
      </c>
      <c r="K1721" s="3">
        <v>2</v>
      </c>
      <c r="L1721" s="3">
        <v>-6.0529999999999999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2.9250000000000001E-3</v>
      </c>
      <c r="T1721" s="11">
        <f t="shared" si="261"/>
        <v>2.2750000000000001E-3</v>
      </c>
      <c r="U1721" s="11">
        <f t="shared" si="262"/>
        <v>6.4999999999999997E-4</v>
      </c>
      <c r="V1721" s="11">
        <f t="shared" si="263"/>
        <v>-1.9641985000000001E-3</v>
      </c>
      <c r="W1721" s="11">
        <f t="shared" si="264"/>
        <v>-6.5400000000000007E-4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5027</v>
      </c>
      <c r="C1722" s="3" t="s">
        <v>4768</v>
      </c>
      <c r="D1722" s="10">
        <v>187</v>
      </c>
      <c r="E1722" s="10">
        <v>188</v>
      </c>
      <c r="F1722" s="10">
        <v>188.5</v>
      </c>
      <c r="G1722" s="10">
        <v>187</v>
      </c>
      <c r="H1722" s="10">
        <v>184</v>
      </c>
      <c r="I1722" s="3">
        <v>-26.72</v>
      </c>
      <c r="J1722" s="3">
        <v>101.624</v>
      </c>
      <c r="K1722" s="3">
        <v>-258.36</v>
      </c>
      <c r="L1722" s="3">
        <v>-92.686000000000007</v>
      </c>
      <c r="M1722" s="3">
        <v>-419.3</v>
      </c>
      <c r="N1722" s="3">
        <v>0.32400000000000001</v>
      </c>
      <c r="O1722" s="3">
        <v>59.323999999999998</v>
      </c>
      <c r="P1722" s="3">
        <v>147</v>
      </c>
      <c r="Q1722" s="3">
        <v>-25</v>
      </c>
      <c r="R1722" s="3">
        <v>-19</v>
      </c>
      <c r="S1722" s="11">
        <f t="shared" si="260"/>
        <v>-4.9966399999999994E-2</v>
      </c>
      <c r="T1722" s="11">
        <f t="shared" si="261"/>
        <v>0.19105311999999999</v>
      </c>
      <c r="U1722" s="11">
        <f t="shared" si="262"/>
        <v>-0.48700860000000001</v>
      </c>
      <c r="V1722" s="11">
        <f t="shared" si="263"/>
        <v>-0.17332282000000002</v>
      </c>
      <c r="W1722" s="11">
        <f t="shared" si="264"/>
        <v>-0.77151199999999998</v>
      </c>
      <c r="X1722" s="11">
        <f t="shared" si="265"/>
        <v>6.0588000000000005E-4</v>
      </c>
      <c r="Y1722" s="11">
        <f t="shared" si="266"/>
        <v>0.11152912000000001</v>
      </c>
      <c r="Z1722" s="11">
        <f t="shared" si="267"/>
        <v>0.27709499999999998</v>
      </c>
      <c r="AA1722" s="11">
        <f t="shared" si="268"/>
        <v>-4.675E-2</v>
      </c>
      <c r="AB1722" s="11">
        <f t="shared" si="269"/>
        <v>-3.4959999999999998E-2</v>
      </c>
    </row>
    <row r="1723" spans="1:28" x14ac:dyDescent="0.25">
      <c r="A1723" s="2" t="s">
        <v>1717</v>
      </c>
      <c r="B1723" s="3" t="s">
        <v>5171</v>
      </c>
      <c r="C1723" s="3" t="s">
        <v>4768</v>
      </c>
      <c r="D1723" s="10">
        <v>63.9</v>
      </c>
      <c r="E1723" s="10">
        <v>63.8</v>
      </c>
      <c r="F1723" s="10">
        <v>63.8</v>
      </c>
      <c r="G1723" s="10">
        <v>64.900000000000006</v>
      </c>
      <c r="H1723" s="10">
        <v>65.2</v>
      </c>
      <c r="I1723" s="3">
        <v>2</v>
      </c>
      <c r="J1723" s="3">
        <v>-35</v>
      </c>
      <c r="K1723" s="3">
        <v>-21</v>
      </c>
      <c r="L1723" s="3">
        <v>352</v>
      </c>
      <c r="M1723" s="3">
        <v>138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1.2780000000000001E-3</v>
      </c>
      <c r="T1723" s="11">
        <f t="shared" si="261"/>
        <v>-2.2329999999999999E-2</v>
      </c>
      <c r="U1723" s="11">
        <f t="shared" si="262"/>
        <v>-1.3398E-2</v>
      </c>
      <c r="V1723" s="11">
        <f t="shared" si="263"/>
        <v>0.22844800000000004</v>
      </c>
      <c r="W1723" s="11">
        <f t="shared" si="264"/>
        <v>8.9976E-2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10275</v>
      </c>
      <c r="C1724" s="3" t="s">
        <v>4762</v>
      </c>
      <c r="D1724" s="10">
        <v>10.15</v>
      </c>
      <c r="E1724" s="10">
        <v>10.050000000000001</v>
      </c>
      <c r="F1724" s="10">
        <v>10.1</v>
      </c>
      <c r="G1724" s="10">
        <v>10.050000000000001</v>
      </c>
      <c r="H1724" s="10">
        <v>10.15</v>
      </c>
      <c r="I1724" s="3">
        <v>0</v>
      </c>
      <c r="J1724" s="3">
        <v>2.1</v>
      </c>
      <c r="K1724" s="3">
        <v>-3</v>
      </c>
      <c r="L1724" s="3">
        <v>2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2.1105000000000003E-4</v>
      </c>
      <c r="U1724" s="11">
        <f t="shared" si="262"/>
        <v>-3.0299999999999999E-4</v>
      </c>
      <c r="V1724" s="11">
        <f t="shared" si="263"/>
        <v>2.0100000000000001E-4</v>
      </c>
      <c r="W1724" s="11">
        <f t="shared" si="264"/>
        <v>5.0750000000000003E-4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10276</v>
      </c>
      <c r="C1725" s="3" t="s">
        <v>4823</v>
      </c>
      <c r="D1725" s="10">
        <v>173.5</v>
      </c>
      <c r="E1725" s="10">
        <v>170.5</v>
      </c>
      <c r="F1725" s="10">
        <v>168.5</v>
      </c>
      <c r="G1725" s="10">
        <v>167.5</v>
      </c>
      <c r="H1725" s="10">
        <v>161</v>
      </c>
      <c r="I1725" s="3">
        <v>-74</v>
      </c>
      <c r="J1725" s="3">
        <v>-200</v>
      </c>
      <c r="K1725" s="3">
        <v>-266.8</v>
      </c>
      <c r="L1725" s="3">
        <v>-189.196</v>
      </c>
      <c r="M1725" s="3">
        <v>-1018.0549999999999</v>
      </c>
      <c r="N1725" s="3">
        <v>0</v>
      </c>
      <c r="O1725" s="3">
        <v>0</v>
      </c>
      <c r="P1725" s="3">
        <v>0</v>
      </c>
      <c r="Q1725" s="3">
        <v>0</v>
      </c>
      <c r="R1725" s="3">
        <v>-193</v>
      </c>
      <c r="S1725" s="11">
        <f t="shared" si="260"/>
        <v>-0.12839</v>
      </c>
      <c r="T1725" s="11">
        <f t="shared" si="261"/>
        <v>-0.34100000000000003</v>
      </c>
      <c r="U1725" s="11">
        <f t="shared" si="262"/>
        <v>-0.44955800000000001</v>
      </c>
      <c r="V1725" s="11">
        <f t="shared" si="263"/>
        <v>-0.3169033</v>
      </c>
      <c r="W1725" s="11">
        <f t="shared" si="264"/>
        <v>-1.6390685499999997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-0.31073000000000001</v>
      </c>
    </row>
    <row r="1726" spans="1:28" x14ac:dyDescent="0.25">
      <c r="A1726" s="2" t="s">
        <v>1720</v>
      </c>
      <c r="B1726" s="3" t="s">
        <v>10277</v>
      </c>
      <c r="C1726" s="3" t="s">
        <v>4768</v>
      </c>
      <c r="D1726" s="10">
        <v>116.5</v>
      </c>
      <c r="E1726" s="10">
        <v>117.5</v>
      </c>
      <c r="F1726" s="10">
        <v>118</v>
      </c>
      <c r="G1726" s="10">
        <v>118</v>
      </c>
      <c r="H1726" s="10">
        <v>117</v>
      </c>
      <c r="I1726" s="3">
        <v>66.625</v>
      </c>
      <c r="J1726" s="3">
        <v>198</v>
      </c>
      <c r="K1726" s="3">
        <v>131.66499999999999</v>
      </c>
      <c r="L1726" s="3">
        <v>51.832999999999998</v>
      </c>
      <c r="M1726" s="3">
        <v>102.008</v>
      </c>
      <c r="N1726" s="3">
        <v>119</v>
      </c>
      <c r="O1726" s="3">
        <v>18</v>
      </c>
      <c r="P1726" s="3">
        <v>2</v>
      </c>
      <c r="Q1726" s="3">
        <v>75</v>
      </c>
      <c r="R1726" s="3">
        <v>0</v>
      </c>
      <c r="S1726" s="11">
        <f t="shared" si="260"/>
        <v>7.7618124999999996E-2</v>
      </c>
      <c r="T1726" s="11">
        <f t="shared" si="261"/>
        <v>0.23265</v>
      </c>
      <c r="U1726" s="11">
        <f t="shared" si="262"/>
        <v>0.15536469999999999</v>
      </c>
      <c r="V1726" s="11">
        <f t="shared" si="263"/>
        <v>6.1162939999999999E-2</v>
      </c>
      <c r="W1726" s="11">
        <f t="shared" si="264"/>
        <v>0.11934936</v>
      </c>
      <c r="X1726" s="11">
        <f t="shared" si="265"/>
        <v>0.13863500000000001</v>
      </c>
      <c r="Y1726" s="11">
        <f t="shared" si="266"/>
        <v>2.1149999999999999E-2</v>
      </c>
      <c r="Z1726" s="11">
        <f t="shared" si="267"/>
        <v>2.3600000000000001E-3</v>
      </c>
      <c r="AA1726" s="11">
        <f t="shared" si="268"/>
        <v>8.8499999999999995E-2</v>
      </c>
      <c r="AB1726" s="11">
        <f t="shared" si="269"/>
        <v>0</v>
      </c>
    </row>
    <row r="1727" spans="1:28" x14ac:dyDescent="0.25">
      <c r="A1727" s="2" t="s">
        <v>1721</v>
      </c>
      <c r="B1727" s="3" t="s">
        <v>6508</v>
      </c>
      <c r="C1727" s="3" t="s">
        <v>4768</v>
      </c>
      <c r="D1727" s="10">
        <v>40.15</v>
      </c>
      <c r="E1727" s="10">
        <v>40.200000000000003</v>
      </c>
      <c r="F1727" s="10">
        <v>40.200000000000003</v>
      </c>
      <c r="G1727" s="10">
        <v>40.15</v>
      </c>
      <c r="H1727" s="10">
        <v>40.200000000000003</v>
      </c>
      <c r="I1727" s="3">
        <v>2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8.03E-4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10278</v>
      </c>
      <c r="C1728" s="3" t="s">
        <v>4768</v>
      </c>
      <c r="D1728" s="10">
        <v>18.2</v>
      </c>
      <c r="E1728" s="10">
        <v>18.100000000000001</v>
      </c>
      <c r="F1728" s="10">
        <v>18.05</v>
      </c>
      <c r="G1728" s="10">
        <v>18.350000000000001</v>
      </c>
      <c r="H1728" s="10">
        <v>18.149999999999999</v>
      </c>
      <c r="I1728" s="3">
        <v>-458</v>
      </c>
      <c r="J1728" s="3">
        <v>-459</v>
      </c>
      <c r="K1728" s="3">
        <v>-275</v>
      </c>
      <c r="L1728" s="3">
        <v>1070</v>
      </c>
      <c r="M1728" s="3">
        <v>-394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-8.3356E-2</v>
      </c>
      <c r="T1728" s="11">
        <f t="shared" si="261"/>
        <v>-8.3079000000000014E-2</v>
      </c>
      <c r="U1728" s="11">
        <f t="shared" si="262"/>
        <v>-4.9637500000000001E-2</v>
      </c>
      <c r="V1728" s="11">
        <f t="shared" si="263"/>
        <v>0.19634499999999999</v>
      </c>
      <c r="W1728" s="11">
        <f t="shared" si="264"/>
        <v>-7.1510999999999991E-2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10279</v>
      </c>
      <c r="C1729" s="3" t="s">
        <v>4823</v>
      </c>
      <c r="D1729" s="10">
        <v>173.5</v>
      </c>
      <c r="E1729" s="10">
        <v>171</v>
      </c>
      <c r="F1729" s="10">
        <v>171</v>
      </c>
      <c r="G1729" s="10">
        <v>170</v>
      </c>
      <c r="H1729" s="10">
        <v>168.5</v>
      </c>
      <c r="I1729" s="3">
        <v>-1026.0999999999999</v>
      </c>
      <c r="J1729" s="3">
        <v>-354.40300000000002</v>
      </c>
      <c r="K1729" s="3">
        <v>-225.34</v>
      </c>
      <c r="L1729" s="3">
        <v>-219.148</v>
      </c>
      <c r="M1729" s="3">
        <v>-277.58999999999997</v>
      </c>
      <c r="N1729" s="3">
        <v>-6</v>
      </c>
      <c r="O1729" s="3">
        <v>-3</v>
      </c>
      <c r="P1729" s="3">
        <v>-11</v>
      </c>
      <c r="Q1729" s="3">
        <v>-5</v>
      </c>
      <c r="R1729" s="3">
        <v>-5</v>
      </c>
      <c r="S1729" s="11">
        <f t="shared" si="260"/>
        <v>-1.7802834999999997</v>
      </c>
      <c r="T1729" s="11">
        <f t="shared" si="261"/>
        <v>-0.60602913000000003</v>
      </c>
      <c r="U1729" s="11">
        <f t="shared" si="262"/>
        <v>-0.38533139999999999</v>
      </c>
      <c r="V1729" s="11">
        <f t="shared" si="263"/>
        <v>-0.37255159999999998</v>
      </c>
      <c r="W1729" s="11">
        <f t="shared" si="264"/>
        <v>-0.46773914999999994</v>
      </c>
      <c r="X1729" s="11">
        <f t="shared" si="265"/>
        <v>-1.0410000000000001E-2</v>
      </c>
      <c r="Y1729" s="11">
        <f t="shared" si="266"/>
        <v>-5.13E-3</v>
      </c>
      <c r="Z1729" s="11">
        <f t="shared" si="267"/>
        <v>-1.881E-2</v>
      </c>
      <c r="AA1729" s="11">
        <f t="shared" si="268"/>
        <v>-8.5000000000000006E-3</v>
      </c>
      <c r="AB1729" s="11">
        <f t="shared" si="269"/>
        <v>-8.4250000000000002E-3</v>
      </c>
    </row>
    <row r="1730" spans="1:28" x14ac:dyDescent="0.25">
      <c r="A1730" s="2" t="s">
        <v>1724</v>
      </c>
      <c r="B1730" s="3" t="s">
        <v>10280</v>
      </c>
      <c r="C1730" s="3" t="s">
        <v>4768</v>
      </c>
      <c r="D1730" s="10">
        <v>47.5</v>
      </c>
      <c r="E1730" s="10">
        <v>48</v>
      </c>
      <c r="F1730" s="10">
        <v>48.3</v>
      </c>
      <c r="G1730" s="10">
        <v>48.3</v>
      </c>
      <c r="H1730" s="10">
        <v>48.15</v>
      </c>
      <c r="I1730" s="3">
        <v>-200</v>
      </c>
      <c r="J1730" s="3">
        <v>-96</v>
      </c>
      <c r="K1730" s="3">
        <v>188</v>
      </c>
      <c r="L1730" s="3">
        <v>214.929</v>
      </c>
      <c r="M1730" s="3">
        <v>92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-9.5000000000000001E-2</v>
      </c>
      <c r="T1730" s="11">
        <f t="shared" si="261"/>
        <v>-4.6080000000000003E-2</v>
      </c>
      <c r="U1730" s="11">
        <f t="shared" si="262"/>
        <v>9.0803999999999996E-2</v>
      </c>
      <c r="V1730" s="11">
        <f t="shared" si="263"/>
        <v>0.103810707</v>
      </c>
      <c r="W1730" s="11">
        <f t="shared" si="264"/>
        <v>4.4298000000000004E-2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10281</v>
      </c>
      <c r="C1731" s="3" t="s">
        <v>4768</v>
      </c>
      <c r="D1731" s="10">
        <v>40.15</v>
      </c>
      <c r="E1731" s="10">
        <v>40.1</v>
      </c>
      <c r="F1731" s="10">
        <v>40.15</v>
      </c>
      <c r="G1731" s="10">
        <v>40.200000000000003</v>
      </c>
      <c r="H1731" s="10">
        <v>40.15</v>
      </c>
      <c r="I1731" s="3">
        <v>-1</v>
      </c>
      <c r="J1731" s="3">
        <v>1</v>
      </c>
      <c r="K1731" s="3">
        <v>-9.7430000000000003</v>
      </c>
      <c r="L1731" s="3">
        <v>9</v>
      </c>
      <c r="M1731" s="3">
        <v>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-4.015E-4</v>
      </c>
      <c r="T1731" s="11">
        <f t="shared" si="261"/>
        <v>4.0099999999999999E-4</v>
      </c>
      <c r="U1731" s="11">
        <f t="shared" si="262"/>
        <v>-3.9118145000000002E-3</v>
      </c>
      <c r="V1731" s="11">
        <f t="shared" si="263"/>
        <v>3.6180000000000001E-3</v>
      </c>
      <c r="W1731" s="11">
        <f t="shared" si="264"/>
        <v>6.0225000000000001E-3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10282</v>
      </c>
      <c r="C1732" s="3" t="s">
        <v>10332</v>
      </c>
      <c r="D1732" s="10">
        <v>53.6</v>
      </c>
      <c r="E1732" s="10">
        <v>53.5</v>
      </c>
      <c r="F1732" s="10">
        <v>53.4</v>
      </c>
      <c r="G1732" s="10">
        <v>53.1</v>
      </c>
      <c r="H1732" s="10">
        <v>53.1</v>
      </c>
      <c r="I1732" s="3">
        <v>8</v>
      </c>
      <c r="J1732" s="3">
        <v>4</v>
      </c>
      <c r="K1732" s="3">
        <v>3</v>
      </c>
      <c r="L1732" s="3">
        <v>0.99099999999999999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4.2880000000000001E-3</v>
      </c>
      <c r="T1732" s="11">
        <f t="shared" si="261"/>
        <v>2.14E-3</v>
      </c>
      <c r="U1732" s="11">
        <f t="shared" si="262"/>
        <v>1.6019999999999999E-3</v>
      </c>
      <c r="V1732" s="11">
        <f t="shared" si="263"/>
        <v>5.26221E-4</v>
      </c>
      <c r="W1732" s="11">
        <f t="shared" si="264"/>
        <v>5.31E-4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5490</v>
      </c>
      <c r="C1733" s="3" t="s">
        <v>10311</v>
      </c>
      <c r="D1733" s="10">
        <v>57.7</v>
      </c>
      <c r="E1733" s="10">
        <v>57.4</v>
      </c>
      <c r="F1733" s="10">
        <v>58</v>
      </c>
      <c r="G1733" s="10">
        <v>57.8</v>
      </c>
      <c r="H1733" s="10">
        <v>57.4</v>
      </c>
      <c r="I1733" s="3">
        <v>253</v>
      </c>
      <c r="J1733" s="3">
        <v>-25</v>
      </c>
      <c r="K1733" s="3">
        <v>23</v>
      </c>
      <c r="L1733" s="3">
        <v>-16.457999999999998</v>
      </c>
      <c r="M1733" s="3">
        <v>-120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0.145981</v>
      </c>
      <c r="T1733" s="11">
        <f t="shared" si="261"/>
        <v>-1.435E-2</v>
      </c>
      <c r="U1733" s="11">
        <f t="shared" si="262"/>
        <v>1.3339999999999999E-2</v>
      </c>
      <c r="V1733" s="11">
        <f t="shared" si="263"/>
        <v>-9.5127239999999984E-3</v>
      </c>
      <c r="W1733" s="11">
        <f t="shared" si="264"/>
        <v>-6.8879999999999997E-2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6510</v>
      </c>
      <c r="C1734" s="3" t="s">
        <v>4768</v>
      </c>
      <c r="D1734" s="10">
        <v>26.3</v>
      </c>
      <c r="E1734" s="10">
        <v>27.6</v>
      </c>
      <c r="F1734" s="10">
        <v>27.35</v>
      </c>
      <c r="G1734" s="10">
        <v>26.8</v>
      </c>
      <c r="H1734" s="10">
        <v>27.3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6511</v>
      </c>
      <c r="C1735" s="3" t="s">
        <v>10332</v>
      </c>
      <c r="D1735" s="10">
        <v>16.2</v>
      </c>
      <c r="E1735" s="10">
        <v>16.149999999999999</v>
      </c>
      <c r="F1735" s="10">
        <v>16.2</v>
      </c>
      <c r="G1735" s="10">
        <v>15.7</v>
      </c>
      <c r="H1735" s="10">
        <v>15.7</v>
      </c>
      <c r="I1735" s="3">
        <v>7</v>
      </c>
      <c r="J1735" s="3">
        <v>12</v>
      </c>
      <c r="K1735" s="3">
        <v>6</v>
      </c>
      <c r="L1735" s="3">
        <v>1.966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1.1339999999999998E-3</v>
      </c>
      <c r="T1735" s="11">
        <f t="shared" ref="T1735:T1757" si="271">$E1735*J1735/100000</f>
        <v>1.9379999999999998E-3</v>
      </c>
      <c r="U1735" s="11">
        <f t="shared" ref="U1735:U1757" si="272">$F1735*K1735/100000</f>
        <v>9.7199999999999988E-4</v>
      </c>
      <c r="V1735" s="11">
        <f t="shared" ref="V1735:V1757" si="273">$G1735*L1735/100000</f>
        <v>3.0866199999999997E-4</v>
      </c>
      <c r="W1735" s="11">
        <f t="shared" ref="W1735:W1757" si="274">$H1735*M1735/100000</f>
        <v>-7.85E-4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10283</v>
      </c>
      <c r="C1736" s="3" t="s">
        <v>4768</v>
      </c>
      <c r="D1736" s="10">
        <v>56.9</v>
      </c>
      <c r="E1736" s="10">
        <v>56.8</v>
      </c>
      <c r="F1736" s="10">
        <v>56.7</v>
      </c>
      <c r="G1736" s="10">
        <v>56.5</v>
      </c>
      <c r="H1736" s="10">
        <v>56</v>
      </c>
      <c r="I1736" s="3">
        <v>39</v>
      </c>
      <c r="J1736" s="3">
        <v>-17</v>
      </c>
      <c r="K1736" s="3">
        <v>-10</v>
      </c>
      <c r="L1736" s="3">
        <v>-4.0540000000000003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2.2190999999999999E-2</v>
      </c>
      <c r="T1736" s="11">
        <f t="shared" si="271"/>
        <v>-9.6559999999999997E-3</v>
      </c>
      <c r="U1736" s="11">
        <f t="shared" si="272"/>
        <v>-5.6699999999999997E-3</v>
      </c>
      <c r="V1736" s="11">
        <f t="shared" si="273"/>
        <v>-2.2905100000000004E-3</v>
      </c>
      <c r="W1736" s="11">
        <f t="shared" si="274"/>
        <v>-9.5200000000000007E-3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5491</v>
      </c>
      <c r="C1737" s="3" t="s">
        <v>4768</v>
      </c>
      <c r="D1737" s="10">
        <v>38.6</v>
      </c>
      <c r="E1737" s="10">
        <v>38.6</v>
      </c>
      <c r="F1737" s="10">
        <v>38.799999999999997</v>
      </c>
      <c r="G1737" s="10">
        <v>38.65</v>
      </c>
      <c r="H1737" s="10">
        <v>38.65</v>
      </c>
      <c r="I1737" s="3">
        <v>8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3.088E-3</v>
      </c>
      <c r="T1737" s="11">
        <f t="shared" si="271"/>
        <v>0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6512</v>
      </c>
      <c r="C1738" s="3" t="s">
        <v>4768</v>
      </c>
      <c r="D1738" s="10">
        <v>41.8</v>
      </c>
      <c r="E1738" s="10">
        <v>42.15</v>
      </c>
      <c r="F1738" s="10">
        <v>42.65</v>
      </c>
      <c r="G1738" s="10">
        <v>42.65</v>
      </c>
      <c r="H1738" s="10">
        <v>42.9</v>
      </c>
      <c r="I1738" s="3">
        <v>903.9</v>
      </c>
      <c r="J1738" s="3">
        <v>1964.806</v>
      </c>
      <c r="K1738" s="3">
        <v>1992.8810000000001</v>
      </c>
      <c r="L1738" s="3">
        <v>2396</v>
      </c>
      <c r="M1738" s="3">
        <v>2316</v>
      </c>
      <c r="N1738" s="3">
        <v>0</v>
      </c>
      <c r="O1738" s="3">
        <v>0</v>
      </c>
      <c r="P1738" s="3">
        <v>34</v>
      </c>
      <c r="Q1738" s="3">
        <v>1</v>
      </c>
      <c r="R1738" s="3">
        <v>1</v>
      </c>
      <c r="S1738" s="11">
        <f t="shared" si="270"/>
        <v>0.37783019999999995</v>
      </c>
      <c r="T1738" s="11">
        <f t="shared" si="271"/>
        <v>0.82816572899999996</v>
      </c>
      <c r="U1738" s="11">
        <f t="shared" si="272"/>
        <v>0.84996374649999995</v>
      </c>
      <c r="V1738" s="11">
        <f t="shared" si="273"/>
        <v>1.0218939999999999</v>
      </c>
      <c r="W1738" s="11">
        <f t="shared" si="274"/>
        <v>0.99356399999999989</v>
      </c>
      <c r="X1738" s="11">
        <f t="shared" si="275"/>
        <v>0</v>
      </c>
      <c r="Y1738" s="11">
        <f t="shared" si="276"/>
        <v>0</v>
      </c>
      <c r="Z1738" s="11">
        <f t="shared" si="277"/>
        <v>1.4500999999999998E-2</v>
      </c>
      <c r="AA1738" s="11">
        <f t="shared" si="278"/>
        <v>4.2650000000000001E-4</v>
      </c>
      <c r="AB1738" s="11">
        <f t="shared" si="279"/>
        <v>4.2899999999999997E-4</v>
      </c>
    </row>
    <row r="1739" spans="1:28" x14ac:dyDescent="0.25">
      <c r="A1739" s="2" t="s">
        <v>1733</v>
      </c>
      <c r="B1739" s="3" t="s">
        <v>6513</v>
      </c>
      <c r="C1739" s="3" t="s">
        <v>4768</v>
      </c>
      <c r="D1739" s="10">
        <v>14.15</v>
      </c>
      <c r="E1739" s="10">
        <v>14.35</v>
      </c>
      <c r="F1739" s="10">
        <v>14.3</v>
      </c>
      <c r="G1739" s="10">
        <v>14.3</v>
      </c>
      <c r="H1739" s="10">
        <v>14.4</v>
      </c>
      <c r="I1739" s="3">
        <v>9</v>
      </c>
      <c r="J1739" s="3">
        <v>-145</v>
      </c>
      <c r="K1739" s="3">
        <v>-392</v>
      </c>
      <c r="L1739" s="3">
        <v>-14</v>
      </c>
      <c r="M1739" s="3">
        <v>-24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1.2735000000000001E-3</v>
      </c>
      <c r="T1739" s="11">
        <f t="shared" si="271"/>
        <v>-2.08075E-2</v>
      </c>
      <c r="U1739" s="11">
        <f t="shared" si="272"/>
        <v>-5.6056000000000002E-2</v>
      </c>
      <c r="V1739" s="11">
        <f t="shared" si="273"/>
        <v>-2.0020000000000003E-3</v>
      </c>
      <c r="W1739" s="11">
        <f t="shared" si="274"/>
        <v>-3.4560000000000003E-3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6514</v>
      </c>
      <c r="C1740" s="3" t="s">
        <v>4768</v>
      </c>
      <c r="D1740" s="10">
        <v>17.100000000000001</v>
      </c>
      <c r="E1740" s="10">
        <v>17.05</v>
      </c>
      <c r="F1740" s="10">
        <v>17.05</v>
      </c>
      <c r="G1740" s="10">
        <v>17.149999999999999</v>
      </c>
      <c r="H1740" s="10">
        <v>17.95</v>
      </c>
      <c r="I1740" s="3">
        <v>12</v>
      </c>
      <c r="J1740" s="3">
        <v>-1</v>
      </c>
      <c r="K1740" s="3">
        <v>2</v>
      </c>
      <c r="L1740" s="3">
        <v>7</v>
      </c>
      <c r="M1740" s="3">
        <v>24.225000000000001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2.052E-3</v>
      </c>
      <c r="T1740" s="11">
        <f t="shared" si="271"/>
        <v>-1.705E-4</v>
      </c>
      <c r="U1740" s="11">
        <f t="shared" si="272"/>
        <v>3.4099999999999999E-4</v>
      </c>
      <c r="V1740" s="11">
        <f t="shared" si="273"/>
        <v>1.2004999999999997E-3</v>
      </c>
      <c r="W1740" s="11">
        <f t="shared" si="274"/>
        <v>4.3483875000000002E-3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5812</v>
      </c>
      <c r="C1741" s="3" t="s">
        <v>4768</v>
      </c>
      <c r="D1741" s="10">
        <v>66.400000000000006</v>
      </c>
      <c r="E1741" s="10">
        <v>66.400000000000006</v>
      </c>
      <c r="F1741" s="10">
        <v>66.2</v>
      </c>
      <c r="G1741" s="10">
        <v>66.3</v>
      </c>
      <c r="H1741" s="10">
        <v>67</v>
      </c>
      <c r="I1741" s="3">
        <v>1</v>
      </c>
      <c r="J1741" s="3">
        <v>0</v>
      </c>
      <c r="K1741" s="3">
        <v>1</v>
      </c>
      <c r="L1741" s="3">
        <v>1.992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6.6400000000000009E-4</v>
      </c>
      <c r="T1741" s="11">
        <f t="shared" si="271"/>
        <v>0</v>
      </c>
      <c r="U1741" s="11">
        <f t="shared" si="272"/>
        <v>6.6200000000000005E-4</v>
      </c>
      <c r="V1741" s="11">
        <f t="shared" si="273"/>
        <v>1.3206959999999999E-3</v>
      </c>
      <c r="W1741" s="11">
        <f t="shared" si="274"/>
        <v>-6.7000000000000002E-4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10284</v>
      </c>
      <c r="C1742" s="3" t="s">
        <v>4768</v>
      </c>
      <c r="D1742" s="10">
        <v>60.4</v>
      </c>
      <c r="E1742" s="10">
        <v>61.4</v>
      </c>
      <c r="F1742" s="10">
        <v>59.9</v>
      </c>
      <c r="G1742" s="10">
        <v>60</v>
      </c>
      <c r="H1742" s="10">
        <v>58.8</v>
      </c>
      <c r="I1742" s="3">
        <v>336</v>
      </c>
      <c r="J1742" s="3">
        <v>-556.73</v>
      </c>
      <c r="K1742" s="3">
        <v>-869</v>
      </c>
      <c r="L1742" s="3">
        <v>614.99099999999999</v>
      </c>
      <c r="M1742" s="3">
        <v>-138</v>
      </c>
      <c r="N1742" s="3">
        <v>0</v>
      </c>
      <c r="O1742" s="3">
        <v>0</v>
      </c>
      <c r="P1742" s="3">
        <v>570</v>
      </c>
      <c r="Q1742" s="3">
        <v>0</v>
      </c>
      <c r="R1742" s="3">
        <v>0</v>
      </c>
      <c r="S1742" s="11">
        <f t="shared" si="270"/>
        <v>0.20294399999999999</v>
      </c>
      <c r="T1742" s="11">
        <f t="shared" si="271"/>
        <v>-0.34183222000000002</v>
      </c>
      <c r="U1742" s="11">
        <f t="shared" si="272"/>
        <v>-0.52053099999999997</v>
      </c>
      <c r="V1742" s="11">
        <f t="shared" si="273"/>
        <v>0.36899460000000001</v>
      </c>
      <c r="W1742" s="11">
        <f t="shared" si="274"/>
        <v>-8.1143999999999994E-2</v>
      </c>
      <c r="X1742" s="11">
        <f t="shared" si="275"/>
        <v>0</v>
      </c>
      <c r="Y1742" s="11">
        <f t="shared" si="276"/>
        <v>0</v>
      </c>
      <c r="Z1742" s="11">
        <f t="shared" si="277"/>
        <v>0.34143000000000001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10285</v>
      </c>
      <c r="C1743" s="3" t="s">
        <v>4768</v>
      </c>
      <c r="D1743" s="10">
        <v>102.5</v>
      </c>
      <c r="E1743" s="10">
        <v>102.5</v>
      </c>
      <c r="F1743" s="10">
        <v>102.5</v>
      </c>
      <c r="G1743" s="10">
        <v>105</v>
      </c>
      <c r="H1743" s="10">
        <v>103.5</v>
      </c>
      <c r="I1743" s="3">
        <v>-94</v>
      </c>
      <c r="J1743" s="3">
        <v>-239.92699999999999</v>
      </c>
      <c r="K1743" s="3">
        <v>-6</v>
      </c>
      <c r="L1743" s="3">
        <v>528.00099999999998</v>
      </c>
      <c r="M1743" s="3">
        <v>114.962</v>
      </c>
      <c r="N1743" s="3">
        <v>29</v>
      </c>
      <c r="O1743" s="3">
        <v>185</v>
      </c>
      <c r="P1743" s="3">
        <v>-1</v>
      </c>
      <c r="Q1743" s="3">
        <v>122</v>
      </c>
      <c r="R1743" s="3">
        <v>0</v>
      </c>
      <c r="S1743" s="11">
        <f t="shared" si="270"/>
        <v>-9.6350000000000005E-2</v>
      </c>
      <c r="T1743" s="11">
        <f t="shared" si="271"/>
        <v>-0.24592517499999997</v>
      </c>
      <c r="U1743" s="11">
        <f t="shared" si="272"/>
        <v>-6.1500000000000001E-3</v>
      </c>
      <c r="V1743" s="11">
        <f t="shared" si="273"/>
        <v>0.55440104999999995</v>
      </c>
      <c r="W1743" s="11">
        <f t="shared" si="274"/>
        <v>0.11898567000000002</v>
      </c>
      <c r="X1743" s="11">
        <f t="shared" si="275"/>
        <v>2.9725000000000001E-2</v>
      </c>
      <c r="Y1743" s="11">
        <f t="shared" si="276"/>
        <v>0.18962499999999999</v>
      </c>
      <c r="Z1743" s="11">
        <f t="shared" si="277"/>
        <v>-1.0250000000000001E-3</v>
      </c>
      <c r="AA1743" s="11">
        <f t="shared" si="278"/>
        <v>0.12809999999999999</v>
      </c>
      <c r="AB1743" s="11">
        <f t="shared" si="279"/>
        <v>0</v>
      </c>
    </row>
    <row r="1744" spans="1:28" x14ac:dyDescent="0.25">
      <c r="A1744" s="2" t="s">
        <v>1738</v>
      </c>
      <c r="B1744" s="3" t="s">
        <v>10286</v>
      </c>
      <c r="C1744" s="3" t="s">
        <v>4768</v>
      </c>
      <c r="D1744" s="10">
        <v>28.55</v>
      </c>
      <c r="E1744" s="10">
        <v>28.55</v>
      </c>
      <c r="F1744" s="10">
        <v>28.65</v>
      </c>
      <c r="G1744" s="10">
        <v>28.95</v>
      </c>
      <c r="H1744" s="10">
        <v>28.9</v>
      </c>
      <c r="I1744" s="3">
        <v>73</v>
      </c>
      <c r="J1744" s="3">
        <v>-36.401000000000003</v>
      </c>
      <c r="K1744" s="3">
        <v>7</v>
      </c>
      <c r="L1744" s="3">
        <v>-4</v>
      </c>
      <c r="M1744" s="3">
        <v>-34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2.0841500000000002E-2</v>
      </c>
      <c r="T1744" s="11">
        <f t="shared" si="271"/>
        <v>-1.03924855E-2</v>
      </c>
      <c r="U1744" s="11">
        <f t="shared" si="272"/>
        <v>2.0054999999999999E-3</v>
      </c>
      <c r="V1744" s="11">
        <f t="shared" si="273"/>
        <v>-1.158E-3</v>
      </c>
      <c r="W1744" s="11">
        <f t="shared" si="274"/>
        <v>-9.8259999999999997E-3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10287</v>
      </c>
      <c r="C1745" s="3" t="s">
        <v>4768</v>
      </c>
      <c r="D1745" s="10">
        <v>186</v>
      </c>
      <c r="E1745" s="10">
        <v>184.5</v>
      </c>
      <c r="F1745" s="10">
        <v>185</v>
      </c>
      <c r="G1745" s="10">
        <v>186</v>
      </c>
      <c r="H1745" s="10">
        <v>183.5</v>
      </c>
      <c r="I1745" s="3">
        <v>239.245</v>
      </c>
      <c r="J1745" s="3">
        <v>-59.780999999999999</v>
      </c>
      <c r="K1745" s="3">
        <v>25.998000000000001</v>
      </c>
      <c r="L1745" s="3">
        <v>127.4</v>
      </c>
      <c r="M1745" s="3">
        <v>-150</v>
      </c>
      <c r="N1745" s="3">
        <v>-0.6</v>
      </c>
      <c r="O1745" s="3">
        <v>0</v>
      </c>
      <c r="P1745" s="3">
        <v>1</v>
      </c>
      <c r="Q1745" s="3">
        <v>0</v>
      </c>
      <c r="R1745" s="3">
        <v>1</v>
      </c>
      <c r="S1745" s="11">
        <f t="shared" si="270"/>
        <v>0.44499569999999999</v>
      </c>
      <c r="T1745" s="11">
        <f t="shared" si="271"/>
        <v>-0.11029594499999999</v>
      </c>
      <c r="U1745" s="11">
        <f t="shared" si="272"/>
        <v>4.8096300000000002E-2</v>
      </c>
      <c r="V1745" s="11">
        <f t="shared" si="273"/>
        <v>0.23696400000000001</v>
      </c>
      <c r="W1745" s="11">
        <f t="shared" si="274"/>
        <v>-0.27524999999999999</v>
      </c>
      <c r="X1745" s="11">
        <f t="shared" si="275"/>
        <v>-1.116E-3</v>
      </c>
      <c r="Y1745" s="11">
        <f t="shared" si="276"/>
        <v>0</v>
      </c>
      <c r="Z1745" s="11">
        <f t="shared" si="277"/>
        <v>1.8500000000000001E-3</v>
      </c>
      <c r="AA1745" s="11">
        <f t="shared" si="278"/>
        <v>0</v>
      </c>
      <c r="AB1745" s="11">
        <f t="shared" si="279"/>
        <v>1.835E-3</v>
      </c>
    </row>
    <row r="1746" spans="1:28" x14ac:dyDescent="0.25">
      <c r="A1746" s="2" t="s">
        <v>1740</v>
      </c>
      <c r="B1746" s="3" t="s">
        <v>10288</v>
      </c>
      <c r="C1746" s="3" t="s">
        <v>4772</v>
      </c>
      <c r="D1746" s="10">
        <v>129</v>
      </c>
      <c r="E1746" s="10">
        <v>129</v>
      </c>
      <c r="F1746" s="10">
        <v>130.5</v>
      </c>
      <c r="G1746" s="10">
        <v>134</v>
      </c>
      <c r="H1746" s="10">
        <v>132.5</v>
      </c>
      <c r="I1746" s="3">
        <v>2</v>
      </c>
      <c r="J1746" s="3">
        <v>-43</v>
      </c>
      <c r="K1746" s="3">
        <v>38</v>
      </c>
      <c r="L1746" s="3">
        <v>-296.08600000000001</v>
      </c>
      <c r="M1746" s="3">
        <v>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2.5799999999999998E-3</v>
      </c>
      <c r="T1746" s="11">
        <f t="shared" si="271"/>
        <v>-5.5469999999999998E-2</v>
      </c>
      <c r="U1746" s="11">
        <f t="shared" si="272"/>
        <v>4.9590000000000002E-2</v>
      </c>
      <c r="V1746" s="11">
        <f t="shared" si="273"/>
        <v>-0.39675524000000006</v>
      </c>
      <c r="W1746" s="11">
        <f t="shared" si="274"/>
        <v>1.1925E-2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10289</v>
      </c>
      <c r="C1747" s="3" t="s">
        <v>4769</v>
      </c>
      <c r="D1747" s="10">
        <v>88.3</v>
      </c>
      <c r="E1747" s="10">
        <v>88.7</v>
      </c>
      <c r="F1747" s="10">
        <v>91.3</v>
      </c>
      <c r="G1747" s="10">
        <v>90.5</v>
      </c>
      <c r="H1747" s="10">
        <v>91.4</v>
      </c>
      <c r="I1747" s="3">
        <v>-3</v>
      </c>
      <c r="J1747" s="3">
        <v>-16</v>
      </c>
      <c r="K1747" s="3">
        <v>-65.227000000000004</v>
      </c>
      <c r="L1747" s="3">
        <v>-72.037999999999997</v>
      </c>
      <c r="M1747" s="3">
        <v>-35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-2.6489999999999999E-3</v>
      </c>
      <c r="T1747" s="11">
        <f t="shared" si="271"/>
        <v>-1.4192E-2</v>
      </c>
      <c r="U1747" s="11">
        <f t="shared" si="272"/>
        <v>-5.9552251000000007E-2</v>
      </c>
      <c r="V1747" s="11">
        <f t="shared" si="273"/>
        <v>-6.5194389999999991E-2</v>
      </c>
      <c r="W1747" s="11">
        <f t="shared" si="274"/>
        <v>-3.1989999999999998E-2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10290</v>
      </c>
      <c r="C1748" s="3" t="s">
        <v>4768</v>
      </c>
      <c r="D1748" s="10">
        <v>19.399999999999999</v>
      </c>
      <c r="E1748" s="10">
        <v>19.350000000000001</v>
      </c>
      <c r="F1748" s="10">
        <v>19.399999999999999</v>
      </c>
      <c r="G1748" s="10">
        <v>19.45</v>
      </c>
      <c r="H1748" s="10">
        <v>19.55</v>
      </c>
      <c r="I1748" s="3">
        <v>9</v>
      </c>
      <c r="J1748" s="3">
        <v>1</v>
      </c>
      <c r="K1748" s="3">
        <v>9</v>
      </c>
      <c r="L1748" s="3">
        <v>-4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1.7459999999999999E-3</v>
      </c>
      <c r="T1748" s="11">
        <f t="shared" si="271"/>
        <v>1.9350000000000001E-4</v>
      </c>
      <c r="U1748" s="11">
        <f t="shared" si="272"/>
        <v>1.7459999999999999E-3</v>
      </c>
      <c r="V1748" s="11">
        <f t="shared" si="273"/>
        <v>-7.7799999999999994E-4</v>
      </c>
      <c r="W1748" s="11">
        <f t="shared" si="274"/>
        <v>-2.1505000000000001E-3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10291</v>
      </c>
      <c r="C1749" s="3" t="s">
        <v>10332</v>
      </c>
      <c r="D1749" s="10">
        <v>34.5</v>
      </c>
      <c r="E1749" s="10">
        <v>34.1</v>
      </c>
      <c r="F1749" s="10">
        <v>34.450000000000003</v>
      </c>
      <c r="G1749" s="10">
        <v>34.35</v>
      </c>
      <c r="H1749" s="10">
        <v>34.15</v>
      </c>
      <c r="I1749" s="3">
        <v>1835</v>
      </c>
      <c r="J1749" s="3">
        <v>-303.31799999999998</v>
      </c>
      <c r="K1749" s="3">
        <v>375</v>
      </c>
      <c r="L1749" s="3">
        <v>-117.494</v>
      </c>
      <c r="M1749" s="3">
        <v>130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0.63307500000000005</v>
      </c>
      <c r="T1749" s="11">
        <f t="shared" si="271"/>
        <v>-0.103431438</v>
      </c>
      <c r="U1749" s="11">
        <f t="shared" si="272"/>
        <v>0.12918750000000001</v>
      </c>
      <c r="V1749" s="11">
        <f t="shared" si="273"/>
        <v>-4.0359189000000004E-2</v>
      </c>
      <c r="W1749" s="11">
        <f t="shared" si="274"/>
        <v>4.4394999999999997E-2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10292</v>
      </c>
      <c r="C1750" s="3" t="s">
        <v>4771</v>
      </c>
      <c r="D1750" s="10">
        <v>18.5</v>
      </c>
      <c r="E1750" s="10">
        <v>18.899999999999999</v>
      </c>
      <c r="F1750" s="10">
        <v>19.149999999999999</v>
      </c>
      <c r="G1750" s="10">
        <v>18.850000000000001</v>
      </c>
      <c r="H1750" s="10">
        <v>18.600000000000001</v>
      </c>
      <c r="I1750" s="3">
        <v>249</v>
      </c>
      <c r="J1750" s="3">
        <v>23</v>
      </c>
      <c r="K1750" s="3">
        <v>-202</v>
      </c>
      <c r="L1750" s="3">
        <v>4</v>
      </c>
      <c r="M1750" s="3">
        <v>57.262999999999998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4.6065000000000002E-2</v>
      </c>
      <c r="T1750" s="11">
        <f t="shared" si="271"/>
        <v>4.3470000000000002E-3</v>
      </c>
      <c r="U1750" s="11">
        <f t="shared" si="272"/>
        <v>-3.8682999999999995E-2</v>
      </c>
      <c r="V1750" s="11">
        <f t="shared" si="273"/>
        <v>7.54E-4</v>
      </c>
      <c r="W1750" s="11">
        <f t="shared" si="274"/>
        <v>1.0650918000000002E-2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5611</v>
      </c>
      <c r="C1751" s="3" t="s">
        <v>4768</v>
      </c>
      <c r="D1751" s="10">
        <v>14.25</v>
      </c>
      <c r="E1751" s="10">
        <v>14.3</v>
      </c>
      <c r="F1751" s="10">
        <v>14.4</v>
      </c>
      <c r="G1751" s="10">
        <v>14.4</v>
      </c>
      <c r="H1751" s="10">
        <v>14.35</v>
      </c>
      <c r="I1751" s="3">
        <v>-1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-1.4249999999999999E-4</v>
      </c>
      <c r="T1751" s="11">
        <f t="shared" si="271"/>
        <v>0</v>
      </c>
      <c r="U1751" s="11">
        <f t="shared" si="272"/>
        <v>-1.44E-4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10293</v>
      </c>
      <c r="C1752" s="3" t="s">
        <v>4770</v>
      </c>
      <c r="D1752" s="10">
        <v>28.5</v>
      </c>
      <c r="E1752" s="10">
        <v>28.5</v>
      </c>
      <c r="F1752" s="10">
        <v>27.4</v>
      </c>
      <c r="G1752" s="10">
        <v>26.65</v>
      </c>
      <c r="H1752" s="10">
        <v>25.6</v>
      </c>
      <c r="I1752" s="3">
        <v>591</v>
      </c>
      <c r="J1752" s="3">
        <v>-268</v>
      </c>
      <c r="K1752" s="3">
        <v>-1125</v>
      </c>
      <c r="L1752" s="3">
        <v>-886</v>
      </c>
      <c r="M1752" s="3">
        <v>-122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0.168435</v>
      </c>
      <c r="T1752" s="11">
        <f t="shared" si="271"/>
        <v>-7.6380000000000003E-2</v>
      </c>
      <c r="U1752" s="11">
        <f t="shared" si="272"/>
        <v>-0.30825000000000002</v>
      </c>
      <c r="V1752" s="11">
        <f t="shared" si="273"/>
        <v>-0.23611899999999997</v>
      </c>
      <c r="W1752" s="11">
        <f t="shared" si="274"/>
        <v>-3.1232000000000003E-2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10294</v>
      </c>
      <c r="C1753" s="3" t="s">
        <v>4772</v>
      </c>
      <c r="D1753" s="10">
        <v>75.099999999999994</v>
      </c>
      <c r="E1753" s="10">
        <v>75.2</v>
      </c>
      <c r="F1753" s="10">
        <v>75</v>
      </c>
      <c r="G1753" s="10">
        <v>75.3</v>
      </c>
      <c r="H1753" s="10">
        <v>74.599999999999994</v>
      </c>
      <c r="I1753" s="3">
        <v>7</v>
      </c>
      <c r="J1753" s="3">
        <v>11</v>
      </c>
      <c r="K1753" s="3">
        <v>-31</v>
      </c>
      <c r="L1753" s="3">
        <v>5</v>
      </c>
      <c r="M1753" s="3">
        <v>-44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5.2569999999999995E-3</v>
      </c>
      <c r="T1753" s="11">
        <f t="shared" si="271"/>
        <v>8.2719999999999998E-3</v>
      </c>
      <c r="U1753" s="11">
        <f t="shared" si="272"/>
        <v>-2.325E-2</v>
      </c>
      <c r="V1753" s="11">
        <f t="shared" si="273"/>
        <v>3.7650000000000001E-3</v>
      </c>
      <c r="W1753" s="11">
        <f t="shared" si="274"/>
        <v>-3.2823999999999999E-2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5815</v>
      </c>
      <c r="C1754" s="3" t="s">
        <v>4768</v>
      </c>
      <c r="D1754" s="10">
        <v>24.9</v>
      </c>
      <c r="E1754" s="10">
        <v>24.25</v>
      </c>
      <c r="F1754" s="10">
        <v>23.95</v>
      </c>
      <c r="G1754" s="10">
        <v>23.35</v>
      </c>
      <c r="H1754" s="10">
        <v>23.55</v>
      </c>
      <c r="I1754" s="3">
        <v>70</v>
      </c>
      <c r="J1754" s="3">
        <v>-173.358</v>
      </c>
      <c r="K1754" s="3">
        <v>178</v>
      </c>
      <c r="L1754" s="3">
        <v>-160</v>
      </c>
      <c r="M1754" s="3">
        <v>-340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1.7430000000000001E-2</v>
      </c>
      <c r="T1754" s="11">
        <f t="shared" si="271"/>
        <v>-4.2039314999999994E-2</v>
      </c>
      <c r="U1754" s="11">
        <f t="shared" si="272"/>
        <v>4.2630999999999995E-2</v>
      </c>
      <c r="V1754" s="11">
        <f t="shared" si="273"/>
        <v>-3.7359999999999997E-2</v>
      </c>
      <c r="W1754" s="11">
        <f t="shared" si="274"/>
        <v>-8.0070000000000002E-2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10295</v>
      </c>
      <c r="C1755" s="3" t="s">
        <v>4779</v>
      </c>
      <c r="D1755" s="10">
        <v>141</v>
      </c>
      <c r="E1755" s="10">
        <v>140</v>
      </c>
      <c r="F1755" s="10">
        <v>147</v>
      </c>
      <c r="G1755" s="10">
        <v>151</v>
      </c>
      <c r="H1755" s="10">
        <v>159</v>
      </c>
      <c r="I1755" s="3">
        <v>-698</v>
      </c>
      <c r="J1755" s="3">
        <v>-316.47800000000001</v>
      </c>
      <c r="K1755" s="3">
        <v>-2120.8000000000002</v>
      </c>
      <c r="L1755" s="3">
        <v>-1066.2739999999999</v>
      </c>
      <c r="M1755" s="3">
        <v>-1286.23</v>
      </c>
      <c r="N1755" s="3">
        <v>0</v>
      </c>
      <c r="O1755" s="3">
        <v>15</v>
      </c>
      <c r="P1755" s="3">
        <v>728</v>
      </c>
      <c r="Q1755" s="3">
        <v>411</v>
      </c>
      <c r="R1755" s="3">
        <v>724</v>
      </c>
      <c r="S1755" s="11">
        <f t="shared" si="270"/>
        <v>-0.98418000000000005</v>
      </c>
      <c r="T1755" s="11">
        <f t="shared" si="271"/>
        <v>-0.4430692</v>
      </c>
      <c r="U1755" s="11">
        <f t="shared" si="272"/>
        <v>-3.1175760000000006</v>
      </c>
      <c r="V1755" s="11">
        <f t="shared" si="273"/>
        <v>-1.6100737399999998</v>
      </c>
      <c r="W1755" s="11">
        <f t="shared" si="274"/>
        <v>-2.0451057000000001</v>
      </c>
      <c r="X1755" s="11">
        <f t="shared" si="275"/>
        <v>0</v>
      </c>
      <c r="Y1755" s="11">
        <f t="shared" si="276"/>
        <v>2.1000000000000001E-2</v>
      </c>
      <c r="Z1755" s="11">
        <f t="shared" si="277"/>
        <v>1.07016</v>
      </c>
      <c r="AA1755" s="11">
        <f t="shared" si="278"/>
        <v>0.62060999999999999</v>
      </c>
      <c r="AB1755" s="11">
        <f t="shared" si="279"/>
        <v>1.15116</v>
      </c>
    </row>
    <row r="1756" spans="1:28" x14ac:dyDescent="0.25">
      <c r="A1756" s="2" t="s">
        <v>1750</v>
      </c>
      <c r="B1756" s="3" t="s">
        <v>10296</v>
      </c>
      <c r="C1756" s="3" t="s">
        <v>4763</v>
      </c>
      <c r="D1756" s="10">
        <v>26</v>
      </c>
      <c r="E1756" s="10">
        <v>26</v>
      </c>
      <c r="F1756" s="10">
        <v>26.4</v>
      </c>
      <c r="G1756" s="10">
        <v>26.05</v>
      </c>
      <c r="H1756" s="10">
        <v>26.1</v>
      </c>
      <c r="I1756" s="3">
        <v>0</v>
      </c>
      <c r="J1756" s="3">
        <v>-1</v>
      </c>
      <c r="K1756" s="3">
        <v>-1</v>
      </c>
      <c r="L1756" s="3">
        <v>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-2.5999999999999998E-4</v>
      </c>
      <c r="U1756" s="11">
        <f t="shared" si="272"/>
        <v>-2.6399999999999997E-4</v>
      </c>
      <c r="V1756" s="11">
        <f t="shared" si="273"/>
        <v>2.6049999999999999E-4</v>
      </c>
      <c r="W1756" s="11">
        <f t="shared" si="274"/>
        <v>2.61E-4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10297</v>
      </c>
      <c r="C1757" s="3" t="s">
        <v>4779</v>
      </c>
      <c r="D1757" s="10">
        <v>17.600000000000001</v>
      </c>
      <c r="E1757" s="10">
        <v>17.7</v>
      </c>
      <c r="F1757" s="10">
        <v>17.5</v>
      </c>
      <c r="G1757" s="10">
        <v>17.45</v>
      </c>
      <c r="H1757" s="10">
        <v>17.399999999999999</v>
      </c>
      <c r="I1757" s="3">
        <v>39</v>
      </c>
      <c r="J1757" s="3">
        <v>21</v>
      </c>
      <c r="K1757" s="3">
        <v>11</v>
      </c>
      <c r="L1757" s="3">
        <v>-53</v>
      </c>
      <c r="M1757" s="3">
        <v>-23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6.8640000000000012E-3</v>
      </c>
      <c r="T1757" s="11">
        <f t="shared" si="271"/>
        <v>3.7169999999999998E-3</v>
      </c>
      <c r="U1757" s="11">
        <f t="shared" si="272"/>
        <v>1.9250000000000001E-3</v>
      </c>
      <c r="V1757" s="11">
        <f t="shared" si="273"/>
        <v>-9.2484999999999998E-3</v>
      </c>
      <c r="W1757" s="11">
        <f t="shared" si="274"/>
        <v>-4.0019999999999995E-3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-0.167625302</v>
      </c>
      <c r="Z2" s="13">
        <v>0.59276887499999997</v>
      </c>
      <c r="AA2" s="13">
        <v>-0.98591376599999991</v>
      </c>
      <c r="AB2" s="13">
        <v>1.1749766000000001</v>
      </c>
      <c r="AC2" s="13">
        <v>1.3386800679999999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20.912976734399997</v>
      </c>
      <c r="C4" s="13">
        <v>-1.5819083949999997</v>
      </c>
      <c r="D4" s="13">
        <v>1.8489869400000005</v>
      </c>
      <c r="E4" s="13">
        <v>4.9987200290000002</v>
      </c>
      <c r="F4" s="13">
        <v>6.2658747983999987</v>
      </c>
      <c r="I4" t="s">
        <v>3536</v>
      </c>
      <c r="J4" s="8">
        <f>SUMIF($A:$A,"電子上游*",B:B)</f>
        <v>121.97157981650003</v>
      </c>
      <c r="K4" s="8">
        <f t="shared" ref="K4:N4" si="0">SUMIF($A:$A,"電子上游*",C:C)</f>
        <v>65.109940221500011</v>
      </c>
      <c r="L4" s="8">
        <f t="shared" si="0"/>
        <v>36.204121264000001</v>
      </c>
      <c r="M4" s="8">
        <f t="shared" si="0"/>
        <v>-3.2201433299999995</v>
      </c>
      <c r="N4" s="8">
        <f t="shared" si="0"/>
        <v>3.1981138315000406</v>
      </c>
      <c r="O4" s="12">
        <f>SUM(J4:N4)</f>
        <v>223.26361180350008</v>
      </c>
      <c r="P4" t="s">
        <v>3535</v>
      </c>
      <c r="Q4">
        <v>121.97157981650003</v>
      </c>
      <c r="R4">
        <v>65.109940221500011</v>
      </c>
      <c r="S4">
        <v>36.204121264000001</v>
      </c>
      <c r="T4">
        <v>-3.2201433299999995</v>
      </c>
      <c r="U4" s="15">
        <v>3.1981138315000406</v>
      </c>
      <c r="V4">
        <v>223.26361180350008</v>
      </c>
      <c r="X4" s="34" t="s">
        <v>3500</v>
      </c>
      <c r="Y4" s="13">
        <v>0.14868329999999999</v>
      </c>
      <c r="Z4" s="13">
        <v>0.61938230000000005</v>
      </c>
      <c r="AA4" s="13">
        <v>-2.6219999999999998E-3</v>
      </c>
      <c r="AB4" s="13">
        <v>0.50136899999999995</v>
      </c>
      <c r="AC4" s="13">
        <v>0.15155949999999999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0.79670508760000003</v>
      </c>
      <c r="C5" s="13">
        <v>-0.26545140000000006</v>
      </c>
      <c r="D5" s="13">
        <v>-0.62997199999999998</v>
      </c>
      <c r="E5" s="13">
        <v>9.63346655E-2</v>
      </c>
      <c r="F5" s="13">
        <v>-4.4336449999999999E-2</v>
      </c>
      <c r="I5" t="s">
        <v>3538</v>
      </c>
      <c r="J5" s="8">
        <f>SUMIF($A:$A,"電子中游*",B:B)</f>
        <v>-1.6719269600000044</v>
      </c>
      <c r="K5" s="8">
        <f t="shared" ref="K5:N5" si="1">SUMIF($A:$A,"電子中游*",C:C)</f>
        <v>-25.292029245000002</v>
      </c>
      <c r="L5" s="8">
        <f t="shared" si="1"/>
        <v>0.56464499700000159</v>
      </c>
      <c r="M5" s="8">
        <f t="shared" si="1"/>
        <v>-10.196372789999998</v>
      </c>
      <c r="N5" s="8">
        <f t="shared" si="1"/>
        <v>-4.1134909770000032</v>
      </c>
      <c r="O5" s="12">
        <f t="shared" ref="O5:O14" si="2">SUM(J5:N5)</f>
        <v>-40.709174975000003</v>
      </c>
      <c r="P5" t="s">
        <v>3537</v>
      </c>
      <c r="Q5">
        <v>-1.6719269600000044</v>
      </c>
      <c r="R5">
        <v>-25.292029245000002</v>
      </c>
      <c r="S5">
        <v>0.56464499700000159</v>
      </c>
      <c r="T5">
        <v>-10.196372789999998</v>
      </c>
      <c r="U5" s="15">
        <v>-4.1134909770000032</v>
      </c>
      <c r="V5">
        <v>-40.709174975000003</v>
      </c>
      <c r="X5" s="34" t="s">
        <v>3502</v>
      </c>
      <c r="Y5" s="13">
        <v>2.9600000000000004E-4</v>
      </c>
      <c r="Z5" s="13">
        <v>1.4800000000000002E-4</v>
      </c>
      <c r="AA5" s="13">
        <v>4.4400000000000006E-4</v>
      </c>
      <c r="AB5" s="13">
        <v>2.9399999999999999E-4</v>
      </c>
      <c r="AC5" s="13">
        <v>1.46E-4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1.5622795163000001</v>
      </c>
      <c r="C6" s="13">
        <v>0.27119173199999996</v>
      </c>
      <c r="D6" s="13">
        <v>0.68811280649999995</v>
      </c>
      <c r="E6" s="13">
        <v>-1.0360657460000002</v>
      </c>
      <c r="F6" s="13">
        <v>0.10509485349999997</v>
      </c>
      <c r="I6" t="s">
        <v>3540</v>
      </c>
      <c r="J6" s="8">
        <f>SUMIF($A:$A,"電子下游*",B:B)</f>
        <v>23.882116323099996</v>
      </c>
      <c r="K6" s="8">
        <f t="shared" ref="K6:N6" si="3">SUMIF($A:$A,"電子下游*",C:C)</f>
        <v>-0.45326418300000076</v>
      </c>
      <c r="L6" s="8">
        <f t="shared" si="3"/>
        <v>7.118121853499999</v>
      </c>
      <c r="M6" s="8">
        <f t="shared" si="3"/>
        <v>-7.6101111930000007</v>
      </c>
      <c r="N6" s="8">
        <f t="shared" si="3"/>
        <v>-28.252542740999996</v>
      </c>
      <c r="O6" s="12">
        <f t="shared" si="2"/>
        <v>-5.3156799404000026</v>
      </c>
      <c r="P6" t="s">
        <v>3539</v>
      </c>
      <c r="Q6">
        <v>23.882116323099996</v>
      </c>
      <c r="R6">
        <v>-0.45326418300000076</v>
      </c>
      <c r="S6">
        <v>7.118121853499999</v>
      </c>
      <c r="T6">
        <v>-7.6101111930000007</v>
      </c>
      <c r="U6" s="15">
        <v>-28.252542740999996</v>
      </c>
      <c r="V6">
        <v>-5.3156799404000026</v>
      </c>
      <c r="X6" s="34" t="s">
        <v>3496</v>
      </c>
      <c r="Y6" s="13">
        <v>-2.7659199999999998E-3</v>
      </c>
      <c r="Z6" s="13">
        <v>-2.7541999999999996E-3</v>
      </c>
      <c r="AA6" s="13">
        <v>0</v>
      </c>
      <c r="AB6" s="13">
        <v>0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0.46566119999999994</v>
      </c>
      <c r="C7" s="13">
        <v>7.6254000000000002E-2</v>
      </c>
      <c r="D7" s="13">
        <v>2.3515400000000006E-2</v>
      </c>
      <c r="E7" s="13">
        <v>-1.2800286999999994E-2</v>
      </c>
      <c r="F7" s="13">
        <v>-0.27350310999999999</v>
      </c>
      <c r="I7" t="s">
        <v>3542</v>
      </c>
      <c r="J7" s="8">
        <f>SUMIF($A:$A,"金融*",B:B)</f>
        <v>23.737622538299995</v>
      </c>
      <c r="K7" s="8">
        <f t="shared" ref="K7:N7" si="4">SUMIF($A:$A,"金融*",C:C)</f>
        <v>-1.4999140629999999</v>
      </c>
      <c r="L7" s="8">
        <f t="shared" si="4"/>
        <v>1.9306431465000005</v>
      </c>
      <c r="M7" s="8">
        <f t="shared" si="4"/>
        <v>4.0461886614999996</v>
      </c>
      <c r="N7" s="8">
        <f t="shared" si="4"/>
        <v>6.0531300918999982</v>
      </c>
      <c r="O7" s="12">
        <f t="shared" si="2"/>
        <v>34.267670375199998</v>
      </c>
      <c r="P7" t="s">
        <v>3541</v>
      </c>
      <c r="Q7">
        <v>23.737622538299995</v>
      </c>
      <c r="R7">
        <v>-1.4999140629999999</v>
      </c>
      <c r="S7">
        <v>1.9306431465000005</v>
      </c>
      <c r="T7">
        <v>4.0461886614999996</v>
      </c>
      <c r="U7" s="15">
        <v>6.0531300918999982</v>
      </c>
      <c r="V7">
        <v>34.267670375199998</v>
      </c>
      <c r="X7" s="34" t="s">
        <v>3508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2.1108378399999994</v>
      </c>
      <c r="C8" s="13">
        <v>0.83913384499999999</v>
      </c>
      <c r="D8" s="13">
        <v>1.1762979999999996</v>
      </c>
      <c r="E8" s="13">
        <v>-1.0304697250000001</v>
      </c>
      <c r="F8" s="13">
        <v>0.36999899999999991</v>
      </c>
      <c r="I8" t="s">
        <v>3544</v>
      </c>
      <c r="J8" s="8">
        <f>SUMIF($A:$A,"*食品",B:B)</f>
        <v>0.7045858479999999</v>
      </c>
      <c r="K8" s="8">
        <f t="shared" ref="K8:N8" si="5">SUMIF($A:$A,"*食品",C:C)</f>
        <v>-1.0781792940000001</v>
      </c>
      <c r="L8" s="8">
        <f t="shared" si="5"/>
        <v>0.44031837000000007</v>
      </c>
      <c r="M8" s="8">
        <f t="shared" si="5"/>
        <v>1.4536158000000019E-2</v>
      </c>
      <c r="N8" s="8">
        <f t="shared" si="5"/>
        <v>-0.61813732899999996</v>
      </c>
      <c r="O8" s="12">
        <f t="shared" si="2"/>
        <v>-0.53687624700000014</v>
      </c>
      <c r="P8" t="s">
        <v>3543</v>
      </c>
      <c r="Q8">
        <v>0.7045858479999999</v>
      </c>
      <c r="R8">
        <v>-1.0781792940000001</v>
      </c>
      <c r="S8">
        <v>0.44031837000000007</v>
      </c>
      <c r="T8">
        <v>1.4536158000000019E-2</v>
      </c>
      <c r="U8" s="15">
        <v>-0.61813732899999996</v>
      </c>
      <c r="V8">
        <v>-0.53687624700000014</v>
      </c>
      <c r="X8" s="34" t="s">
        <v>3507</v>
      </c>
      <c r="Y8" s="13">
        <v>9.7049999999999997E-2</v>
      </c>
      <c r="Z8" s="13">
        <v>1.9560000000000001E-2</v>
      </c>
      <c r="AA8" s="13">
        <v>8.4629999999999997E-2</v>
      </c>
      <c r="AB8" s="13">
        <v>-1.316E-2</v>
      </c>
      <c r="AC8" s="13">
        <v>0.11754000000000001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8.845782850000003E-2</v>
      </c>
      <c r="C9" s="13">
        <v>-0.54113449999999996</v>
      </c>
      <c r="D9" s="13">
        <v>-2.4637247999999917E-2</v>
      </c>
      <c r="E9" s="13">
        <v>-1.3711083829999999</v>
      </c>
      <c r="F9" s="13">
        <v>-0.67438300000000007</v>
      </c>
      <c r="I9" t="s">
        <v>3546</v>
      </c>
      <c r="J9" s="8">
        <f>SUMIF($A:$A,"*紡織*",B:B)</f>
        <v>3.4242273673999994</v>
      </c>
      <c r="K9" s="8">
        <f t="shared" ref="K9:N9" si="6">SUMIF($A:$A,"*紡織*",C:C)</f>
        <v>-0.39242338700000007</v>
      </c>
      <c r="L9" s="8">
        <f t="shared" si="6"/>
        <v>-0.4469411655000009</v>
      </c>
      <c r="M9" s="8">
        <f t="shared" si="6"/>
        <v>0.17122120700000004</v>
      </c>
      <c r="N9" s="8">
        <f t="shared" si="6"/>
        <v>0.84392876250000026</v>
      </c>
      <c r="O9" s="12">
        <f t="shared" si="2"/>
        <v>3.6000127843999987</v>
      </c>
      <c r="P9" t="s">
        <v>3545</v>
      </c>
      <c r="Q9">
        <v>3.4242273673999994</v>
      </c>
      <c r="R9">
        <v>-0.39242338700000007</v>
      </c>
      <c r="S9">
        <v>-0.4469411655000009</v>
      </c>
      <c r="T9">
        <v>0.17122120700000004</v>
      </c>
      <c r="U9" s="15">
        <v>0.84392876250000026</v>
      </c>
      <c r="V9">
        <v>3.6000127843999987</v>
      </c>
      <c r="X9" s="34" t="s">
        <v>3461</v>
      </c>
      <c r="Y9" s="13">
        <v>0.35672689999999996</v>
      </c>
      <c r="Z9" s="13">
        <v>1.1122941</v>
      </c>
      <c r="AA9" s="13">
        <v>0.16459049999999997</v>
      </c>
      <c r="AB9" s="13">
        <v>-1.4759163</v>
      </c>
      <c r="AC9" s="13">
        <v>0.11607252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0.76883400000000002</v>
      </c>
      <c r="C10" s="13">
        <v>1.2191786329999998</v>
      </c>
      <c r="D10" s="13">
        <v>1.6663105340000002</v>
      </c>
      <c r="E10" s="13">
        <v>1.0101517599999998</v>
      </c>
      <c r="F10" s="13">
        <v>0.47060616000000005</v>
      </c>
      <c r="I10" t="s">
        <v>3556</v>
      </c>
      <c r="J10" s="8">
        <f>SUMIF($A:$A,"*塑膠*",B:B)</f>
        <v>6.3195954250000019</v>
      </c>
      <c r="K10" s="8">
        <f t="shared" ref="K10:N10" si="7">SUMIF($A:$A,"*塑膠*",C:C)</f>
        <v>0.93650248600000008</v>
      </c>
      <c r="L10" s="8">
        <f t="shared" si="7"/>
        <v>0.60527567400000015</v>
      </c>
      <c r="M10" s="8">
        <f t="shared" si="7"/>
        <v>1.8619221064999998</v>
      </c>
      <c r="N10" s="8">
        <f t="shared" si="7"/>
        <v>0.75107271499999995</v>
      </c>
      <c r="O10" s="12">
        <f t="shared" si="2"/>
        <v>10.474368406500002</v>
      </c>
      <c r="P10" t="s">
        <v>3555</v>
      </c>
      <c r="Q10">
        <v>6.3195954250000019</v>
      </c>
      <c r="R10">
        <v>0.93650248600000008</v>
      </c>
      <c r="S10">
        <v>0.60527567400000015</v>
      </c>
      <c r="T10">
        <v>1.8619221064999998</v>
      </c>
      <c r="U10" s="15">
        <v>0.75107271499999995</v>
      </c>
      <c r="V10">
        <v>10.474368406500002</v>
      </c>
      <c r="X10" s="34" t="s">
        <v>3441</v>
      </c>
      <c r="Y10" s="13">
        <v>-3.8135785000000012E-2</v>
      </c>
      <c r="Z10" s="13">
        <v>0.17651729049999998</v>
      </c>
      <c r="AA10" s="13">
        <v>-7.5602592999999996E-2</v>
      </c>
      <c r="AB10" s="13">
        <v>0.18742583999999995</v>
      </c>
      <c r="AC10" s="13">
        <v>0.10815963149999999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-2.5189101979999999</v>
      </c>
      <c r="C11" s="13">
        <v>-1.7006505535000003</v>
      </c>
      <c r="D11" s="13">
        <v>-5.9980986100000004</v>
      </c>
      <c r="E11" s="13">
        <v>2.2977210560000003</v>
      </c>
      <c r="F11" s="13">
        <v>-8.9249919999999955E-2</v>
      </c>
      <c r="I11" t="s">
        <v>3549</v>
      </c>
      <c r="J11" s="8">
        <f>SUMIF($A:$A,"*鋼鐵*",B:B)</f>
        <v>-0.15635605000000016</v>
      </c>
      <c r="K11" s="8">
        <f t="shared" ref="K11:N11" si="8">SUMIF($A:$A,"*鋼鐵*",C:C)</f>
        <v>-1.7376572360000007</v>
      </c>
      <c r="L11" s="8">
        <f t="shared" si="8"/>
        <v>-6.7032787420000011</v>
      </c>
      <c r="M11" s="8">
        <f t="shared" si="8"/>
        <v>-2.2990888434999999</v>
      </c>
      <c r="N11" s="8">
        <f t="shared" si="8"/>
        <v>-2.924216597</v>
      </c>
      <c r="O11" s="12">
        <f t="shared" si="2"/>
        <v>-13.820597468500001</v>
      </c>
      <c r="P11" t="s">
        <v>3548</v>
      </c>
      <c r="Q11">
        <v>-0.15635605000000016</v>
      </c>
      <c r="R11">
        <v>-1.7376572360000007</v>
      </c>
      <c r="S11">
        <v>-6.7032787420000011</v>
      </c>
      <c r="T11">
        <v>-2.2990888434999999</v>
      </c>
      <c r="U11" s="15">
        <v>-2.924216597</v>
      </c>
      <c r="V11">
        <v>-13.820597468500001</v>
      </c>
      <c r="X11" s="34" t="s">
        <v>3454</v>
      </c>
      <c r="Y11" s="13">
        <v>-0.71153463250000004</v>
      </c>
      <c r="Z11" s="13">
        <v>3.0163266449999995</v>
      </c>
      <c r="AA11" s="13">
        <v>0.41590570000000016</v>
      </c>
      <c r="AB11" s="13">
        <v>-2.2387783794999998</v>
      </c>
      <c r="AC11" s="13">
        <v>-0.28545699999999996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-0.33094238399999998</v>
      </c>
      <c r="C12" s="13">
        <v>-0.26617071799999992</v>
      </c>
      <c r="D12" s="13">
        <v>1.1664645864999998</v>
      </c>
      <c r="E12" s="13">
        <v>0.41897434900000002</v>
      </c>
      <c r="F12" s="13">
        <v>-0.12937315750000006</v>
      </c>
      <c r="I12" t="s">
        <v>3550</v>
      </c>
      <c r="J12" s="8">
        <f>SUMIF($A:$A,"*航運*",B:B)</f>
        <v>-11.624963037000002</v>
      </c>
      <c r="K12" s="8">
        <f t="shared" ref="K12:N12" si="9">SUMIF($A:$A,"*航運*",C:C)</f>
        <v>-8.3972230934999974</v>
      </c>
      <c r="L12" s="8">
        <f t="shared" si="9"/>
        <v>-13.765566035500003</v>
      </c>
      <c r="M12" s="8">
        <f t="shared" si="9"/>
        <v>1.1447640810000004</v>
      </c>
      <c r="N12" s="8">
        <f t="shared" si="9"/>
        <v>-9.9486132420000004</v>
      </c>
      <c r="O12" s="12">
        <f t="shared" si="2"/>
        <v>-42.591601327000006</v>
      </c>
      <c r="P12" t="s">
        <v>3547</v>
      </c>
      <c r="Q12">
        <v>-11.624963037000002</v>
      </c>
      <c r="R12">
        <v>-8.3972230934999974</v>
      </c>
      <c r="S12">
        <v>-13.765566035500003</v>
      </c>
      <c r="T12">
        <v>1.1447640810000004</v>
      </c>
      <c r="U12" s="15">
        <v>-9.9486132420000004</v>
      </c>
      <c r="V12">
        <v>-42.591601327000006</v>
      </c>
      <c r="X12" s="34" t="s">
        <v>3450</v>
      </c>
      <c r="Y12" s="13">
        <v>2.0897812000000002E-2</v>
      </c>
      <c r="Z12" s="13">
        <v>0.28630460800000002</v>
      </c>
      <c r="AA12" s="13">
        <v>1.7103E-2</v>
      </c>
      <c r="AB12" s="13">
        <v>0.16784899999999997</v>
      </c>
      <c r="AC12" s="13">
        <v>0.12712850000000001</v>
      </c>
      <c r="AG12" s="16">
        <v>44340</v>
      </c>
    </row>
    <row r="13" spans="1:56" x14ac:dyDescent="0.25">
      <c r="A13" s="34" t="s">
        <v>3454</v>
      </c>
      <c r="B13" s="13">
        <v>16.910123763999987</v>
      </c>
      <c r="C13" s="13">
        <v>-8.4396070385000019</v>
      </c>
      <c r="D13" s="13">
        <v>7.8914864609999986</v>
      </c>
      <c r="E13" s="13">
        <v>-6.4831162220000031</v>
      </c>
      <c r="F13" s="13">
        <v>-14.172580060000001</v>
      </c>
      <c r="I13" t="s">
        <v>3552</v>
      </c>
      <c r="J13" s="8">
        <f>SUMIF($A:$A,"*營建*",B:B)</f>
        <v>1.5489589332999993</v>
      </c>
      <c r="K13" s="8">
        <f t="shared" ref="K13:N13" si="10">SUMIF($A:$A,"*營建*",C:C)</f>
        <v>1.1660950210000003</v>
      </c>
      <c r="L13" s="8">
        <f t="shared" si="10"/>
        <v>0.62336783299999998</v>
      </c>
      <c r="M13" s="8">
        <f t="shared" si="10"/>
        <v>0.87574609149999971</v>
      </c>
      <c r="N13" s="8">
        <f t="shared" si="10"/>
        <v>-0.54155077400000029</v>
      </c>
      <c r="O13" s="12">
        <f t="shared" si="2"/>
        <v>3.6726171047999996</v>
      </c>
      <c r="P13" t="s">
        <v>3551</v>
      </c>
      <c r="Q13">
        <v>1.5489589332999993</v>
      </c>
      <c r="R13">
        <v>1.1660950210000003</v>
      </c>
      <c r="S13">
        <v>0.62336783299999998</v>
      </c>
      <c r="T13">
        <v>0.87574609149999971</v>
      </c>
      <c r="U13" s="15">
        <v>-0.54155077400000029</v>
      </c>
      <c r="V13">
        <v>3.6726171047999996</v>
      </c>
      <c r="X13" s="34" t="s">
        <v>3509</v>
      </c>
      <c r="Y13" s="13">
        <v>-1.0410000000000001E-2</v>
      </c>
      <c r="Z13" s="13">
        <v>-5.13E-3</v>
      </c>
      <c r="AA13" s="13">
        <v>-1.881E-2</v>
      </c>
      <c r="AB13" s="13">
        <v>-8.5000000000000006E-3</v>
      </c>
      <c r="AC13" s="13">
        <v>-0.31915500000000002</v>
      </c>
    </row>
    <row r="14" spans="1:56" x14ac:dyDescent="0.25">
      <c r="A14" s="34" t="s">
        <v>3450</v>
      </c>
      <c r="B14" s="13">
        <v>1.47320213</v>
      </c>
      <c r="C14" s="13">
        <v>0.15385281200000001</v>
      </c>
      <c r="D14" s="13">
        <v>-0.52655746250000002</v>
      </c>
      <c r="E14" s="13">
        <v>2.1854891570000001</v>
      </c>
      <c r="F14" s="13">
        <v>-4.1606479739999997</v>
      </c>
      <c r="I14" t="s">
        <v>3554</v>
      </c>
      <c r="J14" s="8">
        <f>SUMIF($A:$A,"*水泥*",B:B)</f>
        <v>-0.33094238399999998</v>
      </c>
      <c r="K14" s="8">
        <f t="shared" ref="K14:N14" si="11">SUMIF($A:$A,"*水泥*",C:C)</f>
        <v>-0.26617071799999992</v>
      </c>
      <c r="L14" s="8">
        <f t="shared" si="11"/>
        <v>1.1664645864999998</v>
      </c>
      <c r="M14" s="8">
        <f t="shared" si="11"/>
        <v>0.41897434900000002</v>
      </c>
      <c r="N14" s="8">
        <f t="shared" si="11"/>
        <v>-0.12937315750000006</v>
      </c>
      <c r="O14" s="12">
        <f t="shared" si="2"/>
        <v>0.85895267599999992</v>
      </c>
      <c r="P14" t="s">
        <v>3553</v>
      </c>
      <c r="Q14">
        <v>-0.33094238399999998</v>
      </c>
      <c r="R14">
        <v>-0.26617071799999992</v>
      </c>
      <c r="S14">
        <v>1.1664645864999998</v>
      </c>
      <c r="T14">
        <v>0.41897434900000002</v>
      </c>
      <c r="U14" s="15">
        <v>-0.12937315750000006</v>
      </c>
      <c r="V14">
        <v>0.85895267599999992</v>
      </c>
      <c r="X14" s="34" t="s">
        <v>3466</v>
      </c>
      <c r="Y14" s="13">
        <v>0.114004155</v>
      </c>
      <c r="Z14" s="13">
        <v>4.1485059999999997E-3</v>
      </c>
      <c r="AA14" s="13">
        <v>1.1567150000000002</v>
      </c>
      <c r="AB14" s="13">
        <v>0.28737000000000001</v>
      </c>
      <c r="AC14" s="13">
        <v>0.64621499999999998</v>
      </c>
    </row>
    <row r="15" spans="1:56" x14ac:dyDescent="0.25">
      <c r="A15" s="34" t="s">
        <v>3509</v>
      </c>
      <c r="B15" s="13">
        <v>-1.8910300699999998</v>
      </c>
      <c r="C15" s="13">
        <v>-0.96327713000000004</v>
      </c>
      <c r="D15" s="13">
        <v>-0.80667889999999998</v>
      </c>
      <c r="E15" s="13">
        <v>-0.71784359999999992</v>
      </c>
      <c r="F15" s="13">
        <v>-2.1790876999999997</v>
      </c>
      <c r="X15" s="34" t="s">
        <v>3447</v>
      </c>
      <c r="Y15" s="13">
        <v>0.37171199999999999</v>
      </c>
      <c r="Z15" s="13">
        <v>0.45465000000000005</v>
      </c>
      <c r="AA15" s="13">
        <v>1.2859469999999997</v>
      </c>
      <c r="AB15" s="13">
        <v>0.27515000000000001</v>
      </c>
      <c r="AC15" s="13">
        <v>0.21779499999999996</v>
      </c>
    </row>
    <row r="16" spans="1:56" x14ac:dyDescent="0.25">
      <c r="A16" s="34" t="s">
        <v>3466</v>
      </c>
      <c r="B16" s="13">
        <v>1.7342045399999999</v>
      </c>
      <c r="C16" s="13">
        <v>0.77276144899999988</v>
      </c>
      <c r="D16" s="13">
        <v>0.49198300000000017</v>
      </c>
      <c r="E16" s="13">
        <v>3.4288619579999993</v>
      </c>
      <c r="F16" s="13">
        <v>-3.5741098550000001</v>
      </c>
      <c r="I16" t="s">
        <v>3591</v>
      </c>
      <c r="P16" t="s">
        <v>3596</v>
      </c>
      <c r="X16" s="34" t="s">
        <v>3443</v>
      </c>
      <c r="Y16" s="13">
        <v>0.5786245485</v>
      </c>
      <c r="Z16" s="13">
        <v>0.33565111999999997</v>
      </c>
      <c r="AA16" s="13">
        <v>0.63284449999999992</v>
      </c>
      <c r="AB16" s="13">
        <v>0.35033479000000001</v>
      </c>
      <c r="AC16" s="13">
        <v>0.53208400000000011</v>
      </c>
    </row>
    <row r="17" spans="1:29" x14ac:dyDescent="0.25">
      <c r="A17" s="34" t="s">
        <v>3447</v>
      </c>
      <c r="B17" s="13">
        <v>1.3987114119999999</v>
      </c>
      <c r="C17" s="13">
        <v>-0.93782128400000042</v>
      </c>
      <c r="D17" s="13">
        <v>-0.9386955480000001</v>
      </c>
      <c r="E17" s="13">
        <v>-2.7648127414999983</v>
      </c>
      <c r="F17" s="13">
        <v>-1.8534420799999998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3.5737576434999987</v>
      </c>
      <c r="C18" s="13">
        <v>-0.88203258099999993</v>
      </c>
      <c r="D18" s="13">
        <v>-0.36816969000000027</v>
      </c>
      <c r="E18" s="13">
        <v>2.0334920045000002</v>
      </c>
      <c r="F18" s="13">
        <v>-7.7320122075000013</v>
      </c>
      <c r="I18" t="s">
        <v>3536</v>
      </c>
      <c r="J18" s="8">
        <f>SUMIF($X:$X,"電子上游*",Y:Y)</f>
        <v>9.5904170805</v>
      </c>
      <c r="K18" s="8">
        <f t="shared" ref="K18:N18" si="12">SUMIF($X:$X,"電子上游*",Z:Z)</f>
        <v>8.845468544500001</v>
      </c>
      <c r="L18" s="8">
        <f t="shared" si="12"/>
        <v>2.2059128299999973</v>
      </c>
      <c r="M18" s="8">
        <f t="shared" si="12"/>
        <v>5.0352837470000011</v>
      </c>
      <c r="N18" s="8">
        <f t="shared" si="12"/>
        <v>4.8507034905000008</v>
      </c>
      <c r="O18" s="12">
        <f>SUM(J18:N18)</f>
        <v>30.527785692500004</v>
      </c>
      <c r="P18" t="s">
        <v>3535</v>
      </c>
      <c r="Q18">
        <v>9.5904170805</v>
      </c>
      <c r="R18">
        <v>8.845468544500001</v>
      </c>
      <c r="S18">
        <v>2.2059128299999973</v>
      </c>
      <c r="T18">
        <v>5.0352837470000011</v>
      </c>
      <c r="U18" s="14">
        <v>4.8507034905000008</v>
      </c>
      <c r="V18">
        <v>30.527785692500004</v>
      </c>
      <c r="X18" s="34" t="s">
        <v>3442</v>
      </c>
      <c r="Y18" s="13">
        <v>0.16802439600000002</v>
      </c>
      <c r="Z18" s="13">
        <v>0.21271046000000002</v>
      </c>
      <c r="AA18" s="13">
        <v>-0.17493699999999998</v>
      </c>
      <c r="AB18" s="13">
        <v>0.15144678400000006</v>
      </c>
      <c r="AC18" s="13">
        <v>-0.147096</v>
      </c>
    </row>
    <row r="19" spans="1:29" x14ac:dyDescent="0.25">
      <c r="A19" s="34" t="s">
        <v>3463</v>
      </c>
      <c r="B19" s="13">
        <v>-9.1123099999999985E-2</v>
      </c>
      <c r="C19" s="13">
        <v>-8.4894800000000006E-2</v>
      </c>
      <c r="D19" s="13">
        <v>0.24594650000000004</v>
      </c>
      <c r="E19" s="13">
        <v>0.132302699</v>
      </c>
      <c r="F19" s="13">
        <v>8.3898799999999996E-2</v>
      </c>
      <c r="I19" t="s">
        <v>3538</v>
      </c>
      <c r="J19" s="8">
        <f>SUMIF($X:$X,"電子中游*",Y:Y)</f>
        <v>2.6769549675000004</v>
      </c>
      <c r="K19" s="8">
        <f t="shared" ref="K19:N19" si="13">SUMIF($X:$X,"電子中游*",Z:Z)</f>
        <v>2.5505982985000002</v>
      </c>
      <c r="L19" s="8">
        <f t="shared" si="13"/>
        <v>2.9784353510000003</v>
      </c>
      <c r="M19" s="8">
        <f t="shared" si="13"/>
        <v>-5.1066967884999999</v>
      </c>
      <c r="N19" s="8">
        <f t="shared" si="13"/>
        <v>-6.9620569735000011</v>
      </c>
      <c r="O19" s="12">
        <f t="shared" ref="O19:O28" si="14">SUM(J19:N19)</f>
        <v>-3.862765145</v>
      </c>
      <c r="P19" t="s">
        <v>3537</v>
      </c>
      <c r="Q19">
        <v>2.6769549675000004</v>
      </c>
      <c r="R19">
        <v>2.5505982985000002</v>
      </c>
      <c r="S19">
        <v>2.9784353510000003</v>
      </c>
      <c r="T19">
        <v>-5.1066967884999999</v>
      </c>
      <c r="U19" s="14">
        <v>-6.9620569735000011</v>
      </c>
      <c r="V19">
        <v>-3.862765145</v>
      </c>
      <c r="X19" s="34" t="s">
        <v>3464</v>
      </c>
      <c r="Y19" s="13">
        <v>-2.5822079999999999E-3</v>
      </c>
      <c r="Z19" s="13">
        <v>-2.5908850000000002E-3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3442</v>
      </c>
      <c r="B20" s="13">
        <v>0.7045858479999999</v>
      </c>
      <c r="C20" s="13">
        <v>-1.0781792940000001</v>
      </c>
      <c r="D20" s="13">
        <v>0.44031837000000007</v>
      </c>
      <c r="E20" s="13">
        <v>1.4536158000000019E-2</v>
      </c>
      <c r="F20" s="13">
        <v>-0.61813732899999996</v>
      </c>
      <c r="I20" t="s">
        <v>3540</v>
      </c>
      <c r="J20" s="8">
        <f>SUMIF($X:$X,"電子下游*",Y:Y)</f>
        <v>-4.6955540444999997</v>
      </c>
      <c r="K20" s="8">
        <f t="shared" ref="K20:N20" si="15">SUMIF($X:$X,"電子下游*",Z:Z)</f>
        <v>-0.85366840700000002</v>
      </c>
      <c r="L20" s="8">
        <f t="shared" si="15"/>
        <v>2.4714503530000003</v>
      </c>
      <c r="M20" s="8">
        <f t="shared" si="15"/>
        <v>8.6273223869999995</v>
      </c>
      <c r="N20" s="8">
        <f t="shared" si="15"/>
        <v>4.5957856960000001</v>
      </c>
      <c r="O20" s="12">
        <f t="shared" si="14"/>
        <v>10.145335984500001</v>
      </c>
      <c r="P20" t="s">
        <v>3539</v>
      </c>
      <c r="Q20">
        <v>-4.6955540444999997</v>
      </c>
      <c r="R20">
        <v>-0.85366840700000002</v>
      </c>
      <c r="S20">
        <v>2.4714503530000003</v>
      </c>
      <c r="T20">
        <v>8.6273223869999995</v>
      </c>
      <c r="U20" s="14">
        <v>4.5957856960000001</v>
      </c>
      <c r="V20">
        <v>10.145335984500001</v>
      </c>
      <c r="X20" s="34" t="s">
        <v>3449</v>
      </c>
      <c r="Y20" s="13">
        <v>2.1676848500000001</v>
      </c>
      <c r="Z20" s="13">
        <v>0.74675966999999999</v>
      </c>
      <c r="AA20" s="13">
        <v>2.0808150000000003</v>
      </c>
      <c r="AB20" s="13">
        <v>2.0747586250000003</v>
      </c>
      <c r="AC20" s="13">
        <v>-0.37133700000000003</v>
      </c>
    </row>
    <row r="21" spans="1:29" x14ac:dyDescent="0.25">
      <c r="A21" s="34" t="s">
        <v>3464</v>
      </c>
      <c r="B21" s="13">
        <v>0.32122692000000003</v>
      </c>
      <c r="C21" s="13">
        <v>-3.6594262000000002E-2</v>
      </c>
      <c r="D21" s="13">
        <v>-0.15016032049999997</v>
      </c>
      <c r="E21" s="13">
        <v>-0.18424089000000002</v>
      </c>
      <c r="F21" s="13">
        <v>-0.22188549999999999</v>
      </c>
      <c r="I21" t="s">
        <v>3542</v>
      </c>
      <c r="J21" s="8">
        <f>SUMIF($X:$X,"金融*",Y:Y)</f>
        <v>-1.8646002000000012E-2</v>
      </c>
      <c r="K21" s="8">
        <f t="shared" ref="K21:N21" si="16">SUMIF($X:$X,"金融*",Z:Z)</f>
        <v>1.2122991750000001</v>
      </c>
      <c r="L21" s="8">
        <f t="shared" si="16"/>
        <v>-0.98809176599999993</v>
      </c>
      <c r="M21" s="8">
        <f t="shared" si="16"/>
        <v>1.6766396000000001</v>
      </c>
      <c r="N21" s="8">
        <f t="shared" si="16"/>
        <v>1.490385568</v>
      </c>
      <c r="O21" s="12">
        <f t="shared" si="14"/>
        <v>3.3725865750000001</v>
      </c>
      <c r="P21" t="s">
        <v>3541</v>
      </c>
      <c r="Q21">
        <v>-1.8646002000000012E-2</v>
      </c>
      <c r="R21">
        <v>1.2122991750000001</v>
      </c>
      <c r="S21">
        <v>-0.98809176599999993</v>
      </c>
      <c r="T21">
        <v>1.6766396000000001</v>
      </c>
      <c r="U21" s="14">
        <v>1.490385568</v>
      </c>
      <c r="V21">
        <v>3.3725865750000001</v>
      </c>
      <c r="X21" s="34" t="s">
        <v>3467</v>
      </c>
      <c r="Y21" s="13">
        <v>1.6143004699999999</v>
      </c>
      <c r="Z21" s="13">
        <v>-0.17243560300000002</v>
      </c>
      <c r="AA21" s="13">
        <v>0.46274975899999998</v>
      </c>
      <c r="AB21" s="13">
        <v>1.8872249999999986E-2</v>
      </c>
      <c r="AC21" s="13">
        <v>-0.1200121</v>
      </c>
    </row>
    <row r="22" spans="1:29" x14ac:dyDescent="0.25">
      <c r="A22" s="34" t="s">
        <v>3449</v>
      </c>
      <c r="B22" s="13">
        <v>3.4242273673999994</v>
      </c>
      <c r="C22" s="13">
        <v>-0.39242338700000007</v>
      </c>
      <c r="D22" s="13">
        <v>-0.4469411655000009</v>
      </c>
      <c r="E22" s="13">
        <v>0.17122120700000004</v>
      </c>
      <c r="F22" s="13">
        <v>0.84392876250000026</v>
      </c>
      <c r="I22" t="s">
        <v>3544</v>
      </c>
      <c r="J22" s="8">
        <f>SUMIF($X:$X,"*食品",Y:Y)</f>
        <v>0.16802439600000002</v>
      </c>
      <c r="K22" s="8">
        <f t="shared" ref="K22:N22" si="17">SUMIF($X:$X,"*食品",Z:Z)</f>
        <v>0.21271046000000002</v>
      </c>
      <c r="L22" s="8">
        <f t="shared" si="17"/>
        <v>-0.17493699999999998</v>
      </c>
      <c r="M22" s="8">
        <f t="shared" si="17"/>
        <v>0.15144678400000006</v>
      </c>
      <c r="N22" s="8">
        <f t="shared" si="17"/>
        <v>-0.147096</v>
      </c>
      <c r="O22" s="12">
        <f t="shared" si="14"/>
        <v>0.21014864000000011</v>
      </c>
      <c r="P22" t="s">
        <v>3543</v>
      </c>
      <c r="Q22">
        <v>0.16802439600000002</v>
      </c>
      <c r="R22">
        <v>0.21271046000000002</v>
      </c>
      <c r="S22">
        <v>-0.17493699999999998</v>
      </c>
      <c r="T22">
        <v>0.15144678400000006</v>
      </c>
      <c r="U22" s="14">
        <v>-0.147096</v>
      </c>
      <c r="V22">
        <v>0.21014864000000011</v>
      </c>
      <c r="X22" s="34" t="s">
        <v>3510</v>
      </c>
      <c r="Y22" s="13">
        <v>8.0343655999999986E-2</v>
      </c>
      <c r="Z22" s="13">
        <v>3.7988000000000001E-2</v>
      </c>
      <c r="AA22" s="13">
        <v>0.16883900000000002</v>
      </c>
      <c r="AB22" s="13">
        <v>0.12571017500000001</v>
      </c>
      <c r="AC22" s="13">
        <v>4.2345999999999995E-2</v>
      </c>
    </row>
    <row r="23" spans="1:29" x14ac:dyDescent="0.25">
      <c r="A23" s="34" t="s">
        <v>3467</v>
      </c>
      <c r="B23" s="13">
        <v>-11.624963037000002</v>
      </c>
      <c r="C23" s="13">
        <v>-8.3972230934999974</v>
      </c>
      <c r="D23" s="13">
        <v>-13.765566035500003</v>
      </c>
      <c r="E23" s="13">
        <v>1.1447640810000004</v>
      </c>
      <c r="F23" s="13">
        <v>-9.9486132420000004</v>
      </c>
      <c r="I23" t="s">
        <v>3546</v>
      </c>
      <c r="J23" s="8">
        <f>SUMIF($X:$X,"*紡織*",Y:Y)</f>
        <v>2.1676848500000001</v>
      </c>
      <c r="K23" s="8">
        <f t="shared" ref="K23:N23" si="18">SUMIF($X:$X,"*紡織*",Z:Z)</f>
        <v>0.74675966999999999</v>
      </c>
      <c r="L23" s="8">
        <f t="shared" si="18"/>
        <v>2.0808150000000003</v>
      </c>
      <c r="M23" s="8">
        <f t="shared" si="18"/>
        <v>2.0747586250000003</v>
      </c>
      <c r="N23" s="8">
        <f t="shared" si="18"/>
        <v>-0.37133700000000003</v>
      </c>
      <c r="O23" s="12">
        <f t="shared" si="14"/>
        <v>6.6986811450000001</v>
      </c>
      <c r="P23" t="s">
        <v>3545</v>
      </c>
      <c r="Q23">
        <v>2.1676848500000001</v>
      </c>
      <c r="R23">
        <v>0.74675966999999999</v>
      </c>
      <c r="S23">
        <v>2.0808150000000003</v>
      </c>
      <c r="T23">
        <v>2.0747586250000003</v>
      </c>
      <c r="U23" s="14">
        <v>-0.37133700000000003</v>
      </c>
      <c r="V23">
        <v>6.6986811450000001</v>
      </c>
      <c r="X23" s="34" t="s">
        <v>3445</v>
      </c>
      <c r="Y23" s="13">
        <v>-0.107374834</v>
      </c>
      <c r="Z23" s="13">
        <v>9.9058681499999982E-2</v>
      </c>
      <c r="AA23" s="13">
        <v>-6.187277750000001E-2</v>
      </c>
      <c r="AB23" s="13">
        <v>-0.29007678949999999</v>
      </c>
      <c r="AC23" s="13">
        <v>1.3074242000000041E-2</v>
      </c>
    </row>
    <row r="24" spans="1:29" x14ac:dyDescent="0.25">
      <c r="A24" s="34" t="s">
        <v>3510</v>
      </c>
      <c r="B24" s="13">
        <v>0.30477004000000002</v>
      </c>
      <c r="C24" s="13">
        <v>0.12660150000000001</v>
      </c>
      <c r="D24" s="13">
        <v>-7.444000000000002E-2</v>
      </c>
      <c r="E24" s="13">
        <v>-7.3344999999999903E-3</v>
      </c>
      <c r="F24" s="13">
        <v>-0.23503949999999998</v>
      </c>
      <c r="I24" t="s">
        <v>3556</v>
      </c>
      <c r="J24" s="8">
        <f>SUMIF($X:$X,"*塑膠*",Y:Y)</f>
        <v>-0.107374834</v>
      </c>
      <c r="K24" s="8">
        <f t="shared" ref="K24:N24" si="19">SUMIF($X:$X,"*塑膠*",Z:Z)</f>
        <v>9.9058681499999982E-2</v>
      </c>
      <c r="L24" s="8">
        <f t="shared" si="19"/>
        <v>-6.187277750000001E-2</v>
      </c>
      <c r="M24" s="8">
        <f t="shared" si="19"/>
        <v>-0.29007678949999999</v>
      </c>
      <c r="N24" s="8">
        <f t="shared" si="19"/>
        <v>1.3074242000000041E-2</v>
      </c>
      <c r="O24" s="12">
        <f t="shared" si="14"/>
        <v>-0.34719147750000001</v>
      </c>
      <c r="P24" t="s">
        <v>3555</v>
      </c>
      <c r="Q24">
        <v>-0.107374834</v>
      </c>
      <c r="R24">
        <v>9.9058681499999982E-2</v>
      </c>
      <c r="S24">
        <v>-6.187277750000001E-2</v>
      </c>
      <c r="T24">
        <v>-0.29007678949999999</v>
      </c>
      <c r="U24" s="14">
        <v>1.3074242000000041E-2</v>
      </c>
      <c r="V24">
        <v>-0.34719147750000001</v>
      </c>
      <c r="X24" s="34" t="s">
        <v>3459</v>
      </c>
      <c r="Y24" s="13">
        <v>5.9479763999999997E-2</v>
      </c>
      <c r="Z24" s="13">
        <v>0.26735039400000005</v>
      </c>
      <c r="AA24" s="13">
        <v>0.10964800000000001</v>
      </c>
      <c r="AB24" s="13">
        <v>0.12833549999999999</v>
      </c>
      <c r="AC24" s="13">
        <v>3.5450000000000005E-4</v>
      </c>
    </row>
    <row r="25" spans="1:29" x14ac:dyDescent="0.25">
      <c r="A25" s="34" t="s">
        <v>3445</v>
      </c>
      <c r="B25" s="13">
        <v>6.3195954250000019</v>
      </c>
      <c r="C25" s="13">
        <v>0.93650248600000008</v>
      </c>
      <c r="D25" s="13">
        <v>0.60527567400000015</v>
      </c>
      <c r="E25" s="13">
        <v>1.8619221064999998</v>
      </c>
      <c r="F25" s="13">
        <v>0.75107271499999995</v>
      </c>
      <c r="I25" t="s">
        <v>3549</v>
      </c>
      <c r="J25" s="8">
        <f>SUMIF($X:$X,"*鋼鐵*",Y:Y)</f>
        <v>-2.0103870500000023E-2</v>
      </c>
      <c r="K25" s="8">
        <f t="shared" ref="K25:N25" si="20">SUMIF($X:$X,"*鋼鐵*",Z:Z)</f>
        <v>0.12321156100000001</v>
      </c>
      <c r="L25" s="8">
        <f t="shared" si="20"/>
        <v>0.99797150800000001</v>
      </c>
      <c r="M25" s="8">
        <f t="shared" si="20"/>
        <v>0.64127089599999998</v>
      </c>
      <c r="N25" s="8">
        <f t="shared" si="20"/>
        <v>1.0161732999999999</v>
      </c>
      <c r="O25" s="12">
        <f t="shared" si="14"/>
        <v>2.7585233945000001</v>
      </c>
      <c r="P25" t="s">
        <v>3548</v>
      </c>
      <c r="Q25">
        <v>-2.0103870500000023E-2</v>
      </c>
      <c r="R25">
        <v>0.12321156100000001</v>
      </c>
      <c r="S25">
        <v>0.99797150800000001</v>
      </c>
      <c r="T25">
        <v>0.64127089599999998</v>
      </c>
      <c r="U25" s="14">
        <v>1.0161732999999999</v>
      </c>
      <c r="V25">
        <v>2.7585233945000001</v>
      </c>
      <c r="X25" s="34" t="s">
        <v>3452</v>
      </c>
      <c r="Y25" s="13">
        <v>1.0100924</v>
      </c>
      <c r="Z25" s="13">
        <v>2.3031780000000004</v>
      </c>
      <c r="AA25" s="13">
        <v>0.49657377999999991</v>
      </c>
      <c r="AB25" s="13">
        <v>-1.9007069999999999</v>
      </c>
      <c r="AC25" s="13">
        <v>-0.60473981500000007</v>
      </c>
    </row>
    <row r="26" spans="1:29" x14ac:dyDescent="0.25">
      <c r="A26" s="34" t="s">
        <v>3459</v>
      </c>
      <c r="B26" s="13">
        <v>2.6570921690000002</v>
      </c>
      <c r="C26" s="13">
        <v>0.24491566050000016</v>
      </c>
      <c r="D26" s="13">
        <v>-2.8132204580000004</v>
      </c>
      <c r="E26" s="13">
        <v>-9.2723616500000036E-2</v>
      </c>
      <c r="F26" s="13">
        <v>-0.52381331350000004</v>
      </c>
      <c r="I26" t="s">
        <v>3550</v>
      </c>
      <c r="J26" s="8">
        <f>SUMIF($X:$X,"*航運*",Y:Y)</f>
        <v>1.6143004699999999</v>
      </c>
      <c r="K26" s="8">
        <f t="shared" ref="K26:N26" si="21">SUMIF($X:$X,"*航運*",Z:Z)</f>
        <v>-0.17243560300000002</v>
      </c>
      <c r="L26" s="8">
        <f t="shared" si="21"/>
        <v>0.46274975899999998</v>
      </c>
      <c r="M26" s="8">
        <f t="shared" si="21"/>
        <v>1.8872249999999986E-2</v>
      </c>
      <c r="N26" s="8">
        <f t="shared" si="21"/>
        <v>-0.1200121</v>
      </c>
      <c r="O26" s="12">
        <f t="shared" si="14"/>
        <v>1.8034747759999998</v>
      </c>
      <c r="P26" t="s">
        <v>3547</v>
      </c>
      <c r="Q26">
        <v>1.6143004699999999</v>
      </c>
      <c r="R26">
        <v>-0.17243560300000002</v>
      </c>
      <c r="S26">
        <v>0.46274975899999998</v>
      </c>
      <c r="T26">
        <v>1.8872249999999986E-2</v>
      </c>
      <c r="U26" s="14">
        <v>-0.1200121</v>
      </c>
      <c r="V26">
        <v>1.8034747759999998</v>
      </c>
      <c r="X26" s="34" t="s">
        <v>3465</v>
      </c>
      <c r="Y26" s="13">
        <v>-2.8004480000000001E-3</v>
      </c>
      <c r="Z26" s="13">
        <v>-2.5773749999999998E-3</v>
      </c>
      <c r="AA26" s="13">
        <v>8.9049999999999991E-4</v>
      </c>
      <c r="AB26" s="13">
        <v>4.4799999999999999E-4</v>
      </c>
      <c r="AC26" s="13">
        <v>-5.9012999999999989E-2</v>
      </c>
    </row>
    <row r="27" spans="1:29" x14ac:dyDescent="0.25">
      <c r="A27" s="34" t="s">
        <v>3452</v>
      </c>
      <c r="B27" s="13">
        <v>8.1428344499999987</v>
      </c>
      <c r="C27" s="13">
        <v>-5.2802150240000003</v>
      </c>
      <c r="D27" s="13">
        <v>-2.0051603774999993</v>
      </c>
      <c r="E27" s="13">
        <v>-3.7254209869999997</v>
      </c>
      <c r="F27" s="13">
        <v>5.2117646049999982</v>
      </c>
      <c r="I27" t="s">
        <v>3552</v>
      </c>
      <c r="J27" s="8">
        <f>SUMIF($X:$X,"*營建*",Y:Y)</f>
        <v>-2.1703644999999994E-2</v>
      </c>
      <c r="K27" s="8">
        <f t="shared" ref="K27:N27" si="22">SUMIF($X:$X,"*營建*",Z:Z)</f>
        <v>3.6801520000000004E-2</v>
      </c>
      <c r="L27" s="8">
        <f t="shared" si="22"/>
        <v>7.4827024999999997E-3</v>
      </c>
      <c r="M27" s="8">
        <f t="shared" si="22"/>
        <v>3.2857786999999999E-2</v>
      </c>
      <c r="N27" s="8">
        <f t="shared" si="22"/>
        <v>-1.6508840000000004E-2</v>
      </c>
      <c r="O27" s="12">
        <f t="shared" si="14"/>
        <v>3.8929524500000007E-2</v>
      </c>
      <c r="P27" t="s">
        <v>3551</v>
      </c>
      <c r="Q27">
        <v>-2.1703644999999994E-2</v>
      </c>
      <c r="R27">
        <v>3.6801520000000004E-2</v>
      </c>
      <c r="S27">
        <v>7.4827024999999997E-3</v>
      </c>
      <c r="T27">
        <v>3.2857786999999999E-2</v>
      </c>
      <c r="U27" s="14">
        <v>-1.6508840000000004E-2</v>
      </c>
      <c r="V27">
        <v>3.8929524500000007E-2</v>
      </c>
      <c r="X27" s="34" t="s">
        <v>3453</v>
      </c>
      <c r="Y27" s="13">
        <v>-2.0103870500000023E-2</v>
      </c>
      <c r="Z27" s="13">
        <v>0.12321156100000001</v>
      </c>
      <c r="AA27" s="13">
        <v>0.99797150800000001</v>
      </c>
      <c r="AB27" s="13">
        <v>0.64127089599999998</v>
      </c>
      <c r="AC27" s="13">
        <v>1.0161732999999999</v>
      </c>
    </row>
    <row r="28" spans="1:29" x14ac:dyDescent="0.25">
      <c r="A28" s="34" t="s">
        <v>3465</v>
      </c>
      <c r="B28" s="13">
        <v>1.1650750459999997</v>
      </c>
      <c r="C28" s="13">
        <v>0.75120747999999993</v>
      </c>
      <c r="D28" s="13">
        <v>0.86087580000000019</v>
      </c>
      <c r="E28" s="13">
        <v>0.69791875799999981</v>
      </c>
      <c r="F28" s="13">
        <v>1.0396191079999999</v>
      </c>
      <c r="I28" t="s">
        <v>3554</v>
      </c>
      <c r="J28" s="8">
        <f>SUMIF($X:$X,"*水泥*",Y:Y)</f>
        <v>-3.8135785000000012E-2</v>
      </c>
      <c r="K28" s="8">
        <f t="shared" ref="K28:N28" si="23">SUMIF($X:$X,"*水泥*",Z:Z)</f>
        <v>0.17651729049999998</v>
      </c>
      <c r="L28" s="8">
        <f t="shared" si="23"/>
        <v>-7.5602592999999996E-2</v>
      </c>
      <c r="M28" s="8">
        <f t="shared" si="23"/>
        <v>0.18742583999999995</v>
      </c>
      <c r="N28" s="8">
        <f t="shared" si="23"/>
        <v>0.10815963149999999</v>
      </c>
      <c r="O28" s="12">
        <f t="shared" si="14"/>
        <v>0.35836438399999992</v>
      </c>
      <c r="P28" t="s">
        <v>3553</v>
      </c>
      <c r="Q28">
        <v>-3.8135785000000012E-2</v>
      </c>
      <c r="R28">
        <v>0.17651729049999998</v>
      </c>
      <c r="S28">
        <v>-7.5602592999999996E-2</v>
      </c>
      <c r="T28">
        <v>0.18742583999999995</v>
      </c>
      <c r="U28" s="14">
        <v>0.10815963149999999</v>
      </c>
      <c r="V28">
        <v>0.35836438399999992</v>
      </c>
      <c r="X28" s="34" t="s">
        <v>3446</v>
      </c>
      <c r="Y28" s="13">
        <v>-2.1703644999999994E-2</v>
      </c>
      <c r="Z28" s="13">
        <v>3.6801520000000004E-2</v>
      </c>
      <c r="AA28" s="13">
        <v>7.4827024999999997E-3</v>
      </c>
      <c r="AB28" s="13">
        <v>3.2857786999999999E-2</v>
      </c>
      <c r="AC28" s="13">
        <v>-1.6508840000000004E-2</v>
      </c>
    </row>
    <row r="29" spans="1:29" x14ac:dyDescent="0.25">
      <c r="A29" s="34" t="s">
        <v>3453</v>
      </c>
      <c r="B29" s="13">
        <v>-0.15635605000000016</v>
      </c>
      <c r="C29" s="13">
        <v>-1.7376572360000007</v>
      </c>
      <c r="D29" s="13">
        <v>-6.7032787420000011</v>
      </c>
      <c r="E29" s="13">
        <v>-2.2990888434999999</v>
      </c>
      <c r="F29" s="13">
        <v>-2.924216597</v>
      </c>
      <c r="X29" s="34" t="s">
        <v>3444</v>
      </c>
      <c r="Y29" s="13">
        <v>2.1633103</v>
      </c>
      <c r="Z29" s="13">
        <v>1.0563899699999999</v>
      </c>
      <c r="AA29" s="13">
        <v>9.5320000000000016E-2</v>
      </c>
      <c r="AB29" s="13">
        <v>0.36228099999999996</v>
      </c>
      <c r="AC29" s="13">
        <v>-0.75090000000000012</v>
      </c>
    </row>
    <row r="30" spans="1:29" x14ac:dyDescent="0.25">
      <c r="A30" s="34" t="s">
        <v>3446</v>
      </c>
      <c r="B30" s="13">
        <v>1.5489589332999993</v>
      </c>
      <c r="C30" s="13">
        <v>1.1660950210000003</v>
      </c>
      <c r="D30" s="13">
        <v>0.62336783299999998</v>
      </c>
      <c r="E30" s="13">
        <v>0.87574609149999971</v>
      </c>
      <c r="F30" s="13">
        <v>-0.54155077400000029</v>
      </c>
      <c r="X30" s="34" t="s">
        <v>3481</v>
      </c>
      <c r="Y30" s="13">
        <v>-0.88197999999999999</v>
      </c>
      <c r="Z30" s="13">
        <v>1.3477939999999999</v>
      </c>
      <c r="AA30" s="13">
        <v>0.20084000000000002</v>
      </c>
      <c r="AB30" s="13">
        <v>-0.25448499999999996</v>
      </c>
      <c r="AC30" s="13">
        <v>-0.27216499999999999</v>
      </c>
    </row>
    <row r="31" spans="1:29" x14ac:dyDescent="0.25">
      <c r="A31" s="34" t="s">
        <v>3444</v>
      </c>
      <c r="B31" s="13">
        <v>-3.2675870210000002</v>
      </c>
      <c r="C31" s="13">
        <v>-2.1985845290000006</v>
      </c>
      <c r="D31" s="13">
        <v>6.8921160999999898E-2</v>
      </c>
      <c r="E31" s="13">
        <v>-1.4863559169999996</v>
      </c>
      <c r="F31" s="13">
        <v>-2.6943912600000002</v>
      </c>
      <c r="X31" s="34" t="s">
        <v>3492</v>
      </c>
      <c r="Y31" s="13">
        <v>-1.9539662640000002</v>
      </c>
      <c r="Z31" s="13">
        <v>-0.57398899999999997</v>
      </c>
      <c r="AA31" s="13">
        <v>-0.40875</v>
      </c>
      <c r="AB31" s="13">
        <v>-6.4599999999999998E-4</v>
      </c>
      <c r="AC31" s="13">
        <v>-5.7966999999999998E-2</v>
      </c>
    </row>
    <row r="32" spans="1:29" x14ac:dyDescent="0.25">
      <c r="A32" s="34" t="s">
        <v>3481</v>
      </c>
      <c r="B32" s="13">
        <v>-1.5816378399999997</v>
      </c>
      <c r="C32" s="13">
        <v>6.0181881999999991</v>
      </c>
      <c r="D32" s="13">
        <v>-1.7525274209999999</v>
      </c>
      <c r="E32" s="13">
        <v>-0.96588136999999985</v>
      </c>
      <c r="F32" s="13">
        <v>0.93489888500000029</v>
      </c>
      <c r="X32" s="34" t="s">
        <v>3470</v>
      </c>
      <c r="Y32" s="13">
        <v>2.3915630449999998</v>
      </c>
      <c r="Z32" s="13">
        <v>2.6800663979999997</v>
      </c>
      <c r="AA32" s="13">
        <v>-0.67114835500000014</v>
      </c>
      <c r="AB32" s="13">
        <v>1.28756385</v>
      </c>
      <c r="AC32" s="13">
        <v>-0.53724047650000006</v>
      </c>
    </row>
    <row r="33" spans="1:29" x14ac:dyDescent="0.25">
      <c r="A33" s="34" t="s">
        <v>3492</v>
      </c>
      <c r="B33" s="13">
        <v>-1.6291140000000002</v>
      </c>
      <c r="C33" s="13">
        <v>-1.1016252580000001</v>
      </c>
      <c r="D33" s="13">
        <v>-0.27475978800000006</v>
      </c>
      <c r="E33" s="13">
        <v>-1.5910979999999999</v>
      </c>
      <c r="F33" s="13">
        <v>-1.7384016650000003</v>
      </c>
      <c r="X33" s="34" t="s">
        <v>3480</v>
      </c>
      <c r="Y33" s="13">
        <v>0</v>
      </c>
      <c r="Z33" s="13">
        <v>0.11315500000000001</v>
      </c>
      <c r="AA33" s="13">
        <v>-2.15E-3</v>
      </c>
      <c r="AB33" s="13">
        <v>-2.7820000000000001E-2</v>
      </c>
      <c r="AC33" s="13">
        <v>-3.4880000000000001E-2</v>
      </c>
    </row>
    <row r="34" spans="1:29" x14ac:dyDescent="0.25">
      <c r="A34" s="34" t="s">
        <v>3470</v>
      </c>
      <c r="B34" s="13">
        <v>77.996426728000017</v>
      </c>
      <c r="C34" s="13">
        <v>34.183425342</v>
      </c>
      <c r="D34" s="13">
        <v>14.236179204999999</v>
      </c>
      <c r="E34" s="13">
        <v>6.5189150819999995</v>
      </c>
      <c r="F34" s="13">
        <v>9.783291329499999</v>
      </c>
      <c r="X34" s="34" t="s">
        <v>3476</v>
      </c>
      <c r="Y34" s="13">
        <v>0.26632071700000004</v>
      </c>
      <c r="Z34" s="13">
        <v>-1.2292277764999999</v>
      </c>
      <c r="AA34" s="13">
        <v>-0.21434387200000013</v>
      </c>
      <c r="AB34" s="13">
        <v>1.3199009689999999</v>
      </c>
      <c r="AC34" s="13">
        <v>0.36162749950000012</v>
      </c>
    </row>
    <row r="35" spans="1:29" x14ac:dyDescent="0.25">
      <c r="A35" s="34" t="s">
        <v>3480</v>
      </c>
      <c r="B35" s="13">
        <v>4.0558237500000001</v>
      </c>
      <c r="C35" s="13">
        <v>1.63703194</v>
      </c>
      <c r="D35" s="13">
        <v>1.5992440000000001</v>
      </c>
      <c r="E35" s="13">
        <v>-0.48754199999999986</v>
      </c>
      <c r="F35" s="13">
        <v>4.7993723700000013</v>
      </c>
      <c r="X35" s="34" t="s">
        <v>3487</v>
      </c>
      <c r="Y35" s="13">
        <v>7.3166002630000015</v>
      </c>
      <c r="Z35" s="13">
        <v>2.8019118310000004</v>
      </c>
      <c r="AA35" s="13">
        <v>-1.4291309950000022</v>
      </c>
      <c r="AB35" s="13">
        <v>3.1937446920000019</v>
      </c>
      <c r="AC35" s="13">
        <v>-1.2259469509999998</v>
      </c>
    </row>
    <row r="36" spans="1:29" x14ac:dyDescent="0.25">
      <c r="A36" s="34" t="s">
        <v>3476</v>
      </c>
      <c r="B36" s="13">
        <v>5.8903114375000003</v>
      </c>
      <c r="C36" s="13">
        <v>-0.20223896799999985</v>
      </c>
      <c r="D36" s="13">
        <v>4.4868777400000024</v>
      </c>
      <c r="E36" s="13">
        <v>-1.2962193529999999</v>
      </c>
      <c r="F36" s="13">
        <v>-4.3418632279999994</v>
      </c>
      <c r="X36" s="34" t="s">
        <v>3455</v>
      </c>
      <c r="Y36" s="13">
        <v>0.16794376799999994</v>
      </c>
      <c r="Z36" s="13">
        <v>0.71428000000000014</v>
      </c>
      <c r="AA36" s="13">
        <v>1.3117160000000001</v>
      </c>
      <c r="AB36" s="13">
        <v>0.47755342000000001</v>
      </c>
      <c r="AC36" s="13">
        <v>1.3107999999999981E-2</v>
      </c>
    </row>
    <row r="37" spans="1:29" x14ac:dyDescent="0.25">
      <c r="A37" s="34" t="s">
        <v>3487</v>
      </c>
      <c r="B37" s="13">
        <v>23.470238887000008</v>
      </c>
      <c r="C37" s="13">
        <v>23.344564382499996</v>
      </c>
      <c r="D37" s="13">
        <v>13.555667825999993</v>
      </c>
      <c r="E37" s="13">
        <v>5.3026814189999989</v>
      </c>
      <c r="F37" s="13">
        <v>-35.161694710999967</v>
      </c>
      <c r="X37" s="34" t="s">
        <v>3479</v>
      </c>
      <c r="Y37" s="13">
        <v>-8.4114013499999946E-2</v>
      </c>
      <c r="Z37" s="13">
        <v>0.21097231600000002</v>
      </c>
      <c r="AA37" s="13">
        <v>0.42352755799999997</v>
      </c>
      <c r="AB37" s="13">
        <v>-0.11858047000000002</v>
      </c>
      <c r="AC37" s="13">
        <v>1.2096817844999999</v>
      </c>
    </row>
    <row r="38" spans="1:29" x14ac:dyDescent="0.25">
      <c r="A38" s="34" t="s">
        <v>3455</v>
      </c>
      <c r="B38" s="13">
        <v>2.1749695269999996</v>
      </c>
      <c r="C38" s="13">
        <v>2.8795094850000003</v>
      </c>
      <c r="D38" s="13">
        <v>2.7214224049999998</v>
      </c>
      <c r="E38" s="13">
        <v>-2.116976696</v>
      </c>
      <c r="F38" s="13">
        <v>0.93448158250000035</v>
      </c>
      <c r="X38" s="34" t="s">
        <v>3469</v>
      </c>
      <c r="Y38" s="13">
        <v>-0.54207300000000014</v>
      </c>
      <c r="Z38" s="13">
        <v>1.1150305000000003</v>
      </c>
      <c r="AA38" s="13">
        <v>-0.190854</v>
      </c>
      <c r="AB38" s="13">
        <v>-1.0817030000000001</v>
      </c>
      <c r="AC38" s="13">
        <v>-0.73768500000000004</v>
      </c>
    </row>
    <row r="39" spans="1:29" x14ac:dyDescent="0.25">
      <c r="A39" s="34" t="s">
        <v>3479</v>
      </c>
      <c r="B39" s="13">
        <v>7.0142689599999999</v>
      </c>
      <c r="C39" s="13">
        <v>-2.437032468</v>
      </c>
      <c r="D39" s="13">
        <v>-2.6019513994999999</v>
      </c>
      <c r="E39" s="13">
        <v>-0.58298138300000013</v>
      </c>
      <c r="F39" s="13">
        <v>-0.9686566499999999</v>
      </c>
      <c r="X39" s="34" t="s">
        <v>3458</v>
      </c>
      <c r="Y39" s="13">
        <v>-2.5043852700000002</v>
      </c>
      <c r="Z39" s="13">
        <v>-1.0024949999999999</v>
      </c>
      <c r="AA39" s="13">
        <v>-0.22222400000000003</v>
      </c>
      <c r="AB39" s="13">
        <v>-0.20815784000000001</v>
      </c>
      <c r="AC39" s="13">
        <v>0.48562200000000011</v>
      </c>
    </row>
    <row r="40" spans="1:29" x14ac:dyDescent="0.25">
      <c r="A40" s="34" t="s">
        <v>3469</v>
      </c>
      <c r="B40" s="13">
        <v>1.1461638030000005</v>
      </c>
      <c r="C40" s="13">
        <v>-1.2592390989999998</v>
      </c>
      <c r="D40" s="13">
        <v>5.2109257379999994</v>
      </c>
      <c r="E40" s="13">
        <v>-2.1521558889999999</v>
      </c>
      <c r="F40" s="13">
        <v>-3.2523094389999994</v>
      </c>
      <c r="X40" s="34" t="s">
        <v>3472</v>
      </c>
      <c r="Y40" s="13">
        <v>3.1884672270000003</v>
      </c>
      <c r="Z40" s="13">
        <v>-0.30939479400000003</v>
      </c>
      <c r="AA40" s="13">
        <v>0.54701743599999997</v>
      </c>
      <c r="AB40" s="13">
        <v>-0.15830272400000023</v>
      </c>
      <c r="AC40" s="13">
        <v>4.5686917940000003</v>
      </c>
    </row>
    <row r="41" spans="1:29" x14ac:dyDescent="0.25">
      <c r="A41" s="34" t="s">
        <v>3458</v>
      </c>
      <c r="B41" s="13">
        <v>3.5672613929999999</v>
      </c>
      <c r="C41" s="13">
        <v>-1.8864124320000002</v>
      </c>
      <c r="D41" s="13">
        <v>-1.7896450799999999</v>
      </c>
      <c r="E41" s="13">
        <v>2.0084592270000008</v>
      </c>
      <c r="F41" s="13">
        <v>3.2046801350000003</v>
      </c>
      <c r="X41" s="34" t="s">
        <v>3475</v>
      </c>
      <c r="Y41" s="13">
        <v>0.866462968</v>
      </c>
      <c r="Z41" s="13">
        <v>0.26470768</v>
      </c>
      <c r="AA41" s="13">
        <v>-0.12981694200000002</v>
      </c>
      <c r="AB41" s="13">
        <v>-6.850415E-2</v>
      </c>
      <c r="AC41" s="13">
        <v>1.8768399999999907E-3</v>
      </c>
    </row>
    <row r="42" spans="1:29" x14ac:dyDescent="0.25">
      <c r="A42" s="34" t="s">
        <v>3472</v>
      </c>
      <c r="B42" s="13">
        <v>-1.8130131589999985</v>
      </c>
      <c r="C42" s="13">
        <v>-9.0567837349999962</v>
      </c>
      <c r="D42" s="13">
        <v>3.1074641160000001</v>
      </c>
      <c r="E42" s="13">
        <v>-4.0339532114999992</v>
      </c>
      <c r="F42" s="13">
        <v>32.945627381500003</v>
      </c>
      <c r="X42" s="34" t="s">
        <v>3456</v>
      </c>
      <c r="Y42" s="13">
        <v>1.3595776399999999</v>
      </c>
      <c r="Z42" s="13">
        <v>2.7126573899999995</v>
      </c>
      <c r="AA42" s="13">
        <v>2.9912299999999998</v>
      </c>
      <c r="AB42" s="13">
        <v>0.6747200000000001</v>
      </c>
      <c r="AC42" s="13">
        <v>1.0759800000000002</v>
      </c>
    </row>
    <row r="43" spans="1:29" x14ac:dyDescent="0.25">
      <c r="A43" s="34" t="s">
        <v>3475</v>
      </c>
      <c r="B43" s="13">
        <v>4.0967495999999999</v>
      </c>
      <c r="C43" s="13">
        <v>6.5759444760000019</v>
      </c>
      <c r="D43" s="13">
        <v>-1.3332006059999997</v>
      </c>
      <c r="E43" s="13">
        <v>-0.28543040100000022</v>
      </c>
      <c r="F43" s="13">
        <v>-0.53441399999999994</v>
      </c>
      <c r="X43" s="34" t="s">
        <v>3490</v>
      </c>
      <c r="Y43" s="13">
        <v>-0.28946700000000003</v>
      </c>
      <c r="Z43" s="13">
        <v>1.0335E-2</v>
      </c>
      <c r="AA43" s="13">
        <v>-0.20119999999999999</v>
      </c>
      <c r="AB43" s="13">
        <v>1.2240000000000001E-2</v>
      </c>
      <c r="AC43" s="13">
        <v>-1.2351035999999999E-2</v>
      </c>
    </row>
    <row r="44" spans="1:29" x14ac:dyDescent="0.25">
      <c r="A44" s="34" t="s">
        <v>3456</v>
      </c>
      <c r="B44" s="13">
        <v>-2.4168692700000003</v>
      </c>
      <c r="C44" s="13">
        <v>6.4146083559999969</v>
      </c>
      <c r="D44" s="13">
        <v>-0.96157547149999956</v>
      </c>
      <c r="E44" s="13">
        <v>-3.5379607544999998</v>
      </c>
      <c r="F44" s="13">
        <v>-3.4068981589999998</v>
      </c>
      <c r="X44" s="34" t="s">
        <v>3491</v>
      </c>
      <c r="Y44" s="13">
        <v>0.36293249999999999</v>
      </c>
      <c r="Z44" s="13">
        <v>0.26867249999999998</v>
      </c>
      <c r="AA44" s="13">
        <v>0.68989155000000002</v>
      </c>
      <c r="AB44" s="13">
        <v>-0.18685552499999997</v>
      </c>
      <c r="AC44" s="13">
        <v>0.39774124999999999</v>
      </c>
    </row>
    <row r="45" spans="1:29" x14ac:dyDescent="0.25">
      <c r="A45" s="34" t="s">
        <v>3490</v>
      </c>
      <c r="B45" s="13">
        <v>-1.2175820850000001</v>
      </c>
      <c r="C45" s="13">
        <v>-0.73002738500000008</v>
      </c>
      <c r="D45" s="13">
        <v>0.35706774400000008</v>
      </c>
      <c r="E45" s="13">
        <v>0.35656876500000001</v>
      </c>
      <c r="F45" s="13">
        <v>-2.1913928360000003</v>
      </c>
      <c r="X45" s="34" t="s">
        <v>3499</v>
      </c>
      <c r="Y45" s="13">
        <v>0.19188396399999999</v>
      </c>
      <c r="Z45" s="13">
        <v>0.10723222399999999</v>
      </c>
      <c r="AA45" s="13">
        <v>0.29171240399999998</v>
      </c>
      <c r="AB45" s="13">
        <v>0.57579775999999994</v>
      </c>
      <c r="AC45" s="13">
        <v>0.280109365</v>
      </c>
    </row>
    <row r="46" spans="1:29" x14ac:dyDescent="0.25">
      <c r="A46" s="34" t="s">
        <v>3491</v>
      </c>
      <c r="B46" s="13">
        <v>2.6989998689999992</v>
      </c>
      <c r="C46" s="13">
        <v>-8.8114811500000015E-2</v>
      </c>
      <c r="D46" s="13">
        <v>-0.614561951</v>
      </c>
      <c r="E46" s="13">
        <v>1.1946709999999998</v>
      </c>
      <c r="F46" s="13">
        <v>2.862594858</v>
      </c>
      <c r="X46" s="34" t="s">
        <v>3462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1.184993</v>
      </c>
      <c r="C47" s="13">
        <v>-3.4738544974999996</v>
      </c>
      <c r="D47" s="13">
        <v>1.9476145909999998</v>
      </c>
      <c r="E47" s="13">
        <v>-2.0043389999999999</v>
      </c>
      <c r="F47" s="13">
        <v>-0.39396100000000001</v>
      </c>
      <c r="X47" s="34" t="s">
        <v>3489</v>
      </c>
      <c r="Y47" s="13">
        <v>0.10185</v>
      </c>
      <c r="Z47" s="13">
        <v>6.4019999999999994E-2</v>
      </c>
      <c r="AA47" s="13">
        <v>0.22348000000000001</v>
      </c>
      <c r="AB47" s="13">
        <v>0.14404500000000001</v>
      </c>
      <c r="AC47" s="13">
        <v>0.14452999999999999</v>
      </c>
    </row>
    <row r="48" spans="1:29" x14ac:dyDescent="0.25">
      <c r="A48" s="34" t="s">
        <v>3462</v>
      </c>
      <c r="B48" s="13">
        <v>0.66312738399999993</v>
      </c>
      <c r="C48" s="13">
        <v>-0.38579180000000002</v>
      </c>
      <c r="D48" s="13">
        <v>-0.36301400000000006</v>
      </c>
      <c r="E48" s="13">
        <v>3.8740199999999989E-2</v>
      </c>
      <c r="F48" s="13">
        <v>-9.6270099999999997E-2</v>
      </c>
      <c r="X48" s="34" t="s">
        <v>3485</v>
      </c>
      <c r="Y48" s="13">
        <v>-0.87319071999999998</v>
      </c>
      <c r="Z48" s="13">
        <v>1.04771412</v>
      </c>
      <c r="AA48" s="13">
        <v>0.84708822000000017</v>
      </c>
      <c r="AB48" s="13">
        <v>0.95450420000000002</v>
      </c>
      <c r="AC48" s="13">
        <v>0.54351419999999995</v>
      </c>
    </row>
    <row r="49" spans="1:29" x14ac:dyDescent="0.25">
      <c r="A49" s="34" t="s">
        <v>3489</v>
      </c>
      <c r="B49" s="13">
        <v>0.15714284999999997</v>
      </c>
      <c r="C49" s="13">
        <v>-0.25178149999999994</v>
      </c>
      <c r="D49" s="13">
        <v>0.11942</v>
      </c>
      <c r="E49" s="13">
        <v>-0.29669499999999999</v>
      </c>
      <c r="F49" s="13">
        <v>-7.2864999999999985E-2</v>
      </c>
      <c r="X49" s="34" t="s">
        <v>3460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3485</v>
      </c>
      <c r="B50" s="13">
        <v>3.3914270000000002</v>
      </c>
      <c r="C50" s="13">
        <v>1.5270435449999997</v>
      </c>
      <c r="D50" s="13">
        <v>-0.28275962000000004</v>
      </c>
      <c r="E50" s="13">
        <v>-0.14435653299999993</v>
      </c>
      <c r="F50" s="13">
        <v>0.89628561500000004</v>
      </c>
      <c r="X50" s="34" t="s">
        <v>3498</v>
      </c>
      <c r="Y50" s="13">
        <v>-1.4994100000000001E-3</v>
      </c>
      <c r="Z50" s="13">
        <v>0.14857500000000001</v>
      </c>
      <c r="AA50" s="13">
        <v>0</v>
      </c>
      <c r="AB50" s="13">
        <v>-1.012434E-3</v>
      </c>
      <c r="AC50" s="13">
        <v>6.3190999999999997E-2</v>
      </c>
    </row>
    <row r="51" spans="1:29" x14ac:dyDescent="0.25">
      <c r="A51" s="34" t="s">
        <v>3460</v>
      </c>
      <c r="B51" s="13">
        <v>0.2324745</v>
      </c>
      <c r="C51" s="13">
        <v>0.18594100000000008</v>
      </c>
      <c r="D51" s="13">
        <v>-0.85564399999999996</v>
      </c>
      <c r="E51" s="13">
        <v>-0.53063932199999986</v>
      </c>
      <c r="F51" s="13">
        <v>-7.9285258999999997E-2</v>
      </c>
      <c r="X51" s="34" t="s">
        <v>3471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3498</v>
      </c>
      <c r="B52" s="13">
        <v>0.92462549999999999</v>
      </c>
      <c r="C52" s="13">
        <v>1.1087580499999996</v>
      </c>
      <c r="D52" s="13">
        <v>-0.90850747500000006</v>
      </c>
      <c r="E52" s="13">
        <v>1.6849369470000002</v>
      </c>
      <c r="F52" s="13">
        <v>2.2403235000000001</v>
      </c>
      <c r="X52" s="34" t="s">
        <v>3474</v>
      </c>
      <c r="Y52" s="13">
        <v>-5.2488167355000002</v>
      </c>
      <c r="Z52" s="13">
        <v>-3.0101320989999998</v>
      </c>
      <c r="AA52" s="13">
        <v>0.85494046099999998</v>
      </c>
      <c r="AB52" s="13">
        <v>5.7138148819999994</v>
      </c>
      <c r="AC52" s="13">
        <v>2.5369850999999999</v>
      </c>
    </row>
    <row r="53" spans="1:29" x14ac:dyDescent="0.25">
      <c r="A53" s="34" t="s">
        <v>3471</v>
      </c>
      <c r="B53" s="13">
        <v>0.124656</v>
      </c>
      <c r="C53" s="13">
        <v>-1.4221999999999999E-2</v>
      </c>
      <c r="D53" s="13">
        <v>7.1072800000000005E-2</v>
      </c>
      <c r="E53" s="13">
        <v>-0.13163469999999999</v>
      </c>
      <c r="F53" s="13">
        <v>-6.7891199999999985E-2</v>
      </c>
      <c r="X53" s="34" t="s">
        <v>3482</v>
      </c>
      <c r="Y53" s="13">
        <v>-6.0210920000000013E-3</v>
      </c>
      <c r="Z53" s="13">
        <v>0.19061421599999998</v>
      </c>
      <c r="AA53" s="13">
        <v>-0.228305288</v>
      </c>
      <c r="AB53" s="13">
        <v>0.316912792</v>
      </c>
      <c r="AC53" s="13">
        <v>0.25080909099999998</v>
      </c>
    </row>
    <row r="54" spans="1:29" x14ac:dyDescent="0.25">
      <c r="A54" s="34" t="s">
        <v>3474</v>
      </c>
      <c r="B54" s="13">
        <v>11.634729447499998</v>
      </c>
      <c r="C54" s="13">
        <v>7.4758275999999568E-2</v>
      </c>
      <c r="D54" s="13">
        <v>3.7819613809999986</v>
      </c>
      <c r="E54" s="13">
        <v>-7.9087635400000007</v>
      </c>
      <c r="F54" s="13">
        <v>-30.515171881999997</v>
      </c>
      <c r="X54" s="34" t="s">
        <v>3494</v>
      </c>
      <c r="Y54" s="13">
        <v>1.066777163</v>
      </c>
      <c r="Z54" s="13">
        <v>0.31930063200000003</v>
      </c>
      <c r="AA54" s="13">
        <v>-5.482993999999998E-3</v>
      </c>
      <c r="AB54" s="13">
        <v>1.097875712</v>
      </c>
      <c r="AC54" s="13">
        <v>0.39125672600000005</v>
      </c>
    </row>
    <row r="55" spans="1:29" x14ac:dyDescent="0.25">
      <c r="A55" s="34" t="s">
        <v>3482</v>
      </c>
      <c r="B55" s="13">
        <v>0.42603864399999991</v>
      </c>
      <c r="C55" s="13">
        <v>0.57798900000000009</v>
      </c>
      <c r="D55" s="13">
        <v>-2.3234964000000014E-2</v>
      </c>
      <c r="E55" s="13">
        <v>0.559799406</v>
      </c>
      <c r="F55" s="13">
        <v>0.39335479999999995</v>
      </c>
      <c r="X55" s="34" t="s">
        <v>3488</v>
      </c>
      <c r="Y55" s="13">
        <v>0</v>
      </c>
      <c r="Z55" s="13">
        <v>0</v>
      </c>
      <c r="AA55" s="13">
        <v>-6.7400000000000001E-4</v>
      </c>
      <c r="AB55" s="13">
        <v>0</v>
      </c>
      <c r="AC55" s="13">
        <v>0</v>
      </c>
    </row>
    <row r="56" spans="1:29" x14ac:dyDescent="0.25">
      <c r="A56" s="34" t="s">
        <v>3494</v>
      </c>
      <c r="B56" s="13">
        <v>3.4253505486</v>
      </c>
      <c r="C56" s="13">
        <v>1.1056953899999999</v>
      </c>
      <c r="D56" s="13">
        <v>3.9164308719999998</v>
      </c>
      <c r="E56" s="13">
        <v>-8.3133247999999993E-2</v>
      </c>
      <c r="F56" s="13">
        <v>-1.010867237</v>
      </c>
      <c r="X56" s="34" t="s">
        <v>3484</v>
      </c>
      <c r="Y56" s="13">
        <v>-2.7140000000000002E-6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3488</v>
      </c>
      <c r="B57" s="13">
        <v>0.19192617500000003</v>
      </c>
      <c r="C57" s="13">
        <v>-9.9554999999999991E-3</v>
      </c>
      <c r="D57" s="13">
        <v>-2.3673500000000004E-2</v>
      </c>
      <c r="E57" s="13">
        <v>-0.24094700000000002</v>
      </c>
      <c r="F57" s="13">
        <v>-0.16294950000000002</v>
      </c>
      <c r="X57" s="34" t="s">
        <v>3468</v>
      </c>
      <c r="Y57" s="13">
        <v>6.4978078789999998</v>
      </c>
      <c r="Z57" s="13">
        <v>1.5012318769999999</v>
      </c>
      <c r="AA57" s="13">
        <v>0.35588685399999997</v>
      </c>
      <c r="AB57" s="13">
        <v>-0.93562240150000009</v>
      </c>
      <c r="AC57" s="13">
        <v>-2.5528613985000002</v>
      </c>
    </row>
    <row r="58" spans="1:29" x14ac:dyDescent="0.25">
      <c r="A58" s="34" t="s">
        <v>3484</v>
      </c>
      <c r="B58" s="13">
        <v>4.4207489999999995E-2</v>
      </c>
      <c r="C58" s="13">
        <v>-7.970194999999998E-2</v>
      </c>
      <c r="D58" s="13">
        <v>-4.0500244999999947E-3</v>
      </c>
      <c r="E58" s="13">
        <v>-0.104319168</v>
      </c>
      <c r="F58" s="13">
        <v>-5.4447499999999996E-2</v>
      </c>
      <c r="X58" s="34" t="s">
        <v>3505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3468</v>
      </c>
      <c r="B59" s="13">
        <v>-5.8716970800000006</v>
      </c>
      <c r="C59" s="13">
        <v>-17.322099022000003</v>
      </c>
      <c r="D59" s="13">
        <v>1.5199025850000001</v>
      </c>
      <c r="E59" s="13">
        <v>-1.9213183689999989</v>
      </c>
      <c r="F59" s="13">
        <v>-6.3867591389999996</v>
      </c>
      <c r="X59" s="34" t="s">
        <v>3493</v>
      </c>
      <c r="Y59" s="13">
        <v>6.2774999999999997E-2</v>
      </c>
      <c r="Z59" s="13">
        <v>-0.54257</v>
      </c>
      <c r="AA59" s="13">
        <v>-0.66005999999999998</v>
      </c>
      <c r="AB59" s="13">
        <v>-0.10005</v>
      </c>
      <c r="AC59" s="13">
        <v>6.8391999999999994E-2</v>
      </c>
    </row>
    <row r="60" spans="1:29" x14ac:dyDescent="0.25">
      <c r="A60" s="34" t="s">
        <v>3505</v>
      </c>
      <c r="B60" s="13">
        <v>0.18167011900000002</v>
      </c>
      <c r="C60" s="13">
        <v>0.151462285</v>
      </c>
      <c r="D60" s="13">
        <v>0.27819148500000002</v>
      </c>
      <c r="E60" s="13">
        <v>-0.83572847500000003</v>
      </c>
      <c r="F60" s="13">
        <v>-4.3320190999999994E-2</v>
      </c>
      <c r="X60" s="34" t="s">
        <v>3506</v>
      </c>
      <c r="Y60" s="13">
        <v>-0.58393389799999995</v>
      </c>
      <c r="Z60" s="13">
        <v>1.4946911000000002E-2</v>
      </c>
      <c r="AA60" s="13">
        <v>1.7260050000000001E-3</v>
      </c>
      <c r="AB60" s="13">
        <v>0.349435406</v>
      </c>
      <c r="AC60" s="13">
        <v>0.19792862999999999</v>
      </c>
    </row>
    <row r="61" spans="1:29" x14ac:dyDescent="0.25">
      <c r="A61" s="34" t="s">
        <v>3493</v>
      </c>
      <c r="B61" s="13">
        <v>-0.27943412999999928</v>
      </c>
      <c r="C61" s="13">
        <v>-5.7330635019999994</v>
      </c>
      <c r="D61" s="13">
        <v>2.5255473500000001</v>
      </c>
      <c r="E61" s="13">
        <v>1.9846785850000004</v>
      </c>
      <c r="F61" s="13">
        <v>-0.23219499200000004</v>
      </c>
      <c r="X61" s="34" t="s">
        <v>3448</v>
      </c>
      <c r="Y61" s="13">
        <v>0.30396881600000009</v>
      </c>
      <c r="Z61" s="13">
        <v>1.19485</v>
      </c>
      <c r="AA61" s="13">
        <v>1.64208821</v>
      </c>
      <c r="AB61" s="13">
        <v>-0.66671893500000001</v>
      </c>
      <c r="AC61" s="13">
        <v>-0.98816769999999998</v>
      </c>
    </row>
    <row r="62" spans="1:29" x14ac:dyDescent="0.25">
      <c r="A62" s="34" t="s">
        <v>3506</v>
      </c>
      <c r="B62" s="13">
        <v>-0.29947224000000028</v>
      </c>
      <c r="C62" s="13">
        <v>0.35377739149999993</v>
      </c>
      <c r="D62" s="13">
        <v>0.16689637700000004</v>
      </c>
      <c r="E62" s="13">
        <v>-1.7009289825</v>
      </c>
      <c r="F62" s="13">
        <v>-0.32287750000000009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7.0096664189999984</v>
      </c>
      <c r="C63" s="13">
        <v>-3.5898007300000008</v>
      </c>
      <c r="D63" s="13">
        <v>0.11541334250000054</v>
      </c>
      <c r="E63" s="13">
        <v>12.706866867499999</v>
      </c>
      <c r="F63" s="13">
        <v>1.6800430249999996</v>
      </c>
      <c r="X63" s="34" t="s">
        <v>3477</v>
      </c>
      <c r="Y63" s="13">
        <v>-4.713212875</v>
      </c>
      <c r="Z63" s="13">
        <v>-1.72869516</v>
      </c>
      <c r="AA63" s="13">
        <v>-2.43357847</v>
      </c>
      <c r="AB63" s="13">
        <v>0.15956928000000001</v>
      </c>
      <c r="AC63" s="13">
        <v>-0.9319789650000001</v>
      </c>
    </row>
    <row r="64" spans="1:29" x14ac:dyDescent="0.25">
      <c r="A64" s="34" t="s">
        <v>3495</v>
      </c>
      <c r="B64" s="13">
        <v>0.19290220899999996</v>
      </c>
      <c r="C64" s="13">
        <v>-0.81829350000000001</v>
      </c>
      <c r="D64" s="13">
        <v>0.38611400000000001</v>
      </c>
      <c r="E64" s="13">
        <v>0.490190546</v>
      </c>
      <c r="F64" s="13">
        <v>-0.34638360000000001</v>
      </c>
      <c r="X64" s="34" t="s">
        <v>3504</v>
      </c>
      <c r="Y64" s="13">
        <v>-8.8154149999999987E-2</v>
      </c>
      <c r="Z64" s="13">
        <v>-4.5773500000000002E-2</v>
      </c>
      <c r="AA64" s="13">
        <v>-6.0310199999999987E-2</v>
      </c>
      <c r="AB64" s="13">
        <v>-2.8115999999999999</v>
      </c>
      <c r="AC64" s="13">
        <v>-2.5726599999999999E-2</v>
      </c>
    </row>
    <row r="65" spans="1:29" x14ac:dyDescent="0.25">
      <c r="A65" s="34" t="s">
        <v>3477</v>
      </c>
      <c r="B65" s="13">
        <v>-4.0011416650000005</v>
      </c>
      <c r="C65" s="13">
        <v>1.3134225500000003</v>
      </c>
      <c r="D65" s="13">
        <v>-3.1703206899999992</v>
      </c>
      <c r="E65" s="13">
        <v>-5.2480719900000015</v>
      </c>
      <c r="F65" s="13">
        <v>0.28091917499999997</v>
      </c>
      <c r="X65" s="34" t="s">
        <v>3457</v>
      </c>
      <c r="Y65" s="13">
        <v>-0.90530601700000002</v>
      </c>
      <c r="Z65" s="13">
        <v>2.1227824920000002</v>
      </c>
      <c r="AA65" s="13">
        <v>1.4403175000000001</v>
      </c>
      <c r="AB65" s="13">
        <v>-3.3935367000000001E-2</v>
      </c>
      <c r="AC65" s="13">
        <v>-8.2460399999999989E-2</v>
      </c>
    </row>
    <row r="66" spans="1:29" x14ac:dyDescent="0.25">
      <c r="A66" s="34" t="s">
        <v>3504</v>
      </c>
      <c r="B66" s="13">
        <v>4.4574325499999983</v>
      </c>
      <c r="C66" s="13">
        <v>3.51614592</v>
      </c>
      <c r="D66" s="13">
        <v>-2.6078391810000001</v>
      </c>
      <c r="E66" s="13">
        <v>4.3278491399999997</v>
      </c>
      <c r="F66" s="13">
        <v>-4.0660776500000004</v>
      </c>
      <c r="X66" s="34" t="s">
        <v>3473</v>
      </c>
      <c r="Y66" s="13">
        <v>0.61190500000000003</v>
      </c>
      <c r="Z66" s="13">
        <v>0.47583500000000001</v>
      </c>
      <c r="AA66" s="13">
        <v>0.76380500000000007</v>
      </c>
      <c r="AB66" s="13">
        <v>-0.61860999999999988</v>
      </c>
      <c r="AC66" s="13">
        <v>-0.81014999999999993</v>
      </c>
    </row>
    <row r="67" spans="1:29" x14ac:dyDescent="0.25">
      <c r="A67" s="34" t="s">
        <v>3457</v>
      </c>
      <c r="B67" s="13">
        <v>-0.86994727999999977</v>
      </c>
      <c r="C67" s="13">
        <v>-0.48291215650000013</v>
      </c>
      <c r="D67" s="13">
        <v>3.1844052790000004</v>
      </c>
      <c r="E67" s="13">
        <v>-4.8241945399999979</v>
      </c>
      <c r="F67" s="13">
        <v>-0.38090896949999992</v>
      </c>
      <c r="X67" s="34" t="s">
        <v>3451</v>
      </c>
      <c r="Y67" s="13">
        <v>0.59467507450000001</v>
      </c>
      <c r="Z67" s="13">
        <v>0.51815200000000006</v>
      </c>
      <c r="AA67" s="13">
        <v>0.30466815000000003</v>
      </c>
      <c r="AB67" s="13">
        <v>0.41336936200000002</v>
      </c>
      <c r="AC67" s="13">
        <v>0.48410000000000003</v>
      </c>
    </row>
    <row r="68" spans="1:29" x14ac:dyDescent="0.25">
      <c r="A68" s="34" t="s">
        <v>3473</v>
      </c>
      <c r="B68" s="13">
        <v>0.77581549999999966</v>
      </c>
      <c r="C68" s="13">
        <v>-0.56704671599999978</v>
      </c>
      <c r="D68" s="13">
        <v>1.2602724000000001</v>
      </c>
      <c r="E68" s="13">
        <v>-2.9354984960000001</v>
      </c>
      <c r="F68" s="13">
        <v>0.12913411150000015</v>
      </c>
      <c r="X68" s="34" t="s">
        <v>3478</v>
      </c>
      <c r="Y68" s="13">
        <v>0.42946952800000004</v>
      </c>
      <c r="Z68" s="13">
        <v>-0.7671349715000001</v>
      </c>
      <c r="AA68" s="13">
        <v>0.81065730199999997</v>
      </c>
      <c r="AB68" s="13">
        <v>-0.18239042299999975</v>
      </c>
      <c r="AC68" s="13">
        <v>-0.11864754000000001</v>
      </c>
    </row>
    <row r="69" spans="1:29" x14ac:dyDescent="0.25">
      <c r="A69" s="34" t="s">
        <v>3451</v>
      </c>
      <c r="B69" s="13">
        <v>-0.36589040000000028</v>
      </c>
      <c r="C69" s="13">
        <v>-0.32223354000000026</v>
      </c>
      <c r="D69" s="13">
        <v>-1.3394679669999996</v>
      </c>
      <c r="E69" s="13">
        <v>-0.79478392399999964</v>
      </c>
      <c r="F69" s="13">
        <v>1.36242014</v>
      </c>
      <c r="X69" s="34" t="s">
        <v>3486</v>
      </c>
      <c r="Y69" s="13">
        <v>0.16773621</v>
      </c>
      <c r="Z69" s="13">
        <v>0.61360000000000003</v>
      </c>
      <c r="AA69" s="13">
        <v>0.66051499999999996</v>
      </c>
      <c r="AB69" s="13">
        <v>-0.94487871000000001</v>
      </c>
      <c r="AC69" s="13">
        <v>-2.1655099999999998</v>
      </c>
    </row>
    <row r="70" spans="1:29" x14ac:dyDescent="0.25">
      <c r="A70" s="34" t="s">
        <v>3478</v>
      </c>
      <c r="B70" s="13">
        <v>-3.0754634880000009</v>
      </c>
      <c r="C70" s="13">
        <v>-1.2801049410000001</v>
      </c>
      <c r="D70" s="13">
        <v>1.2385725984999998</v>
      </c>
      <c r="E70" s="13">
        <v>-4.9100197705000017</v>
      </c>
      <c r="F70" s="13">
        <v>-1.4652754400000016</v>
      </c>
      <c r="X70" s="34" t="s">
        <v>3483</v>
      </c>
      <c r="Y70" s="13">
        <v>0.94351999999999991</v>
      </c>
      <c r="Z70" s="13">
        <v>4.9731999999999985E-2</v>
      </c>
      <c r="AA70" s="13">
        <v>0.15040999999999999</v>
      </c>
      <c r="AB70" s="13">
        <v>0.40723500000000001</v>
      </c>
      <c r="AC70" s="13">
        <v>-3.6975000000000008E-2</v>
      </c>
    </row>
    <row r="71" spans="1:29" x14ac:dyDescent="0.25">
      <c r="A71" s="34" t="s">
        <v>3486</v>
      </c>
      <c r="B71" s="13">
        <v>-2.1859508799999992</v>
      </c>
      <c r="C71" s="13">
        <v>-0.17914537500000013</v>
      </c>
      <c r="D71" s="13">
        <v>-1.5138853200000002</v>
      </c>
      <c r="E71" s="13">
        <v>-2.5772715325000002</v>
      </c>
      <c r="F71" s="13">
        <v>2.8717736649999996</v>
      </c>
      <c r="X71" s="34" t="s">
        <v>3497</v>
      </c>
      <c r="Y71" s="13">
        <v>-0.64429560000000008</v>
      </c>
      <c r="Z71" s="13">
        <v>-0.85635834999999993</v>
      </c>
      <c r="AA71" s="13">
        <v>2.31E-3</v>
      </c>
      <c r="AB71" s="13">
        <v>-0.14249999999999999</v>
      </c>
      <c r="AC71" s="13">
        <v>0</v>
      </c>
    </row>
    <row r="72" spans="1:29" x14ac:dyDescent="0.25">
      <c r="A72" s="34" t="s">
        <v>3483</v>
      </c>
      <c r="B72" s="13">
        <v>3.0736379149999999</v>
      </c>
      <c r="C72" s="13">
        <v>-0.26219392499999999</v>
      </c>
      <c r="D72" s="13">
        <v>0.20634845799999993</v>
      </c>
      <c r="E72" s="13">
        <v>-8.993725899999945E-2</v>
      </c>
      <c r="F72" s="13">
        <v>3.3554747540000003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-0.41405450900000002</v>
      </c>
      <c r="C73" s="13">
        <v>-6.9943983999999959E-2</v>
      </c>
      <c r="D73" s="13">
        <v>-1.6855057199999997</v>
      </c>
      <c r="E73" s="13">
        <v>-3.8682045900000004</v>
      </c>
      <c r="F73" s="13">
        <v>-0.54945836600000009</v>
      </c>
      <c r="X73" s="34" t="s">
        <v>4638</v>
      </c>
      <c r="Y73" s="13">
        <v>15.438011909999997</v>
      </c>
      <c r="Z73" s="13">
        <v>21.858110073999999</v>
      </c>
      <c r="AA73" s="13">
        <v>14.514510347000002</v>
      </c>
      <c r="AB73" s="13">
        <v>9.1095211235000004</v>
      </c>
      <c r="AC73" s="13">
        <v>4.2375417194999976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200.6849752146</v>
      </c>
      <c r="C75" s="13">
        <v>11.138516186500004</v>
      </c>
      <c r="D75" s="13">
        <v>26.433174622999992</v>
      </c>
      <c r="E75" s="13">
        <v>-20.8698526915</v>
      </c>
      <c r="F75" s="13">
        <v>-66.616434113599965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2023-11-10T09:03:19Z</dcterms:modified>
</cp:coreProperties>
</file>